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325" codeName="{2109D909-C6D8-E34B-4C66-09127ED2DC46}"/>
  <workbookPr codeName="ThisWorkbook" defaultThemeVersion="124226"/>
  <mc:AlternateContent xmlns:mc="http://schemas.openxmlformats.org/markup-compatibility/2006">
    <mc:Choice Requires="x15">
      <x15ac:absPath xmlns:x15ac="http://schemas.microsoft.com/office/spreadsheetml/2010/11/ac" url="C:\Users\tmied\OneDrive\Documenten\LivingLab van oude computer\"/>
    </mc:Choice>
  </mc:AlternateContent>
  <xr:revisionPtr revIDLastSave="8" documentId="8_{380D65C2-AB9A-4E41-8014-573E30E4588F}" xr6:coauthVersionLast="45" xr6:coauthVersionMax="45" xr10:uidLastSave="{109A3A70-7E63-444A-97F2-20990CCDA52E}"/>
  <workbookProtection workbookAlgorithmName="SHA-512" workbookHashValue="IQrk6ALkVYuEOxMzpWIgvlY5a939zocyJAi1u3KEXpeOVj4DjVKq+DAomPc5QHszYKmB/5GecmRR1nYFEzfU8Q==" workbookSaltValue="AZoWnVkP5MHC7kCUzeSgiA==" workbookSpinCount="100000" lockStructure="1"/>
  <bookViews>
    <workbookView xWindow="-108" yWindow="-108" windowWidth="23256" windowHeight="12696" tabRatio="875" activeTab="1" xr2:uid="{00000000-000D-0000-FFFF-FFFF00000000}"/>
  </bookViews>
  <sheets>
    <sheet name="Introduction" sheetId="15" r:id="rId1"/>
    <sheet name="LTO emissions calculator" sheetId="14" r:id="rId2"/>
    <sheet name="Airport list" sheetId="9" state="hidden" r:id="rId3"/>
    <sheet name="Years" sheetId="11" state="hidden" r:id="rId4"/>
    <sheet name="25 busiest airports 2015" sheetId="13" state="hidden" r:id="rId5"/>
    <sheet name="Taxi times 2005-2015" sheetId="3" state="hidden" r:id="rId6"/>
    <sheet name="ICAO LTO Cycle times" sheetId="4" state="hidden" r:id="rId7"/>
    <sheet name=" Taxi out times" sheetId="1" state="hidden" r:id="rId8"/>
    <sheet name="Taxi in times" sheetId="2" state="hidden" r:id="rId9"/>
    <sheet name="ACT_PRF.aircraft-engine" sheetId="7" state="hidden" r:id="rId10"/>
    <sheet name="ACT_PRF.AIRCRAFT_LTO_VALUES" sheetId="6" state="hidden" r:id="rId11"/>
  </sheets>
  <definedNames>
    <definedName name="_xlnm._FilterDatabase" localSheetId="7" hidden="1">' Taxi out times'!$A$1:$C$5052</definedName>
    <definedName name="_xlnm._FilterDatabase" localSheetId="8" hidden="1">'Taxi in times'!$A$1:$C$2739</definedName>
    <definedName name="AircraftEngineTable">'ACT_PRF.aircraft-engine'!$B$2:$F$858</definedName>
    <definedName name="AircraftType" localSheetId="1">'LTO emissions calculator'!$F$15</definedName>
    <definedName name="Airport" localSheetId="1">'LTO emissions calculator'!$F$25</definedName>
    <definedName name="Airports">'Taxi times 2005-2015'!$A$3:$W$887</definedName>
    <definedName name="Albania">'Airport list'!$B$3:$B$4</definedName>
    <definedName name="Another_state">'Airport list'!$AS$3</definedName>
    <definedName name="ApproachTime">'ICAO LTO Cycle times'!$D$6</definedName>
    <definedName name="Armenia">'Airport list'!$C$3:$C$4</definedName>
    <definedName name="Austria">'Airport list'!$D$3:$D$9</definedName>
    <definedName name="Azerbaijan">'Airport list'!$E$3:$E$6</definedName>
    <definedName name="Belgium">'Airport list'!$F$3:$F$8</definedName>
    <definedName name="Bosnia_and_Herzegovina">'Airport list'!$G$3:$G$6</definedName>
    <definedName name="Bulgaria">'Airport list'!$H$3:$H$7</definedName>
    <definedName name="BusiestAirportsTaxiInTime">'25 busiest airports 2015'!$F$27</definedName>
    <definedName name="BusiestAirportsTaxiOutTime">'25 busiest airports 2015'!$G$27</definedName>
    <definedName name="ClimbOutTime">'ICAO LTO Cycle times'!$D$5</definedName>
    <definedName name="CO2PerFuel">'ICAO LTO Cycle times'!$C$13</definedName>
    <definedName name="Croatia">'Airport list'!$I$3:$I$12</definedName>
    <definedName name="Cyprus">'Airport list'!$J$3:$J$6</definedName>
    <definedName name="Czech_Republic">'Airport list'!$K$3:$K$8</definedName>
    <definedName name="DefaultICAOTaxiInTime">'ICAO LTO Cycle times'!$D$8</definedName>
    <definedName name="DefaultICAOTaxiOutTime">'ICAO LTO Cycle times'!$D$7</definedName>
    <definedName name="Denmark">'Airport list'!$L$3:$L$14</definedName>
    <definedName name="Engine" localSheetId="1">'LTO emissions calculator'!$Z$9</definedName>
    <definedName name="Estonia">'Airport list'!$M$3:$M$5</definedName>
    <definedName name="Finland">'Airport list'!$N$3:$N$21</definedName>
    <definedName name="France">'Airport list'!$O$3:$O$65</definedName>
    <definedName name="FuelPollutantsTable">ACT_PRF.AIRCRAFT_LTO_VALUES!$A$3:$AR$412</definedName>
    <definedName name="Georgia">'Airport list'!$P$3:$P$7</definedName>
    <definedName name="Germany">'Airport list'!$Q$3:$Q$39</definedName>
    <definedName name="Greece">'Airport list'!$R$3:$R$40</definedName>
    <definedName name="Hungary">'Airport list'!$S$3:$S$6</definedName>
    <definedName name="Iceland">'Airport list'!$T$3:$T$4</definedName>
    <definedName name="Ireland">'Airport list'!$U$3:$U$12</definedName>
    <definedName name="Italy">'Airport list'!$V$3:$V$44</definedName>
    <definedName name="Kosovo">'Airport list'!$W$3:$W$5</definedName>
    <definedName name="Latvia">'Airport list'!$X$3:$X$5</definedName>
    <definedName name="Lithuania">'Airport list'!$Y$3:$Y$6</definedName>
    <definedName name="Luxembourg">'Airport list'!$Z$3:$Z$4</definedName>
    <definedName name="Macedonia_Republic_of">'Airport list'!$AA$3:$AA$5</definedName>
    <definedName name="Malta">'Airport list'!$AB$3:$AB$4</definedName>
    <definedName name="Moldova">'Airport list'!$AC$3:$AC$4</definedName>
    <definedName name="Montenegro">'Airport list'!$AD$3:$AD$5</definedName>
    <definedName name="Netherlands">'Airport list'!$AE$3:$AE$13</definedName>
    <definedName name="Norway">'Airport list'!$AF$3:$AF$54</definedName>
    <definedName name="NumEngines" localSheetId="1">'LTO emissions calculator'!$W$19</definedName>
    <definedName name="NumEngines">#REF!</definedName>
    <definedName name="Other_states">'Airport list'!#REF!</definedName>
    <definedName name="Poland">'Airport list'!$AG$3:$AG$16</definedName>
    <definedName name="Portugal">'Airport list'!$AH$3:$AH$17</definedName>
    <definedName name="Romania">'Airport list'!$AI$3:$AI$19</definedName>
    <definedName name="Serbia">'Airport list'!$AJ$3:$AJ$4</definedName>
    <definedName name="Slovakia">'Airport list'!$AK$3:$AK$8</definedName>
    <definedName name="Slovenia">'Airport list'!$AL$3:$AL$4</definedName>
    <definedName name="Spain">'Airport list'!$AM$3:$AM$47</definedName>
    <definedName name="States">'Airport list'!$A$3:$A$46</definedName>
    <definedName name="Sweden">'Airport list'!$AN$3:$AN$40</definedName>
    <definedName name="Switzerland">'Airport list'!$AO$3:$AO$10</definedName>
    <definedName name="TakeOffTime">'ICAO LTO Cycle times'!$D$4</definedName>
    <definedName name="TaxiInTime" localSheetId="1">'LTO emissions calculator'!$W$26</definedName>
    <definedName name="TaxiInTime">#REF!</definedName>
    <definedName name="TaxiOutTime" localSheetId="1">'LTO emissions calculator'!$W$24</definedName>
    <definedName name="TaxiOutTime">#REF!</definedName>
    <definedName name="TaxiTimesTable" localSheetId="4">'25 busiest airports 2015'!#REF!</definedName>
    <definedName name="TaxiTimesTable">'Taxi times 2005-2015'!$A$3:$W$887</definedName>
    <definedName name="Turkey">'Airport list'!$AP$3:$AP$55</definedName>
    <definedName name="Ukraine">'Airport list'!$AQ$3:$AQ$11</definedName>
    <definedName name="United_Kingdom">'Airport list'!$AR$3:$AR$50</definedName>
    <definedName name="Year" localSheetId="1">'LTO emissions calculator'!$F$27</definedName>
    <definedName name="Year">#REF!</definedName>
    <definedName name="Years">Years!$B$2:$B$12</definedName>
  </definedNames>
  <calcPr calcId="191029" calcMode="autoNoTable" refMode="R1C1"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13" i="14" l="1"/>
  <c r="W19" i="14" l="1"/>
  <c r="Z9" i="14" l="1"/>
  <c r="W11" i="14" s="1"/>
  <c r="F3" i="7" l="1"/>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5" i="7"/>
  <c r="F57" i="7"/>
  <c r="F56" i="7"/>
  <c r="F60" i="7"/>
  <c r="F58" i="7"/>
  <c r="F54" i="7"/>
  <c r="F59" i="7"/>
  <c r="F61" i="7"/>
  <c r="F62" i="7"/>
  <c r="F64" i="7"/>
  <c r="F63" i="7"/>
  <c r="F65" i="7"/>
  <c r="F66" i="7"/>
  <c r="F67" i="7"/>
  <c r="F69" i="7"/>
  <c r="F68" i="7"/>
  <c r="F71" i="7"/>
  <c r="F70" i="7"/>
  <c r="F72" i="7"/>
  <c r="F73" i="7"/>
  <c r="F74" i="7"/>
  <c r="F75" i="7"/>
  <c r="F76" i="7"/>
  <c r="F77" i="7"/>
  <c r="F78" i="7"/>
  <c r="F79" i="7"/>
  <c r="F80" i="7"/>
  <c r="F81" i="7"/>
  <c r="F82" i="7"/>
  <c r="F83" i="7"/>
  <c r="F84" i="7"/>
  <c r="F85" i="7"/>
  <c r="F87" i="7"/>
  <c r="F86"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9" i="7"/>
  <c r="F140" i="7"/>
  <c r="F137" i="7"/>
  <c r="F138" i="7"/>
  <c r="F142" i="7"/>
  <c r="F143" i="7"/>
  <c r="F144" i="7"/>
  <c r="F145" i="7"/>
  <c r="F146" i="7"/>
  <c r="F147" i="7"/>
  <c r="F148" i="7"/>
  <c r="F141" i="7"/>
  <c r="F150" i="7"/>
  <c r="F151" i="7"/>
  <c r="F152" i="7"/>
  <c r="F153" i="7"/>
  <c r="F154" i="7"/>
  <c r="F149" i="7"/>
  <c r="F155" i="7"/>
  <c r="F156" i="7"/>
  <c r="F157" i="7"/>
  <c r="F158" i="7"/>
  <c r="F159" i="7"/>
  <c r="F160" i="7"/>
  <c r="F161" i="7"/>
  <c r="F162" i="7"/>
  <c r="F163" i="7"/>
  <c r="F164" i="7"/>
  <c r="F169" i="7"/>
  <c r="F165" i="7"/>
  <c r="F166" i="7"/>
  <c r="F167" i="7"/>
  <c r="F170" i="7"/>
  <c r="F168" i="7"/>
  <c r="F171" i="7"/>
  <c r="F172" i="7"/>
  <c r="F173" i="7"/>
  <c r="F175" i="7"/>
  <c r="F174" i="7"/>
  <c r="F176" i="7"/>
  <c r="F177" i="7"/>
  <c r="F180" i="7"/>
  <c r="F181" i="7"/>
  <c r="F178" i="7"/>
  <c r="F179" i="7"/>
  <c r="F189" i="7"/>
  <c r="F186" i="7"/>
  <c r="F190" i="7"/>
  <c r="F182" i="7"/>
  <c r="F183" i="7"/>
  <c r="F184" i="7"/>
  <c r="F185" i="7"/>
  <c r="F187" i="7"/>
  <c r="F188" i="7"/>
  <c r="F195" i="7"/>
  <c r="F194" i="7"/>
  <c r="F193" i="7"/>
  <c r="F191" i="7"/>
  <c r="F192" i="7"/>
  <c r="F199" i="7"/>
  <c r="F200" i="7"/>
  <c r="F201" i="7"/>
  <c r="F196" i="7"/>
  <c r="F203" i="7"/>
  <c r="F197" i="7"/>
  <c r="F202" i="7"/>
  <c r="F198" i="7"/>
  <c r="F204" i="7"/>
  <c r="F205" i="7"/>
  <c r="F206" i="7"/>
  <c r="F207" i="7"/>
  <c r="F212" i="7"/>
  <c r="F213" i="7"/>
  <c r="F214" i="7"/>
  <c r="F208" i="7"/>
  <c r="F209" i="7"/>
  <c r="F210" i="7"/>
  <c r="F211" i="7"/>
  <c r="F216" i="7"/>
  <c r="F217" i="7"/>
  <c r="F215" i="7"/>
  <c r="F218" i="7"/>
  <c r="F219" i="7"/>
  <c r="F220" i="7"/>
  <c r="F221" i="7"/>
  <c r="F222" i="7"/>
  <c r="F223" i="7"/>
  <c r="F224" i="7"/>
  <c r="F230" i="7"/>
  <c r="F232" i="7"/>
  <c r="F231" i="7"/>
  <c r="F233" i="7"/>
  <c r="F234" i="7"/>
  <c r="F235" i="7"/>
  <c r="F225" i="7"/>
  <c r="F226" i="7"/>
  <c r="F227" i="7"/>
  <c r="F228" i="7"/>
  <c r="F236" i="7"/>
  <c r="F229" i="7"/>
  <c r="F237" i="7"/>
  <c r="F243" i="7"/>
  <c r="F241" i="7"/>
  <c r="F244" i="7"/>
  <c r="F242" i="7"/>
  <c r="F245" i="7"/>
  <c r="F246" i="7"/>
  <c r="F238" i="7"/>
  <c r="F247" i="7"/>
  <c r="F248" i="7"/>
  <c r="F239" i="7"/>
  <c r="F240" i="7"/>
  <c r="F249" i="7"/>
  <c r="F257" i="7"/>
  <c r="F254" i="7"/>
  <c r="F255" i="7"/>
  <c r="F256" i="7"/>
  <c r="F252" i="7"/>
  <c r="F258" i="7"/>
  <c r="F250" i="7"/>
  <c r="F259" i="7"/>
  <c r="F260" i="7"/>
  <c r="F261" i="7"/>
  <c r="F251" i="7"/>
  <c r="F253" i="7"/>
  <c r="F263" i="7"/>
  <c r="F262"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2" i="7"/>
  <c r="F361" i="7"/>
  <c r="F363" i="7"/>
  <c r="F364" i="7"/>
  <c r="F365" i="7"/>
  <c r="F366" i="7"/>
  <c r="F367" i="7"/>
  <c r="F368" i="7"/>
  <c r="F369" i="7"/>
  <c r="F370" i="7"/>
  <c r="F371" i="7"/>
  <c r="F372" i="7"/>
  <c r="F373" i="7"/>
  <c r="F374" i="7"/>
  <c r="F375" i="7"/>
  <c r="F376" i="7"/>
  <c r="F377" i="7"/>
  <c r="F378" i="7"/>
  <c r="F379" i="7"/>
  <c r="F380" i="7"/>
  <c r="F384" i="7"/>
  <c r="F381" i="7"/>
  <c r="F382" i="7"/>
  <c r="F383"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21" i="7"/>
  <c r="F423" i="7"/>
  <c r="F424" i="7"/>
  <c r="F425" i="7"/>
  <c r="F422" i="7"/>
  <c r="F417" i="7"/>
  <c r="F418" i="7"/>
  <c r="F419" i="7"/>
  <c r="F420" i="7"/>
  <c r="F426" i="7"/>
  <c r="F427" i="7"/>
  <c r="F428" i="7"/>
  <c r="F429" i="7"/>
  <c r="F430" i="7"/>
  <c r="F431" i="7"/>
  <c r="F432" i="7"/>
  <c r="F433" i="7"/>
  <c r="F434" i="7"/>
  <c r="F436" i="7"/>
  <c r="F437" i="7"/>
  <c r="F438" i="7"/>
  <c r="F435"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9" i="7"/>
  <c r="F468"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7" i="7"/>
  <c r="F635" i="7"/>
  <c r="F636"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1" i="7"/>
  <c r="F800" i="7"/>
  <c r="W15" i="14" s="1"/>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W5" i="3" l="1"/>
  <c r="W6" i="3"/>
  <c r="W8" i="3"/>
  <c r="W9" i="3"/>
  <c r="W10" i="3"/>
  <c r="W11" i="3"/>
  <c r="W12" i="3"/>
  <c r="W13" i="3"/>
  <c r="W14" i="3"/>
  <c r="W15" i="3"/>
  <c r="W17" i="3"/>
  <c r="W18" i="3"/>
  <c r="W19" i="3"/>
  <c r="W20" i="3"/>
  <c r="W21" i="3"/>
  <c r="W22" i="3"/>
  <c r="W23" i="3"/>
  <c r="W25" i="3"/>
  <c r="W27" i="3"/>
  <c r="W28" i="3"/>
  <c r="W30" i="3"/>
  <c r="W31" i="3"/>
  <c r="W34" i="3"/>
  <c r="W35" i="3"/>
  <c r="W36" i="3"/>
  <c r="W37" i="3"/>
  <c r="W38" i="3"/>
  <c r="W39" i="3"/>
  <c r="W41" i="3"/>
  <c r="W43" i="3"/>
  <c r="W44" i="3"/>
  <c r="W45" i="3"/>
  <c r="W46" i="3"/>
  <c r="W47" i="3"/>
  <c r="W48" i="3"/>
  <c r="W50" i="3"/>
  <c r="W51" i="3"/>
  <c r="W52" i="3"/>
  <c r="W53" i="3"/>
  <c r="W54" i="3"/>
  <c r="W55" i="3"/>
  <c r="W56" i="3"/>
  <c r="W57" i="3"/>
  <c r="W58" i="3"/>
  <c r="W59" i="3"/>
  <c r="W60" i="3"/>
  <c r="W61" i="3"/>
  <c r="W62" i="3"/>
  <c r="W63" i="3"/>
  <c r="W64" i="3"/>
  <c r="W65" i="3"/>
  <c r="W66" i="3"/>
  <c r="W67" i="3"/>
  <c r="W70" i="3"/>
  <c r="W71" i="3"/>
  <c r="W72" i="3"/>
  <c r="W73" i="3"/>
  <c r="W74" i="3"/>
  <c r="W75" i="3"/>
  <c r="W76" i="3"/>
  <c r="W77" i="3"/>
  <c r="W78" i="3"/>
  <c r="W79" i="3"/>
  <c r="W80" i="3"/>
  <c r="W81" i="3"/>
  <c r="W82" i="3"/>
  <c r="W83" i="3"/>
  <c r="W84" i="3"/>
  <c r="W85" i="3"/>
  <c r="W86" i="3"/>
  <c r="W87" i="3"/>
  <c r="W88" i="3"/>
  <c r="W89" i="3"/>
  <c r="W91" i="3"/>
  <c r="W92" i="3"/>
  <c r="W93" i="3"/>
  <c r="W94" i="3"/>
  <c r="W95" i="3"/>
  <c r="W96" i="3"/>
  <c r="W97" i="3"/>
  <c r="W99" i="3"/>
  <c r="W100" i="3"/>
  <c r="W102" i="3"/>
  <c r="W103" i="3"/>
  <c r="W104" i="3"/>
  <c r="W105" i="3"/>
  <c r="W106" i="3"/>
  <c r="W107" i="3"/>
  <c r="W108" i="3"/>
  <c r="W109" i="3"/>
  <c r="W110" i="3"/>
  <c r="W112" i="3"/>
  <c r="W113" i="3"/>
  <c r="W115" i="3"/>
  <c r="W116" i="3"/>
  <c r="W119" i="3"/>
  <c r="W120" i="3"/>
  <c r="W122" i="3"/>
  <c r="W123" i="3"/>
  <c r="W124" i="3"/>
  <c r="W125" i="3"/>
  <c r="W126" i="3"/>
  <c r="W127" i="3"/>
  <c r="W128" i="3"/>
  <c r="W129" i="3"/>
  <c r="W130" i="3"/>
  <c r="W133" i="3"/>
  <c r="W134" i="3"/>
  <c r="W135" i="3"/>
  <c r="W139" i="3"/>
  <c r="W140" i="3"/>
  <c r="W141" i="3"/>
  <c r="W142" i="3"/>
  <c r="W143" i="3"/>
  <c r="W145" i="3"/>
  <c r="W147" i="3"/>
  <c r="W148" i="3"/>
  <c r="W149" i="3"/>
  <c r="W150" i="3"/>
  <c r="W151" i="3"/>
  <c r="W153" i="3"/>
  <c r="W154" i="3"/>
  <c r="W155" i="3"/>
  <c r="W156" i="3"/>
  <c r="W157" i="3"/>
  <c r="W158" i="3"/>
  <c r="W162" i="3"/>
  <c r="W163" i="3"/>
  <c r="W164"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4" i="3"/>
  <c r="W195" i="3"/>
  <c r="W196" i="3"/>
  <c r="W197" i="3"/>
  <c r="W198" i="3"/>
  <c r="W199" i="3"/>
  <c r="W200" i="3"/>
  <c r="W201" i="3"/>
  <c r="W202" i="3"/>
  <c r="W203" i="3"/>
  <c r="W204" i="3"/>
  <c r="W205" i="3"/>
  <c r="W206" i="3"/>
  <c r="W207" i="3"/>
  <c r="W208" i="3"/>
  <c r="W209" i="3"/>
  <c r="W210" i="3"/>
  <c r="W211" i="3"/>
  <c r="W212" i="3"/>
  <c r="W213" i="3"/>
  <c r="W215" i="3"/>
  <c r="W216" i="3"/>
  <c r="W217" i="3"/>
  <c r="W218" i="3"/>
  <c r="W219" i="3"/>
  <c r="W220" i="3"/>
  <c r="W221" i="3"/>
  <c r="W222" i="3"/>
  <c r="W223" i="3"/>
  <c r="W224" i="3"/>
  <c r="W225" i="3"/>
  <c r="W226" i="3"/>
  <c r="W227" i="3"/>
  <c r="W229" i="3"/>
  <c r="W230" i="3"/>
  <c r="W231" i="3"/>
  <c r="W235" i="3"/>
  <c r="W238" i="3"/>
  <c r="W239" i="3"/>
  <c r="W241" i="3"/>
  <c r="W244" i="3"/>
  <c r="W246" i="3"/>
  <c r="W247" i="3"/>
  <c r="W248" i="3"/>
  <c r="W250" i="3"/>
  <c r="W251" i="3"/>
  <c r="W252" i="3"/>
  <c r="W253" i="3"/>
  <c r="W254" i="3"/>
  <c r="W255" i="3"/>
  <c r="W257" i="3"/>
  <c r="W258" i="3"/>
  <c r="W259" i="3"/>
  <c r="W260" i="3"/>
  <c r="W261" i="3"/>
  <c r="W262" i="3"/>
  <c r="W263" i="3"/>
  <c r="W267" i="3"/>
  <c r="W269" i="3"/>
  <c r="W270" i="3"/>
  <c r="W271" i="3"/>
  <c r="W272" i="3"/>
  <c r="W273" i="3"/>
  <c r="W275" i="3"/>
  <c r="W276" i="3"/>
  <c r="W277" i="3"/>
  <c r="W278" i="3"/>
  <c r="W279" i="3"/>
  <c r="W280" i="3"/>
  <c r="W281" i="3"/>
  <c r="W282" i="3"/>
  <c r="W285" i="3"/>
  <c r="W286" i="3"/>
  <c r="W287" i="3"/>
  <c r="W288" i="3"/>
  <c r="W289" i="3"/>
  <c r="W290" i="3"/>
  <c r="W292" i="3"/>
  <c r="W293" i="3"/>
  <c r="W294" i="3"/>
  <c r="W295" i="3"/>
  <c r="W296" i="3"/>
  <c r="W297" i="3"/>
  <c r="W298" i="3"/>
  <c r="W299" i="3"/>
  <c r="W300" i="3"/>
  <c r="W301" i="3"/>
  <c r="W302" i="3"/>
  <c r="W303" i="3"/>
  <c r="W304" i="3"/>
  <c r="W307" i="3"/>
  <c r="W308" i="3"/>
  <c r="W310" i="3"/>
  <c r="W311" i="3"/>
  <c r="W313" i="3"/>
  <c r="W314" i="3"/>
  <c r="W315" i="3"/>
  <c r="W316" i="3"/>
  <c r="W317" i="3"/>
  <c r="W318" i="3"/>
  <c r="W320" i="3"/>
  <c r="W321" i="3"/>
  <c r="W322" i="3"/>
  <c r="W323" i="3"/>
  <c r="W324" i="3"/>
  <c r="W325" i="3"/>
  <c r="W326" i="3"/>
  <c r="W327" i="3"/>
  <c r="W328" i="3"/>
  <c r="W329" i="3"/>
  <c r="W330" i="3"/>
  <c r="W332" i="3"/>
  <c r="W333" i="3"/>
  <c r="W334" i="3"/>
  <c r="W335" i="3"/>
  <c r="W336" i="3"/>
  <c r="W338" i="3"/>
  <c r="W341" i="3"/>
  <c r="W346" i="3"/>
  <c r="W347" i="3"/>
  <c r="W348" i="3"/>
  <c r="W349" i="3"/>
  <c r="W350" i="3"/>
  <c r="W351" i="3"/>
  <c r="W352" i="3"/>
  <c r="W353" i="3"/>
  <c r="W355" i="3"/>
  <c r="W356" i="3"/>
  <c r="W358" i="3"/>
  <c r="W360" i="3"/>
  <c r="W361" i="3"/>
  <c r="W363" i="3"/>
  <c r="W364" i="3"/>
  <c r="W365" i="3"/>
  <c r="W367" i="3"/>
  <c r="W368" i="3"/>
  <c r="W370" i="3"/>
  <c r="W371" i="3"/>
  <c r="W372" i="3"/>
  <c r="W373" i="3"/>
  <c r="W374" i="3"/>
  <c r="W375" i="3"/>
  <c r="W376" i="3"/>
  <c r="W377" i="3"/>
  <c r="W379" i="3"/>
  <c r="W380" i="3"/>
  <c r="W381" i="3"/>
  <c r="W382" i="3"/>
  <c r="W383" i="3"/>
  <c r="W384" i="3"/>
  <c r="W385" i="3"/>
  <c r="W386" i="3"/>
  <c r="W387" i="3"/>
  <c r="W389" i="3"/>
  <c r="W390" i="3"/>
  <c r="W391" i="3"/>
  <c r="W392" i="3"/>
  <c r="W393" i="3"/>
  <c r="W394" i="3"/>
  <c r="W395" i="3"/>
  <c r="W397" i="3"/>
  <c r="W398" i="3"/>
  <c r="W399" i="3"/>
  <c r="W400" i="3"/>
  <c r="W402" i="3"/>
  <c r="W403" i="3"/>
  <c r="W404" i="3"/>
  <c r="W406" i="3"/>
  <c r="W407" i="3"/>
  <c r="W408" i="3"/>
  <c r="W409" i="3"/>
  <c r="W410" i="3"/>
  <c r="W411" i="3"/>
  <c r="W412" i="3"/>
  <c r="W413" i="3"/>
  <c r="W414" i="3"/>
  <c r="W415" i="3"/>
  <c r="W416" i="3"/>
  <c r="W417" i="3"/>
  <c r="W418" i="3"/>
  <c r="W419" i="3"/>
  <c r="W420" i="3"/>
  <c r="W421" i="3"/>
  <c r="W422" i="3"/>
  <c r="W423" i="3"/>
  <c r="W424" i="3"/>
  <c r="W425" i="3"/>
  <c r="W426" i="3"/>
  <c r="W428" i="3"/>
  <c r="W429" i="3"/>
  <c r="W430" i="3"/>
  <c r="W431" i="3"/>
  <c r="W433" i="3"/>
  <c r="W434" i="3"/>
  <c r="W435" i="3"/>
  <c r="W436" i="3"/>
  <c r="W437" i="3"/>
  <c r="W438" i="3"/>
  <c r="W439" i="3"/>
  <c r="W440" i="3"/>
  <c r="W441" i="3"/>
  <c r="W442" i="3"/>
  <c r="W443" i="3"/>
  <c r="W444" i="3"/>
  <c r="W445" i="3"/>
  <c r="W446" i="3"/>
  <c r="W447" i="3"/>
  <c r="W448" i="3"/>
  <c r="W449" i="3"/>
  <c r="W450" i="3"/>
  <c r="W451" i="3"/>
  <c r="W452" i="3"/>
  <c r="W453" i="3"/>
  <c r="W454" i="3"/>
  <c r="W455" i="3"/>
  <c r="W456" i="3"/>
  <c r="W457" i="3"/>
  <c r="W458" i="3"/>
  <c r="W459" i="3"/>
  <c r="W460" i="3"/>
  <c r="W462" i="3"/>
  <c r="W463" i="3"/>
  <c r="W466" i="3"/>
  <c r="W467" i="3"/>
  <c r="W468" i="3"/>
  <c r="W469" i="3"/>
  <c r="W470" i="3"/>
  <c r="W471" i="3"/>
  <c r="W472" i="3"/>
  <c r="W473" i="3"/>
  <c r="W474" i="3"/>
  <c r="W476" i="3"/>
  <c r="W477" i="3"/>
  <c r="W479" i="3"/>
  <c r="W480" i="3"/>
  <c r="W481" i="3"/>
  <c r="W482" i="3"/>
  <c r="W483" i="3"/>
  <c r="W484" i="3"/>
  <c r="W485" i="3"/>
  <c r="W486" i="3"/>
  <c r="W487" i="3"/>
  <c r="W488" i="3"/>
  <c r="W489" i="3"/>
  <c r="W490" i="3"/>
  <c r="W491" i="3"/>
  <c r="W492" i="3"/>
  <c r="W493" i="3"/>
  <c r="W494" i="3"/>
  <c r="W495" i="3"/>
  <c r="W496" i="3"/>
  <c r="W497" i="3"/>
  <c r="W498" i="3"/>
  <c r="W503" i="3"/>
  <c r="W505" i="3"/>
  <c r="W507" i="3"/>
  <c r="W508" i="3"/>
  <c r="W509" i="3"/>
  <c r="W510" i="3"/>
  <c r="W512" i="3"/>
  <c r="W515" i="3"/>
  <c r="W516" i="3"/>
  <c r="W518" i="3"/>
  <c r="W522" i="3"/>
  <c r="W523" i="3"/>
  <c r="W524" i="3"/>
  <c r="W525" i="3"/>
  <c r="W526" i="3"/>
  <c r="W527" i="3"/>
  <c r="W529" i="3"/>
  <c r="W532" i="3"/>
  <c r="W533" i="3"/>
  <c r="W534" i="3"/>
  <c r="W535" i="3"/>
  <c r="W537" i="3"/>
  <c r="W538" i="3"/>
  <c r="W539" i="3"/>
  <c r="W540" i="3"/>
  <c r="W541" i="3"/>
  <c r="W542" i="3"/>
  <c r="W543" i="3"/>
  <c r="W544" i="3"/>
  <c r="W545" i="3"/>
  <c r="W546" i="3"/>
  <c r="W547" i="3"/>
  <c r="W548" i="3"/>
  <c r="W550" i="3"/>
  <c r="W551" i="3"/>
  <c r="W552" i="3"/>
  <c r="W553" i="3"/>
  <c r="W554" i="3"/>
  <c r="W555" i="3"/>
  <c r="W557" i="3"/>
  <c r="W558" i="3"/>
  <c r="W559" i="3"/>
  <c r="W560" i="3"/>
  <c r="W562" i="3"/>
  <c r="W563" i="3"/>
  <c r="W566" i="3"/>
  <c r="W567" i="3"/>
  <c r="W568" i="3"/>
  <c r="W569" i="3"/>
  <c r="W570" i="3"/>
  <c r="W571" i="3"/>
  <c r="W572" i="3"/>
  <c r="W574" i="3"/>
  <c r="W575" i="3"/>
  <c r="W576" i="3"/>
  <c r="W577" i="3"/>
  <c r="W578" i="3"/>
  <c r="W579" i="3"/>
  <c r="W580" i="3"/>
  <c r="W582" i="3"/>
  <c r="W583" i="3"/>
  <c r="W584" i="3"/>
  <c r="W585" i="3"/>
  <c r="W586" i="3"/>
  <c r="W587" i="3"/>
  <c r="W588" i="3"/>
  <c r="W589" i="3"/>
  <c r="W590" i="3"/>
  <c r="W591" i="3"/>
  <c r="W595" i="3"/>
  <c r="W598" i="3"/>
  <c r="W599" i="3"/>
  <c r="W600" i="3"/>
  <c r="W602" i="3"/>
  <c r="W603" i="3"/>
  <c r="W604" i="3"/>
  <c r="W606" i="3"/>
  <c r="W607" i="3"/>
  <c r="W608" i="3"/>
  <c r="W611" i="3"/>
  <c r="W613" i="3"/>
  <c r="W614" i="3"/>
  <c r="W615" i="3"/>
  <c r="W616" i="3"/>
  <c r="W617" i="3"/>
  <c r="W618" i="3"/>
  <c r="W619" i="3"/>
  <c r="W620" i="3"/>
  <c r="W622" i="3"/>
  <c r="W623" i="3"/>
  <c r="W624" i="3"/>
  <c r="W626" i="3"/>
  <c r="W628" i="3"/>
  <c r="W631" i="3"/>
  <c r="W632" i="3"/>
  <c r="W634" i="3"/>
  <c r="W635" i="3"/>
  <c r="W636" i="3"/>
  <c r="W637" i="3"/>
  <c r="W638" i="3"/>
  <c r="W639" i="3"/>
  <c r="W640" i="3"/>
  <c r="W641" i="3"/>
  <c r="W642" i="3"/>
  <c r="W643" i="3"/>
  <c r="W644" i="3"/>
  <c r="W645" i="3"/>
  <c r="W646" i="3"/>
  <c r="W647" i="3"/>
  <c r="W648" i="3"/>
  <c r="W649" i="3"/>
  <c r="W650" i="3"/>
  <c r="W651" i="3"/>
  <c r="W652" i="3"/>
  <c r="W653" i="3"/>
  <c r="W654" i="3"/>
  <c r="W655" i="3"/>
  <c r="W656" i="3"/>
  <c r="W657" i="3"/>
  <c r="W658" i="3"/>
  <c r="W659" i="3"/>
  <c r="W660" i="3"/>
  <c r="W661" i="3"/>
  <c r="W663" i="3"/>
  <c r="W664" i="3"/>
  <c r="W665" i="3"/>
  <c r="W667" i="3"/>
  <c r="W668" i="3"/>
  <c r="W669" i="3"/>
  <c r="W670" i="3"/>
  <c r="W671" i="3"/>
  <c r="W672" i="3"/>
  <c r="W673" i="3"/>
  <c r="W674" i="3"/>
  <c r="W675" i="3"/>
  <c r="W676" i="3"/>
  <c r="W677" i="3"/>
  <c r="W678" i="3"/>
  <c r="W679" i="3"/>
  <c r="W680" i="3"/>
  <c r="W681" i="3"/>
  <c r="W682" i="3"/>
  <c r="W683" i="3"/>
  <c r="W684" i="3"/>
  <c r="W685" i="3"/>
  <c r="W686" i="3"/>
  <c r="W687" i="3"/>
  <c r="W688" i="3"/>
  <c r="W690" i="3"/>
  <c r="W691" i="3"/>
  <c r="W692" i="3"/>
  <c r="W694" i="3"/>
  <c r="W696" i="3"/>
  <c r="W697" i="3"/>
  <c r="W698" i="3"/>
  <c r="W699" i="3"/>
  <c r="W700" i="3"/>
  <c r="W701" i="3"/>
  <c r="W702" i="3"/>
  <c r="W704" i="3"/>
  <c r="W705" i="3"/>
  <c r="W706" i="3"/>
  <c r="W707" i="3"/>
  <c r="W708" i="3"/>
  <c r="W711" i="3"/>
  <c r="W712" i="3"/>
  <c r="W713" i="3"/>
  <c r="W714" i="3"/>
  <c r="W715" i="3"/>
  <c r="W716" i="3"/>
  <c r="W717" i="3"/>
  <c r="W718" i="3"/>
  <c r="W719" i="3"/>
  <c r="W720" i="3"/>
  <c r="W721" i="3"/>
  <c r="W722" i="3"/>
  <c r="W723" i="3"/>
  <c r="W724" i="3"/>
  <c r="W725" i="3"/>
  <c r="W726" i="3"/>
  <c r="W727" i="3"/>
  <c r="W729" i="3"/>
  <c r="W730" i="3"/>
  <c r="W731" i="3"/>
  <c r="W732" i="3"/>
  <c r="W733" i="3"/>
  <c r="W734" i="3"/>
  <c r="W735" i="3"/>
  <c r="W736" i="3"/>
  <c r="W738" i="3"/>
  <c r="W739" i="3"/>
  <c r="W741" i="3"/>
  <c r="W742" i="3"/>
  <c r="W743" i="3"/>
  <c r="W744" i="3"/>
  <c r="W745" i="3"/>
  <c r="W747" i="3"/>
  <c r="W748" i="3"/>
  <c r="W749" i="3"/>
  <c r="W750" i="3"/>
  <c r="W754" i="3"/>
  <c r="W757" i="3"/>
  <c r="W758" i="3"/>
  <c r="W759" i="3"/>
  <c r="W760" i="3"/>
  <c r="W761" i="3"/>
  <c r="W762" i="3"/>
  <c r="W763" i="3"/>
  <c r="W764" i="3"/>
  <c r="W766" i="3"/>
  <c r="W768" i="3"/>
  <c r="W769" i="3"/>
  <c r="W770" i="3"/>
  <c r="W771" i="3"/>
  <c r="W772" i="3"/>
  <c r="W773" i="3"/>
  <c r="W774" i="3"/>
  <c r="W776" i="3"/>
  <c r="W777" i="3"/>
  <c r="W778" i="3"/>
  <c r="W779" i="3"/>
  <c r="W780" i="3"/>
  <c r="W783" i="3"/>
  <c r="W784" i="3"/>
  <c r="W785" i="3"/>
  <c r="W786" i="3"/>
  <c r="W787" i="3"/>
  <c r="W788" i="3"/>
  <c r="W790" i="3"/>
  <c r="W791" i="3"/>
  <c r="W792" i="3"/>
  <c r="W793" i="3"/>
  <c r="W794" i="3"/>
  <c r="W795" i="3"/>
  <c r="W796" i="3"/>
  <c r="W797" i="3"/>
  <c r="W798" i="3"/>
  <c r="W799" i="3"/>
  <c r="W800" i="3"/>
  <c r="W801" i="3"/>
  <c r="W802" i="3"/>
  <c r="W803" i="3"/>
  <c r="W804" i="3"/>
  <c r="W807" i="3"/>
  <c r="W808" i="3"/>
  <c r="W809" i="3"/>
  <c r="W810" i="3"/>
  <c r="W811" i="3"/>
  <c r="W812" i="3"/>
  <c r="W813" i="3"/>
  <c r="W814" i="3"/>
  <c r="W816" i="3"/>
  <c r="W817" i="3"/>
  <c r="W818" i="3"/>
  <c r="W819" i="3"/>
  <c r="W821" i="3"/>
  <c r="W824" i="3"/>
  <c r="W825" i="3"/>
  <c r="W826" i="3"/>
  <c r="W827" i="3"/>
  <c r="W829" i="3"/>
  <c r="W830" i="3"/>
  <c r="W831" i="3"/>
  <c r="W832" i="3"/>
  <c r="W833" i="3"/>
  <c r="W834" i="3"/>
  <c r="W835" i="3"/>
  <c r="W836" i="3"/>
  <c r="W837" i="3"/>
  <c r="W840" i="3"/>
  <c r="W841" i="3"/>
  <c r="W842" i="3"/>
  <c r="W843" i="3"/>
  <c r="W844" i="3"/>
  <c r="W845" i="3"/>
  <c r="W846" i="3"/>
  <c r="W847" i="3"/>
  <c r="W848" i="3"/>
  <c r="W849" i="3"/>
  <c r="W850" i="3"/>
  <c r="W852" i="3"/>
  <c r="W854" i="3"/>
  <c r="W857" i="3"/>
  <c r="W859" i="3"/>
  <c r="W860" i="3"/>
  <c r="W861" i="3"/>
  <c r="W863" i="3"/>
  <c r="W864" i="3"/>
  <c r="W865" i="3"/>
  <c r="W867" i="3"/>
  <c r="W868" i="3"/>
  <c r="W870" i="3"/>
  <c r="W871" i="3"/>
  <c r="W872" i="3"/>
  <c r="W874" i="3"/>
  <c r="W875" i="3"/>
  <c r="W876" i="3"/>
  <c r="W877" i="3"/>
  <c r="W878" i="3"/>
  <c r="W879" i="3"/>
  <c r="W880" i="3"/>
  <c r="W881" i="3"/>
  <c r="W882" i="3"/>
  <c r="W883" i="3"/>
  <c r="W884" i="3"/>
  <c r="W885" i="3"/>
  <c r="W886" i="3"/>
  <c r="W887" i="3"/>
  <c r="L5" i="3"/>
  <c r="L6" i="3"/>
  <c r="L8" i="3"/>
  <c r="L9" i="3"/>
  <c r="L10" i="3"/>
  <c r="L11" i="3"/>
  <c r="L12" i="3"/>
  <c r="L13" i="3"/>
  <c r="L14" i="3"/>
  <c r="L15" i="3"/>
  <c r="L17" i="3"/>
  <c r="L18" i="3"/>
  <c r="L19" i="3"/>
  <c r="L20" i="3"/>
  <c r="L21" i="3"/>
  <c r="L22" i="3"/>
  <c r="L23" i="3"/>
  <c r="L25" i="3"/>
  <c r="L27" i="3"/>
  <c r="L28" i="3"/>
  <c r="L30" i="3"/>
  <c r="L31" i="3"/>
  <c r="L34" i="3"/>
  <c r="L35" i="3"/>
  <c r="L36" i="3"/>
  <c r="L37" i="3"/>
  <c r="L38" i="3"/>
  <c r="L39" i="3"/>
  <c r="L41" i="3"/>
  <c r="L43" i="3"/>
  <c r="L44" i="3"/>
  <c r="L45" i="3"/>
  <c r="L46" i="3"/>
  <c r="L47" i="3"/>
  <c r="L48" i="3"/>
  <c r="L50" i="3"/>
  <c r="L51" i="3"/>
  <c r="L52" i="3"/>
  <c r="L53" i="3"/>
  <c r="L54" i="3"/>
  <c r="L55" i="3"/>
  <c r="L56" i="3"/>
  <c r="L57" i="3"/>
  <c r="L58" i="3"/>
  <c r="L59" i="3"/>
  <c r="L60" i="3"/>
  <c r="L61" i="3"/>
  <c r="L62" i="3"/>
  <c r="L63" i="3"/>
  <c r="L64" i="3"/>
  <c r="L65" i="3"/>
  <c r="L66" i="3"/>
  <c r="L67" i="3"/>
  <c r="L70" i="3"/>
  <c r="L71" i="3"/>
  <c r="L72" i="3"/>
  <c r="L73" i="3"/>
  <c r="L74" i="3"/>
  <c r="L75" i="3"/>
  <c r="L76" i="3"/>
  <c r="L77" i="3"/>
  <c r="L78" i="3"/>
  <c r="L79" i="3"/>
  <c r="L80" i="3"/>
  <c r="L81" i="3"/>
  <c r="L82" i="3"/>
  <c r="L83" i="3"/>
  <c r="L84" i="3"/>
  <c r="L85" i="3"/>
  <c r="L86" i="3"/>
  <c r="L87" i="3"/>
  <c r="L88" i="3"/>
  <c r="L89" i="3"/>
  <c r="L91" i="3"/>
  <c r="L92" i="3"/>
  <c r="L93" i="3"/>
  <c r="L94" i="3"/>
  <c r="L95" i="3"/>
  <c r="L96" i="3"/>
  <c r="L97" i="3"/>
  <c r="L99" i="3"/>
  <c r="L100" i="3"/>
  <c r="L102" i="3"/>
  <c r="L103" i="3"/>
  <c r="L104" i="3"/>
  <c r="L105" i="3"/>
  <c r="L106" i="3"/>
  <c r="L107" i="3"/>
  <c r="L108" i="3"/>
  <c r="L109" i="3"/>
  <c r="L110" i="3"/>
  <c r="L112" i="3"/>
  <c r="L113" i="3"/>
  <c r="L115" i="3"/>
  <c r="L116" i="3"/>
  <c r="L119" i="3"/>
  <c r="L120" i="3"/>
  <c r="L122" i="3"/>
  <c r="L123" i="3"/>
  <c r="L124" i="3"/>
  <c r="L125" i="3"/>
  <c r="L126" i="3"/>
  <c r="L127" i="3"/>
  <c r="L128" i="3"/>
  <c r="L129" i="3"/>
  <c r="L130" i="3"/>
  <c r="L133" i="3"/>
  <c r="L134" i="3"/>
  <c r="L135" i="3"/>
  <c r="L139" i="3"/>
  <c r="W24" i="14" s="1"/>
  <c r="L140" i="3"/>
  <c r="L141" i="3"/>
  <c r="L142" i="3"/>
  <c r="L143" i="3"/>
  <c r="L145" i="3"/>
  <c r="L147" i="3"/>
  <c r="L148" i="3"/>
  <c r="L149" i="3"/>
  <c r="L150" i="3"/>
  <c r="L151" i="3"/>
  <c r="L153" i="3"/>
  <c r="L154" i="3"/>
  <c r="L155" i="3"/>
  <c r="L156" i="3"/>
  <c r="L157" i="3"/>
  <c r="L158"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5" i="3"/>
  <c r="L216" i="3"/>
  <c r="L217" i="3"/>
  <c r="L218" i="3"/>
  <c r="L219" i="3"/>
  <c r="L220" i="3"/>
  <c r="L221" i="3"/>
  <c r="L222" i="3"/>
  <c r="L223" i="3"/>
  <c r="L224" i="3"/>
  <c r="L225" i="3"/>
  <c r="L226" i="3"/>
  <c r="L227" i="3"/>
  <c r="L229" i="3"/>
  <c r="L230" i="3"/>
  <c r="L231" i="3"/>
  <c r="L235" i="3"/>
  <c r="L238" i="3"/>
  <c r="L239" i="3"/>
  <c r="L241" i="3"/>
  <c r="L244" i="3"/>
  <c r="L246" i="3"/>
  <c r="L247" i="3"/>
  <c r="L248" i="3"/>
  <c r="L250" i="3"/>
  <c r="L251" i="3"/>
  <c r="L252" i="3"/>
  <c r="L253" i="3"/>
  <c r="L254" i="3"/>
  <c r="L255" i="3"/>
  <c r="L257" i="3"/>
  <c r="L258" i="3"/>
  <c r="L259" i="3"/>
  <c r="L260" i="3"/>
  <c r="L261" i="3"/>
  <c r="L262" i="3"/>
  <c r="L263" i="3"/>
  <c r="L267" i="3"/>
  <c r="L269" i="3"/>
  <c r="L270" i="3"/>
  <c r="L271" i="3"/>
  <c r="L272" i="3"/>
  <c r="L273" i="3"/>
  <c r="L275" i="3"/>
  <c r="L276" i="3"/>
  <c r="L277" i="3"/>
  <c r="L279" i="3"/>
  <c r="L280" i="3"/>
  <c r="L281" i="3"/>
  <c r="L282" i="3"/>
  <c r="L285" i="3"/>
  <c r="L286" i="3"/>
  <c r="L287" i="3"/>
  <c r="L288" i="3"/>
  <c r="L289" i="3"/>
  <c r="L290" i="3"/>
  <c r="L292" i="3"/>
  <c r="L293" i="3"/>
  <c r="L294" i="3"/>
  <c r="L295" i="3"/>
  <c r="L296" i="3"/>
  <c r="L297" i="3"/>
  <c r="L298" i="3"/>
  <c r="L299" i="3"/>
  <c r="L300" i="3"/>
  <c r="L301" i="3"/>
  <c r="L302" i="3"/>
  <c r="L303" i="3"/>
  <c r="L306" i="3"/>
  <c r="L307" i="3"/>
  <c r="L308" i="3"/>
  <c r="L310" i="3"/>
  <c r="L311" i="3"/>
  <c r="L313" i="3"/>
  <c r="L314" i="3"/>
  <c r="L315" i="3"/>
  <c r="L316" i="3"/>
  <c r="L317" i="3"/>
  <c r="L318" i="3"/>
  <c r="L320" i="3"/>
  <c r="L321" i="3"/>
  <c r="L322" i="3"/>
  <c r="L323" i="3"/>
  <c r="L324" i="3"/>
  <c r="L325" i="3"/>
  <c r="L326" i="3"/>
  <c r="L327" i="3"/>
  <c r="L328" i="3"/>
  <c r="L330" i="3"/>
  <c r="L332" i="3"/>
  <c r="L333" i="3"/>
  <c r="L334" i="3"/>
  <c r="L336" i="3"/>
  <c r="L338" i="3"/>
  <c r="L341" i="3"/>
  <c r="L342" i="3"/>
  <c r="L346" i="3"/>
  <c r="L347" i="3"/>
  <c r="L348" i="3"/>
  <c r="L350" i="3"/>
  <c r="L351" i="3"/>
  <c r="L352" i="3"/>
  <c r="L353" i="3"/>
  <c r="L355" i="3"/>
  <c r="L356" i="3"/>
  <c r="L358" i="3"/>
  <c r="L360" i="3"/>
  <c r="L361" i="3"/>
  <c r="L363" i="3"/>
  <c r="L364" i="3"/>
  <c r="L365" i="3"/>
  <c r="L367" i="3"/>
  <c r="L368" i="3"/>
  <c r="L370" i="3"/>
  <c r="L371" i="3"/>
  <c r="L372" i="3"/>
  <c r="L373" i="3"/>
  <c r="L374" i="3"/>
  <c r="L375" i="3"/>
  <c r="L376" i="3"/>
  <c r="L377" i="3"/>
  <c r="L379" i="3"/>
  <c r="L380" i="3"/>
  <c r="L381" i="3"/>
  <c r="L382" i="3"/>
  <c r="L383" i="3"/>
  <c r="L384" i="3"/>
  <c r="L385" i="3"/>
  <c r="L386" i="3"/>
  <c r="L387" i="3"/>
  <c r="L389" i="3"/>
  <c r="L390" i="3"/>
  <c r="L391" i="3"/>
  <c r="L392" i="3"/>
  <c r="L393" i="3"/>
  <c r="L394" i="3"/>
  <c r="L395" i="3"/>
  <c r="L397" i="3"/>
  <c r="L398" i="3"/>
  <c r="L399" i="3"/>
  <c r="L400" i="3"/>
  <c r="L402" i="3"/>
  <c r="L403" i="3"/>
  <c r="L404" i="3"/>
  <c r="L406" i="3"/>
  <c r="L407" i="3"/>
  <c r="L408" i="3"/>
  <c r="L409" i="3"/>
  <c r="L410" i="3"/>
  <c r="L411" i="3"/>
  <c r="L412" i="3"/>
  <c r="L413" i="3"/>
  <c r="L414" i="3"/>
  <c r="L415" i="3"/>
  <c r="L416" i="3"/>
  <c r="L417" i="3"/>
  <c r="L418" i="3"/>
  <c r="L419" i="3"/>
  <c r="L420" i="3"/>
  <c r="L421" i="3"/>
  <c r="L422" i="3"/>
  <c r="L423" i="3"/>
  <c r="L424" i="3"/>
  <c r="L425" i="3"/>
  <c r="L426" i="3"/>
  <c r="L428" i="3"/>
  <c r="L429" i="3"/>
  <c r="L430" i="3"/>
  <c r="L431"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2" i="3"/>
  <c r="L463" i="3"/>
  <c r="L466" i="3"/>
  <c r="L467" i="3"/>
  <c r="L468" i="3"/>
  <c r="L469" i="3"/>
  <c r="L470" i="3"/>
  <c r="L471" i="3"/>
  <c r="L472" i="3"/>
  <c r="L473" i="3"/>
  <c r="L474" i="3"/>
  <c r="L476" i="3"/>
  <c r="L477" i="3"/>
  <c r="L479" i="3"/>
  <c r="L480" i="3"/>
  <c r="L481" i="3"/>
  <c r="L482" i="3"/>
  <c r="L483" i="3"/>
  <c r="L484" i="3"/>
  <c r="L485" i="3"/>
  <c r="L486" i="3"/>
  <c r="L487" i="3"/>
  <c r="L488" i="3"/>
  <c r="L489" i="3"/>
  <c r="L490" i="3"/>
  <c r="L491" i="3"/>
  <c r="L492" i="3"/>
  <c r="L493" i="3"/>
  <c r="L494" i="3"/>
  <c r="L495" i="3"/>
  <c r="L496" i="3"/>
  <c r="L497" i="3"/>
  <c r="L498" i="3"/>
  <c r="L503" i="3"/>
  <c r="L505" i="3"/>
  <c r="L507" i="3"/>
  <c r="L508" i="3"/>
  <c r="L509" i="3"/>
  <c r="L510" i="3"/>
  <c r="L512" i="3"/>
  <c r="L515" i="3"/>
  <c r="L516" i="3"/>
  <c r="L518" i="3"/>
  <c r="L522" i="3"/>
  <c r="L523" i="3"/>
  <c r="L524" i="3"/>
  <c r="L525" i="3"/>
  <c r="L526" i="3"/>
  <c r="L527" i="3"/>
  <c r="L529" i="3"/>
  <c r="L532" i="3"/>
  <c r="L533" i="3"/>
  <c r="L534" i="3"/>
  <c r="L535" i="3"/>
  <c r="L537" i="3"/>
  <c r="L538" i="3"/>
  <c r="L539" i="3"/>
  <c r="L540" i="3"/>
  <c r="L541" i="3"/>
  <c r="L542" i="3"/>
  <c r="L543" i="3"/>
  <c r="L544" i="3"/>
  <c r="L545" i="3"/>
  <c r="L546" i="3"/>
  <c r="L547" i="3"/>
  <c r="L548" i="3"/>
  <c r="L550" i="3"/>
  <c r="L551" i="3"/>
  <c r="L552" i="3"/>
  <c r="L553" i="3"/>
  <c r="L554" i="3"/>
  <c r="L555" i="3"/>
  <c r="L557" i="3"/>
  <c r="L558" i="3"/>
  <c r="L559" i="3"/>
  <c r="L560" i="3"/>
  <c r="L562" i="3"/>
  <c r="L563" i="3"/>
  <c r="L566" i="3"/>
  <c r="L567" i="3"/>
  <c r="L568" i="3"/>
  <c r="L569" i="3"/>
  <c r="L570" i="3"/>
  <c r="L571" i="3"/>
  <c r="L572" i="3"/>
  <c r="L574" i="3"/>
  <c r="L575" i="3"/>
  <c r="L576" i="3"/>
  <c r="L577" i="3"/>
  <c r="L578" i="3"/>
  <c r="L579" i="3"/>
  <c r="L580" i="3"/>
  <c r="L582" i="3"/>
  <c r="L583" i="3"/>
  <c r="L584" i="3"/>
  <c r="L585" i="3"/>
  <c r="L586" i="3"/>
  <c r="L587" i="3"/>
  <c r="L588" i="3"/>
  <c r="L589" i="3"/>
  <c r="L590" i="3"/>
  <c r="L591" i="3"/>
  <c r="L595" i="3"/>
  <c r="L598" i="3"/>
  <c r="L599" i="3"/>
  <c r="L600" i="3"/>
  <c r="L602" i="3"/>
  <c r="L603" i="3"/>
  <c r="L604" i="3"/>
  <c r="L606" i="3"/>
  <c r="L607" i="3"/>
  <c r="L608" i="3"/>
  <c r="L611" i="3"/>
  <c r="L613" i="3"/>
  <c r="L614" i="3"/>
  <c r="L615" i="3"/>
  <c r="L616" i="3"/>
  <c r="L617" i="3"/>
  <c r="L618" i="3"/>
  <c r="L619" i="3"/>
  <c r="L620" i="3"/>
  <c r="L622" i="3"/>
  <c r="L623" i="3"/>
  <c r="L624" i="3"/>
  <c r="L626" i="3"/>
  <c r="L628" i="3"/>
  <c r="L631" i="3"/>
  <c r="L632"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3" i="3"/>
  <c r="L664" i="3"/>
  <c r="L665" i="3"/>
  <c r="L667" i="3"/>
  <c r="L668" i="3"/>
  <c r="L669" i="3"/>
  <c r="L670" i="3"/>
  <c r="L671" i="3"/>
  <c r="L672" i="3"/>
  <c r="L673" i="3"/>
  <c r="L674" i="3"/>
  <c r="L675" i="3"/>
  <c r="L676" i="3"/>
  <c r="L677" i="3"/>
  <c r="L678" i="3"/>
  <c r="L679" i="3"/>
  <c r="L680" i="3"/>
  <c r="L681" i="3"/>
  <c r="L682" i="3"/>
  <c r="L683" i="3"/>
  <c r="L684" i="3"/>
  <c r="L685" i="3"/>
  <c r="L686" i="3"/>
  <c r="L687" i="3"/>
  <c r="L688" i="3"/>
  <c r="L690" i="3"/>
  <c r="L691" i="3"/>
  <c r="L692" i="3"/>
  <c r="L694" i="3"/>
  <c r="L696" i="3"/>
  <c r="L697" i="3"/>
  <c r="L698" i="3"/>
  <c r="L699" i="3"/>
  <c r="L701" i="3"/>
  <c r="L702" i="3"/>
  <c r="L703" i="3"/>
  <c r="L704" i="3"/>
  <c r="L705" i="3"/>
  <c r="L706" i="3"/>
  <c r="L707" i="3"/>
  <c r="L708" i="3"/>
  <c r="L709" i="3"/>
  <c r="L711" i="3"/>
  <c r="L713" i="3"/>
  <c r="L714" i="3"/>
  <c r="L715" i="3"/>
  <c r="L716" i="3"/>
  <c r="L717" i="3"/>
  <c r="L718" i="3"/>
  <c r="L719" i="3"/>
  <c r="L720" i="3"/>
  <c r="L721" i="3"/>
  <c r="L722" i="3"/>
  <c r="L723" i="3"/>
  <c r="L724" i="3"/>
  <c r="L725" i="3"/>
  <c r="L726" i="3"/>
  <c r="L727" i="3"/>
  <c r="L729" i="3"/>
  <c r="L730" i="3"/>
  <c r="L731" i="3"/>
  <c r="L732" i="3"/>
  <c r="L733" i="3"/>
  <c r="L734" i="3"/>
  <c r="L735" i="3"/>
  <c r="L736" i="3"/>
  <c r="L738" i="3"/>
  <c r="L739" i="3"/>
  <c r="L740" i="3"/>
  <c r="L741" i="3"/>
  <c r="L742" i="3"/>
  <c r="L743" i="3"/>
  <c r="L744" i="3"/>
  <c r="L745" i="3"/>
  <c r="L747" i="3"/>
  <c r="L748" i="3"/>
  <c r="L749" i="3"/>
  <c r="L750" i="3"/>
  <c r="L754" i="3"/>
  <c r="L757" i="3"/>
  <c r="L758" i="3"/>
  <c r="L759" i="3"/>
  <c r="L760" i="3"/>
  <c r="L761" i="3"/>
  <c r="L762" i="3"/>
  <c r="L763" i="3"/>
  <c r="L764" i="3"/>
  <c r="L766" i="3"/>
  <c r="L767" i="3"/>
  <c r="L768" i="3"/>
  <c r="L769" i="3"/>
  <c r="L771" i="3"/>
  <c r="L772" i="3"/>
  <c r="L773" i="3"/>
  <c r="L774" i="3"/>
  <c r="L776" i="3"/>
  <c r="L777" i="3"/>
  <c r="L778" i="3"/>
  <c r="L779" i="3"/>
  <c r="L780" i="3"/>
  <c r="L781" i="3"/>
  <c r="L783" i="3"/>
  <c r="L784" i="3"/>
  <c r="L785" i="3"/>
  <c r="L786" i="3"/>
  <c r="L787" i="3"/>
  <c r="L788" i="3"/>
  <c r="L790" i="3"/>
  <c r="L791" i="3"/>
  <c r="L792" i="3"/>
  <c r="L793" i="3"/>
  <c r="L794" i="3"/>
  <c r="L795" i="3"/>
  <c r="L796" i="3"/>
  <c r="L797" i="3"/>
  <c r="L798" i="3"/>
  <c r="L799" i="3"/>
  <c r="L800" i="3"/>
  <c r="L801" i="3"/>
  <c r="L802" i="3"/>
  <c r="L803" i="3"/>
  <c r="L804" i="3"/>
  <c r="L807" i="3"/>
  <c r="L808" i="3"/>
  <c r="L809" i="3"/>
  <c r="L810" i="3"/>
  <c r="L812" i="3"/>
  <c r="L813" i="3"/>
  <c r="L814" i="3"/>
  <c r="L816" i="3"/>
  <c r="L817" i="3"/>
  <c r="L818" i="3"/>
  <c r="L819" i="3"/>
  <c r="L821" i="3"/>
  <c r="L824" i="3"/>
  <c r="L825" i="3"/>
  <c r="L826" i="3"/>
  <c r="L827" i="3"/>
  <c r="L829" i="3"/>
  <c r="L830" i="3"/>
  <c r="L831" i="3"/>
  <c r="L832" i="3"/>
  <c r="L833" i="3"/>
  <c r="L834" i="3"/>
  <c r="L835" i="3"/>
  <c r="L836" i="3"/>
  <c r="L837" i="3"/>
  <c r="L840" i="3"/>
  <c r="L841" i="3"/>
  <c r="L842" i="3"/>
  <c r="L843" i="3"/>
  <c r="L844" i="3"/>
  <c r="L845" i="3"/>
  <c r="L846" i="3"/>
  <c r="L847" i="3"/>
  <c r="L848" i="3"/>
  <c r="L849" i="3"/>
  <c r="L850" i="3"/>
  <c r="L852" i="3"/>
  <c r="L857" i="3"/>
  <c r="L859" i="3"/>
  <c r="L860" i="3"/>
  <c r="L861" i="3"/>
  <c r="L863" i="3"/>
  <c r="L864" i="3"/>
  <c r="L865" i="3"/>
  <c r="L867" i="3"/>
  <c r="L868" i="3"/>
  <c r="L870" i="3"/>
  <c r="L871" i="3"/>
  <c r="L872" i="3"/>
  <c r="L874" i="3"/>
  <c r="L875" i="3"/>
  <c r="L876" i="3"/>
  <c r="L877" i="3"/>
  <c r="L878" i="3"/>
  <c r="L879" i="3"/>
  <c r="L880" i="3"/>
  <c r="L881" i="3"/>
  <c r="L882" i="3"/>
  <c r="L883" i="3"/>
  <c r="L884" i="3"/>
  <c r="L885" i="3"/>
  <c r="L886" i="3"/>
  <c r="L887" i="3"/>
  <c r="AI13" i="14" l="1"/>
  <c r="AI16" i="14"/>
  <c r="AO14" i="14" l="1"/>
  <c r="AO15" i="14"/>
  <c r="AL16" i="14"/>
  <c r="AR13" i="14"/>
  <c r="AR14" i="14"/>
  <c r="AR15" i="14"/>
  <c r="AO16" i="14"/>
  <c r="AI14" i="14"/>
  <c r="AI15" i="14"/>
  <c r="AR16" i="14"/>
  <c r="AO13" i="14"/>
  <c r="AL13" i="14"/>
  <c r="AL14" i="14"/>
  <c r="AL15" i="14"/>
  <c r="G27" i="13"/>
  <c r="M43" i="14" s="1"/>
  <c r="F27" i="13"/>
  <c r="AH43" i="14" s="1"/>
  <c r="D718" i="13"/>
  <c r="D670" i="13"/>
  <c r="D708" i="13"/>
  <c r="D711" i="13"/>
  <c r="D717" i="13"/>
  <c r="D621" i="13"/>
  <c r="D525" i="13"/>
  <c r="D575" i="13"/>
  <c r="D690" i="13"/>
  <c r="D715" i="13"/>
  <c r="D692" i="13"/>
  <c r="D703" i="13"/>
  <c r="D693" i="13"/>
  <c r="D714" i="13"/>
  <c r="D713" i="13"/>
  <c r="D605" i="13"/>
  <c r="D707" i="13"/>
  <c r="D706" i="13"/>
  <c r="D716" i="13"/>
  <c r="M40" i="14" l="1"/>
  <c r="M44" i="14" s="1"/>
  <c r="AH40" i="14"/>
  <c r="AH44" i="14" s="1"/>
  <c r="M41" i="14"/>
  <c r="AH41" i="14"/>
  <c r="AH42" i="14"/>
  <c r="M42" i="14"/>
  <c r="D886" i="3"/>
  <c r="E886" i="3"/>
  <c r="F886" i="3"/>
  <c r="G886" i="3"/>
  <c r="H886" i="3"/>
  <c r="I886" i="3"/>
  <c r="J886" i="3"/>
  <c r="K886" i="3"/>
  <c r="O886" i="3"/>
  <c r="P886" i="3"/>
  <c r="Q886" i="3"/>
  <c r="R886" i="3"/>
  <c r="S886" i="3"/>
  <c r="T886" i="3"/>
  <c r="U886" i="3"/>
  <c r="V886" i="3"/>
  <c r="I887" i="3"/>
  <c r="J887" i="3"/>
  <c r="K887" i="3"/>
  <c r="T887" i="3"/>
  <c r="U887" i="3"/>
  <c r="V887" i="3"/>
  <c r="C829" i="3"/>
  <c r="D829" i="3"/>
  <c r="E829" i="3"/>
  <c r="F829" i="3"/>
  <c r="G829" i="3"/>
  <c r="H829" i="3"/>
  <c r="I829" i="3"/>
  <c r="J829" i="3"/>
  <c r="K829" i="3"/>
  <c r="N829" i="3"/>
  <c r="O829" i="3"/>
  <c r="P829" i="3"/>
  <c r="Q829" i="3"/>
  <c r="R829" i="3"/>
  <c r="S829" i="3"/>
  <c r="T829" i="3"/>
  <c r="U829" i="3"/>
  <c r="V829" i="3"/>
  <c r="B830" i="3"/>
  <c r="C830" i="3"/>
  <c r="D830" i="3"/>
  <c r="E830" i="3"/>
  <c r="F830" i="3"/>
  <c r="G830" i="3"/>
  <c r="H830" i="3"/>
  <c r="I830" i="3"/>
  <c r="J830" i="3"/>
  <c r="K830" i="3"/>
  <c r="M830" i="3"/>
  <c r="N830" i="3"/>
  <c r="O830" i="3"/>
  <c r="P830" i="3"/>
  <c r="Q830" i="3"/>
  <c r="R830" i="3"/>
  <c r="S830" i="3"/>
  <c r="T830" i="3"/>
  <c r="U830" i="3"/>
  <c r="V830" i="3"/>
  <c r="F831" i="3"/>
  <c r="G831" i="3"/>
  <c r="H831" i="3"/>
  <c r="I831" i="3"/>
  <c r="J831" i="3"/>
  <c r="K831" i="3"/>
  <c r="Q831" i="3"/>
  <c r="R831" i="3"/>
  <c r="S831" i="3"/>
  <c r="T831" i="3"/>
  <c r="U831" i="3"/>
  <c r="V831" i="3"/>
  <c r="I832" i="3"/>
  <c r="J832" i="3"/>
  <c r="K832" i="3"/>
  <c r="T832" i="3"/>
  <c r="U832" i="3"/>
  <c r="V832" i="3"/>
  <c r="B833" i="3"/>
  <c r="C833" i="3"/>
  <c r="D833" i="3"/>
  <c r="E833" i="3"/>
  <c r="F833" i="3"/>
  <c r="G833" i="3"/>
  <c r="H833" i="3"/>
  <c r="I833" i="3"/>
  <c r="J833" i="3"/>
  <c r="K833" i="3"/>
  <c r="M833" i="3"/>
  <c r="N833" i="3"/>
  <c r="O833" i="3"/>
  <c r="P833" i="3"/>
  <c r="Q833" i="3"/>
  <c r="R833" i="3"/>
  <c r="S833" i="3"/>
  <c r="T833" i="3"/>
  <c r="U833" i="3"/>
  <c r="V833" i="3"/>
  <c r="K834" i="3"/>
  <c r="V834" i="3"/>
  <c r="B835" i="3"/>
  <c r="C835" i="3"/>
  <c r="D835" i="3"/>
  <c r="E835" i="3"/>
  <c r="F835" i="3"/>
  <c r="G835" i="3"/>
  <c r="H835" i="3"/>
  <c r="I835" i="3"/>
  <c r="J835" i="3"/>
  <c r="K835" i="3"/>
  <c r="M835" i="3"/>
  <c r="N835" i="3"/>
  <c r="O835" i="3"/>
  <c r="P835" i="3"/>
  <c r="Q835" i="3"/>
  <c r="R835" i="3"/>
  <c r="S835" i="3"/>
  <c r="T835" i="3"/>
  <c r="U835" i="3"/>
  <c r="V835" i="3"/>
  <c r="E836" i="3"/>
  <c r="F836" i="3"/>
  <c r="G836" i="3"/>
  <c r="H836" i="3"/>
  <c r="I836" i="3"/>
  <c r="J836" i="3"/>
  <c r="K836" i="3"/>
  <c r="P836" i="3"/>
  <c r="Q836" i="3"/>
  <c r="R836" i="3"/>
  <c r="S836" i="3"/>
  <c r="T836" i="3"/>
  <c r="U836" i="3"/>
  <c r="V836" i="3"/>
  <c r="K837" i="3"/>
  <c r="V837" i="3"/>
  <c r="K838" i="3"/>
  <c r="V838" i="3"/>
  <c r="K839" i="3"/>
  <c r="V839" i="3"/>
  <c r="B840" i="3"/>
  <c r="C840" i="3"/>
  <c r="D840" i="3"/>
  <c r="E840" i="3"/>
  <c r="F840" i="3"/>
  <c r="G840" i="3"/>
  <c r="H840" i="3"/>
  <c r="I840" i="3"/>
  <c r="J840" i="3"/>
  <c r="K840" i="3"/>
  <c r="M840" i="3"/>
  <c r="N840" i="3"/>
  <c r="O840" i="3"/>
  <c r="P840" i="3"/>
  <c r="Q840" i="3"/>
  <c r="R840" i="3"/>
  <c r="S840" i="3"/>
  <c r="T840" i="3"/>
  <c r="U840" i="3"/>
  <c r="V840" i="3"/>
  <c r="C841" i="3"/>
  <c r="D841" i="3"/>
  <c r="E841" i="3"/>
  <c r="F841" i="3"/>
  <c r="G841" i="3"/>
  <c r="H841" i="3"/>
  <c r="I841" i="3"/>
  <c r="J841" i="3"/>
  <c r="K841" i="3"/>
  <c r="N841" i="3"/>
  <c r="O841" i="3"/>
  <c r="P841" i="3"/>
  <c r="Q841" i="3"/>
  <c r="R841" i="3"/>
  <c r="S841" i="3"/>
  <c r="T841" i="3"/>
  <c r="U841" i="3"/>
  <c r="V841" i="3"/>
  <c r="D842" i="3"/>
  <c r="E842" i="3"/>
  <c r="F842" i="3"/>
  <c r="G842" i="3"/>
  <c r="H842" i="3"/>
  <c r="I842" i="3"/>
  <c r="K842" i="3"/>
  <c r="O842" i="3"/>
  <c r="P842" i="3"/>
  <c r="Q842" i="3"/>
  <c r="R842" i="3"/>
  <c r="S842" i="3"/>
  <c r="T842" i="3"/>
  <c r="U842" i="3"/>
  <c r="V842" i="3"/>
  <c r="C843" i="3"/>
  <c r="D843" i="3"/>
  <c r="E843" i="3"/>
  <c r="F843" i="3"/>
  <c r="G843" i="3"/>
  <c r="H843" i="3"/>
  <c r="I843" i="3"/>
  <c r="J843" i="3"/>
  <c r="K843" i="3"/>
  <c r="N843" i="3"/>
  <c r="O843" i="3"/>
  <c r="P843" i="3"/>
  <c r="Q843" i="3"/>
  <c r="R843" i="3"/>
  <c r="S843" i="3"/>
  <c r="T843" i="3"/>
  <c r="U843" i="3"/>
  <c r="V843" i="3"/>
  <c r="B844" i="3"/>
  <c r="C844" i="3"/>
  <c r="D844" i="3"/>
  <c r="E844" i="3"/>
  <c r="F844" i="3"/>
  <c r="G844" i="3"/>
  <c r="H844" i="3"/>
  <c r="I844" i="3"/>
  <c r="J844" i="3"/>
  <c r="K844" i="3"/>
  <c r="M844" i="3"/>
  <c r="N844" i="3"/>
  <c r="O844" i="3"/>
  <c r="P844" i="3"/>
  <c r="Q844" i="3"/>
  <c r="R844" i="3"/>
  <c r="S844" i="3"/>
  <c r="T844" i="3"/>
  <c r="U844" i="3"/>
  <c r="V844" i="3"/>
  <c r="B845" i="3"/>
  <c r="C845" i="3"/>
  <c r="D845" i="3"/>
  <c r="E845" i="3"/>
  <c r="F845" i="3"/>
  <c r="G845" i="3"/>
  <c r="H845" i="3"/>
  <c r="I845" i="3"/>
  <c r="J845" i="3"/>
  <c r="K845" i="3"/>
  <c r="M845" i="3"/>
  <c r="N845" i="3"/>
  <c r="O845" i="3"/>
  <c r="P845" i="3"/>
  <c r="Q845" i="3"/>
  <c r="R845" i="3"/>
  <c r="S845" i="3"/>
  <c r="T845" i="3"/>
  <c r="U845" i="3"/>
  <c r="V845" i="3"/>
  <c r="D846" i="3"/>
  <c r="F846" i="3"/>
  <c r="H846" i="3"/>
  <c r="I846" i="3"/>
  <c r="J846" i="3"/>
  <c r="K846" i="3"/>
  <c r="O846" i="3"/>
  <c r="Q846" i="3"/>
  <c r="S846" i="3"/>
  <c r="T846" i="3"/>
  <c r="U846" i="3"/>
  <c r="V846" i="3"/>
  <c r="B847" i="3"/>
  <c r="C847" i="3"/>
  <c r="D847" i="3"/>
  <c r="E847" i="3"/>
  <c r="F847" i="3"/>
  <c r="G847" i="3"/>
  <c r="H847" i="3"/>
  <c r="I847" i="3"/>
  <c r="J847" i="3"/>
  <c r="K847" i="3"/>
  <c r="M847" i="3"/>
  <c r="N847" i="3"/>
  <c r="O847" i="3"/>
  <c r="P847" i="3"/>
  <c r="Q847" i="3"/>
  <c r="R847" i="3"/>
  <c r="S847" i="3"/>
  <c r="T847" i="3"/>
  <c r="U847" i="3"/>
  <c r="V847" i="3"/>
  <c r="D848" i="3"/>
  <c r="E848" i="3"/>
  <c r="F848" i="3"/>
  <c r="G848" i="3"/>
  <c r="H848" i="3"/>
  <c r="I848" i="3"/>
  <c r="J848" i="3"/>
  <c r="K848" i="3"/>
  <c r="O848" i="3"/>
  <c r="P848" i="3"/>
  <c r="Q848" i="3"/>
  <c r="R848" i="3"/>
  <c r="S848" i="3"/>
  <c r="T848" i="3"/>
  <c r="U848" i="3"/>
  <c r="V848" i="3"/>
  <c r="F849" i="3"/>
  <c r="G849" i="3"/>
  <c r="H849" i="3"/>
  <c r="I849" i="3"/>
  <c r="J849" i="3"/>
  <c r="K849" i="3"/>
  <c r="Q849" i="3"/>
  <c r="R849" i="3"/>
  <c r="S849" i="3"/>
  <c r="T849" i="3"/>
  <c r="U849" i="3"/>
  <c r="V849" i="3"/>
  <c r="B850" i="3"/>
  <c r="C850" i="3"/>
  <c r="D850" i="3"/>
  <c r="E850" i="3"/>
  <c r="F850" i="3"/>
  <c r="G850" i="3"/>
  <c r="H850" i="3"/>
  <c r="I850" i="3"/>
  <c r="J850" i="3"/>
  <c r="K850" i="3"/>
  <c r="M850" i="3"/>
  <c r="N850" i="3"/>
  <c r="O850" i="3"/>
  <c r="P850" i="3"/>
  <c r="Q850" i="3"/>
  <c r="R850" i="3"/>
  <c r="S850" i="3"/>
  <c r="T850" i="3"/>
  <c r="U850" i="3"/>
  <c r="V850" i="3"/>
  <c r="E851" i="3"/>
  <c r="P851" i="3"/>
  <c r="B852" i="3"/>
  <c r="C852" i="3"/>
  <c r="D852" i="3"/>
  <c r="E852" i="3"/>
  <c r="F852" i="3"/>
  <c r="G852" i="3"/>
  <c r="H852" i="3"/>
  <c r="I852" i="3"/>
  <c r="J852" i="3"/>
  <c r="K852" i="3"/>
  <c r="M852" i="3"/>
  <c r="N852" i="3"/>
  <c r="O852" i="3"/>
  <c r="P852" i="3"/>
  <c r="Q852" i="3"/>
  <c r="R852" i="3"/>
  <c r="S852" i="3"/>
  <c r="T852" i="3"/>
  <c r="U852" i="3"/>
  <c r="V852" i="3"/>
  <c r="D853" i="3"/>
  <c r="E853" i="3"/>
  <c r="F853" i="3"/>
  <c r="G853" i="3"/>
  <c r="H853" i="3"/>
  <c r="O853" i="3"/>
  <c r="P853" i="3"/>
  <c r="Q853" i="3"/>
  <c r="R853" i="3"/>
  <c r="S853" i="3"/>
  <c r="F854" i="3"/>
  <c r="G854" i="3"/>
  <c r="Q854" i="3"/>
  <c r="R854" i="3"/>
  <c r="S854" i="3"/>
  <c r="T854" i="3"/>
  <c r="U854" i="3"/>
  <c r="V854" i="3"/>
  <c r="F855" i="3"/>
  <c r="G855" i="3"/>
  <c r="N855" i="3"/>
  <c r="O855" i="3"/>
  <c r="P855" i="3"/>
  <c r="Q855" i="3"/>
  <c r="R855" i="3"/>
  <c r="B856" i="3"/>
  <c r="C856" i="3"/>
  <c r="D856" i="3"/>
  <c r="E856" i="3"/>
  <c r="F856" i="3"/>
  <c r="G856" i="3"/>
  <c r="H856" i="3"/>
  <c r="M856" i="3"/>
  <c r="N856" i="3"/>
  <c r="O856" i="3"/>
  <c r="P856" i="3"/>
  <c r="Q856" i="3"/>
  <c r="R856" i="3"/>
  <c r="S856" i="3"/>
  <c r="I857" i="3"/>
  <c r="J857" i="3"/>
  <c r="K857" i="3"/>
  <c r="T857" i="3"/>
  <c r="U857" i="3"/>
  <c r="V857" i="3"/>
  <c r="B858" i="3"/>
  <c r="C858" i="3"/>
  <c r="D858" i="3"/>
  <c r="E858" i="3"/>
  <c r="M858" i="3"/>
  <c r="N858" i="3"/>
  <c r="O858" i="3"/>
  <c r="P858" i="3"/>
  <c r="B859" i="3"/>
  <c r="C859" i="3"/>
  <c r="D859" i="3"/>
  <c r="E859" i="3"/>
  <c r="F859" i="3"/>
  <c r="G859" i="3"/>
  <c r="H859" i="3"/>
  <c r="I859" i="3"/>
  <c r="J859" i="3"/>
  <c r="K859" i="3"/>
  <c r="M859" i="3"/>
  <c r="N859" i="3"/>
  <c r="O859" i="3"/>
  <c r="P859" i="3"/>
  <c r="Q859" i="3"/>
  <c r="R859" i="3"/>
  <c r="S859" i="3"/>
  <c r="T859" i="3"/>
  <c r="U859" i="3"/>
  <c r="V859" i="3"/>
  <c r="B860" i="3"/>
  <c r="C860" i="3"/>
  <c r="D860" i="3"/>
  <c r="E860" i="3"/>
  <c r="F860" i="3"/>
  <c r="G860" i="3"/>
  <c r="H860" i="3"/>
  <c r="I860" i="3"/>
  <c r="J860" i="3"/>
  <c r="K860" i="3"/>
  <c r="M860" i="3"/>
  <c r="N860" i="3"/>
  <c r="O860" i="3"/>
  <c r="P860" i="3"/>
  <c r="Q860" i="3"/>
  <c r="R860" i="3"/>
  <c r="S860" i="3"/>
  <c r="T860" i="3"/>
  <c r="U860" i="3"/>
  <c r="V860" i="3"/>
  <c r="K861" i="3"/>
  <c r="V861" i="3"/>
  <c r="B862" i="3"/>
  <c r="C862" i="3"/>
  <c r="D862" i="3"/>
  <c r="E862" i="3"/>
  <c r="M862" i="3"/>
  <c r="N862" i="3"/>
  <c r="O862" i="3"/>
  <c r="P862" i="3"/>
  <c r="E863" i="3"/>
  <c r="F863" i="3"/>
  <c r="G863" i="3"/>
  <c r="H863" i="3"/>
  <c r="I863" i="3"/>
  <c r="J863" i="3"/>
  <c r="K863" i="3"/>
  <c r="P863" i="3"/>
  <c r="Q863" i="3"/>
  <c r="R863" i="3"/>
  <c r="S863" i="3"/>
  <c r="T863" i="3"/>
  <c r="U863" i="3"/>
  <c r="V863" i="3"/>
  <c r="K864" i="3"/>
  <c r="V864" i="3"/>
  <c r="F865" i="3"/>
  <c r="G865" i="3"/>
  <c r="H865" i="3"/>
  <c r="I865" i="3"/>
  <c r="J865" i="3"/>
  <c r="K865" i="3"/>
  <c r="Q865" i="3"/>
  <c r="R865" i="3"/>
  <c r="S865" i="3"/>
  <c r="T865" i="3"/>
  <c r="U865" i="3"/>
  <c r="V865" i="3"/>
  <c r="B866" i="3"/>
  <c r="C866" i="3"/>
  <c r="D866" i="3"/>
  <c r="E866" i="3"/>
  <c r="M866" i="3"/>
  <c r="N866" i="3"/>
  <c r="O866" i="3"/>
  <c r="P866" i="3"/>
  <c r="B867" i="3"/>
  <c r="C867" i="3"/>
  <c r="D867" i="3"/>
  <c r="E867" i="3"/>
  <c r="F867" i="3"/>
  <c r="G867" i="3"/>
  <c r="H867" i="3"/>
  <c r="I867" i="3"/>
  <c r="J867" i="3"/>
  <c r="K867" i="3"/>
  <c r="M867" i="3"/>
  <c r="N867" i="3"/>
  <c r="O867" i="3"/>
  <c r="P867" i="3"/>
  <c r="Q867" i="3"/>
  <c r="R867" i="3"/>
  <c r="S867" i="3"/>
  <c r="T867" i="3"/>
  <c r="U867" i="3"/>
  <c r="V867" i="3"/>
  <c r="C868" i="3"/>
  <c r="D868" i="3"/>
  <c r="E868" i="3"/>
  <c r="F868" i="3"/>
  <c r="G868" i="3"/>
  <c r="H868" i="3"/>
  <c r="I868" i="3"/>
  <c r="J868" i="3"/>
  <c r="K868" i="3"/>
  <c r="N868" i="3"/>
  <c r="O868" i="3"/>
  <c r="P868" i="3"/>
  <c r="Q868" i="3"/>
  <c r="R868" i="3"/>
  <c r="S868" i="3"/>
  <c r="T868" i="3"/>
  <c r="U868" i="3"/>
  <c r="V868" i="3"/>
  <c r="B869" i="3"/>
  <c r="C869" i="3"/>
  <c r="M869" i="3"/>
  <c r="N869" i="3"/>
  <c r="D870" i="3"/>
  <c r="E870" i="3"/>
  <c r="F870" i="3"/>
  <c r="G870" i="3"/>
  <c r="H870" i="3"/>
  <c r="I870" i="3"/>
  <c r="J870" i="3"/>
  <c r="K870" i="3"/>
  <c r="O870" i="3"/>
  <c r="P870" i="3"/>
  <c r="Q870" i="3"/>
  <c r="R870" i="3"/>
  <c r="S870" i="3"/>
  <c r="T870" i="3"/>
  <c r="U870" i="3"/>
  <c r="V870" i="3"/>
  <c r="I871" i="3"/>
  <c r="J871" i="3"/>
  <c r="K871" i="3"/>
  <c r="S871" i="3"/>
  <c r="T871" i="3"/>
  <c r="U871" i="3"/>
  <c r="V871" i="3"/>
  <c r="D872" i="3"/>
  <c r="E872" i="3"/>
  <c r="F872" i="3"/>
  <c r="G872" i="3"/>
  <c r="H872" i="3"/>
  <c r="I872" i="3"/>
  <c r="J872" i="3"/>
  <c r="K872" i="3"/>
  <c r="O872" i="3"/>
  <c r="P872" i="3"/>
  <c r="Q872" i="3"/>
  <c r="R872" i="3"/>
  <c r="S872" i="3"/>
  <c r="T872" i="3"/>
  <c r="U872" i="3"/>
  <c r="V872" i="3"/>
  <c r="H873" i="3"/>
  <c r="S873" i="3"/>
  <c r="H874" i="3"/>
  <c r="I874" i="3"/>
  <c r="J874" i="3"/>
  <c r="K874" i="3"/>
  <c r="S874" i="3"/>
  <c r="T874" i="3"/>
  <c r="U874" i="3"/>
  <c r="V874" i="3"/>
  <c r="B875" i="3"/>
  <c r="C875" i="3"/>
  <c r="D875" i="3"/>
  <c r="E875" i="3"/>
  <c r="F875" i="3"/>
  <c r="G875" i="3"/>
  <c r="H875" i="3"/>
  <c r="I875" i="3"/>
  <c r="J875" i="3"/>
  <c r="K875" i="3"/>
  <c r="M875" i="3"/>
  <c r="N875" i="3"/>
  <c r="O875" i="3"/>
  <c r="P875" i="3"/>
  <c r="Q875" i="3"/>
  <c r="R875" i="3"/>
  <c r="S875" i="3"/>
  <c r="T875" i="3"/>
  <c r="U875" i="3"/>
  <c r="V875" i="3"/>
  <c r="B876" i="3"/>
  <c r="C876" i="3"/>
  <c r="D876" i="3"/>
  <c r="E876" i="3"/>
  <c r="F876" i="3"/>
  <c r="G876" i="3"/>
  <c r="H876" i="3"/>
  <c r="I876" i="3"/>
  <c r="J876" i="3"/>
  <c r="K876" i="3"/>
  <c r="M876" i="3"/>
  <c r="N876" i="3"/>
  <c r="O876" i="3"/>
  <c r="P876" i="3"/>
  <c r="Q876" i="3"/>
  <c r="R876" i="3"/>
  <c r="S876" i="3"/>
  <c r="T876" i="3"/>
  <c r="U876" i="3"/>
  <c r="V876" i="3"/>
  <c r="B877" i="3"/>
  <c r="C877" i="3"/>
  <c r="D877" i="3"/>
  <c r="E877" i="3"/>
  <c r="F877" i="3"/>
  <c r="G877" i="3"/>
  <c r="H877" i="3"/>
  <c r="I877" i="3"/>
  <c r="J877" i="3"/>
  <c r="K877" i="3"/>
  <c r="M877" i="3"/>
  <c r="N877" i="3"/>
  <c r="O877" i="3"/>
  <c r="P877" i="3"/>
  <c r="Q877" i="3"/>
  <c r="R877" i="3"/>
  <c r="S877" i="3"/>
  <c r="T877" i="3"/>
  <c r="U877" i="3"/>
  <c r="V877" i="3"/>
  <c r="B878" i="3"/>
  <c r="C878" i="3"/>
  <c r="D878" i="3"/>
  <c r="E878" i="3"/>
  <c r="F878" i="3"/>
  <c r="G878" i="3"/>
  <c r="H878" i="3"/>
  <c r="I878" i="3"/>
  <c r="J878" i="3"/>
  <c r="K878" i="3"/>
  <c r="M878" i="3"/>
  <c r="N878" i="3"/>
  <c r="O878" i="3"/>
  <c r="P878" i="3"/>
  <c r="Q878" i="3"/>
  <c r="R878" i="3"/>
  <c r="S878" i="3"/>
  <c r="T878" i="3"/>
  <c r="U878" i="3"/>
  <c r="V878" i="3"/>
  <c r="K879" i="3"/>
  <c r="V879" i="3"/>
  <c r="K880" i="3"/>
  <c r="V880" i="3"/>
  <c r="H881" i="3"/>
  <c r="I881" i="3"/>
  <c r="J881" i="3"/>
  <c r="K881" i="3"/>
  <c r="S881" i="3"/>
  <c r="T881" i="3"/>
  <c r="U881" i="3"/>
  <c r="V881" i="3"/>
  <c r="G882" i="3"/>
  <c r="H882" i="3"/>
  <c r="I882" i="3"/>
  <c r="J882" i="3"/>
  <c r="K882" i="3"/>
  <c r="R882" i="3"/>
  <c r="S882" i="3"/>
  <c r="T882" i="3"/>
  <c r="U882" i="3"/>
  <c r="V882" i="3"/>
  <c r="E883" i="3"/>
  <c r="F883" i="3"/>
  <c r="G883" i="3"/>
  <c r="H883" i="3"/>
  <c r="I883" i="3"/>
  <c r="J883" i="3"/>
  <c r="K883" i="3"/>
  <c r="P883" i="3"/>
  <c r="Q883" i="3"/>
  <c r="R883" i="3"/>
  <c r="S883" i="3"/>
  <c r="T883" i="3"/>
  <c r="U883" i="3"/>
  <c r="V883" i="3"/>
  <c r="B884" i="3"/>
  <c r="C884" i="3"/>
  <c r="D884" i="3"/>
  <c r="E884" i="3"/>
  <c r="F884" i="3"/>
  <c r="G884" i="3"/>
  <c r="H884" i="3"/>
  <c r="I884" i="3"/>
  <c r="J884" i="3"/>
  <c r="K884" i="3"/>
  <c r="M884" i="3"/>
  <c r="N884" i="3"/>
  <c r="O884" i="3"/>
  <c r="P884" i="3"/>
  <c r="Q884" i="3"/>
  <c r="R884" i="3"/>
  <c r="S884" i="3"/>
  <c r="T884" i="3"/>
  <c r="U884" i="3"/>
  <c r="V884" i="3"/>
  <c r="I885" i="3"/>
  <c r="J885" i="3"/>
  <c r="K885" i="3"/>
  <c r="S885" i="3"/>
  <c r="T885" i="3"/>
  <c r="U885" i="3"/>
  <c r="V885" i="3"/>
  <c r="F2" i="7"/>
  <c r="V5" i="3" l="1"/>
  <c r="V6" i="3"/>
  <c r="V8" i="3"/>
  <c r="V9" i="3"/>
  <c r="V10" i="3"/>
  <c r="V11" i="3"/>
  <c r="V12" i="3"/>
  <c r="V13" i="3"/>
  <c r="V14" i="3"/>
  <c r="V15" i="3"/>
  <c r="V16" i="3"/>
  <c r="V17" i="3"/>
  <c r="V18" i="3"/>
  <c r="V19" i="3"/>
  <c r="V20" i="3"/>
  <c r="V21" i="3"/>
  <c r="V22" i="3"/>
  <c r="V23" i="3"/>
  <c r="V25" i="3"/>
  <c r="V27" i="3"/>
  <c r="V28" i="3"/>
  <c r="V30" i="3"/>
  <c r="V31" i="3"/>
  <c r="V33" i="3"/>
  <c r="V34" i="3"/>
  <c r="V35" i="3"/>
  <c r="V36" i="3"/>
  <c r="V37" i="3"/>
  <c r="V38" i="3"/>
  <c r="V39" i="3"/>
  <c r="V41" i="3"/>
  <c r="V43" i="3"/>
  <c r="V44" i="3"/>
  <c r="V45" i="3"/>
  <c r="V46" i="3"/>
  <c r="V47" i="3"/>
  <c r="V48" i="3"/>
  <c r="V50" i="3"/>
  <c r="V51" i="3"/>
  <c r="V52" i="3"/>
  <c r="V53" i="3"/>
  <c r="V54" i="3"/>
  <c r="V55" i="3"/>
  <c r="V56" i="3"/>
  <c r="V57" i="3"/>
  <c r="V58" i="3"/>
  <c r="V59" i="3"/>
  <c r="V60" i="3"/>
  <c r="V61" i="3"/>
  <c r="V62" i="3"/>
  <c r="V63" i="3"/>
  <c r="V64" i="3"/>
  <c r="V65" i="3"/>
  <c r="V66" i="3"/>
  <c r="V67"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9" i="3"/>
  <c r="V100" i="3"/>
  <c r="V102" i="3"/>
  <c r="V103" i="3"/>
  <c r="V104" i="3"/>
  <c r="V105" i="3"/>
  <c r="V106" i="3"/>
  <c r="V107" i="3"/>
  <c r="V108" i="3"/>
  <c r="V109" i="3"/>
  <c r="V110" i="3"/>
  <c r="V112" i="3"/>
  <c r="V113" i="3"/>
  <c r="V115" i="3"/>
  <c r="V116" i="3"/>
  <c r="V117" i="3"/>
  <c r="V118" i="3"/>
  <c r="V119" i="3"/>
  <c r="V120" i="3"/>
  <c r="V122" i="3"/>
  <c r="V123" i="3"/>
  <c r="V124" i="3"/>
  <c r="V125" i="3"/>
  <c r="V126" i="3"/>
  <c r="V127" i="3"/>
  <c r="V128" i="3"/>
  <c r="V129" i="3"/>
  <c r="V130" i="3"/>
  <c r="V131" i="3"/>
  <c r="V133" i="3"/>
  <c r="V134" i="3"/>
  <c r="V135" i="3"/>
  <c r="V139" i="3"/>
  <c r="V140" i="3"/>
  <c r="V141" i="3"/>
  <c r="V142" i="3"/>
  <c r="V143" i="3"/>
  <c r="V145" i="3"/>
  <c r="V148" i="3"/>
  <c r="V149" i="3"/>
  <c r="V150" i="3"/>
  <c r="V151" i="3"/>
  <c r="V153" i="3"/>
  <c r="V154" i="3"/>
  <c r="V155" i="3"/>
  <c r="V156" i="3"/>
  <c r="V158" i="3"/>
  <c r="V159"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4" i="3"/>
  <c r="V195" i="3"/>
  <c r="V196" i="3"/>
  <c r="V197" i="3"/>
  <c r="V198" i="3"/>
  <c r="V199" i="3"/>
  <c r="V200" i="3"/>
  <c r="V201" i="3"/>
  <c r="V202" i="3"/>
  <c r="V203" i="3"/>
  <c r="V204" i="3"/>
  <c r="V205" i="3"/>
  <c r="V206" i="3"/>
  <c r="V207" i="3"/>
  <c r="V208" i="3"/>
  <c r="V209" i="3"/>
  <c r="V210" i="3"/>
  <c r="V211" i="3"/>
  <c r="V212" i="3"/>
  <c r="V213" i="3"/>
  <c r="V215" i="3"/>
  <c r="V216" i="3"/>
  <c r="V217" i="3"/>
  <c r="V218" i="3"/>
  <c r="V219" i="3"/>
  <c r="V220" i="3"/>
  <c r="V221" i="3"/>
  <c r="V222" i="3"/>
  <c r="V223" i="3"/>
  <c r="V224" i="3"/>
  <c r="V225" i="3"/>
  <c r="V226" i="3"/>
  <c r="V227" i="3"/>
  <c r="V229" i="3"/>
  <c r="V230" i="3"/>
  <c r="V231" i="3"/>
  <c r="V232" i="3"/>
  <c r="V235" i="3"/>
  <c r="V238" i="3"/>
  <c r="V239" i="3"/>
  <c r="V241" i="3"/>
  <c r="V244" i="3"/>
  <c r="V246" i="3"/>
  <c r="V247" i="3"/>
  <c r="V248" i="3"/>
  <c r="V250" i="3"/>
  <c r="V251" i="3"/>
  <c r="V252" i="3"/>
  <c r="V253" i="3"/>
  <c r="V254" i="3"/>
  <c r="V255" i="3"/>
  <c r="V257" i="3"/>
  <c r="V258" i="3"/>
  <c r="V260" i="3"/>
  <c r="V261" i="3"/>
  <c r="V262" i="3"/>
  <c r="V263" i="3"/>
  <c r="V267" i="3"/>
  <c r="V269" i="3"/>
  <c r="V270" i="3"/>
  <c r="V271" i="3"/>
  <c r="V272" i="3"/>
  <c r="V273" i="3"/>
  <c r="V275" i="3"/>
  <c r="V276" i="3"/>
  <c r="V277" i="3"/>
  <c r="V278" i="3"/>
  <c r="V279" i="3"/>
  <c r="V280" i="3"/>
  <c r="V281" i="3"/>
  <c r="V282" i="3"/>
  <c r="V285" i="3"/>
  <c r="V286" i="3"/>
  <c r="V287" i="3"/>
  <c r="V288" i="3"/>
  <c r="V289" i="3"/>
  <c r="V290" i="3"/>
  <c r="V291" i="3"/>
  <c r="V292" i="3"/>
  <c r="V293" i="3"/>
  <c r="V294" i="3"/>
  <c r="V295" i="3"/>
  <c r="V296" i="3"/>
  <c r="V297" i="3"/>
  <c r="V298" i="3"/>
  <c r="V299" i="3"/>
  <c r="V300" i="3"/>
  <c r="V301" i="3"/>
  <c r="V302" i="3"/>
  <c r="V303" i="3"/>
  <c r="V304" i="3"/>
  <c r="V306" i="3"/>
  <c r="V307" i="3"/>
  <c r="V308" i="3"/>
  <c r="V310" i="3"/>
  <c r="V311" i="3"/>
  <c r="V313" i="3"/>
  <c r="V314" i="3"/>
  <c r="V315" i="3"/>
  <c r="V316" i="3"/>
  <c r="V317" i="3"/>
  <c r="V319" i="3"/>
  <c r="V320" i="3"/>
  <c r="V321" i="3"/>
  <c r="V322" i="3"/>
  <c r="V323" i="3"/>
  <c r="V324" i="3"/>
  <c r="V325" i="3"/>
  <c r="V326" i="3"/>
  <c r="V327" i="3"/>
  <c r="V328" i="3"/>
  <c r="V329" i="3"/>
  <c r="V330" i="3"/>
  <c r="V332" i="3"/>
  <c r="V333" i="3"/>
  <c r="V334" i="3"/>
  <c r="V335" i="3"/>
  <c r="V336" i="3"/>
  <c r="V338" i="3"/>
  <c r="V341" i="3"/>
  <c r="V342" i="3"/>
  <c r="V343" i="3"/>
  <c r="V344" i="3"/>
  <c r="V345" i="3"/>
  <c r="V346" i="3"/>
  <c r="V347" i="3"/>
  <c r="V348" i="3"/>
  <c r="V349" i="3"/>
  <c r="V350" i="3"/>
  <c r="V351" i="3"/>
  <c r="V352" i="3"/>
  <c r="V353" i="3"/>
  <c r="V355" i="3"/>
  <c r="V356" i="3"/>
  <c r="V358" i="3"/>
  <c r="V360" i="3"/>
  <c r="V361" i="3"/>
  <c r="V363" i="3"/>
  <c r="V364" i="3"/>
  <c r="V365" i="3"/>
  <c r="V367" i="3"/>
  <c r="V368" i="3"/>
  <c r="V370" i="3"/>
  <c r="V371" i="3"/>
  <c r="V372" i="3"/>
  <c r="V373" i="3"/>
  <c r="V374" i="3"/>
  <c r="V375" i="3"/>
  <c r="V376" i="3"/>
  <c r="V377" i="3"/>
  <c r="V379" i="3"/>
  <c r="V380" i="3"/>
  <c r="V381" i="3"/>
  <c r="V382" i="3"/>
  <c r="V383" i="3"/>
  <c r="V384" i="3"/>
  <c r="V385" i="3"/>
  <c r="V386" i="3"/>
  <c r="V387" i="3"/>
  <c r="V389" i="3"/>
  <c r="V390" i="3"/>
  <c r="V391" i="3"/>
  <c r="V392" i="3"/>
  <c r="V393" i="3"/>
  <c r="V394" i="3"/>
  <c r="V395" i="3"/>
  <c r="V397" i="3"/>
  <c r="V398" i="3"/>
  <c r="V399" i="3"/>
  <c r="V400" i="3"/>
  <c r="V401" i="3"/>
  <c r="V402" i="3"/>
  <c r="V403" i="3"/>
  <c r="V404" i="3"/>
  <c r="V406" i="3"/>
  <c r="V407" i="3"/>
  <c r="V408" i="3"/>
  <c r="V409" i="3"/>
  <c r="V410" i="3"/>
  <c r="V411" i="3"/>
  <c r="V412" i="3"/>
  <c r="V413" i="3"/>
  <c r="V414" i="3"/>
  <c r="V415" i="3"/>
  <c r="V416" i="3"/>
  <c r="V417" i="3"/>
  <c r="V418" i="3"/>
  <c r="V419" i="3"/>
  <c r="V420" i="3"/>
  <c r="V421" i="3"/>
  <c r="V422" i="3"/>
  <c r="V423" i="3"/>
  <c r="V424" i="3"/>
  <c r="V425" i="3"/>
  <c r="V426" i="3"/>
  <c r="V428" i="3"/>
  <c r="V429" i="3"/>
  <c r="V430" i="3"/>
  <c r="V431" i="3"/>
  <c r="V433" i="3"/>
  <c r="V434" i="3"/>
  <c r="V435" i="3"/>
  <c r="V436" i="3"/>
  <c r="V437" i="3"/>
  <c r="V438" i="3"/>
  <c r="V439" i="3"/>
  <c r="V440" i="3"/>
  <c r="V441" i="3"/>
  <c r="V442" i="3"/>
  <c r="V443" i="3"/>
  <c r="V444" i="3"/>
  <c r="V445" i="3"/>
  <c r="V446" i="3"/>
  <c r="V447" i="3"/>
  <c r="V448" i="3"/>
  <c r="V449" i="3"/>
  <c r="V450" i="3"/>
  <c r="V451" i="3"/>
  <c r="V452" i="3"/>
  <c r="V453" i="3"/>
  <c r="V454" i="3"/>
  <c r="V455" i="3"/>
  <c r="V456" i="3"/>
  <c r="V457" i="3"/>
  <c r="V458" i="3"/>
  <c r="V459" i="3"/>
  <c r="V460" i="3"/>
  <c r="V462" i="3"/>
  <c r="V463" i="3"/>
  <c r="V466" i="3"/>
  <c r="V467" i="3"/>
  <c r="V468" i="3"/>
  <c r="V469" i="3"/>
  <c r="V470" i="3"/>
  <c r="V471" i="3"/>
  <c r="V472" i="3"/>
  <c r="V474" i="3"/>
  <c r="V476" i="3"/>
  <c r="V477" i="3"/>
  <c r="V478" i="3"/>
  <c r="V479" i="3"/>
  <c r="V480" i="3"/>
  <c r="V481" i="3"/>
  <c r="V482" i="3"/>
  <c r="V483" i="3"/>
  <c r="V484" i="3"/>
  <c r="V485" i="3"/>
  <c r="V486" i="3"/>
  <c r="V487" i="3"/>
  <c r="V488" i="3"/>
  <c r="V489" i="3"/>
  <c r="V490" i="3"/>
  <c r="V491" i="3"/>
  <c r="V492" i="3"/>
  <c r="V493" i="3"/>
  <c r="V494" i="3"/>
  <c r="V495" i="3"/>
  <c r="V496" i="3"/>
  <c r="V497" i="3"/>
  <c r="V498" i="3"/>
  <c r="V499" i="3"/>
  <c r="V500" i="3"/>
  <c r="V501" i="3"/>
  <c r="V502" i="3"/>
  <c r="V503" i="3"/>
  <c r="V504" i="3"/>
  <c r="V505" i="3"/>
  <c r="V506" i="3"/>
  <c r="V507" i="3"/>
  <c r="V508" i="3"/>
  <c r="V509" i="3"/>
  <c r="V510" i="3"/>
  <c r="V511" i="3"/>
  <c r="V512" i="3"/>
  <c r="V513" i="3"/>
  <c r="V514" i="3"/>
  <c r="V515" i="3"/>
  <c r="V516" i="3"/>
  <c r="V517" i="3"/>
  <c r="V518" i="3"/>
  <c r="V519" i="3"/>
  <c r="V520" i="3"/>
  <c r="V521" i="3"/>
  <c r="V522" i="3"/>
  <c r="V523" i="3"/>
  <c r="V524" i="3"/>
  <c r="V525" i="3"/>
  <c r="V526" i="3"/>
  <c r="V527" i="3"/>
  <c r="V528" i="3"/>
  <c r="V529" i="3"/>
  <c r="V530" i="3"/>
  <c r="V531" i="3"/>
  <c r="V532" i="3"/>
  <c r="V533" i="3"/>
  <c r="V534" i="3"/>
  <c r="V535" i="3"/>
  <c r="V536" i="3"/>
  <c r="V537" i="3"/>
  <c r="V538" i="3"/>
  <c r="V539" i="3"/>
  <c r="V540" i="3"/>
  <c r="V541" i="3"/>
  <c r="V542" i="3"/>
  <c r="V543" i="3"/>
  <c r="V544" i="3"/>
  <c r="V545" i="3"/>
  <c r="V546" i="3"/>
  <c r="V547" i="3"/>
  <c r="V548" i="3"/>
  <c r="V550" i="3"/>
  <c r="V551" i="3"/>
  <c r="V552" i="3"/>
  <c r="V553" i="3"/>
  <c r="V554" i="3"/>
  <c r="V555" i="3"/>
  <c r="V557" i="3"/>
  <c r="V558" i="3"/>
  <c r="V559" i="3"/>
  <c r="V560" i="3"/>
  <c r="V562" i="3"/>
  <c r="V563" i="3"/>
  <c r="V565" i="3"/>
  <c r="V566" i="3"/>
  <c r="V567" i="3"/>
  <c r="V568" i="3"/>
  <c r="V569" i="3"/>
  <c r="V570" i="3"/>
  <c r="V571" i="3"/>
  <c r="V572" i="3"/>
  <c r="V574" i="3"/>
  <c r="V575" i="3"/>
  <c r="V576" i="3"/>
  <c r="V577" i="3"/>
  <c r="V578" i="3"/>
  <c r="V579" i="3"/>
  <c r="V580" i="3"/>
  <c r="V581" i="3"/>
  <c r="V582" i="3"/>
  <c r="V583" i="3"/>
  <c r="V584" i="3"/>
  <c r="V585" i="3"/>
  <c r="V586" i="3"/>
  <c r="V587" i="3"/>
  <c r="V588" i="3"/>
  <c r="V589" i="3"/>
  <c r="V590" i="3"/>
  <c r="V591" i="3"/>
  <c r="V595" i="3"/>
  <c r="V597" i="3"/>
  <c r="V598" i="3"/>
  <c r="V599" i="3"/>
  <c r="V600" i="3"/>
  <c r="V601" i="3"/>
  <c r="V602" i="3"/>
  <c r="V603" i="3"/>
  <c r="V604" i="3"/>
  <c r="V606" i="3"/>
  <c r="V607" i="3"/>
  <c r="V608" i="3"/>
  <c r="V609" i="3"/>
  <c r="V611" i="3"/>
  <c r="V613" i="3"/>
  <c r="V614" i="3"/>
  <c r="V615" i="3"/>
  <c r="V616" i="3"/>
  <c r="V617" i="3"/>
  <c r="V618" i="3"/>
  <c r="V619" i="3"/>
  <c r="V620" i="3"/>
  <c r="V622" i="3"/>
  <c r="V623" i="3"/>
  <c r="V624" i="3"/>
  <c r="V626" i="3"/>
  <c r="V628" i="3"/>
  <c r="V631" i="3"/>
  <c r="V632" i="3"/>
  <c r="V634" i="3"/>
  <c r="V635" i="3"/>
  <c r="V636" i="3"/>
  <c r="V637" i="3"/>
  <c r="V638" i="3"/>
  <c r="V639" i="3"/>
  <c r="V640" i="3"/>
  <c r="V641" i="3"/>
  <c r="V642" i="3"/>
  <c r="V644" i="3"/>
  <c r="V645" i="3"/>
  <c r="V646" i="3"/>
  <c r="V647" i="3"/>
  <c r="V648" i="3"/>
  <c r="V650" i="3"/>
  <c r="V651" i="3"/>
  <c r="V652" i="3"/>
  <c r="V653" i="3"/>
  <c r="V654" i="3"/>
  <c r="V655" i="3"/>
  <c r="V656" i="3"/>
  <c r="V657" i="3"/>
  <c r="V658" i="3"/>
  <c r="V659" i="3"/>
  <c r="V660" i="3"/>
  <c r="V661" i="3"/>
  <c r="V663" i="3"/>
  <c r="V664" i="3"/>
  <c r="V665" i="3"/>
  <c r="V667" i="3"/>
  <c r="V668" i="3"/>
  <c r="V669" i="3"/>
  <c r="V670" i="3"/>
  <c r="V671" i="3"/>
  <c r="V672" i="3"/>
  <c r="V673" i="3"/>
  <c r="V674" i="3"/>
  <c r="V675" i="3"/>
  <c r="V676" i="3"/>
  <c r="V677" i="3"/>
  <c r="V678" i="3"/>
  <c r="V679" i="3"/>
  <c r="V680" i="3"/>
  <c r="V681" i="3"/>
  <c r="V682" i="3"/>
  <c r="V683" i="3"/>
  <c r="V684" i="3"/>
  <c r="V685" i="3"/>
  <c r="V686" i="3"/>
  <c r="V687" i="3"/>
  <c r="V688" i="3"/>
  <c r="V690" i="3"/>
  <c r="V691" i="3"/>
  <c r="V692" i="3"/>
  <c r="V696" i="3"/>
  <c r="V697" i="3"/>
  <c r="V698" i="3"/>
  <c r="V699" i="3"/>
  <c r="V700" i="3"/>
  <c r="V701" i="3"/>
  <c r="V702" i="3"/>
  <c r="V704" i="3"/>
  <c r="V705" i="3"/>
  <c r="V706" i="3"/>
  <c r="V707" i="3"/>
  <c r="V708" i="3"/>
  <c r="V710" i="3"/>
  <c r="V711" i="3"/>
  <c r="V712" i="3"/>
  <c r="V713" i="3"/>
  <c r="V714" i="3"/>
  <c r="V715" i="3"/>
  <c r="V716" i="3"/>
  <c r="V717" i="3"/>
  <c r="V718" i="3"/>
  <c r="V719" i="3"/>
  <c r="V720" i="3"/>
  <c r="V721" i="3"/>
  <c r="V722" i="3"/>
  <c r="V723" i="3"/>
  <c r="V724" i="3"/>
  <c r="V725" i="3"/>
  <c r="V726" i="3"/>
  <c r="V727" i="3"/>
  <c r="V729" i="3"/>
  <c r="V730" i="3"/>
  <c r="V731" i="3"/>
  <c r="V732" i="3"/>
  <c r="V733" i="3"/>
  <c r="V734" i="3"/>
  <c r="V735" i="3"/>
  <c r="V736" i="3"/>
  <c r="V738" i="3"/>
  <c r="V739" i="3"/>
  <c r="V740" i="3"/>
  <c r="V741" i="3"/>
  <c r="V742" i="3"/>
  <c r="V743" i="3"/>
  <c r="V744" i="3"/>
  <c r="V745" i="3"/>
  <c r="V746" i="3"/>
  <c r="V747" i="3"/>
  <c r="V748" i="3"/>
  <c r="V749" i="3"/>
  <c r="V750" i="3"/>
  <c r="V753" i="3"/>
  <c r="V754" i="3"/>
  <c r="V756" i="3"/>
  <c r="V757" i="3"/>
  <c r="V758" i="3"/>
  <c r="V759" i="3"/>
  <c r="V760" i="3"/>
  <c r="V761" i="3"/>
  <c r="V762" i="3"/>
  <c r="V763" i="3"/>
  <c r="V766" i="3"/>
  <c r="V768" i="3"/>
  <c r="V769" i="3"/>
  <c r="V770" i="3"/>
  <c r="V771" i="3"/>
  <c r="V772" i="3"/>
  <c r="V773" i="3"/>
  <c r="V774" i="3"/>
  <c r="V775" i="3"/>
  <c r="V776" i="3"/>
  <c r="V777" i="3"/>
  <c r="V778" i="3"/>
  <c r="V779" i="3"/>
  <c r="V780" i="3"/>
  <c r="V783" i="3"/>
  <c r="V784" i="3"/>
  <c r="V785" i="3"/>
  <c r="V786" i="3"/>
  <c r="V787" i="3"/>
  <c r="V788" i="3"/>
  <c r="V790" i="3"/>
  <c r="V791" i="3"/>
  <c r="V792" i="3"/>
  <c r="V793" i="3"/>
  <c r="V794" i="3"/>
  <c r="V795" i="3"/>
  <c r="V796" i="3"/>
  <c r="V797" i="3"/>
  <c r="V798" i="3"/>
  <c r="V799" i="3"/>
  <c r="V800" i="3"/>
  <c r="V801" i="3"/>
  <c r="V802" i="3"/>
  <c r="V803" i="3"/>
  <c r="V804" i="3"/>
  <c r="V807" i="3"/>
  <c r="V808" i="3"/>
  <c r="V809" i="3"/>
  <c r="V810" i="3"/>
  <c r="V811" i="3"/>
  <c r="V812" i="3"/>
  <c r="V813" i="3"/>
  <c r="V814" i="3"/>
  <c r="V816" i="3"/>
  <c r="V817" i="3"/>
  <c r="V818" i="3"/>
  <c r="V819" i="3"/>
  <c r="V820" i="3"/>
  <c r="V821" i="3"/>
  <c r="V822" i="3"/>
  <c r="V823" i="3"/>
  <c r="V824" i="3"/>
  <c r="V825" i="3"/>
  <c r="V826" i="3"/>
  <c r="V827" i="3"/>
  <c r="K5" i="3"/>
  <c r="K6" i="3"/>
  <c r="K8" i="3"/>
  <c r="K9" i="3"/>
  <c r="K10" i="3"/>
  <c r="K11" i="3"/>
  <c r="K12" i="3"/>
  <c r="K13" i="3"/>
  <c r="K14" i="3"/>
  <c r="K15" i="3"/>
  <c r="K16" i="3"/>
  <c r="K17" i="3"/>
  <c r="K18" i="3"/>
  <c r="K19" i="3"/>
  <c r="K20" i="3"/>
  <c r="K21" i="3"/>
  <c r="K23" i="3"/>
  <c r="K25" i="3"/>
  <c r="K27" i="3"/>
  <c r="K28" i="3"/>
  <c r="K30" i="3"/>
  <c r="K31" i="3"/>
  <c r="K33" i="3"/>
  <c r="K34" i="3"/>
  <c r="K35" i="3"/>
  <c r="K36" i="3"/>
  <c r="K37" i="3"/>
  <c r="K38" i="3"/>
  <c r="K39" i="3"/>
  <c r="K41" i="3"/>
  <c r="K43" i="3"/>
  <c r="K44" i="3"/>
  <c r="K45" i="3"/>
  <c r="K46" i="3"/>
  <c r="K47" i="3"/>
  <c r="K48" i="3"/>
  <c r="K50" i="3"/>
  <c r="K51" i="3"/>
  <c r="K52" i="3"/>
  <c r="K53" i="3"/>
  <c r="K54" i="3"/>
  <c r="K55" i="3"/>
  <c r="K56" i="3"/>
  <c r="K57" i="3"/>
  <c r="K58" i="3"/>
  <c r="K59" i="3"/>
  <c r="K60" i="3"/>
  <c r="K61" i="3"/>
  <c r="K62" i="3"/>
  <c r="K63" i="3"/>
  <c r="K64" i="3"/>
  <c r="K65" i="3"/>
  <c r="K66" i="3"/>
  <c r="K67"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9" i="3"/>
  <c r="K100" i="3"/>
  <c r="K102" i="3"/>
  <c r="K103" i="3"/>
  <c r="K104" i="3"/>
  <c r="K105" i="3"/>
  <c r="K106" i="3"/>
  <c r="K107" i="3"/>
  <c r="K108" i="3"/>
  <c r="K109" i="3"/>
  <c r="K110" i="3"/>
  <c r="K112" i="3"/>
  <c r="K113" i="3"/>
  <c r="K115" i="3"/>
  <c r="K116" i="3"/>
  <c r="K117" i="3"/>
  <c r="K118" i="3"/>
  <c r="K119" i="3"/>
  <c r="K120" i="3"/>
  <c r="K122" i="3"/>
  <c r="K123" i="3"/>
  <c r="K124" i="3"/>
  <c r="K125" i="3"/>
  <c r="K126" i="3"/>
  <c r="K127" i="3"/>
  <c r="K128" i="3"/>
  <c r="K129" i="3"/>
  <c r="K130" i="3"/>
  <c r="K131" i="3"/>
  <c r="K133" i="3"/>
  <c r="K134" i="3"/>
  <c r="K135" i="3"/>
  <c r="K139" i="3"/>
  <c r="K140" i="3"/>
  <c r="K141" i="3"/>
  <c r="K142" i="3"/>
  <c r="K143" i="3"/>
  <c r="K145" i="3"/>
  <c r="K148" i="3"/>
  <c r="K149" i="3"/>
  <c r="K150" i="3"/>
  <c r="K151" i="3"/>
  <c r="K153" i="3"/>
  <c r="K154" i="3"/>
  <c r="K155" i="3"/>
  <c r="K156" i="3"/>
  <c r="K158" i="3"/>
  <c r="K159"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5" i="3"/>
  <c r="K216" i="3"/>
  <c r="K217" i="3"/>
  <c r="K218" i="3"/>
  <c r="K219" i="3"/>
  <c r="K220" i="3"/>
  <c r="K221" i="3"/>
  <c r="K222" i="3"/>
  <c r="K223" i="3"/>
  <c r="K224" i="3"/>
  <c r="K225" i="3"/>
  <c r="K226" i="3"/>
  <c r="K227" i="3"/>
  <c r="K229" i="3"/>
  <c r="K230" i="3"/>
  <c r="K231" i="3"/>
  <c r="K232" i="3"/>
  <c r="K235" i="3"/>
  <c r="K238" i="3"/>
  <c r="K239" i="3"/>
  <c r="K241" i="3"/>
  <c r="K244" i="3"/>
  <c r="K246" i="3"/>
  <c r="K247" i="3"/>
  <c r="K248" i="3"/>
  <c r="K250" i="3"/>
  <c r="K251" i="3"/>
  <c r="K252" i="3"/>
  <c r="K253" i="3"/>
  <c r="K254" i="3"/>
  <c r="K255" i="3"/>
  <c r="K257" i="3"/>
  <c r="K258" i="3"/>
  <c r="K260" i="3"/>
  <c r="K261" i="3"/>
  <c r="K262" i="3"/>
  <c r="K263" i="3"/>
  <c r="K267" i="3"/>
  <c r="K269" i="3"/>
  <c r="K270" i="3"/>
  <c r="K271" i="3"/>
  <c r="K272" i="3"/>
  <c r="K273" i="3"/>
  <c r="K275" i="3"/>
  <c r="K276" i="3"/>
  <c r="K277" i="3"/>
  <c r="K279" i="3"/>
  <c r="K280" i="3"/>
  <c r="K281" i="3"/>
  <c r="K282" i="3"/>
  <c r="K285" i="3"/>
  <c r="K286" i="3"/>
  <c r="K287" i="3"/>
  <c r="K288" i="3"/>
  <c r="K289" i="3"/>
  <c r="K290" i="3"/>
  <c r="K292" i="3"/>
  <c r="K293" i="3"/>
  <c r="K294" i="3"/>
  <c r="K295" i="3"/>
  <c r="K296" i="3"/>
  <c r="K297" i="3"/>
  <c r="K298" i="3"/>
  <c r="K299" i="3"/>
  <c r="K300" i="3"/>
  <c r="K301" i="3"/>
  <c r="K302" i="3"/>
  <c r="K303" i="3"/>
  <c r="K304" i="3"/>
  <c r="K306" i="3"/>
  <c r="K307" i="3"/>
  <c r="K308" i="3"/>
  <c r="K310" i="3"/>
  <c r="K311" i="3"/>
  <c r="K313" i="3"/>
  <c r="K314" i="3"/>
  <c r="K315" i="3"/>
  <c r="K316" i="3"/>
  <c r="K317" i="3"/>
  <c r="K320" i="3"/>
  <c r="K321" i="3"/>
  <c r="K322" i="3"/>
  <c r="K323" i="3"/>
  <c r="K324" i="3"/>
  <c r="K325" i="3"/>
  <c r="K326" i="3"/>
  <c r="K327" i="3"/>
  <c r="K328" i="3"/>
  <c r="K330" i="3"/>
  <c r="K332" i="3"/>
  <c r="K333" i="3"/>
  <c r="K334" i="3"/>
  <c r="K336" i="3"/>
  <c r="K338" i="3"/>
  <c r="K341" i="3"/>
  <c r="K342" i="3"/>
  <c r="K343" i="3"/>
  <c r="K344" i="3"/>
  <c r="K345" i="3"/>
  <c r="K347" i="3"/>
  <c r="K348" i="3"/>
  <c r="K350" i="3"/>
  <c r="K351" i="3"/>
  <c r="K352" i="3"/>
  <c r="K353" i="3"/>
  <c r="K355" i="3"/>
  <c r="K356" i="3"/>
  <c r="K358" i="3"/>
  <c r="K360" i="3"/>
  <c r="K361" i="3"/>
  <c r="K363" i="3"/>
  <c r="K364" i="3"/>
  <c r="K365" i="3"/>
  <c r="K367" i="3"/>
  <c r="K368" i="3"/>
  <c r="K370" i="3"/>
  <c r="K371" i="3"/>
  <c r="K372" i="3"/>
  <c r="K373" i="3"/>
  <c r="K374" i="3"/>
  <c r="K375" i="3"/>
  <c r="K376" i="3"/>
  <c r="K377" i="3"/>
  <c r="K379" i="3"/>
  <c r="K380" i="3"/>
  <c r="K381" i="3"/>
  <c r="K382" i="3"/>
  <c r="K383" i="3"/>
  <c r="K384" i="3"/>
  <c r="K385" i="3"/>
  <c r="K386" i="3"/>
  <c r="K387" i="3"/>
  <c r="K389" i="3"/>
  <c r="K390" i="3"/>
  <c r="K391" i="3"/>
  <c r="K392" i="3"/>
  <c r="K393" i="3"/>
  <c r="K394" i="3"/>
  <c r="K395" i="3"/>
  <c r="K397" i="3"/>
  <c r="K398" i="3"/>
  <c r="K399" i="3"/>
  <c r="K400" i="3"/>
  <c r="K401" i="3"/>
  <c r="K402" i="3"/>
  <c r="K403" i="3"/>
  <c r="K404" i="3"/>
  <c r="K406" i="3"/>
  <c r="K407" i="3"/>
  <c r="K408" i="3"/>
  <c r="K409" i="3"/>
  <c r="K410" i="3"/>
  <c r="K411" i="3"/>
  <c r="K412" i="3"/>
  <c r="K413" i="3"/>
  <c r="K414" i="3"/>
  <c r="K415" i="3"/>
  <c r="K416" i="3"/>
  <c r="K417" i="3"/>
  <c r="K418" i="3"/>
  <c r="K419" i="3"/>
  <c r="K420" i="3"/>
  <c r="K421" i="3"/>
  <c r="K422" i="3"/>
  <c r="K423" i="3"/>
  <c r="K424" i="3"/>
  <c r="K425" i="3"/>
  <c r="K426" i="3"/>
  <c r="K428" i="3"/>
  <c r="K429" i="3"/>
  <c r="K430" i="3"/>
  <c r="K431" i="3"/>
  <c r="K433" i="3"/>
  <c r="K434" i="3"/>
  <c r="K435" i="3"/>
  <c r="K436" i="3"/>
  <c r="K437" i="3"/>
  <c r="K438" i="3"/>
  <c r="K439" i="3"/>
  <c r="K440" i="3"/>
  <c r="K441" i="3"/>
  <c r="K442" i="3"/>
  <c r="K443" i="3"/>
  <c r="K444" i="3"/>
  <c r="K445" i="3"/>
  <c r="K446" i="3"/>
  <c r="K447" i="3"/>
  <c r="K448" i="3"/>
  <c r="K449" i="3"/>
  <c r="K450" i="3"/>
  <c r="K451" i="3"/>
  <c r="K452" i="3"/>
  <c r="K453" i="3"/>
  <c r="K454" i="3"/>
  <c r="K455" i="3"/>
  <c r="K456" i="3"/>
  <c r="K457" i="3"/>
  <c r="K458" i="3"/>
  <c r="K459" i="3"/>
  <c r="K460" i="3"/>
  <c r="K462" i="3"/>
  <c r="K463" i="3"/>
  <c r="K466" i="3"/>
  <c r="K467" i="3"/>
  <c r="K468" i="3"/>
  <c r="K469" i="3"/>
  <c r="K470" i="3"/>
  <c r="K471" i="3"/>
  <c r="K472" i="3"/>
  <c r="K474" i="3"/>
  <c r="K476" i="3"/>
  <c r="K477" i="3"/>
  <c r="K478" i="3"/>
  <c r="K479" i="3"/>
  <c r="K480" i="3"/>
  <c r="K481" i="3"/>
  <c r="K482" i="3"/>
  <c r="K483" i="3"/>
  <c r="K484" i="3"/>
  <c r="K485" i="3"/>
  <c r="K486" i="3"/>
  <c r="K487" i="3"/>
  <c r="K488" i="3"/>
  <c r="K489" i="3"/>
  <c r="K490" i="3"/>
  <c r="K491" i="3"/>
  <c r="K492" i="3"/>
  <c r="K493" i="3"/>
  <c r="K494" i="3"/>
  <c r="K495" i="3"/>
  <c r="K496" i="3"/>
  <c r="K497" i="3"/>
  <c r="K498" i="3"/>
  <c r="K499" i="3"/>
  <c r="K500" i="3"/>
  <c r="K501" i="3"/>
  <c r="K502" i="3"/>
  <c r="K503" i="3"/>
  <c r="K504" i="3"/>
  <c r="K505" i="3"/>
  <c r="K506" i="3"/>
  <c r="K507" i="3"/>
  <c r="K508" i="3"/>
  <c r="K509" i="3"/>
  <c r="K510" i="3"/>
  <c r="K511" i="3"/>
  <c r="K512" i="3"/>
  <c r="K513" i="3"/>
  <c r="K514" i="3"/>
  <c r="K515" i="3"/>
  <c r="K516" i="3"/>
  <c r="K517" i="3"/>
  <c r="K518" i="3"/>
  <c r="K519" i="3"/>
  <c r="K520" i="3"/>
  <c r="K521" i="3"/>
  <c r="K522" i="3"/>
  <c r="K523" i="3"/>
  <c r="K524" i="3"/>
  <c r="K525" i="3"/>
  <c r="K526" i="3"/>
  <c r="K527" i="3"/>
  <c r="K528" i="3"/>
  <c r="K529" i="3"/>
  <c r="K530" i="3"/>
  <c r="K531" i="3"/>
  <c r="K532" i="3"/>
  <c r="K533" i="3"/>
  <c r="K534" i="3"/>
  <c r="K535" i="3"/>
  <c r="K536" i="3"/>
  <c r="K537" i="3"/>
  <c r="K538" i="3"/>
  <c r="K539" i="3"/>
  <c r="K540" i="3"/>
  <c r="K541" i="3"/>
  <c r="K542" i="3"/>
  <c r="K543" i="3"/>
  <c r="K544" i="3"/>
  <c r="K545" i="3"/>
  <c r="K546" i="3"/>
  <c r="K547" i="3"/>
  <c r="K548" i="3"/>
  <c r="K550" i="3"/>
  <c r="K551" i="3"/>
  <c r="K552" i="3"/>
  <c r="K553" i="3"/>
  <c r="K554" i="3"/>
  <c r="K555" i="3"/>
  <c r="K557" i="3"/>
  <c r="K558" i="3"/>
  <c r="K559" i="3"/>
  <c r="K560" i="3"/>
  <c r="K562" i="3"/>
  <c r="K563" i="3"/>
  <c r="K565" i="3"/>
  <c r="K566" i="3"/>
  <c r="K567" i="3"/>
  <c r="K568" i="3"/>
  <c r="K569" i="3"/>
  <c r="K570" i="3"/>
  <c r="K571" i="3"/>
  <c r="K572" i="3"/>
  <c r="K574" i="3"/>
  <c r="K575" i="3"/>
  <c r="K576" i="3"/>
  <c r="K577" i="3"/>
  <c r="K578" i="3"/>
  <c r="K579" i="3"/>
  <c r="K580" i="3"/>
  <c r="K581" i="3"/>
  <c r="K582" i="3"/>
  <c r="K583" i="3"/>
  <c r="K584" i="3"/>
  <c r="K585" i="3"/>
  <c r="K586" i="3"/>
  <c r="K587" i="3"/>
  <c r="K588" i="3"/>
  <c r="K589" i="3"/>
  <c r="K590" i="3"/>
  <c r="K591" i="3"/>
  <c r="K595" i="3"/>
  <c r="K597" i="3"/>
  <c r="K598" i="3"/>
  <c r="K599" i="3"/>
  <c r="K600" i="3"/>
  <c r="K601" i="3"/>
  <c r="K602" i="3"/>
  <c r="K603" i="3"/>
  <c r="K604" i="3"/>
  <c r="K606" i="3"/>
  <c r="K607" i="3"/>
  <c r="K608" i="3"/>
  <c r="K609" i="3"/>
  <c r="K611" i="3"/>
  <c r="K613" i="3"/>
  <c r="K614" i="3"/>
  <c r="K615" i="3"/>
  <c r="K616" i="3"/>
  <c r="K617" i="3"/>
  <c r="K618" i="3"/>
  <c r="K619" i="3"/>
  <c r="K620" i="3"/>
  <c r="K622" i="3"/>
  <c r="K623" i="3"/>
  <c r="K624" i="3"/>
  <c r="K626" i="3"/>
  <c r="K628" i="3"/>
  <c r="K631" i="3"/>
  <c r="K632" i="3"/>
  <c r="K634" i="3"/>
  <c r="K635" i="3"/>
  <c r="K636" i="3"/>
  <c r="K637" i="3"/>
  <c r="K638" i="3"/>
  <c r="K639" i="3"/>
  <c r="K640" i="3"/>
  <c r="K641" i="3"/>
  <c r="K642" i="3"/>
  <c r="K644" i="3"/>
  <c r="K645" i="3"/>
  <c r="K646" i="3"/>
  <c r="K647" i="3"/>
  <c r="K648" i="3"/>
  <c r="K650" i="3"/>
  <c r="K651" i="3"/>
  <c r="K652" i="3"/>
  <c r="K653" i="3"/>
  <c r="K654" i="3"/>
  <c r="K655" i="3"/>
  <c r="K656" i="3"/>
  <c r="K657" i="3"/>
  <c r="K658" i="3"/>
  <c r="K659" i="3"/>
  <c r="K660" i="3"/>
  <c r="K661" i="3"/>
  <c r="K663" i="3"/>
  <c r="K664" i="3"/>
  <c r="K665" i="3"/>
  <c r="K667" i="3"/>
  <c r="K668" i="3"/>
  <c r="K669" i="3"/>
  <c r="K670" i="3"/>
  <c r="K671" i="3"/>
  <c r="K672" i="3"/>
  <c r="K673" i="3"/>
  <c r="K674" i="3"/>
  <c r="K675" i="3"/>
  <c r="K676" i="3"/>
  <c r="K677" i="3"/>
  <c r="K678" i="3"/>
  <c r="K679" i="3"/>
  <c r="K680" i="3"/>
  <c r="K681" i="3"/>
  <c r="K682" i="3"/>
  <c r="K683" i="3"/>
  <c r="K684" i="3"/>
  <c r="K685" i="3"/>
  <c r="K686" i="3"/>
  <c r="K687" i="3"/>
  <c r="K688" i="3"/>
  <c r="K690" i="3"/>
  <c r="K691" i="3"/>
  <c r="K692" i="3"/>
  <c r="K696" i="3"/>
  <c r="K697" i="3"/>
  <c r="K698" i="3"/>
  <c r="K699" i="3"/>
  <c r="K701" i="3"/>
  <c r="K702" i="3"/>
  <c r="K703" i="3"/>
  <c r="K704" i="3"/>
  <c r="K705" i="3"/>
  <c r="K706" i="3"/>
  <c r="K707" i="3"/>
  <c r="K708" i="3"/>
  <c r="K709" i="3"/>
  <c r="K710" i="3"/>
  <c r="K711" i="3"/>
  <c r="K712" i="3"/>
  <c r="K713" i="3"/>
  <c r="K714" i="3"/>
  <c r="K715" i="3"/>
  <c r="K716" i="3"/>
  <c r="K717" i="3"/>
  <c r="K718" i="3"/>
  <c r="K719" i="3"/>
  <c r="K720" i="3"/>
  <c r="K721" i="3"/>
  <c r="K722" i="3"/>
  <c r="K723" i="3"/>
  <c r="K724" i="3"/>
  <c r="K725" i="3"/>
  <c r="K726" i="3"/>
  <c r="K727" i="3"/>
  <c r="K729" i="3"/>
  <c r="K730" i="3"/>
  <c r="K731" i="3"/>
  <c r="K732" i="3"/>
  <c r="K733" i="3"/>
  <c r="K734" i="3"/>
  <c r="K735" i="3"/>
  <c r="K736" i="3"/>
  <c r="K738" i="3"/>
  <c r="K739" i="3"/>
  <c r="K740" i="3"/>
  <c r="K741" i="3"/>
  <c r="K742" i="3"/>
  <c r="K743" i="3"/>
  <c r="K744" i="3"/>
  <c r="K745" i="3"/>
  <c r="K746" i="3"/>
  <c r="K747" i="3"/>
  <c r="K748" i="3"/>
  <c r="K749" i="3"/>
  <c r="K750" i="3"/>
  <c r="K753" i="3"/>
  <c r="K754" i="3"/>
  <c r="K755" i="3"/>
  <c r="K757" i="3"/>
  <c r="K758" i="3"/>
  <c r="K759" i="3"/>
  <c r="K760" i="3"/>
  <c r="K761" i="3"/>
  <c r="K762" i="3"/>
  <c r="K763" i="3"/>
  <c r="K766" i="3"/>
  <c r="K767" i="3"/>
  <c r="K768" i="3"/>
  <c r="K769" i="3"/>
  <c r="K771" i="3"/>
  <c r="K772" i="3"/>
  <c r="K773" i="3"/>
  <c r="K774" i="3"/>
  <c r="K775" i="3"/>
  <c r="K776" i="3"/>
  <c r="K777" i="3"/>
  <c r="K778" i="3"/>
  <c r="K779" i="3"/>
  <c r="K780" i="3"/>
  <c r="K781" i="3"/>
  <c r="K783" i="3"/>
  <c r="K784" i="3"/>
  <c r="K785" i="3"/>
  <c r="K786" i="3"/>
  <c r="K787" i="3"/>
  <c r="K788" i="3"/>
  <c r="K790" i="3"/>
  <c r="K791" i="3"/>
  <c r="K792" i="3"/>
  <c r="K793" i="3"/>
  <c r="K794" i="3"/>
  <c r="K795" i="3"/>
  <c r="K796" i="3"/>
  <c r="K797" i="3"/>
  <c r="K798" i="3"/>
  <c r="K799" i="3"/>
  <c r="K800" i="3"/>
  <c r="K801" i="3"/>
  <c r="K802" i="3"/>
  <c r="K803" i="3"/>
  <c r="K804" i="3"/>
  <c r="K807" i="3"/>
  <c r="K808" i="3"/>
  <c r="K809" i="3"/>
  <c r="K810" i="3"/>
  <c r="K812" i="3"/>
  <c r="K813" i="3"/>
  <c r="K814" i="3"/>
  <c r="K816" i="3"/>
  <c r="K817" i="3"/>
  <c r="K818" i="3"/>
  <c r="K819" i="3"/>
  <c r="K820" i="3"/>
  <c r="K821" i="3"/>
  <c r="K822" i="3"/>
  <c r="K823" i="3"/>
  <c r="K824" i="3"/>
  <c r="K825" i="3"/>
  <c r="K826" i="3"/>
  <c r="K827" i="3"/>
  <c r="U5" i="3" l="1"/>
  <c r="U6" i="3"/>
  <c r="U9" i="3"/>
  <c r="U10" i="3"/>
  <c r="U11" i="3"/>
  <c r="U12" i="3"/>
  <c r="U13" i="3"/>
  <c r="U17" i="3"/>
  <c r="U18" i="3"/>
  <c r="U19" i="3"/>
  <c r="U20" i="3"/>
  <c r="U27" i="3"/>
  <c r="U30" i="3"/>
  <c r="U33" i="3"/>
  <c r="U34" i="3"/>
  <c r="U35" i="3"/>
  <c r="U36" i="3"/>
  <c r="U37" i="3"/>
  <c r="U38" i="3"/>
  <c r="U42" i="3"/>
  <c r="U43" i="3"/>
  <c r="U44" i="3"/>
  <c r="U45" i="3"/>
  <c r="U46" i="3"/>
  <c r="U47" i="3"/>
  <c r="U50" i="3"/>
  <c r="U51" i="3"/>
  <c r="U52" i="3"/>
  <c r="U53" i="3"/>
  <c r="U54" i="3"/>
  <c r="U55" i="3"/>
  <c r="U56" i="3"/>
  <c r="U57" i="3"/>
  <c r="U58" i="3"/>
  <c r="U59" i="3"/>
  <c r="U60" i="3"/>
  <c r="U61" i="3"/>
  <c r="U62" i="3"/>
  <c r="U63" i="3"/>
  <c r="U64" i="3"/>
  <c r="U65" i="3"/>
  <c r="U66" i="3"/>
  <c r="U69" i="3"/>
  <c r="U70" i="3"/>
  <c r="U71" i="3"/>
  <c r="U74" i="3"/>
  <c r="U76" i="3"/>
  <c r="U83" i="3"/>
  <c r="U84" i="3"/>
  <c r="U86" i="3"/>
  <c r="U88" i="3"/>
  <c r="U89" i="3"/>
  <c r="U91" i="3"/>
  <c r="U92" i="3"/>
  <c r="U93" i="3"/>
  <c r="U94" i="3"/>
  <c r="U96" i="3"/>
  <c r="U97" i="3"/>
  <c r="U99" i="3"/>
  <c r="U100" i="3"/>
  <c r="U102" i="3"/>
  <c r="U103" i="3"/>
  <c r="U104" i="3"/>
  <c r="U105" i="3"/>
  <c r="U106" i="3"/>
  <c r="U107" i="3"/>
  <c r="U109" i="3"/>
  <c r="U110" i="3"/>
  <c r="U112" i="3"/>
  <c r="U113" i="3"/>
  <c r="U116" i="3"/>
  <c r="U119" i="3"/>
  <c r="U120" i="3"/>
  <c r="U122" i="3"/>
  <c r="U123" i="3"/>
  <c r="U124" i="3"/>
  <c r="U125" i="3"/>
  <c r="U126" i="3"/>
  <c r="U127" i="3"/>
  <c r="U128" i="3"/>
  <c r="U130" i="3"/>
  <c r="U131" i="3"/>
  <c r="U139" i="3"/>
  <c r="U140" i="3"/>
  <c r="U142" i="3"/>
  <c r="U145" i="3"/>
  <c r="U148" i="3"/>
  <c r="U150" i="3"/>
  <c r="U151" i="3"/>
  <c r="U153" i="3"/>
  <c r="U155" i="3"/>
  <c r="U163" i="3"/>
  <c r="U164" i="3"/>
  <c r="U165" i="3"/>
  <c r="U166" i="3"/>
  <c r="U167" i="3"/>
  <c r="U168" i="3"/>
  <c r="U169" i="3"/>
  <c r="U170" i="3"/>
  <c r="U171" i="3"/>
  <c r="U172" i="3"/>
  <c r="U173" i="3"/>
  <c r="U175" i="3"/>
  <c r="U176" i="3"/>
  <c r="U178" i="3"/>
  <c r="U179" i="3"/>
  <c r="U180" i="3"/>
  <c r="U181" i="3"/>
  <c r="U182" i="3"/>
  <c r="U183" i="3"/>
  <c r="U184" i="3"/>
  <c r="U185" i="3"/>
  <c r="U186" i="3"/>
  <c r="U187" i="3"/>
  <c r="U188" i="3"/>
  <c r="U189" i="3"/>
  <c r="U191" i="3"/>
  <c r="U192" i="3"/>
  <c r="U194" i="3"/>
  <c r="U195" i="3"/>
  <c r="U196" i="3"/>
  <c r="U197" i="3"/>
  <c r="U198" i="3"/>
  <c r="U199" i="3"/>
  <c r="U200" i="3"/>
  <c r="U201" i="3"/>
  <c r="U202" i="3"/>
  <c r="U203" i="3"/>
  <c r="U204" i="3"/>
  <c r="U205" i="3"/>
  <c r="U206" i="3"/>
  <c r="U207" i="3"/>
  <c r="U208" i="3"/>
  <c r="U209" i="3"/>
  <c r="U210" i="3"/>
  <c r="U212" i="3"/>
  <c r="U213" i="3"/>
  <c r="U215" i="3"/>
  <c r="U216" i="3"/>
  <c r="U217" i="3"/>
  <c r="U218" i="3"/>
  <c r="U219" i="3"/>
  <c r="U221" i="3"/>
  <c r="U222" i="3"/>
  <c r="U223" i="3"/>
  <c r="U225" i="3"/>
  <c r="U226" i="3"/>
  <c r="U227" i="3"/>
  <c r="U231" i="3"/>
  <c r="U235" i="3"/>
  <c r="U244" i="3"/>
  <c r="U247" i="3"/>
  <c r="U248" i="3"/>
  <c r="U251" i="3"/>
  <c r="U253" i="3"/>
  <c r="U254" i="3"/>
  <c r="U258" i="3"/>
  <c r="U263" i="3"/>
  <c r="U267" i="3"/>
  <c r="U269" i="3"/>
  <c r="U271" i="3"/>
  <c r="U272" i="3"/>
  <c r="U273" i="3"/>
  <c r="U276" i="3"/>
  <c r="U279" i="3"/>
  <c r="U280" i="3"/>
  <c r="U281" i="3"/>
  <c r="U282" i="3"/>
  <c r="U286" i="3"/>
  <c r="U287" i="3"/>
  <c r="U288" i="3"/>
  <c r="U289" i="3"/>
  <c r="U290" i="3"/>
  <c r="U292" i="3"/>
  <c r="U293" i="3"/>
  <c r="U294" i="3"/>
  <c r="U295" i="3"/>
  <c r="U296" i="3"/>
  <c r="U297" i="3"/>
  <c r="U298" i="3"/>
  <c r="U299" i="3"/>
  <c r="U300" i="3"/>
  <c r="U301" i="3"/>
  <c r="U302" i="3"/>
  <c r="U304" i="3"/>
  <c r="U305" i="3"/>
  <c r="U308" i="3"/>
  <c r="U310" i="3"/>
  <c r="U311" i="3"/>
  <c r="U314" i="3"/>
  <c r="U315" i="3"/>
  <c r="U316" i="3"/>
  <c r="U317" i="3"/>
  <c r="U320" i="3"/>
  <c r="U321" i="3"/>
  <c r="U325" i="3"/>
  <c r="U326" i="3"/>
  <c r="U327" i="3"/>
  <c r="U328" i="3"/>
  <c r="U333" i="3"/>
  <c r="U334" i="3"/>
  <c r="U335" i="3"/>
  <c r="U336" i="3"/>
  <c r="U338" i="3"/>
  <c r="U340" i="3"/>
  <c r="U341" i="3"/>
  <c r="U342" i="3"/>
  <c r="U343" i="3"/>
  <c r="U344" i="3"/>
  <c r="U346" i="3"/>
  <c r="U347" i="3"/>
  <c r="U349" i="3"/>
  <c r="U351" i="3"/>
  <c r="U352" i="3"/>
  <c r="U355" i="3"/>
  <c r="U358" i="3"/>
  <c r="U360" i="3"/>
  <c r="U361" i="3"/>
  <c r="U363" i="3"/>
  <c r="U364" i="3"/>
  <c r="U367" i="3"/>
  <c r="U368" i="3"/>
  <c r="U370" i="3"/>
  <c r="U371" i="3"/>
  <c r="U372" i="3"/>
  <c r="U373" i="3"/>
  <c r="U374" i="3"/>
  <c r="U377" i="3"/>
  <c r="U379" i="3"/>
  <c r="U380" i="3"/>
  <c r="U381" i="3"/>
  <c r="U382" i="3"/>
  <c r="U383" i="3"/>
  <c r="U385" i="3"/>
  <c r="U386" i="3"/>
  <c r="U387" i="3"/>
  <c r="U389" i="3"/>
  <c r="U390" i="3"/>
  <c r="U391" i="3"/>
  <c r="U393" i="3"/>
  <c r="U394" i="3"/>
  <c r="U395" i="3"/>
  <c r="U397" i="3"/>
  <c r="U400" i="3"/>
  <c r="U402" i="3"/>
  <c r="U403" i="3"/>
  <c r="U404" i="3"/>
  <c r="U406" i="3"/>
  <c r="U407" i="3"/>
  <c r="U408" i="3"/>
  <c r="U409" i="3"/>
  <c r="U410" i="3"/>
  <c r="U411" i="3"/>
  <c r="U413" i="3"/>
  <c r="U415" i="3"/>
  <c r="U416" i="3"/>
  <c r="U417" i="3"/>
  <c r="U418" i="3"/>
  <c r="U420" i="3"/>
  <c r="U421" i="3"/>
  <c r="U422" i="3"/>
  <c r="U423" i="3"/>
  <c r="U424" i="3"/>
  <c r="U425" i="3"/>
  <c r="U426" i="3"/>
  <c r="U428" i="3"/>
  <c r="U429" i="3"/>
  <c r="U430" i="3"/>
  <c r="U431" i="3"/>
  <c r="U433" i="3"/>
  <c r="U434" i="3"/>
  <c r="U435" i="3"/>
  <c r="U436" i="3"/>
  <c r="U437" i="3"/>
  <c r="U438" i="3"/>
  <c r="U439" i="3"/>
  <c r="U441" i="3"/>
  <c r="U442" i="3"/>
  <c r="U443" i="3"/>
  <c r="U444" i="3"/>
  <c r="U445" i="3"/>
  <c r="U447" i="3"/>
  <c r="U451" i="3"/>
  <c r="U452" i="3"/>
  <c r="U453" i="3"/>
  <c r="U454" i="3"/>
  <c r="U455" i="3"/>
  <c r="U456" i="3"/>
  <c r="U458" i="3"/>
  <c r="U460" i="3"/>
  <c r="U466" i="3"/>
  <c r="U467" i="3"/>
  <c r="U468" i="3"/>
  <c r="U469" i="3"/>
  <c r="U470" i="3"/>
  <c r="U471" i="3"/>
  <c r="U472" i="3"/>
  <c r="U474" i="3"/>
  <c r="U476" i="3"/>
  <c r="U477" i="3"/>
  <c r="U479" i="3"/>
  <c r="U480" i="3"/>
  <c r="U481" i="3"/>
  <c r="U482" i="3"/>
  <c r="U483" i="3"/>
  <c r="U484" i="3"/>
  <c r="U485" i="3"/>
  <c r="U486" i="3"/>
  <c r="U487" i="3"/>
  <c r="U489" i="3"/>
  <c r="U490" i="3"/>
  <c r="U492" i="3"/>
  <c r="U494" i="3"/>
  <c r="U495" i="3"/>
  <c r="U496" i="3"/>
  <c r="U497" i="3"/>
  <c r="U498" i="3"/>
  <c r="U499" i="3"/>
  <c r="U500" i="3"/>
  <c r="U501" i="3"/>
  <c r="U502" i="3"/>
  <c r="U503" i="3"/>
  <c r="U504" i="3"/>
  <c r="U505" i="3"/>
  <c r="U506" i="3"/>
  <c r="U507" i="3"/>
  <c r="U508" i="3"/>
  <c r="U509" i="3"/>
  <c r="U510" i="3"/>
  <c r="U511" i="3"/>
  <c r="U513" i="3"/>
  <c r="U514" i="3"/>
  <c r="U515" i="3"/>
  <c r="U516" i="3"/>
  <c r="U517" i="3"/>
  <c r="U519" i="3"/>
  <c r="U520" i="3"/>
  <c r="U521" i="3"/>
  <c r="U522" i="3"/>
  <c r="U523" i="3"/>
  <c r="U524" i="3"/>
  <c r="U526" i="3"/>
  <c r="U527" i="3"/>
  <c r="U528" i="3"/>
  <c r="U530" i="3"/>
  <c r="U532" i="3"/>
  <c r="U533" i="3"/>
  <c r="U534" i="3"/>
  <c r="U535" i="3"/>
  <c r="U538" i="3"/>
  <c r="U539" i="3"/>
  <c r="U540" i="3"/>
  <c r="U543" i="3"/>
  <c r="U544" i="3"/>
  <c r="U546" i="3"/>
  <c r="U547" i="3"/>
  <c r="U548" i="3"/>
  <c r="U550" i="3"/>
  <c r="U551" i="3"/>
  <c r="U552" i="3"/>
  <c r="U554" i="3"/>
  <c r="U555" i="3"/>
  <c r="U557" i="3"/>
  <c r="U558" i="3"/>
  <c r="U559" i="3"/>
  <c r="U560" i="3"/>
  <c r="U562" i="3"/>
  <c r="U563" i="3"/>
  <c r="U564" i="3"/>
  <c r="U566" i="3"/>
  <c r="U567" i="3"/>
  <c r="U568" i="3"/>
  <c r="U569" i="3"/>
  <c r="U570" i="3"/>
  <c r="U571" i="3"/>
  <c r="U575" i="3"/>
  <c r="U577" i="3"/>
  <c r="U578" i="3"/>
  <c r="U579" i="3"/>
  <c r="U580" i="3"/>
  <c r="U582" i="3"/>
  <c r="U583" i="3"/>
  <c r="U584" i="3"/>
  <c r="U586" i="3"/>
  <c r="U590" i="3"/>
  <c r="U591" i="3"/>
  <c r="U595" i="3"/>
  <c r="U598" i="3"/>
  <c r="U599" i="3"/>
  <c r="U600" i="3"/>
  <c r="U602" i="3"/>
  <c r="U604" i="3"/>
  <c r="U607" i="3"/>
  <c r="U613" i="3"/>
  <c r="U614" i="3"/>
  <c r="U616" i="3"/>
  <c r="U618" i="3"/>
  <c r="U619" i="3"/>
  <c r="U622" i="3"/>
  <c r="U628" i="3"/>
  <c r="U629" i="3"/>
  <c r="U631" i="3"/>
  <c r="U632" i="3"/>
  <c r="U635" i="3"/>
  <c r="U637" i="3"/>
  <c r="U641" i="3"/>
  <c r="U642" i="3"/>
  <c r="U644" i="3"/>
  <c r="U645" i="3"/>
  <c r="U646" i="3"/>
  <c r="U648" i="3"/>
  <c r="U652" i="3"/>
  <c r="U654" i="3"/>
  <c r="U657" i="3"/>
  <c r="U658" i="3"/>
  <c r="U659" i="3"/>
  <c r="U664" i="3"/>
  <c r="U665" i="3"/>
  <c r="U668" i="3"/>
  <c r="U669" i="3"/>
  <c r="U671" i="3"/>
  <c r="U672" i="3"/>
  <c r="U673" i="3"/>
  <c r="U679" i="3"/>
  <c r="U681" i="3"/>
  <c r="U682" i="3"/>
  <c r="U683" i="3"/>
  <c r="U685" i="3"/>
  <c r="U686" i="3"/>
  <c r="U687" i="3"/>
  <c r="U690" i="3"/>
  <c r="U691" i="3"/>
  <c r="U692" i="3"/>
  <c r="U698" i="3"/>
  <c r="U700" i="3"/>
  <c r="U702" i="3"/>
  <c r="U704" i="3"/>
  <c r="U706" i="3"/>
  <c r="U707" i="3"/>
  <c r="U708" i="3"/>
  <c r="U712" i="3"/>
  <c r="U714" i="3"/>
  <c r="U715" i="3"/>
  <c r="U717" i="3"/>
  <c r="U718" i="3"/>
  <c r="U720" i="3"/>
  <c r="U727" i="3"/>
  <c r="U729" i="3"/>
  <c r="U730" i="3"/>
  <c r="U731" i="3"/>
  <c r="U732" i="3"/>
  <c r="U733" i="3"/>
  <c r="U734" i="3"/>
  <c r="U738" i="3"/>
  <c r="U740" i="3"/>
  <c r="U744" i="3"/>
  <c r="U745" i="3"/>
  <c r="U746" i="3"/>
  <c r="U747" i="3"/>
  <c r="U748" i="3"/>
  <c r="U750" i="3"/>
  <c r="U753" i="3"/>
  <c r="U756" i="3"/>
  <c r="U757" i="3"/>
  <c r="U758" i="3"/>
  <c r="U761" i="3"/>
  <c r="U762" i="3"/>
  <c r="U763" i="3"/>
  <c r="U766" i="3"/>
  <c r="U768" i="3"/>
  <c r="U769" i="3"/>
  <c r="U771" i="3"/>
  <c r="U772" i="3"/>
  <c r="U773" i="3"/>
  <c r="U774" i="3"/>
  <c r="U775" i="3"/>
  <c r="U776" i="3"/>
  <c r="U779" i="3"/>
  <c r="U780" i="3"/>
  <c r="U783" i="3"/>
  <c r="U785" i="3"/>
  <c r="U786" i="3"/>
  <c r="U787" i="3"/>
  <c r="U788" i="3"/>
  <c r="U790" i="3"/>
  <c r="U791" i="3"/>
  <c r="U792" i="3"/>
  <c r="U793" i="3"/>
  <c r="U794" i="3"/>
  <c r="U795" i="3"/>
  <c r="U797" i="3"/>
  <c r="U802" i="3"/>
  <c r="U804" i="3"/>
  <c r="U805" i="3"/>
  <c r="U807" i="3"/>
  <c r="U808" i="3"/>
  <c r="U811" i="3"/>
  <c r="U814" i="3"/>
  <c r="U817" i="3"/>
  <c r="U818" i="3"/>
  <c r="U819" i="3"/>
  <c r="U820" i="3"/>
  <c r="U821" i="3"/>
  <c r="U822" i="3"/>
  <c r="U823" i="3"/>
  <c r="U824" i="3"/>
  <c r="U825" i="3"/>
  <c r="U826" i="3"/>
  <c r="U827" i="3"/>
  <c r="O4" i="3"/>
  <c r="N4" i="3"/>
  <c r="F24" i="3"/>
  <c r="E25" i="3"/>
  <c r="F25" i="3"/>
  <c r="G25" i="3"/>
  <c r="C26" i="3"/>
  <c r="E26" i="3"/>
  <c r="F26" i="3"/>
  <c r="G26" i="3"/>
  <c r="I27" i="3"/>
  <c r="J27" i="3"/>
  <c r="G29" i="3"/>
  <c r="H29" i="3"/>
  <c r="B30" i="3"/>
  <c r="C30" i="3"/>
  <c r="D30" i="3"/>
  <c r="E30" i="3"/>
  <c r="F30" i="3"/>
  <c r="G30" i="3"/>
  <c r="H30" i="3"/>
  <c r="I30" i="3"/>
  <c r="J30" i="3"/>
  <c r="F31" i="3"/>
  <c r="G31" i="3"/>
  <c r="I31" i="3"/>
  <c r="F32" i="3"/>
  <c r="G32" i="3"/>
  <c r="I32" i="3"/>
  <c r="C33" i="3"/>
  <c r="D33" i="3"/>
  <c r="F33" i="3"/>
  <c r="G33" i="3"/>
  <c r="H33" i="3"/>
  <c r="I33" i="3"/>
  <c r="J33" i="3"/>
  <c r="C34" i="3"/>
  <c r="D34" i="3"/>
  <c r="E34" i="3"/>
  <c r="F34" i="3"/>
  <c r="G34" i="3"/>
  <c r="H34" i="3"/>
  <c r="I34" i="3"/>
  <c r="J34" i="3"/>
  <c r="C35" i="3"/>
  <c r="D35" i="3"/>
  <c r="E35" i="3"/>
  <c r="F35" i="3"/>
  <c r="G35" i="3"/>
  <c r="H35" i="3"/>
  <c r="I35" i="3"/>
  <c r="J35" i="3"/>
  <c r="B36" i="3"/>
  <c r="C36" i="3"/>
  <c r="D36" i="3"/>
  <c r="E36" i="3"/>
  <c r="F36" i="3"/>
  <c r="G36" i="3"/>
  <c r="H36" i="3"/>
  <c r="I36" i="3"/>
  <c r="J36" i="3"/>
  <c r="B37" i="3"/>
  <c r="C37" i="3"/>
  <c r="D37" i="3"/>
  <c r="E37" i="3"/>
  <c r="F37" i="3"/>
  <c r="G37" i="3"/>
  <c r="H37" i="3"/>
  <c r="I37" i="3"/>
  <c r="J37" i="3"/>
  <c r="C38" i="3"/>
  <c r="D38" i="3"/>
  <c r="E38" i="3"/>
  <c r="F38" i="3"/>
  <c r="G38" i="3"/>
  <c r="H38" i="3"/>
  <c r="I38" i="3"/>
  <c r="J38" i="3"/>
  <c r="F39" i="3"/>
  <c r="G39" i="3"/>
  <c r="I41" i="3"/>
  <c r="H42" i="3"/>
  <c r="I42" i="3"/>
  <c r="J42" i="3"/>
  <c r="B43" i="3"/>
  <c r="C43" i="3"/>
  <c r="D43" i="3"/>
  <c r="E43" i="3"/>
  <c r="F43" i="3"/>
  <c r="G43" i="3"/>
  <c r="H43" i="3"/>
  <c r="I43" i="3"/>
  <c r="J43" i="3"/>
  <c r="B44" i="3"/>
  <c r="C44" i="3"/>
  <c r="D44" i="3"/>
  <c r="E44" i="3"/>
  <c r="F44" i="3"/>
  <c r="G44" i="3"/>
  <c r="H44" i="3"/>
  <c r="I44" i="3"/>
  <c r="J44" i="3"/>
  <c r="B45" i="3"/>
  <c r="C45" i="3"/>
  <c r="D45" i="3"/>
  <c r="E45" i="3"/>
  <c r="F45" i="3"/>
  <c r="G45" i="3"/>
  <c r="H45" i="3"/>
  <c r="I45" i="3"/>
  <c r="J45" i="3"/>
  <c r="B46" i="3"/>
  <c r="C46" i="3"/>
  <c r="D46" i="3"/>
  <c r="E46" i="3"/>
  <c r="F46" i="3"/>
  <c r="G46" i="3"/>
  <c r="H46" i="3"/>
  <c r="I46" i="3"/>
  <c r="J46" i="3"/>
  <c r="B47" i="3"/>
  <c r="C47" i="3"/>
  <c r="D47" i="3"/>
  <c r="E47" i="3"/>
  <c r="F47" i="3"/>
  <c r="G47" i="3"/>
  <c r="H47" i="3"/>
  <c r="I47" i="3"/>
  <c r="J47" i="3"/>
  <c r="B48" i="3"/>
  <c r="C48" i="3"/>
  <c r="D48" i="3"/>
  <c r="E48" i="3"/>
  <c r="B49" i="3"/>
  <c r="C49" i="3"/>
  <c r="D49" i="3"/>
  <c r="E49" i="3"/>
  <c r="B50" i="3"/>
  <c r="C50" i="3"/>
  <c r="D50" i="3"/>
  <c r="E50" i="3"/>
  <c r="F50" i="3"/>
  <c r="G50" i="3"/>
  <c r="H50" i="3"/>
  <c r="I50" i="3"/>
  <c r="J50" i="3"/>
  <c r="B51" i="3"/>
  <c r="C51" i="3"/>
  <c r="D51" i="3"/>
  <c r="E51" i="3"/>
  <c r="F51" i="3"/>
  <c r="G51" i="3"/>
  <c r="H51" i="3"/>
  <c r="I51" i="3"/>
  <c r="J51" i="3"/>
  <c r="B52" i="3"/>
  <c r="C52" i="3"/>
  <c r="D52" i="3"/>
  <c r="E52" i="3"/>
  <c r="F52" i="3"/>
  <c r="G52" i="3"/>
  <c r="H52" i="3"/>
  <c r="I52" i="3"/>
  <c r="J52" i="3"/>
  <c r="B53" i="3"/>
  <c r="C53" i="3"/>
  <c r="D53" i="3"/>
  <c r="E53" i="3"/>
  <c r="F53" i="3"/>
  <c r="G53" i="3"/>
  <c r="H53" i="3"/>
  <c r="I53" i="3"/>
  <c r="J53" i="3"/>
  <c r="D54" i="3"/>
  <c r="E54" i="3"/>
  <c r="F54" i="3"/>
  <c r="G54" i="3"/>
  <c r="H54" i="3"/>
  <c r="I54" i="3"/>
  <c r="J54" i="3"/>
  <c r="D55" i="3"/>
  <c r="E55" i="3"/>
  <c r="F55" i="3"/>
  <c r="G55" i="3"/>
  <c r="H55" i="3"/>
  <c r="I55" i="3"/>
  <c r="J55" i="3"/>
  <c r="B56" i="3"/>
  <c r="C56" i="3"/>
  <c r="D56" i="3"/>
  <c r="E56" i="3"/>
  <c r="F56" i="3"/>
  <c r="G56" i="3"/>
  <c r="H56" i="3"/>
  <c r="I56" i="3"/>
  <c r="J56" i="3"/>
  <c r="B57" i="3"/>
  <c r="C57" i="3"/>
  <c r="D57" i="3"/>
  <c r="E57" i="3"/>
  <c r="F57" i="3"/>
  <c r="G57" i="3"/>
  <c r="H57" i="3"/>
  <c r="I57" i="3"/>
  <c r="J57" i="3"/>
  <c r="B58" i="3"/>
  <c r="C58" i="3"/>
  <c r="D58" i="3"/>
  <c r="E58" i="3"/>
  <c r="F58" i="3"/>
  <c r="G58" i="3"/>
  <c r="H58" i="3"/>
  <c r="I58" i="3"/>
  <c r="J58" i="3"/>
  <c r="B59" i="3"/>
  <c r="C59" i="3"/>
  <c r="D59" i="3"/>
  <c r="E59" i="3"/>
  <c r="F59" i="3"/>
  <c r="G59" i="3"/>
  <c r="H59" i="3"/>
  <c r="I59" i="3"/>
  <c r="J59" i="3"/>
  <c r="E60" i="3"/>
  <c r="H60" i="3"/>
  <c r="I60" i="3"/>
  <c r="J60" i="3"/>
  <c r="E61" i="3"/>
  <c r="H61" i="3"/>
  <c r="I61" i="3"/>
  <c r="J61" i="3"/>
  <c r="G62" i="3"/>
  <c r="H62" i="3"/>
  <c r="I62" i="3"/>
  <c r="J62" i="3"/>
  <c r="G63" i="3"/>
  <c r="H63" i="3"/>
  <c r="I63" i="3"/>
  <c r="J63" i="3"/>
  <c r="E64" i="3"/>
  <c r="F64" i="3"/>
  <c r="G64" i="3"/>
  <c r="H64" i="3"/>
  <c r="I64" i="3"/>
  <c r="J64" i="3"/>
  <c r="E65" i="3"/>
  <c r="F65" i="3"/>
  <c r="G65" i="3"/>
  <c r="H65" i="3"/>
  <c r="I65" i="3"/>
  <c r="J65" i="3"/>
  <c r="B66" i="3"/>
  <c r="C66" i="3"/>
  <c r="D66" i="3"/>
  <c r="E66" i="3"/>
  <c r="F66" i="3"/>
  <c r="G66" i="3"/>
  <c r="H66" i="3"/>
  <c r="I66" i="3"/>
  <c r="J66" i="3"/>
  <c r="B67" i="3"/>
  <c r="C67" i="3"/>
  <c r="D67" i="3"/>
  <c r="E67" i="3"/>
  <c r="F67" i="3"/>
  <c r="G67" i="3"/>
  <c r="E68" i="3"/>
  <c r="F68" i="3"/>
  <c r="G68" i="3"/>
  <c r="E69" i="3"/>
  <c r="F69" i="3"/>
  <c r="G69" i="3"/>
  <c r="H69" i="3"/>
  <c r="I69" i="3"/>
  <c r="J69" i="3"/>
  <c r="H70" i="3"/>
  <c r="I70" i="3"/>
  <c r="J70" i="3"/>
  <c r="H71" i="3"/>
  <c r="I71" i="3"/>
  <c r="J71" i="3"/>
  <c r="F73" i="3"/>
  <c r="G73" i="3"/>
  <c r="H73" i="3"/>
  <c r="B74" i="3"/>
  <c r="C74" i="3"/>
  <c r="D74" i="3"/>
  <c r="E74" i="3"/>
  <c r="F74" i="3"/>
  <c r="G74" i="3"/>
  <c r="H74" i="3"/>
  <c r="I74" i="3"/>
  <c r="J74" i="3"/>
  <c r="F75" i="3"/>
  <c r="G75" i="3"/>
  <c r="H75" i="3"/>
  <c r="B76" i="3"/>
  <c r="C76" i="3"/>
  <c r="D76" i="3"/>
  <c r="E76" i="3"/>
  <c r="F76" i="3"/>
  <c r="G76" i="3"/>
  <c r="H76" i="3"/>
  <c r="I76" i="3"/>
  <c r="J76" i="3"/>
  <c r="B77" i="3"/>
  <c r="C77" i="3"/>
  <c r="D77" i="3"/>
  <c r="E77" i="3"/>
  <c r="F77" i="3"/>
  <c r="G77" i="3"/>
  <c r="H77" i="3"/>
  <c r="B78" i="3"/>
  <c r="C78" i="3"/>
  <c r="D78" i="3"/>
  <c r="B79" i="3"/>
  <c r="C79" i="3"/>
  <c r="D79" i="3"/>
  <c r="E79" i="3"/>
  <c r="F79" i="3"/>
  <c r="G79" i="3"/>
  <c r="H79" i="3"/>
  <c r="B80" i="3"/>
  <c r="C80" i="3"/>
  <c r="D80" i="3"/>
  <c r="B81" i="3"/>
  <c r="C81" i="3"/>
  <c r="D81" i="3"/>
  <c r="E81" i="3"/>
  <c r="F81" i="3"/>
  <c r="G81" i="3"/>
  <c r="H81" i="3"/>
  <c r="I81" i="3"/>
  <c r="B82" i="3"/>
  <c r="C82" i="3"/>
  <c r="D82" i="3"/>
  <c r="E82" i="3"/>
  <c r="F82" i="3"/>
  <c r="G82" i="3"/>
  <c r="B83" i="3"/>
  <c r="C83" i="3"/>
  <c r="D83" i="3"/>
  <c r="E83" i="3"/>
  <c r="F83" i="3"/>
  <c r="G83" i="3"/>
  <c r="H83" i="3"/>
  <c r="I83" i="3"/>
  <c r="J83" i="3"/>
  <c r="G84" i="3"/>
  <c r="H84" i="3"/>
  <c r="I84" i="3"/>
  <c r="J84" i="3"/>
  <c r="B85" i="3"/>
  <c r="C85" i="3"/>
  <c r="G86" i="3"/>
  <c r="H86" i="3"/>
  <c r="I86" i="3"/>
  <c r="J86" i="3"/>
  <c r="B87" i="3"/>
  <c r="C87" i="3"/>
  <c r="B88" i="3"/>
  <c r="C88" i="3"/>
  <c r="D88" i="3"/>
  <c r="E88" i="3"/>
  <c r="F88" i="3"/>
  <c r="G88" i="3"/>
  <c r="H88" i="3"/>
  <c r="I88" i="3"/>
  <c r="J88" i="3"/>
  <c r="B89" i="3"/>
  <c r="C89" i="3"/>
  <c r="D89" i="3"/>
  <c r="E89" i="3"/>
  <c r="F89" i="3"/>
  <c r="G89" i="3"/>
  <c r="H89" i="3"/>
  <c r="I89" i="3"/>
  <c r="J89" i="3"/>
  <c r="B91" i="3"/>
  <c r="C91" i="3"/>
  <c r="D91" i="3"/>
  <c r="E91" i="3"/>
  <c r="F91" i="3"/>
  <c r="G91" i="3"/>
  <c r="H91" i="3"/>
  <c r="I91" i="3"/>
  <c r="J91" i="3"/>
  <c r="B92" i="3"/>
  <c r="C92" i="3"/>
  <c r="D92" i="3"/>
  <c r="E92" i="3"/>
  <c r="F92" i="3"/>
  <c r="G92" i="3"/>
  <c r="H92" i="3"/>
  <c r="I92" i="3"/>
  <c r="J92" i="3"/>
  <c r="E93" i="3"/>
  <c r="F93" i="3"/>
  <c r="G93" i="3"/>
  <c r="H93" i="3"/>
  <c r="I93" i="3"/>
  <c r="J93" i="3"/>
  <c r="B94" i="3"/>
  <c r="C94" i="3"/>
  <c r="D94" i="3"/>
  <c r="E94" i="3"/>
  <c r="F94" i="3"/>
  <c r="G94" i="3"/>
  <c r="H94" i="3"/>
  <c r="I94" i="3"/>
  <c r="J94" i="3"/>
  <c r="C95" i="3"/>
  <c r="D95" i="3"/>
  <c r="E95" i="3"/>
  <c r="E96" i="3"/>
  <c r="F96" i="3"/>
  <c r="G96" i="3"/>
  <c r="H96" i="3"/>
  <c r="I96" i="3"/>
  <c r="J96" i="3"/>
  <c r="C97" i="3"/>
  <c r="D97" i="3"/>
  <c r="E97" i="3"/>
  <c r="F97" i="3"/>
  <c r="G97" i="3"/>
  <c r="H97" i="3"/>
  <c r="I97" i="3"/>
  <c r="J97" i="3"/>
  <c r="D98" i="3"/>
  <c r="E98" i="3"/>
  <c r="B99" i="3"/>
  <c r="C99" i="3"/>
  <c r="D99" i="3"/>
  <c r="E99" i="3"/>
  <c r="F99" i="3"/>
  <c r="G99" i="3"/>
  <c r="H99" i="3"/>
  <c r="I99" i="3"/>
  <c r="J99" i="3"/>
  <c r="C100" i="3"/>
  <c r="D100" i="3"/>
  <c r="E100" i="3"/>
  <c r="F100" i="3"/>
  <c r="G100" i="3"/>
  <c r="H100" i="3"/>
  <c r="I100" i="3"/>
  <c r="J100" i="3"/>
  <c r="D101" i="3"/>
  <c r="E101" i="3"/>
  <c r="B102" i="3"/>
  <c r="C102" i="3"/>
  <c r="D102" i="3"/>
  <c r="E102" i="3"/>
  <c r="F102" i="3"/>
  <c r="G102" i="3"/>
  <c r="H102" i="3"/>
  <c r="I102" i="3"/>
  <c r="J102" i="3"/>
  <c r="B103" i="3"/>
  <c r="C103" i="3"/>
  <c r="D103" i="3"/>
  <c r="E103" i="3"/>
  <c r="F103" i="3"/>
  <c r="G103" i="3"/>
  <c r="H103" i="3"/>
  <c r="I103" i="3"/>
  <c r="J103" i="3"/>
  <c r="B104" i="3"/>
  <c r="C104" i="3"/>
  <c r="D104" i="3"/>
  <c r="E104" i="3"/>
  <c r="F104" i="3"/>
  <c r="G104" i="3"/>
  <c r="H104" i="3"/>
  <c r="I104" i="3"/>
  <c r="J104" i="3"/>
  <c r="H105" i="3"/>
  <c r="I105" i="3"/>
  <c r="J105" i="3"/>
  <c r="C106" i="3"/>
  <c r="D106" i="3"/>
  <c r="E106" i="3"/>
  <c r="F106" i="3"/>
  <c r="G106" i="3"/>
  <c r="H106" i="3"/>
  <c r="I106" i="3"/>
  <c r="J106" i="3"/>
  <c r="B107" i="3"/>
  <c r="C107" i="3"/>
  <c r="D107" i="3"/>
  <c r="E107" i="3"/>
  <c r="F107" i="3"/>
  <c r="G107" i="3"/>
  <c r="H107" i="3"/>
  <c r="I107" i="3"/>
  <c r="J107" i="3"/>
  <c r="C109" i="3"/>
  <c r="D109" i="3"/>
  <c r="E109" i="3"/>
  <c r="F109" i="3"/>
  <c r="G109" i="3"/>
  <c r="H109" i="3"/>
  <c r="I109" i="3"/>
  <c r="J109" i="3"/>
  <c r="B110" i="3"/>
  <c r="C110" i="3"/>
  <c r="D110" i="3"/>
  <c r="E110" i="3"/>
  <c r="F110" i="3"/>
  <c r="G110" i="3"/>
  <c r="H110" i="3"/>
  <c r="I110" i="3"/>
  <c r="J110" i="3"/>
  <c r="F111" i="3"/>
  <c r="B112" i="3"/>
  <c r="C112" i="3"/>
  <c r="D112" i="3"/>
  <c r="E112" i="3"/>
  <c r="F112" i="3"/>
  <c r="G112" i="3"/>
  <c r="H112" i="3"/>
  <c r="I112" i="3"/>
  <c r="J112" i="3"/>
  <c r="H113" i="3"/>
  <c r="I113" i="3"/>
  <c r="J113" i="3"/>
  <c r="C115" i="3"/>
  <c r="D115" i="3"/>
  <c r="E115" i="3"/>
  <c r="F115" i="3"/>
  <c r="H115" i="3"/>
  <c r="H116" i="3"/>
  <c r="I116" i="3"/>
  <c r="J116" i="3"/>
  <c r="G117" i="3"/>
  <c r="H117" i="3"/>
  <c r="F118" i="3"/>
  <c r="H118" i="3"/>
  <c r="B119" i="3"/>
  <c r="C119" i="3"/>
  <c r="D119" i="3"/>
  <c r="E119" i="3"/>
  <c r="F119" i="3"/>
  <c r="G119" i="3"/>
  <c r="H119" i="3"/>
  <c r="I119" i="3"/>
  <c r="J119" i="3"/>
  <c r="B120" i="3"/>
  <c r="C120" i="3"/>
  <c r="D120" i="3"/>
  <c r="E120" i="3"/>
  <c r="F120" i="3"/>
  <c r="G120" i="3"/>
  <c r="H120" i="3"/>
  <c r="I120" i="3"/>
  <c r="J120" i="3"/>
  <c r="F121" i="3"/>
  <c r="G121" i="3"/>
  <c r="H121" i="3"/>
  <c r="I121" i="3"/>
  <c r="B122" i="3"/>
  <c r="C122" i="3"/>
  <c r="D122" i="3"/>
  <c r="E122" i="3"/>
  <c r="F122" i="3"/>
  <c r="G122" i="3"/>
  <c r="H122" i="3"/>
  <c r="I122" i="3"/>
  <c r="J122" i="3"/>
  <c r="B123" i="3"/>
  <c r="C123" i="3"/>
  <c r="D123" i="3"/>
  <c r="E123" i="3"/>
  <c r="F123" i="3"/>
  <c r="G123" i="3"/>
  <c r="H123" i="3"/>
  <c r="I123" i="3"/>
  <c r="J123" i="3"/>
  <c r="C124" i="3"/>
  <c r="D124" i="3"/>
  <c r="E124" i="3"/>
  <c r="F124" i="3"/>
  <c r="G124" i="3"/>
  <c r="H124" i="3"/>
  <c r="I124" i="3"/>
  <c r="J124" i="3"/>
  <c r="B125" i="3"/>
  <c r="C125" i="3"/>
  <c r="D125" i="3"/>
  <c r="E125" i="3"/>
  <c r="F125" i="3"/>
  <c r="G125" i="3"/>
  <c r="H125" i="3"/>
  <c r="I125" i="3"/>
  <c r="J125" i="3"/>
  <c r="B126" i="3"/>
  <c r="C126" i="3"/>
  <c r="D126" i="3"/>
  <c r="E126" i="3"/>
  <c r="F126" i="3"/>
  <c r="G126" i="3"/>
  <c r="H126" i="3"/>
  <c r="I126" i="3"/>
  <c r="J126" i="3"/>
  <c r="B127" i="3"/>
  <c r="C127" i="3"/>
  <c r="D127" i="3"/>
  <c r="E127" i="3"/>
  <c r="F127" i="3"/>
  <c r="G127" i="3"/>
  <c r="H127" i="3"/>
  <c r="I127" i="3"/>
  <c r="J127" i="3"/>
  <c r="D128" i="3"/>
  <c r="E128" i="3"/>
  <c r="F128" i="3"/>
  <c r="G128" i="3"/>
  <c r="H128" i="3"/>
  <c r="I128" i="3"/>
  <c r="J128" i="3"/>
  <c r="B130" i="3"/>
  <c r="C130" i="3"/>
  <c r="D130" i="3"/>
  <c r="E130" i="3"/>
  <c r="F130" i="3"/>
  <c r="G130" i="3"/>
  <c r="H130" i="3"/>
  <c r="I130" i="3"/>
  <c r="J130" i="3"/>
  <c r="D131" i="3"/>
  <c r="E131" i="3"/>
  <c r="F131" i="3"/>
  <c r="G131" i="3"/>
  <c r="H131" i="3"/>
  <c r="I131" i="3"/>
  <c r="J131" i="3"/>
  <c r="F133" i="3"/>
  <c r="G133" i="3"/>
  <c r="H133" i="3"/>
  <c r="I133" i="3"/>
  <c r="G134" i="3"/>
  <c r="H134" i="3"/>
  <c r="I134" i="3"/>
  <c r="F135" i="3"/>
  <c r="F136" i="3"/>
  <c r="G136" i="3"/>
  <c r="H136" i="3"/>
  <c r="I136" i="3"/>
  <c r="G137" i="3"/>
  <c r="H137" i="3"/>
  <c r="I137" i="3"/>
  <c r="F138" i="3"/>
  <c r="B139" i="3"/>
  <c r="C139" i="3"/>
  <c r="D139" i="3"/>
  <c r="E139" i="3"/>
  <c r="F139" i="3"/>
  <c r="G139" i="3"/>
  <c r="H139" i="3"/>
  <c r="I139" i="3"/>
  <c r="J139" i="3"/>
  <c r="B140" i="3"/>
  <c r="C140" i="3"/>
  <c r="D140" i="3"/>
  <c r="E140" i="3"/>
  <c r="F140" i="3"/>
  <c r="G140" i="3"/>
  <c r="H140" i="3"/>
  <c r="I140" i="3"/>
  <c r="J140" i="3"/>
  <c r="C141" i="3"/>
  <c r="D141" i="3"/>
  <c r="B142" i="3"/>
  <c r="C142" i="3"/>
  <c r="D142" i="3"/>
  <c r="E142" i="3"/>
  <c r="F142" i="3"/>
  <c r="G142" i="3"/>
  <c r="H142" i="3"/>
  <c r="I142" i="3"/>
  <c r="J142" i="3"/>
  <c r="D143" i="3"/>
  <c r="E143" i="3"/>
  <c r="F143" i="3"/>
  <c r="G143" i="3"/>
  <c r="H143" i="3"/>
  <c r="B145" i="3"/>
  <c r="C145" i="3"/>
  <c r="D145" i="3"/>
  <c r="E145" i="3"/>
  <c r="F145" i="3"/>
  <c r="G145" i="3"/>
  <c r="H145" i="3"/>
  <c r="I145" i="3"/>
  <c r="J145" i="3"/>
  <c r="D146" i="3"/>
  <c r="E146" i="3"/>
  <c r="F146" i="3"/>
  <c r="G146" i="3"/>
  <c r="H146" i="3"/>
  <c r="E147" i="3"/>
  <c r="F147" i="3"/>
  <c r="G147" i="3"/>
  <c r="H147" i="3"/>
  <c r="B148" i="3"/>
  <c r="C148" i="3"/>
  <c r="D148" i="3"/>
  <c r="E148" i="3"/>
  <c r="F148" i="3"/>
  <c r="G148" i="3"/>
  <c r="H148" i="3"/>
  <c r="I148" i="3"/>
  <c r="J148" i="3"/>
  <c r="E149" i="3"/>
  <c r="F149" i="3"/>
  <c r="G149" i="3"/>
  <c r="H149" i="3"/>
  <c r="E150" i="3"/>
  <c r="F150" i="3"/>
  <c r="G150" i="3"/>
  <c r="H150" i="3"/>
  <c r="I150" i="3"/>
  <c r="J150" i="3"/>
  <c r="B151" i="3"/>
  <c r="C151" i="3"/>
  <c r="D151" i="3"/>
  <c r="E151" i="3"/>
  <c r="F151" i="3"/>
  <c r="G151" i="3"/>
  <c r="H151" i="3"/>
  <c r="I151" i="3"/>
  <c r="J151" i="3"/>
  <c r="E152" i="3"/>
  <c r="F152" i="3"/>
  <c r="G152" i="3"/>
  <c r="H152" i="3"/>
  <c r="E153" i="3"/>
  <c r="F153" i="3"/>
  <c r="G153" i="3"/>
  <c r="H153" i="3"/>
  <c r="I153" i="3"/>
  <c r="J153" i="3"/>
  <c r="D154" i="3"/>
  <c r="E154" i="3"/>
  <c r="F154" i="3"/>
  <c r="G154" i="3"/>
  <c r="H154" i="3"/>
  <c r="H155" i="3"/>
  <c r="I155" i="3"/>
  <c r="J155" i="3"/>
  <c r="H156" i="3"/>
  <c r="D157" i="3"/>
  <c r="E157" i="3"/>
  <c r="H157" i="3"/>
  <c r="H158" i="3"/>
  <c r="I158" i="3"/>
  <c r="C160" i="3"/>
  <c r="D160" i="3"/>
  <c r="E160" i="3"/>
  <c r="H160" i="3"/>
  <c r="I160" i="3"/>
  <c r="H161" i="3"/>
  <c r="I161" i="3"/>
  <c r="C162" i="3"/>
  <c r="I162" i="3"/>
  <c r="C163" i="3"/>
  <c r="D163" i="3"/>
  <c r="E163" i="3"/>
  <c r="F163" i="3"/>
  <c r="G163" i="3"/>
  <c r="H163" i="3"/>
  <c r="I163" i="3"/>
  <c r="J163" i="3"/>
  <c r="B164" i="3"/>
  <c r="C164" i="3"/>
  <c r="D164" i="3"/>
  <c r="E164" i="3"/>
  <c r="F164" i="3"/>
  <c r="G164" i="3"/>
  <c r="H164" i="3"/>
  <c r="I164" i="3"/>
  <c r="J164" i="3"/>
  <c r="C165" i="3"/>
  <c r="D165" i="3"/>
  <c r="E165" i="3"/>
  <c r="F165" i="3"/>
  <c r="G165" i="3"/>
  <c r="H165" i="3"/>
  <c r="I165" i="3"/>
  <c r="J165" i="3"/>
  <c r="C166" i="3"/>
  <c r="D166" i="3"/>
  <c r="E166" i="3"/>
  <c r="F166" i="3"/>
  <c r="G166" i="3"/>
  <c r="H166" i="3"/>
  <c r="I166" i="3"/>
  <c r="J166" i="3"/>
  <c r="B167" i="3"/>
  <c r="C167" i="3"/>
  <c r="D167" i="3"/>
  <c r="E167" i="3"/>
  <c r="F167" i="3"/>
  <c r="G167" i="3"/>
  <c r="H167" i="3"/>
  <c r="I167" i="3"/>
  <c r="J167" i="3"/>
  <c r="C168" i="3"/>
  <c r="D168" i="3"/>
  <c r="E168" i="3"/>
  <c r="F168" i="3"/>
  <c r="G168" i="3"/>
  <c r="H168" i="3"/>
  <c r="I168" i="3"/>
  <c r="J168" i="3"/>
  <c r="C169" i="3"/>
  <c r="D169" i="3"/>
  <c r="E169" i="3"/>
  <c r="F169" i="3"/>
  <c r="G169" i="3"/>
  <c r="H169" i="3"/>
  <c r="I169" i="3"/>
  <c r="J169" i="3"/>
  <c r="C170" i="3"/>
  <c r="D170" i="3"/>
  <c r="E170" i="3"/>
  <c r="F170" i="3"/>
  <c r="G170" i="3"/>
  <c r="H170" i="3"/>
  <c r="I170" i="3"/>
  <c r="J170" i="3"/>
  <c r="B171" i="3"/>
  <c r="C171" i="3"/>
  <c r="D171" i="3"/>
  <c r="E171" i="3"/>
  <c r="F171" i="3"/>
  <c r="G171" i="3"/>
  <c r="H171" i="3"/>
  <c r="I171" i="3"/>
  <c r="J171" i="3"/>
  <c r="C172" i="3"/>
  <c r="D172" i="3"/>
  <c r="E172" i="3"/>
  <c r="F172" i="3"/>
  <c r="G172" i="3"/>
  <c r="H172" i="3"/>
  <c r="I172" i="3"/>
  <c r="J172" i="3"/>
  <c r="C173" i="3"/>
  <c r="D173" i="3"/>
  <c r="E173" i="3"/>
  <c r="F173" i="3"/>
  <c r="G173" i="3"/>
  <c r="H173" i="3"/>
  <c r="I173" i="3"/>
  <c r="J173" i="3"/>
  <c r="C174" i="3"/>
  <c r="D174" i="3"/>
  <c r="E174" i="3"/>
  <c r="F174" i="3"/>
  <c r="G174" i="3"/>
  <c r="H174" i="3"/>
  <c r="I174" i="3"/>
  <c r="J174" i="3"/>
  <c r="C175" i="3"/>
  <c r="D175" i="3"/>
  <c r="E175" i="3"/>
  <c r="F175" i="3"/>
  <c r="G175" i="3"/>
  <c r="H175" i="3"/>
  <c r="I175" i="3"/>
  <c r="J175" i="3"/>
  <c r="B176" i="3"/>
  <c r="C176" i="3"/>
  <c r="D176" i="3"/>
  <c r="E176" i="3"/>
  <c r="F176" i="3"/>
  <c r="G176" i="3"/>
  <c r="H176" i="3"/>
  <c r="I176" i="3"/>
  <c r="J176" i="3"/>
  <c r="C177" i="3"/>
  <c r="D177" i="3"/>
  <c r="E177" i="3"/>
  <c r="F177" i="3"/>
  <c r="G177" i="3"/>
  <c r="H177" i="3"/>
  <c r="I177" i="3"/>
  <c r="J177" i="3"/>
  <c r="C178" i="3"/>
  <c r="D178" i="3"/>
  <c r="E178" i="3"/>
  <c r="F178" i="3"/>
  <c r="G178" i="3"/>
  <c r="H178" i="3"/>
  <c r="I178" i="3"/>
  <c r="J178" i="3"/>
  <c r="C179" i="3"/>
  <c r="D179" i="3"/>
  <c r="E179" i="3"/>
  <c r="F179" i="3"/>
  <c r="G179" i="3"/>
  <c r="H179" i="3"/>
  <c r="I179" i="3"/>
  <c r="J179" i="3"/>
  <c r="C180" i="3"/>
  <c r="D180" i="3"/>
  <c r="E180" i="3"/>
  <c r="F180" i="3"/>
  <c r="G180" i="3"/>
  <c r="H180" i="3"/>
  <c r="I180" i="3"/>
  <c r="J180" i="3"/>
  <c r="C181" i="3"/>
  <c r="D181" i="3"/>
  <c r="E181" i="3"/>
  <c r="F181" i="3"/>
  <c r="G181" i="3"/>
  <c r="H181" i="3"/>
  <c r="I181" i="3"/>
  <c r="J181" i="3"/>
  <c r="C182" i="3"/>
  <c r="D182" i="3"/>
  <c r="E182" i="3"/>
  <c r="F182" i="3"/>
  <c r="G182" i="3"/>
  <c r="H182" i="3"/>
  <c r="I182" i="3"/>
  <c r="J182" i="3"/>
  <c r="C183" i="3"/>
  <c r="D183" i="3"/>
  <c r="E183" i="3"/>
  <c r="F183" i="3"/>
  <c r="G183" i="3"/>
  <c r="H183" i="3"/>
  <c r="I183" i="3"/>
  <c r="J183" i="3"/>
  <c r="C184" i="3"/>
  <c r="D184" i="3"/>
  <c r="E184" i="3"/>
  <c r="F184" i="3"/>
  <c r="G184" i="3"/>
  <c r="H184" i="3"/>
  <c r="I184" i="3"/>
  <c r="J184" i="3"/>
  <c r="B185" i="3"/>
  <c r="C185" i="3"/>
  <c r="D185" i="3"/>
  <c r="E185" i="3"/>
  <c r="F185" i="3"/>
  <c r="G185" i="3"/>
  <c r="H185" i="3"/>
  <c r="I185" i="3"/>
  <c r="J185" i="3"/>
  <c r="C186" i="3"/>
  <c r="D186" i="3"/>
  <c r="E186" i="3"/>
  <c r="F186" i="3"/>
  <c r="G186" i="3"/>
  <c r="H186" i="3"/>
  <c r="I186" i="3"/>
  <c r="J186" i="3"/>
  <c r="C187" i="3"/>
  <c r="D187" i="3"/>
  <c r="E187" i="3"/>
  <c r="F187" i="3"/>
  <c r="G187" i="3"/>
  <c r="H187" i="3"/>
  <c r="I187" i="3"/>
  <c r="J187" i="3"/>
  <c r="C188" i="3"/>
  <c r="D188" i="3"/>
  <c r="E188" i="3"/>
  <c r="F188" i="3"/>
  <c r="G188" i="3"/>
  <c r="H188" i="3"/>
  <c r="I188" i="3"/>
  <c r="J188" i="3"/>
  <c r="C189" i="3"/>
  <c r="D189" i="3"/>
  <c r="E189" i="3"/>
  <c r="F189" i="3"/>
  <c r="G189" i="3"/>
  <c r="H189" i="3"/>
  <c r="I189" i="3"/>
  <c r="J189" i="3"/>
  <c r="I190" i="3"/>
  <c r="C191" i="3"/>
  <c r="D191" i="3"/>
  <c r="E191" i="3"/>
  <c r="F191" i="3"/>
  <c r="G191" i="3"/>
  <c r="H191" i="3"/>
  <c r="I191" i="3"/>
  <c r="J191" i="3"/>
  <c r="C192" i="3"/>
  <c r="D192" i="3"/>
  <c r="E192" i="3"/>
  <c r="F192" i="3"/>
  <c r="G192" i="3"/>
  <c r="H192" i="3"/>
  <c r="I192" i="3"/>
  <c r="J192" i="3"/>
  <c r="I193" i="3"/>
  <c r="C194" i="3"/>
  <c r="D194" i="3"/>
  <c r="E194" i="3"/>
  <c r="F194" i="3"/>
  <c r="G194" i="3"/>
  <c r="H194" i="3"/>
  <c r="I194" i="3"/>
  <c r="J194" i="3"/>
  <c r="C195" i="3"/>
  <c r="E195" i="3"/>
  <c r="F195" i="3"/>
  <c r="G195" i="3"/>
  <c r="H195" i="3"/>
  <c r="I195" i="3"/>
  <c r="J195" i="3"/>
  <c r="E196" i="3"/>
  <c r="F196" i="3"/>
  <c r="G196" i="3"/>
  <c r="H196" i="3"/>
  <c r="I196" i="3"/>
  <c r="J196" i="3"/>
  <c r="C197" i="3"/>
  <c r="D197" i="3"/>
  <c r="E197" i="3"/>
  <c r="F197" i="3"/>
  <c r="G197" i="3"/>
  <c r="H197" i="3"/>
  <c r="I197" i="3"/>
  <c r="J197" i="3"/>
  <c r="C198" i="3"/>
  <c r="E198" i="3"/>
  <c r="F198" i="3"/>
  <c r="G198" i="3"/>
  <c r="H198" i="3"/>
  <c r="I198" i="3"/>
  <c r="J198" i="3"/>
  <c r="E199" i="3"/>
  <c r="F199" i="3"/>
  <c r="G199" i="3"/>
  <c r="H199" i="3"/>
  <c r="I199" i="3"/>
  <c r="J199" i="3"/>
  <c r="C200" i="3"/>
  <c r="D200" i="3"/>
  <c r="E200" i="3"/>
  <c r="F200" i="3"/>
  <c r="G200" i="3"/>
  <c r="H200" i="3"/>
  <c r="I200" i="3"/>
  <c r="J200" i="3"/>
  <c r="C201" i="3"/>
  <c r="D201" i="3"/>
  <c r="E201" i="3"/>
  <c r="F201" i="3"/>
  <c r="G201" i="3"/>
  <c r="H201" i="3"/>
  <c r="I201" i="3"/>
  <c r="J201" i="3"/>
  <c r="D202" i="3"/>
  <c r="E202" i="3"/>
  <c r="F202" i="3"/>
  <c r="G202" i="3"/>
  <c r="H202" i="3"/>
  <c r="I202" i="3"/>
  <c r="J202" i="3"/>
  <c r="C203" i="3"/>
  <c r="D203" i="3"/>
  <c r="E203" i="3"/>
  <c r="F203" i="3"/>
  <c r="G203" i="3"/>
  <c r="H203" i="3"/>
  <c r="I203" i="3"/>
  <c r="J203" i="3"/>
  <c r="C204" i="3"/>
  <c r="D204" i="3"/>
  <c r="E204" i="3"/>
  <c r="F204" i="3"/>
  <c r="G204" i="3"/>
  <c r="H204" i="3"/>
  <c r="I204" i="3"/>
  <c r="J204" i="3"/>
  <c r="D205" i="3"/>
  <c r="E205" i="3"/>
  <c r="F205" i="3"/>
  <c r="G205" i="3"/>
  <c r="H205" i="3"/>
  <c r="I205" i="3"/>
  <c r="J205" i="3"/>
  <c r="C206" i="3"/>
  <c r="D206" i="3"/>
  <c r="E206" i="3"/>
  <c r="F206" i="3"/>
  <c r="G206" i="3"/>
  <c r="H206" i="3"/>
  <c r="I206" i="3"/>
  <c r="J206" i="3"/>
  <c r="C207" i="3"/>
  <c r="D207" i="3"/>
  <c r="E207" i="3"/>
  <c r="F207" i="3"/>
  <c r="G207" i="3"/>
  <c r="H207" i="3"/>
  <c r="I207" i="3"/>
  <c r="J207" i="3"/>
  <c r="C208" i="3"/>
  <c r="D208" i="3"/>
  <c r="E208" i="3"/>
  <c r="F208" i="3"/>
  <c r="G208" i="3"/>
  <c r="H208" i="3"/>
  <c r="I208" i="3"/>
  <c r="J208" i="3"/>
  <c r="C209" i="3"/>
  <c r="D209" i="3"/>
  <c r="E209" i="3"/>
  <c r="F209" i="3"/>
  <c r="G209" i="3"/>
  <c r="H209" i="3"/>
  <c r="I209" i="3"/>
  <c r="J209" i="3"/>
  <c r="C210" i="3"/>
  <c r="D210" i="3"/>
  <c r="E210" i="3"/>
  <c r="F210" i="3"/>
  <c r="G210" i="3"/>
  <c r="H210" i="3"/>
  <c r="I210" i="3"/>
  <c r="J210" i="3"/>
  <c r="G211" i="3"/>
  <c r="H211" i="3"/>
  <c r="B212" i="3"/>
  <c r="C212" i="3"/>
  <c r="D212" i="3"/>
  <c r="E212" i="3"/>
  <c r="F212" i="3"/>
  <c r="G212" i="3"/>
  <c r="H212" i="3"/>
  <c r="I212" i="3"/>
  <c r="J212" i="3"/>
  <c r="F213" i="3"/>
  <c r="G213" i="3"/>
  <c r="H213" i="3"/>
  <c r="I213" i="3"/>
  <c r="J213" i="3"/>
  <c r="G214" i="3"/>
  <c r="H214" i="3"/>
  <c r="B215" i="3"/>
  <c r="C215" i="3"/>
  <c r="D215" i="3"/>
  <c r="E215" i="3"/>
  <c r="F215" i="3"/>
  <c r="G215" i="3"/>
  <c r="H215" i="3"/>
  <c r="I215" i="3"/>
  <c r="J215" i="3"/>
  <c r="F216" i="3"/>
  <c r="G216" i="3"/>
  <c r="H216" i="3"/>
  <c r="I216" i="3"/>
  <c r="J216" i="3"/>
  <c r="C217" i="3"/>
  <c r="D217" i="3"/>
  <c r="E217" i="3"/>
  <c r="F217" i="3"/>
  <c r="G217" i="3"/>
  <c r="H217" i="3"/>
  <c r="I217" i="3"/>
  <c r="J217" i="3"/>
  <c r="I218" i="3"/>
  <c r="J218" i="3"/>
  <c r="B219" i="3"/>
  <c r="C219" i="3"/>
  <c r="D219" i="3"/>
  <c r="E219" i="3"/>
  <c r="F219" i="3"/>
  <c r="G219" i="3"/>
  <c r="H219" i="3"/>
  <c r="I219" i="3"/>
  <c r="J219" i="3"/>
  <c r="C221" i="3"/>
  <c r="D221" i="3"/>
  <c r="E221" i="3"/>
  <c r="F221" i="3"/>
  <c r="G221" i="3"/>
  <c r="H221" i="3"/>
  <c r="I221" i="3"/>
  <c r="J221" i="3"/>
  <c r="I222" i="3"/>
  <c r="J222" i="3"/>
  <c r="B223" i="3"/>
  <c r="C223" i="3"/>
  <c r="D223" i="3"/>
  <c r="E223" i="3"/>
  <c r="F223" i="3"/>
  <c r="G223" i="3"/>
  <c r="H223" i="3"/>
  <c r="I223" i="3"/>
  <c r="J223" i="3"/>
  <c r="C224" i="3"/>
  <c r="D224" i="3"/>
  <c r="C225" i="3"/>
  <c r="D225" i="3"/>
  <c r="E225" i="3"/>
  <c r="F225" i="3"/>
  <c r="G225" i="3"/>
  <c r="H225" i="3"/>
  <c r="I225" i="3"/>
  <c r="J225" i="3"/>
  <c r="B226" i="3"/>
  <c r="C226" i="3"/>
  <c r="D226" i="3"/>
  <c r="E226" i="3"/>
  <c r="F226" i="3"/>
  <c r="G226" i="3"/>
  <c r="H226" i="3"/>
  <c r="I226" i="3"/>
  <c r="J226" i="3"/>
  <c r="B227" i="3"/>
  <c r="C227" i="3"/>
  <c r="D227" i="3"/>
  <c r="G227" i="3"/>
  <c r="H227" i="3"/>
  <c r="I227" i="3"/>
  <c r="J227" i="3"/>
  <c r="C228" i="3"/>
  <c r="D228" i="3"/>
  <c r="B229" i="3"/>
  <c r="C229" i="3"/>
  <c r="D229" i="3"/>
  <c r="B230" i="3"/>
  <c r="B231" i="3"/>
  <c r="C231" i="3"/>
  <c r="D231" i="3"/>
  <c r="G231" i="3"/>
  <c r="H231" i="3"/>
  <c r="I231" i="3"/>
  <c r="J231" i="3"/>
  <c r="C232" i="3"/>
  <c r="D232" i="3"/>
  <c r="C233" i="3"/>
  <c r="D233" i="3"/>
  <c r="B234" i="3"/>
  <c r="B235" i="3"/>
  <c r="C235" i="3"/>
  <c r="D235" i="3"/>
  <c r="E235" i="3"/>
  <c r="F235" i="3"/>
  <c r="G235" i="3"/>
  <c r="H235" i="3"/>
  <c r="I235" i="3"/>
  <c r="J235" i="3"/>
  <c r="B236" i="3"/>
  <c r="C236" i="3"/>
  <c r="D236" i="3"/>
  <c r="C237" i="3"/>
  <c r="D237" i="3"/>
  <c r="B238" i="3"/>
  <c r="C238" i="3"/>
  <c r="B239" i="3"/>
  <c r="C239" i="3"/>
  <c r="D239" i="3"/>
  <c r="B240" i="3"/>
  <c r="C240" i="3"/>
  <c r="D240" i="3"/>
  <c r="B241" i="3"/>
  <c r="C241" i="3"/>
  <c r="D241" i="3"/>
  <c r="E241" i="3"/>
  <c r="B242" i="3"/>
  <c r="C242" i="3"/>
  <c r="B243" i="3"/>
  <c r="C243" i="3"/>
  <c r="D243" i="3"/>
  <c r="B244" i="3"/>
  <c r="C244" i="3"/>
  <c r="D244" i="3"/>
  <c r="E244" i="3"/>
  <c r="F244" i="3"/>
  <c r="G244" i="3"/>
  <c r="H244" i="3"/>
  <c r="I244" i="3"/>
  <c r="J244" i="3"/>
  <c r="B245" i="3"/>
  <c r="C245" i="3"/>
  <c r="D245" i="3"/>
  <c r="B246" i="3"/>
  <c r="C246" i="3"/>
  <c r="D246" i="3"/>
  <c r="F247" i="3"/>
  <c r="G247" i="3"/>
  <c r="H247" i="3"/>
  <c r="I247" i="3"/>
  <c r="J247" i="3"/>
  <c r="B248" i="3"/>
  <c r="C248" i="3"/>
  <c r="D248" i="3"/>
  <c r="E248" i="3"/>
  <c r="F248" i="3"/>
  <c r="G248" i="3"/>
  <c r="H248" i="3"/>
  <c r="I248" i="3"/>
  <c r="J248" i="3"/>
  <c r="B249" i="3"/>
  <c r="C249" i="3"/>
  <c r="D249" i="3"/>
  <c r="B250" i="3"/>
  <c r="C250" i="3"/>
  <c r="D250" i="3"/>
  <c r="F251" i="3"/>
  <c r="G251" i="3"/>
  <c r="H251" i="3"/>
  <c r="I251" i="3"/>
  <c r="J251" i="3"/>
  <c r="B252" i="3"/>
  <c r="C252" i="3"/>
  <c r="B253" i="3"/>
  <c r="C253" i="3"/>
  <c r="D253" i="3"/>
  <c r="H253" i="3"/>
  <c r="I253" i="3"/>
  <c r="J253" i="3"/>
  <c r="B254" i="3"/>
  <c r="C254" i="3"/>
  <c r="D254" i="3"/>
  <c r="E254" i="3"/>
  <c r="F254" i="3"/>
  <c r="G254" i="3"/>
  <c r="H254" i="3"/>
  <c r="I254" i="3"/>
  <c r="J254" i="3"/>
  <c r="B255" i="3"/>
  <c r="C255" i="3"/>
  <c r="D255" i="3"/>
  <c r="B256" i="3"/>
  <c r="C256" i="3"/>
  <c r="B257" i="3"/>
  <c r="C257" i="3"/>
  <c r="D257" i="3"/>
  <c r="G257" i="3"/>
  <c r="H257" i="3"/>
  <c r="I257" i="3"/>
  <c r="B258" i="3"/>
  <c r="C258" i="3"/>
  <c r="D258" i="3"/>
  <c r="G258" i="3"/>
  <c r="H258" i="3"/>
  <c r="I258" i="3"/>
  <c r="J258" i="3"/>
  <c r="B259" i="3"/>
  <c r="C259" i="3"/>
  <c r="D259" i="3"/>
  <c r="B260" i="3"/>
  <c r="C260" i="3"/>
  <c r="D260" i="3"/>
  <c r="C261" i="3"/>
  <c r="D261" i="3"/>
  <c r="B262" i="3"/>
  <c r="C262" i="3"/>
  <c r="D262" i="3"/>
  <c r="G262" i="3"/>
  <c r="H262" i="3"/>
  <c r="I262" i="3"/>
  <c r="B263" i="3"/>
  <c r="C263" i="3"/>
  <c r="D263" i="3"/>
  <c r="E263" i="3"/>
  <c r="H263" i="3"/>
  <c r="I263" i="3"/>
  <c r="J263" i="3"/>
  <c r="D264" i="3"/>
  <c r="C265" i="3"/>
  <c r="D265" i="3"/>
  <c r="C266" i="3"/>
  <c r="F266" i="3"/>
  <c r="G266" i="3"/>
  <c r="H266" i="3"/>
  <c r="I266" i="3"/>
  <c r="B267" i="3"/>
  <c r="C267" i="3"/>
  <c r="D267" i="3"/>
  <c r="E267" i="3"/>
  <c r="G267" i="3"/>
  <c r="H267" i="3"/>
  <c r="I267" i="3"/>
  <c r="J267" i="3"/>
  <c r="D268" i="3"/>
  <c r="E268" i="3"/>
  <c r="B269" i="3"/>
  <c r="C269" i="3"/>
  <c r="D269" i="3"/>
  <c r="E269" i="3"/>
  <c r="F269" i="3"/>
  <c r="G269" i="3"/>
  <c r="H269" i="3"/>
  <c r="I269" i="3"/>
  <c r="J269" i="3"/>
  <c r="C270" i="3"/>
  <c r="F270" i="3"/>
  <c r="G270" i="3"/>
  <c r="H270" i="3"/>
  <c r="I270" i="3"/>
  <c r="B271" i="3"/>
  <c r="C271" i="3"/>
  <c r="D271" i="3"/>
  <c r="E271" i="3"/>
  <c r="F271" i="3"/>
  <c r="G271" i="3"/>
  <c r="H271" i="3"/>
  <c r="I271" i="3"/>
  <c r="J271" i="3"/>
  <c r="B272" i="3"/>
  <c r="C272" i="3"/>
  <c r="D272" i="3"/>
  <c r="E272" i="3"/>
  <c r="F272" i="3"/>
  <c r="G272" i="3"/>
  <c r="H272" i="3"/>
  <c r="I272" i="3"/>
  <c r="J272" i="3"/>
  <c r="B273" i="3"/>
  <c r="C273" i="3"/>
  <c r="D273" i="3"/>
  <c r="E273" i="3"/>
  <c r="F273" i="3"/>
  <c r="G273" i="3"/>
  <c r="H273" i="3"/>
  <c r="I273" i="3"/>
  <c r="J273" i="3"/>
  <c r="B274" i="3"/>
  <c r="C274" i="3"/>
  <c r="D274" i="3"/>
  <c r="E274" i="3"/>
  <c r="F274" i="3"/>
  <c r="G274" i="3"/>
  <c r="H274" i="3"/>
  <c r="I274" i="3"/>
  <c r="F276" i="3"/>
  <c r="G276" i="3"/>
  <c r="H276" i="3"/>
  <c r="I276" i="3"/>
  <c r="J276" i="3"/>
  <c r="B277" i="3"/>
  <c r="C277" i="3"/>
  <c r="D277" i="3"/>
  <c r="E277" i="3"/>
  <c r="F277" i="3"/>
  <c r="G277" i="3"/>
  <c r="H277" i="3"/>
  <c r="I277" i="3"/>
  <c r="B279" i="3"/>
  <c r="C279" i="3"/>
  <c r="D279" i="3"/>
  <c r="E279" i="3"/>
  <c r="F279" i="3"/>
  <c r="G279" i="3"/>
  <c r="H279" i="3"/>
  <c r="I279" i="3"/>
  <c r="J279" i="3"/>
  <c r="B280" i="3"/>
  <c r="C280" i="3"/>
  <c r="D280" i="3"/>
  <c r="E280" i="3"/>
  <c r="F280" i="3"/>
  <c r="G280" i="3"/>
  <c r="H280" i="3"/>
  <c r="I280" i="3"/>
  <c r="J280" i="3"/>
  <c r="E281" i="3"/>
  <c r="F281" i="3"/>
  <c r="G281" i="3"/>
  <c r="H281" i="3"/>
  <c r="I281" i="3"/>
  <c r="J281" i="3"/>
  <c r="F282" i="3"/>
  <c r="G282" i="3"/>
  <c r="H282" i="3"/>
  <c r="I282" i="3"/>
  <c r="J282" i="3"/>
  <c r="I283" i="3"/>
  <c r="B285" i="3"/>
  <c r="C285" i="3"/>
  <c r="D285" i="3"/>
  <c r="C286" i="3"/>
  <c r="D286" i="3"/>
  <c r="E286" i="3"/>
  <c r="F286" i="3"/>
  <c r="G286" i="3"/>
  <c r="H286" i="3"/>
  <c r="I286" i="3"/>
  <c r="J286" i="3"/>
  <c r="E287" i="3"/>
  <c r="F287" i="3"/>
  <c r="G287" i="3"/>
  <c r="H287" i="3"/>
  <c r="I287" i="3"/>
  <c r="J287" i="3"/>
  <c r="C288" i="3"/>
  <c r="D288" i="3"/>
  <c r="E288" i="3"/>
  <c r="F288" i="3"/>
  <c r="G288" i="3"/>
  <c r="H288" i="3"/>
  <c r="I288" i="3"/>
  <c r="J288" i="3"/>
  <c r="I289" i="3"/>
  <c r="J289" i="3"/>
  <c r="C290" i="3"/>
  <c r="D290" i="3"/>
  <c r="E290" i="3"/>
  <c r="H290" i="3"/>
  <c r="I290" i="3"/>
  <c r="J290" i="3"/>
  <c r="C291" i="3"/>
  <c r="D291" i="3"/>
  <c r="C292" i="3"/>
  <c r="D292" i="3"/>
  <c r="E292" i="3"/>
  <c r="F292" i="3"/>
  <c r="G292" i="3"/>
  <c r="H292" i="3"/>
  <c r="I292" i="3"/>
  <c r="J292" i="3"/>
  <c r="B293" i="3"/>
  <c r="C293" i="3"/>
  <c r="D293" i="3"/>
  <c r="E293" i="3"/>
  <c r="F293" i="3"/>
  <c r="G293" i="3"/>
  <c r="H293" i="3"/>
  <c r="I293" i="3"/>
  <c r="J293" i="3"/>
  <c r="C294" i="3"/>
  <c r="D294" i="3"/>
  <c r="E294" i="3"/>
  <c r="F294" i="3"/>
  <c r="G294" i="3"/>
  <c r="H294" i="3"/>
  <c r="I294" i="3"/>
  <c r="J294" i="3"/>
  <c r="B295" i="3"/>
  <c r="C295" i="3"/>
  <c r="D295" i="3"/>
  <c r="E295" i="3"/>
  <c r="F295" i="3"/>
  <c r="G295" i="3"/>
  <c r="H295" i="3"/>
  <c r="I295" i="3"/>
  <c r="J295" i="3"/>
  <c r="C296" i="3"/>
  <c r="D296" i="3"/>
  <c r="E296" i="3"/>
  <c r="H296" i="3"/>
  <c r="I296" i="3"/>
  <c r="J296" i="3"/>
  <c r="C297" i="3"/>
  <c r="D297" i="3"/>
  <c r="E297" i="3"/>
  <c r="G297" i="3"/>
  <c r="H297" i="3"/>
  <c r="I297" i="3"/>
  <c r="J297" i="3"/>
  <c r="E298" i="3"/>
  <c r="F298" i="3"/>
  <c r="G298" i="3"/>
  <c r="H298" i="3"/>
  <c r="H299" i="3"/>
  <c r="I299" i="3"/>
  <c r="J299" i="3"/>
  <c r="F300" i="3"/>
  <c r="G300" i="3"/>
  <c r="B301" i="3"/>
  <c r="C301" i="3"/>
  <c r="D301" i="3"/>
  <c r="E301" i="3"/>
  <c r="F301" i="3"/>
  <c r="G301" i="3"/>
  <c r="H301" i="3"/>
  <c r="I301" i="3"/>
  <c r="J301" i="3"/>
  <c r="B302" i="3"/>
  <c r="C302" i="3"/>
  <c r="D302" i="3"/>
  <c r="E302" i="3"/>
  <c r="F302" i="3"/>
  <c r="G302" i="3"/>
  <c r="H302" i="3"/>
  <c r="I302" i="3"/>
  <c r="J302" i="3"/>
  <c r="D303" i="3"/>
  <c r="F303" i="3"/>
  <c r="E304" i="3"/>
  <c r="F304" i="3"/>
  <c r="G304" i="3"/>
  <c r="H304" i="3"/>
  <c r="H305" i="3"/>
  <c r="I305" i="3"/>
  <c r="J305" i="3"/>
  <c r="F306" i="3"/>
  <c r="E307" i="3"/>
  <c r="F307" i="3"/>
  <c r="D308" i="3"/>
  <c r="E308" i="3"/>
  <c r="F308" i="3"/>
  <c r="G308" i="3"/>
  <c r="H308" i="3"/>
  <c r="I308" i="3"/>
  <c r="J308" i="3"/>
  <c r="D309" i="3"/>
  <c r="F309" i="3"/>
  <c r="F310" i="3"/>
  <c r="G310" i="3"/>
  <c r="H310" i="3"/>
  <c r="I310" i="3"/>
  <c r="J310" i="3"/>
  <c r="B311" i="3"/>
  <c r="C311" i="3"/>
  <c r="D311" i="3"/>
  <c r="E311" i="3"/>
  <c r="F311" i="3"/>
  <c r="G311" i="3"/>
  <c r="H311" i="3"/>
  <c r="I311" i="3"/>
  <c r="J311" i="3"/>
  <c r="D312" i="3"/>
  <c r="E312" i="3"/>
  <c r="F312" i="3"/>
  <c r="E313" i="3"/>
  <c r="F313" i="3"/>
  <c r="D314" i="3"/>
  <c r="E314" i="3"/>
  <c r="F314" i="3"/>
  <c r="G314" i="3"/>
  <c r="H314" i="3"/>
  <c r="I314" i="3"/>
  <c r="J314" i="3"/>
  <c r="B315" i="3"/>
  <c r="C315" i="3"/>
  <c r="D315" i="3"/>
  <c r="E315" i="3"/>
  <c r="F315" i="3"/>
  <c r="G315" i="3"/>
  <c r="H315" i="3"/>
  <c r="I315" i="3"/>
  <c r="J315" i="3"/>
  <c r="F316" i="3"/>
  <c r="G316" i="3"/>
  <c r="H316" i="3"/>
  <c r="I316" i="3"/>
  <c r="J316" i="3"/>
  <c r="D317" i="3"/>
  <c r="E317" i="3"/>
  <c r="F317" i="3"/>
  <c r="G317" i="3"/>
  <c r="H317" i="3"/>
  <c r="I317" i="3"/>
  <c r="J317" i="3"/>
  <c r="F318" i="3"/>
  <c r="G318" i="3"/>
  <c r="I320" i="3"/>
  <c r="J320" i="3"/>
  <c r="C321" i="3"/>
  <c r="D321" i="3"/>
  <c r="E321" i="3"/>
  <c r="F321" i="3"/>
  <c r="G321" i="3"/>
  <c r="H321" i="3"/>
  <c r="I321" i="3"/>
  <c r="J321" i="3"/>
  <c r="E324" i="3"/>
  <c r="F324" i="3"/>
  <c r="G325" i="3"/>
  <c r="H325" i="3"/>
  <c r="I325" i="3"/>
  <c r="J325" i="3"/>
  <c r="H326" i="3"/>
  <c r="I326" i="3"/>
  <c r="J326" i="3"/>
  <c r="I327" i="3"/>
  <c r="J327" i="3"/>
  <c r="C328" i="3"/>
  <c r="D328" i="3"/>
  <c r="E328" i="3"/>
  <c r="F328" i="3"/>
  <c r="G328" i="3"/>
  <c r="H328" i="3"/>
  <c r="I328" i="3"/>
  <c r="J328" i="3"/>
  <c r="B331" i="3"/>
  <c r="E331" i="3"/>
  <c r="F331" i="3"/>
  <c r="C333" i="3"/>
  <c r="D333" i="3"/>
  <c r="E333" i="3"/>
  <c r="F333" i="3"/>
  <c r="G333" i="3"/>
  <c r="H333" i="3"/>
  <c r="I333" i="3"/>
  <c r="J333" i="3"/>
  <c r="B334" i="3"/>
  <c r="C334" i="3"/>
  <c r="D334" i="3"/>
  <c r="E334" i="3"/>
  <c r="F334" i="3"/>
  <c r="G334" i="3"/>
  <c r="H334" i="3"/>
  <c r="I334" i="3"/>
  <c r="J334" i="3"/>
  <c r="C335" i="3"/>
  <c r="D335" i="3"/>
  <c r="E335" i="3"/>
  <c r="F335" i="3"/>
  <c r="G335" i="3"/>
  <c r="H335" i="3"/>
  <c r="I335" i="3"/>
  <c r="J335" i="3"/>
  <c r="C336" i="3"/>
  <c r="D336" i="3"/>
  <c r="E336" i="3"/>
  <c r="F336" i="3"/>
  <c r="G336" i="3"/>
  <c r="H336" i="3"/>
  <c r="I336" i="3"/>
  <c r="J336" i="3"/>
  <c r="G337" i="3"/>
  <c r="I338" i="3"/>
  <c r="J338" i="3"/>
  <c r="C340" i="3"/>
  <c r="D340" i="3"/>
  <c r="E340" i="3"/>
  <c r="F340" i="3"/>
  <c r="G340" i="3"/>
  <c r="H340" i="3"/>
  <c r="I340" i="3"/>
  <c r="J340" i="3"/>
  <c r="B341" i="3"/>
  <c r="C341" i="3"/>
  <c r="D341" i="3"/>
  <c r="E341" i="3"/>
  <c r="F341" i="3"/>
  <c r="G341" i="3"/>
  <c r="H341" i="3"/>
  <c r="I341" i="3"/>
  <c r="J341" i="3"/>
  <c r="B343" i="3"/>
  <c r="C343" i="3"/>
  <c r="D343" i="3"/>
  <c r="E343" i="3"/>
  <c r="F343" i="3"/>
  <c r="G343" i="3"/>
  <c r="H343" i="3"/>
  <c r="I343" i="3"/>
  <c r="J343" i="3"/>
  <c r="B344" i="3"/>
  <c r="C344" i="3"/>
  <c r="D344" i="3"/>
  <c r="E344" i="3"/>
  <c r="F344" i="3"/>
  <c r="G344" i="3"/>
  <c r="H344" i="3"/>
  <c r="I344" i="3"/>
  <c r="J344" i="3"/>
  <c r="C347" i="3"/>
  <c r="D347" i="3"/>
  <c r="E347" i="3"/>
  <c r="F347" i="3"/>
  <c r="G347" i="3"/>
  <c r="H347" i="3"/>
  <c r="I347" i="3"/>
  <c r="J347" i="3"/>
  <c r="B348" i="3"/>
  <c r="C348" i="3"/>
  <c r="B351" i="3"/>
  <c r="C351" i="3"/>
  <c r="D351" i="3"/>
  <c r="E351" i="3"/>
  <c r="F351" i="3"/>
  <c r="G351" i="3"/>
  <c r="H351" i="3"/>
  <c r="I351" i="3"/>
  <c r="J351" i="3"/>
  <c r="B352" i="3"/>
  <c r="C352" i="3"/>
  <c r="D352" i="3"/>
  <c r="E352" i="3"/>
  <c r="F352" i="3"/>
  <c r="G352" i="3"/>
  <c r="H352" i="3"/>
  <c r="I352" i="3"/>
  <c r="J352" i="3"/>
  <c r="D354" i="3"/>
  <c r="E354" i="3"/>
  <c r="B355" i="3"/>
  <c r="C355" i="3"/>
  <c r="D355" i="3"/>
  <c r="E355" i="3"/>
  <c r="F355" i="3"/>
  <c r="G355" i="3"/>
  <c r="H355" i="3"/>
  <c r="I355" i="3"/>
  <c r="J355" i="3"/>
  <c r="C356" i="3"/>
  <c r="B357" i="3"/>
  <c r="C357" i="3"/>
  <c r="B358" i="3"/>
  <c r="C358" i="3"/>
  <c r="D358" i="3"/>
  <c r="E358" i="3"/>
  <c r="F358" i="3"/>
  <c r="G358" i="3"/>
  <c r="H358" i="3"/>
  <c r="I358" i="3"/>
  <c r="J358" i="3"/>
  <c r="B360" i="3"/>
  <c r="C360" i="3"/>
  <c r="D360" i="3"/>
  <c r="E360" i="3"/>
  <c r="F360" i="3"/>
  <c r="G360" i="3"/>
  <c r="H360" i="3"/>
  <c r="I360" i="3"/>
  <c r="J360" i="3"/>
  <c r="D361" i="3"/>
  <c r="E361" i="3"/>
  <c r="F361" i="3"/>
  <c r="G361" i="3"/>
  <c r="H361" i="3"/>
  <c r="I361" i="3"/>
  <c r="J361" i="3"/>
  <c r="B362" i="3"/>
  <c r="C362" i="3"/>
  <c r="G362" i="3"/>
  <c r="B363" i="3"/>
  <c r="C363" i="3"/>
  <c r="D363" i="3"/>
  <c r="E363" i="3"/>
  <c r="F363" i="3"/>
  <c r="G363" i="3"/>
  <c r="H363" i="3"/>
  <c r="I363" i="3"/>
  <c r="J363" i="3"/>
  <c r="B364" i="3"/>
  <c r="C364" i="3"/>
  <c r="D364" i="3"/>
  <c r="E364" i="3"/>
  <c r="F364" i="3"/>
  <c r="G364" i="3"/>
  <c r="H364" i="3"/>
  <c r="I364" i="3"/>
  <c r="J364" i="3"/>
  <c r="C366" i="3"/>
  <c r="B367" i="3"/>
  <c r="C367" i="3"/>
  <c r="D367" i="3"/>
  <c r="E367" i="3"/>
  <c r="F367" i="3"/>
  <c r="G367" i="3"/>
  <c r="H367" i="3"/>
  <c r="I367" i="3"/>
  <c r="J367" i="3"/>
  <c r="B368" i="3"/>
  <c r="C368" i="3"/>
  <c r="D368" i="3"/>
  <c r="E368" i="3"/>
  <c r="F368" i="3"/>
  <c r="G368" i="3"/>
  <c r="H368" i="3"/>
  <c r="I368" i="3"/>
  <c r="J368" i="3"/>
  <c r="F369" i="3"/>
  <c r="E370" i="3"/>
  <c r="F370" i="3"/>
  <c r="G370" i="3"/>
  <c r="H370" i="3"/>
  <c r="I370" i="3"/>
  <c r="J370" i="3"/>
  <c r="H371" i="3"/>
  <c r="I371" i="3"/>
  <c r="J371" i="3"/>
  <c r="B372" i="3"/>
  <c r="C372" i="3"/>
  <c r="D372" i="3"/>
  <c r="E372" i="3"/>
  <c r="F372" i="3"/>
  <c r="G372" i="3"/>
  <c r="H372" i="3"/>
  <c r="I372" i="3"/>
  <c r="J372" i="3"/>
  <c r="B373" i="3"/>
  <c r="C373" i="3"/>
  <c r="D373" i="3"/>
  <c r="E373" i="3"/>
  <c r="F373" i="3"/>
  <c r="G373" i="3"/>
  <c r="H373" i="3"/>
  <c r="I373" i="3"/>
  <c r="J373" i="3"/>
  <c r="B374" i="3"/>
  <c r="C374" i="3"/>
  <c r="D374" i="3"/>
  <c r="E374" i="3"/>
  <c r="F374" i="3"/>
  <c r="G374" i="3"/>
  <c r="H374" i="3"/>
  <c r="I374" i="3"/>
  <c r="J374" i="3"/>
  <c r="B377" i="3"/>
  <c r="C377" i="3"/>
  <c r="D377" i="3"/>
  <c r="E377" i="3"/>
  <c r="F377" i="3"/>
  <c r="G377" i="3"/>
  <c r="H377" i="3"/>
  <c r="I377" i="3"/>
  <c r="J377" i="3"/>
  <c r="B378" i="3"/>
  <c r="C378" i="3"/>
  <c r="D378" i="3"/>
  <c r="E378" i="3"/>
  <c r="F378" i="3"/>
  <c r="H379" i="3"/>
  <c r="I379" i="3"/>
  <c r="J379" i="3"/>
  <c r="B380" i="3"/>
  <c r="C380" i="3"/>
  <c r="D380" i="3"/>
  <c r="E380" i="3"/>
  <c r="F380" i="3"/>
  <c r="G380" i="3"/>
  <c r="H380" i="3"/>
  <c r="I380" i="3"/>
  <c r="J380" i="3"/>
  <c r="B381" i="3"/>
  <c r="C381" i="3"/>
  <c r="D381" i="3"/>
  <c r="E381" i="3"/>
  <c r="F381" i="3"/>
  <c r="G381" i="3"/>
  <c r="H381" i="3"/>
  <c r="I381" i="3"/>
  <c r="J381" i="3"/>
  <c r="E382" i="3"/>
  <c r="F382" i="3"/>
  <c r="G382" i="3"/>
  <c r="H382" i="3"/>
  <c r="I382" i="3"/>
  <c r="J382" i="3"/>
  <c r="H383" i="3"/>
  <c r="I383" i="3"/>
  <c r="J383" i="3"/>
  <c r="H384" i="3"/>
  <c r="I384" i="3"/>
  <c r="B385" i="3"/>
  <c r="C385" i="3"/>
  <c r="D385" i="3"/>
  <c r="E385" i="3"/>
  <c r="F385" i="3"/>
  <c r="G385" i="3"/>
  <c r="H385" i="3"/>
  <c r="I385" i="3"/>
  <c r="J385" i="3"/>
  <c r="D386" i="3"/>
  <c r="E386" i="3"/>
  <c r="F386" i="3"/>
  <c r="G386" i="3"/>
  <c r="H386" i="3"/>
  <c r="I386" i="3"/>
  <c r="J386" i="3"/>
  <c r="C387" i="3"/>
  <c r="D387" i="3"/>
  <c r="E387" i="3"/>
  <c r="F387" i="3"/>
  <c r="G387" i="3"/>
  <c r="H387" i="3"/>
  <c r="I387" i="3"/>
  <c r="J387" i="3"/>
  <c r="B389" i="3"/>
  <c r="C389" i="3"/>
  <c r="D389" i="3"/>
  <c r="E389" i="3"/>
  <c r="F389" i="3"/>
  <c r="G389" i="3"/>
  <c r="H389" i="3"/>
  <c r="I389" i="3"/>
  <c r="J389" i="3"/>
  <c r="B390" i="3"/>
  <c r="C390" i="3"/>
  <c r="D390" i="3"/>
  <c r="E390" i="3"/>
  <c r="F390" i="3"/>
  <c r="G390" i="3"/>
  <c r="H390" i="3"/>
  <c r="I390" i="3"/>
  <c r="J390" i="3"/>
  <c r="H391" i="3"/>
  <c r="I391" i="3"/>
  <c r="J391" i="3"/>
  <c r="C392" i="3"/>
  <c r="D392" i="3"/>
  <c r="E392" i="3"/>
  <c r="F392" i="3"/>
  <c r="G392" i="3"/>
  <c r="H392" i="3"/>
  <c r="B393" i="3"/>
  <c r="C393" i="3"/>
  <c r="D393" i="3"/>
  <c r="E393" i="3"/>
  <c r="F393" i="3"/>
  <c r="G393" i="3"/>
  <c r="H393" i="3"/>
  <c r="I393" i="3"/>
  <c r="J393" i="3"/>
  <c r="B394" i="3"/>
  <c r="C394" i="3"/>
  <c r="D394" i="3"/>
  <c r="E394" i="3"/>
  <c r="F394" i="3"/>
  <c r="G394" i="3"/>
  <c r="H394" i="3"/>
  <c r="I394" i="3"/>
  <c r="J394" i="3"/>
  <c r="B395" i="3"/>
  <c r="C395" i="3"/>
  <c r="D395" i="3"/>
  <c r="E395" i="3"/>
  <c r="F395" i="3"/>
  <c r="G395" i="3"/>
  <c r="H395" i="3"/>
  <c r="I395" i="3"/>
  <c r="J395" i="3"/>
  <c r="H396" i="3"/>
  <c r="I396" i="3"/>
  <c r="E397" i="3"/>
  <c r="F397" i="3"/>
  <c r="G397" i="3"/>
  <c r="H397" i="3"/>
  <c r="I397" i="3"/>
  <c r="J397" i="3"/>
  <c r="D399" i="3"/>
  <c r="E399" i="3"/>
  <c r="F399" i="3"/>
  <c r="G399" i="3"/>
  <c r="H399" i="3"/>
  <c r="C400" i="3"/>
  <c r="D400" i="3"/>
  <c r="E400" i="3"/>
  <c r="F400" i="3"/>
  <c r="G400" i="3"/>
  <c r="H400" i="3"/>
  <c r="I400" i="3"/>
  <c r="J400" i="3"/>
  <c r="G401" i="3"/>
  <c r="B402" i="3"/>
  <c r="C402" i="3"/>
  <c r="D402" i="3"/>
  <c r="E402" i="3"/>
  <c r="F402" i="3"/>
  <c r="G402" i="3"/>
  <c r="H402" i="3"/>
  <c r="I402" i="3"/>
  <c r="J402" i="3"/>
  <c r="B403" i="3"/>
  <c r="C403" i="3"/>
  <c r="D403" i="3"/>
  <c r="E403" i="3"/>
  <c r="F403" i="3"/>
  <c r="G403" i="3"/>
  <c r="H403" i="3"/>
  <c r="I403" i="3"/>
  <c r="J403" i="3"/>
  <c r="B404" i="3"/>
  <c r="F404" i="3"/>
  <c r="G404" i="3"/>
  <c r="H404" i="3"/>
  <c r="I404" i="3"/>
  <c r="J404" i="3"/>
  <c r="C405" i="3"/>
  <c r="D405" i="3"/>
  <c r="E405" i="3"/>
  <c r="F405" i="3"/>
  <c r="G405" i="3"/>
  <c r="H405" i="3"/>
  <c r="B406" i="3"/>
  <c r="C406" i="3"/>
  <c r="D406" i="3"/>
  <c r="E406" i="3"/>
  <c r="F406" i="3"/>
  <c r="G406" i="3"/>
  <c r="H406" i="3"/>
  <c r="I406" i="3"/>
  <c r="J406" i="3"/>
  <c r="C407" i="3"/>
  <c r="D407" i="3"/>
  <c r="E407" i="3"/>
  <c r="F407" i="3"/>
  <c r="G407" i="3"/>
  <c r="H407" i="3"/>
  <c r="I407" i="3"/>
  <c r="J407" i="3"/>
  <c r="B408" i="3"/>
  <c r="C408" i="3"/>
  <c r="D408" i="3"/>
  <c r="E408" i="3"/>
  <c r="F408" i="3"/>
  <c r="G408" i="3"/>
  <c r="H408" i="3"/>
  <c r="I408" i="3"/>
  <c r="J408" i="3"/>
  <c r="B409" i="3"/>
  <c r="C409" i="3"/>
  <c r="D409" i="3"/>
  <c r="E409" i="3"/>
  <c r="F409" i="3"/>
  <c r="G409" i="3"/>
  <c r="H409" i="3"/>
  <c r="I409" i="3"/>
  <c r="J409" i="3"/>
  <c r="E410" i="3"/>
  <c r="F410" i="3"/>
  <c r="G410" i="3"/>
  <c r="H410" i="3"/>
  <c r="I410" i="3"/>
  <c r="J410" i="3"/>
  <c r="B411" i="3"/>
  <c r="C411" i="3"/>
  <c r="D411" i="3"/>
  <c r="E411" i="3"/>
  <c r="F411" i="3"/>
  <c r="G411" i="3"/>
  <c r="H411" i="3"/>
  <c r="I411" i="3"/>
  <c r="J411" i="3"/>
  <c r="B412" i="3"/>
  <c r="C412" i="3"/>
  <c r="D412" i="3"/>
  <c r="E412" i="3"/>
  <c r="F412" i="3"/>
  <c r="G412" i="3"/>
  <c r="H412" i="3"/>
  <c r="C413" i="3"/>
  <c r="D413" i="3"/>
  <c r="E413" i="3"/>
  <c r="F413" i="3"/>
  <c r="G413" i="3"/>
  <c r="H413" i="3"/>
  <c r="I413" i="3"/>
  <c r="J413" i="3"/>
  <c r="H414" i="3"/>
  <c r="B415" i="3"/>
  <c r="C415" i="3"/>
  <c r="D415" i="3"/>
  <c r="E415" i="3"/>
  <c r="F415" i="3"/>
  <c r="G415" i="3"/>
  <c r="H415" i="3"/>
  <c r="I415" i="3"/>
  <c r="J415" i="3"/>
  <c r="D416" i="3"/>
  <c r="E416" i="3"/>
  <c r="F416" i="3"/>
  <c r="G416" i="3"/>
  <c r="H416" i="3"/>
  <c r="I416" i="3"/>
  <c r="J416" i="3"/>
  <c r="B417" i="3"/>
  <c r="C417" i="3"/>
  <c r="D417" i="3"/>
  <c r="E417" i="3"/>
  <c r="F417" i="3"/>
  <c r="G417" i="3"/>
  <c r="H417" i="3"/>
  <c r="I417" i="3"/>
  <c r="J417" i="3"/>
  <c r="B418" i="3"/>
  <c r="C418" i="3"/>
  <c r="D418" i="3"/>
  <c r="E418" i="3"/>
  <c r="F418" i="3"/>
  <c r="G418" i="3"/>
  <c r="H418" i="3"/>
  <c r="I418" i="3"/>
  <c r="J418" i="3"/>
  <c r="F419" i="3"/>
  <c r="C420" i="3"/>
  <c r="D420" i="3"/>
  <c r="E420" i="3"/>
  <c r="F420" i="3"/>
  <c r="G420" i="3"/>
  <c r="H420" i="3"/>
  <c r="I420" i="3"/>
  <c r="J420" i="3"/>
  <c r="B421" i="3"/>
  <c r="C421" i="3"/>
  <c r="D421" i="3"/>
  <c r="E421" i="3"/>
  <c r="F421" i="3"/>
  <c r="G421" i="3"/>
  <c r="H421" i="3"/>
  <c r="I421" i="3"/>
  <c r="J421" i="3"/>
  <c r="B422" i="3"/>
  <c r="C422" i="3"/>
  <c r="D422" i="3"/>
  <c r="E422" i="3"/>
  <c r="F422" i="3"/>
  <c r="G422" i="3"/>
  <c r="H422" i="3"/>
  <c r="I422" i="3"/>
  <c r="J422" i="3"/>
  <c r="B423" i="3"/>
  <c r="C423" i="3"/>
  <c r="D423" i="3"/>
  <c r="E423" i="3"/>
  <c r="F423" i="3"/>
  <c r="G423" i="3"/>
  <c r="H423" i="3"/>
  <c r="I423" i="3"/>
  <c r="J423" i="3"/>
  <c r="B424" i="3"/>
  <c r="C424" i="3"/>
  <c r="D424" i="3"/>
  <c r="E424" i="3"/>
  <c r="F424" i="3"/>
  <c r="G424" i="3"/>
  <c r="H424" i="3"/>
  <c r="I424" i="3"/>
  <c r="J424" i="3"/>
  <c r="B425" i="3"/>
  <c r="C425" i="3"/>
  <c r="D425" i="3"/>
  <c r="E425" i="3"/>
  <c r="F425" i="3"/>
  <c r="G425" i="3"/>
  <c r="H425" i="3"/>
  <c r="I425" i="3"/>
  <c r="J425" i="3"/>
  <c r="C426" i="3"/>
  <c r="D426" i="3"/>
  <c r="E426" i="3"/>
  <c r="F426" i="3"/>
  <c r="G426" i="3"/>
  <c r="H426" i="3"/>
  <c r="I426" i="3"/>
  <c r="J426" i="3"/>
  <c r="H427" i="3"/>
  <c r="C428" i="3"/>
  <c r="D428" i="3"/>
  <c r="E428" i="3"/>
  <c r="F428" i="3"/>
  <c r="G428" i="3"/>
  <c r="H428" i="3"/>
  <c r="I428" i="3"/>
  <c r="J428" i="3"/>
  <c r="D429" i="3"/>
  <c r="E429" i="3"/>
  <c r="F429" i="3"/>
  <c r="G429" i="3"/>
  <c r="H429" i="3"/>
  <c r="I429" i="3"/>
  <c r="J429" i="3"/>
  <c r="F430" i="3"/>
  <c r="G430" i="3"/>
  <c r="H430" i="3"/>
  <c r="I430" i="3"/>
  <c r="J430" i="3"/>
  <c r="B431" i="3"/>
  <c r="C431" i="3"/>
  <c r="D431" i="3"/>
  <c r="E431" i="3"/>
  <c r="F431" i="3"/>
  <c r="G431" i="3"/>
  <c r="H431" i="3"/>
  <c r="I431" i="3"/>
  <c r="J431" i="3"/>
  <c r="F432" i="3"/>
  <c r="B433" i="3"/>
  <c r="C433" i="3"/>
  <c r="D433" i="3"/>
  <c r="E433" i="3"/>
  <c r="F433" i="3"/>
  <c r="G433" i="3"/>
  <c r="H433" i="3"/>
  <c r="I433" i="3"/>
  <c r="J433" i="3"/>
  <c r="B434" i="3"/>
  <c r="C434" i="3"/>
  <c r="D434" i="3"/>
  <c r="E434" i="3"/>
  <c r="F434" i="3"/>
  <c r="G434" i="3"/>
  <c r="H434" i="3"/>
  <c r="I434" i="3"/>
  <c r="J434" i="3"/>
  <c r="B435" i="3"/>
  <c r="C435" i="3"/>
  <c r="D435" i="3"/>
  <c r="E435" i="3"/>
  <c r="F435" i="3"/>
  <c r="G435" i="3"/>
  <c r="H435" i="3"/>
  <c r="I435" i="3"/>
  <c r="J435" i="3"/>
  <c r="B436" i="3"/>
  <c r="C436" i="3"/>
  <c r="D436" i="3"/>
  <c r="E436" i="3"/>
  <c r="F436" i="3"/>
  <c r="G436" i="3"/>
  <c r="H436" i="3"/>
  <c r="I436" i="3"/>
  <c r="J436" i="3"/>
  <c r="B437" i="3"/>
  <c r="C437" i="3"/>
  <c r="D437" i="3"/>
  <c r="E437" i="3"/>
  <c r="F437" i="3"/>
  <c r="G437" i="3"/>
  <c r="H437" i="3"/>
  <c r="I437" i="3"/>
  <c r="J437" i="3"/>
  <c r="B438" i="3"/>
  <c r="C438" i="3"/>
  <c r="D438" i="3"/>
  <c r="E438" i="3"/>
  <c r="F438" i="3"/>
  <c r="G438" i="3"/>
  <c r="H438" i="3"/>
  <c r="I438" i="3"/>
  <c r="J438" i="3"/>
  <c r="B439" i="3"/>
  <c r="C439" i="3"/>
  <c r="D439" i="3"/>
  <c r="E439" i="3"/>
  <c r="F439" i="3"/>
  <c r="G439" i="3"/>
  <c r="H439" i="3"/>
  <c r="I439" i="3"/>
  <c r="J439" i="3"/>
  <c r="B441" i="3"/>
  <c r="C441" i="3"/>
  <c r="D441" i="3"/>
  <c r="E441" i="3"/>
  <c r="F441" i="3"/>
  <c r="G441" i="3"/>
  <c r="H441" i="3"/>
  <c r="I441" i="3"/>
  <c r="J441" i="3"/>
  <c r="C442" i="3"/>
  <c r="D442" i="3"/>
  <c r="E442" i="3"/>
  <c r="F442" i="3"/>
  <c r="G442" i="3"/>
  <c r="H442" i="3"/>
  <c r="I442" i="3"/>
  <c r="J442" i="3"/>
  <c r="C443" i="3"/>
  <c r="D443" i="3"/>
  <c r="E443" i="3"/>
  <c r="F443" i="3"/>
  <c r="G443" i="3"/>
  <c r="H443" i="3"/>
  <c r="I443" i="3"/>
  <c r="J443" i="3"/>
  <c r="F444" i="3"/>
  <c r="G444" i="3"/>
  <c r="H444" i="3"/>
  <c r="I444" i="3"/>
  <c r="J444" i="3"/>
  <c r="B445" i="3"/>
  <c r="C445" i="3"/>
  <c r="D445" i="3"/>
  <c r="E445" i="3"/>
  <c r="F445" i="3"/>
  <c r="G445" i="3"/>
  <c r="H445" i="3"/>
  <c r="I445" i="3"/>
  <c r="J445" i="3"/>
  <c r="G446" i="3"/>
  <c r="H446" i="3"/>
  <c r="B447" i="3"/>
  <c r="C447" i="3"/>
  <c r="D447" i="3"/>
  <c r="E447" i="3"/>
  <c r="F447" i="3"/>
  <c r="G447" i="3"/>
  <c r="H447" i="3"/>
  <c r="I447" i="3"/>
  <c r="J447" i="3"/>
  <c r="F448" i="3"/>
  <c r="F449" i="3"/>
  <c r="F451" i="3"/>
  <c r="G451" i="3"/>
  <c r="H451" i="3"/>
  <c r="I451" i="3"/>
  <c r="J451" i="3"/>
  <c r="B452" i="3"/>
  <c r="C452" i="3"/>
  <c r="D452" i="3"/>
  <c r="E452" i="3"/>
  <c r="F452" i="3"/>
  <c r="G452" i="3"/>
  <c r="H452" i="3"/>
  <c r="I452" i="3"/>
  <c r="J452" i="3"/>
  <c r="B453" i="3"/>
  <c r="C453" i="3"/>
  <c r="D453" i="3"/>
  <c r="E453" i="3"/>
  <c r="F453" i="3"/>
  <c r="G453" i="3"/>
  <c r="H453" i="3"/>
  <c r="I453" i="3"/>
  <c r="J453" i="3"/>
  <c r="B454" i="3"/>
  <c r="C454" i="3"/>
  <c r="D454" i="3"/>
  <c r="E454" i="3"/>
  <c r="F454" i="3"/>
  <c r="G454" i="3"/>
  <c r="H454" i="3"/>
  <c r="I454" i="3"/>
  <c r="J454" i="3"/>
  <c r="B455" i="3"/>
  <c r="C455" i="3"/>
  <c r="D455" i="3"/>
  <c r="E455" i="3"/>
  <c r="F455" i="3"/>
  <c r="G455" i="3"/>
  <c r="H455" i="3"/>
  <c r="I455" i="3"/>
  <c r="J455" i="3"/>
  <c r="F456" i="3"/>
  <c r="G456" i="3"/>
  <c r="H456" i="3"/>
  <c r="I456" i="3"/>
  <c r="J456" i="3"/>
  <c r="B457" i="3"/>
  <c r="C457" i="3"/>
  <c r="D457" i="3"/>
  <c r="E457" i="3"/>
  <c r="F457" i="3"/>
  <c r="G457" i="3"/>
  <c r="H457" i="3"/>
  <c r="I457" i="3"/>
  <c r="C458" i="3"/>
  <c r="D458" i="3"/>
  <c r="E458" i="3"/>
  <c r="F458" i="3"/>
  <c r="G458" i="3"/>
  <c r="H458" i="3"/>
  <c r="I458" i="3"/>
  <c r="J458" i="3"/>
  <c r="D459" i="3"/>
  <c r="E459" i="3"/>
  <c r="F459" i="3"/>
  <c r="E460" i="3"/>
  <c r="G460" i="3"/>
  <c r="H460" i="3"/>
  <c r="I460" i="3"/>
  <c r="J460" i="3"/>
  <c r="G461" i="3"/>
  <c r="H461" i="3"/>
  <c r="F462" i="3"/>
  <c r="F464" i="3"/>
  <c r="F465" i="3"/>
  <c r="G466" i="3"/>
  <c r="H466" i="3"/>
  <c r="I466" i="3"/>
  <c r="J466" i="3"/>
  <c r="F467" i="3"/>
  <c r="G467" i="3"/>
  <c r="H467" i="3"/>
  <c r="I467" i="3"/>
  <c r="J467" i="3"/>
  <c r="C468" i="3"/>
  <c r="D468" i="3"/>
  <c r="E468" i="3"/>
  <c r="F468" i="3"/>
  <c r="G468" i="3"/>
  <c r="H468" i="3"/>
  <c r="I468" i="3"/>
  <c r="J468" i="3"/>
  <c r="B469" i="3"/>
  <c r="C469" i="3"/>
  <c r="D469" i="3"/>
  <c r="E469" i="3"/>
  <c r="F469" i="3"/>
  <c r="G469" i="3"/>
  <c r="H469" i="3"/>
  <c r="I469" i="3"/>
  <c r="J469" i="3"/>
  <c r="B470" i="3"/>
  <c r="C470" i="3"/>
  <c r="D470" i="3"/>
  <c r="E470" i="3"/>
  <c r="F470" i="3"/>
  <c r="G470" i="3"/>
  <c r="H470" i="3"/>
  <c r="I470" i="3"/>
  <c r="J470" i="3"/>
  <c r="B471" i="3"/>
  <c r="C471" i="3"/>
  <c r="D471" i="3"/>
  <c r="E471" i="3"/>
  <c r="F471" i="3"/>
  <c r="G471" i="3"/>
  <c r="H471" i="3"/>
  <c r="I471" i="3"/>
  <c r="J471" i="3"/>
  <c r="F472" i="3"/>
  <c r="G472" i="3"/>
  <c r="H472" i="3"/>
  <c r="I472" i="3"/>
  <c r="J472" i="3"/>
  <c r="B473" i="3"/>
  <c r="C473" i="3"/>
  <c r="D473" i="3"/>
  <c r="E473" i="3"/>
  <c r="F473" i="3"/>
  <c r="G473" i="3"/>
  <c r="H473" i="3"/>
  <c r="I473" i="3"/>
  <c r="B474" i="3"/>
  <c r="C474" i="3"/>
  <c r="D474" i="3"/>
  <c r="E474" i="3"/>
  <c r="F474" i="3"/>
  <c r="G474" i="3"/>
  <c r="H474" i="3"/>
  <c r="I474" i="3"/>
  <c r="J474" i="3"/>
  <c r="D475" i="3"/>
  <c r="E475" i="3"/>
  <c r="F475" i="3"/>
  <c r="E476" i="3"/>
  <c r="G476" i="3"/>
  <c r="H476" i="3"/>
  <c r="I476" i="3"/>
  <c r="J476" i="3"/>
  <c r="F477" i="3"/>
  <c r="G477" i="3"/>
  <c r="H477" i="3"/>
  <c r="I477" i="3"/>
  <c r="J477" i="3"/>
  <c r="F478" i="3"/>
  <c r="B479" i="3"/>
  <c r="C479" i="3"/>
  <c r="D479" i="3"/>
  <c r="E479" i="3"/>
  <c r="F479" i="3"/>
  <c r="G479" i="3"/>
  <c r="H479" i="3"/>
  <c r="I479" i="3"/>
  <c r="J479" i="3"/>
  <c r="F480" i="3"/>
  <c r="G480" i="3"/>
  <c r="H480" i="3"/>
  <c r="I480" i="3"/>
  <c r="J480" i="3"/>
  <c r="B481" i="3"/>
  <c r="C481" i="3"/>
  <c r="D481" i="3"/>
  <c r="E481" i="3"/>
  <c r="F481" i="3"/>
  <c r="G481" i="3"/>
  <c r="H481" i="3"/>
  <c r="I481" i="3"/>
  <c r="J481" i="3"/>
  <c r="E482" i="3"/>
  <c r="F482" i="3"/>
  <c r="H482" i="3"/>
  <c r="I482" i="3"/>
  <c r="J482" i="3"/>
  <c r="F483" i="3"/>
  <c r="G483" i="3"/>
  <c r="H483" i="3"/>
  <c r="I483" i="3"/>
  <c r="J483" i="3"/>
  <c r="C484" i="3"/>
  <c r="D484" i="3"/>
  <c r="E484" i="3"/>
  <c r="F484" i="3"/>
  <c r="G484" i="3"/>
  <c r="H484" i="3"/>
  <c r="I484" i="3"/>
  <c r="J484" i="3"/>
  <c r="E485" i="3"/>
  <c r="F485" i="3"/>
  <c r="H485" i="3"/>
  <c r="I485" i="3"/>
  <c r="J485" i="3"/>
  <c r="B486" i="3"/>
  <c r="C486" i="3"/>
  <c r="D486" i="3"/>
  <c r="E486" i="3"/>
  <c r="F486" i="3"/>
  <c r="G486" i="3"/>
  <c r="H486" i="3"/>
  <c r="I486" i="3"/>
  <c r="J486" i="3"/>
  <c r="E487" i="3"/>
  <c r="F487" i="3"/>
  <c r="H487" i="3"/>
  <c r="I487" i="3"/>
  <c r="J487" i="3"/>
  <c r="B489" i="3"/>
  <c r="C489" i="3"/>
  <c r="D489" i="3"/>
  <c r="E489" i="3"/>
  <c r="F489" i="3"/>
  <c r="G489" i="3"/>
  <c r="H489" i="3"/>
  <c r="I489" i="3"/>
  <c r="J489" i="3"/>
  <c r="B490" i="3"/>
  <c r="C490" i="3"/>
  <c r="D490" i="3"/>
  <c r="E490" i="3"/>
  <c r="F490" i="3"/>
  <c r="G490" i="3"/>
  <c r="H490" i="3"/>
  <c r="I490" i="3"/>
  <c r="J490" i="3"/>
  <c r="E492" i="3"/>
  <c r="F492" i="3"/>
  <c r="H492" i="3"/>
  <c r="I492" i="3"/>
  <c r="J492" i="3"/>
  <c r="E494" i="3"/>
  <c r="F494" i="3"/>
  <c r="H494" i="3"/>
  <c r="I494" i="3"/>
  <c r="J494" i="3"/>
  <c r="E495" i="3"/>
  <c r="F495" i="3"/>
  <c r="H495" i="3"/>
  <c r="I495" i="3"/>
  <c r="J495" i="3"/>
  <c r="F496" i="3"/>
  <c r="G496" i="3"/>
  <c r="H496" i="3"/>
  <c r="I496" i="3"/>
  <c r="J496" i="3"/>
  <c r="B497" i="3"/>
  <c r="C497" i="3"/>
  <c r="D497" i="3"/>
  <c r="E497" i="3"/>
  <c r="F497" i="3"/>
  <c r="G497" i="3"/>
  <c r="H497" i="3"/>
  <c r="I497" i="3"/>
  <c r="J497" i="3"/>
  <c r="E498" i="3"/>
  <c r="F498" i="3"/>
  <c r="H498" i="3"/>
  <c r="I498" i="3"/>
  <c r="J498" i="3"/>
  <c r="F499" i="3"/>
  <c r="G499" i="3"/>
  <c r="H499" i="3"/>
  <c r="I499" i="3"/>
  <c r="J499" i="3"/>
  <c r="E500" i="3"/>
  <c r="F500" i="3"/>
  <c r="H500" i="3"/>
  <c r="I500" i="3"/>
  <c r="J500" i="3"/>
  <c r="E501" i="3"/>
  <c r="F501" i="3"/>
  <c r="H501" i="3"/>
  <c r="I501" i="3"/>
  <c r="J501" i="3"/>
  <c r="E502" i="3"/>
  <c r="F502" i="3"/>
  <c r="H502" i="3"/>
  <c r="I502" i="3"/>
  <c r="J502" i="3"/>
  <c r="B503" i="3"/>
  <c r="C503" i="3"/>
  <c r="D503" i="3"/>
  <c r="E503" i="3"/>
  <c r="F503" i="3"/>
  <c r="G503" i="3"/>
  <c r="H503" i="3"/>
  <c r="I503" i="3"/>
  <c r="J503" i="3"/>
  <c r="E504" i="3"/>
  <c r="F504" i="3"/>
  <c r="H504" i="3"/>
  <c r="I504" i="3"/>
  <c r="J504" i="3"/>
  <c r="D505" i="3"/>
  <c r="E505" i="3"/>
  <c r="F505" i="3"/>
  <c r="G505" i="3"/>
  <c r="H505" i="3"/>
  <c r="I505" i="3"/>
  <c r="J505" i="3"/>
  <c r="E506" i="3"/>
  <c r="F506" i="3"/>
  <c r="H506" i="3"/>
  <c r="I506" i="3"/>
  <c r="J506" i="3"/>
  <c r="C507" i="3"/>
  <c r="D507" i="3"/>
  <c r="E507" i="3"/>
  <c r="F507" i="3"/>
  <c r="G507" i="3"/>
  <c r="H507" i="3"/>
  <c r="I507" i="3"/>
  <c r="J507" i="3"/>
  <c r="B508" i="3"/>
  <c r="C508" i="3"/>
  <c r="D508" i="3"/>
  <c r="E508" i="3"/>
  <c r="F508" i="3"/>
  <c r="G508" i="3"/>
  <c r="H508" i="3"/>
  <c r="I508" i="3"/>
  <c r="J508" i="3"/>
  <c r="H509" i="3"/>
  <c r="I509" i="3"/>
  <c r="J509" i="3"/>
  <c r="B510" i="3"/>
  <c r="C510" i="3"/>
  <c r="D510" i="3"/>
  <c r="E510" i="3"/>
  <c r="F510" i="3"/>
  <c r="G510" i="3"/>
  <c r="H510" i="3"/>
  <c r="I510" i="3"/>
  <c r="J510" i="3"/>
  <c r="E511" i="3"/>
  <c r="F511" i="3"/>
  <c r="H511" i="3"/>
  <c r="I511" i="3"/>
  <c r="J511" i="3"/>
  <c r="E512" i="3"/>
  <c r="F512" i="3"/>
  <c r="E513" i="3"/>
  <c r="F513" i="3"/>
  <c r="H513" i="3"/>
  <c r="I513" i="3"/>
  <c r="J513" i="3"/>
  <c r="E514" i="3"/>
  <c r="F514" i="3"/>
  <c r="H514" i="3"/>
  <c r="I514" i="3"/>
  <c r="J514" i="3"/>
  <c r="B515" i="3"/>
  <c r="C515" i="3"/>
  <c r="D515" i="3"/>
  <c r="E515" i="3"/>
  <c r="F515" i="3"/>
  <c r="G515" i="3"/>
  <c r="H515" i="3"/>
  <c r="I515" i="3"/>
  <c r="J515" i="3"/>
  <c r="I516" i="3"/>
  <c r="J516" i="3"/>
  <c r="I517" i="3"/>
  <c r="J517" i="3"/>
  <c r="B518" i="3"/>
  <c r="C518" i="3"/>
  <c r="D518" i="3"/>
  <c r="E518" i="3"/>
  <c r="G518" i="3"/>
  <c r="H518" i="3"/>
  <c r="I518" i="3"/>
  <c r="E519" i="3"/>
  <c r="F519" i="3"/>
  <c r="H519" i="3"/>
  <c r="I519" i="3"/>
  <c r="J519" i="3"/>
  <c r="E520" i="3"/>
  <c r="F520" i="3"/>
  <c r="H520" i="3"/>
  <c r="I520" i="3"/>
  <c r="J520" i="3"/>
  <c r="E521" i="3"/>
  <c r="F521" i="3"/>
  <c r="H521" i="3"/>
  <c r="I521" i="3"/>
  <c r="J521" i="3"/>
  <c r="B522" i="3"/>
  <c r="C522" i="3"/>
  <c r="D522" i="3"/>
  <c r="E522" i="3"/>
  <c r="F522" i="3"/>
  <c r="G522" i="3"/>
  <c r="H522" i="3"/>
  <c r="I522" i="3"/>
  <c r="J522" i="3"/>
  <c r="B523" i="3"/>
  <c r="C523" i="3"/>
  <c r="D523" i="3"/>
  <c r="E523" i="3"/>
  <c r="F523" i="3"/>
  <c r="G523" i="3"/>
  <c r="H523" i="3"/>
  <c r="I523" i="3"/>
  <c r="J523" i="3"/>
  <c r="D524" i="3"/>
  <c r="E524" i="3"/>
  <c r="F524" i="3"/>
  <c r="G524" i="3"/>
  <c r="I524" i="3"/>
  <c r="J524" i="3"/>
  <c r="B525" i="3"/>
  <c r="C525" i="3"/>
  <c r="D525" i="3"/>
  <c r="E525" i="3"/>
  <c r="F525" i="3"/>
  <c r="G525" i="3"/>
  <c r="I525" i="3"/>
  <c r="B526" i="3"/>
  <c r="C526" i="3"/>
  <c r="D526" i="3"/>
  <c r="E526" i="3"/>
  <c r="F526" i="3"/>
  <c r="G526" i="3"/>
  <c r="H526" i="3"/>
  <c r="I526" i="3"/>
  <c r="J526" i="3"/>
  <c r="B527" i="3"/>
  <c r="C527" i="3"/>
  <c r="D527" i="3"/>
  <c r="E527" i="3"/>
  <c r="F527" i="3"/>
  <c r="G527" i="3"/>
  <c r="H527" i="3"/>
  <c r="I527" i="3"/>
  <c r="J527" i="3"/>
  <c r="H528" i="3"/>
  <c r="I528" i="3"/>
  <c r="J528" i="3"/>
  <c r="I529" i="3"/>
  <c r="E530" i="3"/>
  <c r="F530" i="3"/>
  <c r="G530" i="3"/>
  <c r="H530" i="3"/>
  <c r="I530" i="3"/>
  <c r="J530" i="3"/>
  <c r="E531" i="3"/>
  <c r="F531" i="3"/>
  <c r="B532" i="3"/>
  <c r="C532" i="3"/>
  <c r="D532" i="3"/>
  <c r="E532" i="3"/>
  <c r="F532" i="3"/>
  <c r="G532" i="3"/>
  <c r="H532" i="3"/>
  <c r="I532" i="3"/>
  <c r="J532" i="3"/>
  <c r="B533" i="3"/>
  <c r="C533" i="3"/>
  <c r="D533" i="3"/>
  <c r="E533" i="3"/>
  <c r="F533" i="3"/>
  <c r="G533" i="3"/>
  <c r="H533" i="3"/>
  <c r="I533" i="3"/>
  <c r="J533" i="3"/>
  <c r="B534" i="3"/>
  <c r="C534" i="3"/>
  <c r="D534" i="3"/>
  <c r="E534" i="3"/>
  <c r="F534" i="3"/>
  <c r="G534" i="3"/>
  <c r="H534" i="3"/>
  <c r="I534" i="3"/>
  <c r="J534" i="3"/>
  <c r="I535" i="3"/>
  <c r="J535" i="3"/>
  <c r="D536" i="3"/>
  <c r="B537" i="3"/>
  <c r="C537" i="3"/>
  <c r="D537" i="3"/>
  <c r="E537" i="3"/>
  <c r="G537" i="3"/>
  <c r="H537" i="3"/>
  <c r="I537" i="3"/>
  <c r="B538" i="3"/>
  <c r="C538" i="3"/>
  <c r="D538" i="3"/>
  <c r="E538" i="3"/>
  <c r="F538" i="3"/>
  <c r="G538" i="3"/>
  <c r="H538" i="3"/>
  <c r="I538" i="3"/>
  <c r="J538" i="3"/>
  <c r="E539" i="3"/>
  <c r="F539" i="3"/>
  <c r="G539" i="3"/>
  <c r="H539" i="3"/>
  <c r="I539" i="3"/>
  <c r="J539" i="3"/>
  <c r="F540" i="3"/>
  <c r="G540" i="3"/>
  <c r="H540" i="3"/>
  <c r="I540" i="3"/>
  <c r="J540" i="3"/>
  <c r="D541" i="3"/>
  <c r="B543" i="3"/>
  <c r="C543" i="3"/>
  <c r="D543" i="3"/>
  <c r="E543" i="3"/>
  <c r="F543" i="3"/>
  <c r="G543" i="3"/>
  <c r="H543" i="3"/>
  <c r="I543" i="3"/>
  <c r="J543" i="3"/>
  <c r="F544" i="3"/>
  <c r="G544" i="3"/>
  <c r="I544" i="3"/>
  <c r="J544" i="3"/>
  <c r="D545" i="3"/>
  <c r="E545" i="3"/>
  <c r="F545" i="3"/>
  <c r="G545" i="3"/>
  <c r="B546" i="3"/>
  <c r="C546" i="3"/>
  <c r="D546" i="3"/>
  <c r="E546" i="3"/>
  <c r="F546" i="3"/>
  <c r="G546" i="3"/>
  <c r="H546" i="3"/>
  <c r="I546" i="3"/>
  <c r="J546" i="3"/>
  <c r="B547" i="3"/>
  <c r="C547" i="3"/>
  <c r="D547" i="3"/>
  <c r="E547" i="3"/>
  <c r="F547" i="3"/>
  <c r="G547" i="3"/>
  <c r="H547" i="3"/>
  <c r="I547" i="3"/>
  <c r="J547" i="3"/>
  <c r="B548" i="3"/>
  <c r="C548" i="3"/>
  <c r="D548" i="3"/>
  <c r="E548" i="3"/>
  <c r="F548" i="3"/>
  <c r="G548" i="3"/>
  <c r="H548" i="3"/>
  <c r="I548" i="3"/>
  <c r="J548" i="3"/>
  <c r="I549" i="3"/>
  <c r="B550" i="3"/>
  <c r="C550" i="3"/>
  <c r="D550" i="3"/>
  <c r="E550" i="3"/>
  <c r="F550" i="3"/>
  <c r="G550" i="3"/>
  <c r="H550" i="3"/>
  <c r="I550" i="3"/>
  <c r="J550" i="3"/>
  <c r="B551" i="3"/>
  <c r="C551" i="3"/>
  <c r="D551" i="3"/>
  <c r="E551" i="3"/>
  <c r="F551" i="3"/>
  <c r="G551" i="3"/>
  <c r="H551" i="3"/>
  <c r="I551" i="3"/>
  <c r="J551" i="3"/>
  <c r="B552" i="3"/>
  <c r="C552" i="3"/>
  <c r="D552" i="3"/>
  <c r="E552" i="3"/>
  <c r="F552" i="3"/>
  <c r="G552" i="3"/>
  <c r="H552" i="3"/>
  <c r="I552" i="3"/>
  <c r="J552" i="3"/>
  <c r="H553" i="3"/>
  <c r="I553" i="3"/>
  <c r="B554" i="3"/>
  <c r="C554" i="3"/>
  <c r="D554" i="3"/>
  <c r="E554" i="3"/>
  <c r="F554" i="3"/>
  <c r="G554" i="3"/>
  <c r="H554" i="3"/>
  <c r="I554" i="3"/>
  <c r="J554" i="3"/>
  <c r="B555" i="3"/>
  <c r="C555" i="3"/>
  <c r="D555" i="3"/>
  <c r="E555" i="3"/>
  <c r="F555" i="3"/>
  <c r="G555" i="3"/>
  <c r="H555" i="3"/>
  <c r="I555" i="3"/>
  <c r="J555" i="3"/>
  <c r="B556" i="3"/>
  <c r="C556" i="3"/>
  <c r="D556" i="3"/>
  <c r="B557" i="3"/>
  <c r="F557" i="3"/>
  <c r="G557" i="3"/>
  <c r="H557" i="3"/>
  <c r="I557" i="3"/>
  <c r="J557" i="3"/>
  <c r="B558" i="3"/>
  <c r="C558" i="3"/>
  <c r="D558" i="3"/>
  <c r="E558" i="3"/>
  <c r="F558" i="3"/>
  <c r="G558" i="3"/>
  <c r="H558" i="3"/>
  <c r="I558" i="3"/>
  <c r="J558" i="3"/>
  <c r="E559" i="3"/>
  <c r="F559" i="3"/>
  <c r="G559" i="3"/>
  <c r="H559" i="3"/>
  <c r="I559" i="3"/>
  <c r="J559" i="3"/>
  <c r="F560" i="3"/>
  <c r="G560" i="3"/>
  <c r="H560" i="3"/>
  <c r="I560" i="3"/>
  <c r="J560" i="3"/>
  <c r="B562" i="3"/>
  <c r="C562" i="3"/>
  <c r="D562" i="3"/>
  <c r="E562" i="3"/>
  <c r="F562" i="3"/>
  <c r="G562" i="3"/>
  <c r="H562" i="3"/>
  <c r="I562" i="3"/>
  <c r="J562" i="3"/>
  <c r="C563" i="3"/>
  <c r="D563" i="3"/>
  <c r="E563" i="3"/>
  <c r="F563" i="3"/>
  <c r="G563" i="3"/>
  <c r="H563" i="3"/>
  <c r="I563" i="3"/>
  <c r="J563" i="3"/>
  <c r="F564" i="3"/>
  <c r="G564" i="3"/>
  <c r="H564" i="3"/>
  <c r="I564" i="3"/>
  <c r="J564" i="3"/>
  <c r="D565" i="3"/>
  <c r="E565" i="3"/>
  <c r="F565" i="3"/>
  <c r="G565" i="3"/>
  <c r="B566" i="3"/>
  <c r="C566" i="3"/>
  <c r="D566" i="3"/>
  <c r="E566" i="3"/>
  <c r="F566" i="3"/>
  <c r="G566" i="3"/>
  <c r="H566" i="3"/>
  <c r="I566" i="3"/>
  <c r="J566" i="3"/>
  <c r="B567" i="3"/>
  <c r="C567" i="3"/>
  <c r="D567" i="3"/>
  <c r="E567" i="3"/>
  <c r="F567" i="3"/>
  <c r="G567" i="3"/>
  <c r="H567" i="3"/>
  <c r="I567" i="3"/>
  <c r="J567" i="3"/>
  <c r="B568" i="3"/>
  <c r="C568" i="3"/>
  <c r="D568" i="3"/>
  <c r="E568" i="3"/>
  <c r="F568" i="3"/>
  <c r="G568" i="3"/>
  <c r="H568" i="3"/>
  <c r="I568" i="3"/>
  <c r="J568" i="3"/>
  <c r="B569" i="3"/>
  <c r="C569" i="3"/>
  <c r="D569" i="3"/>
  <c r="E569" i="3"/>
  <c r="F569" i="3"/>
  <c r="G569" i="3"/>
  <c r="H569" i="3"/>
  <c r="I569" i="3"/>
  <c r="J569" i="3"/>
  <c r="B570" i="3"/>
  <c r="C570" i="3"/>
  <c r="D570" i="3"/>
  <c r="E570" i="3"/>
  <c r="F570" i="3"/>
  <c r="G570" i="3"/>
  <c r="H570" i="3"/>
  <c r="I570" i="3"/>
  <c r="J570" i="3"/>
  <c r="B571" i="3"/>
  <c r="C571" i="3"/>
  <c r="D571" i="3"/>
  <c r="E571" i="3"/>
  <c r="F571" i="3"/>
  <c r="G571" i="3"/>
  <c r="H571" i="3"/>
  <c r="I571" i="3"/>
  <c r="J571" i="3"/>
  <c r="D572" i="3"/>
  <c r="E572" i="3"/>
  <c r="F572" i="3"/>
  <c r="G572" i="3"/>
  <c r="H572" i="3"/>
  <c r="H573" i="3"/>
  <c r="D574" i="3"/>
  <c r="E574" i="3"/>
  <c r="F574" i="3"/>
  <c r="G574" i="3"/>
  <c r="H574" i="3"/>
  <c r="B575" i="3"/>
  <c r="C575" i="3"/>
  <c r="D575" i="3"/>
  <c r="E575" i="3"/>
  <c r="F575" i="3"/>
  <c r="G575" i="3"/>
  <c r="H575" i="3"/>
  <c r="I575" i="3"/>
  <c r="J575" i="3"/>
  <c r="D576" i="3"/>
  <c r="E576" i="3"/>
  <c r="F576" i="3"/>
  <c r="G576" i="3"/>
  <c r="H576" i="3"/>
  <c r="F577" i="3"/>
  <c r="G577" i="3"/>
  <c r="H577" i="3"/>
  <c r="I577" i="3"/>
  <c r="J577" i="3"/>
  <c r="C578" i="3"/>
  <c r="D578" i="3"/>
  <c r="E578" i="3"/>
  <c r="F578" i="3"/>
  <c r="G578" i="3"/>
  <c r="H578" i="3"/>
  <c r="I578" i="3"/>
  <c r="J578" i="3"/>
  <c r="B579" i="3"/>
  <c r="C579" i="3"/>
  <c r="D579" i="3"/>
  <c r="E579" i="3"/>
  <c r="F579" i="3"/>
  <c r="G579" i="3"/>
  <c r="H579" i="3"/>
  <c r="I579" i="3"/>
  <c r="J579" i="3"/>
  <c r="B580" i="3"/>
  <c r="C580" i="3"/>
  <c r="D580" i="3"/>
  <c r="E580" i="3"/>
  <c r="F580" i="3"/>
  <c r="G580" i="3"/>
  <c r="H580" i="3"/>
  <c r="I580" i="3"/>
  <c r="J580" i="3"/>
  <c r="B582" i="3"/>
  <c r="C582" i="3"/>
  <c r="D582" i="3"/>
  <c r="E582" i="3"/>
  <c r="F582" i="3"/>
  <c r="G582" i="3"/>
  <c r="H582" i="3"/>
  <c r="I582" i="3"/>
  <c r="J582" i="3"/>
  <c r="D583" i="3"/>
  <c r="E583" i="3"/>
  <c r="F583" i="3"/>
  <c r="G583" i="3"/>
  <c r="H583" i="3"/>
  <c r="I583" i="3"/>
  <c r="J583" i="3"/>
  <c r="B584" i="3"/>
  <c r="C584" i="3"/>
  <c r="D584" i="3"/>
  <c r="E584" i="3"/>
  <c r="F584" i="3"/>
  <c r="G584" i="3"/>
  <c r="H584" i="3"/>
  <c r="I584" i="3"/>
  <c r="J584" i="3"/>
  <c r="D585" i="3"/>
  <c r="E585" i="3"/>
  <c r="F585" i="3"/>
  <c r="G585" i="3"/>
  <c r="H585" i="3"/>
  <c r="B586" i="3"/>
  <c r="C586" i="3"/>
  <c r="D586" i="3"/>
  <c r="E586" i="3"/>
  <c r="F586" i="3"/>
  <c r="G586" i="3"/>
  <c r="H586" i="3"/>
  <c r="I586" i="3"/>
  <c r="J586" i="3"/>
  <c r="B587" i="3"/>
  <c r="E588" i="3"/>
  <c r="C589" i="3"/>
  <c r="D589" i="3"/>
  <c r="E589" i="3"/>
  <c r="F589" i="3"/>
  <c r="G589" i="3"/>
  <c r="H589" i="3"/>
  <c r="I589" i="3"/>
  <c r="B590" i="3"/>
  <c r="C590" i="3"/>
  <c r="D590" i="3"/>
  <c r="F590" i="3"/>
  <c r="G590" i="3"/>
  <c r="H590" i="3"/>
  <c r="I590" i="3"/>
  <c r="J590" i="3"/>
  <c r="B591" i="3"/>
  <c r="D591" i="3"/>
  <c r="E591" i="3"/>
  <c r="F591" i="3"/>
  <c r="G591" i="3"/>
  <c r="H591" i="3"/>
  <c r="I591" i="3"/>
  <c r="J591" i="3"/>
  <c r="D592" i="3"/>
  <c r="E592" i="3"/>
  <c r="F592" i="3"/>
  <c r="G592" i="3"/>
  <c r="H592" i="3"/>
  <c r="D594" i="3"/>
  <c r="E594" i="3"/>
  <c r="F594" i="3"/>
  <c r="G594" i="3"/>
  <c r="H594" i="3"/>
  <c r="B595" i="3"/>
  <c r="C595" i="3"/>
  <c r="D595" i="3"/>
  <c r="E595" i="3"/>
  <c r="F595" i="3"/>
  <c r="G595" i="3"/>
  <c r="H595" i="3"/>
  <c r="I595" i="3"/>
  <c r="J595" i="3"/>
  <c r="C598" i="3"/>
  <c r="D598" i="3"/>
  <c r="E598" i="3"/>
  <c r="F598" i="3"/>
  <c r="G598" i="3"/>
  <c r="H598" i="3"/>
  <c r="I598" i="3"/>
  <c r="J598" i="3"/>
  <c r="B599" i="3"/>
  <c r="C599" i="3"/>
  <c r="D599" i="3"/>
  <c r="E599" i="3"/>
  <c r="F599" i="3"/>
  <c r="G599" i="3"/>
  <c r="H599" i="3"/>
  <c r="I599" i="3"/>
  <c r="J599" i="3"/>
  <c r="B600" i="3"/>
  <c r="C600" i="3"/>
  <c r="D600" i="3"/>
  <c r="E600" i="3"/>
  <c r="F600" i="3"/>
  <c r="G600" i="3"/>
  <c r="H600" i="3"/>
  <c r="I600" i="3"/>
  <c r="J600" i="3"/>
  <c r="F601" i="3"/>
  <c r="B602" i="3"/>
  <c r="C602" i="3"/>
  <c r="D602" i="3"/>
  <c r="E602" i="3"/>
  <c r="F602" i="3"/>
  <c r="G602" i="3"/>
  <c r="H602" i="3"/>
  <c r="I602" i="3"/>
  <c r="J602" i="3"/>
  <c r="D603" i="3"/>
  <c r="E603" i="3"/>
  <c r="F603" i="3"/>
  <c r="G603" i="3"/>
  <c r="H603" i="3"/>
  <c r="I603" i="3"/>
  <c r="B604" i="3"/>
  <c r="C604" i="3"/>
  <c r="D604" i="3"/>
  <c r="E604" i="3"/>
  <c r="F604" i="3"/>
  <c r="G604" i="3"/>
  <c r="H604" i="3"/>
  <c r="I604" i="3"/>
  <c r="J604" i="3"/>
  <c r="D605" i="3"/>
  <c r="E605" i="3"/>
  <c r="F605" i="3"/>
  <c r="G605" i="3"/>
  <c r="H605" i="3"/>
  <c r="B607" i="3"/>
  <c r="C607" i="3"/>
  <c r="D607" i="3"/>
  <c r="E607" i="3"/>
  <c r="F607" i="3"/>
  <c r="G607" i="3"/>
  <c r="H607" i="3"/>
  <c r="I607" i="3"/>
  <c r="J607" i="3"/>
  <c r="B610" i="3"/>
  <c r="E611" i="3"/>
  <c r="C612" i="3"/>
  <c r="D612" i="3"/>
  <c r="E612" i="3"/>
  <c r="F612" i="3"/>
  <c r="G612" i="3"/>
  <c r="H612" i="3"/>
  <c r="I612" i="3"/>
  <c r="F613" i="3"/>
  <c r="G613" i="3"/>
  <c r="H613" i="3"/>
  <c r="I613" i="3"/>
  <c r="J613" i="3"/>
  <c r="D614" i="3"/>
  <c r="E614" i="3"/>
  <c r="F614" i="3"/>
  <c r="G614" i="3"/>
  <c r="H614" i="3"/>
  <c r="I614" i="3"/>
  <c r="J614" i="3"/>
  <c r="B616" i="3"/>
  <c r="C616" i="3"/>
  <c r="D616" i="3"/>
  <c r="E616" i="3"/>
  <c r="F616" i="3"/>
  <c r="G616" i="3"/>
  <c r="H616" i="3"/>
  <c r="I616" i="3"/>
  <c r="J616" i="3"/>
  <c r="C618" i="3"/>
  <c r="D618" i="3"/>
  <c r="E618" i="3"/>
  <c r="F618" i="3"/>
  <c r="G618" i="3"/>
  <c r="H618" i="3"/>
  <c r="I618" i="3"/>
  <c r="J618" i="3"/>
  <c r="D619" i="3"/>
  <c r="E619" i="3"/>
  <c r="F619" i="3"/>
  <c r="G619" i="3"/>
  <c r="H619" i="3"/>
  <c r="I619" i="3"/>
  <c r="J619" i="3"/>
  <c r="B620" i="3"/>
  <c r="B622" i="3"/>
  <c r="C622" i="3"/>
  <c r="D622" i="3"/>
  <c r="E622" i="3"/>
  <c r="F622" i="3"/>
  <c r="G622" i="3"/>
  <c r="H622" i="3"/>
  <c r="I622" i="3"/>
  <c r="J622" i="3"/>
  <c r="G623" i="3"/>
  <c r="H623" i="3"/>
  <c r="D624" i="3"/>
  <c r="E624" i="3"/>
  <c r="G624" i="3"/>
  <c r="H624" i="3"/>
  <c r="I624" i="3"/>
  <c r="F625" i="3"/>
  <c r="F626" i="3"/>
  <c r="G626" i="3"/>
  <c r="H626" i="3"/>
  <c r="E627" i="3"/>
  <c r="F627" i="3"/>
  <c r="G627" i="3"/>
  <c r="H627" i="3"/>
  <c r="I627" i="3"/>
  <c r="C628" i="3"/>
  <c r="D628" i="3"/>
  <c r="E628" i="3"/>
  <c r="F628" i="3"/>
  <c r="G628" i="3"/>
  <c r="H628" i="3"/>
  <c r="I628" i="3"/>
  <c r="J628" i="3"/>
  <c r="B629" i="3"/>
  <c r="C629" i="3"/>
  <c r="D629" i="3"/>
  <c r="E629" i="3"/>
  <c r="F629" i="3"/>
  <c r="G629" i="3"/>
  <c r="H629" i="3"/>
  <c r="I629" i="3"/>
  <c r="J629" i="3"/>
  <c r="F630" i="3"/>
  <c r="B631" i="3"/>
  <c r="C631" i="3"/>
  <c r="D631" i="3"/>
  <c r="E631" i="3"/>
  <c r="F631" i="3"/>
  <c r="G631" i="3"/>
  <c r="H631" i="3"/>
  <c r="I631" i="3"/>
  <c r="J631" i="3"/>
  <c r="C632" i="3"/>
  <c r="D632" i="3"/>
  <c r="E632" i="3"/>
  <c r="F632" i="3"/>
  <c r="G632" i="3"/>
  <c r="H632" i="3"/>
  <c r="I632" i="3"/>
  <c r="J632" i="3"/>
  <c r="F633" i="3"/>
  <c r="G633" i="3"/>
  <c r="H633" i="3"/>
  <c r="C634" i="3"/>
  <c r="D634" i="3"/>
  <c r="C635" i="3"/>
  <c r="D635" i="3"/>
  <c r="E635" i="3"/>
  <c r="F635" i="3"/>
  <c r="G635" i="3"/>
  <c r="H635" i="3"/>
  <c r="I635" i="3"/>
  <c r="J635" i="3"/>
  <c r="C637" i="3"/>
  <c r="D637" i="3"/>
  <c r="E637" i="3"/>
  <c r="F637" i="3"/>
  <c r="G637" i="3"/>
  <c r="H637" i="3"/>
  <c r="I637" i="3"/>
  <c r="J637" i="3"/>
  <c r="H638" i="3"/>
  <c r="F639" i="3"/>
  <c r="G639" i="3"/>
  <c r="H639" i="3"/>
  <c r="I639" i="3"/>
  <c r="C641" i="3"/>
  <c r="D641" i="3"/>
  <c r="E641" i="3"/>
  <c r="H641" i="3"/>
  <c r="I641" i="3"/>
  <c r="J641" i="3"/>
  <c r="C642" i="3"/>
  <c r="D642" i="3"/>
  <c r="E642" i="3"/>
  <c r="F642" i="3"/>
  <c r="G642" i="3"/>
  <c r="H642" i="3"/>
  <c r="I642" i="3"/>
  <c r="J642" i="3"/>
  <c r="H643" i="3"/>
  <c r="I644" i="3"/>
  <c r="J644" i="3"/>
  <c r="I645" i="3"/>
  <c r="J645" i="3"/>
  <c r="G646" i="3"/>
  <c r="H646" i="3"/>
  <c r="I646" i="3"/>
  <c r="J646" i="3"/>
  <c r="G647" i="3"/>
  <c r="H647" i="3"/>
  <c r="B648" i="3"/>
  <c r="C648" i="3"/>
  <c r="D648" i="3"/>
  <c r="E648" i="3"/>
  <c r="F648" i="3"/>
  <c r="G648" i="3"/>
  <c r="H648" i="3"/>
  <c r="I648" i="3"/>
  <c r="J648" i="3"/>
  <c r="G649" i="3"/>
  <c r="H649" i="3"/>
  <c r="D651" i="3"/>
  <c r="E651" i="3"/>
  <c r="G651" i="3"/>
  <c r="H651" i="3"/>
  <c r="I651" i="3"/>
  <c r="B652" i="3"/>
  <c r="C652" i="3"/>
  <c r="D652" i="3"/>
  <c r="E652" i="3"/>
  <c r="F652" i="3"/>
  <c r="G652" i="3"/>
  <c r="H652" i="3"/>
  <c r="I652" i="3"/>
  <c r="J652" i="3"/>
  <c r="F653" i="3"/>
  <c r="G653" i="3"/>
  <c r="H653" i="3"/>
  <c r="E654" i="3"/>
  <c r="F654" i="3"/>
  <c r="G654" i="3"/>
  <c r="H654" i="3"/>
  <c r="I654" i="3"/>
  <c r="J654" i="3"/>
  <c r="C656" i="3"/>
  <c r="D656" i="3"/>
  <c r="E656" i="3"/>
  <c r="F656" i="3"/>
  <c r="G656" i="3"/>
  <c r="C657" i="3"/>
  <c r="D657" i="3"/>
  <c r="E657" i="3"/>
  <c r="G657" i="3"/>
  <c r="H657" i="3"/>
  <c r="I657" i="3"/>
  <c r="J657" i="3"/>
  <c r="C658" i="3"/>
  <c r="D658" i="3"/>
  <c r="E658" i="3"/>
  <c r="F658" i="3"/>
  <c r="G658" i="3"/>
  <c r="H658" i="3"/>
  <c r="I658" i="3"/>
  <c r="J658" i="3"/>
  <c r="B659" i="3"/>
  <c r="C659" i="3"/>
  <c r="D659" i="3"/>
  <c r="E659" i="3"/>
  <c r="F659" i="3"/>
  <c r="G659" i="3"/>
  <c r="H659" i="3"/>
  <c r="I659" i="3"/>
  <c r="J659" i="3"/>
  <c r="C660" i="3"/>
  <c r="D660" i="3"/>
  <c r="D661" i="3"/>
  <c r="E661" i="3"/>
  <c r="H661" i="3"/>
  <c r="C662" i="3"/>
  <c r="D662" i="3"/>
  <c r="F663" i="3"/>
  <c r="G663" i="3"/>
  <c r="H663" i="3"/>
  <c r="C664" i="3"/>
  <c r="D664" i="3"/>
  <c r="E664" i="3"/>
  <c r="F664" i="3"/>
  <c r="G664" i="3"/>
  <c r="H664" i="3"/>
  <c r="I664" i="3"/>
  <c r="J664" i="3"/>
  <c r="C665" i="3"/>
  <c r="D665" i="3"/>
  <c r="E665" i="3"/>
  <c r="F665" i="3"/>
  <c r="G665" i="3"/>
  <c r="H665" i="3"/>
  <c r="I665" i="3"/>
  <c r="J665" i="3"/>
  <c r="H666" i="3"/>
  <c r="C668" i="3"/>
  <c r="D668" i="3"/>
  <c r="E668" i="3"/>
  <c r="F668" i="3"/>
  <c r="G668" i="3"/>
  <c r="H668" i="3"/>
  <c r="I668" i="3"/>
  <c r="J668" i="3"/>
  <c r="C669" i="3"/>
  <c r="D669" i="3"/>
  <c r="E669" i="3"/>
  <c r="H669" i="3"/>
  <c r="I669" i="3"/>
  <c r="J669" i="3"/>
  <c r="F670" i="3"/>
  <c r="I670" i="3"/>
  <c r="C671" i="3"/>
  <c r="D671" i="3"/>
  <c r="E671" i="3"/>
  <c r="F671" i="3"/>
  <c r="G671" i="3"/>
  <c r="H671" i="3"/>
  <c r="I671" i="3"/>
  <c r="J671" i="3"/>
  <c r="I672" i="3"/>
  <c r="J672" i="3"/>
  <c r="I673" i="3"/>
  <c r="J673" i="3"/>
  <c r="G677" i="3"/>
  <c r="H677" i="3"/>
  <c r="C679" i="3"/>
  <c r="D679" i="3"/>
  <c r="E679" i="3"/>
  <c r="F679" i="3"/>
  <c r="G679" i="3"/>
  <c r="H679" i="3"/>
  <c r="I679" i="3"/>
  <c r="J679" i="3"/>
  <c r="I681" i="3"/>
  <c r="J681" i="3"/>
  <c r="C682" i="3"/>
  <c r="D682" i="3"/>
  <c r="E682" i="3"/>
  <c r="F682" i="3"/>
  <c r="G682" i="3"/>
  <c r="H682" i="3"/>
  <c r="I682" i="3"/>
  <c r="J682" i="3"/>
  <c r="C683" i="3"/>
  <c r="D683" i="3"/>
  <c r="E683" i="3"/>
  <c r="F683" i="3"/>
  <c r="G683" i="3"/>
  <c r="H683" i="3"/>
  <c r="I683" i="3"/>
  <c r="J683" i="3"/>
  <c r="C685" i="3"/>
  <c r="D685" i="3"/>
  <c r="E685" i="3"/>
  <c r="F685" i="3"/>
  <c r="G685" i="3"/>
  <c r="H685" i="3"/>
  <c r="I685" i="3"/>
  <c r="J685" i="3"/>
  <c r="D686" i="3"/>
  <c r="E686" i="3"/>
  <c r="F686" i="3"/>
  <c r="G686" i="3"/>
  <c r="H686" i="3"/>
  <c r="I686" i="3"/>
  <c r="J686" i="3"/>
  <c r="E687" i="3"/>
  <c r="F687" i="3"/>
  <c r="G687" i="3"/>
  <c r="H687" i="3"/>
  <c r="I687" i="3"/>
  <c r="J687" i="3"/>
  <c r="B688" i="3"/>
  <c r="C688" i="3"/>
  <c r="D688" i="3"/>
  <c r="F689" i="3"/>
  <c r="G689" i="3"/>
  <c r="H690" i="3"/>
  <c r="I690" i="3"/>
  <c r="J690" i="3"/>
  <c r="C691" i="3"/>
  <c r="D691" i="3"/>
  <c r="E691" i="3"/>
  <c r="F691" i="3"/>
  <c r="G691" i="3"/>
  <c r="H691" i="3"/>
  <c r="I691" i="3"/>
  <c r="J691" i="3"/>
  <c r="B692" i="3"/>
  <c r="C692" i="3"/>
  <c r="D692" i="3"/>
  <c r="E692" i="3"/>
  <c r="F692" i="3"/>
  <c r="G692" i="3"/>
  <c r="H692" i="3"/>
  <c r="I692" i="3"/>
  <c r="J692" i="3"/>
  <c r="D694" i="3"/>
  <c r="E694" i="3"/>
  <c r="H694" i="3"/>
  <c r="B695" i="3"/>
  <c r="C695" i="3"/>
  <c r="D695" i="3"/>
  <c r="E695" i="3"/>
  <c r="F695" i="3"/>
  <c r="G695" i="3"/>
  <c r="H695" i="3"/>
  <c r="F696" i="3"/>
  <c r="G696" i="3"/>
  <c r="H696" i="3"/>
  <c r="E697" i="3"/>
  <c r="B698" i="3"/>
  <c r="C698" i="3"/>
  <c r="D698" i="3"/>
  <c r="E698" i="3"/>
  <c r="F698" i="3"/>
  <c r="G698" i="3"/>
  <c r="H698" i="3"/>
  <c r="I698" i="3"/>
  <c r="J698" i="3"/>
  <c r="I699" i="3"/>
  <c r="J699" i="3"/>
  <c r="D701" i="3"/>
  <c r="E701" i="3"/>
  <c r="F701" i="3"/>
  <c r="G701" i="3"/>
  <c r="H701" i="3"/>
  <c r="C702" i="3"/>
  <c r="D702" i="3"/>
  <c r="E702" i="3"/>
  <c r="F702" i="3"/>
  <c r="G702" i="3"/>
  <c r="H702" i="3"/>
  <c r="I702" i="3"/>
  <c r="J702" i="3"/>
  <c r="I703" i="3"/>
  <c r="I704" i="3"/>
  <c r="J704" i="3"/>
  <c r="E706" i="3"/>
  <c r="F706" i="3"/>
  <c r="G706" i="3"/>
  <c r="H706" i="3"/>
  <c r="I706" i="3"/>
  <c r="J706" i="3"/>
  <c r="I707" i="3"/>
  <c r="J707" i="3"/>
  <c r="I708" i="3"/>
  <c r="J708" i="3"/>
  <c r="H709" i="3"/>
  <c r="I709" i="3"/>
  <c r="J709" i="3"/>
  <c r="F710" i="3"/>
  <c r="B711" i="3"/>
  <c r="C711" i="3"/>
  <c r="D711" i="3"/>
  <c r="E711" i="3"/>
  <c r="F711" i="3"/>
  <c r="G711" i="3"/>
  <c r="H711" i="3"/>
  <c r="F712" i="3"/>
  <c r="G712" i="3"/>
  <c r="H712" i="3"/>
  <c r="I712" i="3"/>
  <c r="J712" i="3"/>
  <c r="D714" i="3"/>
  <c r="E714" i="3"/>
  <c r="F714" i="3"/>
  <c r="G714" i="3"/>
  <c r="H714" i="3"/>
  <c r="I715" i="3"/>
  <c r="J715" i="3"/>
  <c r="B717" i="3"/>
  <c r="C717" i="3"/>
  <c r="D717" i="3"/>
  <c r="E717" i="3"/>
  <c r="F717" i="3"/>
  <c r="G717" i="3"/>
  <c r="H717" i="3"/>
  <c r="I717" i="3"/>
  <c r="J717" i="3"/>
  <c r="F718" i="3"/>
  <c r="G718" i="3"/>
  <c r="H718" i="3"/>
  <c r="I718" i="3"/>
  <c r="J718" i="3"/>
  <c r="B720" i="3"/>
  <c r="C720" i="3"/>
  <c r="D720" i="3"/>
  <c r="E720" i="3"/>
  <c r="F720" i="3"/>
  <c r="G720" i="3"/>
  <c r="H720" i="3"/>
  <c r="I720" i="3"/>
  <c r="J720" i="3"/>
  <c r="C721" i="3"/>
  <c r="D721" i="3"/>
  <c r="E721" i="3"/>
  <c r="F721" i="3"/>
  <c r="G721" i="3"/>
  <c r="H721" i="3"/>
  <c r="H722" i="3"/>
  <c r="E727" i="3"/>
  <c r="F727" i="3"/>
  <c r="G727" i="3"/>
  <c r="H727" i="3"/>
  <c r="I727" i="3"/>
  <c r="J727" i="3"/>
  <c r="B728" i="3"/>
  <c r="C728" i="3"/>
  <c r="D728" i="3"/>
  <c r="H729" i="3"/>
  <c r="I729" i="3"/>
  <c r="J729" i="3"/>
  <c r="H730" i="3"/>
  <c r="I730" i="3"/>
  <c r="J730" i="3"/>
  <c r="H731" i="3"/>
  <c r="I731" i="3"/>
  <c r="J731" i="3"/>
  <c r="H732" i="3"/>
  <c r="I732" i="3"/>
  <c r="J732" i="3"/>
  <c r="E733" i="3"/>
  <c r="G733" i="3"/>
  <c r="H733" i="3"/>
  <c r="I733" i="3"/>
  <c r="J733" i="3"/>
  <c r="B734" i="3"/>
  <c r="C734" i="3"/>
  <c r="D734" i="3"/>
  <c r="E734" i="3"/>
  <c r="F734" i="3"/>
  <c r="G734" i="3"/>
  <c r="H734" i="3"/>
  <c r="I734" i="3"/>
  <c r="J734" i="3"/>
  <c r="B735" i="3"/>
  <c r="C735" i="3"/>
  <c r="D735" i="3"/>
  <c r="E735" i="3"/>
  <c r="F735" i="3"/>
  <c r="G735" i="3"/>
  <c r="H735" i="3"/>
  <c r="I735" i="3"/>
  <c r="J735" i="3"/>
  <c r="E737" i="3"/>
  <c r="C738" i="3"/>
  <c r="D738" i="3"/>
  <c r="E738" i="3"/>
  <c r="F738" i="3"/>
  <c r="G738" i="3"/>
  <c r="H738" i="3"/>
  <c r="I738" i="3"/>
  <c r="J738" i="3"/>
  <c r="I739" i="3"/>
  <c r="J739" i="3"/>
  <c r="B740" i="3"/>
  <c r="C740" i="3"/>
  <c r="D740" i="3"/>
  <c r="E740" i="3"/>
  <c r="F740" i="3"/>
  <c r="G740" i="3"/>
  <c r="H740" i="3"/>
  <c r="I740" i="3"/>
  <c r="J740" i="3"/>
  <c r="D741" i="3"/>
  <c r="E741" i="3"/>
  <c r="F741" i="3"/>
  <c r="G741" i="3"/>
  <c r="H741" i="3"/>
  <c r="D742" i="3"/>
  <c r="B744" i="3"/>
  <c r="C744" i="3"/>
  <c r="D744" i="3"/>
  <c r="E744" i="3"/>
  <c r="I744" i="3"/>
  <c r="J744" i="3"/>
  <c r="I745" i="3"/>
  <c r="J745" i="3"/>
  <c r="I746" i="3"/>
  <c r="J746" i="3"/>
  <c r="E747" i="3"/>
  <c r="F747" i="3"/>
  <c r="G747" i="3"/>
  <c r="H747" i="3"/>
  <c r="I747" i="3"/>
  <c r="J747" i="3"/>
  <c r="I748" i="3"/>
  <c r="J748" i="3"/>
  <c r="I749" i="3"/>
  <c r="H750" i="3"/>
  <c r="I750" i="3"/>
  <c r="J750" i="3"/>
  <c r="E751" i="3"/>
  <c r="F751" i="3"/>
  <c r="G751" i="3"/>
  <c r="H751" i="3"/>
  <c r="C752" i="3"/>
  <c r="D752" i="3"/>
  <c r="E752" i="3"/>
  <c r="F752" i="3"/>
  <c r="G752" i="3"/>
  <c r="H752" i="3"/>
  <c r="D753" i="3"/>
  <c r="E753" i="3"/>
  <c r="F753" i="3"/>
  <c r="G753" i="3"/>
  <c r="H753" i="3"/>
  <c r="I753" i="3"/>
  <c r="J753" i="3"/>
  <c r="D756" i="3"/>
  <c r="E756" i="3"/>
  <c r="F756" i="3"/>
  <c r="G756" i="3"/>
  <c r="H756" i="3"/>
  <c r="I757" i="3"/>
  <c r="J757" i="3"/>
  <c r="F758" i="3"/>
  <c r="G758" i="3"/>
  <c r="H758" i="3"/>
  <c r="I758" i="3"/>
  <c r="H759" i="3"/>
  <c r="G761" i="3"/>
  <c r="H761" i="3"/>
  <c r="I761" i="3"/>
  <c r="J761" i="3"/>
  <c r="H762" i="3"/>
  <c r="I762" i="3"/>
  <c r="J762" i="3"/>
  <c r="C764" i="3"/>
  <c r="D764" i="3"/>
  <c r="E764" i="3"/>
  <c r="F764" i="3"/>
  <c r="G764" i="3"/>
  <c r="H764" i="3"/>
  <c r="F766" i="3"/>
  <c r="G766" i="3"/>
  <c r="H766" i="3"/>
  <c r="I766" i="3"/>
  <c r="J766" i="3"/>
  <c r="H768" i="3"/>
  <c r="I768" i="3"/>
  <c r="J768" i="3"/>
  <c r="H769" i="3"/>
  <c r="I769" i="3"/>
  <c r="J769" i="3"/>
  <c r="H771" i="3"/>
  <c r="I771" i="3"/>
  <c r="J771" i="3"/>
  <c r="B772" i="3"/>
  <c r="C772" i="3"/>
  <c r="D772" i="3"/>
  <c r="E772" i="3"/>
  <c r="F772" i="3"/>
  <c r="G772" i="3"/>
  <c r="H772" i="3"/>
  <c r="I772" i="3"/>
  <c r="J772" i="3"/>
  <c r="H773" i="3"/>
  <c r="I773" i="3"/>
  <c r="J773" i="3"/>
  <c r="H774" i="3"/>
  <c r="I774" i="3"/>
  <c r="J774" i="3"/>
  <c r="E775" i="3"/>
  <c r="H775" i="3"/>
  <c r="I775" i="3"/>
  <c r="J775" i="3"/>
  <c r="H776" i="3"/>
  <c r="I776" i="3"/>
  <c r="J776" i="3"/>
  <c r="B779" i="3"/>
  <c r="C779" i="3"/>
  <c r="D779" i="3"/>
  <c r="E779" i="3"/>
  <c r="G779" i="3"/>
  <c r="H779" i="3"/>
  <c r="I779" i="3"/>
  <c r="J779" i="3"/>
  <c r="F780" i="3"/>
  <c r="G780" i="3"/>
  <c r="H780" i="3"/>
  <c r="I780" i="3"/>
  <c r="J780" i="3"/>
  <c r="I781" i="3"/>
  <c r="J781" i="3"/>
  <c r="B783" i="3"/>
  <c r="C783" i="3"/>
  <c r="D783" i="3"/>
  <c r="E783" i="3"/>
  <c r="F783" i="3"/>
  <c r="G783" i="3"/>
  <c r="H783" i="3"/>
  <c r="I783" i="3"/>
  <c r="J783" i="3"/>
  <c r="C785" i="3"/>
  <c r="D785" i="3"/>
  <c r="E785" i="3"/>
  <c r="F785" i="3"/>
  <c r="G785" i="3"/>
  <c r="H785" i="3"/>
  <c r="I785" i="3"/>
  <c r="J785" i="3"/>
  <c r="C786" i="3"/>
  <c r="D786" i="3"/>
  <c r="E786" i="3"/>
  <c r="F786" i="3"/>
  <c r="G786" i="3"/>
  <c r="H786" i="3"/>
  <c r="I786" i="3"/>
  <c r="J786" i="3"/>
  <c r="D787" i="3"/>
  <c r="E787" i="3"/>
  <c r="F787" i="3"/>
  <c r="G787" i="3"/>
  <c r="H787" i="3"/>
  <c r="I787" i="3"/>
  <c r="C788" i="3"/>
  <c r="D788" i="3"/>
  <c r="E788" i="3"/>
  <c r="F788" i="3"/>
  <c r="G788" i="3"/>
  <c r="H788" i="3"/>
  <c r="I788" i="3"/>
  <c r="J788" i="3"/>
  <c r="D789" i="3"/>
  <c r="B790" i="3"/>
  <c r="C790" i="3"/>
  <c r="D790" i="3"/>
  <c r="E790" i="3"/>
  <c r="F790" i="3"/>
  <c r="G790" i="3"/>
  <c r="H790" i="3"/>
  <c r="I790" i="3"/>
  <c r="J790" i="3"/>
  <c r="D791" i="3"/>
  <c r="F791" i="3"/>
  <c r="H791" i="3"/>
  <c r="I791" i="3"/>
  <c r="J791" i="3"/>
  <c r="B792" i="3"/>
  <c r="C792" i="3"/>
  <c r="D792" i="3"/>
  <c r="E792" i="3"/>
  <c r="F792" i="3"/>
  <c r="G792" i="3"/>
  <c r="H792" i="3"/>
  <c r="I792" i="3"/>
  <c r="J792" i="3"/>
  <c r="D793" i="3"/>
  <c r="E793" i="3"/>
  <c r="F793" i="3"/>
  <c r="G793" i="3"/>
  <c r="H793" i="3"/>
  <c r="I793" i="3"/>
  <c r="J793" i="3"/>
  <c r="F794" i="3"/>
  <c r="G794" i="3"/>
  <c r="H794" i="3"/>
  <c r="I794" i="3"/>
  <c r="J794" i="3"/>
  <c r="G795" i="3"/>
  <c r="H795" i="3"/>
  <c r="I795" i="3"/>
  <c r="J795" i="3"/>
  <c r="E796" i="3"/>
  <c r="F797" i="3"/>
  <c r="G797" i="3"/>
  <c r="H797" i="3"/>
  <c r="I797" i="3"/>
  <c r="J797" i="3"/>
  <c r="D798" i="3"/>
  <c r="E798" i="3"/>
  <c r="F798" i="3"/>
  <c r="G798" i="3"/>
  <c r="H798" i="3"/>
  <c r="F799" i="3"/>
  <c r="G799" i="3"/>
  <c r="F800" i="3"/>
  <c r="G800" i="3"/>
  <c r="B801" i="3"/>
  <c r="C801" i="3"/>
  <c r="D801" i="3"/>
  <c r="E801" i="3"/>
  <c r="F801" i="3"/>
  <c r="G801" i="3"/>
  <c r="H801" i="3"/>
  <c r="I802" i="3"/>
  <c r="J802" i="3"/>
  <c r="B803" i="3"/>
  <c r="C803" i="3"/>
  <c r="D803" i="3"/>
  <c r="E803" i="3"/>
  <c r="C804" i="3"/>
  <c r="D804" i="3"/>
  <c r="E804" i="3"/>
  <c r="F804" i="3"/>
  <c r="G804" i="3"/>
  <c r="H804" i="3"/>
  <c r="I804" i="3"/>
  <c r="J804" i="3"/>
  <c r="F805" i="3"/>
  <c r="G805" i="3"/>
  <c r="H805" i="3"/>
  <c r="I805" i="3"/>
  <c r="I807" i="3"/>
  <c r="J807" i="3"/>
  <c r="G808" i="3"/>
  <c r="H808" i="3"/>
  <c r="I808" i="3"/>
  <c r="J808" i="3"/>
  <c r="B809" i="3"/>
  <c r="C809" i="3"/>
  <c r="D809" i="3"/>
  <c r="E809" i="3"/>
  <c r="I814" i="3"/>
  <c r="J814" i="3"/>
  <c r="H817" i="3"/>
  <c r="I817" i="3"/>
  <c r="J817" i="3"/>
  <c r="E818" i="3"/>
  <c r="F818" i="3"/>
  <c r="G818" i="3"/>
  <c r="H818" i="3"/>
  <c r="I818" i="3"/>
  <c r="J818" i="3"/>
  <c r="B819" i="3"/>
  <c r="C819" i="3"/>
  <c r="D819" i="3"/>
  <c r="E819" i="3"/>
  <c r="F819" i="3"/>
  <c r="G819" i="3"/>
  <c r="H819" i="3"/>
  <c r="I819" i="3"/>
  <c r="J819" i="3"/>
  <c r="C820" i="3"/>
  <c r="D820" i="3"/>
  <c r="E820" i="3"/>
  <c r="F820" i="3"/>
  <c r="G820" i="3"/>
  <c r="H820" i="3"/>
  <c r="I820" i="3"/>
  <c r="J820" i="3"/>
  <c r="B821" i="3"/>
  <c r="C821" i="3"/>
  <c r="D821" i="3"/>
  <c r="E821" i="3"/>
  <c r="F821" i="3"/>
  <c r="G821" i="3"/>
  <c r="H821" i="3"/>
  <c r="I821" i="3"/>
  <c r="J821" i="3"/>
  <c r="H822" i="3"/>
  <c r="I822" i="3"/>
  <c r="J822" i="3"/>
  <c r="G823" i="3"/>
  <c r="H823" i="3"/>
  <c r="I823" i="3"/>
  <c r="J823" i="3"/>
  <c r="H824" i="3"/>
  <c r="I824" i="3"/>
  <c r="J824" i="3"/>
  <c r="B825" i="3"/>
  <c r="C825" i="3"/>
  <c r="D825" i="3"/>
  <c r="E825" i="3"/>
  <c r="F825" i="3"/>
  <c r="G825" i="3"/>
  <c r="H825" i="3"/>
  <c r="I825" i="3"/>
  <c r="J825" i="3"/>
  <c r="I826" i="3"/>
  <c r="J826" i="3"/>
  <c r="D827" i="3"/>
  <c r="E827" i="3"/>
  <c r="F827" i="3"/>
  <c r="G827" i="3"/>
  <c r="H827" i="3"/>
  <c r="I827" i="3"/>
  <c r="J827" i="3"/>
  <c r="B6" i="3"/>
  <c r="C6" i="3"/>
  <c r="D6" i="3"/>
  <c r="E6" i="3"/>
  <c r="F6" i="3"/>
  <c r="G6" i="3"/>
  <c r="H6" i="3"/>
  <c r="I6" i="3"/>
  <c r="J6" i="3"/>
  <c r="C7" i="3"/>
  <c r="E7" i="3"/>
  <c r="F7" i="3"/>
  <c r="G7" i="3"/>
  <c r="E8" i="3"/>
  <c r="F8" i="3"/>
  <c r="G8" i="3"/>
  <c r="H8" i="3"/>
  <c r="I8" i="3"/>
  <c r="J8" i="3"/>
  <c r="B9" i="3"/>
  <c r="C9" i="3"/>
  <c r="D9" i="3"/>
  <c r="E9" i="3"/>
  <c r="F9" i="3"/>
  <c r="G9" i="3"/>
  <c r="H9" i="3"/>
  <c r="I9" i="3"/>
  <c r="J9" i="3"/>
  <c r="B10" i="3"/>
  <c r="C10" i="3"/>
  <c r="D10" i="3"/>
  <c r="E10" i="3"/>
  <c r="F10" i="3"/>
  <c r="G10" i="3"/>
  <c r="H10" i="3"/>
  <c r="I10" i="3"/>
  <c r="J10" i="3"/>
  <c r="C11" i="3"/>
  <c r="D11" i="3"/>
  <c r="E11" i="3"/>
  <c r="F11" i="3"/>
  <c r="G11" i="3"/>
  <c r="H11" i="3"/>
  <c r="I11" i="3"/>
  <c r="J11" i="3"/>
  <c r="B12" i="3"/>
  <c r="C12" i="3"/>
  <c r="D12" i="3"/>
  <c r="E12" i="3"/>
  <c r="F12" i="3"/>
  <c r="G12" i="3"/>
  <c r="H12" i="3"/>
  <c r="I12" i="3"/>
  <c r="J12" i="3"/>
  <c r="B13" i="3"/>
  <c r="C13" i="3"/>
  <c r="D13" i="3"/>
  <c r="E13" i="3"/>
  <c r="F13" i="3"/>
  <c r="G13" i="3"/>
  <c r="H13" i="3"/>
  <c r="I13" i="3"/>
  <c r="J13" i="3"/>
  <c r="G15" i="3"/>
  <c r="H15" i="3"/>
  <c r="I15" i="3"/>
  <c r="C16" i="3"/>
  <c r="D16" i="3"/>
  <c r="E16" i="3"/>
  <c r="F16" i="3"/>
  <c r="G16" i="3"/>
  <c r="H16" i="3"/>
  <c r="I16" i="3"/>
  <c r="B17" i="3"/>
  <c r="C17" i="3"/>
  <c r="D17" i="3"/>
  <c r="E17" i="3"/>
  <c r="F17" i="3"/>
  <c r="G17" i="3"/>
  <c r="H17" i="3"/>
  <c r="I17" i="3"/>
  <c r="J17" i="3"/>
  <c r="B18" i="3"/>
  <c r="C18" i="3"/>
  <c r="D18" i="3"/>
  <c r="E18" i="3"/>
  <c r="F18" i="3"/>
  <c r="G18" i="3"/>
  <c r="H18" i="3"/>
  <c r="I18" i="3"/>
  <c r="J18" i="3"/>
  <c r="B19" i="3"/>
  <c r="D19" i="3"/>
  <c r="E19" i="3"/>
  <c r="F19" i="3"/>
  <c r="G19" i="3"/>
  <c r="H19" i="3"/>
  <c r="I19" i="3"/>
  <c r="J19" i="3"/>
  <c r="B20" i="3"/>
  <c r="D20" i="3"/>
  <c r="E20" i="3"/>
  <c r="F20" i="3"/>
  <c r="G20" i="3"/>
  <c r="H20" i="3"/>
  <c r="I20" i="3"/>
  <c r="J20" i="3"/>
  <c r="C21" i="3"/>
  <c r="D21" i="3"/>
  <c r="E21" i="3"/>
  <c r="F21" i="3"/>
  <c r="G21" i="3"/>
  <c r="H21" i="3"/>
  <c r="C22" i="3"/>
  <c r="D22" i="3"/>
  <c r="E22" i="3"/>
  <c r="F22" i="3"/>
  <c r="G22" i="3"/>
  <c r="H22" i="3"/>
  <c r="B23" i="3"/>
  <c r="C23" i="3"/>
  <c r="F23" i="3"/>
  <c r="C5" i="3"/>
  <c r="D5" i="3"/>
  <c r="E5" i="3"/>
  <c r="F5" i="3"/>
  <c r="G5" i="3"/>
  <c r="H5" i="3"/>
  <c r="I5" i="3"/>
  <c r="J5" i="3"/>
  <c r="D4" i="3"/>
  <c r="N5" i="3"/>
  <c r="O5" i="3"/>
  <c r="P5" i="3"/>
  <c r="Q5" i="3"/>
  <c r="R5" i="3"/>
  <c r="S5" i="3"/>
  <c r="T5" i="3"/>
  <c r="M6" i="3"/>
  <c r="N6" i="3"/>
  <c r="O6" i="3"/>
  <c r="P6" i="3"/>
  <c r="Q6" i="3"/>
  <c r="R6" i="3"/>
  <c r="S6" i="3"/>
  <c r="T6" i="3"/>
  <c r="N7" i="3"/>
  <c r="O7" i="3"/>
  <c r="P7" i="3"/>
  <c r="Q7" i="3"/>
  <c r="P8" i="3"/>
  <c r="Q8" i="3"/>
  <c r="R8" i="3"/>
  <c r="S8" i="3"/>
  <c r="T8" i="3"/>
  <c r="M9" i="3"/>
  <c r="N9" i="3"/>
  <c r="O9" i="3"/>
  <c r="P9" i="3"/>
  <c r="Q9" i="3"/>
  <c r="R9" i="3"/>
  <c r="S9" i="3"/>
  <c r="T9" i="3"/>
  <c r="M10" i="3"/>
  <c r="N10" i="3"/>
  <c r="O10" i="3"/>
  <c r="P10" i="3"/>
  <c r="Q10" i="3"/>
  <c r="R10" i="3"/>
  <c r="S10" i="3"/>
  <c r="T10" i="3"/>
  <c r="N11" i="3"/>
  <c r="O11" i="3"/>
  <c r="P11" i="3"/>
  <c r="Q11" i="3"/>
  <c r="R11" i="3"/>
  <c r="S11" i="3"/>
  <c r="T11" i="3"/>
  <c r="M12" i="3"/>
  <c r="N12" i="3"/>
  <c r="O12" i="3"/>
  <c r="P12" i="3"/>
  <c r="Q12" i="3"/>
  <c r="R12" i="3"/>
  <c r="S12" i="3"/>
  <c r="T12" i="3"/>
  <c r="M13" i="3"/>
  <c r="N13" i="3"/>
  <c r="O13" i="3"/>
  <c r="P13" i="3"/>
  <c r="Q13" i="3"/>
  <c r="R13" i="3"/>
  <c r="S13" i="3"/>
  <c r="T13" i="3"/>
  <c r="R15" i="3"/>
  <c r="S15" i="3"/>
  <c r="T15" i="3"/>
  <c r="O16" i="3"/>
  <c r="P16" i="3"/>
  <c r="Q16" i="3"/>
  <c r="R16" i="3"/>
  <c r="S16" i="3"/>
  <c r="T16" i="3"/>
  <c r="M17" i="3"/>
  <c r="N17" i="3"/>
  <c r="O17" i="3"/>
  <c r="P17" i="3"/>
  <c r="Q17" i="3"/>
  <c r="R17" i="3"/>
  <c r="S17" i="3"/>
  <c r="T17" i="3"/>
  <c r="M18" i="3"/>
  <c r="N18" i="3"/>
  <c r="O18" i="3"/>
  <c r="P18" i="3"/>
  <c r="Q18" i="3"/>
  <c r="R18" i="3"/>
  <c r="S18" i="3"/>
  <c r="T18" i="3"/>
  <c r="M19" i="3"/>
  <c r="N19" i="3"/>
  <c r="O19" i="3"/>
  <c r="P19" i="3"/>
  <c r="Q19" i="3"/>
  <c r="R19" i="3"/>
  <c r="S19" i="3"/>
  <c r="T19" i="3"/>
  <c r="M20" i="3"/>
  <c r="N20" i="3"/>
  <c r="O20" i="3"/>
  <c r="P20" i="3"/>
  <c r="Q20" i="3"/>
  <c r="R20" i="3"/>
  <c r="S20" i="3"/>
  <c r="T20" i="3"/>
  <c r="M23" i="3"/>
  <c r="N23" i="3"/>
  <c r="P23" i="3"/>
  <c r="Q23" i="3"/>
  <c r="M24" i="3"/>
  <c r="N24" i="3"/>
  <c r="P24" i="3"/>
  <c r="Q24" i="3"/>
  <c r="N25" i="3"/>
  <c r="O25" i="3"/>
  <c r="P25" i="3"/>
  <c r="Q25" i="3"/>
  <c r="R25" i="3"/>
  <c r="N26" i="3"/>
  <c r="O26" i="3"/>
  <c r="P26" i="3"/>
  <c r="Q26" i="3"/>
  <c r="R26" i="3"/>
  <c r="T27" i="3"/>
  <c r="R29" i="3"/>
  <c r="S29" i="3"/>
  <c r="M30" i="3"/>
  <c r="N30" i="3"/>
  <c r="O30" i="3"/>
  <c r="P30" i="3"/>
  <c r="Q30" i="3"/>
  <c r="R30" i="3"/>
  <c r="S30" i="3"/>
  <c r="T30" i="3"/>
  <c r="O31" i="3"/>
  <c r="P31" i="3"/>
  <c r="Q31" i="3"/>
  <c r="T31" i="3"/>
  <c r="O32" i="3"/>
  <c r="P32" i="3"/>
  <c r="Q32" i="3"/>
  <c r="T32" i="3"/>
  <c r="N33" i="3"/>
  <c r="O33" i="3"/>
  <c r="P33" i="3"/>
  <c r="Q33" i="3"/>
  <c r="R33" i="3"/>
  <c r="S33" i="3"/>
  <c r="T33" i="3"/>
  <c r="N34" i="3"/>
  <c r="O34" i="3"/>
  <c r="P34" i="3"/>
  <c r="Q34" i="3"/>
  <c r="R34" i="3"/>
  <c r="S34" i="3"/>
  <c r="T34" i="3"/>
  <c r="N35" i="3"/>
  <c r="O35" i="3"/>
  <c r="P35" i="3"/>
  <c r="Q35" i="3"/>
  <c r="R35" i="3"/>
  <c r="S35" i="3"/>
  <c r="T35" i="3"/>
  <c r="M36" i="3"/>
  <c r="N36" i="3"/>
  <c r="O36" i="3"/>
  <c r="P36" i="3"/>
  <c r="Q36" i="3"/>
  <c r="R36" i="3"/>
  <c r="S36" i="3"/>
  <c r="T36" i="3"/>
  <c r="M37" i="3"/>
  <c r="N37" i="3"/>
  <c r="O37" i="3"/>
  <c r="P37" i="3"/>
  <c r="Q37" i="3"/>
  <c r="R37" i="3"/>
  <c r="S37" i="3"/>
  <c r="T37" i="3"/>
  <c r="M38" i="3"/>
  <c r="N38" i="3"/>
  <c r="O38" i="3"/>
  <c r="P38" i="3"/>
  <c r="Q38" i="3"/>
  <c r="R38" i="3"/>
  <c r="S38" i="3"/>
  <c r="T38" i="3"/>
  <c r="Q39" i="3"/>
  <c r="R39" i="3"/>
  <c r="T41" i="3"/>
  <c r="S42" i="3"/>
  <c r="T42" i="3"/>
  <c r="M43" i="3"/>
  <c r="N43" i="3"/>
  <c r="O43" i="3"/>
  <c r="P43" i="3"/>
  <c r="Q43" i="3"/>
  <c r="R43" i="3"/>
  <c r="S43" i="3"/>
  <c r="T43" i="3"/>
  <c r="M44" i="3"/>
  <c r="N44" i="3"/>
  <c r="O44" i="3"/>
  <c r="P44" i="3"/>
  <c r="Q44" i="3"/>
  <c r="R44" i="3"/>
  <c r="S44" i="3"/>
  <c r="T44" i="3"/>
  <c r="M45" i="3"/>
  <c r="N45" i="3"/>
  <c r="O45" i="3"/>
  <c r="P45" i="3"/>
  <c r="Q45" i="3"/>
  <c r="R45" i="3"/>
  <c r="S45" i="3"/>
  <c r="T45" i="3"/>
  <c r="M46" i="3"/>
  <c r="N46" i="3"/>
  <c r="O46" i="3"/>
  <c r="P46" i="3"/>
  <c r="Q46" i="3"/>
  <c r="R46" i="3"/>
  <c r="S46" i="3"/>
  <c r="T46" i="3"/>
  <c r="M47" i="3"/>
  <c r="N47" i="3"/>
  <c r="O47" i="3"/>
  <c r="P47" i="3"/>
  <c r="Q47" i="3"/>
  <c r="R47" i="3"/>
  <c r="S47" i="3"/>
  <c r="T47" i="3"/>
  <c r="M48" i="3"/>
  <c r="N48" i="3"/>
  <c r="O48" i="3"/>
  <c r="P48" i="3"/>
  <c r="M49" i="3"/>
  <c r="N49" i="3"/>
  <c r="O49" i="3"/>
  <c r="P49" i="3"/>
  <c r="M50" i="3"/>
  <c r="N50" i="3"/>
  <c r="O50" i="3"/>
  <c r="P50" i="3"/>
  <c r="Q50" i="3"/>
  <c r="R50" i="3"/>
  <c r="S50" i="3"/>
  <c r="T50" i="3"/>
  <c r="M51" i="3"/>
  <c r="N51" i="3"/>
  <c r="O51" i="3"/>
  <c r="P51" i="3"/>
  <c r="Q51" i="3"/>
  <c r="R51" i="3"/>
  <c r="S51" i="3"/>
  <c r="T51" i="3"/>
  <c r="M52" i="3"/>
  <c r="N52" i="3"/>
  <c r="O52" i="3"/>
  <c r="P52" i="3"/>
  <c r="Q52" i="3"/>
  <c r="R52" i="3"/>
  <c r="S52" i="3"/>
  <c r="T52" i="3"/>
  <c r="M53" i="3"/>
  <c r="N53" i="3"/>
  <c r="O53" i="3"/>
  <c r="P53" i="3"/>
  <c r="Q53" i="3"/>
  <c r="R53" i="3"/>
  <c r="S53" i="3"/>
  <c r="T53" i="3"/>
  <c r="O54" i="3"/>
  <c r="P54" i="3"/>
  <c r="Q54" i="3"/>
  <c r="R54" i="3"/>
  <c r="S54" i="3"/>
  <c r="T54" i="3"/>
  <c r="O55" i="3"/>
  <c r="P55" i="3"/>
  <c r="Q55" i="3"/>
  <c r="R55" i="3"/>
  <c r="S55" i="3"/>
  <c r="T55" i="3"/>
  <c r="M56" i="3"/>
  <c r="N56" i="3"/>
  <c r="O56" i="3"/>
  <c r="P56" i="3"/>
  <c r="Q56" i="3"/>
  <c r="R56" i="3"/>
  <c r="S56" i="3"/>
  <c r="T56" i="3"/>
  <c r="M57" i="3"/>
  <c r="N57" i="3"/>
  <c r="O57" i="3"/>
  <c r="P57" i="3"/>
  <c r="Q57" i="3"/>
  <c r="R57" i="3"/>
  <c r="S57" i="3"/>
  <c r="T57" i="3"/>
  <c r="M58" i="3"/>
  <c r="N58" i="3"/>
  <c r="O58" i="3"/>
  <c r="P58" i="3"/>
  <c r="Q58" i="3"/>
  <c r="R58" i="3"/>
  <c r="S58" i="3"/>
  <c r="T58" i="3"/>
  <c r="M59" i="3"/>
  <c r="N59" i="3"/>
  <c r="O59" i="3"/>
  <c r="P59" i="3"/>
  <c r="Q59" i="3"/>
  <c r="R59" i="3"/>
  <c r="S59" i="3"/>
  <c r="T59" i="3"/>
  <c r="P60" i="3"/>
  <c r="T60" i="3"/>
  <c r="P61" i="3"/>
  <c r="T61" i="3"/>
  <c r="R62" i="3"/>
  <c r="S62" i="3"/>
  <c r="T62" i="3"/>
  <c r="R63" i="3"/>
  <c r="S63" i="3"/>
  <c r="T63" i="3"/>
  <c r="P64" i="3"/>
  <c r="Q64" i="3"/>
  <c r="R64" i="3"/>
  <c r="S64" i="3"/>
  <c r="T64" i="3"/>
  <c r="P65" i="3"/>
  <c r="Q65" i="3"/>
  <c r="R65" i="3"/>
  <c r="S65" i="3"/>
  <c r="T65" i="3"/>
  <c r="M66" i="3"/>
  <c r="N66" i="3"/>
  <c r="O66" i="3"/>
  <c r="P66" i="3"/>
  <c r="Q66" i="3"/>
  <c r="R66" i="3"/>
  <c r="S66" i="3"/>
  <c r="T66" i="3"/>
  <c r="M67" i="3"/>
  <c r="N67" i="3"/>
  <c r="O67" i="3"/>
  <c r="P67" i="3"/>
  <c r="Q67" i="3"/>
  <c r="R67" i="3"/>
  <c r="P68" i="3"/>
  <c r="Q68" i="3"/>
  <c r="R68" i="3"/>
  <c r="P69" i="3"/>
  <c r="Q69" i="3"/>
  <c r="R69" i="3"/>
  <c r="S69" i="3"/>
  <c r="T69" i="3"/>
  <c r="S70" i="3"/>
  <c r="T70" i="3"/>
  <c r="S71" i="3"/>
  <c r="T71" i="3"/>
  <c r="Q73" i="3"/>
  <c r="R73" i="3"/>
  <c r="S73" i="3"/>
  <c r="M74" i="3"/>
  <c r="N74" i="3"/>
  <c r="O74" i="3"/>
  <c r="P74" i="3"/>
  <c r="Q74" i="3"/>
  <c r="R74" i="3"/>
  <c r="S74" i="3"/>
  <c r="T74" i="3"/>
  <c r="Q75" i="3"/>
  <c r="R75" i="3"/>
  <c r="S75" i="3"/>
  <c r="M76" i="3"/>
  <c r="N76" i="3"/>
  <c r="O76" i="3"/>
  <c r="P76" i="3"/>
  <c r="Q76" i="3"/>
  <c r="R76" i="3"/>
  <c r="S76" i="3"/>
  <c r="T76" i="3"/>
  <c r="M77" i="3"/>
  <c r="N77" i="3"/>
  <c r="O77" i="3"/>
  <c r="P77" i="3"/>
  <c r="Q77" i="3"/>
  <c r="R77" i="3"/>
  <c r="S77" i="3"/>
  <c r="M78" i="3"/>
  <c r="N78" i="3"/>
  <c r="O78" i="3"/>
  <c r="M79" i="3"/>
  <c r="N79" i="3"/>
  <c r="O79" i="3"/>
  <c r="P79" i="3"/>
  <c r="Q79" i="3"/>
  <c r="R79" i="3"/>
  <c r="S79" i="3"/>
  <c r="M80" i="3"/>
  <c r="N80" i="3"/>
  <c r="O80" i="3"/>
  <c r="M81" i="3"/>
  <c r="N81" i="3"/>
  <c r="O81" i="3"/>
  <c r="P81" i="3"/>
  <c r="Q81" i="3"/>
  <c r="R81" i="3"/>
  <c r="S81" i="3"/>
  <c r="T81" i="3"/>
  <c r="M82" i="3"/>
  <c r="N82" i="3"/>
  <c r="O82" i="3"/>
  <c r="P82" i="3"/>
  <c r="Q82" i="3"/>
  <c r="R82" i="3"/>
  <c r="M83" i="3"/>
  <c r="N83" i="3"/>
  <c r="O83" i="3"/>
  <c r="P83" i="3"/>
  <c r="Q83" i="3"/>
  <c r="R83" i="3"/>
  <c r="S83" i="3"/>
  <c r="T83" i="3"/>
  <c r="R84" i="3"/>
  <c r="S84" i="3"/>
  <c r="T84" i="3"/>
  <c r="M85" i="3"/>
  <c r="N85" i="3"/>
  <c r="R86" i="3"/>
  <c r="S86" i="3"/>
  <c r="T86" i="3"/>
  <c r="M87" i="3"/>
  <c r="N87" i="3"/>
  <c r="M88" i="3"/>
  <c r="N88" i="3"/>
  <c r="O88" i="3"/>
  <c r="P88" i="3"/>
  <c r="Q88" i="3"/>
  <c r="R88" i="3"/>
  <c r="S88" i="3"/>
  <c r="T88" i="3"/>
  <c r="M89" i="3"/>
  <c r="N89" i="3"/>
  <c r="O89" i="3"/>
  <c r="P89" i="3"/>
  <c r="Q89" i="3"/>
  <c r="R89" i="3"/>
  <c r="S89" i="3"/>
  <c r="T89" i="3"/>
  <c r="M91" i="3"/>
  <c r="N91" i="3"/>
  <c r="O91" i="3"/>
  <c r="P91" i="3"/>
  <c r="Q91" i="3"/>
  <c r="R91" i="3"/>
  <c r="S91" i="3"/>
  <c r="T91" i="3"/>
  <c r="M92" i="3"/>
  <c r="N92" i="3"/>
  <c r="O92" i="3"/>
  <c r="P92" i="3"/>
  <c r="Q92" i="3"/>
  <c r="R92" i="3"/>
  <c r="S92" i="3"/>
  <c r="T92" i="3"/>
  <c r="P93" i="3"/>
  <c r="Q93" i="3"/>
  <c r="R93" i="3"/>
  <c r="S93" i="3"/>
  <c r="T93" i="3"/>
  <c r="M94" i="3"/>
  <c r="N94" i="3"/>
  <c r="O94" i="3"/>
  <c r="P94" i="3"/>
  <c r="Q94" i="3"/>
  <c r="R94" i="3"/>
  <c r="S94" i="3"/>
  <c r="T94" i="3"/>
  <c r="N95" i="3"/>
  <c r="O95" i="3"/>
  <c r="P95" i="3"/>
  <c r="P96" i="3"/>
  <c r="Q96" i="3"/>
  <c r="R96" i="3"/>
  <c r="S96" i="3"/>
  <c r="T96" i="3"/>
  <c r="N97" i="3"/>
  <c r="O97" i="3"/>
  <c r="P97" i="3"/>
  <c r="Q97" i="3"/>
  <c r="R97" i="3"/>
  <c r="S97" i="3"/>
  <c r="T97" i="3"/>
  <c r="N98" i="3"/>
  <c r="O98" i="3"/>
  <c r="P98" i="3"/>
  <c r="M99" i="3"/>
  <c r="N99" i="3"/>
  <c r="O99" i="3"/>
  <c r="P99" i="3"/>
  <c r="Q99" i="3"/>
  <c r="R99" i="3"/>
  <c r="S99" i="3"/>
  <c r="T99" i="3"/>
  <c r="N100" i="3"/>
  <c r="O100" i="3"/>
  <c r="P100" i="3"/>
  <c r="Q100" i="3"/>
  <c r="R100" i="3"/>
  <c r="S100" i="3"/>
  <c r="T100" i="3"/>
  <c r="N101" i="3"/>
  <c r="O101" i="3"/>
  <c r="P101" i="3"/>
  <c r="M102" i="3"/>
  <c r="N102" i="3"/>
  <c r="O102" i="3"/>
  <c r="P102" i="3"/>
  <c r="Q102" i="3"/>
  <c r="R102" i="3"/>
  <c r="S102" i="3"/>
  <c r="T102" i="3"/>
  <c r="M103" i="3"/>
  <c r="N103" i="3"/>
  <c r="O103" i="3"/>
  <c r="P103" i="3"/>
  <c r="Q103" i="3"/>
  <c r="R103" i="3"/>
  <c r="S103" i="3"/>
  <c r="T103" i="3"/>
  <c r="M104" i="3"/>
  <c r="N104" i="3"/>
  <c r="O104" i="3"/>
  <c r="P104" i="3"/>
  <c r="Q104" i="3"/>
  <c r="R104" i="3"/>
  <c r="S104" i="3"/>
  <c r="T104" i="3"/>
  <c r="S105" i="3"/>
  <c r="T105" i="3"/>
  <c r="N106" i="3"/>
  <c r="O106" i="3"/>
  <c r="P106" i="3"/>
  <c r="Q106" i="3"/>
  <c r="R106" i="3"/>
  <c r="S106" i="3"/>
  <c r="T106" i="3"/>
  <c r="M107" i="3"/>
  <c r="N107" i="3"/>
  <c r="O107" i="3"/>
  <c r="P107" i="3"/>
  <c r="Q107" i="3"/>
  <c r="R107" i="3"/>
  <c r="S107" i="3"/>
  <c r="T107" i="3"/>
  <c r="N109" i="3"/>
  <c r="O109" i="3"/>
  <c r="P109" i="3"/>
  <c r="Q109" i="3"/>
  <c r="R109" i="3"/>
  <c r="S109" i="3"/>
  <c r="T109" i="3"/>
  <c r="M110" i="3"/>
  <c r="N110" i="3"/>
  <c r="O110" i="3"/>
  <c r="P110" i="3"/>
  <c r="Q110" i="3"/>
  <c r="R110" i="3"/>
  <c r="S110" i="3"/>
  <c r="T110" i="3"/>
  <c r="Q111" i="3"/>
  <c r="M112" i="3"/>
  <c r="N112" i="3"/>
  <c r="O112" i="3"/>
  <c r="P112" i="3"/>
  <c r="Q112" i="3"/>
  <c r="R112" i="3"/>
  <c r="S112" i="3"/>
  <c r="T112" i="3"/>
  <c r="S113" i="3"/>
  <c r="T113" i="3"/>
  <c r="N115" i="3"/>
  <c r="O115" i="3"/>
  <c r="P115" i="3"/>
  <c r="Q115" i="3"/>
  <c r="S115" i="3"/>
  <c r="S116" i="3"/>
  <c r="T116" i="3"/>
  <c r="R117" i="3"/>
  <c r="S117" i="3"/>
  <c r="Q118" i="3"/>
  <c r="S118" i="3"/>
  <c r="M119" i="3"/>
  <c r="N119" i="3"/>
  <c r="O119" i="3"/>
  <c r="P119" i="3"/>
  <c r="Q119" i="3"/>
  <c r="R119" i="3"/>
  <c r="S119" i="3"/>
  <c r="T119" i="3"/>
  <c r="M120" i="3"/>
  <c r="N120" i="3"/>
  <c r="O120" i="3"/>
  <c r="P120" i="3"/>
  <c r="Q120" i="3"/>
  <c r="R120" i="3"/>
  <c r="S120" i="3"/>
  <c r="T120" i="3"/>
  <c r="Q121" i="3"/>
  <c r="R121" i="3"/>
  <c r="S121" i="3"/>
  <c r="T121" i="3"/>
  <c r="M122" i="3"/>
  <c r="N122" i="3"/>
  <c r="O122" i="3"/>
  <c r="P122" i="3"/>
  <c r="Q122" i="3"/>
  <c r="R122" i="3"/>
  <c r="S122" i="3"/>
  <c r="T122" i="3"/>
  <c r="M123" i="3"/>
  <c r="N123" i="3"/>
  <c r="O123" i="3"/>
  <c r="P123" i="3"/>
  <c r="Q123" i="3"/>
  <c r="R123" i="3"/>
  <c r="S123" i="3"/>
  <c r="T123" i="3"/>
  <c r="N124" i="3"/>
  <c r="O124" i="3"/>
  <c r="P124" i="3"/>
  <c r="Q124" i="3"/>
  <c r="R124" i="3"/>
  <c r="S124" i="3"/>
  <c r="T124" i="3"/>
  <c r="M125" i="3"/>
  <c r="N125" i="3"/>
  <c r="O125" i="3"/>
  <c r="P125" i="3"/>
  <c r="Q125" i="3"/>
  <c r="R125" i="3"/>
  <c r="S125" i="3"/>
  <c r="T125" i="3"/>
  <c r="M126" i="3"/>
  <c r="N126" i="3"/>
  <c r="O126" i="3"/>
  <c r="P126" i="3"/>
  <c r="Q126" i="3"/>
  <c r="R126" i="3"/>
  <c r="S126" i="3"/>
  <c r="T126" i="3"/>
  <c r="M127" i="3"/>
  <c r="N127" i="3"/>
  <c r="O127" i="3"/>
  <c r="P127" i="3"/>
  <c r="Q127" i="3"/>
  <c r="R127" i="3"/>
  <c r="S127" i="3"/>
  <c r="T127" i="3"/>
  <c r="O128" i="3"/>
  <c r="P128" i="3"/>
  <c r="Q128" i="3"/>
  <c r="R128" i="3"/>
  <c r="S128" i="3"/>
  <c r="T128" i="3"/>
  <c r="Q129" i="3"/>
  <c r="M130" i="3"/>
  <c r="N130" i="3"/>
  <c r="O130" i="3"/>
  <c r="P130" i="3"/>
  <c r="Q130" i="3"/>
  <c r="R130" i="3"/>
  <c r="S130" i="3"/>
  <c r="T130" i="3"/>
  <c r="O131" i="3"/>
  <c r="P131" i="3"/>
  <c r="Q131" i="3"/>
  <c r="R131" i="3"/>
  <c r="S131" i="3"/>
  <c r="T131" i="3"/>
  <c r="Q132" i="3"/>
  <c r="Q133" i="3"/>
  <c r="R133" i="3"/>
  <c r="S133" i="3"/>
  <c r="T133" i="3"/>
  <c r="R134" i="3"/>
  <c r="S134" i="3"/>
  <c r="T134" i="3"/>
  <c r="Q135" i="3"/>
  <c r="Q136" i="3"/>
  <c r="R136" i="3"/>
  <c r="S136" i="3"/>
  <c r="T136" i="3"/>
  <c r="R137" i="3"/>
  <c r="S137" i="3"/>
  <c r="T137" i="3"/>
  <c r="Q138" i="3"/>
  <c r="M139" i="3"/>
  <c r="N139" i="3"/>
  <c r="O139" i="3"/>
  <c r="P139" i="3"/>
  <c r="Q139" i="3"/>
  <c r="R139" i="3"/>
  <c r="S139" i="3"/>
  <c r="T139" i="3"/>
  <c r="M140" i="3"/>
  <c r="N140" i="3"/>
  <c r="O140" i="3"/>
  <c r="P140" i="3"/>
  <c r="Q140" i="3"/>
  <c r="R140" i="3"/>
  <c r="S140" i="3"/>
  <c r="T140" i="3"/>
  <c r="N141" i="3"/>
  <c r="O141" i="3"/>
  <c r="M142" i="3"/>
  <c r="N142" i="3"/>
  <c r="O142" i="3"/>
  <c r="P142" i="3"/>
  <c r="Q142" i="3"/>
  <c r="R142" i="3"/>
  <c r="S142" i="3"/>
  <c r="T142" i="3"/>
  <c r="O143" i="3"/>
  <c r="P143" i="3"/>
  <c r="Q143" i="3"/>
  <c r="R143" i="3"/>
  <c r="S143" i="3"/>
  <c r="M145" i="3"/>
  <c r="N145" i="3"/>
  <c r="O145" i="3"/>
  <c r="P145" i="3"/>
  <c r="Q145" i="3"/>
  <c r="R145" i="3"/>
  <c r="S145" i="3"/>
  <c r="T145" i="3"/>
  <c r="O146" i="3"/>
  <c r="P146" i="3"/>
  <c r="Q146" i="3"/>
  <c r="R146" i="3"/>
  <c r="S146" i="3"/>
  <c r="P147" i="3"/>
  <c r="Q147" i="3"/>
  <c r="R147" i="3"/>
  <c r="S147" i="3"/>
  <c r="M148" i="3"/>
  <c r="N148" i="3"/>
  <c r="O148" i="3"/>
  <c r="P148" i="3"/>
  <c r="Q148" i="3"/>
  <c r="R148" i="3"/>
  <c r="S148" i="3"/>
  <c r="T148" i="3"/>
  <c r="P149" i="3"/>
  <c r="Q149" i="3"/>
  <c r="R149" i="3"/>
  <c r="S149" i="3"/>
  <c r="P150" i="3"/>
  <c r="Q150" i="3"/>
  <c r="R150" i="3"/>
  <c r="S150" i="3"/>
  <c r="T150" i="3"/>
  <c r="M151" i="3"/>
  <c r="N151" i="3"/>
  <c r="O151" i="3"/>
  <c r="P151" i="3"/>
  <c r="Q151" i="3"/>
  <c r="R151" i="3"/>
  <c r="S151" i="3"/>
  <c r="T151" i="3"/>
  <c r="P152" i="3"/>
  <c r="Q152" i="3"/>
  <c r="R152" i="3"/>
  <c r="S152" i="3"/>
  <c r="P153" i="3"/>
  <c r="Q153" i="3"/>
  <c r="R153" i="3"/>
  <c r="S153" i="3"/>
  <c r="T153" i="3"/>
  <c r="O154" i="3"/>
  <c r="P154" i="3"/>
  <c r="Q154" i="3"/>
  <c r="R154" i="3"/>
  <c r="S154" i="3"/>
  <c r="S155" i="3"/>
  <c r="T155" i="3"/>
  <c r="S156" i="3"/>
  <c r="O157" i="3"/>
  <c r="P157" i="3"/>
  <c r="S157" i="3"/>
  <c r="S158" i="3"/>
  <c r="T158" i="3"/>
  <c r="N160" i="3"/>
  <c r="O160" i="3"/>
  <c r="P160" i="3"/>
  <c r="S160" i="3"/>
  <c r="T160" i="3"/>
  <c r="S161" i="3"/>
  <c r="T161" i="3"/>
  <c r="N162" i="3"/>
  <c r="R162" i="3"/>
  <c r="T162" i="3"/>
  <c r="N163" i="3"/>
  <c r="O163" i="3"/>
  <c r="P163" i="3"/>
  <c r="Q163" i="3"/>
  <c r="R163" i="3"/>
  <c r="S163" i="3"/>
  <c r="T163" i="3"/>
  <c r="M164" i="3"/>
  <c r="N164" i="3"/>
  <c r="O164" i="3"/>
  <c r="P164" i="3"/>
  <c r="Q164" i="3"/>
  <c r="R164" i="3"/>
  <c r="S164" i="3"/>
  <c r="T164" i="3"/>
  <c r="N165" i="3"/>
  <c r="O165" i="3"/>
  <c r="P165" i="3"/>
  <c r="Q165" i="3"/>
  <c r="R165" i="3"/>
  <c r="S165" i="3"/>
  <c r="T165" i="3"/>
  <c r="N166" i="3"/>
  <c r="O166" i="3"/>
  <c r="P166" i="3"/>
  <c r="Q166" i="3"/>
  <c r="R166" i="3"/>
  <c r="S166" i="3"/>
  <c r="T166" i="3"/>
  <c r="M167" i="3"/>
  <c r="N167" i="3"/>
  <c r="O167" i="3"/>
  <c r="P167" i="3"/>
  <c r="Q167" i="3"/>
  <c r="R167" i="3"/>
  <c r="S167" i="3"/>
  <c r="T167" i="3"/>
  <c r="N168" i="3"/>
  <c r="O168" i="3"/>
  <c r="P168" i="3"/>
  <c r="Q168" i="3"/>
  <c r="R168" i="3"/>
  <c r="S168" i="3"/>
  <c r="T168" i="3"/>
  <c r="N169" i="3"/>
  <c r="O169" i="3"/>
  <c r="P169" i="3"/>
  <c r="Q169" i="3"/>
  <c r="R169" i="3"/>
  <c r="S169" i="3"/>
  <c r="T169" i="3"/>
  <c r="N170" i="3"/>
  <c r="O170" i="3"/>
  <c r="P170" i="3"/>
  <c r="Q170" i="3"/>
  <c r="R170" i="3"/>
  <c r="S170" i="3"/>
  <c r="T170" i="3"/>
  <c r="M171" i="3"/>
  <c r="N171" i="3"/>
  <c r="O171" i="3"/>
  <c r="P171" i="3"/>
  <c r="Q171" i="3"/>
  <c r="R171" i="3"/>
  <c r="S171" i="3"/>
  <c r="T171" i="3"/>
  <c r="N172" i="3"/>
  <c r="O172" i="3"/>
  <c r="P172" i="3"/>
  <c r="Q172" i="3"/>
  <c r="R172" i="3"/>
  <c r="S172" i="3"/>
  <c r="T172" i="3"/>
  <c r="N173" i="3"/>
  <c r="O173" i="3"/>
  <c r="P173" i="3"/>
  <c r="Q173" i="3"/>
  <c r="R173" i="3"/>
  <c r="S173" i="3"/>
  <c r="T173" i="3"/>
  <c r="N174" i="3"/>
  <c r="O174" i="3"/>
  <c r="P174" i="3"/>
  <c r="Q174" i="3"/>
  <c r="R174" i="3"/>
  <c r="S174" i="3"/>
  <c r="T174" i="3"/>
  <c r="N175" i="3"/>
  <c r="O175" i="3"/>
  <c r="P175" i="3"/>
  <c r="Q175" i="3"/>
  <c r="R175" i="3"/>
  <c r="S175" i="3"/>
  <c r="T175" i="3"/>
  <c r="M176" i="3"/>
  <c r="N176" i="3"/>
  <c r="O176" i="3"/>
  <c r="P176" i="3"/>
  <c r="Q176" i="3"/>
  <c r="R176" i="3"/>
  <c r="S176" i="3"/>
  <c r="T176" i="3"/>
  <c r="N177" i="3"/>
  <c r="O177" i="3"/>
  <c r="P177" i="3"/>
  <c r="Q177" i="3"/>
  <c r="R177" i="3"/>
  <c r="S177" i="3"/>
  <c r="T177" i="3"/>
  <c r="N178" i="3"/>
  <c r="O178" i="3"/>
  <c r="P178" i="3"/>
  <c r="Q178" i="3"/>
  <c r="R178" i="3"/>
  <c r="S178" i="3"/>
  <c r="T178" i="3"/>
  <c r="N179" i="3"/>
  <c r="O179" i="3"/>
  <c r="P179" i="3"/>
  <c r="Q179" i="3"/>
  <c r="R179" i="3"/>
  <c r="S179" i="3"/>
  <c r="T179" i="3"/>
  <c r="N180" i="3"/>
  <c r="O180" i="3"/>
  <c r="P180" i="3"/>
  <c r="Q180" i="3"/>
  <c r="R180" i="3"/>
  <c r="S180" i="3"/>
  <c r="T180" i="3"/>
  <c r="N181" i="3"/>
  <c r="O181" i="3"/>
  <c r="P181" i="3"/>
  <c r="Q181" i="3"/>
  <c r="R181" i="3"/>
  <c r="S181" i="3"/>
  <c r="T181" i="3"/>
  <c r="N182" i="3"/>
  <c r="O182" i="3"/>
  <c r="P182" i="3"/>
  <c r="Q182" i="3"/>
  <c r="R182" i="3"/>
  <c r="S182" i="3"/>
  <c r="T182" i="3"/>
  <c r="N183" i="3"/>
  <c r="O183" i="3"/>
  <c r="P183" i="3"/>
  <c r="Q183" i="3"/>
  <c r="R183" i="3"/>
  <c r="S183" i="3"/>
  <c r="T183" i="3"/>
  <c r="N184" i="3"/>
  <c r="O184" i="3"/>
  <c r="P184" i="3"/>
  <c r="Q184" i="3"/>
  <c r="R184" i="3"/>
  <c r="S184" i="3"/>
  <c r="T184" i="3"/>
  <c r="M185" i="3"/>
  <c r="N185" i="3"/>
  <c r="O185" i="3"/>
  <c r="P185" i="3"/>
  <c r="Q185" i="3"/>
  <c r="R185" i="3"/>
  <c r="S185" i="3"/>
  <c r="T185" i="3"/>
  <c r="N186" i="3"/>
  <c r="O186" i="3"/>
  <c r="P186" i="3"/>
  <c r="Q186" i="3"/>
  <c r="R186" i="3"/>
  <c r="S186" i="3"/>
  <c r="T186" i="3"/>
  <c r="N187" i="3"/>
  <c r="O187" i="3"/>
  <c r="P187" i="3"/>
  <c r="Q187" i="3"/>
  <c r="R187" i="3"/>
  <c r="S187" i="3"/>
  <c r="T187" i="3"/>
  <c r="N188" i="3"/>
  <c r="O188" i="3"/>
  <c r="P188" i="3"/>
  <c r="Q188" i="3"/>
  <c r="R188" i="3"/>
  <c r="S188" i="3"/>
  <c r="T188" i="3"/>
  <c r="N189" i="3"/>
  <c r="O189" i="3"/>
  <c r="P189" i="3"/>
  <c r="Q189" i="3"/>
  <c r="R189" i="3"/>
  <c r="S189" i="3"/>
  <c r="T189" i="3"/>
  <c r="N191" i="3"/>
  <c r="O191" i="3"/>
  <c r="P191" i="3"/>
  <c r="Q191" i="3"/>
  <c r="R191" i="3"/>
  <c r="S191" i="3"/>
  <c r="T191" i="3"/>
  <c r="N192" i="3"/>
  <c r="O192" i="3"/>
  <c r="P192" i="3"/>
  <c r="Q192" i="3"/>
  <c r="R192" i="3"/>
  <c r="S192" i="3"/>
  <c r="T192" i="3"/>
  <c r="N194" i="3"/>
  <c r="O194" i="3"/>
  <c r="P194" i="3"/>
  <c r="Q194" i="3"/>
  <c r="R194" i="3"/>
  <c r="S194" i="3"/>
  <c r="T194" i="3"/>
  <c r="N195" i="3"/>
  <c r="P195" i="3"/>
  <c r="Q195" i="3"/>
  <c r="R195" i="3"/>
  <c r="S195" i="3"/>
  <c r="T195" i="3"/>
  <c r="P196" i="3"/>
  <c r="Q196" i="3"/>
  <c r="R196" i="3"/>
  <c r="S196" i="3"/>
  <c r="T196" i="3"/>
  <c r="N197" i="3"/>
  <c r="O197" i="3"/>
  <c r="P197" i="3"/>
  <c r="Q197" i="3"/>
  <c r="R197" i="3"/>
  <c r="S197" i="3"/>
  <c r="T197" i="3"/>
  <c r="N198" i="3"/>
  <c r="P198" i="3"/>
  <c r="Q198" i="3"/>
  <c r="R198" i="3"/>
  <c r="S198" i="3"/>
  <c r="T198" i="3"/>
  <c r="P199" i="3"/>
  <c r="Q199" i="3"/>
  <c r="R199" i="3"/>
  <c r="S199" i="3"/>
  <c r="T199" i="3"/>
  <c r="N200" i="3"/>
  <c r="O200" i="3"/>
  <c r="P200" i="3"/>
  <c r="Q200" i="3"/>
  <c r="R200" i="3"/>
  <c r="S200" i="3"/>
  <c r="T200" i="3"/>
  <c r="N201" i="3"/>
  <c r="O201" i="3"/>
  <c r="P201" i="3"/>
  <c r="Q201" i="3"/>
  <c r="R201" i="3"/>
  <c r="S201" i="3"/>
  <c r="T201" i="3"/>
  <c r="O202" i="3"/>
  <c r="P202" i="3"/>
  <c r="Q202" i="3"/>
  <c r="R202" i="3"/>
  <c r="S202" i="3"/>
  <c r="T202" i="3"/>
  <c r="N203" i="3"/>
  <c r="O203" i="3"/>
  <c r="P203" i="3"/>
  <c r="Q203" i="3"/>
  <c r="R203" i="3"/>
  <c r="S203" i="3"/>
  <c r="T203" i="3"/>
  <c r="N204" i="3"/>
  <c r="O204" i="3"/>
  <c r="P204" i="3"/>
  <c r="Q204" i="3"/>
  <c r="R204" i="3"/>
  <c r="S204" i="3"/>
  <c r="T204" i="3"/>
  <c r="O205" i="3"/>
  <c r="P205" i="3"/>
  <c r="Q205" i="3"/>
  <c r="R205" i="3"/>
  <c r="S205" i="3"/>
  <c r="T205" i="3"/>
  <c r="N206" i="3"/>
  <c r="O206" i="3"/>
  <c r="P206" i="3"/>
  <c r="Q206" i="3"/>
  <c r="R206" i="3"/>
  <c r="S206" i="3"/>
  <c r="T206" i="3"/>
  <c r="N207" i="3"/>
  <c r="O207" i="3"/>
  <c r="P207" i="3"/>
  <c r="Q207" i="3"/>
  <c r="R207" i="3"/>
  <c r="S207" i="3"/>
  <c r="T207" i="3"/>
  <c r="N208" i="3"/>
  <c r="O208" i="3"/>
  <c r="P208" i="3"/>
  <c r="Q208" i="3"/>
  <c r="R208" i="3"/>
  <c r="S208" i="3"/>
  <c r="T208" i="3"/>
  <c r="N209" i="3"/>
  <c r="O209" i="3"/>
  <c r="P209" i="3"/>
  <c r="Q209" i="3"/>
  <c r="R209" i="3"/>
  <c r="S209" i="3"/>
  <c r="T209" i="3"/>
  <c r="N210" i="3"/>
  <c r="O210" i="3"/>
  <c r="P210" i="3"/>
  <c r="Q210" i="3"/>
  <c r="R210" i="3"/>
  <c r="S210" i="3"/>
  <c r="T210" i="3"/>
  <c r="R211" i="3"/>
  <c r="S211" i="3"/>
  <c r="M212" i="3"/>
  <c r="N212" i="3"/>
  <c r="O212" i="3"/>
  <c r="P212" i="3"/>
  <c r="Q212" i="3"/>
  <c r="R212" i="3"/>
  <c r="S212" i="3"/>
  <c r="T212" i="3"/>
  <c r="Q213" i="3"/>
  <c r="R213" i="3"/>
  <c r="S213" i="3"/>
  <c r="T213" i="3"/>
  <c r="R214" i="3"/>
  <c r="S214" i="3"/>
  <c r="M215" i="3"/>
  <c r="N215" i="3"/>
  <c r="O215" i="3"/>
  <c r="P215" i="3"/>
  <c r="Q215" i="3"/>
  <c r="R215" i="3"/>
  <c r="S215" i="3"/>
  <c r="T215" i="3"/>
  <c r="Q216" i="3"/>
  <c r="R216" i="3"/>
  <c r="S216" i="3"/>
  <c r="T216" i="3"/>
  <c r="N217" i="3"/>
  <c r="O217" i="3"/>
  <c r="P217" i="3"/>
  <c r="Q217" i="3"/>
  <c r="R217" i="3"/>
  <c r="S217" i="3"/>
  <c r="T217" i="3"/>
  <c r="T218" i="3"/>
  <c r="M219" i="3"/>
  <c r="N219" i="3"/>
  <c r="O219" i="3"/>
  <c r="P219" i="3"/>
  <c r="Q219" i="3"/>
  <c r="R219" i="3"/>
  <c r="S219" i="3"/>
  <c r="T219" i="3"/>
  <c r="N221" i="3"/>
  <c r="O221" i="3"/>
  <c r="P221" i="3"/>
  <c r="Q221" i="3"/>
  <c r="R221" i="3"/>
  <c r="S221" i="3"/>
  <c r="T221" i="3"/>
  <c r="T222" i="3"/>
  <c r="M223" i="3"/>
  <c r="N223" i="3"/>
  <c r="O223" i="3"/>
  <c r="P223" i="3"/>
  <c r="Q223" i="3"/>
  <c r="R223" i="3"/>
  <c r="S223" i="3"/>
  <c r="T223" i="3"/>
  <c r="N224" i="3"/>
  <c r="O224" i="3"/>
  <c r="N225" i="3"/>
  <c r="O225" i="3"/>
  <c r="P225" i="3"/>
  <c r="Q225" i="3"/>
  <c r="R225" i="3"/>
  <c r="S225" i="3"/>
  <c r="T225" i="3"/>
  <c r="M226" i="3"/>
  <c r="N226" i="3"/>
  <c r="O226" i="3"/>
  <c r="P226" i="3"/>
  <c r="Q226" i="3"/>
  <c r="R226" i="3"/>
  <c r="S226" i="3"/>
  <c r="T226" i="3"/>
  <c r="M227" i="3"/>
  <c r="N227" i="3"/>
  <c r="O227" i="3"/>
  <c r="R227" i="3"/>
  <c r="S227" i="3"/>
  <c r="T227" i="3"/>
  <c r="N228" i="3"/>
  <c r="O228" i="3"/>
  <c r="M229" i="3"/>
  <c r="N229" i="3"/>
  <c r="O229" i="3"/>
  <c r="M230" i="3"/>
  <c r="M231" i="3"/>
  <c r="N231" i="3"/>
  <c r="O231" i="3"/>
  <c r="R231" i="3"/>
  <c r="S231" i="3"/>
  <c r="T231" i="3"/>
  <c r="N232" i="3"/>
  <c r="O232" i="3"/>
  <c r="N233" i="3"/>
  <c r="O233" i="3"/>
  <c r="M234" i="3"/>
  <c r="M235" i="3"/>
  <c r="N235" i="3"/>
  <c r="O235" i="3"/>
  <c r="P235" i="3"/>
  <c r="Q235" i="3"/>
  <c r="R235" i="3"/>
  <c r="S235" i="3"/>
  <c r="T235" i="3"/>
  <c r="M236" i="3"/>
  <c r="N236" i="3"/>
  <c r="O236" i="3"/>
  <c r="N237" i="3"/>
  <c r="O237" i="3"/>
  <c r="M238" i="3"/>
  <c r="N238" i="3"/>
  <c r="M239" i="3"/>
  <c r="N239" i="3"/>
  <c r="O239" i="3"/>
  <c r="M240" i="3"/>
  <c r="N240" i="3"/>
  <c r="O240" i="3"/>
  <c r="M241" i="3"/>
  <c r="N241" i="3"/>
  <c r="O241" i="3"/>
  <c r="P241" i="3"/>
  <c r="M242" i="3"/>
  <c r="N242" i="3"/>
  <c r="M243" i="3"/>
  <c r="N243" i="3"/>
  <c r="O243" i="3"/>
  <c r="M244" i="3"/>
  <c r="N244" i="3"/>
  <c r="O244" i="3"/>
  <c r="P244" i="3"/>
  <c r="Q244" i="3"/>
  <c r="R244" i="3"/>
  <c r="S244" i="3"/>
  <c r="T244" i="3"/>
  <c r="M245" i="3"/>
  <c r="N245" i="3"/>
  <c r="O245" i="3"/>
  <c r="M246" i="3"/>
  <c r="N246" i="3"/>
  <c r="O246" i="3"/>
  <c r="Q247" i="3"/>
  <c r="R247" i="3"/>
  <c r="S247" i="3"/>
  <c r="T247" i="3"/>
  <c r="M248" i="3"/>
  <c r="N248" i="3"/>
  <c r="O248" i="3"/>
  <c r="P248" i="3"/>
  <c r="Q248" i="3"/>
  <c r="R248" i="3"/>
  <c r="S248" i="3"/>
  <c r="T248" i="3"/>
  <c r="M249" i="3"/>
  <c r="N249" i="3"/>
  <c r="O249" i="3"/>
  <c r="M250" i="3"/>
  <c r="N250" i="3"/>
  <c r="O250" i="3"/>
  <c r="Q251" i="3"/>
  <c r="R251" i="3"/>
  <c r="S251" i="3"/>
  <c r="T251" i="3"/>
  <c r="M252" i="3"/>
  <c r="N252" i="3"/>
  <c r="M253" i="3"/>
  <c r="N253" i="3"/>
  <c r="O253" i="3"/>
  <c r="S253" i="3"/>
  <c r="T253" i="3"/>
  <c r="M254" i="3"/>
  <c r="N254" i="3"/>
  <c r="O254" i="3"/>
  <c r="P254" i="3"/>
  <c r="Q254" i="3"/>
  <c r="R254" i="3"/>
  <c r="S254" i="3"/>
  <c r="T254" i="3"/>
  <c r="M255" i="3"/>
  <c r="N255" i="3"/>
  <c r="O255" i="3"/>
  <c r="M256" i="3"/>
  <c r="N256" i="3"/>
  <c r="M257" i="3"/>
  <c r="N257" i="3"/>
  <c r="O257" i="3"/>
  <c r="P257" i="3"/>
  <c r="Q257" i="3"/>
  <c r="R257" i="3"/>
  <c r="S257" i="3"/>
  <c r="T257" i="3"/>
  <c r="M258" i="3"/>
  <c r="N258" i="3"/>
  <c r="O258" i="3"/>
  <c r="R258" i="3"/>
  <c r="S258" i="3"/>
  <c r="T258" i="3"/>
  <c r="M259" i="3"/>
  <c r="N259" i="3"/>
  <c r="O259" i="3"/>
  <c r="M260" i="3"/>
  <c r="N260" i="3"/>
  <c r="O260" i="3"/>
  <c r="N261" i="3"/>
  <c r="O261" i="3"/>
  <c r="M262" i="3"/>
  <c r="N262" i="3"/>
  <c r="O262" i="3"/>
  <c r="R262" i="3"/>
  <c r="S262" i="3"/>
  <c r="T262" i="3"/>
  <c r="M263" i="3"/>
  <c r="N263" i="3"/>
  <c r="O263" i="3"/>
  <c r="P263" i="3"/>
  <c r="S263" i="3"/>
  <c r="T263" i="3"/>
  <c r="O264" i="3"/>
  <c r="N265" i="3"/>
  <c r="O265" i="3"/>
  <c r="N266" i="3"/>
  <c r="P266" i="3"/>
  <c r="Q266" i="3"/>
  <c r="R266" i="3"/>
  <c r="S266" i="3"/>
  <c r="T266" i="3"/>
  <c r="M267" i="3"/>
  <c r="N267" i="3"/>
  <c r="O267" i="3"/>
  <c r="P267" i="3"/>
  <c r="R267" i="3"/>
  <c r="S267" i="3"/>
  <c r="T267" i="3"/>
  <c r="O268" i="3"/>
  <c r="P268" i="3"/>
  <c r="M269" i="3"/>
  <c r="N269" i="3"/>
  <c r="O269" i="3"/>
  <c r="P269" i="3"/>
  <c r="Q269" i="3"/>
  <c r="R269" i="3"/>
  <c r="S269" i="3"/>
  <c r="T269" i="3"/>
  <c r="N270" i="3"/>
  <c r="P270" i="3"/>
  <c r="Q270" i="3"/>
  <c r="R270" i="3"/>
  <c r="S270" i="3"/>
  <c r="T270" i="3"/>
  <c r="M271" i="3"/>
  <c r="N271" i="3"/>
  <c r="O271" i="3"/>
  <c r="P271" i="3"/>
  <c r="Q271" i="3"/>
  <c r="R271" i="3"/>
  <c r="S271" i="3"/>
  <c r="T271" i="3"/>
  <c r="M272" i="3"/>
  <c r="N272" i="3"/>
  <c r="O272" i="3"/>
  <c r="P272" i="3"/>
  <c r="Q272" i="3"/>
  <c r="R272" i="3"/>
  <c r="S272" i="3"/>
  <c r="T272" i="3"/>
  <c r="M273" i="3"/>
  <c r="N273" i="3"/>
  <c r="O273" i="3"/>
  <c r="P273" i="3"/>
  <c r="Q273" i="3"/>
  <c r="R273" i="3"/>
  <c r="S273" i="3"/>
  <c r="T273" i="3"/>
  <c r="M274" i="3"/>
  <c r="N274" i="3"/>
  <c r="O274" i="3"/>
  <c r="P274" i="3"/>
  <c r="Q274" i="3"/>
  <c r="R274" i="3"/>
  <c r="S274" i="3"/>
  <c r="T274" i="3"/>
  <c r="P276" i="3"/>
  <c r="Q276" i="3"/>
  <c r="R276" i="3"/>
  <c r="S276" i="3"/>
  <c r="T276" i="3"/>
  <c r="M277" i="3"/>
  <c r="N277" i="3"/>
  <c r="O277" i="3"/>
  <c r="P277" i="3"/>
  <c r="Q277" i="3"/>
  <c r="R277" i="3"/>
  <c r="S277" i="3"/>
  <c r="T277" i="3"/>
  <c r="M279" i="3"/>
  <c r="N279" i="3"/>
  <c r="O279" i="3"/>
  <c r="P279" i="3"/>
  <c r="Q279" i="3"/>
  <c r="R279" i="3"/>
  <c r="S279" i="3"/>
  <c r="T279" i="3"/>
  <c r="M280" i="3"/>
  <c r="N280" i="3"/>
  <c r="O280" i="3"/>
  <c r="P280" i="3"/>
  <c r="Q280" i="3"/>
  <c r="R280" i="3"/>
  <c r="S280" i="3"/>
  <c r="T280" i="3"/>
  <c r="N281" i="3"/>
  <c r="O281" i="3"/>
  <c r="P281" i="3"/>
  <c r="Q281" i="3"/>
  <c r="R281" i="3"/>
  <c r="S281" i="3"/>
  <c r="T281" i="3"/>
  <c r="P282" i="3"/>
  <c r="Q282" i="3"/>
  <c r="R282" i="3"/>
  <c r="S282" i="3"/>
  <c r="T282" i="3"/>
  <c r="S283" i="3"/>
  <c r="T283" i="3"/>
  <c r="S284" i="3"/>
  <c r="T284" i="3"/>
  <c r="M285" i="3"/>
  <c r="N285" i="3"/>
  <c r="O285" i="3"/>
  <c r="M286" i="3"/>
  <c r="N286" i="3"/>
  <c r="O286" i="3"/>
  <c r="P286" i="3"/>
  <c r="Q286" i="3"/>
  <c r="R286" i="3"/>
  <c r="S286" i="3"/>
  <c r="T286" i="3"/>
  <c r="N287" i="3"/>
  <c r="O287" i="3"/>
  <c r="P287" i="3"/>
  <c r="Q287" i="3"/>
  <c r="R287" i="3"/>
  <c r="S287" i="3"/>
  <c r="T287" i="3"/>
  <c r="N288" i="3"/>
  <c r="O288" i="3"/>
  <c r="P288" i="3"/>
  <c r="Q288" i="3"/>
  <c r="R288" i="3"/>
  <c r="S288" i="3"/>
  <c r="T288" i="3"/>
  <c r="S289" i="3"/>
  <c r="T289" i="3"/>
  <c r="N290" i="3"/>
  <c r="O290" i="3"/>
  <c r="P290" i="3"/>
  <c r="S290" i="3"/>
  <c r="T290" i="3"/>
  <c r="N291" i="3"/>
  <c r="O291" i="3"/>
  <c r="M292" i="3"/>
  <c r="N292" i="3"/>
  <c r="O292" i="3"/>
  <c r="P292" i="3"/>
  <c r="Q292" i="3"/>
  <c r="R292" i="3"/>
  <c r="S292" i="3"/>
  <c r="T292" i="3"/>
  <c r="M293" i="3"/>
  <c r="N293" i="3"/>
  <c r="O293" i="3"/>
  <c r="P293" i="3"/>
  <c r="Q293" i="3"/>
  <c r="R293" i="3"/>
  <c r="S293" i="3"/>
  <c r="T293" i="3"/>
  <c r="N294" i="3"/>
  <c r="O294" i="3"/>
  <c r="P294" i="3"/>
  <c r="Q294" i="3"/>
  <c r="R294" i="3"/>
  <c r="S294" i="3"/>
  <c r="T294" i="3"/>
  <c r="M295" i="3"/>
  <c r="N295" i="3"/>
  <c r="O295" i="3"/>
  <c r="P295" i="3"/>
  <c r="Q295" i="3"/>
  <c r="R295" i="3"/>
  <c r="S295" i="3"/>
  <c r="T295" i="3"/>
  <c r="N296" i="3"/>
  <c r="O296" i="3"/>
  <c r="P296" i="3"/>
  <c r="S296" i="3"/>
  <c r="T296" i="3"/>
  <c r="N297" i="3"/>
  <c r="O297" i="3"/>
  <c r="P297" i="3"/>
  <c r="R297" i="3"/>
  <c r="S297" i="3"/>
  <c r="T297" i="3"/>
  <c r="P298" i="3"/>
  <c r="Q298" i="3"/>
  <c r="R298" i="3"/>
  <c r="S298" i="3"/>
  <c r="T298" i="3"/>
  <c r="S299" i="3"/>
  <c r="T299" i="3"/>
  <c r="P300" i="3"/>
  <c r="Q300" i="3"/>
  <c r="R300" i="3"/>
  <c r="S300" i="3"/>
  <c r="T300" i="3"/>
  <c r="M301" i="3"/>
  <c r="N301" i="3"/>
  <c r="O301" i="3"/>
  <c r="P301" i="3"/>
  <c r="Q301" i="3"/>
  <c r="R301" i="3"/>
  <c r="S301" i="3"/>
  <c r="T301" i="3"/>
  <c r="M302" i="3"/>
  <c r="N302" i="3"/>
  <c r="O302" i="3"/>
  <c r="P302" i="3"/>
  <c r="Q302" i="3"/>
  <c r="R302" i="3"/>
  <c r="S302" i="3"/>
  <c r="T302" i="3"/>
  <c r="O303" i="3"/>
  <c r="Q303" i="3"/>
  <c r="P304" i="3"/>
  <c r="Q304" i="3"/>
  <c r="R304" i="3"/>
  <c r="S304" i="3"/>
  <c r="T304" i="3"/>
  <c r="S305" i="3"/>
  <c r="T305" i="3"/>
  <c r="P306" i="3"/>
  <c r="Q306" i="3"/>
  <c r="P307" i="3"/>
  <c r="Q307" i="3"/>
  <c r="O308" i="3"/>
  <c r="P308" i="3"/>
  <c r="Q308" i="3"/>
  <c r="R308" i="3"/>
  <c r="S308" i="3"/>
  <c r="T308" i="3"/>
  <c r="O309" i="3"/>
  <c r="Q309" i="3"/>
  <c r="Q310" i="3"/>
  <c r="R310" i="3"/>
  <c r="S310" i="3"/>
  <c r="T310" i="3"/>
  <c r="M311" i="3"/>
  <c r="N311" i="3"/>
  <c r="O311" i="3"/>
  <c r="P311" i="3"/>
  <c r="Q311" i="3"/>
  <c r="R311" i="3"/>
  <c r="S311" i="3"/>
  <c r="T311" i="3"/>
  <c r="O312" i="3"/>
  <c r="P312" i="3"/>
  <c r="Q312" i="3"/>
  <c r="P313" i="3"/>
  <c r="Q313" i="3"/>
  <c r="O314" i="3"/>
  <c r="P314" i="3"/>
  <c r="Q314" i="3"/>
  <c r="R314" i="3"/>
  <c r="S314" i="3"/>
  <c r="T314" i="3"/>
  <c r="M315" i="3"/>
  <c r="N315" i="3"/>
  <c r="O315" i="3"/>
  <c r="P315" i="3"/>
  <c r="Q315" i="3"/>
  <c r="R315" i="3"/>
  <c r="S315" i="3"/>
  <c r="T315" i="3"/>
  <c r="Q316" i="3"/>
  <c r="R316" i="3"/>
  <c r="S316" i="3"/>
  <c r="T316" i="3"/>
  <c r="O317" i="3"/>
  <c r="P317" i="3"/>
  <c r="Q317" i="3"/>
  <c r="R317" i="3"/>
  <c r="S317" i="3"/>
  <c r="T317" i="3"/>
  <c r="Q318" i="3"/>
  <c r="R318" i="3"/>
  <c r="T320" i="3"/>
  <c r="Q321" i="3"/>
  <c r="R321" i="3"/>
  <c r="S321" i="3"/>
  <c r="T321" i="3"/>
  <c r="Q322" i="3"/>
  <c r="S322" i="3"/>
  <c r="T322" i="3"/>
  <c r="P323" i="3"/>
  <c r="Q323" i="3"/>
  <c r="P324" i="3"/>
  <c r="Q324" i="3"/>
  <c r="R325" i="3"/>
  <c r="S325" i="3"/>
  <c r="T325" i="3"/>
  <c r="S326" i="3"/>
  <c r="T326" i="3"/>
  <c r="T327" i="3"/>
  <c r="Q328" i="3"/>
  <c r="R328" i="3"/>
  <c r="S328" i="3"/>
  <c r="T328" i="3"/>
  <c r="Q329" i="3"/>
  <c r="S329" i="3"/>
  <c r="T329" i="3"/>
  <c r="M331" i="3"/>
  <c r="P331" i="3"/>
  <c r="Q331" i="3"/>
  <c r="P332" i="3"/>
  <c r="R332" i="3"/>
  <c r="N333" i="3"/>
  <c r="O333" i="3"/>
  <c r="P333" i="3"/>
  <c r="Q333" i="3"/>
  <c r="R333" i="3"/>
  <c r="S333" i="3"/>
  <c r="T333" i="3"/>
  <c r="M334" i="3"/>
  <c r="N334" i="3"/>
  <c r="O334" i="3"/>
  <c r="P334" i="3"/>
  <c r="Q334" i="3"/>
  <c r="R334" i="3"/>
  <c r="S334" i="3"/>
  <c r="T334" i="3"/>
  <c r="N335" i="3"/>
  <c r="O335" i="3"/>
  <c r="P335" i="3"/>
  <c r="Q335" i="3"/>
  <c r="R335" i="3"/>
  <c r="S335" i="3"/>
  <c r="T335" i="3"/>
  <c r="Q336" i="3"/>
  <c r="R336" i="3"/>
  <c r="S336" i="3"/>
  <c r="T336" i="3"/>
  <c r="R337" i="3"/>
  <c r="T338" i="3"/>
  <c r="O339" i="3"/>
  <c r="P339" i="3"/>
  <c r="R339" i="3"/>
  <c r="N340" i="3"/>
  <c r="O340" i="3"/>
  <c r="P340" i="3"/>
  <c r="Q340" i="3"/>
  <c r="R340" i="3"/>
  <c r="S340" i="3"/>
  <c r="T340" i="3"/>
  <c r="M341" i="3"/>
  <c r="N341" i="3"/>
  <c r="O341" i="3"/>
  <c r="P341" i="3"/>
  <c r="Q341" i="3"/>
  <c r="R341" i="3"/>
  <c r="S341" i="3"/>
  <c r="T341" i="3"/>
  <c r="N342" i="3"/>
  <c r="O342" i="3"/>
  <c r="P342" i="3"/>
  <c r="Q342" i="3"/>
  <c r="R342" i="3"/>
  <c r="S342" i="3"/>
  <c r="T342" i="3"/>
  <c r="M343" i="3"/>
  <c r="Q343" i="3"/>
  <c r="R343" i="3"/>
  <c r="S343" i="3"/>
  <c r="T343" i="3"/>
  <c r="M344" i="3"/>
  <c r="N344" i="3"/>
  <c r="O344" i="3"/>
  <c r="P344" i="3"/>
  <c r="Q344" i="3"/>
  <c r="R344" i="3"/>
  <c r="S344" i="3"/>
  <c r="T344" i="3"/>
  <c r="O346" i="3"/>
  <c r="P346" i="3"/>
  <c r="Q346" i="3"/>
  <c r="R346" i="3"/>
  <c r="S346" i="3"/>
  <c r="T346" i="3"/>
  <c r="N347" i="3"/>
  <c r="O347" i="3"/>
  <c r="P347" i="3"/>
  <c r="Q347" i="3"/>
  <c r="R347" i="3"/>
  <c r="S347" i="3"/>
  <c r="T347" i="3"/>
  <c r="N349" i="3"/>
  <c r="O349" i="3"/>
  <c r="P349" i="3"/>
  <c r="Q349" i="3"/>
  <c r="R349" i="3"/>
  <c r="S349" i="3"/>
  <c r="T349" i="3"/>
  <c r="M351" i="3"/>
  <c r="N351" i="3"/>
  <c r="O351" i="3"/>
  <c r="P351" i="3"/>
  <c r="Q351" i="3"/>
  <c r="R351" i="3"/>
  <c r="S351" i="3"/>
  <c r="T351" i="3"/>
  <c r="M352" i="3"/>
  <c r="N352" i="3"/>
  <c r="O352" i="3"/>
  <c r="P352" i="3"/>
  <c r="Q352" i="3"/>
  <c r="R352" i="3"/>
  <c r="S352" i="3"/>
  <c r="T352" i="3"/>
  <c r="P354" i="3"/>
  <c r="Q354" i="3"/>
  <c r="R354" i="3"/>
  <c r="M355" i="3"/>
  <c r="N355" i="3"/>
  <c r="O355" i="3"/>
  <c r="P355" i="3"/>
  <c r="Q355" i="3"/>
  <c r="R355" i="3"/>
  <c r="S355" i="3"/>
  <c r="T355" i="3"/>
  <c r="N356" i="3"/>
  <c r="M358" i="3"/>
  <c r="N358" i="3"/>
  <c r="O358" i="3"/>
  <c r="P358" i="3"/>
  <c r="Q358" i="3"/>
  <c r="R358" i="3"/>
  <c r="S358" i="3"/>
  <c r="T358" i="3"/>
  <c r="M360" i="3"/>
  <c r="N360" i="3"/>
  <c r="O360" i="3"/>
  <c r="P360" i="3"/>
  <c r="Q360" i="3"/>
  <c r="R360" i="3"/>
  <c r="S360" i="3"/>
  <c r="T360" i="3"/>
  <c r="O361" i="3"/>
  <c r="P361" i="3"/>
  <c r="Q361" i="3"/>
  <c r="R361" i="3"/>
  <c r="S361" i="3"/>
  <c r="T361" i="3"/>
  <c r="M363" i="3"/>
  <c r="N363" i="3"/>
  <c r="O363" i="3"/>
  <c r="P363" i="3"/>
  <c r="Q363" i="3"/>
  <c r="R363" i="3"/>
  <c r="S363" i="3"/>
  <c r="T363" i="3"/>
  <c r="M364" i="3"/>
  <c r="N364" i="3"/>
  <c r="O364" i="3"/>
  <c r="P364" i="3"/>
  <c r="Q364" i="3"/>
  <c r="R364" i="3"/>
  <c r="S364" i="3"/>
  <c r="T364" i="3"/>
  <c r="N366" i="3"/>
  <c r="M367" i="3"/>
  <c r="N367" i="3"/>
  <c r="O367" i="3"/>
  <c r="P367" i="3"/>
  <c r="Q367" i="3"/>
  <c r="R367" i="3"/>
  <c r="S367" i="3"/>
  <c r="T367" i="3"/>
  <c r="M368" i="3"/>
  <c r="N368" i="3"/>
  <c r="O368" i="3"/>
  <c r="P368" i="3"/>
  <c r="Q368" i="3"/>
  <c r="R368" i="3"/>
  <c r="S368" i="3"/>
  <c r="T368" i="3"/>
  <c r="Q369" i="3"/>
  <c r="P370" i="3"/>
  <c r="Q370" i="3"/>
  <c r="R370" i="3"/>
  <c r="S370" i="3"/>
  <c r="T370" i="3"/>
  <c r="S371" i="3"/>
  <c r="T371" i="3"/>
  <c r="M372" i="3"/>
  <c r="N372" i="3"/>
  <c r="O372" i="3"/>
  <c r="P372" i="3"/>
  <c r="Q372" i="3"/>
  <c r="R372" i="3"/>
  <c r="S372" i="3"/>
  <c r="T372" i="3"/>
  <c r="M373" i="3"/>
  <c r="N373" i="3"/>
  <c r="O373" i="3"/>
  <c r="P373" i="3"/>
  <c r="Q373" i="3"/>
  <c r="R373" i="3"/>
  <c r="S373" i="3"/>
  <c r="T373" i="3"/>
  <c r="M374" i="3"/>
  <c r="N374" i="3"/>
  <c r="O374" i="3"/>
  <c r="P374" i="3"/>
  <c r="Q374" i="3"/>
  <c r="R374" i="3"/>
  <c r="S374" i="3"/>
  <c r="T374" i="3"/>
  <c r="M377" i="3"/>
  <c r="N377" i="3"/>
  <c r="O377" i="3"/>
  <c r="P377" i="3"/>
  <c r="Q377" i="3"/>
  <c r="R377" i="3"/>
  <c r="S377" i="3"/>
  <c r="T377" i="3"/>
  <c r="M378" i="3"/>
  <c r="N378" i="3"/>
  <c r="O378" i="3"/>
  <c r="P378" i="3"/>
  <c r="Q378" i="3"/>
  <c r="S379" i="3"/>
  <c r="T379" i="3"/>
  <c r="M380" i="3"/>
  <c r="N380" i="3"/>
  <c r="O380" i="3"/>
  <c r="P380" i="3"/>
  <c r="Q380" i="3"/>
  <c r="R380" i="3"/>
  <c r="S380" i="3"/>
  <c r="T380" i="3"/>
  <c r="M381" i="3"/>
  <c r="N381" i="3"/>
  <c r="O381" i="3"/>
  <c r="P381" i="3"/>
  <c r="Q381" i="3"/>
  <c r="R381" i="3"/>
  <c r="S381" i="3"/>
  <c r="T381" i="3"/>
  <c r="P382" i="3"/>
  <c r="Q382" i="3"/>
  <c r="R382" i="3"/>
  <c r="S382" i="3"/>
  <c r="T382" i="3"/>
  <c r="S383" i="3"/>
  <c r="T383" i="3"/>
  <c r="S384" i="3"/>
  <c r="T384" i="3"/>
  <c r="M385" i="3"/>
  <c r="N385" i="3"/>
  <c r="O385" i="3"/>
  <c r="P385" i="3"/>
  <c r="Q385" i="3"/>
  <c r="R385" i="3"/>
  <c r="S385" i="3"/>
  <c r="T385" i="3"/>
  <c r="O386" i="3"/>
  <c r="P386" i="3"/>
  <c r="Q386" i="3"/>
  <c r="R386" i="3"/>
  <c r="S386" i="3"/>
  <c r="T386" i="3"/>
  <c r="N387" i="3"/>
  <c r="O387" i="3"/>
  <c r="P387" i="3"/>
  <c r="Q387" i="3"/>
  <c r="R387" i="3"/>
  <c r="S387" i="3"/>
  <c r="T387" i="3"/>
  <c r="M389" i="3"/>
  <c r="N389" i="3"/>
  <c r="O389" i="3"/>
  <c r="P389" i="3"/>
  <c r="Q389" i="3"/>
  <c r="R389" i="3"/>
  <c r="S389" i="3"/>
  <c r="T389" i="3"/>
  <c r="M390" i="3"/>
  <c r="N390" i="3"/>
  <c r="O390" i="3"/>
  <c r="P390" i="3"/>
  <c r="Q390" i="3"/>
  <c r="R390" i="3"/>
  <c r="S390" i="3"/>
  <c r="T390" i="3"/>
  <c r="S391" i="3"/>
  <c r="T391" i="3"/>
  <c r="N392" i="3"/>
  <c r="O392" i="3"/>
  <c r="P392" i="3"/>
  <c r="Q392" i="3"/>
  <c r="R392" i="3"/>
  <c r="S392" i="3"/>
  <c r="M393" i="3"/>
  <c r="N393" i="3"/>
  <c r="O393" i="3"/>
  <c r="P393" i="3"/>
  <c r="Q393" i="3"/>
  <c r="R393" i="3"/>
  <c r="S393" i="3"/>
  <c r="T393" i="3"/>
  <c r="M394" i="3"/>
  <c r="N394" i="3"/>
  <c r="O394" i="3"/>
  <c r="P394" i="3"/>
  <c r="Q394" i="3"/>
  <c r="R394" i="3"/>
  <c r="S394" i="3"/>
  <c r="T394" i="3"/>
  <c r="M395" i="3"/>
  <c r="N395" i="3"/>
  <c r="O395" i="3"/>
  <c r="P395" i="3"/>
  <c r="Q395" i="3"/>
  <c r="R395" i="3"/>
  <c r="S395" i="3"/>
  <c r="T395" i="3"/>
  <c r="S396" i="3"/>
  <c r="T396" i="3"/>
  <c r="P397" i="3"/>
  <c r="Q397" i="3"/>
  <c r="R397" i="3"/>
  <c r="S397" i="3"/>
  <c r="T397" i="3"/>
  <c r="O399" i="3"/>
  <c r="P399" i="3"/>
  <c r="Q399" i="3"/>
  <c r="R399" i="3"/>
  <c r="S399" i="3"/>
  <c r="N400" i="3"/>
  <c r="O400" i="3"/>
  <c r="P400" i="3"/>
  <c r="Q400" i="3"/>
  <c r="R400" i="3"/>
  <c r="S400" i="3"/>
  <c r="T400" i="3"/>
  <c r="M402" i="3"/>
  <c r="N402" i="3"/>
  <c r="O402" i="3"/>
  <c r="P402" i="3"/>
  <c r="Q402" i="3"/>
  <c r="R402" i="3"/>
  <c r="S402" i="3"/>
  <c r="T402" i="3"/>
  <c r="M403" i="3"/>
  <c r="N403" i="3"/>
  <c r="O403" i="3"/>
  <c r="P403" i="3"/>
  <c r="Q403" i="3"/>
  <c r="R403" i="3"/>
  <c r="S403" i="3"/>
  <c r="T403" i="3"/>
  <c r="M404" i="3"/>
  <c r="Q404" i="3"/>
  <c r="R404" i="3"/>
  <c r="S404" i="3"/>
  <c r="T404" i="3"/>
  <c r="N405" i="3"/>
  <c r="O405" i="3"/>
  <c r="P405" i="3"/>
  <c r="Q405" i="3"/>
  <c r="R405" i="3"/>
  <c r="S405" i="3"/>
  <c r="M406" i="3"/>
  <c r="N406" i="3"/>
  <c r="O406" i="3"/>
  <c r="P406" i="3"/>
  <c r="Q406" i="3"/>
  <c r="R406" i="3"/>
  <c r="S406" i="3"/>
  <c r="T406" i="3"/>
  <c r="N407" i="3"/>
  <c r="O407" i="3"/>
  <c r="P407" i="3"/>
  <c r="Q407" i="3"/>
  <c r="R407" i="3"/>
  <c r="S407" i="3"/>
  <c r="T407" i="3"/>
  <c r="M408" i="3"/>
  <c r="N408" i="3"/>
  <c r="O408" i="3"/>
  <c r="P408" i="3"/>
  <c r="Q408" i="3"/>
  <c r="R408" i="3"/>
  <c r="S408" i="3"/>
  <c r="T408" i="3"/>
  <c r="M409" i="3"/>
  <c r="N409" i="3"/>
  <c r="O409" i="3"/>
  <c r="P409" i="3"/>
  <c r="Q409" i="3"/>
  <c r="R409" i="3"/>
  <c r="S409" i="3"/>
  <c r="T409" i="3"/>
  <c r="P410" i="3"/>
  <c r="Q410" i="3"/>
  <c r="R410" i="3"/>
  <c r="S410" i="3"/>
  <c r="T410" i="3"/>
  <c r="M411" i="3"/>
  <c r="N411" i="3"/>
  <c r="O411" i="3"/>
  <c r="P411" i="3"/>
  <c r="Q411" i="3"/>
  <c r="R411" i="3"/>
  <c r="S411" i="3"/>
  <c r="T411" i="3"/>
  <c r="M412" i="3"/>
  <c r="N412" i="3"/>
  <c r="O412" i="3"/>
  <c r="P412" i="3"/>
  <c r="Q412" i="3"/>
  <c r="R412" i="3"/>
  <c r="S412" i="3"/>
  <c r="N413" i="3"/>
  <c r="O413" i="3"/>
  <c r="P413" i="3"/>
  <c r="Q413" i="3"/>
  <c r="R413" i="3"/>
  <c r="S413" i="3"/>
  <c r="T413" i="3"/>
  <c r="S414" i="3"/>
  <c r="M415" i="3"/>
  <c r="N415" i="3"/>
  <c r="O415" i="3"/>
  <c r="P415" i="3"/>
  <c r="Q415" i="3"/>
  <c r="R415" i="3"/>
  <c r="S415" i="3"/>
  <c r="T415" i="3"/>
  <c r="O416" i="3"/>
  <c r="P416" i="3"/>
  <c r="Q416" i="3"/>
  <c r="R416" i="3"/>
  <c r="S416" i="3"/>
  <c r="T416" i="3"/>
  <c r="M417" i="3"/>
  <c r="N417" i="3"/>
  <c r="O417" i="3"/>
  <c r="P417" i="3"/>
  <c r="Q417" i="3"/>
  <c r="R417" i="3"/>
  <c r="S417" i="3"/>
  <c r="T417" i="3"/>
  <c r="M418" i="3"/>
  <c r="N418" i="3"/>
  <c r="O418" i="3"/>
  <c r="P418" i="3"/>
  <c r="Q418" i="3"/>
  <c r="R418" i="3"/>
  <c r="S418" i="3"/>
  <c r="T418" i="3"/>
  <c r="Q419" i="3"/>
  <c r="N420" i="3"/>
  <c r="O420" i="3"/>
  <c r="P420" i="3"/>
  <c r="Q420" i="3"/>
  <c r="R420" i="3"/>
  <c r="S420" i="3"/>
  <c r="T420" i="3"/>
  <c r="M421" i="3"/>
  <c r="N421" i="3"/>
  <c r="O421" i="3"/>
  <c r="P421" i="3"/>
  <c r="Q421" i="3"/>
  <c r="R421" i="3"/>
  <c r="S421" i="3"/>
  <c r="T421" i="3"/>
  <c r="M422" i="3"/>
  <c r="N422" i="3"/>
  <c r="O422" i="3"/>
  <c r="P422" i="3"/>
  <c r="Q422" i="3"/>
  <c r="R422" i="3"/>
  <c r="S422" i="3"/>
  <c r="T422" i="3"/>
  <c r="M423" i="3"/>
  <c r="N423" i="3"/>
  <c r="O423" i="3"/>
  <c r="P423" i="3"/>
  <c r="Q423" i="3"/>
  <c r="R423" i="3"/>
  <c r="S423" i="3"/>
  <c r="T423" i="3"/>
  <c r="M424" i="3"/>
  <c r="N424" i="3"/>
  <c r="O424" i="3"/>
  <c r="P424" i="3"/>
  <c r="Q424" i="3"/>
  <c r="R424" i="3"/>
  <c r="S424" i="3"/>
  <c r="T424" i="3"/>
  <c r="M425" i="3"/>
  <c r="N425" i="3"/>
  <c r="O425" i="3"/>
  <c r="P425" i="3"/>
  <c r="Q425" i="3"/>
  <c r="R425" i="3"/>
  <c r="S425" i="3"/>
  <c r="T425" i="3"/>
  <c r="N426" i="3"/>
  <c r="O426" i="3"/>
  <c r="P426" i="3"/>
  <c r="Q426" i="3"/>
  <c r="R426" i="3"/>
  <c r="S426" i="3"/>
  <c r="T426" i="3"/>
  <c r="S427" i="3"/>
  <c r="N428" i="3"/>
  <c r="O428" i="3"/>
  <c r="P428" i="3"/>
  <c r="Q428" i="3"/>
  <c r="R428" i="3"/>
  <c r="S428" i="3"/>
  <c r="T428" i="3"/>
  <c r="O429" i="3"/>
  <c r="P429" i="3"/>
  <c r="Q429" i="3"/>
  <c r="R429" i="3"/>
  <c r="S429" i="3"/>
  <c r="T429" i="3"/>
  <c r="Q430" i="3"/>
  <c r="R430" i="3"/>
  <c r="S430" i="3"/>
  <c r="T430" i="3"/>
  <c r="M431" i="3"/>
  <c r="N431" i="3"/>
  <c r="O431" i="3"/>
  <c r="P431" i="3"/>
  <c r="Q431" i="3"/>
  <c r="R431" i="3"/>
  <c r="S431" i="3"/>
  <c r="T431" i="3"/>
  <c r="Q432" i="3"/>
  <c r="M433" i="3"/>
  <c r="N433" i="3"/>
  <c r="O433" i="3"/>
  <c r="P433" i="3"/>
  <c r="Q433" i="3"/>
  <c r="R433" i="3"/>
  <c r="S433" i="3"/>
  <c r="T433" i="3"/>
  <c r="M434" i="3"/>
  <c r="N434" i="3"/>
  <c r="O434" i="3"/>
  <c r="P434" i="3"/>
  <c r="Q434" i="3"/>
  <c r="R434" i="3"/>
  <c r="S434" i="3"/>
  <c r="T434" i="3"/>
  <c r="M435" i="3"/>
  <c r="N435" i="3"/>
  <c r="O435" i="3"/>
  <c r="P435" i="3"/>
  <c r="Q435" i="3"/>
  <c r="R435" i="3"/>
  <c r="S435" i="3"/>
  <c r="T435" i="3"/>
  <c r="M436" i="3"/>
  <c r="N436" i="3"/>
  <c r="O436" i="3"/>
  <c r="P436" i="3"/>
  <c r="Q436" i="3"/>
  <c r="R436" i="3"/>
  <c r="S436" i="3"/>
  <c r="T436" i="3"/>
  <c r="M437" i="3"/>
  <c r="N437" i="3"/>
  <c r="O437" i="3"/>
  <c r="P437" i="3"/>
  <c r="Q437" i="3"/>
  <c r="R437" i="3"/>
  <c r="S437" i="3"/>
  <c r="T437" i="3"/>
  <c r="M438" i="3"/>
  <c r="N438" i="3"/>
  <c r="O438" i="3"/>
  <c r="P438" i="3"/>
  <c r="Q438" i="3"/>
  <c r="R438" i="3"/>
  <c r="S438" i="3"/>
  <c r="T438" i="3"/>
  <c r="M439" i="3"/>
  <c r="N439" i="3"/>
  <c r="O439" i="3"/>
  <c r="P439" i="3"/>
  <c r="Q439" i="3"/>
  <c r="R439" i="3"/>
  <c r="S439" i="3"/>
  <c r="T439" i="3"/>
  <c r="M441" i="3"/>
  <c r="N441" i="3"/>
  <c r="O441" i="3"/>
  <c r="P441" i="3"/>
  <c r="Q441" i="3"/>
  <c r="R441" i="3"/>
  <c r="S441" i="3"/>
  <c r="T441" i="3"/>
  <c r="N442" i="3"/>
  <c r="O442" i="3"/>
  <c r="P442" i="3"/>
  <c r="Q442" i="3"/>
  <c r="R442" i="3"/>
  <c r="S442" i="3"/>
  <c r="T442" i="3"/>
  <c r="N443" i="3"/>
  <c r="O443" i="3"/>
  <c r="P443" i="3"/>
  <c r="Q443" i="3"/>
  <c r="R443" i="3"/>
  <c r="S443" i="3"/>
  <c r="T443" i="3"/>
  <c r="Q444" i="3"/>
  <c r="R444" i="3"/>
  <c r="S444" i="3"/>
  <c r="T444" i="3"/>
  <c r="M445" i="3"/>
  <c r="N445" i="3"/>
  <c r="O445" i="3"/>
  <c r="P445" i="3"/>
  <c r="Q445" i="3"/>
  <c r="R445" i="3"/>
  <c r="S445" i="3"/>
  <c r="T445" i="3"/>
  <c r="R446" i="3"/>
  <c r="S446" i="3"/>
  <c r="M447" i="3"/>
  <c r="N447" i="3"/>
  <c r="O447" i="3"/>
  <c r="P447" i="3"/>
  <c r="Q447" i="3"/>
  <c r="R447" i="3"/>
  <c r="S447" i="3"/>
  <c r="T447" i="3"/>
  <c r="Q448" i="3"/>
  <c r="Q449" i="3"/>
  <c r="Q451" i="3"/>
  <c r="R451" i="3"/>
  <c r="S451" i="3"/>
  <c r="T451" i="3"/>
  <c r="M452" i="3"/>
  <c r="N452" i="3"/>
  <c r="O452" i="3"/>
  <c r="P452" i="3"/>
  <c r="Q452" i="3"/>
  <c r="R452" i="3"/>
  <c r="S452" i="3"/>
  <c r="T452" i="3"/>
  <c r="M453" i="3"/>
  <c r="N453" i="3"/>
  <c r="O453" i="3"/>
  <c r="P453" i="3"/>
  <c r="Q453" i="3"/>
  <c r="R453" i="3"/>
  <c r="S453" i="3"/>
  <c r="T453" i="3"/>
  <c r="M454" i="3"/>
  <c r="N454" i="3"/>
  <c r="O454" i="3"/>
  <c r="P454" i="3"/>
  <c r="Q454" i="3"/>
  <c r="R454" i="3"/>
  <c r="S454" i="3"/>
  <c r="T454" i="3"/>
  <c r="M455" i="3"/>
  <c r="N455" i="3"/>
  <c r="O455" i="3"/>
  <c r="P455" i="3"/>
  <c r="Q455" i="3"/>
  <c r="R455" i="3"/>
  <c r="S455" i="3"/>
  <c r="T455" i="3"/>
  <c r="Q456" i="3"/>
  <c r="R456" i="3"/>
  <c r="S456" i="3"/>
  <c r="T456" i="3"/>
  <c r="M457" i="3"/>
  <c r="N457" i="3"/>
  <c r="O457" i="3"/>
  <c r="P457" i="3"/>
  <c r="Q457" i="3"/>
  <c r="R457" i="3"/>
  <c r="S457" i="3"/>
  <c r="T457" i="3"/>
  <c r="N458" i="3"/>
  <c r="O458" i="3"/>
  <c r="P458" i="3"/>
  <c r="Q458" i="3"/>
  <c r="R458" i="3"/>
  <c r="S458" i="3"/>
  <c r="T458" i="3"/>
  <c r="O459" i="3"/>
  <c r="P459" i="3"/>
  <c r="Q459" i="3"/>
  <c r="P460" i="3"/>
  <c r="R460" i="3"/>
  <c r="S460" i="3"/>
  <c r="T460" i="3"/>
  <c r="R461" i="3"/>
  <c r="S461" i="3"/>
  <c r="Q462" i="3"/>
  <c r="Q464" i="3"/>
  <c r="Q465" i="3"/>
  <c r="R466" i="3"/>
  <c r="S466" i="3"/>
  <c r="T466" i="3"/>
  <c r="Q467" i="3"/>
  <c r="R467" i="3"/>
  <c r="S467" i="3"/>
  <c r="T467" i="3"/>
  <c r="N468" i="3"/>
  <c r="O468" i="3"/>
  <c r="P468" i="3"/>
  <c r="Q468" i="3"/>
  <c r="R468" i="3"/>
  <c r="S468" i="3"/>
  <c r="T468" i="3"/>
  <c r="M469" i="3"/>
  <c r="N469" i="3"/>
  <c r="O469" i="3"/>
  <c r="P469" i="3"/>
  <c r="Q469" i="3"/>
  <c r="R469" i="3"/>
  <c r="S469" i="3"/>
  <c r="T469" i="3"/>
  <c r="M470" i="3"/>
  <c r="N470" i="3"/>
  <c r="O470" i="3"/>
  <c r="P470" i="3"/>
  <c r="Q470" i="3"/>
  <c r="R470" i="3"/>
  <c r="S470" i="3"/>
  <c r="T470" i="3"/>
  <c r="M471" i="3"/>
  <c r="N471" i="3"/>
  <c r="O471" i="3"/>
  <c r="P471" i="3"/>
  <c r="Q471" i="3"/>
  <c r="R471" i="3"/>
  <c r="S471" i="3"/>
  <c r="T471" i="3"/>
  <c r="Q472" i="3"/>
  <c r="R472" i="3"/>
  <c r="S472" i="3"/>
  <c r="T472" i="3"/>
  <c r="M473" i="3"/>
  <c r="N473" i="3"/>
  <c r="O473" i="3"/>
  <c r="P473" i="3"/>
  <c r="Q473" i="3"/>
  <c r="R473" i="3"/>
  <c r="S473" i="3"/>
  <c r="T473" i="3"/>
  <c r="M474" i="3"/>
  <c r="N474" i="3"/>
  <c r="O474" i="3"/>
  <c r="P474" i="3"/>
  <c r="Q474" i="3"/>
  <c r="R474" i="3"/>
  <c r="S474" i="3"/>
  <c r="T474" i="3"/>
  <c r="O475" i="3"/>
  <c r="P475" i="3"/>
  <c r="Q475" i="3"/>
  <c r="P476" i="3"/>
  <c r="R476" i="3"/>
  <c r="S476" i="3"/>
  <c r="T476" i="3"/>
  <c r="Q477" i="3"/>
  <c r="R477" i="3"/>
  <c r="S477" i="3"/>
  <c r="T477" i="3"/>
  <c r="Q478" i="3"/>
  <c r="M479" i="3"/>
  <c r="N479" i="3"/>
  <c r="O479" i="3"/>
  <c r="P479" i="3"/>
  <c r="Q479" i="3"/>
  <c r="R479" i="3"/>
  <c r="S479" i="3"/>
  <c r="T479" i="3"/>
  <c r="Q480" i="3"/>
  <c r="R480" i="3"/>
  <c r="S480" i="3"/>
  <c r="T480" i="3"/>
  <c r="M481" i="3"/>
  <c r="N481" i="3"/>
  <c r="O481" i="3"/>
  <c r="P481" i="3"/>
  <c r="Q481" i="3"/>
  <c r="R481" i="3"/>
  <c r="S481" i="3"/>
  <c r="T481" i="3"/>
  <c r="P482" i="3"/>
  <c r="Q482" i="3"/>
  <c r="S482" i="3"/>
  <c r="T482" i="3"/>
  <c r="Q483" i="3"/>
  <c r="R483" i="3"/>
  <c r="S483" i="3"/>
  <c r="T483" i="3"/>
  <c r="N484" i="3"/>
  <c r="O484" i="3"/>
  <c r="P484" i="3"/>
  <c r="Q484" i="3"/>
  <c r="R484" i="3"/>
  <c r="S484" i="3"/>
  <c r="T484" i="3"/>
  <c r="P485" i="3"/>
  <c r="Q485" i="3"/>
  <c r="S485" i="3"/>
  <c r="T485" i="3"/>
  <c r="M486" i="3"/>
  <c r="N486" i="3"/>
  <c r="O486" i="3"/>
  <c r="P486" i="3"/>
  <c r="Q486" i="3"/>
  <c r="R486" i="3"/>
  <c r="S486" i="3"/>
  <c r="T486" i="3"/>
  <c r="P487" i="3"/>
  <c r="Q487" i="3"/>
  <c r="S487" i="3"/>
  <c r="T487" i="3"/>
  <c r="M489" i="3"/>
  <c r="N489" i="3"/>
  <c r="O489" i="3"/>
  <c r="P489" i="3"/>
  <c r="Q489" i="3"/>
  <c r="R489" i="3"/>
  <c r="S489" i="3"/>
  <c r="T489" i="3"/>
  <c r="M490" i="3"/>
  <c r="N490" i="3"/>
  <c r="O490" i="3"/>
  <c r="P490" i="3"/>
  <c r="Q490" i="3"/>
  <c r="R490" i="3"/>
  <c r="S490" i="3"/>
  <c r="T490" i="3"/>
  <c r="P492" i="3"/>
  <c r="Q492" i="3"/>
  <c r="S492" i="3"/>
  <c r="T492" i="3"/>
  <c r="P494" i="3"/>
  <c r="Q494" i="3"/>
  <c r="S494" i="3"/>
  <c r="T494" i="3"/>
  <c r="P495" i="3"/>
  <c r="Q495" i="3"/>
  <c r="S495" i="3"/>
  <c r="T495" i="3"/>
  <c r="Q496" i="3"/>
  <c r="R496" i="3"/>
  <c r="S496" i="3"/>
  <c r="T496" i="3"/>
  <c r="M497" i="3"/>
  <c r="N497" i="3"/>
  <c r="O497" i="3"/>
  <c r="P497" i="3"/>
  <c r="Q497" i="3"/>
  <c r="R497" i="3"/>
  <c r="S497" i="3"/>
  <c r="T497" i="3"/>
  <c r="P498" i="3"/>
  <c r="Q498" i="3"/>
  <c r="S498" i="3"/>
  <c r="T498" i="3"/>
  <c r="Q499" i="3"/>
  <c r="R499" i="3"/>
  <c r="S499" i="3"/>
  <c r="T499" i="3"/>
  <c r="P500" i="3"/>
  <c r="Q500" i="3"/>
  <c r="S500" i="3"/>
  <c r="T500" i="3"/>
  <c r="P501" i="3"/>
  <c r="Q501" i="3"/>
  <c r="S501" i="3"/>
  <c r="T501" i="3"/>
  <c r="P502" i="3"/>
  <c r="Q502" i="3"/>
  <c r="S502" i="3"/>
  <c r="T502" i="3"/>
  <c r="M503" i="3"/>
  <c r="N503" i="3"/>
  <c r="O503" i="3"/>
  <c r="P503" i="3"/>
  <c r="Q503" i="3"/>
  <c r="R503" i="3"/>
  <c r="S503" i="3"/>
  <c r="T503" i="3"/>
  <c r="P504" i="3"/>
  <c r="Q504" i="3"/>
  <c r="S504" i="3"/>
  <c r="T504" i="3"/>
  <c r="O505" i="3"/>
  <c r="P505" i="3"/>
  <c r="Q505" i="3"/>
  <c r="R505" i="3"/>
  <c r="S505" i="3"/>
  <c r="T505" i="3"/>
  <c r="P506" i="3"/>
  <c r="Q506" i="3"/>
  <c r="S506" i="3"/>
  <c r="T506" i="3"/>
  <c r="N507" i="3"/>
  <c r="O507" i="3"/>
  <c r="P507" i="3"/>
  <c r="Q507" i="3"/>
  <c r="R507" i="3"/>
  <c r="S507" i="3"/>
  <c r="T507" i="3"/>
  <c r="M508" i="3"/>
  <c r="N508" i="3"/>
  <c r="O508" i="3"/>
  <c r="P508" i="3"/>
  <c r="Q508" i="3"/>
  <c r="R508" i="3"/>
  <c r="S508" i="3"/>
  <c r="T508" i="3"/>
  <c r="S509" i="3"/>
  <c r="T509" i="3"/>
  <c r="M510" i="3"/>
  <c r="N510" i="3"/>
  <c r="O510" i="3"/>
  <c r="P510" i="3"/>
  <c r="Q510" i="3"/>
  <c r="R510" i="3"/>
  <c r="S510" i="3"/>
  <c r="T510" i="3"/>
  <c r="P511" i="3"/>
  <c r="Q511" i="3"/>
  <c r="S511" i="3"/>
  <c r="T511" i="3"/>
  <c r="P512" i="3"/>
  <c r="Q512" i="3"/>
  <c r="P513" i="3"/>
  <c r="Q513" i="3"/>
  <c r="S513" i="3"/>
  <c r="T513" i="3"/>
  <c r="P514" i="3"/>
  <c r="Q514" i="3"/>
  <c r="S514" i="3"/>
  <c r="T514" i="3"/>
  <c r="M515" i="3"/>
  <c r="N515" i="3"/>
  <c r="O515" i="3"/>
  <c r="P515" i="3"/>
  <c r="Q515" i="3"/>
  <c r="R515" i="3"/>
  <c r="S515" i="3"/>
  <c r="T515" i="3"/>
  <c r="T516" i="3"/>
  <c r="T517" i="3"/>
  <c r="M518" i="3"/>
  <c r="N518" i="3"/>
  <c r="O518" i="3"/>
  <c r="P518" i="3"/>
  <c r="R518" i="3"/>
  <c r="S518" i="3"/>
  <c r="T518" i="3"/>
  <c r="P519" i="3"/>
  <c r="Q519" i="3"/>
  <c r="S519" i="3"/>
  <c r="T519" i="3"/>
  <c r="P520" i="3"/>
  <c r="Q520" i="3"/>
  <c r="S520" i="3"/>
  <c r="T520" i="3"/>
  <c r="P521" i="3"/>
  <c r="Q521" i="3"/>
  <c r="S521" i="3"/>
  <c r="T521" i="3"/>
  <c r="M522" i="3"/>
  <c r="N522" i="3"/>
  <c r="O522" i="3"/>
  <c r="P522" i="3"/>
  <c r="Q522" i="3"/>
  <c r="R522" i="3"/>
  <c r="S522" i="3"/>
  <c r="T522" i="3"/>
  <c r="M523" i="3"/>
  <c r="N523" i="3"/>
  <c r="O523" i="3"/>
  <c r="P523" i="3"/>
  <c r="Q523" i="3"/>
  <c r="R523" i="3"/>
  <c r="S523" i="3"/>
  <c r="T523" i="3"/>
  <c r="O524" i="3"/>
  <c r="P524" i="3"/>
  <c r="Q524" i="3"/>
  <c r="R524" i="3"/>
  <c r="T524" i="3"/>
  <c r="M525" i="3"/>
  <c r="N525" i="3"/>
  <c r="O525" i="3"/>
  <c r="P525" i="3"/>
  <c r="Q525" i="3"/>
  <c r="R525" i="3"/>
  <c r="T525" i="3"/>
  <c r="M526" i="3"/>
  <c r="N526" i="3"/>
  <c r="O526" i="3"/>
  <c r="P526" i="3"/>
  <c r="Q526" i="3"/>
  <c r="R526" i="3"/>
  <c r="S526" i="3"/>
  <c r="T526" i="3"/>
  <c r="M527" i="3"/>
  <c r="N527" i="3"/>
  <c r="O527" i="3"/>
  <c r="P527" i="3"/>
  <c r="Q527" i="3"/>
  <c r="R527" i="3"/>
  <c r="S527" i="3"/>
  <c r="T527" i="3"/>
  <c r="S528" i="3"/>
  <c r="T528" i="3"/>
  <c r="T529" i="3"/>
  <c r="P530" i="3"/>
  <c r="Q530" i="3"/>
  <c r="R530" i="3"/>
  <c r="S530" i="3"/>
  <c r="T530" i="3"/>
  <c r="P531" i="3"/>
  <c r="Q531" i="3"/>
  <c r="M532" i="3"/>
  <c r="N532" i="3"/>
  <c r="O532" i="3"/>
  <c r="P532" i="3"/>
  <c r="Q532" i="3"/>
  <c r="R532" i="3"/>
  <c r="S532" i="3"/>
  <c r="T532" i="3"/>
  <c r="M533" i="3"/>
  <c r="N533" i="3"/>
  <c r="O533" i="3"/>
  <c r="P533" i="3"/>
  <c r="Q533" i="3"/>
  <c r="R533" i="3"/>
  <c r="S533" i="3"/>
  <c r="T533" i="3"/>
  <c r="M534" i="3"/>
  <c r="N534" i="3"/>
  <c r="O534" i="3"/>
  <c r="P534" i="3"/>
  <c r="Q534" i="3"/>
  <c r="R534" i="3"/>
  <c r="S534" i="3"/>
  <c r="T534" i="3"/>
  <c r="T535" i="3"/>
  <c r="O536" i="3"/>
  <c r="M537" i="3"/>
  <c r="N537" i="3"/>
  <c r="O537" i="3"/>
  <c r="P537" i="3"/>
  <c r="R537" i="3"/>
  <c r="S537" i="3"/>
  <c r="T537" i="3"/>
  <c r="M538" i="3"/>
  <c r="N538" i="3"/>
  <c r="O538" i="3"/>
  <c r="P538" i="3"/>
  <c r="Q538" i="3"/>
  <c r="R538" i="3"/>
  <c r="S538" i="3"/>
  <c r="T538" i="3"/>
  <c r="P539" i="3"/>
  <c r="Q539" i="3"/>
  <c r="R539" i="3"/>
  <c r="S539" i="3"/>
  <c r="T539" i="3"/>
  <c r="Q540" i="3"/>
  <c r="R540" i="3"/>
  <c r="S540" i="3"/>
  <c r="T540" i="3"/>
  <c r="O541" i="3"/>
  <c r="M543" i="3"/>
  <c r="N543" i="3"/>
  <c r="O543" i="3"/>
  <c r="P543" i="3"/>
  <c r="Q543" i="3"/>
  <c r="R543" i="3"/>
  <c r="S543" i="3"/>
  <c r="T543" i="3"/>
  <c r="Q544" i="3"/>
  <c r="R544" i="3"/>
  <c r="T544" i="3"/>
  <c r="O545" i="3"/>
  <c r="P545" i="3"/>
  <c r="Q545" i="3"/>
  <c r="R545" i="3"/>
  <c r="M546" i="3"/>
  <c r="N546" i="3"/>
  <c r="O546" i="3"/>
  <c r="P546" i="3"/>
  <c r="Q546" i="3"/>
  <c r="R546" i="3"/>
  <c r="S546" i="3"/>
  <c r="T546" i="3"/>
  <c r="M547" i="3"/>
  <c r="N547" i="3"/>
  <c r="O547" i="3"/>
  <c r="P547" i="3"/>
  <c r="Q547" i="3"/>
  <c r="R547" i="3"/>
  <c r="S547" i="3"/>
  <c r="T547" i="3"/>
  <c r="M548" i="3"/>
  <c r="N548" i="3"/>
  <c r="O548" i="3"/>
  <c r="P548" i="3"/>
  <c r="Q548" i="3"/>
  <c r="R548" i="3"/>
  <c r="S548" i="3"/>
  <c r="T548" i="3"/>
  <c r="T549" i="3"/>
  <c r="M550" i="3"/>
  <c r="N550" i="3"/>
  <c r="O550" i="3"/>
  <c r="P550" i="3"/>
  <c r="Q550" i="3"/>
  <c r="R550" i="3"/>
  <c r="S550" i="3"/>
  <c r="T550" i="3"/>
  <c r="M551" i="3"/>
  <c r="N551" i="3"/>
  <c r="O551" i="3"/>
  <c r="P551" i="3"/>
  <c r="Q551" i="3"/>
  <c r="R551" i="3"/>
  <c r="S551" i="3"/>
  <c r="T551" i="3"/>
  <c r="M552" i="3"/>
  <c r="N552" i="3"/>
  <c r="O552" i="3"/>
  <c r="P552" i="3"/>
  <c r="Q552" i="3"/>
  <c r="R552" i="3"/>
  <c r="S552" i="3"/>
  <c r="T552" i="3"/>
  <c r="S553" i="3"/>
  <c r="T553" i="3"/>
  <c r="M554" i="3"/>
  <c r="N554" i="3"/>
  <c r="O554" i="3"/>
  <c r="P554" i="3"/>
  <c r="Q554" i="3"/>
  <c r="R554" i="3"/>
  <c r="S554" i="3"/>
  <c r="T554" i="3"/>
  <c r="M555" i="3"/>
  <c r="N555" i="3"/>
  <c r="O555" i="3"/>
  <c r="P555" i="3"/>
  <c r="Q555" i="3"/>
  <c r="R555" i="3"/>
  <c r="S555" i="3"/>
  <c r="T555" i="3"/>
  <c r="M556" i="3"/>
  <c r="N556" i="3"/>
  <c r="O556" i="3"/>
  <c r="M557" i="3"/>
  <c r="Q557" i="3"/>
  <c r="R557" i="3"/>
  <c r="S557" i="3"/>
  <c r="T557" i="3"/>
  <c r="M558" i="3"/>
  <c r="N558" i="3"/>
  <c r="O558" i="3"/>
  <c r="P558" i="3"/>
  <c r="Q558" i="3"/>
  <c r="R558" i="3"/>
  <c r="S558" i="3"/>
  <c r="T558" i="3"/>
  <c r="P559" i="3"/>
  <c r="Q559" i="3"/>
  <c r="R559" i="3"/>
  <c r="S559" i="3"/>
  <c r="T559" i="3"/>
  <c r="Q560" i="3"/>
  <c r="R560" i="3"/>
  <c r="S560" i="3"/>
  <c r="T560" i="3"/>
  <c r="O561" i="3"/>
  <c r="M562" i="3"/>
  <c r="N562" i="3"/>
  <c r="O562" i="3"/>
  <c r="P562" i="3"/>
  <c r="Q562" i="3"/>
  <c r="R562" i="3"/>
  <c r="S562" i="3"/>
  <c r="T562" i="3"/>
  <c r="M563" i="3"/>
  <c r="N563" i="3"/>
  <c r="O563" i="3"/>
  <c r="P563" i="3"/>
  <c r="Q563" i="3"/>
  <c r="R563" i="3"/>
  <c r="S563" i="3"/>
  <c r="T563" i="3"/>
  <c r="Q564" i="3"/>
  <c r="R564" i="3"/>
  <c r="S564" i="3"/>
  <c r="T564" i="3"/>
  <c r="O565" i="3"/>
  <c r="P565" i="3"/>
  <c r="Q565" i="3"/>
  <c r="R565" i="3"/>
  <c r="M566" i="3"/>
  <c r="N566" i="3"/>
  <c r="O566" i="3"/>
  <c r="P566" i="3"/>
  <c r="Q566" i="3"/>
  <c r="R566" i="3"/>
  <c r="S566" i="3"/>
  <c r="T566" i="3"/>
  <c r="M567" i="3"/>
  <c r="N567" i="3"/>
  <c r="O567" i="3"/>
  <c r="P567" i="3"/>
  <c r="Q567" i="3"/>
  <c r="R567" i="3"/>
  <c r="S567" i="3"/>
  <c r="T567" i="3"/>
  <c r="M568" i="3"/>
  <c r="N568" i="3"/>
  <c r="O568" i="3"/>
  <c r="P568" i="3"/>
  <c r="Q568" i="3"/>
  <c r="R568" i="3"/>
  <c r="S568" i="3"/>
  <c r="T568" i="3"/>
  <c r="M569" i="3"/>
  <c r="N569" i="3"/>
  <c r="O569" i="3"/>
  <c r="P569" i="3"/>
  <c r="Q569" i="3"/>
  <c r="R569" i="3"/>
  <c r="S569" i="3"/>
  <c r="T569" i="3"/>
  <c r="M570" i="3"/>
  <c r="N570" i="3"/>
  <c r="O570" i="3"/>
  <c r="P570" i="3"/>
  <c r="Q570" i="3"/>
  <c r="R570" i="3"/>
  <c r="S570" i="3"/>
  <c r="T570" i="3"/>
  <c r="M571" i="3"/>
  <c r="N571" i="3"/>
  <c r="O571" i="3"/>
  <c r="P571" i="3"/>
  <c r="Q571" i="3"/>
  <c r="R571" i="3"/>
  <c r="S571" i="3"/>
  <c r="T571" i="3"/>
  <c r="M572" i="3"/>
  <c r="O572" i="3"/>
  <c r="P572" i="3"/>
  <c r="Q572" i="3"/>
  <c r="R572" i="3"/>
  <c r="S572" i="3"/>
  <c r="S573" i="3"/>
  <c r="M574" i="3"/>
  <c r="O574" i="3"/>
  <c r="P574" i="3"/>
  <c r="Q574" i="3"/>
  <c r="R574" i="3"/>
  <c r="S574" i="3"/>
  <c r="M575" i="3"/>
  <c r="N575" i="3"/>
  <c r="O575" i="3"/>
  <c r="P575" i="3"/>
  <c r="Q575" i="3"/>
  <c r="R575" i="3"/>
  <c r="S575" i="3"/>
  <c r="T575" i="3"/>
  <c r="M576" i="3"/>
  <c r="O576" i="3"/>
  <c r="P576" i="3"/>
  <c r="Q576" i="3"/>
  <c r="R576" i="3"/>
  <c r="S576" i="3"/>
  <c r="M577" i="3"/>
  <c r="Q577" i="3"/>
  <c r="R577" i="3"/>
  <c r="S577" i="3"/>
  <c r="T577" i="3"/>
  <c r="M578" i="3"/>
  <c r="N578" i="3"/>
  <c r="O578" i="3"/>
  <c r="P578" i="3"/>
  <c r="Q578" i="3"/>
  <c r="R578" i="3"/>
  <c r="S578" i="3"/>
  <c r="T578" i="3"/>
  <c r="M579" i="3"/>
  <c r="N579" i="3"/>
  <c r="O579" i="3"/>
  <c r="P579" i="3"/>
  <c r="Q579" i="3"/>
  <c r="R579" i="3"/>
  <c r="S579" i="3"/>
  <c r="T579" i="3"/>
  <c r="M580" i="3"/>
  <c r="N580" i="3"/>
  <c r="O580" i="3"/>
  <c r="P580" i="3"/>
  <c r="Q580" i="3"/>
  <c r="R580" i="3"/>
  <c r="S580" i="3"/>
  <c r="T580" i="3"/>
  <c r="M582" i="3"/>
  <c r="N582" i="3"/>
  <c r="O582" i="3"/>
  <c r="P582" i="3"/>
  <c r="Q582" i="3"/>
  <c r="R582" i="3"/>
  <c r="S582" i="3"/>
  <c r="T582" i="3"/>
  <c r="O583" i="3"/>
  <c r="P583" i="3"/>
  <c r="Q583" i="3"/>
  <c r="R583" i="3"/>
  <c r="S583" i="3"/>
  <c r="T583" i="3"/>
  <c r="M584" i="3"/>
  <c r="N584" i="3"/>
  <c r="O584" i="3"/>
  <c r="P584" i="3"/>
  <c r="Q584" i="3"/>
  <c r="R584" i="3"/>
  <c r="S584" i="3"/>
  <c r="T584" i="3"/>
  <c r="M585" i="3"/>
  <c r="O585" i="3"/>
  <c r="P585" i="3"/>
  <c r="Q585" i="3"/>
  <c r="R585" i="3"/>
  <c r="S585" i="3"/>
  <c r="M586" i="3"/>
  <c r="N586" i="3"/>
  <c r="O586" i="3"/>
  <c r="P586" i="3"/>
  <c r="Q586" i="3"/>
  <c r="R586" i="3"/>
  <c r="S586" i="3"/>
  <c r="T586" i="3"/>
  <c r="M587" i="3"/>
  <c r="O587" i="3"/>
  <c r="Q587" i="3"/>
  <c r="S587" i="3"/>
  <c r="M588" i="3"/>
  <c r="O588" i="3"/>
  <c r="P588" i="3"/>
  <c r="Q588" i="3"/>
  <c r="S588" i="3"/>
  <c r="M589" i="3"/>
  <c r="N589" i="3"/>
  <c r="O589" i="3"/>
  <c r="P589" i="3"/>
  <c r="Q589" i="3"/>
  <c r="R589" i="3"/>
  <c r="S589" i="3"/>
  <c r="T589" i="3"/>
  <c r="M590" i="3"/>
  <c r="N590" i="3"/>
  <c r="O590" i="3"/>
  <c r="Q590" i="3"/>
  <c r="R590" i="3"/>
  <c r="S590" i="3"/>
  <c r="T590" i="3"/>
  <c r="M591" i="3"/>
  <c r="O591" i="3"/>
  <c r="P591" i="3"/>
  <c r="Q591" i="3"/>
  <c r="R591" i="3"/>
  <c r="S591" i="3"/>
  <c r="T591" i="3"/>
  <c r="O592" i="3"/>
  <c r="P592" i="3"/>
  <c r="Q592" i="3"/>
  <c r="R592" i="3"/>
  <c r="S592" i="3"/>
  <c r="Q593" i="3"/>
  <c r="S593" i="3"/>
  <c r="O594" i="3"/>
  <c r="P594" i="3"/>
  <c r="Q594" i="3"/>
  <c r="R594" i="3"/>
  <c r="S594" i="3"/>
  <c r="M595" i="3"/>
  <c r="N595" i="3"/>
  <c r="O595" i="3"/>
  <c r="P595" i="3"/>
  <c r="Q595" i="3"/>
  <c r="R595" i="3"/>
  <c r="S595" i="3"/>
  <c r="T595" i="3"/>
  <c r="O596" i="3"/>
  <c r="Q596" i="3"/>
  <c r="S596" i="3"/>
  <c r="O597" i="3"/>
  <c r="Q597" i="3"/>
  <c r="S597" i="3"/>
  <c r="N598" i="3"/>
  <c r="O598" i="3"/>
  <c r="P598" i="3"/>
  <c r="Q598" i="3"/>
  <c r="R598" i="3"/>
  <c r="S598" i="3"/>
  <c r="T598" i="3"/>
  <c r="M599" i="3"/>
  <c r="N599" i="3"/>
  <c r="O599" i="3"/>
  <c r="P599" i="3"/>
  <c r="Q599" i="3"/>
  <c r="R599" i="3"/>
  <c r="S599" i="3"/>
  <c r="T599" i="3"/>
  <c r="M600" i="3"/>
  <c r="N600" i="3"/>
  <c r="O600" i="3"/>
  <c r="P600" i="3"/>
  <c r="Q600" i="3"/>
  <c r="R600" i="3"/>
  <c r="S600" i="3"/>
  <c r="T600" i="3"/>
  <c r="O601" i="3"/>
  <c r="Q601" i="3"/>
  <c r="S601" i="3"/>
  <c r="M602" i="3"/>
  <c r="N602" i="3"/>
  <c r="O602" i="3"/>
  <c r="P602" i="3"/>
  <c r="Q602" i="3"/>
  <c r="R602" i="3"/>
  <c r="S602" i="3"/>
  <c r="T602" i="3"/>
  <c r="O603" i="3"/>
  <c r="P603" i="3"/>
  <c r="Q603" i="3"/>
  <c r="R603" i="3"/>
  <c r="S603" i="3"/>
  <c r="T603" i="3"/>
  <c r="M604" i="3"/>
  <c r="N604" i="3"/>
  <c r="O604" i="3"/>
  <c r="P604" i="3"/>
  <c r="Q604" i="3"/>
  <c r="R604" i="3"/>
  <c r="S604" i="3"/>
  <c r="T604" i="3"/>
  <c r="O605" i="3"/>
  <c r="P605" i="3"/>
  <c r="Q605" i="3"/>
  <c r="R605" i="3"/>
  <c r="S605" i="3"/>
  <c r="M607" i="3"/>
  <c r="N607" i="3"/>
  <c r="O607" i="3"/>
  <c r="P607" i="3"/>
  <c r="Q607" i="3"/>
  <c r="R607" i="3"/>
  <c r="S607" i="3"/>
  <c r="T607" i="3"/>
  <c r="M610" i="3"/>
  <c r="P611" i="3"/>
  <c r="N612" i="3"/>
  <c r="O612" i="3"/>
  <c r="P612" i="3"/>
  <c r="Q612" i="3"/>
  <c r="R612" i="3"/>
  <c r="S612" i="3"/>
  <c r="T612" i="3"/>
  <c r="M613" i="3"/>
  <c r="O613" i="3"/>
  <c r="Q613" i="3"/>
  <c r="R613" i="3"/>
  <c r="S613" i="3"/>
  <c r="T613" i="3"/>
  <c r="M614" i="3"/>
  <c r="O614" i="3"/>
  <c r="P614" i="3"/>
  <c r="Q614" i="3"/>
  <c r="R614" i="3"/>
  <c r="S614" i="3"/>
  <c r="T614" i="3"/>
  <c r="M616" i="3"/>
  <c r="N616" i="3"/>
  <c r="O616" i="3"/>
  <c r="P616" i="3"/>
  <c r="Q616" i="3"/>
  <c r="R616" i="3"/>
  <c r="S616" i="3"/>
  <c r="T616" i="3"/>
  <c r="M617" i="3"/>
  <c r="M618" i="3"/>
  <c r="N618" i="3"/>
  <c r="O618" i="3"/>
  <c r="P618" i="3"/>
  <c r="Q618" i="3"/>
  <c r="R618" i="3"/>
  <c r="S618" i="3"/>
  <c r="T618" i="3"/>
  <c r="M619" i="3"/>
  <c r="O619" i="3"/>
  <c r="P619" i="3"/>
  <c r="Q619" i="3"/>
  <c r="R619" i="3"/>
  <c r="S619" i="3"/>
  <c r="T619" i="3"/>
  <c r="M621" i="3"/>
  <c r="M622" i="3"/>
  <c r="N622" i="3"/>
  <c r="O622" i="3"/>
  <c r="P622" i="3"/>
  <c r="Q622" i="3"/>
  <c r="R622" i="3"/>
  <c r="S622" i="3"/>
  <c r="T622" i="3"/>
  <c r="M623" i="3"/>
  <c r="O623" i="3"/>
  <c r="Q623" i="3"/>
  <c r="R623" i="3"/>
  <c r="S623" i="3"/>
  <c r="M624" i="3"/>
  <c r="O624" i="3"/>
  <c r="P624" i="3"/>
  <c r="Q624" i="3"/>
  <c r="R624" i="3"/>
  <c r="S624" i="3"/>
  <c r="T624" i="3"/>
  <c r="Q625" i="3"/>
  <c r="M626" i="3"/>
  <c r="O626" i="3"/>
  <c r="Q626" i="3"/>
  <c r="R626" i="3"/>
  <c r="S626" i="3"/>
  <c r="M627" i="3"/>
  <c r="O627" i="3"/>
  <c r="P627" i="3"/>
  <c r="Q627" i="3"/>
  <c r="R627" i="3"/>
  <c r="S627" i="3"/>
  <c r="T627" i="3"/>
  <c r="M628" i="3"/>
  <c r="N628" i="3"/>
  <c r="O628" i="3"/>
  <c r="P628" i="3"/>
  <c r="Q628" i="3"/>
  <c r="R628" i="3"/>
  <c r="S628" i="3"/>
  <c r="T628" i="3"/>
  <c r="M629" i="3"/>
  <c r="N629" i="3"/>
  <c r="O629" i="3"/>
  <c r="P629" i="3"/>
  <c r="Q629" i="3"/>
  <c r="R629" i="3"/>
  <c r="S629" i="3"/>
  <c r="T629" i="3"/>
  <c r="Q630" i="3"/>
  <c r="M631" i="3"/>
  <c r="N631" i="3"/>
  <c r="O631" i="3"/>
  <c r="P631" i="3"/>
  <c r="Q631" i="3"/>
  <c r="R631" i="3"/>
  <c r="S631" i="3"/>
  <c r="T631" i="3"/>
  <c r="M632" i="3"/>
  <c r="N632" i="3"/>
  <c r="O632" i="3"/>
  <c r="P632" i="3"/>
  <c r="Q632" i="3"/>
  <c r="R632" i="3"/>
  <c r="S632" i="3"/>
  <c r="T632" i="3"/>
  <c r="Q633" i="3"/>
  <c r="R633" i="3"/>
  <c r="S633" i="3"/>
  <c r="M634" i="3"/>
  <c r="N634" i="3"/>
  <c r="O634" i="3"/>
  <c r="Q634" i="3"/>
  <c r="S634" i="3"/>
  <c r="N635" i="3"/>
  <c r="O635" i="3"/>
  <c r="P635" i="3"/>
  <c r="Q635" i="3"/>
  <c r="R635" i="3"/>
  <c r="S635" i="3"/>
  <c r="T635" i="3"/>
  <c r="N637" i="3"/>
  <c r="O637" i="3"/>
  <c r="P637" i="3"/>
  <c r="Q637" i="3"/>
  <c r="R637" i="3"/>
  <c r="S637" i="3"/>
  <c r="T637" i="3"/>
  <c r="Q638" i="3"/>
  <c r="S638" i="3"/>
  <c r="O639" i="3"/>
  <c r="Q639" i="3"/>
  <c r="R639" i="3"/>
  <c r="S639" i="3"/>
  <c r="T639" i="3"/>
  <c r="N641" i="3"/>
  <c r="O641" i="3"/>
  <c r="P641" i="3"/>
  <c r="Q641" i="3"/>
  <c r="S641" i="3"/>
  <c r="T641" i="3"/>
  <c r="M642" i="3"/>
  <c r="N642" i="3"/>
  <c r="O642" i="3"/>
  <c r="P642" i="3"/>
  <c r="Q642" i="3"/>
  <c r="R642" i="3"/>
  <c r="S642" i="3"/>
  <c r="T642" i="3"/>
  <c r="S643" i="3"/>
  <c r="O644" i="3"/>
  <c r="Q644" i="3"/>
  <c r="S644" i="3"/>
  <c r="T644" i="3"/>
  <c r="O645" i="3"/>
  <c r="Q645" i="3"/>
  <c r="S645" i="3"/>
  <c r="T645" i="3"/>
  <c r="M646" i="3"/>
  <c r="O646" i="3"/>
  <c r="Q646" i="3"/>
  <c r="R646" i="3"/>
  <c r="S646" i="3"/>
  <c r="T646" i="3"/>
  <c r="Q647" i="3"/>
  <c r="R647" i="3"/>
  <c r="S647" i="3"/>
  <c r="M648" i="3"/>
  <c r="N648" i="3"/>
  <c r="O648" i="3"/>
  <c r="P648" i="3"/>
  <c r="Q648" i="3"/>
  <c r="R648" i="3"/>
  <c r="S648" i="3"/>
  <c r="T648" i="3"/>
  <c r="R649" i="3"/>
  <c r="S649" i="3"/>
  <c r="O651" i="3"/>
  <c r="P651" i="3"/>
  <c r="R651" i="3"/>
  <c r="S651" i="3"/>
  <c r="T651" i="3"/>
  <c r="M652" i="3"/>
  <c r="N652" i="3"/>
  <c r="O652" i="3"/>
  <c r="P652" i="3"/>
  <c r="Q652" i="3"/>
  <c r="R652" i="3"/>
  <c r="S652" i="3"/>
  <c r="T652" i="3"/>
  <c r="Q653" i="3"/>
  <c r="R653" i="3"/>
  <c r="S653" i="3"/>
  <c r="P654" i="3"/>
  <c r="Q654" i="3"/>
  <c r="R654" i="3"/>
  <c r="S654" i="3"/>
  <c r="T654" i="3"/>
  <c r="N656" i="3"/>
  <c r="O656" i="3"/>
  <c r="P656" i="3"/>
  <c r="Q656" i="3"/>
  <c r="R656" i="3"/>
  <c r="S656" i="3"/>
  <c r="M657" i="3"/>
  <c r="N657" i="3"/>
  <c r="O657" i="3"/>
  <c r="P657" i="3"/>
  <c r="Q657" i="3"/>
  <c r="R657" i="3"/>
  <c r="S657" i="3"/>
  <c r="T657" i="3"/>
  <c r="N658" i="3"/>
  <c r="O658" i="3"/>
  <c r="P658" i="3"/>
  <c r="Q658" i="3"/>
  <c r="R658" i="3"/>
  <c r="S658" i="3"/>
  <c r="T658" i="3"/>
  <c r="M659" i="3"/>
  <c r="N659" i="3"/>
  <c r="O659" i="3"/>
  <c r="P659" i="3"/>
  <c r="Q659" i="3"/>
  <c r="R659" i="3"/>
  <c r="S659" i="3"/>
  <c r="T659" i="3"/>
  <c r="N660" i="3"/>
  <c r="O660" i="3"/>
  <c r="Q660" i="3"/>
  <c r="S660" i="3"/>
  <c r="M661" i="3"/>
  <c r="O661" i="3"/>
  <c r="P661" i="3"/>
  <c r="Q661" i="3"/>
  <c r="S661" i="3"/>
  <c r="N662" i="3"/>
  <c r="O662" i="3"/>
  <c r="O663" i="3"/>
  <c r="Q663" i="3"/>
  <c r="R663" i="3"/>
  <c r="S663" i="3"/>
  <c r="N664" i="3"/>
  <c r="O664" i="3"/>
  <c r="P664" i="3"/>
  <c r="Q664" i="3"/>
  <c r="R664" i="3"/>
  <c r="S664" i="3"/>
  <c r="T664" i="3"/>
  <c r="N665" i="3"/>
  <c r="O665" i="3"/>
  <c r="P665" i="3"/>
  <c r="Q665" i="3"/>
  <c r="R665" i="3"/>
  <c r="S665" i="3"/>
  <c r="T665" i="3"/>
  <c r="Q667" i="3"/>
  <c r="R667" i="3"/>
  <c r="S667" i="3"/>
  <c r="T667" i="3"/>
  <c r="N668" i="3"/>
  <c r="O668" i="3"/>
  <c r="P668" i="3"/>
  <c r="Q668" i="3"/>
  <c r="R668" i="3"/>
  <c r="S668" i="3"/>
  <c r="T668" i="3"/>
  <c r="O669" i="3"/>
  <c r="P669" i="3"/>
  <c r="S669" i="3"/>
  <c r="T669" i="3"/>
  <c r="O670" i="3"/>
  <c r="Q670" i="3"/>
  <c r="S670" i="3"/>
  <c r="N671" i="3"/>
  <c r="O671" i="3"/>
  <c r="P671" i="3"/>
  <c r="Q671" i="3"/>
  <c r="R671" i="3"/>
  <c r="S671" i="3"/>
  <c r="T671" i="3"/>
  <c r="T672" i="3"/>
  <c r="T673" i="3"/>
  <c r="S676" i="3"/>
  <c r="R677" i="3"/>
  <c r="S677" i="3"/>
  <c r="M679" i="3"/>
  <c r="N679" i="3"/>
  <c r="O679" i="3"/>
  <c r="P679" i="3"/>
  <c r="Q679" i="3"/>
  <c r="R679" i="3"/>
  <c r="S679" i="3"/>
  <c r="T679" i="3"/>
  <c r="M681" i="3"/>
  <c r="O681" i="3"/>
  <c r="Q681" i="3"/>
  <c r="S681" i="3"/>
  <c r="T681" i="3"/>
  <c r="N682" i="3"/>
  <c r="O682" i="3"/>
  <c r="P682" i="3"/>
  <c r="Q682" i="3"/>
  <c r="R682" i="3"/>
  <c r="S682" i="3"/>
  <c r="T682" i="3"/>
  <c r="M683" i="3"/>
  <c r="N683" i="3"/>
  <c r="O683" i="3"/>
  <c r="P683" i="3"/>
  <c r="Q683" i="3"/>
  <c r="R683" i="3"/>
  <c r="S683" i="3"/>
  <c r="T683" i="3"/>
  <c r="M685" i="3"/>
  <c r="N685" i="3"/>
  <c r="O685" i="3"/>
  <c r="P685" i="3"/>
  <c r="Q685" i="3"/>
  <c r="R685" i="3"/>
  <c r="S685" i="3"/>
  <c r="T685" i="3"/>
  <c r="O686" i="3"/>
  <c r="P686" i="3"/>
  <c r="Q686" i="3"/>
  <c r="W26" i="14" s="1"/>
  <c r="R686" i="3"/>
  <c r="S686" i="3"/>
  <c r="T686" i="3"/>
  <c r="M687" i="3"/>
  <c r="O687" i="3"/>
  <c r="P687" i="3"/>
  <c r="Q687" i="3"/>
  <c r="R687" i="3"/>
  <c r="S687" i="3"/>
  <c r="T687" i="3"/>
  <c r="M688" i="3"/>
  <c r="N688" i="3"/>
  <c r="O688" i="3"/>
  <c r="Q688" i="3"/>
  <c r="S688" i="3"/>
  <c r="M689" i="3"/>
  <c r="O689" i="3"/>
  <c r="Q689" i="3"/>
  <c r="R689" i="3"/>
  <c r="O690" i="3"/>
  <c r="S690" i="3"/>
  <c r="T690" i="3"/>
  <c r="M691" i="3"/>
  <c r="N691" i="3"/>
  <c r="O691" i="3"/>
  <c r="P691" i="3"/>
  <c r="Q691" i="3"/>
  <c r="R691" i="3"/>
  <c r="S691" i="3"/>
  <c r="T691" i="3"/>
  <c r="M692" i="3"/>
  <c r="N692" i="3"/>
  <c r="O692" i="3"/>
  <c r="P692" i="3"/>
  <c r="Q692" i="3"/>
  <c r="R692" i="3"/>
  <c r="S692" i="3"/>
  <c r="T692" i="3"/>
  <c r="M693" i="3"/>
  <c r="O693" i="3"/>
  <c r="O694" i="3"/>
  <c r="P694" i="3"/>
  <c r="S694" i="3"/>
  <c r="M695" i="3"/>
  <c r="N695" i="3"/>
  <c r="O695" i="3"/>
  <c r="P695" i="3"/>
  <c r="Q695" i="3"/>
  <c r="R695" i="3"/>
  <c r="S695" i="3"/>
  <c r="Q696" i="3"/>
  <c r="R696" i="3"/>
  <c r="S696" i="3"/>
  <c r="M697" i="3"/>
  <c r="O697" i="3"/>
  <c r="Q697" i="3"/>
  <c r="S697" i="3"/>
  <c r="M698" i="3"/>
  <c r="N698" i="3"/>
  <c r="O698" i="3"/>
  <c r="P698" i="3"/>
  <c r="Q698" i="3"/>
  <c r="R698" i="3"/>
  <c r="S698" i="3"/>
  <c r="T698" i="3"/>
  <c r="M699" i="3"/>
  <c r="O699" i="3"/>
  <c r="Q699" i="3"/>
  <c r="S699" i="3"/>
  <c r="M700" i="3"/>
  <c r="N700" i="3"/>
  <c r="O700" i="3"/>
  <c r="P700" i="3"/>
  <c r="Q700" i="3"/>
  <c r="R700" i="3"/>
  <c r="S700" i="3"/>
  <c r="T700" i="3"/>
  <c r="M701" i="3"/>
  <c r="O701" i="3"/>
  <c r="P701" i="3"/>
  <c r="Q701" i="3"/>
  <c r="R701" i="3"/>
  <c r="S701" i="3"/>
  <c r="O702" i="3"/>
  <c r="P702" i="3"/>
  <c r="Q702" i="3"/>
  <c r="R702" i="3"/>
  <c r="S702" i="3"/>
  <c r="T702" i="3"/>
  <c r="M704" i="3"/>
  <c r="O704" i="3"/>
  <c r="Q704" i="3"/>
  <c r="S704" i="3"/>
  <c r="T704" i="3"/>
  <c r="M706" i="3"/>
  <c r="O706" i="3"/>
  <c r="P706" i="3"/>
  <c r="Q706" i="3"/>
  <c r="R706" i="3"/>
  <c r="S706" i="3"/>
  <c r="T706" i="3"/>
  <c r="Q707" i="3"/>
  <c r="S707" i="3"/>
  <c r="T707" i="3"/>
  <c r="M708" i="3"/>
  <c r="O708" i="3"/>
  <c r="Q708" i="3"/>
  <c r="S708" i="3"/>
  <c r="T708" i="3"/>
  <c r="M711" i="3"/>
  <c r="N711" i="3"/>
  <c r="O711" i="3"/>
  <c r="P711" i="3"/>
  <c r="Q711" i="3"/>
  <c r="R711" i="3"/>
  <c r="S711" i="3"/>
  <c r="O712" i="3"/>
  <c r="P712" i="3"/>
  <c r="Q712" i="3"/>
  <c r="R712" i="3"/>
  <c r="S712" i="3"/>
  <c r="T712" i="3"/>
  <c r="M714" i="3"/>
  <c r="O714" i="3"/>
  <c r="P714" i="3"/>
  <c r="Q714" i="3"/>
  <c r="R714" i="3"/>
  <c r="S714" i="3"/>
  <c r="T714" i="3"/>
  <c r="T715" i="3"/>
  <c r="M717" i="3"/>
  <c r="N717" i="3"/>
  <c r="O717" i="3"/>
  <c r="P717" i="3"/>
  <c r="Q717" i="3"/>
  <c r="R717" i="3"/>
  <c r="S717" i="3"/>
  <c r="T717" i="3"/>
  <c r="N718" i="3"/>
  <c r="P718" i="3"/>
  <c r="Q718" i="3"/>
  <c r="R718" i="3"/>
  <c r="S718" i="3"/>
  <c r="T718" i="3"/>
  <c r="M720" i="3"/>
  <c r="N720" i="3"/>
  <c r="O720" i="3"/>
  <c r="P720" i="3"/>
  <c r="Q720" i="3"/>
  <c r="R720" i="3"/>
  <c r="S720" i="3"/>
  <c r="T720" i="3"/>
  <c r="N721" i="3"/>
  <c r="O721" i="3"/>
  <c r="P721" i="3"/>
  <c r="Q721" i="3"/>
  <c r="R721" i="3"/>
  <c r="S721" i="3"/>
  <c r="T721" i="3"/>
  <c r="N722" i="3"/>
  <c r="P722" i="3"/>
  <c r="R722" i="3"/>
  <c r="S722" i="3"/>
  <c r="T722" i="3"/>
  <c r="P727" i="3"/>
  <c r="Q727" i="3"/>
  <c r="R727" i="3"/>
  <c r="S727" i="3"/>
  <c r="T727" i="3"/>
  <c r="M728" i="3"/>
  <c r="N728" i="3"/>
  <c r="O728" i="3"/>
  <c r="Q729" i="3"/>
  <c r="R729" i="3"/>
  <c r="S729" i="3"/>
  <c r="T729" i="3"/>
  <c r="S730" i="3"/>
  <c r="T730" i="3"/>
  <c r="N731" i="3"/>
  <c r="P731" i="3"/>
  <c r="R731" i="3"/>
  <c r="S731" i="3"/>
  <c r="T731" i="3"/>
  <c r="N732" i="3"/>
  <c r="P732" i="3"/>
  <c r="R732" i="3"/>
  <c r="S732" i="3"/>
  <c r="T732" i="3"/>
  <c r="R733" i="3"/>
  <c r="S733" i="3"/>
  <c r="T733" i="3"/>
  <c r="M734" i="3"/>
  <c r="N734" i="3"/>
  <c r="O734" i="3"/>
  <c r="P734" i="3"/>
  <c r="Q734" i="3"/>
  <c r="R734" i="3"/>
  <c r="S734" i="3"/>
  <c r="T734" i="3"/>
  <c r="N735" i="3"/>
  <c r="P735" i="3"/>
  <c r="R735" i="3"/>
  <c r="T735" i="3"/>
  <c r="M736" i="3"/>
  <c r="N736" i="3"/>
  <c r="O736" i="3"/>
  <c r="P736" i="3"/>
  <c r="Q736" i="3"/>
  <c r="R736" i="3"/>
  <c r="S736" i="3"/>
  <c r="T736" i="3"/>
  <c r="N738" i="3"/>
  <c r="O738" i="3"/>
  <c r="P738" i="3"/>
  <c r="Q738" i="3"/>
  <c r="R738" i="3"/>
  <c r="S738" i="3"/>
  <c r="T738" i="3"/>
  <c r="N740" i="3"/>
  <c r="O740" i="3"/>
  <c r="P740" i="3"/>
  <c r="Q740" i="3"/>
  <c r="R740" i="3"/>
  <c r="S740" i="3"/>
  <c r="T740" i="3"/>
  <c r="O741" i="3"/>
  <c r="P741" i="3"/>
  <c r="Q741" i="3"/>
  <c r="R741" i="3"/>
  <c r="S741" i="3"/>
  <c r="N742" i="3"/>
  <c r="O742" i="3"/>
  <c r="P742" i="3"/>
  <c r="R742" i="3"/>
  <c r="T742" i="3"/>
  <c r="M744" i="3"/>
  <c r="N744" i="3"/>
  <c r="O744" i="3"/>
  <c r="P744" i="3"/>
  <c r="T744" i="3"/>
  <c r="T745" i="3"/>
  <c r="T746" i="3"/>
  <c r="P747" i="3"/>
  <c r="Q747" i="3"/>
  <c r="R747" i="3"/>
  <c r="S747" i="3"/>
  <c r="T747" i="3"/>
  <c r="T748" i="3"/>
  <c r="T749" i="3"/>
  <c r="S750" i="3"/>
  <c r="T750" i="3"/>
  <c r="P751" i="3"/>
  <c r="Q751" i="3"/>
  <c r="R751" i="3"/>
  <c r="S751" i="3"/>
  <c r="N752" i="3"/>
  <c r="O752" i="3"/>
  <c r="P752" i="3"/>
  <c r="Q752" i="3"/>
  <c r="R752" i="3"/>
  <c r="S752" i="3"/>
  <c r="N753" i="3"/>
  <c r="O753" i="3"/>
  <c r="P753" i="3"/>
  <c r="Q753" i="3"/>
  <c r="R753" i="3"/>
  <c r="S753" i="3"/>
  <c r="T753" i="3"/>
  <c r="O756" i="3"/>
  <c r="P756" i="3"/>
  <c r="Q756" i="3"/>
  <c r="R756" i="3"/>
  <c r="S756" i="3"/>
  <c r="T756" i="3"/>
  <c r="T757" i="3"/>
  <c r="N758" i="3"/>
  <c r="P758" i="3"/>
  <c r="Q758" i="3"/>
  <c r="R758" i="3"/>
  <c r="S758" i="3"/>
  <c r="T758" i="3"/>
  <c r="N759" i="3"/>
  <c r="P759" i="3"/>
  <c r="R759" i="3"/>
  <c r="T759" i="3"/>
  <c r="R761" i="3"/>
  <c r="S761" i="3"/>
  <c r="T761" i="3"/>
  <c r="S762" i="3"/>
  <c r="T762" i="3"/>
  <c r="N763" i="3"/>
  <c r="P763" i="3"/>
  <c r="R763" i="3"/>
  <c r="T763" i="3"/>
  <c r="N764" i="3"/>
  <c r="O764" i="3"/>
  <c r="P764" i="3"/>
  <c r="Q764" i="3"/>
  <c r="R764" i="3"/>
  <c r="S764" i="3"/>
  <c r="N766" i="3"/>
  <c r="P766" i="3"/>
  <c r="Q766" i="3"/>
  <c r="R766" i="3"/>
  <c r="S766" i="3"/>
  <c r="T766" i="3"/>
  <c r="S768" i="3"/>
  <c r="T768" i="3"/>
  <c r="S769" i="3"/>
  <c r="T769" i="3"/>
  <c r="S771" i="3"/>
  <c r="T771" i="3"/>
  <c r="M772" i="3"/>
  <c r="N772" i="3"/>
  <c r="O772" i="3"/>
  <c r="P772" i="3"/>
  <c r="Q772" i="3"/>
  <c r="R772" i="3"/>
  <c r="S772" i="3"/>
  <c r="T772" i="3"/>
  <c r="N773" i="3"/>
  <c r="P773" i="3"/>
  <c r="R773" i="3"/>
  <c r="S773" i="3"/>
  <c r="T773" i="3"/>
  <c r="Q774" i="3"/>
  <c r="R774" i="3"/>
  <c r="S774" i="3"/>
  <c r="T774" i="3"/>
  <c r="O775" i="3"/>
  <c r="S775" i="3"/>
  <c r="T775" i="3"/>
  <c r="S776" i="3"/>
  <c r="T776" i="3"/>
  <c r="T777" i="3"/>
  <c r="M779" i="3"/>
  <c r="N779" i="3"/>
  <c r="O779" i="3"/>
  <c r="P779" i="3"/>
  <c r="S779" i="3"/>
  <c r="T779" i="3"/>
  <c r="N780" i="3"/>
  <c r="P780" i="3"/>
  <c r="Q780" i="3"/>
  <c r="R780" i="3"/>
  <c r="S780" i="3"/>
  <c r="T780" i="3"/>
  <c r="M782" i="3"/>
  <c r="N782" i="3"/>
  <c r="O782" i="3"/>
  <c r="P782" i="3"/>
  <c r="Q782" i="3"/>
  <c r="R782" i="3"/>
  <c r="S782" i="3"/>
  <c r="T782" i="3"/>
  <c r="M783" i="3"/>
  <c r="N783" i="3"/>
  <c r="O783" i="3"/>
  <c r="P783" i="3"/>
  <c r="Q783" i="3"/>
  <c r="R783" i="3"/>
  <c r="S783" i="3"/>
  <c r="T783" i="3"/>
  <c r="N785" i="3"/>
  <c r="O785" i="3"/>
  <c r="P785" i="3"/>
  <c r="Q785" i="3"/>
  <c r="R785" i="3"/>
  <c r="S785" i="3"/>
  <c r="T785" i="3"/>
  <c r="N786" i="3"/>
  <c r="O786" i="3"/>
  <c r="P786" i="3"/>
  <c r="Q786" i="3"/>
  <c r="R786" i="3"/>
  <c r="S786" i="3"/>
  <c r="T786" i="3"/>
  <c r="N787" i="3"/>
  <c r="O787" i="3"/>
  <c r="P787" i="3"/>
  <c r="Q787" i="3"/>
  <c r="R787" i="3"/>
  <c r="S787" i="3"/>
  <c r="T787" i="3"/>
  <c r="N788" i="3"/>
  <c r="O788" i="3"/>
  <c r="P788" i="3"/>
  <c r="Q788" i="3"/>
  <c r="R788" i="3"/>
  <c r="S788" i="3"/>
  <c r="T788" i="3"/>
  <c r="N789" i="3"/>
  <c r="O789" i="3"/>
  <c r="P789" i="3"/>
  <c r="M790" i="3"/>
  <c r="N790" i="3"/>
  <c r="O790" i="3"/>
  <c r="P790" i="3"/>
  <c r="Q790" i="3"/>
  <c r="R790" i="3"/>
  <c r="S790" i="3"/>
  <c r="T790" i="3"/>
  <c r="N791" i="3"/>
  <c r="O791" i="3"/>
  <c r="P791" i="3"/>
  <c r="Q791" i="3"/>
  <c r="R791" i="3"/>
  <c r="S791" i="3"/>
  <c r="T791" i="3"/>
  <c r="M792" i="3"/>
  <c r="N792" i="3"/>
  <c r="O792" i="3"/>
  <c r="P792" i="3"/>
  <c r="Q792" i="3"/>
  <c r="R792" i="3"/>
  <c r="S792" i="3"/>
  <c r="T792" i="3"/>
  <c r="N793" i="3"/>
  <c r="O793" i="3"/>
  <c r="P793" i="3"/>
  <c r="Q793" i="3"/>
  <c r="R793" i="3"/>
  <c r="S793" i="3"/>
  <c r="T793" i="3"/>
  <c r="N794" i="3"/>
  <c r="P794" i="3"/>
  <c r="Q794" i="3"/>
  <c r="R794" i="3"/>
  <c r="S794" i="3"/>
  <c r="T794" i="3"/>
  <c r="T795" i="3"/>
  <c r="N796" i="3"/>
  <c r="P796" i="3"/>
  <c r="R796" i="3"/>
  <c r="T796" i="3"/>
  <c r="Q797" i="3"/>
  <c r="R797" i="3"/>
  <c r="S797" i="3"/>
  <c r="T797" i="3"/>
  <c r="N798" i="3"/>
  <c r="O798" i="3"/>
  <c r="P798" i="3"/>
  <c r="Q798" i="3"/>
  <c r="R798" i="3"/>
  <c r="S798" i="3"/>
  <c r="T798" i="3"/>
  <c r="N799" i="3"/>
  <c r="P799" i="3"/>
  <c r="Q799" i="3"/>
  <c r="R799" i="3"/>
  <c r="S799" i="3"/>
  <c r="N800" i="3"/>
  <c r="O800" i="3"/>
  <c r="P800" i="3"/>
  <c r="Q800" i="3"/>
  <c r="R800" i="3"/>
  <c r="T800" i="3"/>
  <c r="M801" i="3"/>
  <c r="N801" i="3"/>
  <c r="O801" i="3"/>
  <c r="P801" i="3"/>
  <c r="Q801" i="3"/>
  <c r="R801" i="3"/>
  <c r="S801" i="3"/>
  <c r="T801" i="3"/>
  <c r="N802" i="3"/>
  <c r="P802" i="3"/>
  <c r="R802" i="3"/>
  <c r="T802" i="3"/>
  <c r="M803" i="3"/>
  <c r="N803" i="3"/>
  <c r="O803" i="3"/>
  <c r="P803" i="3"/>
  <c r="R803" i="3"/>
  <c r="T803" i="3"/>
  <c r="N804" i="3"/>
  <c r="O804" i="3"/>
  <c r="P804" i="3"/>
  <c r="Q804" i="3"/>
  <c r="R804" i="3"/>
  <c r="S804" i="3"/>
  <c r="T804" i="3"/>
  <c r="Q805" i="3"/>
  <c r="R805" i="3"/>
  <c r="S805" i="3"/>
  <c r="T805" i="3"/>
  <c r="T807" i="3"/>
  <c r="R808" i="3"/>
  <c r="S808" i="3"/>
  <c r="T808" i="3"/>
  <c r="M809" i="3"/>
  <c r="N809" i="3"/>
  <c r="O809" i="3"/>
  <c r="P809" i="3"/>
  <c r="R809" i="3"/>
  <c r="T809" i="3"/>
  <c r="T811" i="3"/>
  <c r="N814" i="3"/>
  <c r="P814" i="3"/>
  <c r="R814" i="3"/>
  <c r="S814" i="3"/>
  <c r="T814" i="3"/>
  <c r="N815" i="3"/>
  <c r="R817" i="3"/>
  <c r="S817" i="3"/>
  <c r="T817" i="3"/>
  <c r="P818" i="3"/>
  <c r="Q818" i="3"/>
  <c r="R818" i="3"/>
  <c r="S818" i="3"/>
  <c r="T818" i="3"/>
  <c r="M819" i="3"/>
  <c r="N819" i="3"/>
  <c r="O819" i="3"/>
  <c r="P819" i="3"/>
  <c r="Q819" i="3"/>
  <c r="R819" i="3"/>
  <c r="S819" i="3"/>
  <c r="T819" i="3"/>
  <c r="N820" i="3"/>
  <c r="O820" i="3"/>
  <c r="P820" i="3"/>
  <c r="Q820" i="3"/>
  <c r="R820" i="3"/>
  <c r="S820" i="3"/>
  <c r="T820" i="3"/>
  <c r="M821" i="3"/>
  <c r="N821" i="3"/>
  <c r="O821" i="3"/>
  <c r="P821" i="3"/>
  <c r="Q821" i="3"/>
  <c r="R821" i="3"/>
  <c r="S821" i="3"/>
  <c r="T821" i="3"/>
  <c r="N822" i="3"/>
  <c r="P822" i="3"/>
  <c r="R822" i="3"/>
  <c r="S822" i="3"/>
  <c r="T822" i="3"/>
  <c r="N823" i="3"/>
  <c r="P823" i="3"/>
  <c r="R823" i="3"/>
  <c r="S823" i="3"/>
  <c r="T823" i="3"/>
  <c r="S824" i="3"/>
  <c r="T824" i="3"/>
  <c r="M825" i="3"/>
  <c r="N825" i="3"/>
  <c r="O825" i="3"/>
  <c r="P825" i="3"/>
  <c r="Q825" i="3"/>
  <c r="R825" i="3"/>
  <c r="S825" i="3"/>
  <c r="T825" i="3"/>
  <c r="N826" i="3"/>
  <c r="P826" i="3"/>
  <c r="R826" i="3"/>
  <c r="S826" i="3"/>
  <c r="T826" i="3"/>
  <c r="N827" i="3"/>
  <c r="O827" i="3"/>
  <c r="P827" i="3"/>
  <c r="Q827" i="3"/>
  <c r="R827" i="3"/>
  <c r="S827" i="3"/>
  <c r="T827" i="3"/>
  <c r="P828" i="3"/>
  <c r="C4" i="3"/>
  <c r="D5" i="4"/>
  <c r="D6" i="4"/>
  <c r="D7" i="4"/>
  <c r="B4" i="3" s="1"/>
  <c r="D8" i="4"/>
  <c r="U353" i="3" s="1"/>
  <c r="C9" i="4"/>
  <c r="D9" i="4" s="1"/>
  <c r="D4" i="4"/>
  <c r="U15" i="3"/>
  <c r="U21" i="3"/>
  <c r="U23" i="3"/>
  <c r="U25" i="3"/>
  <c r="U31" i="3"/>
  <c r="U39" i="3"/>
  <c r="U67" i="3"/>
  <c r="U73" i="3"/>
  <c r="U77" i="3"/>
  <c r="U85" i="3"/>
  <c r="U95" i="3"/>
  <c r="U115" i="3"/>
  <c r="U129" i="3"/>
  <c r="U133" i="3"/>
  <c r="U135" i="3"/>
  <c r="U141" i="3"/>
  <c r="U143" i="3"/>
  <c r="U149" i="3"/>
  <c r="U211" i="3"/>
  <c r="U229" i="3"/>
  <c r="U239" i="3"/>
  <c r="U241" i="3"/>
  <c r="U255" i="3"/>
  <c r="U257" i="3"/>
  <c r="U277" i="3"/>
  <c r="U285" i="3"/>
  <c r="U303" i="3"/>
  <c r="U307" i="3"/>
  <c r="U323" i="3"/>
  <c r="U345" i="3"/>
  <c r="U399" i="3"/>
  <c r="U419" i="3"/>
  <c r="U449" i="3"/>
  <c r="U457" i="3"/>
  <c r="U459" i="3"/>
  <c r="U525" i="3"/>
  <c r="U529" i="3"/>
  <c r="U541" i="3"/>
  <c r="U553" i="3"/>
  <c r="U581" i="3"/>
  <c r="U585" i="3"/>
  <c r="U587" i="3"/>
  <c r="U589" i="3"/>
  <c r="U597" i="3"/>
  <c r="U603" i="3"/>
  <c r="U623" i="3"/>
  <c r="U639" i="3"/>
  <c r="U661" i="3"/>
  <c r="U663" i="3"/>
  <c r="U697" i="3"/>
  <c r="U699" i="3"/>
  <c r="U701" i="3"/>
  <c r="U711" i="3"/>
  <c r="U713" i="3"/>
  <c r="U721" i="3"/>
  <c r="U735" i="3"/>
  <c r="U749" i="3"/>
  <c r="U759" i="3"/>
  <c r="U765" i="3"/>
  <c r="U777" i="3"/>
  <c r="U28" i="3"/>
  <c r="U48" i="3"/>
  <c r="U78" i="3"/>
  <c r="U108" i="3"/>
  <c r="U134" i="3"/>
  <c r="U154" i="3"/>
  <c r="U156" i="3"/>
  <c r="U158" i="3"/>
  <c r="U174" i="3"/>
  <c r="U190" i="3"/>
  <c r="U224" i="3"/>
  <c r="U230" i="3"/>
  <c r="U232" i="3"/>
  <c r="U238" i="3"/>
  <c r="U246" i="3"/>
  <c r="U252" i="3"/>
  <c r="U260" i="3"/>
  <c r="U262" i="3"/>
  <c r="U270" i="3"/>
  <c r="U306" i="3"/>
  <c r="U322" i="3"/>
  <c r="U324" i="3"/>
  <c r="U332" i="3"/>
  <c r="U348" i="3"/>
  <c r="U356" i="3"/>
  <c r="U384" i="3"/>
  <c r="U392" i="3"/>
  <c r="U414" i="3"/>
  <c r="U446" i="3"/>
  <c r="U448" i="3"/>
  <c r="U462" i="3"/>
  <c r="U512" i="3"/>
  <c r="U518" i="3"/>
  <c r="U536" i="3"/>
  <c r="U572" i="3"/>
  <c r="U574" i="3"/>
  <c r="U576" i="3"/>
  <c r="U588" i="3"/>
  <c r="U624" i="3"/>
  <c r="U626" i="3"/>
  <c r="U634" i="3"/>
  <c r="U638" i="3"/>
  <c r="U656" i="3"/>
  <c r="U660" i="3"/>
  <c r="U670" i="3"/>
  <c r="U676" i="3"/>
  <c r="U688" i="3"/>
  <c r="U722" i="3"/>
  <c r="U736" i="3"/>
  <c r="U742" i="3"/>
  <c r="U798" i="3"/>
  <c r="U800" i="3"/>
  <c r="U801" i="3"/>
  <c r="U803" i="3"/>
  <c r="U809" i="3"/>
  <c r="N21" i="3"/>
  <c r="P21" i="3"/>
  <c r="R21" i="3"/>
  <c r="T21" i="3"/>
  <c r="R23" i="3"/>
  <c r="T23" i="3"/>
  <c r="T25" i="3"/>
  <c r="N27" i="3"/>
  <c r="P27" i="3"/>
  <c r="R27" i="3"/>
  <c r="T28" i="3"/>
  <c r="N31" i="3"/>
  <c r="R31" i="3"/>
  <c r="N39" i="3"/>
  <c r="P39" i="3"/>
  <c r="T39" i="3"/>
  <c r="R40" i="3"/>
  <c r="R48" i="3"/>
  <c r="T48" i="3"/>
  <c r="N54" i="3"/>
  <c r="N60" i="3"/>
  <c r="R60" i="3"/>
  <c r="N62" i="3"/>
  <c r="P62" i="3"/>
  <c r="N64" i="3"/>
  <c r="T67" i="3"/>
  <c r="N68" i="3"/>
  <c r="N70" i="3"/>
  <c r="P70" i="3"/>
  <c r="R70" i="3"/>
  <c r="N73" i="3"/>
  <c r="P73" i="3"/>
  <c r="T73" i="3"/>
  <c r="T77" i="3"/>
  <c r="P78" i="3"/>
  <c r="R78" i="3"/>
  <c r="T78" i="3"/>
  <c r="N84" i="3"/>
  <c r="P84" i="3"/>
  <c r="P85" i="3"/>
  <c r="R85" i="3"/>
  <c r="T85" i="3"/>
  <c r="N93" i="3"/>
  <c r="R95" i="3"/>
  <c r="T95" i="3"/>
  <c r="N105" i="3"/>
  <c r="P105" i="3"/>
  <c r="R105" i="3"/>
  <c r="T108" i="3"/>
  <c r="N113" i="3"/>
  <c r="P113" i="3"/>
  <c r="R113" i="3"/>
  <c r="R115" i="3"/>
  <c r="T115" i="3"/>
  <c r="N118" i="3"/>
  <c r="P118" i="3"/>
  <c r="N128" i="3"/>
  <c r="N129" i="3"/>
  <c r="P129" i="3"/>
  <c r="R129" i="3"/>
  <c r="T129" i="3"/>
  <c r="N133" i="3"/>
  <c r="P133" i="3"/>
  <c r="N134" i="3"/>
  <c r="P134" i="3"/>
  <c r="N135" i="3"/>
  <c r="P135" i="3"/>
  <c r="R135" i="3"/>
  <c r="T135" i="3"/>
  <c r="P141" i="3"/>
  <c r="R141" i="3"/>
  <c r="T141" i="3"/>
  <c r="N143" i="3"/>
  <c r="T143" i="3"/>
  <c r="N144" i="3"/>
  <c r="N149" i="3"/>
  <c r="T149" i="3"/>
  <c r="N154" i="3"/>
  <c r="T154" i="3"/>
  <c r="N155" i="3"/>
  <c r="P155" i="3"/>
  <c r="R155" i="3"/>
  <c r="N156" i="3"/>
  <c r="P156" i="3"/>
  <c r="R156" i="3"/>
  <c r="T156" i="3"/>
  <c r="R157" i="3"/>
  <c r="N190" i="3"/>
  <c r="P190" i="3"/>
  <c r="R190" i="3"/>
  <c r="T190" i="3"/>
  <c r="N196" i="3"/>
  <c r="N202" i="3"/>
  <c r="N211" i="3"/>
  <c r="P211" i="3"/>
  <c r="T211" i="3"/>
  <c r="N213" i="3"/>
  <c r="P213" i="3"/>
  <c r="N218" i="3"/>
  <c r="P218" i="3"/>
  <c r="R218" i="3"/>
  <c r="P224" i="3"/>
  <c r="R224" i="3"/>
  <c r="T224" i="3"/>
  <c r="P227" i="3"/>
  <c r="P229" i="3"/>
  <c r="R229" i="3"/>
  <c r="T229" i="3"/>
  <c r="N230" i="3"/>
  <c r="P230" i="3"/>
  <c r="R230" i="3"/>
  <c r="T230" i="3"/>
  <c r="P232" i="3"/>
  <c r="R232" i="3"/>
  <c r="T232" i="3"/>
  <c r="P238" i="3"/>
  <c r="R238" i="3"/>
  <c r="T238" i="3"/>
  <c r="P239" i="3"/>
  <c r="R239" i="3"/>
  <c r="T239" i="3"/>
  <c r="R241" i="3"/>
  <c r="T241" i="3"/>
  <c r="M827" i="3"/>
  <c r="Q826" i="3"/>
  <c r="O826" i="3"/>
  <c r="M826" i="3"/>
  <c r="Q823" i="3"/>
  <c r="O823" i="3"/>
  <c r="M823" i="3"/>
  <c r="Q822" i="3"/>
  <c r="O822" i="3"/>
  <c r="Q817" i="3"/>
  <c r="M815" i="3"/>
  <c r="Q814" i="3"/>
  <c r="O814" i="3"/>
  <c r="M814" i="3"/>
  <c r="S809" i="3"/>
  <c r="Q809" i="3"/>
  <c r="S803" i="3"/>
  <c r="Q803" i="3"/>
  <c r="S802" i="3"/>
  <c r="Q802" i="3"/>
  <c r="O802" i="3"/>
  <c r="M802" i="3"/>
  <c r="S800" i="3"/>
  <c r="O799" i="3"/>
  <c r="S796" i="3"/>
  <c r="Q796" i="3"/>
  <c r="O796" i="3"/>
  <c r="M796" i="3"/>
  <c r="O794" i="3"/>
  <c r="M794" i="3"/>
  <c r="M793" i="3"/>
  <c r="M791" i="3"/>
  <c r="M788" i="3"/>
  <c r="M787" i="3"/>
  <c r="M786" i="3"/>
  <c r="O780" i="3"/>
  <c r="M780" i="3"/>
  <c r="S777" i="3"/>
  <c r="Q773" i="3"/>
  <c r="O773" i="3"/>
  <c r="M773" i="3"/>
  <c r="O766" i="3"/>
  <c r="M766" i="3"/>
  <c r="S765" i="3"/>
  <c r="S763" i="3"/>
  <c r="Q763" i="3"/>
  <c r="O763" i="3"/>
  <c r="M763" i="3"/>
  <c r="Q761" i="3"/>
  <c r="S759" i="3"/>
  <c r="Q759" i="3"/>
  <c r="O759" i="3"/>
  <c r="M759" i="3"/>
  <c r="O758" i="3"/>
  <c r="M758" i="3"/>
  <c r="M752" i="3"/>
  <c r="M751" i="3"/>
  <c r="S742" i="3"/>
  <c r="Q742" i="3"/>
  <c r="M738" i="3"/>
  <c r="S735" i="3"/>
  <c r="Q735" i="3"/>
  <c r="O735" i="3"/>
  <c r="M735" i="3"/>
  <c r="Q733" i="3"/>
  <c r="Q732" i="3"/>
  <c r="O732" i="3"/>
  <c r="M732" i="3"/>
  <c r="Q731" i="3"/>
  <c r="O731" i="3"/>
  <c r="Q730" i="3"/>
  <c r="Q722" i="3"/>
  <c r="O722" i="3"/>
  <c r="M722" i="3"/>
  <c r="O719" i="3"/>
  <c r="O718" i="3"/>
  <c r="N714" i="3"/>
  <c r="T711" i="3"/>
  <c r="R708" i="3"/>
  <c r="P708" i="3"/>
  <c r="N708" i="3"/>
  <c r="R707" i="3"/>
  <c r="P707" i="3"/>
  <c r="N706" i="3"/>
  <c r="R704" i="3"/>
  <c r="P704" i="3"/>
  <c r="N704" i="3"/>
  <c r="T701" i="3"/>
  <c r="N701" i="3"/>
  <c r="T699" i="3"/>
  <c r="R699" i="3"/>
  <c r="P699" i="3"/>
  <c r="N699" i="3"/>
  <c r="T697" i="3"/>
  <c r="R697" i="3"/>
  <c r="P697" i="3"/>
  <c r="N697" i="3"/>
  <c r="N693" i="3"/>
  <c r="R690" i="3"/>
  <c r="P690" i="3"/>
  <c r="N690" i="3"/>
  <c r="P689" i="3"/>
  <c r="N689" i="3"/>
  <c r="T688" i="3"/>
  <c r="R688" i="3"/>
  <c r="P688" i="3"/>
  <c r="N687" i="3"/>
  <c r="R681" i="3"/>
  <c r="P681" i="3"/>
  <c r="N681" i="3"/>
  <c r="T676" i="3"/>
  <c r="R676" i="3"/>
  <c r="T670" i="3"/>
  <c r="R670" i="3"/>
  <c r="P670" i="3"/>
  <c r="N670" i="3"/>
  <c r="N669" i="3"/>
  <c r="T663" i="3"/>
  <c r="P663" i="3"/>
  <c r="N663" i="3"/>
  <c r="T661" i="3"/>
  <c r="R661" i="3"/>
  <c r="N661" i="3"/>
  <c r="T660" i="3"/>
  <c r="R660" i="3"/>
  <c r="P660" i="3"/>
  <c r="T656" i="3"/>
  <c r="P647" i="3"/>
  <c r="P646" i="3"/>
  <c r="N646" i="3"/>
  <c r="R645" i="3"/>
  <c r="P645" i="3"/>
  <c r="R644" i="3"/>
  <c r="P644" i="3"/>
  <c r="N644" i="3"/>
  <c r="R641" i="3"/>
  <c r="P639" i="3"/>
  <c r="T638" i="3"/>
  <c r="R638" i="3"/>
  <c r="T634" i="3"/>
  <c r="R634" i="3"/>
  <c r="P634" i="3"/>
  <c r="N627" i="3"/>
  <c r="T626" i="3"/>
  <c r="P626" i="3"/>
  <c r="N626" i="3"/>
  <c r="N624" i="3"/>
  <c r="T623" i="3"/>
  <c r="P623" i="3"/>
  <c r="N623" i="3"/>
  <c r="N619" i="3"/>
  <c r="N614" i="3"/>
  <c r="N613" i="3"/>
  <c r="R601" i="3"/>
  <c r="P601" i="3"/>
  <c r="T597" i="3"/>
  <c r="R597" i="3"/>
  <c r="P597" i="3"/>
  <c r="R596" i="3"/>
  <c r="P596" i="3"/>
  <c r="T593" i="3"/>
  <c r="R593" i="3"/>
  <c r="N591" i="3"/>
  <c r="P590" i="3"/>
  <c r="T588" i="3"/>
  <c r="R588" i="3"/>
  <c r="N588" i="3"/>
  <c r="T587" i="3"/>
  <c r="R587" i="3"/>
  <c r="P587" i="3"/>
  <c r="N587" i="3"/>
  <c r="T585" i="3"/>
  <c r="N585" i="3"/>
  <c r="N583" i="3"/>
  <c r="T581" i="3"/>
  <c r="N581" i="3"/>
  <c r="T576" i="3"/>
  <c r="N576" i="3"/>
  <c r="T574" i="3"/>
  <c r="N574" i="3"/>
  <c r="T573" i="3"/>
  <c r="T572" i="3"/>
  <c r="N572" i="3"/>
  <c r="P557" i="3"/>
  <c r="N557" i="3"/>
  <c r="R553" i="3"/>
  <c r="P553" i="3"/>
  <c r="N553" i="3"/>
  <c r="T545" i="3"/>
  <c r="N545" i="3"/>
  <c r="P544" i="3"/>
  <c r="N544" i="3"/>
  <c r="T541" i="3"/>
  <c r="R541" i="3"/>
  <c r="P541" i="3"/>
  <c r="N541" i="3"/>
  <c r="P540" i="3"/>
  <c r="N540" i="3"/>
  <c r="N539" i="3"/>
  <c r="T536" i="3"/>
  <c r="R529" i="3"/>
  <c r="P529" i="3"/>
  <c r="N529" i="3"/>
  <c r="P517" i="3"/>
  <c r="R516" i="3"/>
  <c r="P516" i="3"/>
  <c r="N516" i="3"/>
  <c r="T512" i="3"/>
  <c r="R512" i="3"/>
  <c r="N512" i="3"/>
  <c r="R509" i="3"/>
  <c r="P509" i="3"/>
  <c r="N509" i="3"/>
  <c r="N505" i="3"/>
  <c r="R502" i="3"/>
  <c r="N502" i="3"/>
  <c r="R500" i="3"/>
  <c r="N500" i="3"/>
  <c r="R498" i="3"/>
  <c r="N498" i="3"/>
  <c r="R495" i="3"/>
  <c r="N495" i="3"/>
  <c r="R494" i="3"/>
  <c r="N494" i="3"/>
  <c r="R492" i="3"/>
  <c r="N492" i="3"/>
  <c r="R487" i="3"/>
  <c r="N487" i="3"/>
  <c r="R485" i="3"/>
  <c r="N485" i="3"/>
  <c r="R482" i="3"/>
  <c r="N482" i="3"/>
  <c r="P480" i="3"/>
  <c r="N480" i="3"/>
  <c r="T462" i="3"/>
  <c r="R462" i="3"/>
  <c r="P462" i="3"/>
  <c r="N462" i="3"/>
  <c r="N460" i="3"/>
  <c r="T459" i="3"/>
  <c r="R459" i="3"/>
  <c r="N459" i="3"/>
  <c r="P456" i="3"/>
  <c r="N456" i="3"/>
  <c r="P451" i="3"/>
  <c r="N451" i="3"/>
  <c r="T449" i="3"/>
  <c r="R449" i="3"/>
  <c r="P449" i="3"/>
  <c r="N449" i="3"/>
  <c r="T448" i="3"/>
  <c r="R448" i="3"/>
  <c r="P448" i="3"/>
  <c r="N448" i="3"/>
  <c r="T446" i="3"/>
  <c r="P446" i="3"/>
  <c r="N446" i="3"/>
  <c r="P430" i="3"/>
  <c r="N430" i="3"/>
  <c r="T419" i="3"/>
  <c r="R419" i="3"/>
  <c r="P419" i="3"/>
  <c r="N419" i="3"/>
  <c r="N416" i="3"/>
  <c r="T414" i="3"/>
  <c r="R414" i="3"/>
  <c r="P414" i="3"/>
  <c r="T399" i="3"/>
  <c r="N397" i="3"/>
  <c r="T392" i="3"/>
  <c r="P388" i="3"/>
  <c r="N388" i="3"/>
  <c r="N386" i="3"/>
  <c r="R384" i="3"/>
  <c r="P384" i="3"/>
  <c r="N384" i="3"/>
  <c r="R379" i="3"/>
  <c r="P379" i="3"/>
  <c r="N379" i="3"/>
  <c r="R371" i="3"/>
  <c r="P371" i="3"/>
  <c r="N370" i="3"/>
  <c r="R366" i="3"/>
  <c r="N361" i="3"/>
  <c r="N359" i="3"/>
  <c r="T356" i="3"/>
  <c r="R356" i="3"/>
  <c r="P356" i="3"/>
  <c r="R353" i="3"/>
  <c r="T348" i="3"/>
  <c r="R348" i="3"/>
  <c r="P348" i="3"/>
  <c r="N348" i="3"/>
  <c r="T345" i="3"/>
  <c r="R338" i="3"/>
  <c r="P338" i="3"/>
  <c r="N338" i="3"/>
  <c r="P336" i="3"/>
  <c r="N336" i="3"/>
  <c r="T332" i="3"/>
  <c r="P330" i="3"/>
  <c r="T324" i="3"/>
  <c r="R324" i="3"/>
  <c r="T323" i="3"/>
  <c r="R323" i="3"/>
  <c r="N323" i="3"/>
  <c r="R322" i="3"/>
  <c r="P322" i="3"/>
  <c r="N322" i="3"/>
  <c r="P321" i="3"/>
  <c r="N321" i="3"/>
  <c r="R320" i="3"/>
  <c r="P320" i="3"/>
  <c r="N320" i="3"/>
  <c r="R319" i="3"/>
  <c r="P318" i="3"/>
  <c r="N318" i="3"/>
  <c r="N317" i="3"/>
  <c r="P310" i="3"/>
  <c r="N310" i="3"/>
  <c r="N308" i="3"/>
  <c r="T307" i="3"/>
  <c r="R307" i="3"/>
  <c r="N307" i="3"/>
  <c r="T306" i="3"/>
  <c r="R306" i="3"/>
  <c r="T303" i="3"/>
  <c r="R303" i="3"/>
  <c r="P303" i="3"/>
  <c r="N303" i="3"/>
  <c r="N300" i="3"/>
  <c r="R299" i="3"/>
  <c r="P299" i="3"/>
  <c r="N299" i="3"/>
  <c r="N298" i="3"/>
  <c r="R290" i="3"/>
  <c r="T285" i="3"/>
  <c r="R285" i="3"/>
  <c r="P285" i="3"/>
  <c r="R283" i="3"/>
  <c r="P283" i="3"/>
  <c r="N283" i="3"/>
  <c r="N278" i="3"/>
  <c r="N276" i="3"/>
  <c r="N264" i="3"/>
  <c r="T261" i="3"/>
  <c r="R261" i="3"/>
  <c r="P261" i="3"/>
  <c r="T260" i="3"/>
  <c r="R260" i="3"/>
  <c r="P258" i="3"/>
  <c r="T255" i="3"/>
  <c r="R255" i="3"/>
  <c r="P255" i="3"/>
  <c r="T252" i="3"/>
  <c r="R252" i="3"/>
  <c r="P252" i="3"/>
  <c r="P247" i="3"/>
  <c r="N247" i="3"/>
  <c r="T246" i="3"/>
  <c r="R246" i="3"/>
  <c r="P246" i="3"/>
  <c r="R245" i="3"/>
  <c r="P245" i="3"/>
  <c r="S241" i="3"/>
  <c r="S239" i="3"/>
  <c r="Q238" i="3"/>
  <c r="S232" i="3"/>
  <c r="Q230" i="3"/>
  <c r="Q229" i="3"/>
  <c r="Q224" i="3"/>
  <c r="Q218" i="3"/>
  <c r="M218" i="3"/>
  <c r="M217" i="3"/>
  <c r="O211" i="3"/>
  <c r="M202" i="3"/>
  <c r="M200" i="3"/>
  <c r="O196" i="3"/>
  <c r="S190" i="3"/>
  <c r="O190" i="3"/>
  <c r="O159" i="3"/>
  <c r="Q157" i="3"/>
  <c r="Q156" i="3"/>
  <c r="M156" i="3"/>
  <c r="O155" i="3"/>
  <c r="M149" i="3"/>
  <c r="O144" i="3"/>
  <c r="S141" i="3"/>
  <c r="M141" i="3"/>
  <c r="M135" i="3"/>
  <c r="Q134" i="3"/>
  <c r="M134" i="3"/>
  <c r="M133" i="3"/>
  <c r="M129" i="3"/>
  <c r="O118" i="3"/>
  <c r="Q114" i="3"/>
  <c r="O113" i="3"/>
  <c r="S108" i="3"/>
  <c r="Q105" i="3"/>
  <c r="M105" i="3"/>
  <c r="M97" i="3"/>
  <c r="Q95" i="3"/>
  <c r="M95" i="3"/>
  <c r="O93" i="3"/>
  <c r="S85" i="3"/>
  <c r="O85" i="3"/>
  <c r="Q84" i="3"/>
  <c r="M84" i="3"/>
  <c r="S78" i="3"/>
  <c r="O70" i="3"/>
  <c r="M68" i="3"/>
  <c r="M64" i="3"/>
  <c r="Q62" i="3"/>
  <c r="S60" i="3"/>
  <c r="M60" i="3"/>
  <c r="S48" i="3"/>
  <c r="S39" i="3"/>
  <c r="M39" i="3"/>
  <c r="M34" i="3"/>
  <c r="S31" i="3"/>
  <c r="M31" i="3"/>
  <c r="Q27" i="3"/>
  <c r="M27" i="3"/>
  <c r="S23" i="3"/>
  <c r="S21" i="3"/>
  <c r="O21" i="3"/>
  <c r="C24" i="3"/>
  <c r="D25" i="3"/>
  <c r="H25" i="3"/>
  <c r="J25" i="3"/>
  <c r="B24" i="3"/>
  <c r="I25" i="3"/>
  <c r="B27" i="3"/>
  <c r="D27" i="3"/>
  <c r="F27" i="3"/>
  <c r="H27" i="3"/>
  <c r="I28" i="3"/>
  <c r="B31" i="3"/>
  <c r="D31" i="3"/>
  <c r="H31" i="3"/>
  <c r="J31" i="3"/>
  <c r="E32" i="3"/>
  <c r="D39" i="3"/>
  <c r="H39" i="3"/>
  <c r="J39" i="3"/>
  <c r="C40" i="3"/>
  <c r="E40" i="3"/>
  <c r="G40" i="3"/>
  <c r="B41" i="3"/>
  <c r="G48" i="3"/>
  <c r="I48" i="3"/>
  <c r="C54" i="3"/>
  <c r="C60" i="3"/>
  <c r="G60" i="3"/>
  <c r="B61" i="3"/>
  <c r="C62" i="3"/>
  <c r="E62" i="3"/>
  <c r="C64" i="3"/>
  <c r="H67" i="3"/>
  <c r="J67" i="3"/>
  <c r="C68" i="3"/>
  <c r="C70" i="3"/>
  <c r="E70" i="3"/>
  <c r="G70" i="3"/>
  <c r="B73" i="3"/>
  <c r="D73" i="3"/>
  <c r="J73" i="3"/>
  <c r="J77" i="3"/>
  <c r="E78" i="3"/>
  <c r="G78" i="3"/>
  <c r="I78" i="3"/>
  <c r="I80" i="3"/>
  <c r="C84" i="3"/>
  <c r="E84" i="3"/>
  <c r="D85" i="3"/>
  <c r="F85" i="3"/>
  <c r="H85" i="3"/>
  <c r="J85" i="3"/>
  <c r="B93" i="3"/>
  <c r="D93" i="3"/>
  <c r="B95" i="3"/>
  <c r="F95" i="3"/>
  <c r="H95" i="3"/>
  <c r="J95" i="3"/>
  <c r="B97" i="3"/>
  <c r="C98" i="3"/>
  <c r="I98" i="3"/>
  <c r="B105" i="3"/>
  <c r="D105" i="3"/>
  <c r="F105" i="3"/>
  <c r="E108" i="3"/>
  <c r="I108" i="3"/>
  <c r="B111" i="3"/>
  <c r="J111" i="3"/>
  <c r="B113" i="3"/>
  <c r="D113" i="3"/>
  <c r="F113" i="3"/>
  <c r="B115" i="3"/>
  <c r="J115" i="3"/>
  <c r="C118" i="3"/>
  <c r="E118" i="3"/>
  <c r="C128" i="3"/>
  <c r="B129" i="3"/>
  <c r="D129" i="3"/>
  <c r="F129" i="3"/>
  <c r="H129" i="3"/>
  <c r="J129" i="3"/>
  <c r="B133" i="3"/>
  <c r="D133" i="3"/>
  <c r="J133" i="3"/>
  <c r="C134" i="3"/>
  <c r="E134" i="3"/>
  <c r="B135" i="3"/>
  <c r="D135" i="3"/>
  <c r="H135" i="3"/>
  <c r="J135" i="3"/>
  <c r="B141" i="3"/>
  <c r="F141" i="3"/>
  <c r="H141" i="3"/>
  <c r="J141" i="3"/>
  <c r="B143" i="3"/>
  <c r="J143" i="3"/>
  <c r="C144" i="3"/>
  <c r="I144" i="3"/>
  <c r="D147" i="3"/>
  <c r="B149" i="3"/>
  <c r="D149" i="3"/>
  <c r="J149" i="3"/>
  <c r="C154" i="3"/>
  <c r="I154" i="3"/>
  <c r="B155" i="3"/>
  <c r="D155" i="3"/>
  <c r="F155" i="3"/>
  <c r="C156" i="3"/>
  <c r="E156" i="3"/>
  <c r="G156" i="3"/>
  <c r="I156" i="3"/>
  <c r="B157" i="3"/>
  <c r="F157" i="3"/>
  <c r="J157" i="3"/>
  <c r="B159" i="3"/>
  <c r="F159" i="3"/>
  <c r="H159" i="3"/>
  <c r="B163" i="3"/>
  <c r="B165" i="3"/>
  <c r="B175" i="3"/>
  <c r="B179" i="3"/>
  <c r="B183" i="3"/>
  <c r="B187" i="3"/>
  <c r="C190" i="3"/>
  <c r="E190" i="3"/>
  <c r="G190" i="3"/>
  <c r="B191" i="3"/>
  <c r="B195" i="3"/>
  <c r="D195" i="3"/>
  <c r="C196" i="3"/>
  <c r="B199" i="3"/>
  <c r="C202" i="3"/>
  <c r="B205" i="3"/>
  <c r="B211" i="3"/>
  <c r="D211" i="3"/>
  <c r="F211" i="3"/>
  <c r="J211" i="3"/>
  <c r="D213" i="3"/>
  <c r="B217" i="3"/>
  <c r="C218" i="3"/>
  <c r="E218" i="3"/>
  <c r="G218" i="3"/>
  <c r="C27" i="3"/>
  <c r="G27" i="3"/>
  <c r="J28" i="3"/>
  <c r="E31" i="3"/>
  <c r="C39" i="3"/>
  <c r="I39" i="3"/>
  <c r="H40" i="3"/>
  <c r="E41" i="3"/>
  <c r="H48" i="3"/>
  <c r="B60" i="3"/>
  <c r="D62" i="3"/>
  <c r="D64" i="3"/>
  <c r="B68" i="3"/>
  <c r="D70" i="3"/>
  <c r="C73" i="3"/>
  <c r="I77" i="3"/>
  <c r="F78" i="3"/>
  <c r="J78" i="3"/>
  <c r="B84" i="3"/>
  <c r="F84" i="3"/>
  <c r="G85" i="3"/>
  <c r="G95" i="3"/>
  <c r="F98" i="3"/>
  <c r="E105" i="3"/>
  <c r="H108" i="3"/>
  <c r="C111" i="3"/>
  <c r="C113" i="3"/>
  <c r="G113" i="3"/>
  <c r="F114" i="3"/>
  <c r="G115" i="3"/>
  <c r="I115" i="3"/>
  <c r="D118" i="3"/>
  <c r="B128" i="3"/>
  <c r="C129" i="3"/>
  <c r="G129" i="3"/>
  <c r="E133" i="3"/>
  <c r="D134" i="3"/>
  <c r="C135" i="3"/>
  <c r="I135" i="3"/>
  <c r="E141" i="3"/>
  <c r="I141" i="3"/>
  <c r="C143" i="3"/>
  <c r="I143" i="3"/>
  <c r="D144" i="3"/>
  <c r="C147" i="3"/>
  <c r="C149" i="3"/>
  <c r="C155" i="3"/>
  <c r="G155" i="3"/>
  <c r="B156" i="3"/>
  <c r="F156" i="3"/>
  <c r="J156" i="3"/>
  <c r="G157" i="3"/>
  <c r="J158" i="3"/>
  <c r="E159" i="3"/>
  <c r="B170" i="3"/>
  <c r="B174" i="3"/>
  <c r="B180" i="3"/>
  <c r="B188" i="3"/>
  <c r="D190" i="3"/>
  <c r="H190" i="3"/>
  <c r="J190" i="3"/>
  <c r="B194" i="3"/>
  <c r="B200" i="3"/>
  <c r="B206" i="3"/>
  <c r="B210" i="3"/>
  <c r="E211" i="3"/>
  <c r="E213" i="3"/>
  <c r="D218" i="3"/>
  <c r="H218" i="3"/>
  <c r="E27" i="3"/>
  <c r="B28" i="3"/>
  <c r="C31" i="3"/>
  <c r="B34" i="3"/>
  <c r="B38" i="3"/>
  <c r="E39" i="3"/>
  <c r="F40" i="3"/>
  <c r="C41" i="3"/>
  <c r="G41" i="3"/>
  <c r="F48" i="3"/>
  <c r="J48" i="3"/>
  <c r="B54" i="3"/>
  <c r="D60" i="3"/>
  <c r="F60" i="3"/>
  <c r="F62" i="3"/>
  <c r="B64" i="3"/>
  <c r="I67" i="3"/>
  <c r="D68" i="3"/>
  <c r="B70" i="3"/>
  <c r="F70" i="3"/>
  <c r="E73" i="3"/>
  <c r="I73" i="3"/>
  <c r="H78" i="3"/>
  <c r="H80" i="3"/>
  <c r="D84" i="3"/>
  <c r="E85" i="3"/>
  <c r="I85" i="3"/>
  <c r="C93" i="3"/>
  <c r="I95" i="3"/>
  <c r="H98" i="3"/>
  <c r="C105" i="3"/>
  <c r="G105" i="3"/>
  <c r="B106" i="3"/>
  <c r="J108" i="3"/>
  <c r="G111" i="3"/>
  <c r="E113" i="3"/>
  <c r="D114" i="3"/>
  <c r="J114" i="3"/>
  <c r="J118" i="3"/>
  <c r="E129" i="3"/>
  <c r="I129" i="3"/>
  <c r="C133" i="3"/>
  <c r="B134" i="3"/>
  <c r="F134" i="3"/>
  <c r="J134" i="3"/>
  <c r="E135" i="3"/>
  <c r="G135" i="3"/>
  <c r="G141" i="3"/>
  <c r="I149" i="3"/>
  <c r="B154" i="3"/>
  <c r="J154" i="3"/>
  <c r="E155" i="3"/>
  <c r="D156" i="3"/>
  <c r="B166" i="3"/>
  <c r="B184" i="3"/>
  <c r="B186" i="3"/>
  <c r="F190" i="3"/>
  <c r="D196" i="3"/>
  <c r="B198" i="3"/>
  <c r="B204" i="3"/>
  <c r="C211" i="3"/>
  <c r="I211" i="3"/>
  <c r="C213" i="3"/>
  <c r="B218" i="3"/>
  <c r="F218" i="3"/>
  <c r="B221" i="3"/>
  <c r="E224" i="3"/>
  <c r="G224" i="3"/>
  <c r="I224" i="3"/>
  <c r="F227" i="3"/>
  <c r="F229" i="3"/>
  <c r="H229" i="3"/>
  <c r="J229" i="3"/>
  <c r="C230" i="3"/>
  <c r="E230" i="3"/>
  <c r="G230" i="3"/>
  <c r="I230" i="3"/>
  <c r="E232" i="3"/>
  <c r="G232" i="3"/>
  <c r="I232" i="3"/>
  <c r="B233" i="3"/>
  <c r="F233" i="3"/>
  <c r="J233" i="3"/>
  <c r="E236" i="3"/>
  <c r="E238" i="3"/>
  <c r="G238" i="3"/>
  <c r="I238" i="3"/>
  <c r="F239" i="3"/>
  <c r="H239" i="3"/>
  <c r="J239" i="3"/>
  <c r="F241" i="3"/>
  <c r="H241" i="3"/>
  <c r="J241" i="3"/>
  <c r="J245" i="3"/>
  <c r="E246" i="3"/>
  <c r="G246" i="3"/>
  <c r="I246" i="3"/>
  <c r="B247" i="3"/>
  <c r="D247" i="3"/>
  <c r="E252" i="3"/>
  <c r="G252" i="3"/>
  <c r="I252" i="3"/>
  <c r="F255" i="3"/>
  <c r="H255" i="3"/>
  <c r="J255" i="3"/>
  <c r="E256" i="3"/>
  <c r="F257" i="3"/>
  <c r="J257" i="3"/>
  <c r="E258" i="3"/>
  <c r="E260" i="3"/>
  <c r="G260" i="3"/>
  <c r="I260" i="3"/>
  <c r="B261" i="3"/>
  <c r="H261" i="3"/>
  <c r="J261" i="3"/>
  <c r="F263" i="3"/>
  <c r="C264" i="3"/>
  <c r="G264" i="3"/>
  <c r="E266" i="3"/>
  <c r="C276" i="3"/>
  <c r="E276" i="3"/>
  <c r="J277" i="3"/>
  <c r="C278" i="3"/>
  <c r="G278" i="3"/>
  <c r="B281" i="3"/>
  <c r="D281" i="3"/>
  <c r="B283" i="3"/>
  <c r="D283" i="3"/>
  <c r="F283" i="3"/>
  <c r="H283" i="3"/>
  <c r="F285" i="3"/>
  <c r="H285" i="3"/>
  <c r="J285" i="3"/>
  <c r="G290" i="3"/>
  <c r="B291" i="3"/>
  <c r="C298" i="3"/>
  <c r="I298" i="3"/>
  <c r="B299" i="3"/>
  <c r="D299" i="3"/>
  <c r="F299" i="3"/>
  <c r="C300" i="3"/>
  <c r="E300" i="3"/>
  <c r="I300" i="3"/>
  <c r="B303" i="3"/>
  <c r="H303" i="3"/>
  <c r="J303" i="3"/>
  <c r="G306" i="3"/>
  <c r="I306" i="3"/>
  <c r="B307" i="3"/>
  <c r="D307" i="3"/>
  <c r="H307" i="3"/>
  <c r="J307" i="3"/>
  <c r="C308" i="3"/>
  <c r="C310" i="3"/>
  <c r="E310" i="3"/>
  <c r="C312" i="3"/>
  <c r="B317" i="3"/>
  <c r="C318" i="3"/>
  <c r="E318" i="3"/>
  <c r="B319" i="3"/>
  <c r="F319" i="3"/>
  <c r="C320" i="3"/>
  <c r="E320" i="3"/>
  <c r="G320" i="3"/>
  <c r="B321" i="3"/>
  <c r="C322" i="3"/>
  <c r="E322" i="3"/>
  <c r="G322" i="3"/>
  <c r="I322" i="3"/>
  <c r="B323" i="3"/>
  <c r="D323" i="3"/>
  <c r="F323" i="3"/>
  <c r="H323" i="3"/>
  <c r="J323" i="3"/>
  <c r="G324" i="3"/>
  <c r="I324" i="3"/>
  <c r="B325" i="3"/>
  <c r="D325" i="3"/>
  <c r="F325" i="3"/>
  <c r="B329" i="3"/>
  <c r="C330" i="3"/>
  <c r="C332" i="3"/>
  <c r="E332" i="3"/>
  <c r="G332" i="3"/>
  <c r="I332" i="3"/>
  <c r="B333" i="3"/>
  <c r="B335" i="3"/>
  <c r="C338" i="3"/>
  <c r="E338" i="3"/>
  <c r="G338" i="3"/>
  <c r="B339" i="3"/>
  <c r="D339" i="3"/>
  <c r="F339" i="3"/>
  <c r="J339" i="3"/>
  <c r="F224" i="3"/>
  <c r="J224" i="3"/>
  <c r="E227" i="3"/>
  <c r="G229" i="3"/>
  <c r="F230" i="3"/>
  <c r="J230" i="3"/>
  <c r="H232" i="3"/>
  <c r="E233" i="3"/>
  <c r="I233" i="3"/>
  <c r="D238" i="3"/>
  <c r="H238" i="3"/>
  <c r="G239" i="3"/>
  <c r="I241" i="3"/>
  <c r="H246" i="3"/>
  <c r="C247" i="3"/>
  <c r="D252" i="3"/>
  <c r="H252" i="3"/>
  <c r="G255" i="3"/>
  <c r="E257" i="3"/>
  <c r="J260" i="3"/>
  <c r="G261" i="3"/>
  <c r="J262" i="3"/>
  <c r="F264" i="3"/>
  <c r="J264" i="3"/>
  <c r="B266" i="3"/>
  <c r="D266" i="3"/>
  <c r="D276" i="3"/>
  <c r="B278" i="3"/>
  <c r="J278" i="3"/>
  <c r="E283" i="3"/>
  <c r="E285" i="3"/>
  <c r="I285" i="3"/>
  <c r="B298" i="3"/>
  <c r="J298" i="3"/>
  <c r="E299" i="3"/>
  <c r="D300" i="3"/>
  <c r="J300" i="3"/>
  <c r="I303" i="3"/>
  <c r="J306" i="3"/>
  <c r="G307" i="3"/>
  <c r="B308" i="3"/>
  <c r="D310" i="3"/>
  <c r="C317" i="3"/>
  <c r="B318" i="3"/>
  <c r="D320" i="3"/>
  <c r="H320" i="3"/>
  <c r="D322" i="3"/>
  <c r="H322" i="3"/>
  <c r="C323" i="3"/>
  <c r="G323" i="3"/>
  <c r="H324" i="3"/>
  <c r="D330" i="3"/>
  <c r="J330" i="3"/>
  <c r="B332" i="3"/>
  <c r="F332" i="3"/>
  <c r="J332" i="3"/>
  <c r="B338" i="3"/>
  <c r="F338" i="3"/>
  <c r="G339" i="3"/>
  <c r="B340" i="3"/>
  <c r="B342" i="3"/>
  <c r="D342" i="3"/>
  <c r="F342" i="3"/>
  <c r="H342" i="3"/>
  <c r="J342" i="3"/>
  <c r="G345" i="3"/>
  <c r="I345" i="3"/>
  <c r="D348" i="3"/>
  <c r="F348" i="3"/>
  <c r="H348" i="3"/>
  <c r="J348" i="3"/>
  <c r="D350" i="3"/>
  <c r="H350" i="3"/>
  <c r="J350" i="3"/>
  <c r="E353" i="3"/>
  <c r="I353" i="3"/>
  <c r="B356" i="3"/>
  <c r="D356" i="3"/>
  <c r="F356" i="3"/>
  <c r="H356" i="3"/>
  <c r="J356" i="3"/>
  <c r="C359" i="3"/>
  <c r="E359" i="3"/>
  <c r="G359" i="3"/>
  <c r="C361" i="3"/>
  <c r="H366" i="3"/>
  <c r="B370" i="3"/>
  <c r="D370" i="3"/>
  <c r="C371" i="3"/>
  <c r="E371" i="3"/>
  <c r="G371" i="3"/>
  <c r="B376" i="3"/>
  <c r="D376" i="3"/>
  <c r="H376" i="3"/>
  <c r="J376" i="3"/>
  <c r="C379" i="3"/>
  <c r="E379" i="3"/>
  <c r="G379" i="3"/>
  <c r="B384" i="3"/>
  <c r="D384" i="3"/>
  <c r="F384" i="3"/>
  <c r="J384" i="3"/>
  <c r="B386" i="3"/>
  <c r="B388" i="3"/>
  <c r="D388" i="3"/>
  <c r="J388" i="3"/>
  <c r="C391" i="3"/>
  <c r="B392" i="3"/>
  <c r="J392" i="3"/>
  <c r="C397" i="3"/>
  <c r="I399" i="3"/>
  <c r="E401" i="3"/>
  <c r="B414" i="3"/>
  <c r="F414" i="3"/>
  <c r="J414" i="3"/>
  <c r="B416" i="3"/>
  <c r="C419" i="3"/>
  <c r="E419" i="3"/>
  <c r="G419" i="3"/>
  <c r="I419" i="3"/>
  <c r="B428" i="3"/>
  <c r="B430" i="3"/>
  <c r="D430" i="3"/>
  <c r="B446" i="3"/>
  <c r="D446" i="3"/>
  <c r="F446" i="3"/>
  <c r="J446" i="3"/>
  <c r="B448" i="3"/>
  <c r="D448" i="3"/>
  <c r="H448" i="3"/>
  <c r="J448" i="3"/>
  <c r="C449" i="3"/>
  <c r="E449" i="3"/>
  <c r="G449" i="3"/>
  <c r="I449" i="3"/>
  <c r="B450" i="3"/>
  <c r="F450" i="3"/>
  <c r="C451" i="3"/>
  <c r="E451" i="3"/>
  <c r="B456" i="3"/>
  <c r="D456" i="3"/>
  <c r="C459" i="3"/>
  <c r="G459" i="3"/>
  <c r="I459" i="3"/>
  <c r="B460" i="3"/>
  <c r="D460" i="3"/>
  <c r="F460" i="3"/>
  <c r="C461" i="3"/>
  <c r="B462" i="3"/>
  <c r="H224" i="3"/>
  <c r="E229" i="3"/>
  <c r="I229" i="3"/>
  <c r="D230" i="3"/>
  <c r="H230" i="3"/>
  <c r="F232" i="3"/>
  <c r="J232" i="3"/>
  <c r="G233" i="3"/>
  <c r="F238" i="3"/>
  <c r="J238" i="3"/>
  <c r="E239" i="3"/>
  <c r="I239" i="3"/>
  <c r="G241" i="3"/>
  <c r="E245" i="3"/>
  <c r="I245" i="3"/>
  <c r="F246" i="3"/>
  <c r="J246" i="3"/>
  <c r="E247" i="3"/>
  <c r="E249" i="3"/>
  <c r="F252" i="3"/>
  <c r="J252" i="3"/>
  <c r="E255" i="3"/>
  <c r="I255" i="3"/>
  <c r="F258" i="3"/>
  <c r="G259" i="3"/>
  <c r="H260" i="3"/>
  <c r="E261" i="3"/>
  <c r="I261" i="3"/>
  <c r="B264" i="3"/>
  <c r="H264" i="3"/>
  <c r="J270" i="3"/>
  <c r="B276" i="3"/>
  <c r="D278" i="3"/>
  <c r="H278" i="3"/>
  <c r="C281" i="3"/>
  <c r="C283" i="3"/>
  <c r="G283" i="3"/>
  <c r="G285" i="3"/>
  <c r="B286" i="3"/>
  <c r="B288" i="3"/>
  <c r="B290" i="3"/>
  <c r="F290" i="3"/>
  <c r="D298" i="3"/>
  <c r="C299" i="3"/>
  <c r="G299" i="3"/>
  <c r="B300" i="3"/>
  <c r="H300" i="3"/>
  <c r="C303" i="3"/>
  <c r="E303" i="3"/>
  <c r="G303" i="3"/>
  <c r="B306" i="3"/>
  <c r="C307" i="3"/>
  <c r="I307" i="3"/>
  <c r="B310" i="3"/>
  <c r="B312" i="3"/>
  <c r="J312" i="3"/>
  <c r="D318" i="3"/>
  <c r="C319" i="3"/>
  <c r="B320" i="3"/>
  <c r="F320" i="3"/>
  <c r="B322" i="3"/>
  <c r="F322" i="3"/>
  <c r="J322" i="3"/>
  <c r="E323" i="3"/>
  <c r="I323" i="3"/>
  <c r="D324" i="3"/>
  <c r="J324" i="3"/>
  <c r="B330" i="3"/>
  <c r="H330" i="3"/>
  <c r="D332" i="3"/>
  <c r="H332" i="3"/>
  <c r="D338" i="3"/>
  <c r="H338" i="3"/>
  <c r="E339" i="3"/>
  <c r="I339" i="3"/>
  <c r="C342" i="3"/>
  <c r="E342" i="3"/>
  <c r="G342" i="3"/>
  <c r="I342" i="3"/>
  <c r="B345" i="3"/>
  <c r="H345" i="3"/>
  <c r="J345" i="3"/>
  <c r="E348" i="3"/>
  <c r="G348" i="3"/>
  <c r="I348" i="3"/>
  <c r="E350" i="3"/>
  <c r="G350" i="3"/>
  <c r="D353" i="3"/>
  <c r="F353" i="3"/>
  <c r="J353" i="3"/>
  <c r="E356" i="3"/>
  <c r="G356" i="3"/>
  <c r="I356" i="3"/>
  <c r="B359" i="3"/>
  <c r="D359" i="3"/>
  <c r="H359" i="3"/>
  <c r="B361" i="3"/>
  <c r="G366" i="3"/>
  <c r="I366" i="3"/>
  <c r="C370" i="3"/>
  <c r="D371" i="3"/>
  <c r="F371" i="3"/>
  <c r="E376" i="3"/>
  <c r="G376" i="3"/>
  <c r="I376" i="3"/>
  <c r="B379" i="3"/>
  <c r="D379" i="3"/>
  <c r="F379" i="3"/>
  <c r="C384" i="3"/>
  <c r="E384" i="3"/>
  <c r="G384" i="3"/>
  <c r="C386" i="3"/>
  <c r="B387" i="3"/>
  <c r="C388" i="3"/>
  <c r="I388" i="3"/>
  <c r="D391" i="3"/>
  <c r="I392" i="3"/>
  <c r="B397" i="3"/>
  <c r="D397" i="3"/>
  <c r="J399" i="3"/>
  <c r="B401" i="3"/>
  <c r="F401" i="3"/>
  <c r="B407" i="3"/>
  <c r="B413" i="3"/>
  <c r="C414" i="3"/>
  <c r="E414" i="3"/>
  <c r="G414" i="3"/>
  <c r="I414" i="3"/>
  <c r="C416" i="3"/>
  <c r="B419" i="3"/>
  <c r="D419" i="3"/>
  <c r="H419" i="3"/>
  <c r="J419" i="3"/>
  <c r="B429" i="3"/>
  <c r="C430" i="3"/>
  <c r="E430" i="3"/>
  <c r="C446" i="3"/>
  <c r="E446" i="3"/>
  <c r="I446" i="3"/>
  <c r="C448" i="3"/>
  <c r="E448" i="3"/>
  <c r="G448" i="3"/>
  <c r="I448" i="3"/>
  <c r="B449" i="3"/>
  <c r="D449" i="3"/>
  <c r="H449" i="3"/>
  <c r="J449" i="3"/>
  <c r="C450" i="3"/>
  <c r="E450" i="3"/>
  <c r="B451" i="3"/>
  <c r="D451" i="3"/>
  <c r="E456" i="3"/>
  <c r="J457" i="3"/>
  <c r="B459" i="3"/>
  <c r="H459" i="3"/>
  <c r="C460" i="3"/>
  <c r="B461" i="3"/>
  <c r="D462" i="3"/>
  <c r="H462" i="3"/>
  <c r="J462" i="3"/>
  <c r="C467" i="3"/>
  <c r="E467" i="3"/>
  <c r="B468" i="3"/>
  <c r="C477" i="3"/>
  <c r="E477" i="3"/>
  <c r="B480" i="3"/>
  <c r="D480" i="3"/>
  <c r="B482" i="3"/>
  <c r="D482" i="3"/>
  <c r="C485" i="3"/>
  <c r="G485" i="3"/>
  <c r="C487" i="3"/>
  <c r="G487" i="3"/>
  <c r="B488" i="3"/>
  <c r="B492" i="3"/>
  <c r="D492" i="3"/>
  <c r="B494" i="3"/>
  <c r="D494" i="3"/>
  <c r="C495" i="3"/>
  <c r="G495" i="3"/>
  <c r="B498" i="3"/>
  <c r="D498" i="3"/>
  <c r="B500" i="3"/>
  <c r="D500" i="3"/>
  <c r="C501" i="3"/>
  <c r="G501" i="3"/>
  <c r="B502" i="3"/>
  <c r="D502" i="3"/>
  <c r="C505" i="3"/>
  <c r="C509" i="3"/>
  <c r="E509" i="3"/>
  <c r="G509" i="3"/>
  <c r="C511" i="3"/>
  <c r="B512" i="3"/>
  <c r="D512" i="3"/>
  <c r="H512" i="3"/>
  <c r="J512" i="3"/>
  <c r="B516" i="3"/>
  <c r="D516" i="3"/>
  <c r="F516" i="3"/>
  <c r="H516" i="3"/>
  <c r="C517" i="3"/>
  <c r="E517" i="3"/>
  <c r="G517" i="3"/>
  <c r="F518" i="3"/>
  <c r="J518" i="3"/>
  <c r="H524" i="3"/>
  <c r="C529" i="3"/>
  <c r="E529" i="3"/>
  <c r="G529" i="3"/>
  <c r="H536" i="3"/>
  <c r="J536" i="3"/>
  <c r="C539" i="3"/>
  <c r="B540" i="3"/>
  <c r="D540" i="3"/>
  <c r="C541" i="3"/>
  <c r="E541" i="3"/>
  <c r="G541" i="3"/>
  <c r="I541" i="3"/>
  <c r="B544" i="3"/>
  <c r="D544" i="3"/>
  <c r="C545" i="3"/>
  <c r="I545" i="3"/>
  <c r="C553" i="3"/>
  <c r="E553" i="3"/>
  <c r="G553" i="3"/>
  <c r="C557" i="3"/>
  <c r="E557" i="3"/>
  <c r="C561" i="3"/>
  <c r="E561" i="3"/>
  <c r="B572" i="3"/>
  <c r="J572" i="3"/>
  <c r="E573" i="3"/>
  <c r="I573" i="3"/>
  <c r="B574" i="3"/>
  <c r="J574" i="3"/>
  <c r="B576" i="3"/>
  <c r="J576" i="3"/>
  <c r="C577" i="3"/>
  <c r="B578" i="3"/>
  <c r="C581" i="3"/>
  <c r="I581" i="3"/>
  <c r="C583" i="3"/>
  <c r="C585" i="3"/>
  <c r="I585" i="3"/>
  <c r="C587" i="3"/>
  <c r="E587" i="3"/>
  <c r="G587" i="3"/>
  <c r="I587" i="3"/>
  <c r="B588" i="3"/>
  <c r="D588" i="3"/>
  <c r="F588" i="3"/>
  <c r="H588" i="3"/>
  <c r="J588" i="3"/>
  <c r="C591" i="3"/>
  <c r="E593" i="3"/>
  <c r="G593" i="3"/>
  <c r="I593" i="3"/>
  <c r="D596" i="3"/>
  <c r="F596" i="3"/>
  <c r="H596" i="3"/>
  <c r="J596" i="3"/>
  <c r="E597" i="3"/>
  <c r="G597" i="3"/>
  <c r="I597" i="3"/>
  <c r="C601" i="3"/>
  <c r="E601" i="3"/>
  <c r="G601" i="3"/>
  <c r="I601" i="3"/>
  <c r="D606" i="3"/>
  <c r="H606" i="3"/>
  <c r="J606" i="3"/>
  <c r="C609" i="3"/>
  <c r="I609" i="3"/>
  <c r="B612" i="3"/>
  <c r="C613" i="3"/>
  <c r="E613" i="3"/>
  <c r="B614" i="3"/>
  <c r="C617" i="3"/>
  <c r="E617" i="3"/>
  <c r="I617" i="3"/>
  <c r="B618" i="3"/>
  <c r="C619" i="3"/>
  <c r="C621" i="3"/>
  <c r="E621" i="3"/>
  <c r="I621" i="3"/>
  <c r="C623" i="3"/>
  <c r="E623" i="3"/>
  <c r="I623" i="3"/>
  <c r="B624" i="3"/>
  <c r="F624" i="3"/>
  <c r="J624" i="3"/>
  <c r="B626" i="3"/>
  <c r="D626" i="3"/>
  <c r="J626" i="3"/>
  <c r="C627" i="3"/>
  <c r="B628" i="3"/>
  <c r="B630" i="3"/>
  <c r="B632" i="3"/>
  <c r="B634" i="3"/>
  <c r="F634" i="3"/>
  <c r="H634" i="3"/>
  <c r="J634" i="3"/>
  <c r="B638" i="3"/>
  <c r="D638" i="3"/>
  <c r="F638" i="3"/>
  <c r="J638" i="3"/>
  <c r="C639" i="3"/>
  <c r="E639" i="3"/>
  <c r="B640" i="3"/>
  <c r="G641" i="3"/>
  <c r="B642" i="3"/>
  <c r="B644" i="3"/>
  <c r="D644" i="3"/>
  <c r="F644" i="3"/>
  <c r="H644" i="3"/>
  <c r="C645" i="3"/>
  <c r="E645" i="3"/>
  <c r="G645" i="3"/>
  <c r="B646" i="3"/>
  <c r="D646" i="3"/>
  <c r="F646" i="3"/>
  <c r="C647" i="3"/>
  <c r="E647" i="3"/>
  <c r="I647" i="3"/>
  <c r="B650" i="3"/>
  <c r="H656" i="3"/>
  <c r="J656" i="3"/>
  <c r="F660" i="3"/>
  <c r="H660" i="3"/>
  <c r="J660" i="3"/>
  <c r="C661" i="3"/>
  <c r="G661" i="3"/>
  <c r="I661" i="3"/>
  <c r="J662" i="3"/>
  <c r="C663" i="3"/>
  <c r="E663" i="3"/>
  <c r="I663" i="3"/>
  <c r="C667" i="3"/>
  <c r="E667" i="3"/>
  <c r="G667" i="3"/>
  <c r="I667" i="3"/>
  <c r="B670" i="3"/>
  <c r="D670" i="3"/>
  <c r="H670" i="3"/>
  <c r="J670" i="3"/>
  <c r="C675" i="3"/>
  <c r="E675" i="3"/>
  <c r="G675" i="3"/>
  <c r="D676" i="3"/>
  <c r="H676" i="3"/>
  <c r="J676" i="3"/>
  <c r="B678" i="3"/>
  <c r="D678" i="3"/>
  <c r="C681" i="3"/>
  <c r="E681" i="3"/>
  <c r="G681" i="3"/>
  <c r="C687" i="3"/>
  <c r="F688" i="3"/>
  <c r="H688" i="3"/>
  <c r="J688" i="3"/>
  <c r="C689" i="3"/>
  <c r="E689" i="3"/>
  <c r="B690" i="3"/>
  <c r="D690" i="3"/>
  <c r="F690" i="3"/>
  <c r="C693" i="3"/>
  <c r="C697" i="3"/>
  <c r="G697" i="3"/>
  <c r="I697" i="3"/>
  <c r="C699" i="3"/>
  <c r="E699" i="3"/>
  <c r="G699" i="3"/>
  <c r="C701" i="3"/>
  <c r="I701" i="3"/>
  <c r="B704" i="3"/>
  <c r="D704" i="3"/>
  <c r="F704" i="3"/>
  <c r="H704" i="3"/>
  <c r="E705" i="3"/>
  <c r="G705" i="3"/>
  <c r="B706" i="3"/>
  <c r="D706" i="3"/>
  <c r="C707" i="3"/>
  <c r="E707" i="3"/>
  <c r="G707" i="3"/>
  <c r="B708" i="3"/>
  <c r="D708" i="3"/>
  <c r="F708" i="3"/>
  <c r="H708" i="3"/>
  <c r="C709" i="3"/>
  <c r="E709" i="3"/>
  <c r="G709" i="3"/>
  <c r="B710" i="3"/>
  <c r="J710" i="3"/>
  <c r="I711" i="3"/>
  <c r="C713" i="3"/>
  <c r="E713" i="3"/>
  <c r="G713" i="3"/>
  <c r="I713" i="3"/>
  <c r="B714" i="3"/>
  <c r="J714" i="3"/>
  <c r="C715" i="3"/>
  <c r="G715" i="3"/>
  <c r="B718" i="3"/>
  <c r="D718" i="3"/>
  <c r="C719" i="3"/>
  <c r="G719" i="3"/>
  <c r="I721" i="3"/>
  <c r="B722" i="3"/>
  <c r="D722" i="3"/>
  <c r="F722" i="3"/>
  <c r="J722" i="3"/>
  <c r="B724" i="3"/>
  <c r="F724" i="3"/>
  <c r="C725" i="3"/>
  <c r="G725" i="3"/>
  <c r="B726" i="3"/>
  <c r="D726" i="3"/>
  <c r="F726" i="3"/>
  <c r="E729" i="3"/>
  <c r="G729" i="3"/>
  <c r="D730" i="3"/>
  <c r="F730" i="3"/>
  <c r="C731" i="3"/>
  <c r="E731" i="3"/>
  <c r="G731" i="3"/>
  <c r="B732" i="3"/>
  <c r="D732" i="3"/>
  <c r="F732" i="3"/>
  <c r="B736" i="3"/>
  <c r="D736" i="3"/>
  <c r="F736" i="3"/>
  <c r="H736" i="3"/>
  <c r="J736" i="3"/>
  <c r="B738" i="3"/>
  <c r="B742" i="3"/>
  <c r="F742" i="3"/>
  <c r="H742" i="3"/>
  <c r="J742" i="3"/>
  <c r="B748" i="3"/>
  <c r="D748" i="3"/>
  <c r="B750" i="3"/>
  <c r="D750" i="3"/>
  <c r="B752" i="3"/>
  <c r="B758" i="3"/>
  <c r="D758" i="3"/>
  <c r="J758" i="3"/>
  <c r="C759" i="3"/>
  <c r="E759" i="3"/>
  <c r="G759" i="3"/>
  <c r="I759" i="3"/>
  <c r="D760" i="3"/>
  <c r="F760" i="3"/>
  <c r="H760" i="3"/>
  <c r="C761" i="3"/>
  <c r="C763" i="3"/>
  <c r="E763" i="3"/>
  <c r="G763" i="3"/>
  <c r="I763" i="3"/>
  <c r="E765" i="3"/>
  <c r="G765" i="3"/>
  <c r="I765" i="3"/>
  <c r="B766" i="3"/>
  <c r="D766" i="3"/>
  <c r="C767" i="3"/>
  <c r="C773" i="3"/>
  <c r="E773" i="3"/>
  <c r="C456" i="3"/>
  <c r="J459" i="3"/>
  <c r="D461" i="3"/>
  <c r="C462" i="3"/>
  <c r="E462" i="3"/>
  <c r="G462" i="3"/>
  <c r="I462" i="3"/>
  <c r="B467" i="3"/>
  <c r="D467" i="3"/>
  <c r="B477" i="3"/>
  <c r="D477" i="3"/>
  <c r="C480" i="3"/>
  <c r="E480" i="3"/>
  <c r="C482" i="3"/>
  <c r="G482" i="3"/>
  <c r="B485" i="3"/>
  <c r="D485" i="3"/>
  <c r="B487" i="3"/>
  <c r="D487" i="3"/>
  <c r="C492" i="3"/>
  <c r="G492" i="3"/>
  <c r="C494" i="3"/>
  <c r="G494" i="3"/>
  <c r="B495" i="3"/>
  <c r="D495" i="3"/>
  <c r="C498" i="3"/>
  <c r="G498" i="3"/>
  <c r="C500" i="3"/>
  <c r="G500" i="3"/>
  <c r="B501" i="3"/>
  <c r="C502" i="3"/>
  <c r="G502" i="3"/>
  <c r="B505" i="3"/>
  <c r="B509" i="3"/>
  <c r="D509" i="3"/>
  <c r="F509" i="3"/>
  <c r="B511" i="3"/>
  <c r="C512" i="3"/>
  <c r="G512" i="3"/>
  <c r="I512" i="3"/>
  <c r="C516" i="3"/>
  <c r="E516" i="3"/>
  <c r="G516" i="3"/>
  <c r="B517" i="3"/>
  <c r="F517" i="3"/>
  <c r="H517" i="3"/>
  <c r="H525" i="3"/>
  <c r="J525" i="3"/>
  <c r="B529" i="3"/>
  <c r="D529" i="3"/>
  <c r="F529" i="3"/>
  <c r="H529" i="3"/>
  <c r="J529" i="3"/>
  <c r="E536" i="3"/>
  <c r="G536" i="3"/>
  <c r="I536" i="3"/>
  <c r="B539" i="3"/>
  <c r="D539" i="3"/>
  <c r="C540" i="3"/>
  <c r="E540" i="3"/>
  <c r="B541" i="3"/>
  <c r="F541" i="3"/>
  <c r="H541" i="3"/>
  <c r="J541" i="3"/>
  <c r="C544" i="3"/>
  <c r="E544" i="3"/>
  <c r="B545" i="3"/>
  <c r="H545" i="3"/>
  <c r="J545" i="3"/>
  <c r="B553" i="3"/>
  <c r="D553" i="3"/>
  <c r="F553" i="3"/>
  <c r="J553" i="3"/>
  <c r="D557" i="3"/>
  <c r="B561" i="3"/>
  <c r="D561" i="3"/>
  <c r="F561" i="3"/>
  <c r="H561" i="3"/>
  <c r="B563" i="3"/>
  <c r="C572" i="3"/>
  <c r="I572" i="3"/>
  <c r="D573" i="3"/>
  <c r="J573" i="3"/>
  <c r="C574" i="3"/>
  <c r="I574" i="3"/>
  <c r="C576" i="3"/>
  <c r="I576" i="3"/>
  <c r="B577" i="3"/>
  <c r="J581" i="3"/>
  <c r="B583" i="3"/>
  <c r="B585" i="3"/>
  <c r="J585" i="3"/>
  <c r="D587" i="3"/>
  <c r="F587" i="3"/>
  <c r="H587" i="3"/>
  <c r="J587" i="3"/>
  <c r="C588" i="3"/>
  <c r="G588" i="3"/>
  <c r="I588" i="3"/>
  <c r="B589" i="3"/>
  <c r="J589" i="3"/>
  <c r="E590" i="3"/>
  <c r="D593" i="3"/>
  <c r="F593" i="3"/>
  <c r="H593" i="3"/>
  <c r="J593" i="3"/>
  <c r="C596" i="3"/>
  <c r="E596" i="3"/>
  <c r="G596" i="3"/>
  <c r="I596" i="3"/>
  <c r="D597" i="3"/>
  <c r="F597" i="3"/>
  <c r="H597" i="3"/>
  <c r="J597" i="3"/>
  <c r="B601" i="3"/>
  <c r="D601" i="3"/>
  <c r="H601" i="3"/>
  <c r="J601" i="3"/>
  <c r="J603" i="3"/>
  <c r="E606" i="3"/>
  <c r="G606" i="3"/>
  <c r="I606" i="3"/>
  <c r="B609" i="3"/>
  <c r="D609" i="3"/>
  <c r="J609" i="3"/>
  <c r="B611" i="3"/>
  <c r="B613" i="3"/>
  <c r="D613" i="3"/>
  <c r="C614" i="3"/>
  <c r="B615" i="3"/>
  <c r="B617" i="3"/>
  <c r="D617" i="3"/>
  <c r="F617" i="3"/>
  <c r="J617" i="3"/>
  <c r="B619" i="3"/>
  <c r="B621" i="3"/>
  <c r="D621" i="3"/>
  <c r="J621" i="3"/>
  <c r="B623" i="3"/>
  <c r="D623" i="3"/>
  <c r="F623" i="3"/>
  <c r="J623" i="3"/>
  <c r="C624" i="3"/>
  <c r="C626" i="3"/>
  <c r="E626" i="3"/>
  <c r="I626" i="3"/>
  <c r="B627" i="3"/>
  <c r="D627" i="3"/>
  <c r="E634" i="3"/>
  <c r="G634" i="3"/>
  <c r="I634" i="3"/>
  <c r="B635" i="3"/>
  <c r="B637" i="3"/>
  <c r="C638" i="3"/>
  <c r="E638" i="3"/>
  <c r="G638" i="3"/>
  <c r="I638" i="3"/>
  <c r="B639" i="3"/>
  <c r="D639" i="3"/>
  <c r="J639" i="3"/>
  <c r="B641" i="3"/>
  <c r="F641" i="3"/>
  <c r="B643" i="3"/>
  <c r="C644" i="3"/>
  <c r="E644" i="3"/>
  <c r="G644" i="3"/>
  <c r="D645" i="3"/>
  <c r="F645" i="3"/>
  <c r="H645" i="3"/>
  <c r="C646" i="3"/>
  <c r="E646" i="3"/>
  <c r="B647" i="3"/>
  <c r="D647" i="3"/>
  <c r="F647" i="3"/>
  <c r="J647" i="3"/>
  <c r="B649" i="3"/>
  <c r="B653" i="3"/>
  <c r="I656" i="3"/>
  <c r="B657" i="3"/>
  <c r="F657" i="3"/>
  <c r="E660" i="3"/>
  <c r="G660" i="3"/>
  <c r="I660" i="3"/>
  <c r="B661" i="3"/>
  <c r="F661" i="3"/>
  <c r="J661" i="3"/>
  <c r="I662" i="3"/>
  <c r="B663" i="3"/>
  <c r="D663" i="3"/>
  <c r="J663" i="3"/>
  <c r="B667" i="3"/>
  <c r="D667" i="3"/>
  <c r="F667" i="3"/>
  <c r="H667" i="3"/>
  <c r="J667" i="3"/>
  <c r="B669" i="3"/>
  <c r="C670" i="3"/>
  <c r="E670" i="3"/>
  <c r="G670" i="3"/>
  <c r="D675" i="3"/>
  <c r="E676" i="3"/>
  <c r="G676" i="3"/>
  <c r="E678" i="3"/>
  <c r="B679" i="3"/>
  <c r="B681" i="3"/>
  <c r="F681" i="3"/>
  <c r="D687" i="3"/>
  <c r="E688" i="3"/>
  <c r="I688" i="3"/>
  <c r="D689" i="3"/>
  <c r="C690" i="3"/>
  <c r="G690" i="3"/>
  <c r="B691" i="3"/>
  <c r="B693" i="3"/>
  <c r="D697" i="3"/>
  <c r="F697" i="3"/>
  <c r="J697" i="3"/>
  <c r="B699" i="3"/>
  <c r="F699" i="3"/>
  <c r="H703" i="3"/>
  <c r="E704" i="3"/>
  <c r="F705" i="3"/>
  <c r="C706" i="3"/>
  <c r="D707" i="3"/>
  <c r="H707" i="3"/>
  <c r="E708" i="3"/>
  <c r="B709" i="3"/>
  <c r="F709" i="3"/>
  <c r="C712" i="3"/>
  <c r="B713" i="3"/>
  <c r="F713" i="3"/>
  <c r="J713" i="3"/>
  <c r="B715" i="3"/>
  <c r="F715" i="3"/>
  <c r="C718" i="3"/>
  <c r="B721" i="3"/>
  <c r="C722" i="3"/>
  <c r="G722" i="3"/>
  <c r="I722" i="3"/>
  <c r="C724" i="3"/>
  <c r="G724" i="3"/>
  <c r="B725" i="3"/>
  <c r="C726" i="3"/>
  <c r="G726" i="3"/>
  <c r="B729" i="3"/>
  <c r="F729" i="3"/>
  <c r="C730" i="3"/>
  <c r="G730" i="3"/>
  <c r="B731" i="3"/>
  <c r="F731" i="3"/>
  <c r="C732" i="3"/>
  <c r="G732" i="3"/>
  <c r="F733" i="3"/>
  <c r="E736" i="3"/>
  <c r="I736" i="3"/>
  <c r="B741" i="3"/>
  <c r="G742" i="3"/>
  <c r="C750" i="3"/>
  <c r="B753" i="3"/>
  <c r="B757" i="3"/>
  <c r="E758" i="3"/>
  <c r="D759" i="3"/>
  <c r="C760" i="3"/>
  <c r="G760" i="3"/>
  <c r="D763" i="3"/>
  <c r="H763" i="3"/>
  <c r="F765" i="3"/>
  <c r="J765" i="3"/>
  <c r="E766" i="3"/>
  <c r="B767" i="3"/>
  <c r="D773" i="3"/>
  <c r="G773" i="3"/>
  <c r="C777" i="3"/>
  <c r="G777" i="3"/>
  <c r="I777" i="3"/>
  <c r="B778" i="3"/>
  <c r="B780" i="3"/>
  <c r="D780" i="3"/>
  <c r="C781" i="3"/>
  <c r="E781" i="3"/>
  <c r="G781" i="3"/>
  <c r="B784" i="3"/>
  <c r="D784" i="3"/>
  <c r="B786" i="3"/>
  <c r="C787" i="3"/>
  <c r="B788" i="3"/>
  <c r="C791" i="3"/>
  <c r="E791" i="3"/>
  <c r="G791" i="3"/>
  <c r="C793" i="3"/>
  <c r="B794" i="3"/>
  <c r="D794" i="3"/>
  <c r="B796" i="3"/>
  <c r="D796" i="3"/>
  <c r="F796" i="3"/>
  <c r="H796" i="3"/>
  <c r="J796" i="3"/>
  <c r="B798" i="3"/>
  <c r="J798" i="3"/>
  <c r="C799" i="3"/>
  <c r="E799" i="3"/>
  <c r="I799" i="3"/>
  <c r="B800" i="3"/>
  <c r="D800" i="3"/>
  <c r="H800" i="3"/>
  <c r="J800" i="3"/>
  <c r="I801" i="3"/>
  <c r="B802" i="3"/>
  <c r="D802" i="3"/>
  <c r="F802" i="3"/>
  <c r="H802" i="3"/>
  <c r="G803" i="3"/>
  <c r="I803" i="3"/>
  <c r="F806" i="3"/>
  <c r="H806" i="3"/>
  <c r="J806" i="3"/>
  <c r="C807" i="3"/>
  <c r="B808" i="3"/>
  <c r="D808" i="3"/>
  <c r="G809" i="3"/>
  <c r="I809" i="3"/>
  <c r="D812" i="3"/>
  <c r="F812" i="3"/>
  <c r="H812" i="3"/>
  <c r="J812" i="3"/>
  <c r="C813" i="3"/>
  <c r="B814" i="3"/>
  <c r="D814" i="3"/>
  <c r="F814" i="3"/>
  <c r="H814" i="3"/>
  <c r="C815" i="3"/>
  <c r="B816" i="3"/>
  <c r="D816" i="3"/>
  <c r="F816" i="3"/>
  <c r="J816" i="3"/>
  <c r="E817" i="3"/>
  <c r="G817" i="3"/>
  <c r="B822" i="3"/>
  <c r="D822" i="3"/>
  <c r="F822" i="3"/>
  <c r="C823" i="3"/>
  <c r="E823" i="3"/>
  <c r="D824" i="3"/>
  <c r="B826" i="3"/>
  <c r="D826" i="3"/>
  <c r="F826" i="3"/>
  <c r="H826" i="3"/>
  <c r="C827" i="3"/>
  <c r="B828" i="3"/>
  <c r="D828" i="3"/>
  <c r="F828" i="3"/>
  <c r="H828" i="3"/>
  <c r="B7" i="3"/>
  <c r="D7" i="3"/>
  <c r="H7" i="3"/>
  <c r="J7" i="3"/>
  <c r="C8" i="3"/>
  <c r="C14" i="3"/>
  <c r="E14" i="3"/>
  <c r="B15" i="3"/>
  <c r="J15" i="3"/>
  <c r="B21" i="3"/>
  <c r="J21" i="3"/>
  <c r="D23" i="3"/>
  <c r="H23" i="3"/>
  <c r="J23" i="3"/>
  <c r="J4" i="3"/>
  <c r="H4" i="3"/>
  <c r="F4" i="3"/>
  <c r="B675" i="3"/>
  <c r="F675" i="3"/>
  <c r="C676" i="3"/>
  <c r="I676" i="3"/>
  <c r="C678" i="3"/>
  <c r="D681" i="3"/>
  <c r="H681" i="3"/>
  <c r="B683" i="3"/>
  <c r="B685" i="3"/>
  <c r="B687" i="3"/>
  <c r="G688" i="3"/>
  <c r="B689" i="3"/>
  <c r="E690" i="3"/>
  <c r="D693" i="3"/>
  <c r="B697" i="3"/>
  <c r="H697" i="3"/>
  <c r="D699" i="3"/>
  <c r="H699" i="3"/>
  <c r="B701" i="3"/>
  <c r="J701" i="3"/>
  <c r="F703" i="3"/>
  <c r="C704" i="3"/>
  <c r="G704" i="3"/>
  <c r="D705" i="3"/>
  <c r="H705" i="3"/>
  <c r="B707" i="3"/>
  <c r="F707" i="3"/>
  <c r="C708" i="3"/>
  <c r="G708" i="3"/>
  <c r="D709" i="3"/>
  <c r="I710" i="3"/>
  <c r="J711" i="3"/>
  <c r="D713" i="3"/>
  <c r="H713" i="3"/>
  <c r="C714" i="3"/>
  <c r="I714" i="3"/>
  <c r="D715" i="3"/>
  <c r="H715" i="3"/>
  <c r="E718" i="3"/>
  <c r="B719" i="3"/>
  <c r="F719" i="3"/>
  <c r="J721" i="3"/>
  <c r="E722" i="3"/>
  <c r="D725" i="3"/>
  <c r="E726" i="3"/>
  <c r="D729" i="3"/>
  <c r="D731" i="3"/>
  <c r="E732" i="3"/>
  <c r="C736" i="3"/>
  <c r="G736" i="3"/>
  <c r="C742" i="3"/>
  <c r="E742" i="3"/>
  <c r="I742" i="3"/>
  <c r="C748" i="3"/>
  <c r="J749" i="3"/>
  <c r="E750" i="3"/>
  <c r="B751" i="3"/>
  <c r="C758" i="3"/>
  <c r="B759" i="3"/>
  <c r="F759" i="3"/>
  <c r="J759" i="3"/>
  <c r="E760" i="3"/>
  <c r="B761" i="3"/>
  <c r="F761" i="3"/>
  <c r="B763" i="3"/>
  <c r="F763" i="3"/>
  <c r="J763" i="3"/>
  <c r="D765" i="3"/>
  <c r="H765" i="3"/>
  <c r="C766" i="3"/>
  <c r="D767" i="3"/>
  <c r="B769" i="3"/>
  <c r="B771" i="3"/>
  <c r="B773" i="3"/>
  <c r="F773" i="3"/>
  <c r="B777" i="3"/>
  <c r="F777" i="3"/>
  <c r="H777" i="3"/>
  <c r="J777" i="3"/>
  <c r="C780" i="3"/>
  <c r="E780" i="3"/>
  <c r="B781" i="3"/>
  <c r="D781" i="3"/>
  <c r="F781" i="3"/>
  <c r="H781" i="3"/>
  <c r="C784" i="3"/>
  <c r="B787" i="3"/>
  <c r="J787" i="3"/>
  <c r="B791" i="3"/>
  <c r="B793" i="3"/>
  <c r="C794" i="3"/>
  <c r="E794" i="3"/>
  <c r="C796" i="3"/>
  <c r="G796" i="3"/>
  <c r="I796" i="3"/>
  <c r="C798" i="3"/>
  <c r="I798" i="3"/>
  <c r="B799" i="3"/>
  <c r="D799" i="3"/>
  <c r="H799" i="3"/>
  <c r="J799" i="3"/>
  <c r="C800" i="3"/>
  <c r="E800" i="3"/>
  <c r="I800" i="3"/>
  <c r="J801" i="3"/>
  <c r="C802" i="3"/>
  <c r="E802" i="3"/>
  <c r="G802" i="3"/>
  <c r="F803" i="3"/>
  <c r="H803" i="3"/>
  <c r="J803" i="3"/>
  <c r="G806" i="3"/>
  <c r="I806" i="3"/>
  <c r="B807" i="3"/>
  <c r="C808" i="3"/>
  <c r="E808" i="3"/>
  <c r="F809" i="3"/>
  <c r="H809" i="3"/>
  <c r="J809" i="3"/>
  <c r="B811" i="3"/>
  <c r="E812" i="3"/>
  <c r="I812" i="3"/>
  <c r="B813" i="3"/>
  <c r="C814" i="3"/>
  <c r="E814" i="3"/>
  <c r="G814" i="3"/>
  <c r="B815" i="3"/>
  <c r="C816" i="3"/>
  <c r="G816" i="3"/>
  <c r="I816" i="3"/>
  <c r="B817" i="3"/>
  <c r="D817" i="3"/>
  <c r="F817" i="3"/>
  <c r="C822" i="3"/>
  <c r="E822" i="3"/>
  <c r="G822" i="3"/>
  <c r="B823" i="3"/>
  <c r="D823" i="3"/>
  <c r="F823" i="3"/>
  <c r="C824" i="3"/>
  <c r="C826" i="3"/>
  <c r="E826" i="3"/>
  <c r="G826" i="3"/>
  <c r="B827" i="3"/>
  <c r="C828" i="3"/>
  <c r="E828" i="3"/>
  <c r="G828" i="3"/>
  <c r="I7" i="3"/>
  <c r="B8" i="3"/>
  <c r="D8" i="3"/>
  <c r="B14" i="3"/>
  <c r="F14" i="3"/>
  <c r="C19" i="3"/>
  <c r="I21" i="3"/>
  <c r="E23" i="3"/>
  <c r="G23" i="3"/>
  <c r="I23" i="3"/>
  <c r="B5" i="3"/>
  <c r="G4" i="3"/>
  <c r="E4" i="3"/>
  <c r="O557" i="3"/>
  <c r="Q553" i="3"/>
  <c r="O553" i="3"/>
  <c r="M553" i="3"/>
  <c r="M545" i="3"/>
  <c r="O544" i="3"/>
  <c r="M544" i="3"/>
  <c r="S541" i="3"/>
  <c r="Q541" i="3"/>
  <c r="M541" i="3"/>
  <c r="O540" i="3"/>
  <c r="M540" i="3"/>
  <c r="O539" i="3"/>
  <c r="M539" i="3"/>
  <c r="S529" i="3"/>
  <c r="Q529" i="3"/>
  <c r="O529" i="3"/>
  <c r="M529" i="3"/>
  <c r="S525" i="3"/>
  <c r="S524" i="3"/>
  <c r="Q518" i="3"/>
  <c r="S517" i="3"/>
  <c r="Q517" i="3"/>
  <c r="S516" i="3"/>
  <c r="Q516" i="3"/>
  <c r="O516" i="3"/>
  <c r="M516" i="3"/>
  <c r="S512" i="3"/>
  <c r="O512" i="3"/>
  <c r="M512" i="3"/>
  <c r="Q509" i="3"/>
  <c r="O509" i="3"/>
  <c r="M509" i="3"/>
  <c r="M505" i="3"/>
  <c r="O502" i="3"/>
  <c r="M502" i="3"/>
  <c r="O500" i="3"/>
  <c r="M500" i="3"/>
  <c r="O498" i="3"/>
  <c r="M498" i="3"/>
  <c r="O495" i="3"/>
  <c r="M495" i="3"/>
  <c r="O494" i="3"/>
  <c r="M494" i="3"/>
  <c r="O492" i="3"/>
  <c r="M492" i="3"/>
  <c r="O487" i="3"/>
  <c r="M487" i="3"/>
  <c r="O485" i="3"/>
  <c r="M485" i="3"/>
  <c r="O482" i="3"/>
  <c r="M482" i="3"/>
  <c r="O480" i="3"/>
  <c r="M480" i="3"/>
  <c r="M468" i="3"/>
  <c r="S462" i="3"/>
  <c r="O462" i="3"/>
  <c r="M462" i="3"/>
  <c r="Q460" i="3"/>
  <c r="O460" i="3"/>
  <c r="M460" i="3"/>
  <c r="S459" i="3"/>
  <c r="M459" i="3"/>
  <c r="O456" i="3"/>
  <c r="M456" i="3"/>
  <c r="O451" i="3"/>
  <c r="M451" i="3"/>
  <c r="S449" i="3"/>
  <c r="O449" i="3"/>
  <c r="M449" i="3"/>
  <c r="S448" i="3"/>
  <c r="O448" i="3"/>
  <c r="M448" i="3"/>
  <c r="Q446" i="3"/>
  <c r="O446" i="3"/>
  <c r="M446" i="3"/>
  <c r="O430" i="3"/>
  <c r="M430" i="3"/>
  <c r="M429" i="3"/>
  <c r="M428" i="3"/>
  <c r="S419" i="3"/>
  <c r="O419" i="3"/>
  <c r="M419" i="3"/>
  <c r="M416" i="3"/>
  <c r="M414" i="3"/>
  <c r="M413" i="3"/>
  <c r="M407" i="3"/>
  <c r="Q401" i="3"/>
  <c r="O397" i="3"/>
  <c r="M397" i="3"/>
  <c r="M392" i="3"/>
  <c r="M387" i="3"/>
  <c r="M386" i="3"/>
  <c r="Q384" i="3"/>
  <c r="O384" i="3"/>
  <c r="M384" i="3"/>
  <c r="Q379" i="3"/>
  <c r="O379" i="3"/>
  <c r="M379" i="3"/>
  <c r="M376" i="3"/>
  <c r="Q371" i="3"/>
  <c r="O371" i="3"/>
  <c r="O370" i="3"/>
  <c r="M370" i="3"/>
  <c r="M361" i="3"/>
  <c r="S359" i="3"/>
  <c r="M359" i="3"/>
  <c r="S356" i="3"/>
  <c r="Q356" i="3"/>
  <c r="O356" i="3"/>
  <c r="M356" i="3"/>
  <c r="Q353" i="3"/>
  <c r="S348" i="3"/>
  <c r="Q348" i="3"/>
  <c r="O348" i="3"/>
  <c r="M348" i="3"/>
  <c r="S338" i="3"/>
  <c r="Q338" i="3"/>
  <c r="O338" i="3"/>
  <c r="M338" i="3"/>
  <c r="O336" i="3"/>
  <c r="M335" i="3"/>
  <c r="M333" i="3"/>
  <c r="S332" i="3"/>
  <c r="Q332" i="3"/>
  <c r="Q330" i="3"/>
  <c r="Q325" i="3"/>
  <c r="O325" i="3"/>
  <c r="S324" i="3"/>
  <c r="O324" i="3"/>
  <c r="S323" i="3"/>
  <c r="O323" i="3"/>
  <c r="M323" i="3"/>
  <c r="O322" i="3"/>
  <c r="M322" i="3"/>
  <c r="O321" i="3"/>
  <c r="M321" i="3"/>
  <c r="S320" i="3"/>
  <c r="Q320" i="3"/>
  <c r="O320" i="3"/>
  <c r="M320" i="3"/>
  <c r="O319" i="3"/>
  <c r="O318" i="3"/>
  <c r="M317" i="3"/>
  <c r="O310" i="3"/>
  <c r="M310" i="3"/>
  <c r="M308" i="3"/>
  <c r="S307" i="3"/>
  <c r="O307" i="3"/>
  <c r="M307" i="3"/>
  <c r="S306" i="3"/>
  <c r="S303" i="3"/>
  <c r="M303" i="3"/>
  <c r="O300" i="3"/>
  <c r="M300" i="3"/>
  <c r="Q299" i="3"/>
  <c r="O299" i="3"/>
  <c r="M299" i="3"/>
  <c r="O298" i="3"/>
  <c r="M298" i="3"/>
  <c r="Q291" i="3"/>
  <c r="M291" i="3"/>
  <c r="Q290" i="3"/>
  <c r="M290" i="3"/>
  <c r="M288" i="3"/>
  <c r="S285" i="3"/>
  <c r="Q285" i="3"/>
  <c r="Q283" i="3"/>
  <c r="O283" i="3"/>
  <c r="M283" i="3"/>
  <c r="M281" i="3"/>
  <c r="O276" i="3"/>
  <c r="M276" i="3"/>
  <c r="O266" i="3"/>
  <c r="M266" i="3"/>
  <c r="M264" i="3"/>
  <c r="Q263" i="3"/>
  <c r="S261" i="3"/>
  <c r="Q261" i="3"/>
  <c r="M261" i="3"/>
  <c r="S260" i="3"/>
  <c r="Q258" i="3"/>
  <c r="S255" i="3"/>
  <c r="Q255" i="3"/>
  <c r="S252" i="3"/>
  <c r="Q252" i="3"/>
  <c r="O252" i="3"/>
  <c r="O247" i="3"/>
  <c r="M247" i="3"/>
  <c r="S246" i="3"/>
  <c r="Q246" i="3"/>
  <c r="Q245" i="3"/>
  <c r="Q241" i="3"/>
  <c r="Q239" i="3"/>
  <c r="S238" i="3"/>
  <c r="O238" i="3"/>
  <c r="M233" i="3"/>
  <c r="Q232" i="3"/>
  <c r="S230" i="3"/>
  <c r="O230" i="3"/>
  <c r="S229" i="3"/>
  <c r="Q227" i="3"/>
  <c r="S224" i="3"/>
  <c r="M221" i="3"/>
  <c r="S218" i="3"/>
  <c r="O218" i="3"/>
  <c r="O213" i="3"/>
  <c r="Q211" i="3"/>
  <c r="M211" i="3"/>
  <c r="M210" i="3"/>
  <c r="M206" i="3"/>
  <c r="O195" i="3"/>
  <c r="M193" i="3"/>
  <c r="Q190" i="3"/>
  <c r="M188" i="3"/>
  <c r="M186" i="3"/>
  <c r="M184" i="3"/>
  <c r="M180" i="3"/>
  <c r="M179" i="3"/>
  <c r="M175" i="3"/>
  <c r="M174" i="3"/>
  <c r="M170" i="3"/>
  <c r="M165" i="3"/>
  <c r="M163" i="3"/>
  <c r="S159" i="3"/>
  <c r="M158" i="3"/>
  <c r="O156" i="3"/>
  <c r="Q155" i="3"/>
  <c r="M155" i="3"/>
  <c r="M154" i="3"/>
  <c r="O149" i="3"/>
  <c r="M144" i="3"/>
  <c r="M143" i="3"/>
  <c r="Q141" i="3"/>
  <c r="S135" i="3"/>
  <c r="O135" i="3"/>
  <c r="O134" i="3"/>
  <c r="O133" i="3"/>
  <c r="S129" i="3"/>
  <c r="O129" i="3"/>
  <c r="M128" i="3"/>
  <c r="M115" i="3"/>
  <c r="Q113" i="3"/>
  <c r="M113" i="3"/>
  <c r="M111" i="3"/>
  <c r="M106" i="3"/>
  <c r="O105" i="3"/>
  <c r="S95" i="3"/>
  <c r="M93" i="3"/>
  <c r="Q85" i="3"/>
  <c r="O84" i="3"/>
  <c r="Q78" i="3"/>
  <c r="O73" i="3"/>
  <c r="Q70" i="3"/>
  <c r="M70" i="3"/>
  <c r="O68" i="3"/>
  <c r="S67" i="3"/>
  <c r="O64" i="3"/>
  <c r="O62" i="3"/>
  <c r="Q60" i="3"/>
  <c r="O60" i="3"/>
  <c r="M54" i="3"/>
  <c r="Q48" i="3"/>
  <c r="Q40" i="3"/>
  <c r="M40" i="3"/>
  <c r="O39" i="3"/>
  <c r="S27" i="3"/>
  <c r="O27" i="3"/>
  <c r="S25" i="3"/>
  <c r="M25" i="3"/>
  <c r="O23" i="3"/>
  <c r="Q21" i="3"/>
  <c r="M21" i="3"/>
  <c r="M7" i="3" l="1"/>
  <c r="Q28" i="3"/>
  <c r="M166" i="3"/>
  <c r="M191" i="3"/>
  <c r="S330" i="3"/>
  <c r="S345" i="3"/>
  <c r="S388" i="3"/>
  <c r="S80" i="3"/>
  <c r="M108" i="3"/>
  <c r="M169" i="3"/>
  <c r="M192" i="3"/>
  <c r="M205" i="3"/>
  <c r="M220" i="3"/>
  <c r="M319" i="3"/>
  <c r="M325" i="3"/>
  <c r="M332" i="3"/>
  <c r="O353" i="3"/>
  <c r="O359" i="3"/>
  <c r="O391" i="3"/>
  <c r="Q450" i="3"/>
  <c r="O467" i="3"/>
  <c r="O501" i="3"/>
  <c r="O511" i="3"/>
  <c r="M517" i="3"/>
  <c r="M62" i="3"/>
  <c r="Q98" i="3"/>
  <c r="M159" i="3"/>
  <c r="M201" i="3"/>
  <c r="P260" i="3"/>
  <c r="P319" i="3"/>
  <c r="N330" i="3"/>
  <c r="P353" i="3"/>
  <c r="T376" i="3"/>
  <c r="N414" i="3"/>
  <c r="N501" i="3"/>
  <c r="N601" i="3"/>
  <c r="N647" i="3"/>
  <c r="Q726" i="3"/>
  <c r="M750" i="3"/>
  <c r="M781" i="3"/>
  <c r="M147" i="3"/>
  <c r="Q158" i="3"/>
  <c r="M187" i="3"/>
  <c r="M194" i="3"/>
  <c r="M224" i="3"/>
  <c r="S245" i="3"/>
  <c r="Q319" i="3"/>
  <c r="M339" i="3"/>
  <c r="S353" i="3"/>
  <c r="O376" i="3"/>
  <c r="O414" i="3"/>
  <c r="M461" i="3"/>
  <c r="M477" i="3"/>
  <c r="Q536" i="3"/>
  <c r="S7" i="3"/>
  <c r="O40" i="3"/>
  <c r="M150" i="3"/>
  <c r="P278" i="3"/>
  <c r="N332" i="3"/>
  <c r="T366" i="3"/>
  <c r="T388" i="3"/>
  <c r="N573" i="3"/>
  <c r="N596" i="3"/>
  <c r="P617" i="3"/>
  <c r="N638" i="3"/>
  <c r="N653" i="3"/>
  <c r="T662" i="3"/>
  <c r="N678" i="3"/>
  <c r="M721" i="3"/>
  <c r="O41" i="3"/>
  <c r="M195" i="3"/>
  <c r="S233" i="3"/>
  <c r="M306" i="3"/>
  <c r="M312" i="3"/>
  <c r="M329" i="3"/>
  <c r="M340" i="3"/>
  <c r="S366" i="3"/>
  <c r="Q376" i="3"/>
  <c r="Q414" i="3"/>
  <c r="O461" i="3"/>
  <c r="O477" i="3"/>
  <c r="S536" i="3"/>
  <c r="M11" i="3"/>
  <c r="O28" i="3"/>
  <c r="S40" i="3"/>
  <c r="O108" i="3"/>
  <c r="M213" i="3"/>
  <c r="Q233" i="3"/>
  <c r="N306" i="3"/>
  <c r="N391" i="3"/>
  <c r="P536" i="3"/>
  <c r="P573" i="3"/>
  <c r="T601" i="3"/>
  <c r="R617" i="3"/>
  <c r="N645" i="3"/>
  <c r="N675" i="3"/>
  <c r="M753" i="3"/>
  <c r="U675" i="3"/>
  <c r="U159" i="3"/>
  <c r="M5" i="3"/>
  <c r="M278" i="3"/>
  <c r="S312" i="3"/>
  <c r="M443" i="3"/>
  <c r="M14" i="3"/>
  <c r="Q41" i="3"/>
  <c r="S236" i="3"/>
  <c r="N371" i="3"/>
  <c r="N467" i="3"/>
  <c r="R536" i="3"/>
  <c r="R606" i="3"/>
  <c r="P675" i="3"/>
  <c r="N710" i="3"/>
  <c r="M808" i="3"/>
  <c r="M178" i="3"/>
  <c r="M488" i="3"/>
  <c r="S98" i="3"/>
  <c r="M196" i="3"/>
  <c r="M345" i="3"/>
  <c r="Q350" i="3"/>
  <c r="M388" i="3"/>
  <c r="O401" i="3"/>
  <c r="M71" i="3"/>
  <c r="M198" i="3"/>
  <c r="Q159" i="3"/>
  <c r="O114" i="3"/>
  <c r="O150" i="3"/>
  <c r="M330" i="3"/>
  <c r="M401" i="3"/>
  <c r="M8" i="3"/>
  <c r="M228" i="3"/>
  <c r="Q256" i="3"/>
  <c r="O330" i="3"/>
  <c r="M15" i="3"/>
  <c r="P477" i="3"/>
  <c r="T606" i="3"/>
  <c r="N621" i="3"/>
  <c r="N639" i="3"/>
  <c r="R675" i="3"/>
  <c r="P705" i="3"/>
  <c r="S828" i="3"/>
  <c r="O14" i="3"/>
  <c r="M28" i="3"/>
  <c r="M118" i="3"/>
  <c r="M203" i="3"/>
  <c r="Q264" i="3"/>
  <c r="Q278" i="3"/>
  <c r="M318" i="3"/>
  <c r="O345" i="3"/>
  <c r="S350" i="3"/>
  <c r="M371" i="3"/>
  <c r="O388" i="3"/>
  <c r="M450" i="3"/>
  <c r="S545" i="3"/>
  <c r="M32" i="3"/>
  <c r="M114" i="3"/>
  <c r="M157" i="3"/>
  <c r="M199" i="3"/>
  <c r="R256" i="3"/>
  <c r="P350" i="3"/>
  <c r="R359" i="3"/>
  <c r="N461" i="3"/>
  <c r="N517" i="3"/>
  <c r="N561" i="3"/>
  <c r="P609" i="3"/>
  <c r="T621" i="3"/>
  <c r="N676" i="3"/>
  <c r="O725" i="3"/>
  <c r="U7" i="3"/>
  <c r="M189" i="3"/>
  <c r="Q236" i="3"/>
  <c r="M342" i="3"/>
  <c r="O350" i="3"/>
  <c r="S376" i="3"/>
  <c r="M190" i="3"/>
  <c r="O278" i="3"/>
  <c r="M121" i="3"/>
  <c r="M183" i="3"/>
  <c r="M204" i="3"/>
  <c r="Q249" i="3"/>
  <c r="Q260" i="3"/>
  <c r="S264" i="3"/>
  <c r="M353" i="3"/>
  <c r="O450" i="3"/>
  <c r="M467" i="3"/>
  <c r="M501" i="3"/>
  <c r="M511" i="3"/>
  <c r="M98" i="3"/>
  <c r="R249" i="3"/>
  <c r="T264" i="3"/>
  <c r="N319" i="3"/>
  <c r="N325" i="3"/>
  <c r="T350" i="3"/>
  <c r="T359" i="3"/>
  <c r="P376" i="3"/>
  <c r="N401" i="3"/>
  <c r="P461" i="3"/>
  <c r="N511" i="3"/>
  <c r="R561" i="3"/>
  <c r="P593" i="3"/>
  <c r="T609" i="3"/>
  <c r="P676" i="3"/>
  <c r="S715" i="3"/>
  <c r="M726" i="3"/>
  <c r="M748" i="3"/>
  <c r="E278" i="3"/>
  <c r="H233" i="3"/>
  <c r="B202" i="3"/>
  <c r="B178" i="3"/>
  <c r="D150" i="3"/>
  <c r="B98" i="3"/>
  <c r="B62" i="3"/>
  <c r="B220" i="3"/>
  <c r="B196" i="3"/>
  <c r="I111" i="3"/>
  <c r="D40" i="3"/>
  <c r="B193" i="3"/>
  <c r="D159" i="3"/>
  <c r="C150" i="3"/>
  <c r="H111" i="3"/>
  <c r="D511" i="3"/>
  <c r="D501" i="3"/>
  <c r="B760" i="3"/>
  <c r="B730" i="3"/>
  <c r="E725" i="3"/>
  <c r="E715" i="3"/>
  <c r="B712" i="3"/>
  <c r="G703" i="3"/>
  <c r="B606" i="3"/>
  <c r="C597" i="3"/>
  <c r="C593" i="3"/>
  <c r="C573" i="3"/>
  <c r="F536" i="3"/>
  <c r="C376" i="3"/>
  <c r="J359" i="3"/>
  <c r="H353" i="3"/>
  <c r="F330" i="3"/>
  <c r="F256" i="3"/>
  <c r="H236" i="3"/>
  <c r="B228" i="3"/>
  <c r="D450" i="3"/>
  <c r="D414" i="3"/>
  <c r="E391" i="3"/>
  <c r="F376" i="3"/>
  <c r="J366" i="3"/>
  <c r="F350" i="3"/>
  <c r="C345" i="3"/>
  <c r="C339" i="3"/>
  <c r="C325" i="3"/>
  <c r="E319" i="3"/>
  <c r="G249" i="3"/>
  <c r="J236" i="3"/>
  <c r="E330" i="3"/>
  <c r="C324" i="3"/>
  <c r="H245" i="3"/>
  <c r="G159" i="3"/>
  <c r="J144" i="3"/>
  <c r="B150" i="3"/>
  <c r="B203" i="3"/>
  <c r="B169" i="3"/>
  <c r="G158" i="3"/>
  <c r="E114" i="3"/>
  <c r="G98" i="3"/>
  <c r="J79" i="3"/>
  <c r="B71" i="3"/>
  <c r="F41" i="3"/>
  <c r="E28" i="3"/>
  <c r="Q14" i="3"/>
  <c r="M41" i="3"/>
  <c r="O147" i="3"/>
  <c r="O158" i="3"/>
  <c r="P249" i="3"/>
  <c r="P256" i="3"/>
  <c r="R278" i="3"/>
  <c r="N345" i="3"/>
  <c r="N353" i="3"/>
  <c r="P359" i="3"/>
  <c r="P391" i="3"/>
  <c r="R501" i="3"/>
  <c r="R517" i="3"/>
  <c r="P561" i="3"/>
  <c r="T596" i="3"/>
  <c r="P606" i="3"/>
  <c r="N617" i="3"/>
  <c r="T675" i="3"/>
  <c r="P709" i="3"/>
  <c r="M769" i="3"/>
  <c r="M784" i="3"/>
  <c r="R41" i="3"/>
  <c r="P28" i="3"/>
  <c r="F291" i="3"/>
  <c r="F261" i="3"/>
  <c r="G256" i="3"/>
  <c r="F249" i="3"/>
  <c r="F245" i="3"/>
  <c r="B192" i="3"/>
  <c r="F158" i="3"/>
  <c r="B108" i="3"/>
  <c r="D158" i="3"/>
  <c r="D108" i="3"/>
  <c r="J80" i="3"/>
  <c r="B32" i="3"/>
  <c r="C158" i="3"/>
  <c r="C114" i="3"/>
  <c r="G108" i="3"/>
  <c r="D41" i="3"/>
  <c r="B39" i="3"/>
  <c r="C28" i="3"/>
  <c r="U366" i="3"/>
  <c r="I4" i="3"/>
  <c r="D14" i="3"/>
  <c r="E816" i="3"/>
  <c r="G812" i="3"/>
  <c r="D807" i="3"/>
  <c r="E724" i="3"/>
  <c r="B11" i="3"/>
  <c r="B824" i="3"/>
  <c r="C817" i="3"/>
  <c r="D761" i="3"/>
  <c r="E748" i="3"/>
  <c r="F725" i="3"/>
  <c r="D719" i="3"/>
  <c r="C710" i="3"/>
  <c r="B705" i="3"/>
  <c r="B645" i="3"/>
  <c r="C606" i="3"/>
  <c r="B581" i="3"/>
  <c r="B573" i="3"/>
  <c r="E761" i="3"/>
  <c r="F748" i="3"/>
  <c r="C729" i="3"/>
  <c r="D724" i="3"/>
  <c r="E719" i="3"/>
  <c r="D710" i="3"/>
  <c r="C705" i="3"/>
  <c r="B676" i="3"/>
  <c r="C653" i="3"/>
  <c r="B636" i="3"/>
  <c r="G617" i="3"/>
  <c r="E609" i="3"/>
  <c r="G561" i="3"/>
  <c r="B443" i="3"/>
  <c r="D401" i="3"/>
  <c r="E388" i="3"/>
  <c r="B371" i="3"/>
  <c r="I350" i="3"/>
  <c r="F345" i="3"/>
  <c r="G319" i="3"/>
  <c r="H306" i="3"/>
  <c r="E461" i="3"/>
  <c r="C401" i="3"/>
  <c r="H388" i="3"/>
  <c r="I359" i="3"/>
  <c r="H312" i="3"/>
  <c r="F260" i="3"/>
  <c r="G245" i="3"/>
  <c r="H339" i="3"/>
  <c r="I312" i="3"/>
  <c r="G236" i="3"/>
  <c r="B190" i="3"/>
  <c r="B118" i="3"/>
  <c r="F28" i="3"/>
  <c r="B114" i="3"/>
  <c r="J98" i="3"/>
  <c r="B189" i="3"/>
  <c r="J159" i="3"/>
  <c r="B147" i="3"/>
  <c r="B121" i="3"/>
  <c r="C108" i="3"/>
  <c r="B25" i="3"/>
  <c r="M73" i="3"/>
  <c r="O111" i="3"/>
  <c r="R259" i="3"/>
  <c r="R264" i="3"/>
  <c r="N324" i="3"/>
  <c r="T353" i="3"/>
  <c r="R376" i="3"/>
  <c r="N450" i="3"/>
  <c r="N477" i="3"/>
  <c r="N577" i="3"/>
  <c r="N609" i="3"/>
  <c r="T617" i="3"/>
  <c r="P638" i="3"/>
  <c r="T647" i="3"/>
  <c r="P693" i="3"/>
  <c r="Q724" i="3"/>
  <c r="U8" i="3"/>
  <c r="N715" i="3"/>
  <c r="O729" i="3"/>
  <c r="Q748" i="3"/>
  <c r="O777" i="3"/>
  <c r="U596" i="3"/>
  <c r="U350" i="3"/>
  <c r="U40" i="3"/>
  <c r="U79" i="3"/>
  <c r="M799" i="3"/>
  <c r="R4" i="3"/>
  <c r="F278" i="3"/>
  <c r="F236" i="3"/>
  <c r="I330" i="3"/>
  <c r="D319" i="3"/>
  <c r="C306" i="3"/>
  <c r="I278" i="3"/>
  <c r="I264" i="3"/>
  <c r="I236" i="3"/>
  <c r="B158" i="3"/>
  <c r="B144" i="3"/>
  <c r="E111" i="3"/>
  <c r="B40" i="3"/>
  <c r="B224" i="3"/>
  <c r="J40" i="3"/>
  <c r="D28" i="3"/>
  <c r="B213" i="3"/>
  <c r="B201" i="3"/>
  <c r="E158" i="3"/>
  <c r="I114" i="3"/>
  <c r="D111" i="3"/>
  <c r="O8" i="3"/>
  <c r="M61" i="3"/>
  <c r="S111" i="3"/>
  <c r="T245" i="3"/>
  <c r="T312" i="3"/>
  <c r="T330" i="3"/>
  <c r="N339" i="3"/>
  <c r="R350" i="3"/>
  <c r="R388" i="3"/>
  <c r="P401" i="3"/>
  <c r="P450" i="3"/>
  <c r="P467" i="3"/>
  <c r="N593" i="3"/>
  <c r="N597" i="3"/>
  <c r="N606" i="3"/>
  <c r="P613" i="3"/>
  <c r="P621" i="3"/>
  <c r="N673" i="3"/>
  <c r="O715" i="3"/>
  <c r="M724" i="3"/>
  <c r="Q760" i="3"/>
  <c r="M800" i="3"/>
  <c r="Q806" i="3"/>
  <c r="O816" i="3"/>
  <c r="P159" i="3"/>
  <c r="Q812" i="3"/>
  <c r="O824" i="3"/>
  <c r="P236" i="3"/>
  <c r="N150" i="3"/>
  <c r="N114" i="3"/>
  <c r="T111" i="3"/>
  <c r="N14" i="3"/>
  <c r="U806" i="3"/>
  <c r="M760" i="3"/>
  <c r="M761" i="3"/>
  <c r="Q765" i="3"/>
  <c r="M767" i="3"/>
  <c r="Q781" i="3"/>
  <c r="M807" i="3"/>
  <c r="M811" i="3"/>
  <c r="M813" i="3"/>
  <c r="M817" i="3"/>
  <c r="O828" i="3"/>
  <c r="T236" i="3"/>
  <c r="R233" i="3"/>
  <c r="P158" i="3"/>
  <c r="T144" i="3"/>
  <c r="T114" i="3"/>
  <c r="P111" i="3"/>
  <c r="P108" i="3"/>
  <c r="R98" i="3"/>
  <c r="N41" i="3"/>
  <c r="P40" i="3"/>
  <c r="N15" i="3"/>
  <c r="T7" i="3"/>
  <c r="U4" i="3"/>
  <c r="S4" i="3"/>
  <c r="U816" i="3"/>
  <c r="U752" i="3"/>
  <c r="U710" i="3"/>
  <c r="U662" i="3"/>
  <c r="U312" i="3"/>
  <c r="U278" i="3"/>
  <c r="U264" i="3"/>
  <c r="U236" i="3"/>
  <c r="U114" i="3"/>
  <c r="U98" i="3"/>
  <c r="U617" i="3"/>
  <c r="Q824" i="3"/>
  <c r="U245" i="3"/>
  <c r="U545" i="3"/>
  <c r="U573" i="3"/>
  <c r="U647" i="3"/>
  <c r="U80" i="3"/>
  <c r="U118" i="3"/>
  <c r="U144" i="3"/>
  <c r="U330" i="3"/>
  <c r="U376" i="3"/>
  <c r="U388" i="3"/>
  <c r="U606" i="3"/>
  <c r="U796" i="3"/>
  <c r="U812" i="3"/>
  <c r="T4" i="3"/>
  <c r="P4" i="3"/>
  <c r="Q4" i="3"/>
  <c r="R7" i="3"/>
  <c r="N8" i="3"/>
  <c r="P14" i="3"/>
  <c r="N28" i="3"/>
  <c r="N40" i="3"/>
  <c r="P41" i="3"/>
  <c r="T80" i="3"/>
  <c r="T98" i="3"/>
  <c r="N108" i="3"/>
  <c r="R108" i="3"/>
  <c r="N111" i="3"/>
  <c r="R111" i="3"/>
  <c r="P114" i="3"/>
  <c r="N147" i="3"/>
  <c r="N158" i="3"/>
  <c r="R158" i="3"/>
  <c r="P233" i="3"/>
  <c r="T233" i="3"/>
  <c r="R236" i="3"/>
  <c r="M4" i="3"/>
  <c r="Q828" i="3"/>
  <c r="M828" i="3"/>
  <c r="M824" i="3"/>
  <c r="M822" i="3"/>
  <c r="O817" i="3"/>
  <c r="Q816" i="3"/>
  <c r="M816" i="3"/>
  <c r="S812" i="3"/>
  <c r="O812" i="3"/>
  <c r="O808" i="3"/>
  <c r="O807" i="3"/>
  <c r="S806" i="3"/>
  <c r="M798" i="3"/>
  <c r="O784" i="3"/>
  <c r="S781" i="3"/>
  <c r="O781" i="3"/>
  <c r="M778" i="3"/>
  <c r="Q777" i="3"/>
  <c r="M777" i="3"/>
  <c r="M771" i="3"/>
  <c r="O767" i="3"/>
  <c r="O765" i="3"/>
  <c r="O761" i="3"/>
  <c r="S760" i="3"/>
  <c r="O760" i="3"/>
  <c r="M757" i="3"/>
  <c r="O750" i="3"/>
  <c r="S748" i="3"/>
  <c r="O748" i="3"/>
  <c r="M742" i="3"/>
  <c r="M731" i="3"/>
  <c r="M730" i="3"/>
  <c r="M729" i="3"/>
  <c r="O726" i="3"/>
  <c r="Q725" i="3"/>
  <c r="M725" i="3"/>
  <c r="O724" i="3"/>
  <c r="Q719" i="3"/>
  <c r="M719" i="3"/>
  <c r="M718" i="3"/>
  <c r="Q715" i="3"/>
  <c r="T710" i="3"/>
  <c r="R709" i="3"/>
  <c r="N709" i="3"/>
  <c r="N707" i="3"/>
  <c r="R705" i="3"/>
  <c r="N705" i="3"/>
  <c r="R703" i="3"/>
  <c r="G43" i="14"/>
  <c r="G41" i="14"/>
  <c r="G42" i="14"/>
  <c r="G40" i="14"/>
  <c r="G44" i="14" s="1"/>
  <c r="AB41" i="14"/>
  <c r="AB40" i="14"/>
  <c r="AB44" i="14" s="1"/>
  <c r="AB42" i="14"/>
  <c r="AB43" i="14"/>
  <c r="U621" i="3"/>
  <c r="U609" i="3"/>
  <c r="U601" i="3"/>
  <c r="U593" i="3"/>
  <c r="U359" i="3"/>
  <c r="U261" i="3"/>
  <c r="U233" i="3"/>
  <c r="U157" i="3"/>
  <c r="U111" i="3"/>
  <c r="R666" i="3"/>
  <c r="W4" i="3"/>
  <c r="W16" i="3"/>
  <c r="W24" i="3"/>
  <c r="W26" i="3"/>
  <c r="W32" i="3"/>
  <c r="W40" i="3"/>
  <c r="W42" i="3"/>
  <c r="W68" i="3"/>
  <c r="W90" i="3"/>
  <c r="W98" i="3"/>
  <c r="W114" i="3"/>
  <c r="W118" i="3"/>
  <c r="W132" i="3"/>
  <c r="W136" i="3"/>
  <c r="W138" i="3"/>
  <c r="W144" i="3"/>
  <c r="W146" i="3"/>
  <c r="W152" i="3"/>
  <c r="W160" i="3"/>
  <c r="W214" i="3"/>
  <c r="W228" i="3"/>
  <c r="W232" i="3"/>
  <c r="W234" i="3"/>
  <c r="W236" i="3"/>
  <c r="W240" i="3"/>
  <c r="W242" i="3"/>
  <c r="W256" i="3"/>
  <c r="W264" i="3"/>
  <c r="W266" i="3"/>
  <c r="W268" i="3"/>
  <c r="W274" i="3"/>
  <c r="W284" i="3"/>
  <c r="W306" i="3"/>
  <c r="W312" i="3"/>
  <c r="W340" i="3"/>
  <c r="W342" i="3"/>
  <c r="W344" i="3"/>
  <c r="W354" i="3"/>
  <c r="W362" i="3"/>
  <c r="W366" i="3"/>
  <c r="W378" i="3"/>
  <c r="W388" i="3"/>
  <c r="W396" i="3"/>
  <c r="W432" i="3"/>
  <c r="W464" i="3"/>
  <c r="W478" i="3"/>
  <c r="W500" i="3"/>
  <c r="W502" i="3"/>
  <c r="W504" i="3"/>
  <c r="W506" i="3"/>
  <c r="W514" i="3"/>
  <c r="W520" i="3"/>
  <c r="W528" i="3"/>
  <c r="W530" i="3"/>
  <c r="W536" i="3"/>
  <c r="W556" i="3"/>
  <c r="W564" i="3"/>
  <c r="W592" i="3"/>
  <c r="W594" i="3"/>
  <c r="W596" i="3"/>
  <c r="W610" i="3"/>
  <c r="W612" i="3"/>
  <c r="W630" i="3"/>
  <c r="W662" i="3"/>
  <c r="W666" i="3"/>
  <c r="W7" i="3"/>
  <c r="W29" i="3"/>
  <c r="W33" i="3"/>
  <c r="W49" i="3"/>
  <c r="W69" i="3"/>
  <c r="W101" i="3"/>
  <c r="W111" i="3"/>
  <c r="W117" i="3"/>
  <c r="W121" i="3"/>
  <c r="W131" i="3"/>
  <c r="W137" i="3"/>
  <c r="W159" i="3"/>
  <c r="W161" i="3"/>
  <c r="W193" i="3"/>
  <c r="W233" i="3"/>
  <c r="W237" i="3"/>
  <c r="W243" i="3"/>
  <c r="W245" i="3"/>
  <c r="W249" i="3"/>
  <c r="W265" i="3"/>
  <c r="W283" i="3"/>
  <c r="W291" i="3"/>
  <c r="W305" i="3"/>
  <c r="W309" i="3"/>
  <c r="W319" i="3"/>
  <c r="W331" i="3"/>
  <c r="W337" i="3"/>
  <c r="W339" i="3"/>
  <c r="W343" i="3"/>
  <c r="W345" i="3"/>
  <c r="W357" i="3"/>
  <c r="W359" i="3"/>
  <c r="W369" i="3"/>
  <c r="W401" i="3"/>
  <c r="W405" i="3"/>
  <c r="W427" i="3"/>
  <c r="W461" i="3"/>
  <c r="W465" i="3"/>
  <c r="W475" i="3"/>
  <c r="W499" i="3"/>
  <c r="W501" i="3"/>
  <c r="W511" i="3"/>
  <c r="W513" i="3"/>
  <c r="W517" i="3"/>
  <c r="W519" i="3"/>
  <c r="W521" i="3"/>
  <c r="W531" i="3"/>
  <c r="W549" i="3"/>
  <c r="W561" i="3"/>
  <c r="W565" i="3"/>
  <c r="W573" i="3"/>
  <c r="W581" i="3"/>
  <c r="W593" i="3"/>
  <c r="W597" i="3"/>
  <c r="W601" i="3"/>
  <c r="W605" i="3"/>
  <c r="W609" i="3"/>
  <c r="W621" i="3"/>
  <c r="W625" i="3"/>
  <c r="W627" i="3"/>
  <c r="W629" i="3"/>
  <c r="W633" i="3"/>
  <c r="W689" i="3"/>
  <c r="W693" i="3"/>
  <c r="W695" i="3"/>
  <c r="W703" i="3"/>
  <c r="W709" i="3"/>
  <c r="W737" i="3"/>
  <c r="W751" i="3"/>
  <c r="W753" i="3"/>
  <c r="W755" i="3"/>
  <c r="W765" i="3"/>
  <c r="W767" i="3"/>
  <c r="W775" i="3"/>
  <c r="W781" i="3"/>
  <c r="W789" i="3"/>
  <c r="W805" i="3"/>
  <c r="W815" i="3"/>
  <c r="W823" i="3"/>
  <c r="W839" i="3"/>
  <c r="W851" i="3"/>
  <c r="W853" i="3"/>
  <c r="W855" i="3"/>
  <c r="W869" i="3"/>
  <c r="W873" i="3"/>
  <c r="W710" i="3"/>
  <c r="W728" i="3"/>
  <c r="W752" i="3"/>
  <c r="W756" i="3"/>
  <c r="W782" i="3"/>
  <c r="W806" i="3"/>
  <c r="W828" i="3"/>
  <c r="W838" i="3"/>
  <c r="W856" i="3"/>
  <c r="W858" i="3"/>
  <c r="W862" i="3"/>
  <c r="W866" i="3"/>
  <c r="W3" i="3"/>
  <c r="W740" i="3"/>
  <c r="W746" i="3"/>
  <c r="W820" i="3"/>
  <c r="W822" i="3"/>
  <c r="L7" i="3"/>
  <c r="L29" i="3"/>
  <c r="L33" i="3"/>
  <c r="L49" i="3"/>
  <c r="L69" i="3"/>
  <c r="L101" i="3"/>
  <c r="L111" i="3"/>
  <c r="L117" i="3"/>
  <c r="L121" i="3"/>
  <c r="L131" i="3"/>
  <c r="L137" i="3"/>
  <c r="L159" i="3"/>
  <c r="L161" i="3"/>
  <c r="L233" i="3"/>
  <c r="L237" i="3"/>
  <c r="L243" i="3"/>
  <c r="L245" i="3"/>
  <c r="L249" i="3"/>
  <c r="L265" i="3"/>
  <c r="L283" i="3"/>
  <c r="L291" i="3"/>
  <c r="L305" i="3"/>
  <c r="L309" i="3"/>
  <c r="L319" i="3"/>
  <c r="L329" i="3"/>
  <c r="L331" i="3"/>
  <c r="L335" i="3"/>
  <c r="L337" i="3"/>
  <c r="L339" i="3"/>
  <c r="L343" i="3"/>
  <c r="L345" i="3"/>
  <c r="L349" i="3"/>
  <c r="L357" i="3"/>
  <c r="L359" i="3"/>
  <c r="L369" i="3"/>
  <c r="L401" i="3"/>
  <c r="L405" i="3"/>
  <c r="L427" i="3"/>
  <c r="L461" i="3"/>
  <c r="L465" i="3"/>
  <c r="L475" i="3"/>
  <c r="L499" i="3"/>
  <c r="L501" i="3"/>
  <c r="L511" i="3"/>
  <c r="L513" i="3"/>
  <c r="L517" i="3"/>
  <c r="L519" i="3"/>
  <c r="L521" i="3"/>
  <c r="L531" i="3"/>
  <c r="L549" i="3"/>
  <c r="L561" i="3"/>
  <c r="L565" i="3"/>
  <c r="L573" i="3"/>
  <c r="L581" i="3"/>
  <c r="L593" i="3"/>
  <c r="L597" i="3"/>
  <c r="L601" i="3"/>
  <c r="L605" i="3"/>
  <c r="L609" i="3"/>
  <c r="L621" i="3"/>
  <c r="L625" i="3"/>
  <c r="L627" i="3"/>
  <c r="L629" i="3"/>
  <c r="L633" i="3"/>
  <c r="L689" i="3"/>
  <c r="L693" i="3"/>
  <c r="L695" i="3"/>
  <c r="L737" i="3"/>
  <c r="L751" i="3"/>
  <c r="L753" i="3"/>
  <c r="L755" i="3"/>
  <c r="L765" i="3"/>
  <c r="L4" i="3"/>
  <c r="L16" i="3"/>
  <c r="L24" i="3"/>
  <c r="L26" i="3"/>
  <c r="L32" i="3"/>
  <c r="L40" i="3"/>
  <c r="L42" i="3"/>
  <c r="L68" i="3"/>
  <c r="L90" i="3"/>
  <c r="L98" i="3"/>
  <c r="L114" i="3"/>
  <c r="L118" i="3"/>
  <c r="L132" i="3"/>
  <c r="L136" i="3"/>
  <c r="L138" i="3"/>
  <c r="L144" i="3"/>
  <c r="L146" i="3"/>
  <c r="L152" i="3"/>
  <c r="L160" i="3"/>
  <c r="L214" i="3"/>
  <c r="L228" i="3"/>
  <c r="L232" i="3"/>
  <c r="L234" i="3"/>
  <c r="L236" i="3"/>
  <c r="L240" i="3"/>
  <c r="L242" i="3"/>
  <c r="L256" i="3"/>
  <c r="L264" i="3"/>
  <c r="L266" i="3"/>
  <c r="L268" i="3"/>
  <c r="L274" i="3"/>
  <c r="L278" i="3"/>
  <c r="L284" i="3"/>
  <c r="L304" i="3"/>
  <c r="L312" i="3"/>
  <c r="L340" i="3"/>
  <c r="L344" i="3"/>
  <c r="L354" i="3"/>
  <c r="L362" i="3"/>
  <c r="L366" i="3"/>
  <c r="L378" i="3"/>
  <c r="L388" i="3"/>
  <c r="L396" i="3"/>
  <c r="L432" i="3"/>
  <c r="L464" i="3"/>
  <c r="L478" i="3"/>
  <c r="L500" i="3"/>
  <c r="L502" i="3"/>
  <c r="L504" i="3"/>
  <c r="L506" i="3"/>
  <c r="L514" i="3"/>
  <c r="L520" i="3"/>
  <c r="L528" i="3"/>
  <c r="L530" i="3"/>
  <c r="L536" i="3"/>
  <c r="L556" i="3"/>
  <c r="L564" i="3"/>
  <c r="L592" i="3"/>
  <c r="L594" i="3"/>
  <c r="L596" i="3"/>
  <c r="L610" i="3"/>
  <c r="L612" i="3"/>
  <c r="L630" i="3"/>
  <c r="L662" i="3"/>
  <c r="L666" i="3"/>
  <c r="L700" i="3"/>
  <c r="L710" i="3"/>
  <c r="L712" i="3"/>
  <c r="L728" i="3"/>
  <c r="L746" i="3"/>
  <c r="L752" i="3"/>
  <c r="L756" i="3"/>
  <c r="L770" i="3"/>
  <c r="L782" i="3"/>
  <c r="L806" i="3"/>
  <c r="L820" i="3"/>
  <c r="L822" i="3"/>
  <c r="L828" i="3"/>
  <c r="L775" i="3"/>
  <c r="L811" i="3"/>
  <c r="L815" i="3"/>
  <c r="L823" i="3"/>
  <c r="L838" i="3"/>
  <c r="L854" i="3"/>
  <c r="L856" i="3"/>
  <c r="L858" i="3"/>
  <c r="L862" i="3"/>
  <c r="L866" i="3"/>
  <c r="L3" i="3"/>
  <c r="L789" i="3"/>
  <c r="L805" i="3"/>
  <c r="L839" i="3"/>
  <c r="L851" i="3"/>
  <c r="L853" i="3"/>
  <c r="L855" i="3"/>
  <c r="L869" i="3"/>
  <c r="L873" i="3"/>
  <c r="T828" i="3"/>
  <c r="N828" i="3"/>
  <c r="P40" i="14"/>
  <c r="P42" i="14"/>
  <c r="P41" i="14"/>
  <c r="P43" i="14"/>
  <c r="M820" i="3"/>
  <c r="M818" i="3"/>
  <c r="P817" i="3"/>
  <c r="R816" i="3"/>
  <c r="S815" i="3"/>
  <c r="O815" i="3"/>
  <c r="S813" i="3"/>
  <c r="O813" i="3"/>
  <c r="P812" i="3"/>
  <c r="S811" i="3"/>
  <c r="O811" i="3"/>
  <c r="R810" i="3"/>
  <c r="N810" i="3"/>
  <c r="P808" i="3"/>
  <c r="R807" i="3"/>
  <c r="T806" i="3"/>
  <c r="N806" i="3"/>
  <c r="N805" i="3"/>
  <c r="O797" i="3"/>
  <c r="S795" i="3"/>
  <c r="O795" i="3"/>
  <c r="S789" i="3"/>
  <c r="T784" i="3"/>
  <c r="P784" i="3"/>
  <c r="P781" i="3"/>
  <c r="T778" i="3"/>
  <c r="P778" i="3"/>
  <c r="R777" i="3"/>
  <c r="O776" i="3"/>
  <c r="O774" i="3"/>
  <c r="P771" i="3"/>
  <c r="S770" i="3"/>
  <c r="O770" i="3"/>
  <c r="O769" i="3"/>
  <c r="R768" i="3"/>
  <c r="N768" i="3"/>
  <c r="R767" i="3"/>
  <c r="P765" i="3"/>
  <c r="O762" i="3"/>
  <c r="T760" i="3"/>
  <c r="R757" i="3"/>
  <c r="N757" i="3"/>
  <c r="M756" i="3"/>
  <c r="Q755" i="3"/>
  <c r="M755" i="3"/>
  <c r="Q754" i="3"/>
  <c r="M754" i="3"/>
  <c r="T752" i="3"/>
  <c r="O751" i="3"/>
  <c r="R750" i="3"/>
  <c r="P749" i="3"/>
  <c r="P746" i="3"/>
  <c r="P745" i="3"/>
  <c r="T743" i="3"/>
  <c r="P743" i="3"/>
  <c r="M741" i="3"/>
  <c r="M740" i="3"/>
  <c r="Q739" i="3"/>
  <c r="M739" i="3"/>
  <c r="T737" i="3"/>
  <c r="P737" i="3"/>
  <c r="O733" i="3"/>
  <c r="N730" i="3"/>
  <c r="S728" i="3"/>
  <c r="O727" i="3"/>
  <c r="S726" i="3"/>
  <c r="T725" i="3"/>
  <c r="N725" i="3"/>
  <c r="P724" i="3"/>
  <c r="R723" i="3"/>
  <c r="N723" i="3"/>
  <c r="R719" i="3"/>
  <c r="Q716" i="3"/>
  <c r="M716" i="3"/>
  <c r="M715" i="3"/>
  <c r="R710" i="3"/>
  <c r="M710" i="3"/>
  <c r="O709" i="3"/>
  <c r="S705" i="3"/>
  <c r="P703" i="3"/>
  <c r="N696" i="3"/>
  <c r="R694" i="3"/>
  <c r="N694" i="3"/>
  <c r="R693" i="3"/>
  <c r="M690" i="3"/>
  <c r="S684" i="3"/>
  <c r="O684" i="3"/>
  <c r="T680" i="3"/>
  <c r="P680" i="3"/>
  <c r="T678" i="3"/>
  <c r="P678" i="3"/>
  <c r="O677" i="3"/>
  <c r="Q676" i="3"/>
  <c r="Q675" i="3"/>
  <c r="S674" i="3"/>
  <c r="M674" i="3"/>
  <c r="P673" i="3"/>
  <c r="R672" i="3"/>
  <c r="R669" i="3"/>
  <c r="N667" i="3"/>
  <c r="J43" i="14"/>
  <c r="C887" i="3"/>
  <c r="G887" i="3"/>
  <c r="E831" i="3"/>
  <c r="C832" i="3"/>
  <c r="G832" i="3"/>
  <c r="C834" i="3"/>
  <c r="G834" i="3"/>
  <c r="C836" i="3"/>
  <c r="E837" i="3"/>
  <c r="I837" i="3"/>
  <c r="C838" i="3"/>
  <c r="G838" i="3"/>
  <c r="E839" i="3"/>
  <c r="I839" i="3"/>
  <c r="C842" i="3"/>
  <c r="C846" i="3"/>
  <c r="G846" i="3"/>
  <c r="C848" i="3"/>
  <c r="E849" i="3"/>
  <c r="I851" i="3"/>
  <c r="J40" i="14"/>
  <c r="J44" i="14" s="1"/>
  <c r="C886" i="3"/>
  <c r="E887" i="3"/>
  <c r="C831" i="3"/>
  <c r="E832" i="3"/>
  <c r="E834" i="3"/>
  <c r="I834" i="3"/>
  <c r="C837" i="3"/>
  <c r="G837" i="3"/>
  <c r="E838" i="3"/>
  <c r="I838" i="3"/>
  <c r="C839" i="3"/>
  <c r="G839" i="3"/>
  <c r="E846" i="3"/>
  <c r="C849" i="3"/>
  <c r="C851" i="3"/>
  <c r="G851" i="3"/>
  <c r="K851" i="3"/>
  <c r="C853" i="3"/>
  <c r="K853" i="3"/>
  <c r="E854" i="3"/>
  <c r="I854" i="3"/>
  <c r="C855" i="3"/>
  <c r="K855" i="3"/>
  <c r="I856" i="3"/>
  <c r="C857" i="3"/>
  <c r="G857" i="3"/>
  <c r="I858" i="3"/>
  <c r="C861" i="3"/>
  <c r="G861" i="3"/>
  <c r="I862" i="3"/>
  <c r="C863" i="3"/>
  <c r="E864" i="3"/>
  <c r="I864" i="3"/>
  <c r="C865" i="3"/>
  <c r="I866" i="3"/>
  <c r="G869" i="3"/>
  <c r="B887" i="3"/>
  <c r="F887" i="3"/>
  <c r="D831" i="3"/>
  <c r="B832" i="3"/>
  <c r="F832" i="3"/>
  <c r="B834" i="3"/>
  <c r="F834" i="3"/>
  <c r="J834" i="3"/>
  <c r="B836" i="3"/>
  <c r="D837" i="3"/>
  <c r="H837" i="3"/>
  <c r="B838" i="3"/>
  <c r="F838" i="3"/>
  <c r="J838" i="3"/>
  <c r="D839" i="3"/>
  <c r="H839" i="3"/>
  <c r="B842" i="3"/>
  <c r="J842" i="3"/>
  <c r="B846" i="3"/>
  <c r="B848" i="3"/>
  <c r="D849" i="3"/>
  <c r="D851" i="3"/>
  <c r="H851" i="3"/>
  <c r="J42" i="14"/>
  <c r="H887" i="3"/>
  <c r="D836" i="3"/>
  <c r="B843" i="3"/>
  <c r="B849" i="3"/>
  <c r="F851" i="3"/>
  <c r="B853" i="3"/>
  <c r="C854" i="3"/>
  <c r="H854" i="3"/>
  <c r="E855" i="3"/>
  <c r="I855" i="3"/>
  <c r="K856" i="3"/>
  <c r="B857" i="3"/>
  <c r="H857" i="3"/>
  <c r="H858" i="3"/>
  <c r="F861" i="3"/>
  <c r="G862" i="3"/>
  <c r="D864" i="3"/>
  <c r="J864" i="3"/>
  <c r="D865" i="3"/>
  <c r="G866" i="3"/>
  <c r="B868" i="3"/>
  <c r="E869" i="3"/>
  <c r="J869" i="3"/>
  <c r="B871" i="3"/>
  <c r="F871" i="3"/>
  <c r="B873" i="3"/>
  <c r="F873" i="3"/>
  <c r="J873" i="3"/>
  <c r="D874" i="3"/>
  <c r="B879" i="3"/>
  <c r="F879" i="3"/>
  <c r="J879" i="3"/>
  <c r="D880" i="3"/>
  <c r="H880" i="3"/>
  <c r="B881" i="3"/>
  <c r="F881" i="3"/>
  <c r="D882" i="3"/>
  <c r="B883" i="3"/>
  <c r="B885" i="3"/>
  <c r="F885" i="3"/>
  <c r="G3" i="3"/>
  <c r="K3" i="3"/>
  <c r="C879" i="3"/>
  <c r="G879" i="3"/>
  <c r="B831" i="3"/>
  <c r="D832" i="3"/>
  <c r="B837" i="3"/>
  <c r="B839" i="3"/>
  <c r="J851" i="3"/>
  <c r="D854" i="3"/>
  <c r="J854" i="3"/>
  <c r="J855" i="3"/>
  <c r="D857" i="3"/>
  <c r="J858" i="3"/>
  <c r="B861" i="3"/>
  <c r="H861" i="3"/>
  <c r="H862" i="3"/>
  <c r="F864" i="3"/>
  <c r="E865" i="3"/>
  <c r="H866" i="3"/>
  <c r="F869" i="3"/>
  <c r="K869" i="3"/>
  <c r="C871" i="3"/>
  <c r="G871" i="3"/>
  <c r="C873" i="3"/>
  <c r="G873" i="3"/>
  <c r="K873" i="3"/>
  <c r="E874" i="3"/>
  <c r="B886" i="3"/>
  <c r="D887" i="3"/>
  <c r="H834" i="3"/>
  <c r="J837" i="3"/>
  <c r="H838" i="3"/>
  <c r="J839" i="3"/>
  <c r="J853" i="3"/>
  <c r="B854" i="3"/>
  <c r="D855" i="3"/>
  <c r="H855" i="3"/>
  <c r="J856" i="3"/>
  <c r="F857" i="3"/>
  <c r="G858" i="3"/>
  <c r="E861" i="3"/>
  <c r="J861" i="3"/>
  <c r="F862" i="3"/>
  <c r="K862" i="3"/>
  <c r="D863" i="3"/>
  <c r="C864" i="3"/>
  <c r="H864" i="3"/>
  <c r="B865" i="3"/>
  <c r="F866" i="3"/>
  <c r="K866" i="3"/>
  <c r="D869" i="3"/>
  <c r="I869" i="3"/>
  <c r="C870" i="3"/>
  <c r="E871" i="3"/>
  <c r="C872" i="3"/>
  <c r="E873" i="3"/>
  <c r="I873" i="3"/>
  <c r="C874" i="3"/>
  <c r="G874" i="3"/>
  <c r="J41" i="14"/>
  <c r="D838" i="3"/>
  <c r="F839" i="3"/>
  <c r="B855" i="3"/>
  <c r="K858" i="3"/>
  <c r="B863" i="3"/>
  <c r="H871" i="3"/>
  <c r="E879" i="3"/>
  <c r="E880" i="3"/>
  <c r="J880" i="3"/>
  <c r="C881" i="3"/>
  <c r="E882" i="3"/>
  <c r="C885" i="3"/>
  <c r="H885" i="3"/>
  <c r="F3" i="3"/>
  <c r="B3" i="3"/>
  <c r="H879" i="3"/>
  <c r="D881" i="3"/>
  <c r="F882" i="3"/>
  <c r="D885" i="3"/>
  <c r="B829" i="3"/>
  <c r="D834" i="3"/>
  <c r="D861" i="3"/>
  <c r="J862" i="3"/>
  <c r="F874" i="3"/>
  <c r="C883" i="3"/>
  <c r="D3" i="3"/>
  <c r="I853" i="3"/>
  <c r="E857" i="3"/>
  <c r="B864" i="3"/>
  <c r="H869" i="3"/>
  <c r="B874" i="3"/>
  <c r="F880" i="3"/>
  <c r="C3" i="3"/>
  <c r="F837" i="3"/>
  <c r="B851" i="3"/>
  <c r="I879" i="3"/>
  <c r="B880" i="3"/>
  <c r="E881" i="3"/>
  <c r="H832" i="3"/>
  <c r="K854" i="3"/>
  <c r="F858" i="3"/>
  <c r="I861" i="3"/>
  <c r="J866" i="3"/>
  <c r="B870" i="3"/>
  <c r="D871" i="3"/>
  <c r="B872" i="3"/>
  <c r="D873" i="3"/>
  <c r="D879" i="3"/>
  <c r="C880" i="3"/>
  <c r="I880" i="3"/>
  <c r="G881" i="3"/>
  <c r="C882" i="3"/>
  <c r="D883" i="3"/>
  <c r="G885" i="3"/>
  <c r="E3" i="3"/>
  <c r="J3" i="3"/>
  <c r="H3" i="3"/>
  <c r="B841" i="3"/>
  <c r="G864" i="3"/>
  <c r="G880" i="3"/>
  <c r="B882" i="3"/>
  <c r="E885" i="3"/>
  <c r="I3" i="3"/>
  <c r="K7" i="3"/>
  <c r="K29" i="3"/>
  <c r="K49" i="3"/>
  <c r="K101" i="3"/>
  <c r="K111" i="3"/>
  <c r="K121" i="3"/>
  <c r="K137" i="3"/>
  <c r="K147" i="3"/>
  <c r="K157" i="3"/>
  <c r="K161" i="3"/>
  <c r="K233" i="3"/>
  <c r="K237" i="3"/>
  <c r="K243" i="3"/>
  <c r="K245" i="3"/>
  <c r="K249" i="3"/>
  <c r="K259" i="3"/>
  <c r="K265" i="3"/>
  <c r="K283" i="3"/>
  <c r="K291" i="3"/>
  <c r="K305" i="3"/>
  <c r="K309" i="3"/>
  <c r="K319" i="3"/>
  <c r="K329" i="3"/>
  <c r="K331" i="3"/>
  <c r="K335" i="3"/>
  <c r="K337" i="3"/>
  <c r="K339" i="3"/>
  <c r="K349" i="3"/>
  <c r="K357" i="3"/>
  <c r="K359" i="3"/>
  <c r="K369" i="3"/>
  <c r="K405" i="3"/>
  <c r="K22" i="3"/>
  <c r="K24" i="3"/>
  <c r="K26" i="3"/>
  <c r="K114" i="3"/>
  <c r="K160" i="3"/>
  <c r="K266" i="3"/>
  <c r="K268" i="3"/>
  <c r="K274" i="3"/>
  <c r="K278" i="3"/>
  <c r="K312" i="3"/>
  <c r="K318" i="3"/>
  <c r="K4" i="3"/>
  <c r="K465" i="3"/>
  <c r="K473" i="3"/>
  <c r="K549" i="3"/>
  <c r="K593" i="3"/>
  <c r="K633" i="3"/>
  <c r="K695" i="3"/>
  <c r="K152" i="3"/>
  <c r="K240" i="3"/>
  <c r="K242" i="3"/>
  <c r="K264" i="3"/>
  <c r="K354" i="3"/>
  <c r="K432" i="3"/>
  <c r="K464" i="3"/>
  <c r="K556" i="3"/>
  <c r="K564" i="3"/>
  <c r="K592" i="3"/>
  <c r="K594" i="3"/>
  <c r="K596" i="3"/>
  <c r="K610" i="3"/>
  <c r="K612" i="3"/>
  <c r="K630" i="3"/>
  <c r="K662" i="3"/>
  <c r="K666" i="3"/>
  <c r="K694" i="3"/>
  <c r="K700" i="3"/>
  <c r="K728" i="3"/>
  <c r="K752" i="3"/>
  <c r="K756" i="3"/>
  <c r="K764" i="3"/>
  <c r="K770" i="3"/>
  <c r="K782" i="3"/>
  <c r="K806" i="3"/>
  <c r="K828" i="3"/>
  <c r="K32" i="3"/>
  <c r="K42" i="3"/>
  <c r="K132" i="3"/>
  <c r="K214" i="3"/>
  <c r="K228" i="3"/>
  <c r="K366" i="3"/>
  <c r="K427" i="3"/>
  <c r="K461" i="3"/>
  <c r="K561" i="3"/>
  <c r="K605" i="3"/>
  <c r="K621" i="3"/>
  <c r="K625" i="3"/>
  <c r="K629" i="3"/>
  <c r="K689" i="3"/>
  <c r="K737" i="3"/>
  <c r="K789" i="3"/>
  <c r="K805" i="3"/>
  <c r="K68" i="3"/>
  <c r="K98" i="3"/>
  <c r="K138" i="3"/>
  <c r="K144" i="3"/>
  <c r="K146" i="3"/>
  <c r="K234" i="3"/>
  <c r="K236" i="3"/>
  <c r="K256" i="3"/>
  <c r="K340" i="3"/>
  <c r="K346" i="3"/>
  <c r="K378" i="3"/>
  <c r="K388" i="3"/>
  <c r="K396" i="3"/>
  <c r="K40" i="3"/>
  <c r="K136" i="3"/>
  <c r="K284" i="3"/>
  <c r="K362" i="3"/>
  <c r="K475" i="3"/>
  <c r="K573" i="3"/>
  <c r="K627" i="3"/>
  <c r="K643" i="3"/>
  <c r="K649" i="3"/>
  <c r="K693" i="3"/>
  <c r="K751" i="3"/>
  <c r="K765" i="3"/>
  <c r="K811" i="3"/>
  <c r="K815" i="3"/>
  <c r="D24" i="3"/>
  <c r="H24" i="3"/>
  <c r="B29" i="3"/>
  <c r="F29" i="3"/>
  <c r="J29" i="3"/>
  <c r="B33" i="3"/>
  <c r="D42" i="3"/>
  <c r="F49" i="3"/>
  <c r="J49" i="3"/>
  <c r="B55" i="3"/>
  <c r="F61" i="3"/>
  <c r="E63" i="3"/>
  <c r="B65" i="3"/>
  <c r="I68" i="3"/>
  <c r="D69" i="3"/>
  <c r="E71" i="3"/>
  <c r="D72" i="3"/>
  <c r="H72" i="3"/>
  <c r="C75" i="3"/>
  <c r="G80" i="3"/>
  <c r="H82" i="3"/>
  <c r="D86" i="3"/>
  <c r="G87" i="3"/>
  <c r="D90" i="3"/>
  <c r="H90" i="3"/>
  <c r="C96" i="3"/>
  <c r="B101" i="3"/>
  <c r="F101" i="3"/>
  <c r="J101" i="3"/>
  <c r="F108" i="3"/>
  <c r="G114" i="3"/>
  <c r="C116" i="3"/>
  <c r="G116" i="3"/>
  <c r="B117" i="3"/>
  <c r="F117" i="3"/>
  <c r="J117" i="3"/>
  <c r="I118" i="3"/>
  <c r="D121" i="3"/>
  <c r="D132" i="3"/>
  <c r="H132" i="3"/>
  <c r="C136" i="3"/>
  <c r="B137" i="3"/>
  <c r="F137" i="3"/>
  <c r="J137" i="3"/>
  <c r="E138" i="3"/>
  <c r="I138" i="3"/>
  <c r="E144" i="3"/>
  <c r="I146" i="3"/>
  <c r="B152" i="3"/>
  <c r="J152" i="3"/>
  <c r="B160" i="3"/>
  <c r="F160" i="3"/>
  <c r="J160" i="3"/>
  <c r="E161" i="3"/>
  <c r="D162" i="3"/>
  <c r="H162" i="3"/>
  <c r="B173" i="3"/>
  <c r="B182" i="3"/>
  <c r="D193" i="3"/>
  <c r="H193" i="3"/>
  <c r="B197" i="3"/>
  <c r="C205" i="3"/>
  <c r="B207" i="3"/>
  <c r="C214" i="3"/>
  <c r="E216" i="3"/>
  <c r="F220" i="3"/>
  <c r="J220" i="3"/>
  <c r="E222" i="3"/>
  <c r="E228" i="3"/>
  <c r="I228" i="3"/>
  <c r="F234" i="3"/>
  <c r="J234" i="3"/>
  <c r="E237" i="3"/>
  <c r="I237" i="3"/>
  <c r="G240" i="3"/>
  <c r="F242" i="3"/>
  <c r="J242" i="3"/>
  <c r="E243" i="3"/>
  <c r="I243" i="3"/>
  <c r="J249" i="3"/>
  <c r="E250" i="3"/>
  <c r="I250" i="3"/>
  <c r="D251" i="3"/>
  <c r="E253" i="3"/>
  <c r="D256" i="3"/>
  <c r="E259" i="3"/>
  <c r="J259" i="3"/>
  <c r="B265" i="3"/>
  <c r="F265" i="3"/>
  <c r="J265" i="3"/>
  <c r="B268" i="3"/>
  <c r="F268" i="3"/>
  <c r="J268" i="3"/>
  <c r="D270" i="3"/>
  <c r="D275" i="3"/>
  <c r="H275" i="3"/>
  <c r="B282" i="3"/>
  <c r="C284" i="3"/>
  <c r="G284" i="3"/>
  <c r="C287" i="3"/>
  <c r="B289" i="3"/>
  <c r="F289" i="3"/>
  <c r="I291" i="3"/>
  <c r="B294" i="3"/>
  <c r="I304" i="3"/>
  <c r="D305" i="3"/>
  <c r="E306" i="3"/>
  <c r="C309" i="3"/>
  <c r="G309" i="3"/>
  <c r="D313" i="3"/>
  <c r="H313" i="3"/>
  <c r="C314" i="3"/>
  <c r="E316" i="3"/>
  <c r="I318" i="3"/>
  <c r="J319" i="3"/>
  <c r="C326" i="3"/>
  <c r="G326" i="3"/>
  <c r="B327" i="3"/>
  <c r="F327" i="3"/>
  <c r="E329" i="3"/>
  <c r="I329" i="3"/>
  <c r="C331" i="3"/>
  <c r="G331" i="3"/>
  <c r="D337" i="3"/>
  <c r="E24" i="3"/>
  <c r="I24" i="3"/>
  <c r="D26" i="3"/>
  <c r="H26" i="3"/>
  <c r="C29" i="3"/>
  <c r="C32" i="3"/>
  <c r="H32" i="3"/>
  <c r="B35" i="3"/>
  <c r="J41" i="3"/>
  <c r="E42" i="3"/>
  <c r="G49" i="3"/>
  <c r="C55" i="3"/>
  <c r="C61" i="3"/>
  <c r="G61" i="3"/>
  <c r="B63" i="3"/>
  <c r="F63" i="3"/>
  <c r="C65" i="3"/>
  <c r="J68" i="3"/>
  <c r="F71" i="3"/>
  <c r="E72" i="3"/>
  <c r="I72" i="3"/>
  <c r="D75" i="3"/>
  <c r="J81" i="3"/>
  <c r="I82" i="3"/>
  <c r="E86" i="3"/>
  <c r="D87" i="3"/>
  <c r="H87" i="3"/>
  <c r="E90" i="3"/>
  <c r="I90" i="3"/>
  <c r="D96" i="3"/>
  <c r="C101" i="3"/>
  <c r="G101" i="3"/>
  <c r="B109" i="3"/>
  <c r="H114" i="3"/>
  <c r="D116" i="3"/>
  <c r="C117" i="3"/>
  <c r="E121" i="3"/>
  <c r="B124" i="3"/>
  <c r="B131" i="3"/>
  <c r="E132" i="3"/>
  <c r="I132" i="3"/>
  <c r="D136" i="3"/>
  <c r="C137" i="3"/>
  <c r="B138" i="3"/>
  <c r="J138" i="3"/>
  <c r="F144" i="3"/>
  <c r="B146" i="3"/>
  <c r="J146" i="3"/>
  <c r="C152" i="3"/>
  <c r="B153" i="3"/>
  <c r="G160" i="3"/>
  <c r="B161" i="3"/>
  <c r="F161" i="3"/>
  <c r="J161" i="3"/>
  <c r="E162" i="3"/>
  <c r="B168" i="3"/>
  <c r="G24" i="3"/>
  <c r="C25" i="3"/>
  <c r="B26" i="3"/>
  <c r="J26" i="3"/>
  <c r="H28" i="3"/>
  <c r="E29" i="3"/>
  <c r="I29" i="3"/>
  <c r="J32" i="3"/>
  <c r="E33" i="3"/>
  <c r="H41" i="3"/>
  <c r="C42" i="3"/>
  <c r="G42" i="3"/>
  <c r="I49" i="3"/>
  <c r="D63" i="3"/>
  <c r="H68" i="3"/>
  <c r="C69" i="3"/>
  <c r="D71" i="3"/>
  <c r="C72" i="3"/>
  <c r="G72" i="3"/>
  <c r="B75" i="3"/>
  <c r="J75" i="3"/>
  <c r="F80" i="3"/>
  <c r="C86" i="3"/>
  <c r="F87" i="3"/>
  <c r="J87" i="3"/>
  <c r="C90" i="3"/>
  <c r="G90" i="3"/>
  <c r="B96" i="3"/>
  <c r="B100" i="3"/>
  <c r="I101" i="3"/>
  <c r="B116" i="3"/>
  <c r="F116" i="3"/>
  <c r="E117" i="3"/>
  <c r="I117" i="3"/>
  <c r="C121" i="3"/>
  <c r="C132" i="3"/>
  <c r="G132" i="3"/>
  <c r="B136" i="3"/>
  <c r="J136" i="3"/>
  <c r="F42" i="3"/>
  <c r="D61" i="3"/>
  <c r="D65" i="3"/>
  <c r="G71" i="3"/>
  <c r="B72" i="3"/>
  <c r="C131" i="3"/>
  <c r="B132" i="3"/>
  <c r="D137" i="3"/>
  <c r="G138" i="3"/>
  <c r="G144" i="3"/>
  <c r="I152" i="3"/>
  <c r="C161" i="3"/>
  <c r="G162" i="3"/>
  <c r="B177" i="3"/>
  <c r="C193" i="3"/>
  <c r="D198" i="3"/>
  <c r="D199" i="3"/>
  <c r="D214" i="3"/>
  <c r="B216" i="3"/>
  <c r="D220" i="3"/>
  <c r="I220" i="3"/>
  <c r="F222" i="3"/>
  <c r="B225" i="3"/>
  <c r="G228" i="3"/>
  <c r="B232" i="3"/>
  <c r="E234" i="3"/>
  <c r="B237" i="3"/>
  <c r="G237" i="3"/>
  <c r="F240" i="3"/>
  <c r="G242" i="3"/>
  <c r="H243" i="3"/>
  <c r="G250" i="3"/>
  <c r="C251" i="3"/>
  <c r="F253" i="3"/>
  <c r="I256" i="3"/>
  <c r="I259" i="3"/>
  <c r="H265" i="3"/>
  <c r="F267" i="3"/>
  <c r="G268" i="3"/>
  <c r="B270" i="3"/>
  <c r="C275" i="3"/>
  <c r="I275" i="3"/>
  <c r="D282" i="3"/>
  <c r="J283" i="3"/>
  <c r="F284" i="3"/>
  <c r="D287" i="3"/>
  <c r="D289" i="3"/>
  <c r="H291" i="3"/>
  <c r="B304" i="3"/>
  <c r="B305" i="3"/>
  <c r="G305" i="3"/>
  <c r="D306" i="3"/>
  <c r="I309" i="3"/>
  <c r="B313" i="3"/>
  <c r="G313" i="3"/>
  <c r="B316" i="3"/>
  <c r="I319" i="3"/>
  <c r="D326" i="3"/>
  <c r="E327" i="3"/>
  <c r="F329" i="3"/>
  <c r="G330" i="3"/>
  <c r="E337" i="3"/>
  <c r="I337" i="3"/>
  <c r="E345" i="3"/>
  <c r="E346" i="3"/>
  <c r="I346" i="3"/>
  <c r="E349" i="3"/>
  <c r="I349" i="3"/>
  <c r="G353" i="3"/>
  <c r="I354" i="3"/>
  <c r="F357" i="3"/>
  <c r="J357" i="3"/>
  <c r="D365" i="3"/>
  <c r="H365" i="3"/>
  <c r="D369" i="3"/>
  <c r="H369" i="3"/>
  <c r="C375" i="3"/>
  <c r="G375" i="3"/>
  <c r="I378" i="3"/>
  <c r="C382" i="3"/>
  <c r="B383" i="3"/>
  <c r="F383" i="3"/>
  <c r="G388" i="3"/>
  <c r="F391" i="3"/>
  <c r="D396" i="3"/>
  <c r="E398" i="3"/>
  <c r="I398" i="3"/>
  <c r="I401" i="3"/>
  <c r="I405" i="3"/>
  <c r="B420" i="3"/>
  <c r="C427" i="3"/>
  <c r="G427" i="3"/>
  <c r="C429" i="3"/>
  <c r="D432" i="3"/>
  <c r="H432" i="3"/>
  <c r="D440" i="3"/>
  <c r="H440" i="3"/>
  <c r="B442" i="3"/>
  <c r="E444" i="3"/>
  <c r="G450" i="3"/>
  <c r="E463" i="3"/>
  <c r="I463" i="3"/>
  <c r="D464" i="3"/>
  <c r="H464" i="3"/>
  <c r="C465" i="3"/>
  <c r="G465" i="3"/>
  <c r="B466" i="3"/>
  <c r="F466" i="3"/>
  <c r="E472" i="3"/>
  <c r="B475" i="3"/>
  <c r="J475" i="3"/>
  <c r="C478" i="3"/>
  <c r="G478" i="3"/>
  <c r="B483" i="3"/>
  <c r="F488" i="3"/>
  <c r="J488" i="3"/>
  <c r="I40" i="3"/>
  <c r="H49" i="3"/>
  <c r="C63" i="3"/>
  <c r="B69" i="3"/>
  <c r="F72" i="3"/>
  <c r="J82" i="3"/>
  <c r="B86" i="3"/>
  <c r="E87" i="3"/>
  <c r="B90" i="3"/>
  <c r="F132" i="3"/>
  <c r="E137" i="3"/>
  <c r="C138" i="3"/>
  <c r="H138" i="3"/>
  <c r="H144" i="3"/>
  <c r="I147" i="3"/>
  <c r="C153" i="3"/>
  <c r="C159" i="3"/>
  <c r="D161" i="3"/>
  <c r="B162" i="3"/>
  <c r="B181" i="3"/>
  <c r="E193" i="3"/>
  <c r="J193" i="3"/>
  <c r="B208" i="3"/>
  <c r="E214" i="3"/>
  <c r="I214" i="3"/>
  <c r="C216" i="3"/>
  <c r="E220" i="3"/>
  <c r="B222" i="3"/>
  <c r="G222" i="3"/>
  <c r="H228" i="3"/>
  <c r="G234" i="3"/>
  <c r="H237" i="3"/>
  <c r="H240" i="3"/>
  <c r="H242" i="3"/>
  <c r="J243" i="3"/>
  <c r="H250" i="3"/>
  <c r="E251" i="3"/>
  <c r="G253" i="3"/>
  <c r="J256" i="3"/>
  <c r="E262" i="3"/>
  <c r="I265" i="3"/>
  <c r="C268" i="3"/>
  <c r="H268" i="3"/>
  <c r="E275" i="3"/>
  <c r="J275" i="3"/>
  <c r="E282" i="3"/>
  <c r="B284" i="3"/>
  <c r="H284" i="3"/>
  <c r="E289" i="3"/>
  <c r="J291" i="3"/>
  <c r="B296" i="3"/>
  <c r="F296" i="3"/>
  <c r="C304" i="3"/>
  <c r="C305" i="3"/>
  <c r="E309" i="3"/>
  <c r="J309" i="3"/>
  <c r="C313" i="3"/>
  <c r="I313" i="3"/>
  <c r="C316" i="3"/>
  <c r="H318" i="3"/>
  <c r="E326" i="3"/>
  <c r="G327" i="3"/>
  <c r="B328" i="3"/>
  <c r="G329" i="3"/>
  <c r="H331" i="3"/>
  <c r="B336" i="3"/>
  <c r="F337" i="3"/>
  <c r="J337" i="3"/>
  <c r="B346" i="3"/>
  <c r="F346" i="3"/>
  <c r="J346" i="3"/>
  <c r="B349" i="3"/>
  <c r="F349" i="3"/>
  <c r="J349" i="3"/>
  <c r="B354" i="3"/>
  <c r="F354" i="3"/>
  <c r="J354" i="3"/>
  <c r="J24" i="3"/>
  <c r="I26" i="3"/>
  <c r="D29" i="3"/>
  <c r="B42" i="3"/>
  <c r="C71" i="3"/>
  <c r="E75" i="3"/>
  <c r="I75" i="3"/>
  <c r="J90" i="3"/>
  <c r="H101" i="3"/>
  <c r="E136" i="3"/>
  <c r="C146" i="3"/>
  <c r="D152" i="3"/>
  <c r="F162" i="3"/>
  <c r="G193" i="3"/>
  <c r="C199" i="3"/>
  <c r="B214" i="3"/>
  <c r="C220" i="3"/>
  <c r="H220" i="3"/>
  <c r="D222" i="3"/>
  <c r="F228" i="3"/>
  <c r="F231" i="3"/>
  <c r="D234" i="3"/>
  <c r="I234" i="3"/>
  <c r="F237" i="3"/>
  <c r="E240" i="3"/>
  <c r="J240" i="3"/>
  <c r="E242" i="3"/>
  <c r="G243" i="3"/>
  <c r="I249" i="3"/>
  <c r="F250" i="3"/>
  <c r="B251" i="3"/>
  <c r="H256" i="3"/>
  <c r="H259" i="3"/>
  <c r="E264" i="3"/>
  <c r="G265" i="3"/>
  <c r="J266" i="3"/>
  <c r="B275" i="3"/>
  <c r="G275" i="3"/>
  <c r="C282" i="3"/>
  <c r="E284" i="3"/>
  <c r="J284" i="3"/>
  <c r="B287" i="3"/>
  <c r="C289" i="3"/>
  <c r="H289" i="3"/>
  <c r="G291" i="3"/>
  <c r="J304" i="3"/>
  <c r="F305" i="3"/>
  <c r="B309" i="3"/>
  <c r="H309" i="3"/>
  <c r="G312" i="3"/>
  <c r="B314" i="3"/>
  <c r="H319" i="3"/>
  <c r="B324" i="3"/>
  <c r="B326" i="3"/>
  <c r="D327" i="3"/>
  <c r="D329" i="3"/>
  <c r="J329" i="3"/>
  <c r="J331" i="3"/>
  <c r="C337" i="3"/>
  <c r="H337" i="3"/>
  <c r="D345" i="3"/>
  <c r="D346" i="3"/>
  <c r="H346" i="3"/>
  <c r="D349" i="3"/>
  <c r="H349" i="3"/>
  <c r="C350" i="3"/>
  <c r="C353" i="3"/>
  <c r="H354" i="3"/>
  <c r="E357" i="3"/>
  <c r="I357" i="3"/>
  <c r="F362" i="3"/>
  <c r="J362" i="3"/>
  <c r="C365" i="3"/>
  <c r="G365" i="3"/>
  <c r="B366" i="3"/>
  <c r="F366" i="3"/>
  <c r="C369" i="3"/>
  <c r="I79" i="3"/>
  <c r="E80" i="3"/>
  <c r="F90" i="3"/>
  <c r="J162" i="3"/>
  <c r="B172" i="3"/>
  <c r="F193" i="3"/>
  <c r="D216" i="3"/>
  <c r="F262" i="3"/>
  <c r="G263" i="3"/>
  <c r="I284" i="3"/>
  <c r="G296" i="3"/>
  <c r="B297" i="3"/>
  <c r="F297" i="3"/>
  <c r="F326" i="3"/>
  <c r="C327" i="3"/>
  <c r="C329" i="3"/>
  <c r="B337" i="3"/>
  <c r="G346" i="3"/>
  <c r="C349" i="3"/>
  <c r="H357" i="3"/>
  <c r="H362" i="3"/>
  <c r="B365" i="3"/>
  <c r="J365" i="3"/>
  <c r="B375" i="3"/>
  <c r="H375" i="3"/>
  <c r="G383" i="3"/>
  <c r="C396" i="3"/>
  <c r="F398" i="3"/>
  <c r="B399" i="3"/>
  <c r="E404" i="3"/>
  <c r="E427" i="3"/>
  <c r="J427" i="3"/>
  <c r="E432" i="3"/>
  <c r="J432" i="3"/>
  <c r="B440" i="3"/>
  <c r="G440" i="3"/>
  <c r="B444" i="3"/>
  <c r="J450" i="3"/>
  <c r="F461" i="3"/>
  <c r="J461" i="3"/>
  <c r="D463" i="3"/>
  <c r="J463" i="3"/>
  <c r="B465" i="3"/>
  <c r="H465" i="3"/>
  <c r="D466" i="3"/>
  <c r="D472" i="3"/>
  <c r="C475" i="3"/>
  <c r="G475" i="3"/>
  <c r="C476" i="3"/>
  <c r="C483" i="3"/>
  <c r="B484" i="3"/>
  <c r="C488" i="3"/>
  <c r="H488" i="3"/>
  <c r="B491" i="3"/>
  <c r="F491" i="3"/>
  <c r="J491" i="3"/>
  <c r="D493" i="3"/>
  <c r="H493" i="3"/>
  <c r="E496" i="3"/>
  <c r="B499" i="3"/>
  <c r="B513" i="3"/>
  <c r="C519" i="3"/>
  <c r="G519" i="3"/>
  <c r="B520" i="3"/>
  <c r="B524" i="3"/>
  <c r="E528" i="3"/>
  <c r="C530" i="3"/>
  <c r="B531" i="3"/>
  <c r="J531" i="3"/>
  <c r="B535" i="3"/>
  <c r="F535" i="3"/>
  <c r="F537" i="3"/>
  <c r="J537" i="3"/>
  <c r="D542" i="3"/>
  <c r="H542" i="3"/>
  <c r="B549" i="3"/>
  <c r="F549" i="3"/>
  <c r="J549" i="3"/>
  <c r="F556" i="3"/>
  <c r="J556" i="3"/>
  <c r="B559" i="3"/>
  <c r="E560" i="3"/>
  <c r="E564" i="3"/>
  <c r="H565" i="3"/>
  <c r="D577" i="3"/>
  <c r="G581" i="3"/>
  <c r="B594" i="3"/>
  <c r="J594" i="3"/>
  <c r="B598" i="3"/>
  <c r="E608" i="3"/>
  <c r="I608" i="3"/>
  <c r="H609" i="3"/>
  <c r="E610" i="3"/>
  <c r="I610" i="3"/>
  <c r="I611" i="3"/>
  <c r="E615" i="3"/>
  <c r="I615" i="3"/>
  <c r="C620" i="3"/>
  <c r="G620" i="3"/>
  <c r="F621" i="3"/>
  <c r="C625" i="3"/>
  <c r="G625" i="3"/>
  <c r="J627" i="3"/>
  <c r="E630" i="3"/>
  <c r="I630" i="3"/>
  <c r="C633" i="3"/>
  <c r="E636" i="3"/>
  <c r="I636" i="3"/>
  <c r="D640" i="3"/>
  <c r="H640" i="3"/>
  <c r="F643" i="3"/>
  <c r="J643" i="3"/>
  <c r="C649" i="3"/>
  <c r="C650" i="3"/>
  <c r="G650" i="3"/>
  <c r="B651" i="3"/>
  <c r="F651" i="3"/>
  <c r="J651" i="3"/>
  <c r="J653" i="3"/>
  <c r="D655" i="3"/>
  <c r="H655" i="3"/>
  <c r="B658" i="3"/>
  <c r="B662" i="3"/>
  <c r="F662" i="3"/>
  <c r="B666" i="3"/>
  <c r="F666" i="3"/>
  <c r="J666" i="3"/>
  <c r="B671" i="3"/>
  <c r="E672" i="3"/>
  <c r="D673" i="3"/>
  <c r="H673" i="3"/>
  <c r="C674" i="3"/>
  <c r="G674" i="3"/>
  <c r="H675" i="3"/>
  <c r="B677" i="3"/>
  <c r="F677" i="3"/>
  <c r="J677" i="3"/>
  <c r="I678" i="3"/>
  <c r="D680" i="3"/>
  <c r="H680" i="3"/>
  <c r="D684" i="3"/>
  <c r="H684" i="3"/>
  <c r="C686" i="3"/>
  <c r="I689" i="3"/>
  <c r="G693" i="3"/>
  <c r="B694" i="3"/>
  <c r="F694" i="3"/>
  <c r="J694" i="3"/>
  <c r="I695" i="3"/>
  <c r="D696" i="3"/>
  <c r="C700" i="3"/>
  <c r="G700" i="3"/>
  <c r="D703" i="3"/>
  <c r="H710" i="3"/>
  <c r="D712" i="3"/>
  <c r="D716" i="3"/>
  <c r="H716" i="3"/>
  <c r="B723" i="3"/>
  <c r="F723" i="3"/>
  <c r="J723" i="3"/>
  <c r="H725" i="3"/>
  <c r="I726" i="3"/>
  <c r="D727" i="3"/>
  <c r="I87" i="3"/>
  <c r="J147" i="3"/>
  <c r="I159" i="3"/>
  <c r="G220" i="3"/>
  <c r="C234" i="3"/>
  <c r="J237" i="3"/>
  <c r="D242" i="3"/>
  <c r="E291" i="3"/>
  <c r="H327" i="3"/>
  <c r="H329" i="3"/>
  <c r="B347" i="3"/>
  <c r="G349" i="3"/>
  <c r="B353" i="3"/>
  <c r="G354" i="3"/>
  <c r="D362" i="3"/>
  <c r="I362" i="3"/>
  <c r="E365" i="3"/>
  <c r="G369" i="3"/>
  <c r="D375" i="3"/>
  <c r="I375" i="3"/>
  <c r="G378" i="3"/>
  <c r="B382" i="3"/>
  <c r="C383" i="3"/>
  <c r="B391" i="3"/>
  <c r="E396" i="3"/>
  <c r="B398" i="3"/>
  <c r="G398" i="3"/>
  <c r="C399" i="3"/>
  <c r="H401" i="3"/>
  <c r="J405" i="3"/>
  <c r="B410" i="3"/>
  <c r="B426" i="3"/>
  <c r="F427" i="3"/>
  <c r="C440" i="3"/>
  <c r="I440" i="3"/>
  <c r="C444" i="3"/>
  <c r="F463" i="3"/>
  <c r="B464" i="3"/>
  <c r="G464" i="3"/>
  <c r="D465" i="3"/>
  <c r="I465" i="3"/>
  <c r="E466" i="3"/>
  <c r="H475" i="3"/>
  <c r="D476" i="3"/>
  <c r="B478" i="3"/>
  <c r="H478" i="3"/>
  <c r="D483" i="3"/>
  <c r="D488" i="3"/>
  <c r="I488" i="3"/>
  <c r="C491" i="3"/>
  <c r="G491" i="3"/>
  <c r="E493" i="3"/>
  <c r="I493" i="3"/>
  <c r="B496" i="3"/>
  <c r="C499" i="3"/>
  <c r="B504" i="3"/>
  <c r="B506" i="3"/>
  <c r="C513" i="3"/>
  <c r="G513" i="3"/>
  <c r="B514" i="3"/>
  <c r="D517" i="3"/>
  <c r="D519" i="3"/>
  <c r="C520" i="3"/>
  <c r="G520" i="3"/>
  <c r="B521" i="3"/>
  <c r="C524" i="3"/>
  <c r="B528" i="3"/>
  <c r="F528" i="3"/>
  <c r="D530" i="3"/>
  <c r="C531" i="3"/>
  <c r="G531" i="3"/>
  <c r="C535" i="3"/>
  <c r="G535" i="3"/>
  <c r="B536" i="3"/>
  <c r="E542" i="3"/>
  <c r="I542" i="3"/>
  <c r="C549" i="3"/>
  <c r="G549" i="3"/>
  <c r="G556" i="3"/>
  <c r="C559" i="3"/>
  <c r="B560" i="3"/>
  <c r="B564" i="3"/>
  <c r="I565" i="3"/>
  <c r="E577" i="3"/>
  <c r="D581" i="3"/>
  <c r="H581" i="3"/>
  <c r="I592" i="3"/>
  <c r="C594" i="3"/>
  <c r="B603" i="3"/>
  <c r="I605" i="3"/>
  <c r="B608" i="3"/>
  <c r="F608" i="3"/>
  <c r="J608" i="3"/>
  <c r="F610" i="3"/>
  <c r="J610" i="3"/>
  <c r="F611" i="3"/>
  <c r="J611" i="3"/>
  <c r="J612" i="3"/>
  <c r="F615" i="3"/>
  <c r="J615" i="3"/>
  <c r="D620" i="3"/>
  <c r="H620" i="3"/>
  <c r="G621" i="3"/>
  <c r="D625" i="3"/>
  <c r="H625" i="3"/>
  <c r="J630" i="3"/>
  <c r="D633" i="3"/>
  <c r="F636" i="3"/>
  <c r="J636" i="3"/>
  <c r="E640" i="3"/>
  <c r="I640" i="3"/>
  <c r="C643" i="3"/>
  <c r="G643" i="3"/>
  <c r="D649" i="3"/>
  <c r="D650" i="3"/>
  <c r="H650" i="3"/>
  <c r="C651" i="3"/>
  <c r="B654" i="3"/>
  <c r="E655" i="3"/>
  <c r="I655" i="3"/>
  <c r="G662" i="3"/>
  <c r="C666" i="3"/>
  <c r="G666" i="3"/>
  <c r="B668" i="3"/>
  <c r="F669" i="3"/>
  <c r="B672" i="3"/>
  <c r="F672" i="3"/>
  <c r="E673" i="3"/>
  <c r="D674" i="3"/>
  <c r="H674" i="3"/>
  <c r="I675" i="3"/>
  <c r="C677" i="3"/>
  <c r="F678" i="3"/>
  <c r="J678" i="3"/>
  <c r="E680" i="3"/>
  <c r="I680" i="3"/>
  <c r="B682" i="3"/>
  <c r="D32" i="3"/>
  <c r="J72" i="3"/>
  <c r="F86" i="3"/>
  <c r="E116" i="3"/>
  <c r="D117" i="3"/>
  <c r="G118" i="3"/>
  <c r="J121" i="3"/>
  <c r="D153" i="3"/>
  <c r="C157" i="3"/>
  <c r="I157" i="3"/>
  <c r="B209" i="3"/>
  <c r="J214" i="3"/>
  <c r="C222" i="3"/>
  <c r="H234" i="3"/>
  <c r="I240" i="3"/>
  <c r="I242" i="3"/>
  <c r="F243" i="3"/>
  <c r="E270" i="3"/>
  <c r="J274" i="3"/>
  <c r="G289" i="3"/>
  <c r="B292" i="3"/>
  <c r="D304" i="3"/>
  <c r="J313" i="3"/>
  <c r="J318" i="3"/>
  <c r="I331" i="3"/>
  <c r="B350" i="3"/>
  <c r="C354" i="3"/>
  <c r="D357" i="3"/>
  <c r="F359" i="3"/>
  <c r="E362" i="3"/>
  <c r="F365" i="3"/>
  <c r="D366" i="3"/>
  <c r="B369" i="3"/>
  <c r="I369" i="3"/>
  <c r="E375" i="3"/>
  <c r="J375" i="3"/>
  <c r="H378" i="3"/>
  <c r="D382" i="3"/>
  <c r="D383" i="3"/>
  <c r="F388" i="3"/>
  <c r="G391" i="3"/>
  <c r="F396" i="3"/>
  <c r="J396" i="3"/>
  <c r="C398" i="3"/>
  <c r="H398" i="3"/>
  <c r="J401" i="3"/>
  <c r="C404" i="3"/>
  <c r="B405" i="3"/>
  <c r="C410" i="3"/>
  <c r="I412" i="3"/>
  <c r="B427" i="3"/>
  <c r="B432" i="3"/>
  <c r="G432" i="3"/>
  <c r="E440" i="3"/>
  <c r="J440" i="3"/>
  <c r="D444" i="3"/>
  <c r="H450" i="3"/>
  <c r="B463" i="3"/>
  <c r="G463" i="3"/>
  <c r="C464" i="3"/>
  <c r="I464" i="3"/>
  <c r="E465" i="3"/>
  <c r="J465" i="3"/>
  <c r="B472" i="3"/>
  <c r="J473" i="3"/>
  <c r="I475" i="3"/>
  <c r="D478" i="3"/>
  <c r="I478" i="3"/>
  <c r="E483" i="3"/>
  <c r="E488" i="3"/>
  <c r="D491" i="3"/>
  <c r="H491" i="3"/>
  <c r="B493" i="3"/>
  <c r="F493" i="3"/>
  <c r="J493" i="3"/>
  <c r="C496" i="3"/>
  <c r="D499" i="3"/>
  <c r="C504" i="3"/>
  <c r="G504" i="3"/>
  <c r="C506" i="3"/>
  <c r="G506" i="3"/>
  <c r="B507" i="3"/>
  <c r="G511" i="3"/>
  <c r="D513" i="3"/>
  <c r="C514" i="3"/>
  <c r="G514" i="3"/>
  <c r="D520" i="3"/>
  <c r="C521" i="3"/>
  <c r="G521" i="3"/>
  <c r="C528" i="3"/>
  <c r="G528" i="3"/>
  <c r="D531" i="3"/>
  <c r="H531" i="3"/>
  <c r="D535" i="3"/>
  <c r="H535" i="3"/>
  <c r="C536" i="3"/>
  <c r="B542" i="3"/>
  <c r="F542" i="3"/>
  <c r="J542" i="3"/>
  <c r="H544" i="3"/>
  <c r="D549" i="3"/>
  <c r="H549" i="3"/>
  <c r="H556" i="3"/>
  <c r="D559" i="3"/>
  <c r="C560" i="3"/>
  <c r="I561" i="3"/>
  <c r="C564" i="3"/>
  <c r="B565" i="3"/>
  <c r="J565" i="3"/>
  <c r="F573" i="3"/>
  <c r="E581" i="3"/>
  <c r="B592" i="3"/>
  <c r="J592" i="3"/>
  <c r="B596" i="3"/>
  <c r="C603" i="3"/>
  <c r="B605" i="3"/>
  <c r="J605" i="3"/>
  <c r="C608" i="3"/>
  <c r="G608" i="3"/>
  <c r="F609" i="3"/>
  <c r="C610" i="3"/>
  <c r="G610" i="3"/>
  <c r="C611" i="3"/>
  <c r="G611" i="3"/>
  <c r="C615" i="3"/>
  <c r="G615" i="3"/>
  <c r="E620" i="3"/>
  <c r="I620" i="3"/>
  <c r="H621" i="3"/>
  <c r="E625" i="3"/>
  <c r="I625" i="3"/>
  <c r="C630" i="3"/>
  <c r="G630" i="3"/>
  <c r="E633" i="3"/>
  <c r="I633" i="3"/>
  <c r="C636" i="3"/>
  <c r="G636" i="3"/>
  <c r="F640" i="3"/>
  <c r="J640" i="3"/>
  <c r="D643" i="3"/>
  <c r="E649" i="3"/>
  <c r="I649" i="3"/>
  <c r="E650" i="3"/>
  <c r="I650" i="3"/>
  <c r="D653" i="3"/>
  <c r="C654" i="3"/>
  <c r="B655" i="3"/>
  <c r="F655" i="3"/>
  <c r="J655" i="3"/>
  <c r="B660" i="3"/>
  <c r="H662" i="3"/>
  <c r="B664" i="3"/>
  <c r="D666" i="3"/>
  <c r="G669" i="3"/>
  <c r="C672" i="3"/>
  <c r="G672" i="3"/>
  <c r="B673" i="3"/>
  <c r="F673" i="3"/>
  <c r="E674" i="3"/>
  <c r="I674" i="3"/>
  <c r="J675" i="3"/>
  <c r="D677" i="3"/>
  <c r="G678" i="3"/>
  <c r="B680" i="3"/>
  <c r="F680" i="3"/>
  <c r="J680" i="3"/>
  <c r="B684" i="3"/>
  <c r="F684" i="3"/>
  <c r="G28" i="3"/>
  <c r="J132" i="3"/>
  <c r="D138" i="3"/>
  <c r="G161" i="3"/>
  <c r="F214" i="3"/>
  <c r="H222" i="3"/>
  <c r="J228" i="3"/>
  <c r="E231" i="3"/>
  <c r="H249" i="3"/>
  <c r="J250" i="3"/>
  <c r="F259" i="3"/>
  <c r="E265" i="3"/>
  <c r="I268" i="3"/>
  <c r="F275" i="3"/>
  <c r="D284" i="3"/>
  <c r="E305" i="3"/>
  <c r="D316" i="3"/>
  <c r="E325" i="3"/>
  <c r="D331" i="3"/>
  <c r="C346" i="3"/>
  <c r="G357" i="3"/>
  <c r="I365" i="3"/>
  <c r="E366" i="3"/>
  <c r="E369" i="3"/>
  <c r="J369" i="3"/>
  <c r="F375" i="3"/>
  <c r="J378" i="3"/>
  <c r="E383" i="3"/>
  <c r="B396" i="3"/>
  <c r="G396" i="3"/>
  <c r="D398" i="3"/>
  <c r="J398" i="3"/>
  <c r="B400" i="3"/>
  <c r="D404" i="3"/>
  <c r="D410" i="3"/>
  <c r="J412" i="3"/>
  <c r="D427" i="3"/>
  <c r="I427" i="3"/>
  <c r="C432" i="3"/>
  <c r="I432" i="3"/>
  <c r="F440" i="3"/>
  <c r="I450" i="3"/>
  <c r="B458" i="3"/>
  <c r="I461" i="3"/>
  <c r="C463" i="3"/>
  <c r="H463" i="3"/>
  <c r="E464" i="3"/>
  <c r="J464" i="3"/>
  <c r="C466" i="3"/>
  <c r="C472" i="3"/>
  <c r="B476" i="3"/>
  <c r="F476" i="3"/>
  <c r="E478" i="3"/>
  <c r="J478" i="3"/>
  <c r="G488" i="3"/>
  <c r="E491" i="3"/>
  <c r="I491" i="3"/>
  <c r="C493" i="3"/>
  <c r="G493" i="3"/>
  <c r="D496" i="3"/>
  <c r="E499" i="3"/>
  <c r="D504" i="3"/>
  <c r="D506" i="3"/>
  <c r="D514" i="3"/>
  <c r="B519" i="3"/>
  <c r="D521" i="3"/>
  <c r="D528" i="3"/>
  <c r="B530" i="3"/>
  <c r="I531" i="3"/>
  <c r="E535" i="3"/>
  <c r="C542" i="3"/>
  <c r="G542" i="3"/>
  <c r="E549" i="3"/>
  <c r="E556" i="3"/>
  <c r="I556" i="3"/>
  <c r="D560" i="3"/>
  <c r="J561" i="3"/>
  <c r="D564" i="3"/>
  <c r="C565" i="3"/>
  <c r="G573" i="3"/>
  <c r="F581" i="3"/>
  <c r="C592" i="3"/>
  <c r="B593" i="3"/>
  <c r="I594" i="3"/>
  <c r="B597" i="3"/>
  <c r="C605" i="3"/>
  <c r="F606" i="3"/>
  <c r="D608" i="3"/>
  <c r="H608" i="3"/>
  <c r="G609" i="3"/>
  <c r="D610" i="3"/>
  <c r="H610" i="3"/>
  <c r="D611" i="3"/>
  <c r="H611" i="3"/>
  <c r="D615" i="3"/>
  <c r="H615" i="3"/>
  <c r="H617" i="3"/>
  <c r="F620" i="3"/>
  <c r="J620" i="3"/>
  <c r="B625" i="3"/>
  <c r="J625" i="3"/>
  <c r="D630" i="3"/>
  <c r="H630" i="3"/>
  <c r="B633" i="3"/>
  <c r="J633" i="3"/>
  <c r="D636" i="3"/>
  <c r="H636" i="3"/>
  <c r="C640" i="3"/>
  <c r="G640" i="3"/>
  <c r="E643" i="3"/>
  <c r="I643" i="3"/>
  <c r="F649" i="3"/>
  <c r="J649" i="3"/>
  <c r="F650" i="3"/>
  <c r="J650" i="3"/>
  <c r="E653" i="3"/>
  <c r="I653" i="3"/>
  <c r="D654" i="3"/>
  <c r="C655" i="3"/>
  <c r="G655" i="3"/>
  <c r="B656" i="3"/>
  <c r="E662" i="3"/>
  <c r="B665" i="3"/>
  <c r="E666" i="3"/>
  <c r="I666" i="3"/>
  <c r="D672" i="3"/>
  <c r="H672" i="3"/>
  <c r="C673" i="3"/>
  <c r="G673" i="3"/>
  <c r="B674" i="3"/>
  <c r="F674" i="3"/>
  <c r="J674" i="3"/>
  <c r="F676" i="3"/>
  <c r="E677" i="3"/>
  <c r="I677" i="3"/>
  <c r="H678" i="3"/>
  <c r="C680" i="3"/>
  <c r="G680" i="3"/>
  <c r="C684" i="3"/>
  <c r="G684" i="3"/>
  <c r="B686" i="3"/>
  <c r="H689" i="3"/>
  <c r="F693" i="3"/>
  <c r="J693" i="3"/>
  <c r="I694" i="3"/>
  <c r="C696" i="3"/>
  <c r="B700" i="3"/>
  <c r="F700" i="3"/>
  <c r="J700" i="3"/>
  <c r="C703" i="3"/>
  <c r="J703" i="3"/>
  <c r="J705" i="3"/>
  <c r="G710" i="3"/>
  <c r="C716" i="3"/>
  <c r="G716" i="3"/>
  <c r="H693" i="3"/>
  <c r="E696" i="3"/>
  <c r="I696" i="3"/>
  <c r="H700" i="3"/>
  <c r="B703" i="3"/>
  <c r="E712" i="3"/>
  <c r="I716" i="3"/>
  <c r="H719" i="3"/>
  <c r="D723" i="3"/>
  <c r="I723" i="3"/>
  <c r="I725" i="3"/>
  <c r="B727" i="3"/>
  <c r="F728" i="3"/>
  <c r="J728" i="3"/>
  <c r="E730" i="3"/>
  <c r="D733" i="3"/>
  <c r="B737" i="3"/>
  <c r="F737" i="3"/>
  <c r="J737" i="3"/>
  <c r="E739" i="3"/>
  <c r="B743" i="3"/>
  <c r="F743" i="3"/>
  <c r="J743" i="3"/>
  <c r="D745" i="3"/>
  <c r="H745" i="3"/>
  <c r="C746" i="3"/>
  <c r="G746" i="3"/>
  <c r="B747" i="3"/>
  <c r="E749" i="3"/>
  <c r="I751" i="3"/>
  <c r="I752" i="3"/>
  <c r="D754" i="3"/>
  <c r="H754" i="3"/>
  <c r="C755" i="3"/>
  <c r="G755" i="3"/>
  <c r="B756" i="3"/>
  <c r="J756" i="3"/>
  <c r="F757" i="3"/>
  <c r="B762" i="3"/>
  <c r="F762" i="3"/>
  <c r="I764" i="3"/>
  <c r="H767" i="3"/>
  <c r="C768" i="3"/>
  <c r="G768" i="3"/>
  <c r="C769" i="3"/>
  <c r="G769" i="3"/>
  <c r="B770" i="3"/>
  <c r="F770" i="3"/>
  <c r="J770" i="3"/>
  <c r="F771" i="3"/>
  <c r="E774" i="3"/>
  <c r="D775" i="3"/>
  <c r="C776" i="3"/>
  <c r="G776" i="3"/>
  <c r="D777" i="3"/>
  <c r="E778" i="3"/>
  <c r="I778" i="3"/>
  <c r="D782" i="3"/>
  <c r="H782" i="3"/>
  <c r="E784" i="3"/>
  <c r="I784" i="3"/>
  <c r="E789" i="3"/>
  <c r="I789" i="3"/>
  <c r="E795" i="3"/>
  <c r="C797" i="3"/>
  <c r="C805" i="3"/>
  <c r="B806" i="3"/>
  <c r="E807" i="3"/>
  <c r="C810" i="3"/>
  <c r="G810" i="3"/>
  <c r="C811" i="3"/>
  <c r="G811" i="3"/>
  <c r="B812" i="3"/>
  <c r="F813" i="3"/>
  <c r="J813" i="3"/>
  <c r="E815" i="3"/>
  <c r="I815" i="3"/>
  <c r="D818" i="3"/>
  <c r="B820" i="3"/>
  <c r="I14" i="3"/>
  <c r="E15" i="3"/>
  <c r="E684" i="3"/>
  <c r="I693" i="3"/>
  <c r="G694" i="3"/>
  <c r="J696" i="3"/>
  <c r="I700" i="3"/>
  <c r="E703" i="3"/>
  <c r="I705" i="3"/>
  <c r="B716" i="3"/>
  <c r="J716" i="3"/>
  <c r="I719" i="3"/>
  <c r="E723" i="3"/>
  <c r="H724" i="3"/>
  <c r="J725" i="3"/>
  <c r="C727" i="3"/>
  <c r="G728" i="3"/>
  <c r="C737" i="3"/>
  <c r="G737" i="3"/>
  <c r="B739" i="3"/>
  <c r="F739" i="3"/>
  <c r="I741" i="3"/>
  <c r="C743" i="3"/>
  <c r="G743" i="3"/>
  <c r="F744" i="3"/>
  <c r="E745" i="3"/>
  <c r="D746" i="3"/>
  <c r="H746" i="3"/>
  <c r="C747" i="3"/>
  <c r="G748" i="3"/>
  <c r="B749" i="3"/>
  <c r="F749" i="3"/>
  <c r="F750" i="3"/>
  <c r="J751" i="3"/>
  <c r="J752" i="3"/>
  <c r="E754" i="3"/>
  <c r="I754" i="3"/>
  <c r="D755" i="3"/>
  <c r="H755" i="3"/>
  <c r="C756" i="3"/>
  <c r="C757" i="3"/>
  <c r="G757" i="3"/>
  <c r="C762" i="3"/>
  <c r="G762" i="3"/>
  <c r="B764" i="3"/>
  <c r="J764" i="3"/>
  <c r="E767" i="3"/>
  <c r="I767" i="3"/>
  <c r="D768" i="3"/>
  <c r="D769" i="3"/>
  <c r="C770" i="3"/>
  <c r="G770" i="3"/>
  <c r="C771" i="3"/>
  <c r="G771" i="3"/>
  <c r="B774" i="3"/>
  <c r="F774" i="3"/>
  <c r="D776" i="3"/>
  <c r="E777" i="3"/>
  <c r="F778" i="3"/>
  <c r="J778" i="3"/>
  <c r="E782" i="3"/>
  <c r="I782" i="3"/>
  <c r="F784" i="3"/>
  <c r="J784" i="3"/>
  <c r="B789" i="3"/>
  <c r="F789" i="3"/>
  <c r="J789" i="3"/>
  <c r="B795" i="3"/>
  <c r="F795" i="3"/>
  <c r="D797" i="3"/>
  <c r="D805" i="3"/>
  <c r="C806" i="3"/>
  <c r="F807" i="3"/>
  <c r="D810" i="3"/>
  <c r="H810" i="3"/>
  <c r="D811" i="3"/>
  <c r="H811" i="3"/>
  <c r="C812" i="3"/>
  <c r="G813" i="3"/>
  <c r="F815" i="3"/>
  <c r="J815" i="3"/>
  <c r="E824" i="3"/>
  <c r="I828" i="3"/>
  <c r="J14" i="3"/>
  <c r="F15" i="3"/>
  <c r="B16" i="3"/>
  <c r="J16" i="3"/>
  <c r="C20" i="3"/>
  <c r="I684" i="3"/>
  <c r="J689" i="3"/>
  <c r="C694" i="3"/>
  <c r="J695" i="3"/>
  <c r="D700" i="3"/>
  <c r="E716" i="3"/>
  <c r="J719" i="3"/>
  <c r="G723" i="3"/>
  <c r="I724" i="3"/>
  <c r="H726" i="3"/>
  <c r="H728" i="3"/>
  <c r="B733" i="3"/>
  <c r="D737" i="3"/>
  <c r="H737" i="3"/>
  <c r="C739" i="3"/>
  <c r="G739" i="3"/>
  <c r="J741" i="3"/>
  <c r="D743" i="3"/>
  <c r="H743" i="3"/>
  <c r="G744" i="3"/>
  <c r="B745" i="3"/>
  <c r="F745" i="3"/>
  <c r="E746" i="3"/>
  <c r="D747" i="3"/>
  <c r="H748" i="3"/>
  <c r="C749" i="3"/>
  <c r="G749" i="3"/>
  <c r="G750" i="3"/>
  <c r="C751" i="3"/>
  <c r="C753" i="3"/>
  <c r="B754" i="3"/>
  <c r="F754" i="3"/>
  <c r="J754" i="3"/>
  <c r="E755" i="3"/>
  <c r="I755" i="3"/>
  <c r="D757" i="3"/>
  <c r="H757" i="3"/>
  <c r="I760" i="3"/>
  <c r="D762" i="3"/>
  <c r="B765" i="3"/>
  <c r="F767" i="3"/>
  <c r="J767" i="3"/>
  <c r="E768" i="3"/>
  <c r="E769" i="3"/>
  <c r="D770" i="3"/>
  <c r="H770" i="3"/>
  <c r="D771" i="3"/>
  <c r="C774" i="3"/>
  <c r="G774" i="3"/>
  <c r="B775" i="3"/>
  <c r="F775" i="3"/>
  <c r="E776" i="3"/>
  <c r="C778" i="3"/>
  <c r="G778" i="3"/>
  <c r="F779" i="3"/>
  <c r="B782" i="3"/>
  <c r="F782" i="3"/>
  <c r="J782" i="3"/>
  <c r="G784" i="3"/>
  <c r="B785" i="3"/>
  <c r="C789" i="3"/>
  <c r="G789" i="3"/>
  <c r="C795" i="3"/>
  <c r="E797" i="3"/>
  <c r="B804" i="3"/>
  <c r="E805" i="3"/>
  <c r="D806" i="3"/>
  <c r="G807" i="3"/>
  <c r="F808" i="3"/>
  <c r="E810" i="3"/>
  <c r="I810" i="3"/>
  <c r="E811" i="3"/>
  <c r="I811" i="3"/>
  <c r="D813" i="3"/>
  <c r="H813" i="3"/>
  <c r="G815" i="3"/>
  <c r="H816" i="3"/>
  <c r="B818" i="3"/>
  <c r="F824" i="3"/>
  <c r="J828" i="3"/>
  <c r="G14" i="3"/>
  <c r="C15" i="3"/>
  <c r="I22" i="3"/>
  <c r="J684" i="3"/>
  <c r="E693" i="3"/>
  <c r="B696" i="3"/>
  <c r="E700" i="3"/>
  <c r="B702" i="3"/>
  <c r="E710" i="3"/>
  <c r="F716" i="3"/>
  <c r="C723" i="3"/>
  <c r="H723" i="3"/>
  <c r="J724" i="3"/>
  <c r="J726" i="3"/>
  <c r="E728" i="3"/>
  <c r="I728" i="3"/>
  <c r="C733" i="3"/>
  <c r="I737" i="3"/>
  <c r="D739" i="3"/>
  <c r="H739" i="3"/>
  <c r="C741" i="3"/>
  <c r="E743" i="3"/>
  <c r="I743" i="3"/>
  <c r="H744" i="3"/>
  <c r="C745" i="3"/>
  <c r="G745" i="3"/>
  <c r="B746" i="3"/>
  <c r="F746" i="3"/>
  <c r="D749" i="3"/>
  <c r="H749" i="3"/>
  <c r="D751" i="3"/>
  <c r="C754" i="3"/>
  <c r="G754" i="3"/>
  <c r="B755" i="3"/>
  <c r="F755" i="3"/>
  <c r="J755" i="3"/>
  <c r="I756" i="3"/>
  <c r="E757" i="3"/>
  <c r="J760" i="3"/>
  <c r="E762" i="3"/>
  <c r="C765" i="3"/>
  <c r="G767" i="3"/>
  <c r="B768" i="3"/>
  <c r="F768" i="3"/>
  <c r="F769" i="3"/>
  <c r="E770" i="3"/>
  <c r="I770" i="3"/>
  <c r="E771" i="3"/>
  <c r="D774" i="3"/>
  <c r="C775" i="3"/>
  <c r="G775" i="3"/>
  <c r="B776" i="3"/>
  <c r="F776" i="3"/>
  <c r="D778" i="3"/>
  <c r="H778" i="3"/>
  <c r="C782" i="3"/>
  <c r="G782" i="3"/>
  <c r="H784" i="3"/>
  <c r="H789" i="3"/>
  <c r="D795" i="3"/>
  <c r="B797" i="3"/>
  <c r="B805" i="3"/>
  <c r="J805" i="3"/>
  <c r="E806" i="3"/>
  <c r="H807" i="3"/>
  <c r="B810" i="3"/>
  <c r="F810" i="3"/>
  <c r="J810" i="3"/>
  <c r="F811" i="3"/>
  <c r="J811" i="3"/>
  <c r="E813" i="3"/>
  <c r="I813" i="3"/>
  <c r="D815" i="3"/>
  <c r="H815" i="3"/>
  <c r="C818" i="3"/>
  <c r="G824" i="3"/>
  <c r="H14" i="3"/>
  <c r="D15" i="3"/>
  <c r="B22" i="3"/>
  <c r="J22" i="3"/>
  <c r="P824" i="3"/>
  <c r="N817" i="3"/>
  <c r="P816" i="3"/>
  <c r="R815" i="3"/>
  <c r="R813" i="3"/>
  <c r="N813" i="3"/>
  <c r="N812" i="3"/>
  <c r="R811" i="3"/>
  <c r="N811" i="3"/>
  <c r="Q810" i="3"/>
  <c r="M810" i="3"/>
  <c r="N808" i="3"/>
  <c r="Q807" i="3"/>
  <c r="R806" i="3"/>
  <c r="M806" i="3"/>
  <c r="M805" i="3"/>
  <c r="M804" i="3"/>
  <c r="N797" i="3"/>
  <c r="R795" i="3"/>
  <c r="N795" i="3"/>
  <c r="R789" i="3"/>
  <c r="S784" i="3"/>
  <c r="N784" i="3"/>
  <c r="N781" i="3"/>
  <c r="S778" i="3"/>
  <c r="O778" i="3"/>
  <c r="P777" i="3"/>
  <c r="R776" i="3"/>
  <c r="N776" i="3"/>
  <c r="R775" i="3"/>
  <c r="N775" i="3"/>
  <c r="N774" i="3"/>
  <c r="O771" i="3"/>
  <c r="R770" i="3"/>
  <c r="N770" i="3"/>
  <c r="R769" i="3"/>
  <c r="N769" i="3"/>
  <c r="Q768" i="3"/>
  <c r="M768" i="3"/>
  <c r="Q767" i="3"/>
  <c r="N765" i="3"/>
  <c r="R762" i="3"/>
  <c r="N762" i="3"/>
  <c r="R760" i="3"/>
  <c r="Q757" i="3"/>
  <c r="T755" i="3"/>
  <c r="P755" i="3"/>
  <c r="T754" i="3"/>
  <c r="P754" i="3"/>
  <c r="N751" i="3"/>
  <c r="Q750" i="3"/>
  <c r="S749" i="3"/>
  <c r="O749" i="3"/>
  <c r="R748" i="3"/>
  <c r="O747" i="3"/>
  <c r="S746" i="3"/>
  <c r="O746" i="3"/>
  <c r="S745" i="3"/>
  <c r="O745" i="3"/>
  <c r="S744" i="3"/>
  <c r="S743" i="3"/>
  <c r="O743" i="3"/>
  <c r="T741" i="3"/>
  <c r="T739" i="3"/>
  <c r="P739" i="3"/>
  <c r="S737" i="3"/>
  <c r="O737" i="3"/>
  <c r="R730" i="3"/>
  <c r="P729" i="3"/>
  <c r="R728" i="3"/>
  <c r="N727" i="3"/>
  <c r="R726" i="3"/>
  <c r="S725" i="3"/>
  <c r="T724" i="3"/>
  <c r="N724" i="3"/>
  <c r="Q723" i="3"/>
  <c r="M723" i="3"/>
  <c r="P719" i="3"/>
  <c r="T716" i="3"/>
  <c r="P716" i="3"/>
  <c r="Q710" i="3"/>
  <c r="T709" i="3"/>
  <c r="M709" i="3"/>
  <c r="Q705" i="3"/>
  <c r="T703" i="3"/>
  <c r="O703" i="3"/>
  <c r="M696" i="3"/>
  <c r="Q694" i="3"/>
  <c r="M694" i="3"/>
  <c r="Q693" i="3"/>
  <c r="T689" i="3"/>
  <c r="N686" i="3"/>
  <c r="R684" i="3"/>
  <c r="N684" i="3"/>
  <c r="S680" i="3"/>
  <c r="O680" i="3"/>
  <c r="S678" i="3"/>
  <c r="O678" i="3"/>
  <c r="N677" i="3"/>
  <c r="O676" i="3"/>
  <c r="O675" i="3"/>
  <c r="Q674" i="3"/>
  <c r="O673" i="3"/>
  <c r="P672" i="3"/>
  <c r="M667" i="3"/>
  <c r="Y42" i="14"/>
  <c r="Y43" i="14"/>
  <c r="Y40" i="14"/>
  <c r="Y41" i="14"/>
  <c r="R828" i="3"/>
  <c r="N824" i="3"/>
  <c r="O818" i="3"/>
  <c r="T816" i="3"/>
  <c r="N816" i="3"/>
  <c r="Q815" i="3"/>
  <c r="Q813" i="3"/>
  <c r="T812" i="3"/>
  <c r="M812" i="3"/>
  <c r="Q811" i="3"/>
  <c r="T810" i="3"/>
  <c r="P810" i="3"/>
  <c r="P807" i="3"/>
  <c r="P806" i="3"/>
  <c r="P805" i="3"/>
  <c r="T799" i="3"/>
  <c r="M797" i="3"/>
  <c r="Q795" i="3"/>
  <c r="M795" i="3"/>
  <c r="Q789" i="3"/>
  <c r="M789" i="3"/>
  <c r="R784" i="3"/>
  <c r="T781" i="3"/>
  <c r="R779" i="3"/>
  <c r="R778" i="3"/>
  <c r="N778" i="3"/>
  <c r="N777" i="3"/>
  <c r="Q776" i="3"/>
  <c r="M776" i="3"/>
  <c r="Q775" i="3"/>
  <c r="M775" i="3"/>
  <c r="M774" i="3"/>
  <c r="R771" i="3"/>
  <c r="N771" i="3"/>
  <c r="Q770" i="3"/>
  <c r="M770" i="3"/>
  <c r="Q769" i="3"/>
  <c r="P768" i="3"/>
  <c r="T767" i="3"/>
  <c r="P767" i="3"/>
  <c r="T765" i="3"/>
  <c r="M765" i="3"/>
  <c r="M764" i="3"/>
  <c r="Q762" i="3"/>
  <c r="M762" i="3"/>
  <c r="P761" i="3"/>
  <c r="P760" i="3"/>
  <c r="P757" i="3"/>
  <c r="S755" i="3"/>
  <c r="O755" i="3"/>
  <c r="S754" i="3"/>
  <c r="O754" i="3"/>
  <c r="P750" i="3"/>
  <c r="R749" i="3"/>
  <c r="N749" i="3"/>
  <c r="P748" i="3"/>
  <c r="N747" i="3"/>
  <c r="R746" i="3"/>
  <c r="N746" i="3"/>
  <c r="R745" i="3"/>
  <c r="N745" i="3"/>
  <c r="R744" i="3"/>
  <c r="R743" i="3"/>
  <c r="N743" i="3"/>
  <c r="S739" i="3"/>
  <c r="O739" i="3"/>
  <c r="R737" i="3"/>
  <c r="N737" i="3"/>
  <c r="P730" i="3"/>
  <c r="N729" i="3"/>
  <c r="Q728" i="3"/>
  <c r="M727" i="3"/>
  <c r="P726" i="3"/>
  <c r="R725" i="3"/>
  <c r="S724" i="3"/>
  <c r="T723" i="3"/>
  <c r="P723" i="3"/>
  <c r="T719" i="3"/>
  <c r="N719" i="3"/>
  <c r="S716" i="3"/>
  <c r="O716" i="3"/>
  <c r="R715" i="3"/>
  <c r="N712" i="3"/>
  <c r="P710" i="3"/>
  <c r="S709" i="3"/>
  <c r="O707" i="3"/>
  <c r="O705" i="3"/>
  <c r="S703" i="3"/>
  <c r="N703" i="3"/>
  <c r="N702" i="3"/>
  <c r="T696" i="3"/>
  <c r="P696" i="3"/>
  <c r="T695" i="3"/>
  <c r="T694" i="3"/>
  <c r="T693" i="3"/>
  <c r="Q690" i="3"/>
  <c r="S689" i="3"/>
  <c r="M686" i="3"/>
  <c r="Q684" i="3"/>
  <c r="M684" i="3"/>
  <c r="M682" i="3"/>
  <c r="R680" i="3"/>
  <c r="N680" i="3"/>
  <c r="R678" i="3"/>
  <c r="M678" i="3"/>
  <c r="Q677" i="3"/>
  <c r="M677" i="3"/>
  <c r="M676" i="3"/>
  <c r="M675" i="3"/>
  <c r="P674" i="3"/>
  <c r="S673" i="3"/>
  <c r="O672" i="3"/>
  <c r="AE43" i="14"/>
  <c r="AE40" i="14"/>
  <c r="AE44" i="14" s="1"/>
  <c r="M886" i="3"/>
  <c r="O887" i="3"/>
  <c r="S887" i="3"/>
  <c r="M829" i="3"/>
  <c r="M831" i="3"/>
  <c r="O832" i="3"/>
  <c r="S832" i="3"/>
  <c r="O834" i="3"/>
  <c r="S834" i="3"/>
  <c r="O836" i="3"/>
  <c r="M837" i="3"/>
  <c r="Q837" i="3"/>
  <c r="U837" i="3"/>
  <c r="O838" i="3"/>
  <c r="S838" i="3"/>
  <c r="M839" i="3"/>
  <c r="Q839" i="3"/>
  <c r="U839" i="3"/>
  <c r="M841" i="3"/>
  <c r="M843" i="3"/>
  <c r="M849" i="3"/>
  <c r="M851" i="3"/>
  <c r="Q851" i="3"/>
  <c r="U851" i="3"/>
  <c r="M887" i="3"/>
  <c r="Q887" i="3"/>
  <c r="O831" i="3"/>
  <c r="M832" i="3"/>
  <c r="Q832" i="3"/>
  <c r="M834" i="3"/>
  <c r="Q834" i="3"/>
  <c r="U834" i="3"/>
  <c r="M836" i="3"/>
  <c r="O837" i="3"/>
  <c r="S837" i="3"/>
  <c r="M838" i="3"/>
  <c r="Q838" i="3"/>
  <c r="U838" i="3"/>
  <c r="O839" i="3"/>
  <c r="S839" i="3"/>
  <c r="M842" i="3"/>
  <c r="M846" i="3"/>
  <c r="M848" i="3"/>
  <c r="O849" i="3"/>
  <c r="O851" i="3"/>
  <c r="S851" i="3"/>
  <c r="M854" i="3"/>
  <c r="S855" i="3"/>
  <c r="U856" i="3"/>
  <c r="O857" i="3"/>
  <c r="S857" i="3"/>
  <c r="Q858" i="3"/>
  <c r="U858" i="3"/>
  <c r="O861" i="3"/>
  <c r="S861" i="3"/>
  <c r="Q862" i="3"/>
  <c r="U862" i="3"/>
  <c r="O863" i="3"/>
  <c r="M864" i="3"/>
  <c r="Q864" i="3"/>
  <c r="U864" i="3"/>
  <c r="O865" i="3"/>
  <c r="Q866" i="3"/>
  <c r="U866" i="3"/>
  <c r="M868" i="3"/>
  <c r="AE41" i="14"/>
  <c r="AE42" i="14"/>
  <c r="N887" i="3"/>
  <c r="R887" i="3"/>
  <c r="P831" i="3"/>
  <c r="N832" i="3"/>
  <c r="R832" i="3"/>
  <c r="N834" i="3"/>
  <c r="R834" i="3"/>
  <c r="N836" i="3"/>
  <c r="P837" i="3"/>
  <c r="T837" i="3"/>
  <c r="N838" i="3"/>
  <c r="R838" i="3"/>
  <c r="P839" i="3"/>
  <c r="T839" i="3"/>
  <c r="N842" i="3"/>
  <c r="N846" i="3"/>
  <c r="R846" i="3"/>
  <c r="N848" i="3"/>
  <c r="P849" i="3"/>
  <c r="T851" i="3"/>
  <c r="N849" i="3"/>
  <c r="R851" i="3"/>
  <c r="T853" i="3"/>
  <c r="N854" i="3"/>
  <c r="Q857" i="3"/>
  <c r="R858" i="3"/>
  <c r="P861" i="3"/>
  <c r="U861" i="3"/>
  <c r="V862" i="3"/>
  <c r="M863" i="3"/>
  <c r="O864" i="3"/>
  <c r="T864" i="3"/>
  <c r="V866" i="3"/>
  <c r="R869" i="3"/>
  <c r="V869" i="3"/>
  <c r="N871" i="3"/>
  <c r="R871" i="3"/>
  <c r="N873" i="3"/>
  <c r="R873" i="3"/>
  <c r="V873" i="3"/>
  <c r="P874" i="3"/>
  <c r="N879" i="3"/>
  <c r="R879" i="3"/>
  <c r="P880" i="3"/>
  <c r="T880" i="3"/>
  <c r="N881" i="3"/>
  <c r="R881" i="3"/>
  <c r="P882" i="3"/>
  <c r="N883" i="3"/>
  <c r="N885" i="3"/>
  <c r="R885" i="3"/>
  <c r="N3" i="3"/>
  <c r="R3" i="3"/>
  <c r="V3" i="3"/>
  <c r="N886" i="3"/>
  <c r="P887" i="3"/>
  <c r="N831" i="3"/>
  <c r="N839" i="3"/>
  <c r="P846" i="3"/>
  <c r="V851" i="3"/>
  <c r="M853" i="3"/>
  <c r="U853" i="3"/>
  <c r="O854" i="3"/>
  <c r="T855" i="3"/>
  <c r="T856" i="3"/>
  <c r="M857" i="3"/>
  <c r="R857" i="3"/>
  <c r="S858" i="3"/>
  <c r="Q861" i="3"/>
  <c r="R862" i="3"/>
  <c r="N863" i="3"/>
  <c r="P864" i="3"/>
  <c r="M865" i="3"/>
  <c r="R866" i="3"/>
  <c r="O869" i="3"/>
  <c r="S869" i="3"/>
  <c r="M870" i="3"/>
  <c r="O871" i="3"/>
  <c r="M872" i="3"/>
  <c r="O873" i="3"/>
  <c r="M874" i="3"/>
  <c r="Q874" i="3"/>
  <c r="P832" i="3"/>
  <c r="T834" i="3"/>
  <c r="R837" i="3"/>
  <c r="T838" i="3"/>
  <c r="M855" i="3"/>
  <c r="V855" i="3"/>
  <c r="P857" i="3"/>
  <c r="V858" i="3"/>
  <c r="N861" i="3"/>
  <c r="T861" i="3"/>
  <c r="T862" i="3"/>
  <c r="N864" i="3"/>
  <c r="S864" i="3"/>
  <c r="P865" i="3"/>
  <c r="T866" i="3"/>
  <c r="Q869" i="3"/>
  <c r="U869" i="3"/>
  <c r="M871" i="3"/>
  <c r="Q871" i="3"/>
  <c r="M873" i="3"/>
  <c r="Q873" i="3"/>
  <c r="U873" i="3"/>
  <c r="O874" i="3"/>
  <c r="N851" i="3"/>
  <c r="V853" i="3"/>
  <c r="P854" i="3"/>
  <c r="V856" i="3"/>
  <c r="S866" i="3"/>
  <c r="T873" i="3"/>
  <c r="N874" i="3"/>
  <c r="Q879" i="3"/>
  <c r="N880" i="3"/>
  <c r="S880" i="3"/>
  <c r="Q881" i="3"/>
  <c r="M882" i="3"/>
  <c r="M883" i="3"/>
  <c r="Q885" i="3"/>
  <c r="O3" i="3"/>
  <c r="T3" i="3"/>
  <c r="M879" i="3"/>
  <c r="S879" i="3"/>
  <c r="O880" i="3"/>
  <c r="U880" i="3"/>
  <c r="O883" i="3"/>
  <c r="U3" i="3"/>
  <c r="P838" i="3"/>
  <c r="R839" i="3"/>
  <c r="T869" i="3"/>
  <c r="T879" i="3"/>
  <c r="Q880" i="3"/>
  <c r="O882" i="3"/>
  <c r="O885" i="3"/>
  <c r="P834" i="3"/>
  <c r="N837" i="3"/>
  <c r="U855" i="3"/>
  <c r="T858" i="3"/>
  <c r="R864" i="3"/>
  <c r="P869" i="3"/>
  <c r="N870" i="3"/>
  <c r="P871" i="3"/>
  <c r="N872" i="3"/>
  <c r="R874" i="3"/>
  <c r="M881" i="3"/>
  <c r="N882" i="3"/>
  <c r="N853" i="3"/>
  <c r="N857" i="3"/>
  <c r="M861" i="3"/>
  <c r="R861" i="3"/>
  <c r="S862" i="3"/>
  <c r="N865" i="3"/>
  <c r="P879" i="3"/>
  <c r="U879" i="3"/>
  <c r="M880" i="3"/>
  <c r="R880" i="3"/>
  <c r="P881" i="3"/>
  <c r="Q882" i="3"/>
  <c r="P885" i="3"/>
  <c r="M3" i="3"/>
  <c r="S3" i="3"/>
  <c r="M885" i="3"/>
  <c r="P3" i="3"/>
  <c r="P873" i="3"/>
  <c r="O879" i="3"/>
  <c r="O881" i="3"/>
  <c r="Q3" i="3"/>
  <c r="V7" i="3"/>
  <c r="V29" i="3"/>
  <c r="V49" i="3"/>
  <c r="V101" i="3"/>
  <c r="V111" i="3"/>
  <c r="V121" i="3"/>
  <c r="V137" i="3"/>
  <c r="V147" i="3"/>
  <c r="V157" i="3"/>
  <c r="V161" i="3"/>
  <c r="V193" i="3"/>
  <c r="V233" i="3"/>
  <c r="V237" i="3"/>
  <c r="V243" i="3"/>
  <c r="V245" i="3"/>
  <c r="V249" i="3"/>
  <c r="V259" i="3"/>
  <c r="V265" i="3"/>
  <c r="V283" i="3"/>
  <c r="V305" i="3"/>
  <c r="V309" i="3"/>
  <c r="V331" i="3"/>
  <c r="V337" i="3"/>
  <c r="V339" i="3"/>
  <c r="V357" i="3"/>
  <c r="V359" i="3"/>
  <c r="V369" i="3"/>
  <c r="V24" i="3"/>
  <c r="V26" i="3"/>
  <c r="V32" i="3"/>
  <c r="V40" i="3"/>
  <c r="V42" i="3"/>
  <c r="V68" i="3"/>
  <c r="V98" i="3"/>
  <c r="V114" i="3"/>
  <c r="V132" i="3"/>
  <c r="V136" i="3"/>
  <c r="V138" i="3"/>
  <c r="V144" i="3"/>
  <c r="V146" i="3"/>
  <c r="V152" i="3"/>
  <c r="V160" i="3"/>
  <c r="V214" i="3"/>
  <c r="V228" i="3"/>
  <c r="V234" i="3"/>
  <c r="V236" i="3"/>
  <c r="V240" i="3"/>
  <c r="V242" i="3"/>
  <c r="V256" i="3"/>
  <c r="V264" i="3"/>
  <c r="V266" i="3"/>
  <c r="V268" i="3"/>
  <c r="V274" i="3"/>
  <c r="V284" i="3"/>
  <c r="V312" i="3"/>
  <c r="V318" i="3"/>
  <c r="V340" i="3"/>
  <c r="V354" i="3"/>
  <c r="V362" i="3"/>
  <c r="V366" i="3"/>
  <c r="V378" i="3"/>
  <c r="V388" i="3"/>
  <c r="V396" i="3"/>
  <c r="V432" i="3"/>
  <c r="V464" i="3"/>
  <c r="V556" i="3"/>
  <c r="V564" i="3"/>
  <c r="V592" i="3"/>
  <c r="V594" i="3"/>
  <c r="V596" i="3"/>
  <c r="V610" i="3"/>
  <c r="V612" i="3"/>
  <c r="V630" i="3"/>
  <c r="V662" i="3"/>
  <c r="V666" i="3"/>
  <c r="V694" i="3"/>
  <c r="V728" i="3"/>
  <c r="V752" i="3"/>
  <c r="V764" i="3"/>
  <c r="V782" i="3"/>
  <c r="V806" i="3"/>
  <c r="V828" i="3"/>
  <c r="V605" i="3"/>
  <c r="V627" i="3"/>
  <c r="V633" i="3"/>
  <c r="V693" i="3"/>
  <c r="V703" i="3"/>
  <c r="V751" i="3"/>
  <c r="V781" i="3"/>
  <c r="V427" i="3"/>
  <c r="V475" i="3"/>
  <c r="V625" i="3"/>
  <c r="V689" i="3"/>
  <c r="V695" i="3"/>
  <c r="V737" i="3"/>
  <c r="V755" i="3"/>
  <c r="V805" i="3"/>
  <c r="V561" i="3"/>
  <c r="V573" i="3"/>
  <c r="V629" i="3"/>
  <c r="V709" i="3"/>
  <c r="V765" i="3"/>
  <c r="V815" i="3"/>
  <c r="V405" i="3"/>
  <c r="V461" i="3"/>
  <c r="V473" i="3"/>
  <c r="V549" i="3"/>
  <c r="V621" i="3"/>
  <c r="V649" i="3"/>
  <c r="V767" i="3"/>
  <c r="V789" i="3"/>
  <c r="V4" i="3"/>
  <c r="V465" i="3"/>
  <c r="V593" i="3"/>
  <c r="V643" i="3"/>
  <c r="U14" i="3"/>
  <c r="U26" i="3"/>
  <c r="U32" i="3"/>
  <c r="U68" i="3"/>
  <c r="U72" i="3"/>
  <c r="U81" i="3"/>
  <c r="U90" i="3"/>
  <c r="U121" i="3"/>
  <c r="U137" i="3"/>
  <c r="U162" i="3"/>
  <c r="U234" i="3"/>
  <c r="U242" i="3"/>
  <c r="U259" i="3"/>
  <c r="U291" i="3"/>
  <c r="U319" i="3"/>
  <c r="U331" i="3"/>
  <c r="U357" i="3"/>
  <c r="U362" i="3"/>
  <c r="U375" i="3"/>
  <c r="U412" i="3"/>
  <c r="U464" i="3"/>
  <c r="U488" i="3"/>
  <c r="U537" i="3"/>
  <c r="U542" i="3"/>
  <c r="U556" i="3"/>
  <c r="U594" i="3"/>
  <c r="U612" i="3"/>
  <c r="U633" i="3"/>
  <c r="U640" i="3"/>
  <c r="U649" i="3"/>
  <c r="U653" i="3"/>
  <c r="U666" i="3"/>
  <c r="U677" i="3"/>
  <c r="U694" i="3"/>
  <c r="U705" i="3"/>
  <c r="U709" i="3"/>
  <c r="U716" i="3"/>
  <c r="U726" i="3"/>
  <c r="U755" i="3"/>
  <c r="U760" i="3"/>
  <c r="U764" i="3"/>
  <c r="U778" i="3"/>
  <c r="U782" i="3"/>
  <c r="U16" i="3"/>
  <c r="U82" i="3"/>
  <c r="U87" i="3"/>
  <c r="U101" i="3"/>
  <c r="U117" i="3"/>
  <c r="U138" i="3"/>
  <c r="U193" i="3"/>
  <c r="U214" i="3"/>
  <c r="U243" i="3"/>
  <c r="U249" i="3"/>
  <c r="U268" i="3"/>
  <c r="U283" i="3"/>
  <c r="U337" i="3"/>
  <c r="U396" i="3"/>
  <c r="U401" i="3"/>
  <c r="U405" i="3"/>
  <c r="U427" i="3"/>
  <c r="U450" i="3"/>
  <c r="U465" i="3"/>
  <c r="U473" i="3"/>
  <c r="U493" i="3"/>
  <c r="U561" i="3"/>
  <c r="U565" i="3"/>
  <c r="U608" i="3"/>
  <c r="U625" i="3"/>
  <c r="U630" i="3"/>
  <c r="U650" i="3"/>
  <c r="U667" i="3"/>
  <c r="U678" i="3"/>
  <c r="U695" i="3"/>
  <c r="U723" i="3"/>
  <c r="U737" i="3"/>
  <c r="U741" i="3"/>
  <c r="U751" i="3"/>
  <c r="U770" i="3"/>
  <c r="U810" i="3"/>
  <c r="U815" i="3"/>
  <c r="U828" i="3"/>
  <c r="U24" i="3"/>
  <c r="U41" i="3"/>
  <c r="U136" i="3"/>
  <c r="U147" i="3"/>
  <c r="U152" i="3"/>
  <c r="U161" i="3"/>
  <c r="U220" i="3"/>
  <c r="U240" i="3"/>
  <c r="U266" i="3"/>
  <c r="U275" i="3"/>
  <c r="U309" i="3"/>
  <c r="U318" i="3"/>
  <c r="U329" i="3"/>
  <c r="U339" i="3"/>
  <c r="U365" i="3"/>
  <c r="U398" i="3"/>
  <c r="U463" i="3"/>
  <c r="U475" i="3"/>
  <c r="U491" i="3"/>
  <c r="U531" i="3"/>
  <c r="U592" i="3"/>
  <c r="U605" i="3"/>
  <c r="U611" i="3"/>
  <c r="U615" i="3"/>
  <c r="U620" i="3"/>
  <c r="U643" i="3"/>
  <c r="U674" i="3"/>
  <c r="U680" i="3"/>
  <c r="U684" i="3"/>
  <c r="U689" i="3"/>
  <c r="U693" i="3"/>
  <c r="U719" i="3"/>
  <c r="U725" i="3"/>
  <c r="U739" i="3"/>
  <c r="U754" i="3"/>
  <c r="U781" i="3"/>
  <c r="U789" i="3"/>
  <c r="U799" i="3"/>
  <c r="U813" i="3"/>
  <c r="U29" i="3"/>
  <c r="U75" i="3"/>
  <c r="U160" i="3"/>
  <c r="U610" i="3"/>
  <c r="U655" i="3"/>
  <c r="U724" i="3"/>
  <c r="U132" i="3"/>
  <c r="U265" i="3"/>
  <c r="U284" i="3"/>
  <c r="U354" i="3"/>
  <c r="U378" i="3"/>
  <c r="U478" i="3"/>
  <c r="U636" i="3"/>
  <c r="U651" i="3"/>
  <c r="U696" i="3"/>
  <c r="U703" i="3"/>
  <c r="U228" i="3"/>
  <c r="U274" i="3"/>
  <c r="U313" i="3"/>
  <c r="U432" i="3"/>
  <c r="U440" i="3"/>
  <c r="U549" i="3"/>
  <c r="U627" i="3"/>
  <c r="U743" i="3"/>
  <c r="U49" i="3"/>
  <c r="U237" i="3"/>
  <c r="U250" i="3"/>
  <c r="U256" i="3"/>
  <c r="U461" i="3"/>
  <c r="U22" i="3"/>
  <c r="U177" i="3"/>
  <c r="U767" i="3"/>
  <c r="U784" i="3"/>
  <c r="U146" i="3"/>
  <c r="U728" i="3"/>
  <c r="U369" i="3"/>
  <c r="M733" i="3"/>
  <c r="O15" i="3"/>
  <c r="O22" i="3"/>
  <c r="S22" i="3"/>
  <c r="O24" i="3"/>
  <c r="S24" i="3"/>
  <c r="R28" i="3"/>
  <c r="O29" i="3"/>
  <c r="M35" i="3"/>
  <c r="P42" i="3"/>
  <c r="T49" i="3"/>
  <c r="N55" i="3"/>
  <c r="Q61" i="3"/>
  <c r="N63" i="3"/>
  <c r="M65" i="3"/>
  <c r="N69" i="3"/>
  <c r="Q71" i="3"/>
  <c r="M72" i="3"/>
  <c r="Q72" i="3"/>
  <c r="N75" i="3"/>
  <c r="T79" i="3"/>
  <c r="P80" i="3"/>
  <c r="M86" i="3"/>
  <c r="Q86" i="3"/>
  <c r="Q87" i="3"/>
  <c r="M90" i="3"/>
  <c r="Q90" i="3"/>
  <c r="M96" i="3"/>
  <c r="S101" i="3"/>
  <c r="M109" i="3"/>
  <c r="S114" i="3"/>
  <c r="O116" i="3"/>
  <c r="O117" i="3"/>
  <c r="P121" i="3"/>
  <c r="M131" i="3"/>
  <c r="M132" i="3"/>
  <c r="M136" i="3"/>
  <c r="M137" i="3"/>
  <c r="Q137" i="3"/>
  <c r="M138" i="3"/>
  <c r="Q144" i="3"/>
  <c r="N146" i="3"/>
  <c r="T152" i="3"/>
  <c r="N159" i="3"/>
  <c r="R160" i="3"/>
  <c r="N161" i="3"/>
  <c r="R161" i="3"/>
  <c r="M168" i="3"/>
  <c r="M177" i="3"/>
  <c r="Q193" i="3"/>
  <c r="M207" i="3"/>
  <c r="M208" i="3"/>
  <c r="M209" i="3"/>
  <c r="P214" i="3"/>
  <c r="T214" i="3"/>
  <c r="P216" i="3"/>
  <c r="Q220" i="3"/>
  <c r="N222" i="3"/>
  <c r="R222" i="3"/>
  <c r="S228" i="3"/>
  <c r="N234" i="3"/>
  <c r="R234" i="3"/>
  <c r="S237" i="3"/>
  <c r="R240" i="3"/>
  <c r="R242" i="3"/>
  <c r="R243" i="3"/>
  <c r="S249" i="3"/>
  <c r="N733" i="3"/>
  <c r="R14" i="3"/>
  <c r="P15" i="3"/>
  <c r="P22" i="3"/>
  <c r="T22" i="3"/>
  <c r="T24" i="3"/>
  <c r="S26" i="3"/>
  <c r="S28" i="3"/>
  <c r="P29" i="3"/>
  <c r="T29" i="3"/>
  <c r="M33" i="3"/>
  <c r="M42" i="3"/>
  <c r="Q42" i="3"/>
  <c r="Q49" i="3"/>
  <c r="N61" i="3"/>
  <c r="R61" i="3"/>
  <c r="O63" i="3"/>
  <c r="N65" i="3"/>
  <c r="S68" i="3"/>
  <c r="O69" i="3"/>
  <c r="N71" i="3"/>
  <c r="R71" i="3"/>
  <c r="N72" i="3"/>
  <c r="R72" i="3"/>
  <c r="O75" i="3"/>
  <c r="Q80" i="3"/>
  <c r="S82" i="3"/>
  <c r="N86" i="3"/>
  <c r="R87" i="3"/>
  <c r="N90" i="3"/>
  <c r="R90" i="3"/>
  <c r="N96" i="3"/>
  <c r="T101" i="3"/>
  <c r="P116" i="3"/>
  <c r="P117" i="3"/>
  <c r="T117" i="3"/>
  <c r="T118" i="3"/>
  <c r="M124" i="3"/>
  <c r="N131" i="3"/>
  <c r="N132" i="3"/>
  <c r="R132" i="3"/>
  <c r="N136" i="3"/>
  <c r="N137" i="3"/>
  <c r="N138" i="3"/>
  <c r="R138" i="3"/>
  <c r="R144" i="3"/>
  <c r="M152" i="3"/>
  <c r="M153" i="3"/>
  <c r="N157" i="3"/>
  <c r="T157" i="3"/>
  <c r="R159" i="3"/>
  <c r="O161" i="3"/>
  <c r="O162" i="3"/>
  <c r="S162" i="3"/>
  <c r="M181" i="3"/>
  <c r="M182" i="3"/>
  <c r="N193" i="3"/>
  <c r="R193" i="3"/>
  <c r="N199" i="3"/>
  <c r="M214" i="3"/>
  <c r="Q214" i="3"/>
  <c r="M216" i="3"/>
  <c r="N220" i="3"/>
  <c r="R220" i="3"/>
  <c r="O222" i="3"/>
  <c r="S222" i="3"/>
  <c r="M225" i="3"/>
  <c r="P228" i="3"/>
  <c r="T228" i="3"/>
  <c r="P231" i="3"/>
  <c r="O234" i="3"/>
  <c r="S234" i="3"/>
  <c r="P237" i="3"/>
  <c r="T237" i="3"/>
  <c r="S240" i="3"/>
  <c r="O242" i="3"/>
  <c r="S242" i="3"/>
  <c r="S243" i="3"/>
  <c r="T249" i="3"/>
  <c r="P250" i="3"/>
  <c r="T250" i="3"/>
  <c r="P251" i="3"/>
  <c r="R253" i="3"/>
  <c r="O256" i="3"/>
  <c r="S14" i="3"/>
  <c r="Q15" i="3"/>
  <c r="M16" i="3"/>
  <c r="M22" i="3"/>
  <c r="Q22" i="3"/>
  <c r="T26" i="3"/>
  <c r="M29" i="3"/>
  <c r="Q29" i="3"/>
  <c r="N32" i="3"/>
  <c r="R32" i="3"/>
  <c r="T40" i="3"/>
  <c r="N42" i="3"/>
  <c r="R42" i="3"/>
  <c r="R49" i="3"/>
  <c r="O61" i="3"/>
  <c r="S61" i="3"/>
  <c r="P63" i="3"/>
  <c r="O65" i="3"/>
  <c r="T68" i="3"/>
  <c r="O71" i="3"/>
  <c r="O72" i="3"/>
  <c r="S72" i="3"/>
  <c r="P75" i="3"/>
  <c r="T75" i="3"/>
  <c r="R80" i="3"/>
  <c r="T82" i="3"/>
  <c r="O86" i="3"/>
  <c r="O87" i="3"/>
  <c r="S87" i="3"/>
  <c r="O90" i="3"/>
  <c r="S90" i="3"/>
  <c r="O96" i="3"/>
  <c r="M100" i="3"/>
  <c r="M101" i="3"/>
  <c r="Q101" i="3"/>
  <c r="M116" i="3"/>
  <c r="Q116" i="3"/>
  <c r="M117" i="3"/>
  <c r="Q117" i="3"/>
  <c r="N121" i="3"/>
  <c r="O132" i="3"/>
  <c r="S132" i="3"/>
  <c r="O136" i="3"/>
  <c r="O137" i="3"/>
  <c r="O138" i="3"/>
  <c r="S138" i="3"/>
  <c r="S144" i="3"/>
  <c r="T146" i="3"/>
  <c r="N152" i="3"/>
  <c r="N153" i="3"/>
  <c r="T159" i="3"/>
  <c r="P161" i="3"/>
  <c r="P162" i="3"/>
  <c r="M172" i="3"/>
  <c r="M173" i="3"/>
  <c r="O193" i="3"/>
  <c r="S193" i="3"/>
  <c r="M197" i="3"/>
  <c r="O199" i="3"/>
  <c r="N205" i="3"/>
  <c r="N214" i="3"/>
  <c r="N216" i="3"/>
  <c r="O220" i="3"/>
  <c r="S220" i="3"/>
  <c r="P222" i="3"/>
  <c r="Q228" i="3"/>
  <c r="Q231" i="3"/>
  <c r="M232" i="3"/>
  <c r="P234" i="3"/>
  <c r="T234" i="3"/>
  <c r="M237" i="3"/>
  <c r="Q237" i="3"/>
  <c r="P240" i="3"/>
  <c r="T240" i="3"/>
  <c r="P242" i="3"/>
  <c r="T242" i="3"/>
  <c r="P243" i="3"/>
  <c r="T243" i="3"/>
  <c r="Q250" i="3"/>
  <c r="M251" i="3"/>
  <c r="S256" i="3"/>
  <c r="Q259" i="3"/>
  <c r="Q262" i="3"/>
  <c r="R263" i="3"/>
  <c r="P264" i="3"/>
  <c r="P265" i="3"/>
  <c r="T265" i="3"/>
  <c r="T14" i="3"/>
  <c r="N16" i="3"/>
  <c r="N22" i="3"/>
  <c r="R22" i="3"/>
  <c r="R24" i="3"/>
  <c r="M26" i="3"/>
  <c r="N29" i="3"/>
  <c r="S32" i="3"/>
  <c r="S41" i="3"/>
  <c r="O42" i="3"/>
  <c r="S49" i="3"/>
  <c r="M55" i="3"/>
  <c r="M63" i="3"/>
  <c r="Q63" i="3"/>
  <c r="M69" i="3"/>
  <c r="P71" i="3"/>
  <c r="P72" i="3"/>
  <c r="T72" i="3"/>
  <c r="M75" i="3"/>
  <c r="P86" i="3"/>
  <c r="P87" i="3"/>
  <c r="T87" i="3"/>
  <c r="P90" i="3"/>
  <c r="T90" i="3"/>
  <c r="R101" i="3"/>
  <c r="Q108" i="3"/>
  <c r="R114" i="3"/>
  <c r="N116" i="3"/>
  <c r="R116" i="3"/>
  <c r="N117" i="3"/>
  <c r="R118" i="3"/>
  <c r="O121" i="3"/>
  <c r="P132" i="3"/>
  <c r="T132" i="3"/>
  <c r="P136" i="3"/>
  <c r="P137" i="3"/>
  <c r="P138" i="3"/>
  <c r="T138" i="3"/>
  <c r="P144" i="3"/>
  <c r="M146" i="3"/>
  <c r="T147" i="3"/>
  <c r="O152" i="3"/>
  <c r="O153" i="3"/>
  <c r="M160" i="3"/>
  <c r="Q160" i="3"/>
  <c r="M161" i="3"/>
  <c r="Q161" i="3"/>
  <c r="M162" i="3"/>
  <c r="Q162" i="3"/>
  <c r="P193" i="3"/>
  <c r="T193" i="3"/>
  <c r="O198" i="3"/>
  <c r="O214" i="3"/>
  <c r="O216" i="3"/>
  <c r="P220" i="3"/>
  <c r="T220" i="3"/>
  <c r="M222" i="3"/>
  <c r="Q222" i="3"/>
  <c r="R228" i="3"/>
  <c r="Q234" i="3"/>
  <c r="R237" i="3"/>
  <c r="Q240" i="3"/>
  <c r="Q242" i="3"/>
  <c r="Q243" i="3"/>
  <c r="N251" i="3"/>
  <c r="Q253" i="3"/>
  <c r="T256" i="3"/>
  <c r="T259" i="3"/>
  <c r="M265" i="3"/>
  <c r="R265" i="3"/>
  <c r="Q267" i="3"/>
  <c r="M268" i="3"/>
  <c r="Q268" i="3"/>
  <c r="M270" i="3"/>
  <c r="M275" i="3"/>
  <c r="Q275" i="3"/>
  <c r="O282" i="3"/>
  <c r="M284" i="3"/>
  <c r="Q284" i="3"/>
  <c r="O289" i="3"/>
  <c r="T291" i="3"/>
  <c r="N304" i="3"/>
  <c r="N305" i="3"/>
  <c r="R305" i="3"/>
  <c r="S309" i="3"/>
  <c r="N313" i="3"/>
  <c r="R313" i="3"/>
  <c r="N314" i="3"/>
  <c r="N316" i="3"/>
  <c r="T318" i="3"/>
  <c r="P325" i="3"/>
  <c r="M326" i="3"/>
  <c r="Q326" i="3"/>
  <c r="M327" i="3"/>
  <c r="Q327" i="3"/>
  <c r="M328" i="3"/>
  <c r="N329" i="3"/>
  <c r="R329" i="3"/>
  <c r="O332" i="3"/>
  <c r="O337" i="3"/>
  <c r="S337" i="3"/>
  <c r="T339" i="3"/>
  <c r="N343" i="3"/>
  <c r="Q345" i="3"/>
  <c r="M354" i="3"/>
  <c r="P357" i="3"/>
  <c r="T357" i="3"/>
  <c r="M362" i="3"/>
  <c r="Q362" i="3"/>
  <c r="M365" i="3"/>
  <c r="Q365" i="3"/>
  <c r="M366" i="3"/>
  <c r="Q366" i="3"/>
  <c r="P369" i="3"/>
  <c r="T369" i="3"/>
  <c r="M375" i="3"/>
  <c r="Q375" i="3"/>
  <c r="N376" i="3"/>
  <c r="T378" i="3"/>
  <c r="N382" i="3"/>
  <c r="N383" i="3"/>
  <c r="R383" i="3"/>
  <c r="Q391" i="3"/>
  <c r="O396" i="3"/>
  <c r="N398" i="3"/>
  <c r="R398" i="3"/>
  <c r="N399" i="3"/>
  <c r="T401" i="3"/>
  <c r="P404" i="3"/>
  <c r="T405" i="3"/>
  <c r="M410" i="3"/>
  <c r="N427" i="3"/>
  <c r="R427" i="3"/>
  <c r="P432" i="3"/>
  <c r="T432" i="3"/>
  <c r="P440" i="3"/>
  <c r="T440" i="3"/>
  <c r="M444" i="3"/>
  <c r="R450" i="3"/>
  <c r="N463" i="3"/>
  <c r="R463" i="3"/>
  <c r="N464" i="3"/>
  <c r="R464" i="3"/>
  <c r="N465" i="3"/>
  <c r="R465" i="3"/>
  <c r="N466" i="3"/>
  <c r="O472" i="3"/>
  <c r="S475" i="3"/>
  <c r="O476" i="3"/>
  <c r="O478" i="3"/>
  <c r="S478" i="3"/>
  <c r="O483" i="3"/>
  <c r="P488" i="3"/>
  <c r="T488" i="3"/>
  <c r="P491" i="3"/>
  <c r="T491" i="3"/>
  <c r="P493" i="3"/>
  <c r="T493" i="3"/>
  <c r="P496" i="3"/>
  <c r="P499" i="3"/>
  <c r="N506" i="3"/>
  <c r="R506" i="3"/>
  <c r="M513" i="3"/>
  <c r="M514" i="3"/>
  <c r="O519" i="3"/>
  <c r="O520" i="3"/>
  <c r="O521" i="3"/>
  <c r="M528" i="3"/>
  <c r="Q528" i="3"/>
  <c r="T531" i="3"/>
  <c r="P535" i="3"/>
  <c r="Q537" i="3"/>
  <c r="O542" i="3"/>
  <c r="S542" i="3"/>
  <c r="S544" i="3"/>
  <c r="O549" i="3"/>
  <c r="S549" i="3"/>
  <c r="Q556" i="3"/>
  <c r="P560" i="3"/>
  <c r="S561" i="3"/>
  <c r="O564" i="3"/>
  <c r="S565" i="3"/>
  <c r="M573" i="3"/>
  <c r="M581" i="3"/>
  <c r="R581" i="3"/>
  <c r="Q606" i="3"/>
  <c r="O608" i="3"/>
  <c r="S608" i="3"/>
  <c r="Q609" i="3"/>
  <c r="N610" i="3"/>
  <c r="R610" i="3"/>
  <c r="N611" i="3"/>
  <c r="R611" i="3"/>
  <c r="M615" i="3"/>
  <c r="Q615" i="3"/>
  <c r="N620" i="3"/>
  <c r="R620" i="3"/>
  <c r="O621" i="3"/>
  <c r="M625" i="3"/>
  <c r="M630" i="3"/>
  <c r="M633" i="3"/>
  <c r="P636" i="3"/>
  <c r="T636" i="3"/>
  <c r="N640" i="3"/>
  <c r="R640" i="3"/>
  <c r="O643" i="3"/>
  <c r="N649" i="3"/>
  <c r="N650" i="3"/>
  <c r="R650" i="3"/>
  <c r="N651" i="3"/>
  <c r="O653" i="3"/>
  <c r="O654" i="3"/>
  <c r="O655" i="3"/>
  <c r="S655" i="3"/>
  <c r="R662" i="3"/>
  <c r="O251" i="3"/>
  <c r="P262" i="3"/>
  <c r="S265" i="3"/>
  <c r="N268" i="3"/>
  <c r="R268" i="3"/>
  <c r="N275" i="3"/>
  <c r="R275" i="3"/>
  <c r="S278" i="3"/>
  <c r="N284" i="3"/>
  <c r="R284" i="3"/>
  <c r="P289" i="3"/>
  <c r="P291" i="3"/>
  <c r="M294" i="3"/>
  <c r="M296" i="3"/>
  <c r="Q296" i="3"/>
  <c r="M297" i="3"/>
  <c r="Q297" i="3"/>
  <c r="O304" i="3"/>
  <c r="O305" i="3"/>
  <c r="P309" i="3"/>
  <c r="T309" i="3"/>
  <c r="O313" i="3"/>
  <c r="S313" i="3"/>
  <c r="O316" i="3"/>
  <c r="S319" i="3"/>
  <c r="M324" i="3"/>
  <c r="N326" i="3"/>
  <c r="R326" i="3"/>
  <c r="N327" i="3"/>
  <c r="R327" i="3"/>
  <c r="N328" i="3"/>
  <c r="O329" i="3"/>
  <c r="N331" i="3"/>
  <c r="R331" i="3"/>
  <c r="M336" i="3"/>
  <c r="P337" i="3"/>
  <c r="T337" i="3"/>
  <c r="Q339" i="3"/>
  <c r="O343" i="3"/>
  <c r="R345" i="3"/>
  <c r="N354" i="3"/>
  <c r="M357" i="3"/>
  <c r="Q357" i="3"/>
  <c r="Q359" i="3"/>
  <c r="N362" i="3"/>
  <c r="R362" i="3"/>
  <c r="N365" i="3"/>
  <c r="R365" i="3"/>
  <c r="M369" i="3"/>
  <c r="N375" i="3"/>
  <c r="R375" i="3"/>
  <c r="O382" i="3"/>
  <c r="O383" i="3"/>
  <c r="R391" i="3"/>
  <c r="P396" i="3"/>
  <c r="O398" i="3"/>
  <c r="S398" i="3"/>
  <c r="M405" i="3"/>
  <c r="N410" i="3"/>
  <c r="O427" i="3"/>
  <c r="M432" i="3"/>
  <c r="M440" i="3"/>
  <c r="Q440" i="3"/>
  <c r="M442" i="3"/>
  <c r="N444" i="3"/>
  <c r="S450" i="3"/>
  <c r="T461" i="3"/>
  <c r="O463" i="3"/>
  <c r="S463" i="3"/>
  <c r="O464" i="3"/>
  <c r="S464" i="3"/>
  <c r="O465" i="3"/>
  <c r="S465" i="3"/>
  <c r="O466" i="3"/>
  <c r="P472" i="3"/>
  <c r="T475" i="3"/>
  <c r="P478" i="3"/>
  <c r="T478" i="3"/>
  <c r="P483" i="3"/>
  <c r="Q488" i="3"/>
  <c r="M491" i="3"/>
  <c r="Q491" i="3"/>
  <c r="M493" i="3"/>
  <c r="Q493" i="3"/>
  <c r="M496" i="3"/>
  <c r="M499" i="3"/>
  <c r="M504" i="3"/>
  <c r="O506" i="3"/>
  <c r="N513" i="3"/>
  <c r="R513" i="3"/>
  <c r="N514" i="3"/>
  <c r="R514" i="3"/>
  <c r="O517" i="3"/>
  <c r="N528" i="3"/>
  <c r="R528" i="3"/>
  <c r="M530" i="3"/>
  <c r="M531" i="3"/>
  <c r="M535" i="3"/>
  <c r="Q535" i="3"/>
  <c r="M536" i="3"/>
  <c r="P542" i="3"/>
  <c r="T542" i="3"/>
  <c r="P549" i="3"/>
  <c r="R556" i="3"/>
  <c r="M559" i="3"/>
  <c r="M560" i="3"/>
  <c r="M561" i="3"/>
  <c r="T561" i="3"/>
  <c r="P564" i="3"/>
  <c r="T565" i="3"/>
  <c r="O573" i="3"/>
  <c r="O581" i="3"/>
  <c r="S581" i="3"/>
  <c r="T592" i="3"/>
  <c r="T594" i="3"/>
  <c r="T605" i="3"/>
  <c r="S606" i="3"/>
  <c r="P608" i="3"/>
  <c r="T608" i="3"/>
  <c r="R609" i="3"/>
  <c r="O610" i="3"/>
  <c r="S610" i="3"/>
  <c r="O611" i="3"/>
  <c r="S611" i="3"/>
  <c r="N615" i="3"/>
  <c r="R615" i="3"/>
  <c r="O617" i="3"/>
  <c r="O620" i="3"/>
  <c r="S620" i="3"/>
  <c r="Q621" i="3"/>
  <c r="N625" i="3"/>
  <c r="R625" i="3"/>
  <c r="N630" i="3"/>
  <c r="R630" i="3"/>
  <c r="N633" i="3"/>
  <c r="M635" i="3"/>
  <c r="M636" i="3"/>
  <c r="Q636" i="3"/>
  <c r="M637" i="3"/>
  <c r="M638" i="3"/>
  <c r="M639" i="3"/>
  <c r="O640" i="3"/>
  <c r="S640" i="3"/>
  <c r="P643" i="3"/>
  <c r="T643" i="3"/>
  <c r="O649" i="3"/>
  <c r="O650" i="3"/>
  <c r="S650" i="3"/>
  <c r="P653" i="3"/>
  <c r="T653" i="3"/>
  <c r="P655" i="3"/>
  <c r="T655" i="3"/>
  <c r="M658" i="3"/>
  <c r="M660" i="3"/>
  <c r="S662" i="3"/>
  <c r="O666" i="3"/>
  <c r="S666" i="3"/>
  <c r="O667" i="3"/>
  <c r="R250" i="3"/>
  <c r="P259" i="3"/>
  <c r="S268" i="3"/>
  <c r="O270" i="3"/>
  <c r="O275" i="3"/>
  <c r="S275" i="3"/>
  <c r="T278" i="3"/>
  <c r="M282" i="3"/>
  <c r="O284" i="3"/>
  <c r="M289" i="3"/>
  <c r="Q289" i="3"/>
  <c r="R291" i="3"/>
  <c r="R296" i="3"/>
  <c r="P305" i="3"/>
  <c r="M309" i="3"/>
  <c r="N312" i="3"/>
  <c r="R312" i="3"/>
  <c r="T313" i="3"/>
  <c r="P316" i="3"/>
  <c r="T319" i="3"/>
  <c r="O326" i="3"/>
  <c r="O327" i="3"/>
  <c r="S327" i="3"/>
  <c r="O328" i="3"/>
  <c r="P329" i="3"/>
  <c r="O331" i="3"/>
  <c r="S331" i="3"/>
  <c r="M337" i="3"/>
  <c r="Q337" i="3"/>
  <c r="P343" i="3"/>
  <c r="M346" i="3"/>
  <c r="M347" i="3"/>
  <c r="M349" i="3"/>
  <c r="M350" i="3"/>
  <c r="O354" i="3"/>
  <c r="S354" i="3"/>
  <c r="N357" i="3"/>
  <c r="R357" i="3"/>
  <c r="O362" i="3"/>
  <c r="S362" i="3"/>
  <c r="O365" i="3"/>
  <c r="S365" i="3"/>
  <c r="O366" i="3"/>
  <c r="N369" i="3"/>
  <c r="R369" i="3"/>
  <c r="O375" i="3"/>
  <c r="S375" i="3"/>
  <c r="R378" i="3"/>
  <c r="P383" i="3"/>
  <c r="Q388" i="3"/>
  <c r="M396" i="3"/>
  <c r="Q396" i="3"/>
  <c r="P398" i="3"/>
  <c r="T398" i="3"/>
  <c r="M400" i="3"/>
  <c r="R401" i="3"/>
  <c r="N404" i="3"/>
  <c r="O410" i="3"/>
  <c r="P427" i="3"/>
  <c r="T427" i="3"/>
  <c r="N429" i="3"/>
  <c r="N432" i="3"/>
  <c r="R432" i="3"/>
  <c r="N440" i="3"/>
  <c r="R440" i="3"/>
  <c r="O444" i="3"/>
  <c r="T450" i="3"/>
  <c r="Q461" i="3"/>
  <c r="P463" i="3"/>
  <c r="T463" i="3"/>
  <c r="P464" i="3"/>
  <c r="T464" i="3"/>
  <c r="P465" i="3"/>
  <c r="T465" i="3"/>
  <c r="P466" i="3"/>
  <c r="M472" i="3"/>
  <c r="M475" i="3"/>
  <c r="M476" i="3"/>
  <c r="Q476" i="3"/>
  <c r="M478" i="3"/>
  <c r="M483" i="3"/>
  <c r="M484" i="3"/>
  <c r="N488" i="3"/>
  <c r="R488" i="3"/>
  <c r="N491" i="3"/>
  <c r="R491" i="3"/>
  <c r="N493" i="3"/>
  <c r="R493" i="3"/>
  <c r="N496" i="3"/>
  <c r="N499" i="3"/>
  <c r="N504" i="3"/>
  <c r="R504" i="3"/>
  <c r="O513" i="3"/>
  <c r="O514" i="3"/>
  <c r="M519" i="3"/>
  <c r="M520" i="3"/>
  <c r="M521" i="3"/>
  <c r="M524" i="3"/>
  <c r="O528" i="3"/>
  <c r="N530" i="3"/>
  <c r="N531" i="3"/>
  <c r="R531" i="3"/>
  <c r="N535" i="3"/>
  <c r="R535" i="3"/>
  <c r="N536" i="3"/>
  <c r="M542" i="3"/>
  <c r="Q542" i="3"/>
  <c r="M549" i="3"/>
  <c r="Q549" i="3"/>
  <c r="S556" i="3"/>
  <c r="N559" i="3"/>
  <c r="N560" i="3"/>
  <c r="M564" i="3"/>
  <c r="M565" i="3"/>
  <c r="Q573" i="3"/>
  <c r="O577" i="3"/>
  <c r="P581" i="3"/>
  <c r="M583" i="3"/>
  <c r="M592" i="3"/>
  <c r="M593" i="3"/>
  <c r="M594" i="3"/>
  <c r="M596" i="3"/>
  <c r="M597" i="3"/>
  <c r="M598" i="3"/>
  <c r="M601" i="3"/>
  <c r="M603" i="3"/>
  <c r="M605" i="3"/>
  <c r="M606" i="3"/>
  <c r="M608" i="3"/>
  <c r="Q608" i="3"/>
  <c r="M609" i="3"/>
  <c r="S609" i="3"/>
  <c r="P610" i="3"/>
  <c r="T610" i="3"/>
  <c r="T611" i="3"/>
  <c r="O615" i="3"/>
  <c r="S615" i="3"/>
  <c r="Q617" i="3"/>
  <c r="P620" i="3"/>
  <c r="T620" i="3"/>
  <c r="R621" i="3"/>
  <c r="O625" i="3"/>
  <c r="S625" i="3"/>
  <c r="O630" i="3"/>
  <c r="S630" i="3"/>
  <c r="O633" i="3"/>
  <c r="N636" i="3"/>
  <c r="R636" i="3"/>
  <c r="O638" i="3"/>
  <c r="P640" i="3"/>
  <c r="T640" i="3"/>
  <c r="M643" i="3"/>
  <c r="Q643" i="3"/>
  <c r="M644" i="3"/>
  <c r="M647" i="3"/>
  <c r="P649" i="3"/>
  <c r="T649" i="3"/>
  <c r="P650" i="3"/>
  <c r="T650" i="3"/>
  <c r="M654" i="3"/>
  <c r="M655" i="3"/>
  <c r="Q655" i="3"/>
  <c r="M656" i="3"/>
  <c r="P662" i="3"/>
  <c r="M663" i="3"/>
  <c r="P666" i="3"/>
  <c r="T666" i="3"/>
  <c r="P667" i="3"/>
  <c r="Q669" i="3"/>
  <c r="M670" i="3"/>
  <c r="M671" i="3"/>
  <c r="M672" i="3"/>
  <c r="Q672" i="3"/>
  <c r="M673" i="3"/>
  <c r="R673" i="3"/>
  <c r="N674" i="3"/>
  <c r="R674" i="3"/>
  <c r="S250" i="3"/>
  <c r="P253" i="3"/>
  <c r="S259" i="3"/>
  <c r="Q265" i="3"/>
  <c r="T268" i="3"/>
  <c r="P275" i="3"/>
  <c r="T275" i="3"/>
  <c r="N282" i="3"/>
  <c r="P284" i="3"/>
  <c r="M287" i="3"/>
  <c r="N289" i="3"/>
  <c r="R289" i="3"/>
  <c r="S291" i="3"/>
  <c r="M304" i="3"/>
  <c r="M305" i="3"/>
  <c r="Q305" i="3"/>
  <c r="O306" i="3"/>
  <c r="N309" i="3"/>
  <c r="R309" i="3"/>
  <c r="M313" i="3"/>
  <c r="M314" i="3"/>
  <c r="M316" i="3"/>
  <c r="S318" i="3"/>
  <c r="P326" i="3"/>
  <c r="P327" i="3"/>
  <c r="P328" i="3"/>
  <c r="R330" i="3"/>
  <c r="T331" i="3"/>
  <c r="N337" i="3"/>
  <c r="S339" i="3"/>
  <c r="P345" i="3"/>
  <c r="N346" i="3"/>
  <c r="N350" i="3"/>
  <c r="T354" i="3"/>
  <c r="O357" i="3"/>
  <c r="S357" i="3"/>
  <c r="P362" i="3"/>
  <c r="T362" i="3"/>
  <c r="P365" i="3"/>
  <c r="T365" i="3"/>
  <c r="P366" i="3"/>
  <c r="O369" i="3"/>
  <c r="S369" i="3"/>
  <c r="P375" i="3"/>
  <c r="T375" i="3"/>
  <c r="S378" i="3"/>
  <c r="M382" i="3"/>
  <c r="M383" i="3"/>
  <c r="Q383" i="3"/>
  <c r="M391" i="3"/>
  <c r="N396" i="3"/>
  <c r="R396" i="3"/>
  <c r="M398" i="3"/>
  <c r="Q398" i="3"/>
  <c r="M399" i="3"/>
  <c r="S401" i="3"/>
  <c r="O404" i="3"/>
  <c r="T412" i="3"/>
  <c r="M420" i="3"/>
  <c r="M426" i="3"/>
  <c r="M427" i="3"/>
  <c r="Q427" i="3"/>
  <c r="O432" i="3"/>
  <c r="S432" i="3"/>
  <c r="O440" i="3"/>
  <c r="S440" i="3"/>
  <c r="P444" i="3"/>
  <c r="M458" i="3"/>
  <c r="M463" i="3"/>
  <c r="Q463" i="3"/>
  <c r="M464" i="3"/>
  <c r="M465" i="3"/>
  <c r="M466" i="3"/>
  <c r="Q466" i="3"/>
  <c r="N472" i="3"/>
  <c r="N475" i="3"/>
  <c r="R475" i="3"/>
  <c r="N476" i="3"/>
  <c r="N478" i="3"/>
  <c r="R478" i="3"/>
  <c r="N483" i="3"/>
  <c r="O488" i="3"/>
  <c r="S488" i="3"/>
  <c r="O491" i="3"/>
  <c r="S491" i="3"/>
  <c r="O493" i="3"/>
  <c r="S493" i="3"/>
  <c r="O496" i="3"/>
  <c r="O499" i="3"/>
  <c r="O504" i="3"/>
  <c r="M506" i="3"/>
  <c r="M507" i="3"/>
  <c r="R511" i="3"/>
  <c r="N519" i="3"/>
  <c r="R519" i="3"/>
  <c r="N520" i="3"/>
  <c r="R520" i="3"/>
  <c r="N521" i="3"/>
  <c r="R521" i="3"/>
  <c r="N524" i="3"/>
  <c r="P528" i="3"/>
  <c r="O530" i="3"/>
  <c r="O531" i="3"/>
  <c r="S531" i="3"/>
  <c r="O535" i="3"/>
  <c r="S535" i="3"/>
  <c r="N542" i="3"/>
  <c r="R542" i="3"/>
  <c r="N549" i="3"/>
  <c r="R549" i="3"/>
  <c r="P556" i="3"/>
  <c r="T556" i="3"/>
  <c r="O559" i="3"/>
  <c r="O560" i="3"/>
  <c r="Q561" i="3"/>
  <c r="N564" i="3"/>
  <c r="N565" i="3"/>
  <c r="R573" i="3"/>
  <c r="P577" i="3"/>
  <c r="Q581" i="3"/>
  <c r="N592" i="3"/>
  <c r="O593" i="3"/>
  <c r="N594" i="3"/>
  <c r="N603" i="3"/>
  <c r="N605" i="3"/>
  <c r="O606" i="3"/>
  <c r="N608" i="3"/>
  <c r="R608" i="3"/>
  <c r="O609" i="3"/>
  <c r="Q610" i="3"/>
  <c r="M611" i="3"/>
  <c r="Q611" i="3"/>
  <c r="M612" i="3"/>
  <c r="P615" i="3"/>
  <c r="T615" i="3"/>
  <c r="S617" i="3"/>
  <c r="M620" i="3"/>
  <c r="Q620" i="3"/>
  <c r="S621" i="3"/>
  <c r="P625" i="3"/>
  <c r="T625" i="3"/>
  <c r="P630" i="3"/>
  <c r="T630" i="3"/>
  <c r="P633" i="3"/>
  <c r="T633" i="3"/>
  <c r="O636" i="3"/>
  <c r="S636" i="3"/>
  <c r="M640" i="3"/>
  <c r="Q640" i="3"/>
  <c r="M641" i="3"/>
  <c r="N643" i="3"/>
  <c r="R643" i="3"/>
  <c r="M645" i="3"/>
  <c r="O647" i="3"/>
  <c r="M649" i="3"/>
  <c r="Q649" i="3"/>
  <c r="M650" i="3"/>
  <c r="Q650" i="3"/>
  <c r="M651" i="3"/>
  <c r="Q651" i="3"/>
  <c r="M653" i="3"/>
  <c r="N654" i="3"/>
  <c r="N655" i="3"/>
  <c r="R655" i="3"/>
  <c r="M662" i="3"/>
  <c r="Q662" i="3"/>
  <c r="M664" i="3"/>
  <c r="M665" i="3"/>
  <c r="M666" i="3"/>
  <c r="Q666" i="3"/>
  <c r="S43" i="14"/>
  <c r="S40" i="14"/>
  <c r="S44" i="14" s="1"/>
  <c r="S42" i="14"/>
  <c r="S41" i="14"/>
  <c r="R824" i="3"/>
  <c r="N818" i="3"/>
  <c r="S816" i="3"/>
  <c r="T815" i="3"/>
  <c r="P815" i="3"/>
  <c r="T813" i="3"/>
  <c r="P813" i="3"/>
  <c r="R812" i="3"/>
  <c r="P811" i="3"/>
  <c r="S810" i="3"/>
  <c r="O810" i="3"/>
  <c r="Q808" i="3"/>
  <c r="S807" i="3"/>
  <c r="N807" i="3"/>
  <c r="O806" i="3"/>
  <c r="O805" i="3"/>
  <c r="P797" i="3"/>
  <c r="P795" i="3"/>
  <c r="T789" i="3"/>
  <c r="M785" i="3"/>
  <c r="Q784" i="3"/>
  <c r="R781" i="3"/>
  <c r="Q779" i="3"/>
  <c r="Q778" i="3"/>
  <c r="P776" i="3"/>
  <c r="P775" i="3"/>
  <c r="P774" i="3"/>
  <c r="Q771" i="3"/>
  <c r="T770" i="3"/>
  <c r="P770" i="3"/>
  <c r="P769" i="3"/>
  <c r="O768" i="3"/>
  <c r="S767" i="3"/>
  <c r="N767" i="3"/>
  <c r="R765" i="3"/>
  <c r="T764" i="3"/>
  <c r="P762" i="3"/>
  <c r="N761" i="3"/>
  <c r="N760" i="3"/>
  <c r="S757" i="3"/>
  <c r="O757" i="3"/>
  <c r="N756" i="3"/>
  <c r="R755" i="3"/>
  <c r="N755" i="3"/>
  <c r="R754" i="3"/>
  <c r="N754" i="3"/>
  <c r="T751" i="3"/>
  <c r="N750" i="3"/>
  <c r="Q749" i="3"/>
  <c r="M749" i="3"/>
  <c r="N748" i="3"/>
  <c r="M747" i="3"/>
  <c r="Q746" i="3"/>
  <c r="M746" i="3"/>
  <c r="Q745" i="3"/>
  <c r="M745" i="3"/>
  <c r="Q744" i="3"/>
  <c r="Q743" i="3"/>
  <c r="M743" i="3"/>
  <c r="N741" i="3"/>
  <c r="R739" i="3"/>
  <c r="N739" i="3"/>
  <c r="Q737" i="3"/>
  <c r="M737" i="3"/>
  <c r="P733" i="3"/>
  <c r="O730" i="3"/>
  <c r="T728" i="3"/>
  <c r="P728" i="3"/>
  <c r="T726" i="3"/>
  <c r="N726" i="3"/>
  <c r="P725" i="3"/>
  <c r="R724" i="3"/>
  <c r="S723" i="3"/>
  <c r="O723" i="3"/>
  <c r="S719" i="3"/>
  <c r="R716" i="3"/>
  <c r="N716" i="3"/>
  <c r="P715" i="3"/>
  <c r="M712" i="3"/>
  <c r="S710" i="3"/>
  <c r="O710" i="3"/>
  <c r="Q709" i="3"/>
  <c r="M707" i="3"/>
  <c r="T705" i="3"/>
  <c r="M705" i="3"/>
  <c r="Q703" i="3"/>
  <c r="M703" i="3"/>
  <c r="M702" i="3"/>
  <c r="O696" i="3"/>
  <c r="S693" i="3"/>
  <c r="T684" i="3"/>
  <c r="P684" i="3"/>
  <c r="Q680" i="3"/>
  <c r="M680" i="3"/>
  <c r="Q678" i="3"/>
  <c r="T677" i="3"/>
  <c r="P677" i="3"/>
  <c r="S675" i="3"/>
  <c r="T674" i="3"/>
  <c r="O674" i="3"/>
  <c r="Q673" i="3"/>
  <c r="S672" i="3"/>
  <c r="N672" i="3"/>
  <c r="M669" i="3"/>
  <c r="M668" i="3"/>
  <c r="N666" i="3"/>
  <c r="AK41" i="14" l="1"/>
  <c r="AK42" i="14"/>
  <c r="AK43" i="14"/>
  <c r="V43" i="14"/>
  <c r="V41" i="14"/>
  <c r="V42" i="14"/>
  <c r="Y44" i="14"/>
  <c r="AK44" i="14" s="1"/>
  <c r="AK40" i="14"/>
  <c r="P44" i="14"/>
  <c r="V44" i="14" s="1"/>
  <c r="V40" i="14"/>
  <c r="AN41" i="14" l="1"/>
  <c r="AN42" i="14"/>
  <c r="AN43" i="14"/>
  <c r="AN44" i="14"/>
  <c r="AN40" i="14"/>
</calcChain>
</file>

<file path=xl/sharedStrings.xml><?xml version="1.0" encoding="utf-8"?>
<sst xmlns="http://schemas.openxmlformats.org/spreadsheetml/2006/main" count="37579" uniqueCount="12541">
  <si>
    <t>1AS002</t>
  </si>
  <si>
    <t>1TL003</t>
  </si>
  <si>
    <t>1PW001</t>
  </si>
  <si>
    <t>4BR007</t>
  </si>
  <si>
    <t>1PW010</t>
  </si>
  <si>
    <t>1CM004</t>
  </si>
  <si>
    <t>1CM005</t>
  </si>
  <si>
    <t>1CM007</t>
  </si>
  <si>
    <t>3CM030</t>
  </si>
  <si>
    <t>3CM031</t>
  </si>
  <si>
    <t>3CM034</t>
  </si>
  <si>
    <t>8PW087</t>
  </si>
  <si>
    <t>3GE077</t>
  </si>
  <si>
    <t>1PW029</t>
  </si>
  <si>
    <t>2GE045</t>
  </si>
  <si>
    <t>11GE139</t>
  </si>
  <si>
    <t>5RR038</t>
  </si>
  <si>
    <t>5RR039</t>
  </si>
  <si>
    <t>1RR012</t>
  </si>
  <si>
    <t>1GE012</t>
  </si>
  <si>
    <t>6GE090</t>
  </si>
  <si>
    <t>7GE099</t>
  </si>
  <si>
    <t>7GE097</t>
  </si>
  <si>
    <t>11RR048</t>
  </si>
  <si>
    <t>8RR043</t>
  </si>
  <si>
    <t>1PW036</t>
  </si>
  <si>
    <t>1PW037</t>
  </si>
  <si>
    <t>1PW008</t>
  </si>
  <si>
    <t>1GE034</t>
  </si>
  <si>
    <t>1GE035</t>
  </si>
  <si>
    <t>5GE083</t>
  </si>
  <si>
    <t>8GE110</t>
  </si>
  <si>
    <t>1CM003</t>
  </si>
  <si>
    <t>1PW013</t>
  </si>
  <si>
    <t>8GE108</t>
  </si>
  <si>
    <t>8AL025</t>
  </si>
  <si>
    <t>3RR031</t>
  </si>
  <si>
    <t>1AA002</t>
  </si>
  <si>
    <t>1KK003</t>
  </si>
  <si>
    <t>7PW078</t>
  </si>
  <si>
    <t>1RR003</t>
  </si>
  <si>
    <t>2GE049</t>
  </si>
  <si>
    <t>1PW052</t>
  </si>
  <si>
    <t>4PW071</t>
  </si>
  <si>
    <t>4PW070</t>
  </si>
  <si>
    <t>1IA002</t>
  </si>
  <si>
    <t>1TL004</t>
  </si>
  <si>
    <t>1AA001</t>
  </si>
  <si>
    <t>1AA004</t>
  </si>
  <si>
    <t>CO_TAKEOFF</t>
  </si>
  <si>
    <t>CO_APPROACH</t>
  </si>
  <si>
    <t>CO_IDLE</t>
  </si>
  <si>
    <t>CO_CLIMBOUT</t>
  </si>
  <si>
    <t>HC_TAKEOFF</t>
  </si>
  <si>
    <t>HC_APPROACH</t>
  </si>
  <si>
    <t>HC_IDLE</t>
  </si>
  <si>
    <t>HC_CLIMBOUT</t>
  </si>
  <si>
    <t>NOX_TAKEOFF</t>
  </si>
  <si>
    <t>NOX_APPROACH</t>
  </si>
  <si>
    <t>NOX_IDLE</t>
  </si>
  <si>
    <t>NOX_CLIMBOUT</t>
  </si>
  <si>
    <t>FUEL_TAKEOFF</t>
  </si>
  <si>
    <t>FUEL_APPROACH</t>
  </si>
  <si>
    <t>FUEL_IDLE</t>
  </si>
  <si>
    <t>FUEL_CLIMBOUT</t>
  </si>
  <si>
    <t>MACH_CLIMB</t>
  </si>
  <si>
    <t>MACH_CRUISE</t>
  </si>
  <si>
    <t>MACH_DESCENT</t>
  </si>
  <si>
    <t>10AL026</t>
  </si>
  <si>
    <t>10IA011</t>
  </si>
  <si>
    <t>10IA012</t>
  </si>
  <si>
    <t>10IA013</t>
  </si>
  <si>
    <t>10IA014</t>
  </si>
  <si>
    <t>10IA015</t>
  </si>
  <si>
    <t>10IA016</t>
  </si>
  <si>
    <t>10IA017</t>
  </si>
  <si>
    <t>10PW096</t>
  </si>
  <si>
    <t>10PW097</t>
  </si>
  <si>
    <t>10PW098</t>
  </si>
  <si>
    <t>Kosovo</t>
  </si>
  <si>
    <t>Norway</t>
  </si>
  <si>
    <t>Switzerland</t>
  </si>
  <si>
    <t>Turkey</t>
  </si>
  <si>
    <t>Moldova</t>
  </si>
  <si>
    <t>Azerbaijan</t>
  </si>
  <si>
    <t>Armenia</t>
  </si>
  <si>
    <t>Georgia</t>
  </si>
  <si>
    <t>Ukraine</t>
  </si>
  <si>
    <t>10PW099</t>
  </si>
  <si>
    <t>11BR011</t>
  </si>
  <si>
    <t>11CM067</t>
  </si>
  <si>
    <t>11CM068</t>
  </si>
  <si>
    <t>11CM069</t>
  </si>
  <si>
    <t>11CM070</t>
  </si>
  <si>
    <t>11CM071</t>
  </si>
  <si>
    <t>11CM072</t>
  </si>
  <si>
    <t>11CM073</t>
  </si>
  <si>
    <t>11CM074</t>
  </si>
  <si>
    <t>11CM075</t>
  </si>
  <si>
    <t>11CM076</t>
  </si>
  <si>
    <t>11CM077</t>
  </si>
  <si>
    <t>11CM078</t>
  </si>
  <si>
    <t>11CM079</t>
  </si>
  <si>
    <t>11CM080</t>
  </si>
  <si>
    <t>11CM081</t>
  </si>
  <si>
    <t>11CM082</t>
  </si>
  <si>
    <t>11GE134</t>
  </si>
  <si>
    <t>11GE135</t>
  </si>
  <si>
    <t>11GE136</t>
  </si>
  <si>
    <t>11GE137</t>
  </si>
  <si>
    <t>11GE138</t>
  </si>
  <si>
    <t>11GE140</t>
  </si>
  <si>
    <t>11GE141</t>
  </si>
  <si>
    <t>11GE142</t>
  </si>
  <si>
    <t>11GE143</t>
  </si>
  <si>
    <t>11GE144</t>
  </si>
  <si>
    <t>11GE145</t>
  </si>
  <si>
    <t>11GE146</t>
  </si>
  <si>
    <t>11GE147</t>
  </si>
  <si>
    <t>11HN003</t>
  </si>
  <si>
    <t>11HN005</t>
  </si>
  <si>
    <t>11PJ001</t>
  </si>
  <si>
    <t>11PJ002</t>
  </si>
  <si>
    <t>11PW100</t>
  </si>
  <si>
    <t>12GE148</t>
  </si>
  <si>
    <t>12GE149</t>
  </si>
  <si>
    <t>12GE150</t>
  </si>
  <si>
    <t>12GE151</t>
  </si>
  <si>
    <t>12GE152</t>
  </si>
  <si>
    <t>12GE153</t>
  </si>
  <si>
    <t>12GE154</t>
  </si>
  <si>
    <t>12GE155</t>
  </si>
  <si>
    <t>12GE156</t>
  </si>
  <si>
    <t>12PW101</t>
  </si>
  <si>
    <t>12PW102</t>
  </si>
  <si>
    <t>12RR055</t>
  </si>
  <si>
    <t>12RR056</t>
  </si>
  <si>
    <t>12RR057</t>
  </si>
  <si>
    <t>12RR058</t>
  </si>
  <si>
    <t>12RR059</t>
  </si>
  <si>
    <t>12RR060</t>
  </si>
  <si>
    <t>12RR061</t>
  </si>
  <si>
    <t>12RR062</t>
  </si>
  <si>
    <t>12RR063</t>
  </si>
  <si>
    <t>12RR064</t>
  </si>
  <si>
    <t>12RR065</t>
  </si>
  <si>
    <t>12RR066</t>
  </si>
  <si>
    <t>12RR067</t>
  </si>
  <si>
    <t>12RR068</t>
  </si>
  <si>
    <t>12RR069</t>
  </si>
  <si>
    <t>1AA003</t>
  </si>
  <si>
    <t>1CM001</t>
  </si>
  <si>
    <t>1CM002</t>
  </si>
  <si>
    <t>1CM006</t>
  </si>
  <si>
    <t>1CM009</t>
  </si>
  <si>
    <t>1CM011</t>
  </si>
  <si>
    <t>1GE001</t>
  </si>
  <si>
    <t>1GE002</t>
  </si>
  <si>
    <t>1GE003</t>
  </si>
  <si>
    <t>1GE004</t>
  </si>
  <si>
    <t>1GE007</t>
  </si>
  <si>
    <t>1GE010</t>
  </si>
  <si>
    <t>1GE011</t>
  </si>
  <si>
    <t>1IA001</t>
  </si>
  <si>
    <t>1IA004</t>
  </si>
  <si>
    <t>1IA005</t>
  </si>
  <si>
    <t>1KK002</t>
  </si>
  <si>
    <t>1KK004</t>
  </si>
  <si>
    <t>1KK005</t>
  </si>
  <si>
    <t>1PW003</t>
  </si>
  <si>
    <t>1PW007</t>
  </si>
  <si>
    <t>1PW014</t>
  </si>
  <si>
    <t>1PW015</t>
  </si>
  <si>
    <t>1PW016</t>
  </si>
  <si>
    <t>1PW017</t>
  </si>
  <si>
    <t>1PW018</t>
  </si>
  <si>
    <t>1PW023</t>
  </si>
  <si>
    <t>1PW024</t>
  </si>
  <si>
    <t>1PW025</t>
  </si>
  <si>
    <t>1PW026</t>
  </si>
  <si>
    <t>1PW027</t>
  </si>
  <si>
    <t>1PW028</t>
  </si>
  <si>
    <t>1PW030</t>
  </si>
  <si>
    <t>1PW032</t>
  </si>
  <si>
    <t>1PW033</t>
  </si>
  <si>
    <t>1PW034</t>
  </si>
  <si>
    <t>1PW035</t>
  </si>
  <si>
    <t>1PW038</t>
  </si>
  <si>
    <t>1PW042</t>
  </si>
  <si>
    <t>1PW045</t>
  </si>
  <si>
    <t>1PW047</t>
  </si>
  <si>
    <t>1PW051</t>
  </si>
  <si>
    <t>1PW053</t>
  </si>
  <si>
    <t>1PW054</t>
  </si>
  <si>
    <t>1PW055</t>
  </si>
  <si>
    <t>1PW057</t>
  </si>
  <si>
    <t>1PW059</t>
  </si>
  <si>
    <t>1RR001</t>
  </si>
  <si>
    <t>1RR005</t>
  </si>
  <si>
    <t>1RR006</t>
  </si>
  <si>
    <t>1RR008</t>
  </si>
  <si>
    <t>1RR010</t>
  </si>
  <si>
    <t>1RR011</t>
  </si>
  <si>
    <t>1RR019</t>
  </si>
  <si>
    <t>1RR020</t>
  </si>
  <si>
    <t>1RR021</t>
  </si>
  <si>
    <t>1TL001</t>
  </si>
  <si>
    <t>1TL002</t>
  </si>
  <si>
    <t>2CM012</t>
  </si>
  <si>
    <t>2CM013</t>
  </si>
  <si>
    <t>2CM014</t>
  </si>
  <si>
    <t>2CM016</t>
  </si>
  <si>
    <t>2CM017</t>
  </si>
  <si>
    <t>2CM018</t>
  </si>
  <si>
    <t>2CM019</t>
  </si>
  <si>
    <t>2GE036</t>
  </si>
  <si>
    <t>2GE037</t>
  </si>
  <si>
    <t>2GE038</t>
  </si>
  <si>
    <t>2GE039</t>
  </si>
  <si>
    <t>2GE041</t>
  </si>
  <si>
    <t>2GE042</t>
  </si>
  <si>
    <t>2GE043</t>
  </si>
  <si>
    <t>2GE044</t>
  </si>
  <si>
    <t>2GE046</t>
  </si>
  <si>
    <t>2GE047</t>
  </si>
  <si>
    <t>2GE048</t>
  </si>
  <si>
    <t>2GE050</t>
  </si>
  <si>
    <t>2GE055</t>
  </si>
  <si>
    <t>2PW060</t>
  </si>
  <si>
    <t>2PW061</t>
  </si>
  <si>
    <t>2RR024</t>
  </si>
  <si>
    <t>2RR025</t>
  </si>
  <si>
    <t>2RR026</t>
  </si>
  <si>
    <t>2RR027</t>
  </si>
  <si>
    <t>3CM020</t>
  </si>
  <si>
    <t>3CM021</t>
  </si>
  <si>
    <t>3CM022</t>
  </si>
  <si>
    <t>3CM023</t>
  </si>
  <si>
    <t>3CM024</t>
  </si>
  <si>
    <t>3CM025</t>
  </si>
  <si>
    <t>3CM026</t>
  </si>
  <si>
    <t>3CM028</t>
  </si>
  <si>
    <t>3CM029</t>
  </si>
  <si>
    <t>3CM032</t>
  </si>
  <si>
    <t>3GE056</t>
  </si>
  <si>
    <t>3GE057</t>
  </si>
  <si>
    <t>3GE058</t>
  </si>
  <si>
    <t>3GE066</t>
  </si>
  <si>
    <t>3GE067</t>
  </si>
  <si>
    <t>3GE068</t>
  </si>
  <si>
    <t>3GE069</t>
  </si>
  <si>
    <t>3GE071</t>
  </si>
  <si>
    <t>3GE072</t>
  </si>
  <si>
    <t>3GE073</t>
  </si>
  <si>
    <t>3GE075</t>
  </si>
  <si>
    <t>3GE076</t>
  </si>
  <si>
    <t>3GE078</t>
  </si>
  <si>
    <t>3GE079</t>
  </si>
  <si>
    <t>3IA006</t>
  </si>
  <si>
    <t>3IA007</t>
  </si>
  <si>
    <t>3RR033</t>
  </si>
  <si>
    <t>4AL002</t>
  </si>
  <si>
    <t>4AL003</t>
  </si>
  <si>
    <t>4BR005</t>
  </si>
  <si>
    <t>4BR006</t>
  </si>
  <si>
    <t>4BR008</t>
  </si>
  <si>
    <t>4BR009</t>
  </si>
  <si>
    <t>4CM035</t>
  </si>
  <si>
    <t>4CM036</t>
  </si>
  <si>
    <t>4CM037</t>
  </si>
  <si>
    <t>4CM038</t>
  </si>
  <si>
    <t>4CM039</t>
  </si>
  <si>
    <t>4CM040</t>
  </si>
  <si>
    <t>4CM041</t>
  </si>
  <si>
    <t>4CM042</t>
  </si>
  <si>
    <t>4CM043</t>
  </si>
  <si>
    <t>4GE081</t>
  </si>
  <si>
    <t>4PW068</t>
  </si>
  <si>
    <t>4PW069</t>
  </si>
  <si>
    <t>4PW073</t>
  </si>
  <si>
    <t>4RR035</t>
  </si>
  <si>
    <t>4RR036</t>
  </si>
  <si>
    <t>4RR037</t>
  </si>
  <si>
    <t>5GE084</t>
  </si>
  <si>
    <t>5GE085</t>
  </si>
  <si>
    <t>5PW074</t>
  </si>
  <si>
    <t>5PW075</t>
  </si>
  <si>
    <t>5PW076</t>
  </si>
  <si>
    <t>5RR040</t>
  </si>
  <si>
    <t>6AL007</t>
  </si>
  <si>
    <t>6AL010</t>
  </si>
  <si>
    <t>6AL013</t>
  </si>
  <si>
    <t>6AL016</t>
  </si>
  <si>
    <t>6AL019</t>
  </si>
  <si>
    <t>6AL020</t>
  </si>
  <si>
    <t>6AL024</t>
  </si>
  <si>
    <t>6BR010</t>
  </si>
  <si>
    <t>6CM044</t>
  </si>
  <si>
    <t>6GE087</t>
  </si>
  <si>
    <t>6GE088</t>
  </si>
  <si>
    <t>6GE089</t>
  </si>
  <si>
    <t>6GE096</t>
  </si>
  <si>
    <t>6RR042</t>
  </si>
  <si>
    <t>7CM045</t>
  </si>
  <si>
    <t>7CM046</t>
  </si>
  <si>
    <t>7CM047</t>
  </si>
  <si>
    <t>7CM049</t>
  </si>
  <si>
    <t>7CM050</t>
  </si>
  <si>
    <t>7GE098</t>
  </si>
  <si>
    <t>7PW077</t>
  </si>
  <si>
    <t>7PW079</t>
  </si>
  <si>
    <t>7PW081</t>
  </si>
  <si>
    <t>7PW082</t>
  </si>
  <si>
    <t>7PW083</t>
  </si>
  <si>
    <t>7PW084</t>
  </si>
  <si>
    <t>8CM051</t>
  </si>
  <si>
    <t>8CM052</t>
  </si>
  <si>
    <t>8CM053</t>
  </si>
  <si>
    <t>8CM054</t>
  </si>
  <si>
    <t>8CM055</t>
  </si>
  <si>
    <t>8CM056</t>
  </si>
  <si>
    <t>8CM057</t>
  </si>
  <si>
    <t>8CM058</t>
  </si>
  <si>
    <t>8CM059</t>
  </si>
  <si>
    <t>8CM060</t>
  </si>
  <si>
    <t>8CM061</t>
  </si>
  <si>
    <t>8CM062</t>
  </si>
  <si>
    <t>8CM063</t>
  </si>
  <si>
    <t>8CM064</t>
  </si>
  <si>
    <t>8CM065</t>
  </si>
  <si>
    <t>8CM066</t>
  </si>
  <si>
    <t>8GE100</t>
  </si>
  <si>
    <t>8GE101</t>
  </si>
  <si>
    <t>8GE102</t>
  </si>
  <si>
    <t>8GE103</t>
  </si>
  <si>
    <t>8GE104</t>
  </si>
  <si>
    <t>8GE105</t>
  </si>
  <si>
    <t>8GE106</t>
  </si>
  <si>
    <t>8GE107</t>
  </si>
  <si>
    <t>8GE109</t>
  </si>
  <si>
    <t>8GE111</t>
  </si>
  <si>
    <t>8GE112</t>
  </si>
  <si>
    <t>8GE113</t>
  </si>
  <si>
    <t>8GE114</t>
  </si>
  <si>
    <t>8IA009</t>
  </si>
  <si>
    <t>8IA010</t>
  </si>
  <si>
    <t>8PW085</t>
  </si>
  <si>
    <t>8PW086</t>
  </si>
  <si>
    <t>8PW088</t>
  </si>
  <si>
    <t>8PW089</t>
  </si>
  <si>
    <t>9EA001</t>
  </si>
  <si>
    <t>9GE124</t>
  </si>
  <si>
    <t>9GE125</t>
  </si>
  <si>
    <t>9GE126</t>
  </si>
  <si>
    <t>9GE127</t>
  </si>
  <si>
    <t>9GE128</t>
  </si>
  <si>
    <t>9PW092</t>
  </si>
  <si>
    <t>9PW093</t>
  </si>
  <si>
    <t>9PW094</t>
  </si>
  <si>
    <t>9PW095</t>
  </si>
  <si>
    <t>9RR047</t>
  </si>
  <si>
    <t>Type of engine:</t>
  </si>
  <si>
    <t>Number of engines:</t>
  </si>
  <si>
    <t>BIKF</t>
  </si>
  <si>
    <t>BKPR</t>
  </si>
  <si>
    <t>CYHZ</t>
  </si>
  <si>
    <t>CYQB</t>
  </si>
  <si>
    <t>CYUL</t>
  </si>
  <si>
    <t>CYVR</t>
  </si>
  <si>
    <t>CYYC</t>
  </si>
  <si>
    <t>CYYZ</t>
  </si>
  <si>
    <t>DAAG</t>
  </si>
  <si>
    <t>DAUH</t>
  </si>
  <si>
    <t>DBBB</t>
  </si>
  <si>
    <t>DFFD</t>
  </si>
  <si>
    <t>DGAA</t>
  </si>
  <si>
    <t>DIAP</t>
  </si>
  <si>
    <t>DNAA</t>
  </si>
  <si>
    <t>DNKN</t>
  </si>
  <si>
    <t>DNMM</t>
  </si>
  <si>
    <t>DNPO</t>
  </si>
  <si>
    <t>DRRN</t>
  </si>
  <si>
    <t>DTKA</t>
  </si>
  <si>
    <t>DTMB</t>
  </si>
  <si>
    <t>DTTA</t>
  </si>
  <si>
    <t>DTTJ</t>
  </si>
  <si>
    <t>DTTX</t>
  </si>
  <si>
    <t>DTTZ</t>
  </si>
  <si>
    <t>DXXX</t>
  </si>
  <si>
    <t>EBAW</t>
  </si>
  <si>
    <t>EBBR</t>
  </si>
  <si>
    <t>EBCI</t>
  </si>
  <si>
    <t>EBLG</t>
  </si>
  <si>
    <t>EBOS</t>
  </si>
  <si>
    <t>EDAC</t>
  </si>
  <si>
    <t>EDDB</t>
  </si>
  <si>
    <t>EDDC</t>
  </si>
  <si>
    <t>EDDE</t>
  </si>
  <si>
    <t>EDDF</t>
  </si>
  <si>
    <t>EDDG</t>
  </si>
  <si>
    <t>EDDH</t>
  </si>
  <si>
    <t>EDDK</t>
  </si>
  <si>
    <t>EDDL</t>
  </si>
  <si>
    <t>EDDM</t>
  </si>
  <si>
    <t>EDDN</t>
  </si>
  <si>
    <t>EDDP</t>
  </si>
  <si>
    <t>EDDR</t>
  </si>
  <si>
    <t>EDDS</t>
  </si>
  <si>
    <t>EDDT</t>
  </si>
  <si>
    <t>EDDV</t>
  </si>
  <si>
    <t>EDDW</t>
  </si>
  <si>
    <t>EDFH</t>
  </si>
  <si>
    <t>EDHL</t>
  </si>
  <si>
    <t>EDLP</t>
  </si>
  <si>
    <t>EDLV</t>
  </si>
  <si>
    <t>EDLW</t>
  </si>
  <si>
    <t>EDNY</t>
  </si>
  <si>
    <t>EDQM</t>
  </si>
  <si>
    <t>EDRZ</t>
  </si>
  <si>
    <t>EDSB</t>
  </si>
  <si>
    <t>EDXW</t>
  </si>
  <si>
    <t>EETN</t>
  </si>
  <si>
    <t>EETU</t>
  </si>
  <si>
    <t>EFHK</t>
  </si>
  <si>
    <t>EFIV</t>
  </si>
  <si>
    <t>EFJO</t>
  </si>
  <si>
    <t>EFJY</t>
  </si>
  <si>
    <t>EFKI</t>
  </si>
  <si>
    <t>EFKK</t>
  </si>
  <si>
    <t>EFKS</t>
  </si>
  <si>
    <t>EFKT</t>
  </si>
  <si>
    <t>EFKU</t>
  </si>
  <si>
    <t>EFOU</t>
  </si>
  <si>
    <t>EFRO</t>
  </si>
  <si>
    <t>EFTP</t>
  </si>
  <si>
    <t>EFTU</t>
  </si>
  <si>
    <t>EFVA</t>
  </si>
  <si>
    <t>EGAA</t>
  </si>
  <si>
    <t>EGAC</t>
  </si>
  <si>
    <t>EGAE</t>
  </si>
  <si>
    <t>EGBB</t>
  </si>
  <si>
    <t>EGCC</t>
  </si>
  <si>
    <t>EGCN</t>
  </si>
  <si>
    <t>EGFF</t>
  </si>
  <si>
    <t>EGGD</t>
  </si>
  <si>
    <t>EGGP</t>
  </si>
  <si>
    <t>EGGW</t>
  </si>
  <si>
    <t>EGHH</t>
  </si>
  <si>
    <t>EGHI</t>
  </si>
  <si>
    <t>EGJB</t>
  </si>
  <si>
    <t>EGJJ</t>
  </si>
  <si>
    <t>EGKB</t>
  </si>
  <si>
    <t>EGKK</t>
  </si>
  <si>
    <t>EGLC</t>
  </si>
  <si>
    <t>EGLF</t>
  </si>
  <si>
    <t>EGLL</t>
  </si>
  <si>
    <t>EGNH</t>
  </si>
  <si>
    <t>EGNJ</t>
  </si>
  <si>
    <t>EGNM</t>
  </si>
  <si>
    <t>EGNR</t>
  </si>
  <si>
    <t>EGNS</t>
  </si>
  <si>
    <t>EGNT</t>
  </si>
  <si>
    <t>EGNV</t>
  </si>
  <si>
    <t>EGNX</t>
  </si>
  <si>
    <t>EGPD</t>
  </si>
  <si>
    <t>EGPE</t>
  </si>
  <si>
    <t>EGPF</t>
  </si>
  <si>
    <t>EGPH</t>
  </si>
  <si>
    <t>EGPK</t>
  </si>
  <si>
    <t>EGPN</t>
  </si>
  <si>
    <t>EGSH</t>
  </si>
  <si>
    <t>EGSS</t>
  </si>
  <si>
    <t>EGTE</t>
  </si>
  <si>
    <t>EGTG</t>
  </si>
  <si>
    <t>EGWU</t>
  </si>
  <si>
    <t>EHAM</t>
  </si>
  <si>
    <t>EHBK</t>
  </si>
  <si>
    <t>EHEH</t>
  </si>
  <si>
    <t>EHGG</t>
  </si>
  <si>
    <t>EHRD</t>
  </si>
  <si>
    <t>EICK</t>
  </si>
  <si>
    <t>EICM</t>
  </si>
  <si>
    <t>EIDL</t>
  </si>
  <si>
    <t>EIDW</t>
  </si>
  <si>
    <t>EIKN</t>
  </si>
  <si>
    <t>EIKY</t>
  </si>
  <si>
    <t>EINN</t>
  </si>
  <si>
    <t>EISG</t>
  </si>
  <si>
    <t>EIWF</t>
  </si>
  <si>
    <t>EKAH</t>
  </si>
  <si>
    <t>EKBI</t>
  </si>
  <si>
    <t>EKCH</t>
  </si>
  <si>
    <t>EKEB</t>
  </si>
  <si>
    <t>EKYT</t>
  </si>
  <si>
    <t>ELLX</t>
  </si>
  <si>
    <t>ENAL</t>
  </si>
  <si>
    <t>ENAN</t>
  </si>
  <si>
    <t>ENAT</t>
  </si>
  <si>
    <t>ENBL</t>
  </si>
  <si>
    <t>ENBN</t>
  </si>
  <si>
    <t>ENBO</t>
  </si>
  <si>
    <t>ENBR</t>
  </si>
  <si>
    <t>ENBS</t>
  </si>
  <si>
    <t>ENBV</t>
  </si>
  <si>
    <t>ENCN</t>
  </si>
  <si>
    <t>ENDU</t>
  </si>
  <si>
    <t>ENEV</t>
  </si>
  <si>
    <t>ENFG</t>
  </si>
  <si>
    <t>ENFL</t>
  </si>
  <si>
    <t>ENGM</t>
  </si>
  <si>
    <t>ENHD</t>
  </si>
  <si>
    <t>ENHF</t>
  </si>
  <si>
    <t>ENHK</t>
  </si>
  <si>
    <t>ENHV</t>
  </si>
  <si>
    <t>ENKB</t>
  </si>
  <si>
    <t>ENKR</t>
  </si>
  <si>
    <t>ENLK</t>
  </si>
  <si>
    <t>ENMH</t>
  </si>
  <si>
    <t>ENML</t>
  </si>
  <si>
    <t>ENMS</t>
  </si>
  <si>
    <t>ENNA</t>
  </si>
  <si>
    <t>ENNK</t>
  </si>
  <si>
    <t>ENNM</t>
  </si>
  <si>
    <t>ENOV</t>
  </si>
  <si>
    <t>ENRA</t>
  </si>
  <si>
    <t>ENRM</t>
  </si>
  <si>
    <t>ENRO</t>
  </si>
  <si>
    <t>ENRS</t>
  </si>
  <si>
    <t>ENRY</t>
  </si>
  <si>
    <t>ENSB</t>
  </si>
  <si>
    <t>ENSD</t>
  </si>
  <si>
    <t>ENSG</t>
  </si>
  <si>
    <t>ENSH</t>
  </si>
  <si>
    <t>ENSK</t>
  </si>
  <si>
    <t>ENSN</t>
  </si>
  <si>
    <t>ENSO</t>
  </si>
  <si>
    <t>ENSR</t>
  </si>
  <si>
    <t>ENSS</t>
  </si>
  <si>
    <t>ENST</t>
  </si>
  <si>
    <t>ENTC</t>
  </si>
  <si>
    <t>ENTO</t>
  </si>
  <si>
    <t>ENVA</t>
  </si>
  <si>
    <t>ENVD</t>
  </si>
  <si>
    <t>ENZV</t>
  </si>
  <si>
    <t>EPBY</t>
  </si>
  <si>
    <t>EPGD</t>
  </si>
  <si>
    <t>EPKK</t>
  </si>
  <si>
    <t>EPKT</t>
  </si>
  <si>
    <t>EPLL</t>
  </si>
  <si>
    <t>EPPO</t>
  </si>
  <si>
    <t>EPRZ</t>
  </si>
  <si>
    <t>EPSC</t>
  </si>
  <si>
    <t>EPWA</t>
  </si>
  <si>
    <t>EPWR</t>
  </si>
  <si>
    <t>ESDF</t>
  </si>
  <si>
    <t>ESGG</t>
  </si>
  <si>
    <t>ESGP</t>
  </si>
  <si>
    <t>ESKN</t>
  </si>
  <si>
    <t>ESMQ</t>
  </si>
  <si>
    <t>ESMS</t>
  </si>
  <si>
    <t>ESMX</t>
  </si>
  <si>
    <t>ESNN</t>
  </si>
  <si>
    <t>ESNQ</t>
  </si>
  <si>
    <t>ESNS</t>
  </si>
  <si>
    <t>ESNU</t>
  </si>
  <si>
    <t>ESNZ</t>
  </si>
  <si>
    <t>ESOE</t>
  </si>
  <si>
    <t>ESOW</t>
  </si>
  <si>
    <t>ESPA</t>
  </si>
  <si>
    <t>ESSA</t>
  </si>
  <si>
    <t>ESSB</t>
  </si>
  <si>
    <t>ESTA</t>
  </si>
  <si>
    <t>ETAR</t>
  </si>
  <si>
    <t>EVRA</t>
  </si>
  <si>
    <t>EYKA</t>
  </si>
  <si>
    <t>EYPA</t>
  </si>
  <si>
    <t>EYVI</t>
  </si>
  <si>
    <t>FACT</t>
  </si>
  <si>
    <t>FAJS</t>
  </si>
  <si>
    <t>FCBB</t>
  </si>
  <si>
    <t>FCPP</t>
  </si>
  <si>
    <t>FGSL</t>
  </si>
  <si>
    <t>FIMP</t>
  </si>
  <si>
    <t>FKKD</t>
  </si>
  <si>
    <t>FKYS</t>
  </si>
  <si>
    <t>FLLS</t>
  </si>
  <si>
    <t>FMEE</t>
  </si>
  <si>
    <t>FMMI</t>
  </si>
  <si>
    <t>FNLU</t>
  </si>
  <si>
    <t>FOOL</t>
  </si>
  <si>
    <t>FTTJ</t>
  </si>
  <si>
    <t>FZAA</t>
  </si>
  <si>
    <t>GABS</t>
  </si>
  <si>
    <t>GBYD</t>
  </si>
  <si>
    <t>GCFV</t>
  </si>
  <si>
    <t>GCLA</t>
  </si>
  <si>
    <t>GCLP</t>
  </si>
  <si>
    <t>GCRR</t>
  </si>
  <si>
    <t>GCTS</t>
  </si>
  <si>
    <t>GCXO</t>
  </si>
  <si>
    <t>GEML</t>
  </si>
  <si>
    <t>GFLL</t>
  </si>
  <si>
    <t>GLRB</t>
  </si>
  <si>
    <t>GMAD</t>
  </si>
  <si>
    <t>GMFF</t>
  </si>
  <si>
    <t>GMFK</t>
  </si>
  <si>
    <t>GMFO</t>
  </si>
  <si>
    <t>GMME</t>
  </si>
  <si>
    <t>GMMH</t>
  </si>
  <si>
    <t>GMMI</t>
  </si>
  <si>
    <t>GMML</t>
  </si>
  <si>
    <t>GMMN</t>
  </si>
  <si>
    <t>GMMW</t>
  </si>
  <si>
    <t>GMMX</t>
  </si>
  <si>
    <t>GMMZ</t>
  </si>
  <si>
    <t>GMTT</t>
  </si>
  <si>
    <t>GOOY</t>
  </si>
  <si>
    <t>GQNN</t>
  </si>
  <si>
    <t>GUCY</t>
  </si>
  <si>
    <t>GVAC</t>
  </si>
  <si>
    <t>GVBA</t>
  </si>
  <si>
    <t>HAAB</t>
  </si>
  <si>
    <t>HEAX</t>
  </si>
  <si>
    <t>HECA</t>
  </si>
  <si>
    <t>HEGN</t>
  </si>
  <si>
    <t>HELX</t>
  </si>
  <si>
    <t>HEMA</t>
  </si>
  <si>
    <t>HESH</t>
  </si>
  <si>
    <t>HETB</t>
  </si>
  <si>
    <t>HKJK</t>
  </si>
  <si>
    <t>HKMO</t>
  </si>
  <si>
    <t>HLLB</t>
  </si>
  <si>
    <t>HLLT</t>
  </si>
  <si>
    <t>HSSS</t>
  </si>
  <si>
    <t>HTDA</t>
  </si>
  <si>
    <t>HUEN</t>
  </si>
  <si>
    <t>KATL</t>
  </si>
  <si>
    <t>KBOS</t>
  </si>
  <si>
    <t>KBWI</t>
  </si>
  <si>
    <t>KCLT</t>
  </si>
  <si>
    <t>KDEN</t>
  </si>
  <si>
    <t>KDFW</t>
  </si>
  <si>
    <t>KDTW</t>
  </si>
  <si>
    <t>KEWR</t>
  </si>
  <si>
    <t>KIAD</t>
  </si>
  <si>
    <t>KIAH</t>
  </si>
  <si>
    <t>KILN</t>
  </si>
  <si>
    <t>KJFK</t>
  </si>
  <si>
    <t>KLAS</t>
  </si>
  <si>
    <t>KLAX</t>
  </si>
  <si>
    <t>KMCO</t>
  </si>
  <si>
    <t>KMIA</t>
  </si>
  <si>
    <t>KORD</t>
  </si>
  <si>
    <t>KPDX</t>
  </si>
  <si>
    <t>KPHL</t>
  </si>
  <si>
    <t>KPHX</t>
  </si>
  <si>
    <t>KRDU</t>
  </si>
  <si>
    <t>KRSW</t>
  </si>
  <si>
    <t>KSEA</t>
  </si>
  <si>
    <t>KSFB</t>
  </si>
  <si>
    <t>KSFO</t>
  </si>
  <si>
    <t>KTPA</t>
  </si>
  <si>
    <t>LATI</t>
  </si>
  <si>
    <t>LBBG</t>
  </si>
  <si>
    <t>LBSF</t>
  </si>
  <si>
    <t>LBWN</t>
  </si>
  <si>
    <t>LCLK</t>
  </si>
  <si>
    <t>LCPH</t>
  </si>
  <si>
    <t>LDDU</t>
  </si>
  <si>
    <t>LDPL</t>
  </si>
  <si>
    <t>LDRI</t>
  </si>
  <si>
    <t>LDSB</t>
  </si>
  <si>
    <t>LDSP</t>
  </si>
  <si>
    <t>LDZA</t>
  </si>
  <si>
    <t>LDZD</t>
  </si>
  <si>
    <t>LEAB</t>
  </si>
  <si>
    <t>LEAL</t>
  </si>
  <si>
    <t>LEAM</t>
  </si>
  <si>
    <t>LEAS</t>
  </si>
  <si>
    <t>LEBB</t>
  </si>
  <si>
    <t>LEBG</t>
  </si>
  <si>
    <t>LEBL</t>
  </si>
  <si>
    <t>LEBZ</t>
  </si>
  <si>
    <t>LECO</t>
  </si>
  <si>
    <t>LEGE</t>
  </si>
  <si>
    <t>LEGR</t>
  </si>
  <si>
    <t>LEIB</t>
  </si>
  <si>
    <t>LEJR</t>
  </si>
  <si>
    <t>LELC</t>
  </si>
  <si>
    <t>LELN</t>
  </si>
  <si>
    <t>LEMD</t>
  </si>
  <si>
    <t>LEMG</t>
  </si>
  <si>
    <t>LEMH</t>
  </si>
  <si>
    <t>LEPA</t>
  </si>
  <si>
    <t>LEPP</t>
  </si>
  <si>
    <t>LERJ</t>
  </si>
  <si>
    <t>LERS</t>
  </si>
  <si>
    <t>LESA</t>
  </si>
  <si>
    <t>LESO</t>
  </si>
  <si>
    <t>LEST</t>
  </si>
  <si>
    <t>LETO</t>
  </si>
  <si>
    <t>LEVC</t>
  </si>
  <si>
    <t>LEVD</t>
  </si>
  <si>
    <t>LEVT</t>
  </si>
  <si>
    <t>LEVX</t>
  </si>
  <si>
    <t>LEXJ</t>
  </si>
  <si>
    <t>LEZG</t>
  </si>
  <si>
    <t>LEZL</t>
  </si>
  <si>
    <t>LFBD</t>
  </si>
  <si>
    <t>LFBE</t>
  </si>
  <si>
    <t>LFBH</t>
  </si>
  <si>
    <t>LFBI</t>
  </si>
  <si>
    <t>LFBL</t>
  </si>
  <si>
    <t>LFBO</t>
  </si>
  <si>
    <t>LFBP</t>
  </si>
  <si>
    <t>LFBT</t>
  </si>
  <si>
    <t>LFBZ</t>
  </si>
  <si>
    <t>LFCR</t>
  </si>
  <si>
    <t>LFGJ</t>
  </si>
  <si>
    <t>LFJL</t>
  </si>
  <si>
    <t>LFKB</t>
  </si>
  <si>
    <t>LFKC</t>
  </si>
  <si>
    <t>LFKF</t>
  </si>
  <si>
    <t>LFKJ</t>
  </si>
  <si>
    <t>LFLB</t>
  </si>
  <si>
    <t>LFLC</t>
  </si>
  <si>
    <t>LFLL</t>
  </si>
  <si>
    <t>LFLS</t>
  </si>
  <si>
    <t>LFLY</t>
  </si>
  <si>
    <t>LFMD</t>
  </si>
  <si>
    <t>LFMK</t>
  </si>
  <si>
    <t>LFML</t>
  </si>
  <si>
    <t>LFMN</t>
  </si>
  <si>
    <t>LFMP</t>
  </si>
  <si>
    <t>LFMT</t>
  </si>
  <si>
    <t>LFMU</t>
  </si>
  <si>
    <t>LFMV</t>
  </si>
  <si>
    <t>LFOB</t>
  </si>
  <si>
    <t>LFOH</t>
  </si>
  <si>
    <t>LFOT</t>
  </si>
  <si>
    <t>LFPB</t>
  </si>
  <si>
    <t>LFPG</t>
  </si>
  <si>
    <t>LFPO</t>
  </si>
  <si>
    <t>LFQQ</t>
  </si>
  <si>
    <t>LFRB</t>
  </si>
  <si>
    <t>LFRD</t>
  </si>
  <si>
    <t>LFRG</t>
  </si>
  <si>
    <t>LFRH</t>
  </si>
  <si>
    <t>LFRK</t>
  </si>
  <si>
    <t>LFRN</t>
  </si>
  <si>
    <t>LFRQ</t>
  </si>
  <si>
    <t>LFRS</t>
  </si>
  <si>
    <t>LFSB</t>
  </si>
  <si>
    <t>LFST</t>
  </si>
  <si>
    <t>LFTH</t>
  </si>
  <si>
    <t>LFTW</t>
  </si>
  <si>
    <t>LGAL</t>
  </si>
  <si>
    <t>LGAV</t>
  </si>
  <si>
    <t>LGBL</t>
  </si>
  <si>
    <t>LGHI</t>
  </si>
  <si>
    <t>LGIK</t>
  </si>
  <si>
    <t>LGIO</t>
  </si>
  <si>
    <t>LGIR</t>
  </si>
  <si>
    <t>LGKC</t>
  </si>
  <si>
    <t>LGKF</t>
  </si>
  <si>
    <t>LGKJ</t>
  </si>
  <si>
    <t>LGKL</t>
  </si>
  <si>
    <t>LGKO</t>
  </si>
  <si>
    <t>LGKP</t>
  </si>
  <si>
    <t>LGKR</t>
  </si>
  <si>
    <t>LGKS</t>
  </si>
  <si>
    <t>LGKV</t>
  </si>
  <si>
    <t>LGKY</t>
  </si>
  <si>
    <t>LGLE</t>
  </si>
  <si>
    <t>LGLM</t>
  </si>
  <si>
    <t>LGMK</t>
  </si>
  <si>
    <t>LGML</t>
  </si>
  <si>
    <t>LGMT</t>
  </si>
  <si>
    <t>LGNX</t>
  </si>
  <si>
    <t>LGPA</t>
  </si>
  <si>
    <t>LGPL</t>
  </si>
  <si>
    <t>LGPZ</t>
  </si>
  <si>
    <t>LGRP</t>
  </si>
  <si>
    <t>LGRX</t>
  </si>
  <si>
    <t>LGSA</t>
  </si>
  <si>
    <t>LGSK</t>
  </si>
  <si>
    <t>LGSM</t>
  </si>
  <si>
    <t>LGSR</t>
  </si>
  <si>
    <t>LGST</t>
  </si>
  <si>
    <t>LGSY</t>
  </si>
  <si>
    <t>LGTS</t>
  </si>
  <si>
    <t>LGZA</t>
  </si>
  <si>
    <t>LHBP</t>
  </si>
  <si>
    <t>LIBD</t>
  </si>
  <si>
    <t>LIBP</t>
  </si>
  <si>
    <t>LIBR</t>
  </si>
  <si>
    <t>LICA</t>
  </si>
  <si>
    <t>LICC</t>
  </si>
  <si>
    <t>LICD</t>
  </si>
  <si>
    <t>LICG</t>
  </si>
  <si>
    <t>LICJ</t>
  </si>
  <si>
    <t>LICR</t>
  </si>
  <si>
    <t>LICT</t>
  </si>
  <si>
    <t>LIEA</t>
  </si>
  <si>
    <t>LIEE</t>
  </si>
  <si>
    <t>LIEO</t>
  </si>
  <si>
    <t>LIMC</t>
  </si>
  <si>
    <t>LIME</t>
  </si>
  <si>
    <t>LIMF</t>
  </si>
  <si>
    <t>LIMJ</t>
  </si>
  <si>
    <t>LIML</t>
  </si>
  <si>
    <t>LIMP</t>
  </si>
  <si>
    <t>LIMZ</t>
  </si>
  <si>
    <t>LIPE</t>
  </si>
  <si>
    <t>LIPH</t>
  </si>
  <si>
    <t>LIPK</t>
  </si>
  <si>
    <t>LIPO</t>
  </si>
  <si>
    <t>LIPQ</t>
  </si>
  <si>
    <t>LIPR</t>
  </si>
  <si>
    <t>LIPX</t>
  </si>
  <si>
    <t>LIPY</t>
  </si>
  <si>
    <t>LIPZ</t>
  </si>
  <si>
    <t>LIRA</t>
  </si>
  <si>
    <t>LIRF</t>
  </si>
  <si>
    <t>LIRN</t>
  </si>
  <si>
    <t>LIRP</t>
  </si>
  <si>
    <t>LIRQ</t>
  </si>
  <si>
    <t>LIRZ</t>
  </si>
  <si>
    <t>LJLJ</t>
  </si>
  <si>
    <t>LKKV</t>
  </si>
  <si>
    <t>LKMT</t>
  </si>
  <si>
    <t>LKPR</t>
  </si>
  <si>
    <t>LKTB</t>
  </si>
  <si>
    <t>LLBG</t>
  </si>
  <si>
    <t>LMML</t>
  </si>
  <si>
    <t>LOWG</t>
  </si>
  <si>
    <t>LOWI</t>
  </si>
  <si>
    <t>LOWK</t>
  </si>
  <si>
    <t>LOWL</t>
  </si>
  <si>
    <t>LOWS</t>
  </si>
  <si>
    <t>LOWW</t>
  </si>
  <si>
    <t>LPAZ</t>
  </si>
  <si>
    <t>LPCR</t>
  </si>
  <si>
    <t>LPFL</t>
  </si>
  <si>
    <t>LPFR</t>
  </si>
  <si>
    <t>LPGR</t>
  </si>
  <si>
    <t>LPHR</t>
  </si>
  <si>
    <t>LPLA</t>
  </si>
  <si>
    <t>LPMA</t>
  </si>
  <si>
    <t>LPPD</t>
  </si>
  <si>
    <t>LPPI</t>
  </si>
  <si>
    <t>LPPR</t>
  </si>
  <si>
    <t>LPPS</t>
  </si>
  <si>
    <t>LPPT</t>
  </si>
  <si>
    <t>LPSJ</t>
  </si>
  <si>
    <t>LQSA</t>
  </si>
  <si>
    <t>LRBS</t>
  </si>
  <si>
    <t>LRCK</t>
  </si>
  <si>
    <t>LRCL</t>
  </si>
  <si>
    <t>LRIA</t>
  </si>
  <si>
    <t>LROP</t>
  </si>
  <si>
    <t>LRSB</t>
  </si>
  <si>
    <t>LRTM</t>
  </si>
  <si>
    <t>LRTR</t>
  </si>
  <si>
    <t>LSGG</t>
  </si>
  <si>
    <t>LSGS</t>
  </si>
  <si>
    <t>LSZA</t>
  </si>
  <si>
    <t>LSZB</t>
  </si>
  <si>
    <t>LSZH</t>
  </si>
  <si>
    <t>LSZR</t>
  </si>
  <si>
    <t>LSZS</t>
  </si>
  <si>
    <t>LTAC</t>
  </si>
  <si>
    <t>LTAF</t>
  </si>
  <si>
    <t>LTAG</t>
  </si>
  <si>
    <t>LTAI</t>
  </si>
  <si>
    <t>LTAJ</t>
  </si>
  <si>
    <t>LTAN</t>
  </si>
  <si>
    <t>LTAP</t>
  </si>
  <si>
    <t>LTAR</t>
  </si>
  <si>
    <t>LTAT</t>
  </si>
  <si>
    <t>LTAU</t>
  </si>
  <si>
    <t>LTAY</t>
  </si>
  <si>
    <t>LTAZ</t>
  </si>
  <si>
    <t>LTBA</t>
  </si>
  <si>
    <t>LTBH</t>
  </si>
  <si>
    <t>LTBJ</t>
  </si>
  <si>
    <t>LTBS</t>
  </si>
  <si>
    <t>LTBU</t>
  </si>
  <si>
    <t>LTBY</t>
  </si>
  <si>
    <t>LTCA</t>
  </si>
  <si>
    <t>LTCC</t>
  </si>
  <si>
    <t>LTCD</t>
  </si>
  <si>
    <t>LTCE</t>
  </si>
  <si>
    <t>LTCF</t>
  </si>
  <si>
    <t>LTCG</t>
  </si>
  <si>
    <t>LTCI</t>
  </si>
  <si>
    <t>LTCJ</t>
  </si>
  <si>
    <t>LTCK</t>
  </si>
  <si>
    <t>LTCM</t>
  </si>
  <si>
    <t>LTCN</t>
  </si>
  <si>
    <t>LTCP</t>
  </si>
  <si>
    <t>LTCR</t>
  </si>
  <si>
    <t>LTFE</t>
  </si>
  <si>
    <t>LTFH</t>
  </si>
  <si>
    <t>LTFJ</t>
  </si>
  <si>
    <t>LUKK</t>
  </si>
  <si>
    <t>LWSK</t>
  </si>
  <si>
    <t>LXGB</t>
  </si>
  <si>
    <t>LYBE</t>
  </si>
  <si>
    <t>LYPG</t>
  </si>
  <si>
    <t>LYPR</t>
  </si>
  <si>
    <t>LZIB</t>
  </si>
  <si>
    <t>LZKZ</t>
  </si>
  <si>
    <t>LZZI</t>
  </si>
  <si>
    <t>MDLR</t>
  </si>
  <si>
    <t>MDPC</t>
  </si>
  <si>
    <t>MDPP</t>
  </si>
  <si>
    <t>MDSD</t>
  </si>
  <si>
    <t>MKJP</t>
  </si>
  <si>
    <t>MKJS</t>
  </si>
  <si>
    <t>MMGL</t>
  </si>
  <si>
    <t>MMMX</t>
  </si>
  <si>
    <t>MMUN</t>
  </si>
  <si>
    <t>MPTO</t>
  </si>
  <si>
    <t>MROC</t>
  </si>
  <si>
    <t>MUCC</t>
  </si>
  <si>
    <t>MUHA</t>
  </si>
  <si>
    <t>MUHG</t>
  </si>
  <si>
    <t>MUVR</t>
  </si>
  <si>
    <t>MYNN</t>
  </si>
  <si>
    <t>OBBI</t>
  </si>
  <si>
    <t>OEDF</t>
  </si>
  <si>
    <t>OEJN</t>
  </si>
  <si>
    <t>OEMA</t>
  </si>
  <si>
    <t>OERK</t>
  </si>
  <si>
    <t>OIIE</t>
  </si>
  <si>
    <t>OIMM</t>
  </si>
  <si>
    <t>OITT</t>
  </si>
  <si>
    <t>OJAI</t>
  </si>
  <si>
    <t>OJAQ</t>
  </si>
  <si>
    <t>OKBK</t>
  </si>
  <si>
    <t>OLBA</t>
  </si>
  <si>
    <t>OMAA</t>
  </si>
  <si>
    <t>OMDB</t>
  </si>
  <si>
    <t>OMSJ</t>
  </si>
  <si>
    <t>OOMS</t>
  </si>
  <si>
    <t>OPKC</t>
  </si>
  <si>
    <t>ORER</t>
  </si>
  <si>
    <t>OSAP</t>
  </si>
  <si>
    <t>OSDI</t>
  </si>
  <si>
    <t>OTBD</t>
  </si>
  <si>
    <t>OYSN</t>
  </si>
  <si>
    <t>RJAA</t>
  </si>
  <si>
    <t>RJBB</t>
  </si>
  <si>
    <t>RJGG</t>
  </si>
  <si>
    <t>RKSI</t>
  </si>
  <si>
    <t>RPLL</t>
  </si>
  <si>
    <t>SAEZ</t>
  </si>
  <si>
    <t>SBGL</t>
  </si>
  <si>
    <t>SBGR</t>
  </si>
  <si>
    <t>SCEL</t>
  </si>
  <si>
    <t>SEGU</t>
  </si>
  <si>
    <t>SKBO</t>
  </si>
  <si>
    <t>SMJP</t>
  </si>
  <si>
    <t>SOCA</t>
  </si>
  <si>
    <t>SPIM</t>
  </si>
  <si>
    <t>SUMU</t>
  </si>
  <si>
    <t>SVMI</t>
  </si>
  <si>
    <t>TAPA</t>
  </si>
  <si>
    <t>TBPB</t>
  </si>
  <si>
    <t>TFFF</t>
  </si>
  <si>
    <t>TFFR</t>
  </si>
  <si>
    <t>TJSJ</t>
  </si>
  <si>
    <t>TLPL</t>
  </si>
  <si>
    <t>TNCA</t>
  </si>
  <si>
    <t>TNCB</t>
  </si>
  <si>
    <t>TNCC</t>
  </si>
  <si>
    <t>TNCM</t>
  </si>
  <si>
    <t>TXKF</t>
  </si>
  <si>
    <t>UAAA</t>
  </si>
  <si>
    <t>UACC</t>
  </si>
  <si>
    <t>UAFM</t>
  </si>
  <si>
    <t>UBBB</t>
  </si>
  <si>
    <t>UDYZ</t>
  </si>
  <si>
    <t>UGSB</t>
  </si>
  <si>
    <t>UGTB</t>
  </si>
  <si>
    <t>UKBB</t>
  </si>
  <si>
    <t>UKCC</t>
  </si>
  <si>
    <t>UKDD</t>
  </si>
  <si>
    <t>UKFF</t>
  </si>
  <si>
    <t>UKHH</t>
  </si>
  <si>
    <t>UKLL</t>
  </si>
  <si>
    <t>UKOO</t>
  </si>
  <si>
    <t>ULLI</t>
  </si>
  <si>
    <t>UMKK</t>
  </si>
  <si>
    <t>UMMS</t>
  </si>
  <si>
    <t>UNKL</t>
  </si>
  <si>
    <t>URKK</t>
  </si>
  <si>
    <t>URRR</t>
  </si>
  <si>
    <t>URSS</t>
  </si>
  <si>
    <t>USSS</t>
  </si>
  <si>
    <t>UTAA</t>
  </si>
  <si>
    <t>UTDD</t>
  </si>
  <si>
    <t>UTTT</t>
  </si>
  <si>
    <t>UUDD</t>
  </si>
  <si>
    <t>UUEE</t>
  </si>
  <si>
    <t>UUWW</t>
  </si>
  <si>
    <t>UWGG</t>
  </si>
  <si>
    <t>UWKD</t>
  </si>
  <si>
    <t>UWUU</t>
  </si>
  <si>
    <t>UWWW</t>
  </si>
  <si>
    <t>VABB</t>
  </si>
  <si>
    <t>VAGO</t>
  </si>
  <si>
    <t>VAPO</t>
  </si>
  <si>
    <t>VCBI</t>
  </si>
  <si>
    <t>VECC</t>
  </si>
  <si>
    <t>VHHH</t>
  </si>
  <si>
    <t>VIDP</t>
  </si>
  <si>
    <t>VOBL</t>
  </si>
  <si>
    <t>VOHS</t>
  </si>
  <si>
    <t>VOMM</t>
  </si>
  <si>
    <t>VRMM</t>
  </si>
  <si>
    <t>VTBS</t>
  </si>
  <si>
    <t>VTSP</t>
  </si>
  <si>
    <t>WMKK</t>
  </si>
  <si>
    <t>WSSS</t>
  </si>
  <si>
    <t>ZBAA</t>
  </si>
  <si>
    <t>ZGGG</t>
  </si>
  <si>
    <t>ZSNJ</t>
  </si>
  <si>
    <t>ZSPD</t>
  </si>
  <si>
    <t>ZUUU</t>
  </si>
  <si>
    <t>DAOO</t>
  </si>
  <si>
    <t>DTNZ</t>
  </si>
  <si>
    <t>EDJA</t>
  </si>
  <si>
    <t>EFLP</t>
  </si>
  <si>
    <t>EGMH</t>
  </si>
  <si>
    <t>EGVN</t>
  </si>
  <si>
    <t>ENVR</t>
  </si>
  <si>
    <t>ESGJ</t>
  </si>
  <si>
    <t>ESSP</t>
  </si>
  <si>
    <t>ESSV</t>
  </si>
  <si>
    <t>ETNL</t>
  </si>
  <si>
    <t>GCHI</t>
  </si>
  <si>
    <t>HEBA</t>
  </si>
  <si>
    <t>HEMM</t>
  </si>
  <si>
    <t>KDOV</t>
  </si>
  <si>
    <t>LEDA</t>
  </si>
  <si>
    <t>LFLP</t>
  </si>
  <si>
    <t>LFMH</t>
  </si>
  <si>
    <t>LFOK</t>
  </si>
  <si>
    <t>LIBC</t>
  </si>
  <si>
    <t>LTBO</t>
  </si>
  <si>
    <t>LTBR</t>
  </si>
  <si>
    <t>LTDA</t>
  </si>
  <si>
    <t>LTFC</t>
  </si>
  <si>
    <t>LYTV</t>
  </si>
  <si>
    <t>SBSV</t>
  </si>
  <si>
    <t>TJBQ</t>
  </si>
  <si>
    <t>UATG</t>
  </si>
  <si>
    <t>ZSHC</t>
  </si>
  <si>
    <t>EDBC</t>
  </si>
  <si>
    <t>EDHI</t>
  </si>
  <si>
    <t>EDVE</t>
  </si>
  <si>
    <t>EGHQ</t>
  </si>
  <si>
    <t>EGMC</t>
  </si>
  <si>
    <t>EKKA</t>
  </si>
  <si>
    <t>EKOD</t>
  </si>
  <si>
    <t>EKRN</t>
  </si>
  <si>
    <t>EKSB</t>
  </si>
  <si>
    <t>ESOK</t>
  </si>
  <si>
    <t>ESSL</t>
  </si>
  <si>
    <t>GCGM</t>
  </si>
  <si>
    <t>GGOV</t>
  </si>
  <si>
    <t>GVNP</t>
  </si>
  <si>
    <t>KSAN</t>
  </si>
  <si>
    <t>LBPD</t>
  </si>
  <si>
    <t>LCRA</t>
  </si>
  <si>
    <t>LERL</t>
  </si>
  <si>
    <t>LGSO</t>
  </si>
  <si>
    <t>LIRI</t>
  </si>
  <si>
    <t>LTAW</t>
  </si>
  <si>
    <t>LTCL</t>
  </si>
  <si>
    <t>LTCO</t>
  </si>
  <si>
    <t>LZTT</t>
  </si>
  <si>
    <t>MSLP</t>
  </si>
  <si>
    <t>OISS</t>
  </si>
  <si>
    <t>ORSU</t>
  </si>
  <si>
    <t>RJTT</t>
  </si>
  <si>
    <t>SACO</t>
  </si>
  <si>
    <t>SBBR</t>
  </si>
  <si>
    <t>SBCF</t>
  </si>
  <si>
    <t>SBFZ</t>
  </si>
  <si>
    <t>SBKP</t>
  </si>
  <si>
    <t>SBNT</t>
  </si>
  <si>
    <t>SBPA</t>
  </si>
  <si>
    <t>SBRF</t>
  </si>
  <si>
    <t>UAKK</t>
  </si>
  <si>
    <t>UKKK</t>
  </si>
  <si>
    <t>VVNB</t>
  </si>
  <si>
    <t>VVTS</t>
  </si>
  <si>
    <t>ZSAM</t>
  </si>
  <si>
    <t>DTNH</t>
  </si>
  <si>
    <t>EDAH</t>
  </si>
  <si>
    <t>EKVG</t>
  </si>
  <si>
    <t>ENOL</t>
  </si>
  <si>
    <t>EPMO</t>
  </si>
  <si>
    <t>FQMA</t>
  </si>
  <si>
    <t>GVSV</t>
  </si>
  <si>
    <t>HLMS</t>
  </si>
  <si>
    <t>LHDC</t>
  </si>
  <si>
    <t>LHSM</t>
  </si>
  <si>
    <t>LICZ</t>
  </si>
  <si>
    <t>LKPD</t>
  </si>
  <si>
    <t>LTCS</t>
  </si>
  <si>
    <t>LTCT</t>
  </si>
  <si>
    <t>OAKB</t>
  </si>
  <si>
    <t>OMDW</t>
  </si>
  <si>
    <t>OPRN</t>
  </si>
  <si>
    <t>ORBI</t>
  </si>
  <si>
    <t>ORBM</t>
  </si>
  <si>
    <t>ORMM</t>
  </si>
  <si>
    <t>ORNI</t>
  </si>
  <si>
    <t>RCTP</t>
  </si>
  <si>
    <t>UATE</t>
  </si>
  <si>
    <t>UNNT</t>
  </si>
  <si>
    <t>VGHS</t>
  </si>
  <si>
    <t>VTSG</t>
  </si>
  <si>
    <t>ZUCK</t>
  </si>
  <si>
    <t>ZYTX</t>
  </si>
  <si>
    <t>EGSC</t>
  </si>
  <si>
    <t>HBBA</t>
  </si>
  <si>
    <t>HDAM</t>
  </si>
  <si>
    <t>HRYR</t>
  </si>
  <si>
    <t>HTKJ</t>
  </si>
  <si>
    <t>KBGR</t>
  </si>
  <si>
    <t>MGGT</t>
  </si>
  <si>
    <t>SEQU</t>
  </si>
  <si>
    <t>HESN</t>
  </si>
  <si>
    <t>FMCZ</t>
  </si>
  <si>
    <t>UBBN</t>
  </si>
  <si>
    <t>Year</t>
  </si>
  <si>
    <t>EDDI</t>
  </si>
  <si>
    <t>EFKE</t>
  </si>
  <si>
    <t>EFMA</t>
  </si>
  <si>
    <t>ESGT</t>
  </si>
  <si>
    <t>ESKM</t>
  </si>
  <si>
    <t>ESMK</t>
  </si>
  <si>
    <t>ESMT</t>
  </si>
  <si>
    <t>ESNK</t>
  </si>
  <si>
    <t>ESNL</t>
  </si>
  <si>
    <t>ESNO</t>
  </si>
  <si>
    <t>ESNV</t>
  </si>
  <si>
    <t>ESNX</t>
  </si>
  <si>
    <t>ESPC</t>
  </si>
  <si>
    <t>ESSD</t>
  </si>
  <si>
    <t>ESUD</t>
  </si>
  <si>
    <t>FVHA</t>
  </si>
  <si>
    <t>KCHS</t>
  </si>
  <si>
    <t>KCVG</t>
  </si>
  <si>
    <t>LIMG</t>
  </si>
  <si>
    <t>LRBC</t>
  </si>
  <si>
    <t>LROD</t>
  </si>
  <si>
    <t>LRSM</t>
  </si>
  <si>
    <t>LRSV</t>
  </si>
  <si>
    <t>LZSL</t>
  </si>
  <si>
    <t>OIII</t>
  </si>
  <si>
    <t>UGGG</t>
  </si>
  <si>
    <t>VGZR</t>
  </si>
  <si>
    <t>VOBG</t>
  </si>
  <si>
    <t>VOHY</t>
  </si>
  <si>
    <t>VTBD</t>
  </si>
  <si>
    <t>BGSF</t>
  </si>
  <si>
    <t>EGBE</t>
  </si>
  <si>
    <t>EHTW</t>
  </si>
  <si>
    <t>EPZG</t>
  </si>
  <si>
    <t>ESMO</t>
  </si>
  <si>
    <t>ESUT</t>
  </si>
  <si>
    <t>KHSV</t>
  </si>
  <si>
    <t>LTCH</t>
  </si>
  <si>
    <t>EGDG</t>
  </si>
  <si>
    <t>EVLA</t>
  </si>
  <si>
    <t>LIPB</t>
  </si>
  <si>
    <t>SVMG</t>
  </si>
  <si>
    <t>ULMM</t>
  </si>
  <si>
    <t>LRBM</t>
  </si>
  <si>
    <t>OMAL</t>
  </si>
  <si>
    <t>VAAH</t>
  </si>
  <si>
    <t>KWRI</t>
  </si>
  <si>
    <t>Phase</t>
  </si>
  <si>
    <t>Take off</t>
  </si>
  <si>
    <t>Climb out</t>
  </si>
  <si>
    <t>Approach</t>
  </si>
  <si>
    <t>Taxi out</t>
  </si>
  <si>
    <t>Taxi in</t>
  </si>
  <si>
    <t>Taxi</t>
  </si>
  <si>
    <t>Time in mode (minutes)</t>
  </si>
  <si>
    <t>Time in mode (seconds)</t>
  </si>
  <si>
    <t>Power (%)</t>
  </si>
  <si>
    <t>Airport</t>
  </si>
  <si>
    <t>Taxi out time (seconds)</t>
  </si>
  <si>
    <t>Taxi in time (seconds)</t>
  </si>
  <si>
    <t>State</t>
  </si>
  <si>
    <t>Austria</t>
  </si>
  <si>
    <t>Belgium</t>
  </si>
  <si>
    <t>Bulgaria</t>
  </si>
  <si>
    <t>Croatia</t>
  </si>
  <si>
    <t>Cyprus</t>
  </si>
  <si>
    <t>Denmark</t>
  </si>
  <si>
    <t>Estonia</t>
  </si>
  <si>
    <t>Finland</t>
  </si>
  <si>
    <t>France</t>
  </si>
  <si>
    <t>Germany</t>
  </si>
  <si>
    <t>Greece</t>
  </si>
  <si>
    <t>Hungary</t>
  </si>
  <si>
    <t>Ireland</t>
  </si>
  <si>
    <t>Italy</t>
  </si>
  <si>
    <t>Latvia</t>
  </si>
  <si>
    <t>Lithuania</t>
  </si>
  <si>
    <t>Luxembourg</t>
  </si>
  <si>
    <t>Malta</t>
  </si>
  <si>
    <t>Netherlands</t>
  </si>
  <si>
    <t>Poland</t>
  </si>
  <si>
    <t>Portugal</t>
  </si>
  <si>
    <t>Romania</t>
  </si>
  <si>
    <t>Slovakia</t>
  </si>
  <si>
    <t>Slovenia</t>
  </si>
  <si>
    <t>Spain</t>
  </si>
  <si>
    <t>Sweden</t>
  </si>
  <si>
    <t>Czech_Republic</t>
  </si>
  <si>
    <t>United_Kingdom</t>
  </si>
  <si>
    <t>Taxi out time (s):</t>
  </si>
  <si>
    <t>Taxi in time (s):</t>
  </si>
  <si>
    <t>Iceland</t>
  </si>
  <si>
    <t>Bosnia_and_Herzegovina</t>
  </si>
  <si>
    <t>AIRCRAFT_ID</t>
  </si>
  <si>
    <t>ENGINE_ID</t>
  </si>
  <si>
    <t>NUMBER_OF_ENGINES</t>
  </si>
  <si>
    <t>1PW011</t>
  </si>
  <si>
    <t>1ZM001</t>
  </si>
  <si>
    <t>3GE070</t>
  </si>
  <si>
    <t>1PW048</t>
  </si>
  <si>
    <t>3GE074</t>
  </si>
  <si>
    <t>1GE013</t>
  </si>
  <si>
    <t>7CM048</t>
  </si>
  <si>
    <t>3CM027</t>
  </si>
  <si>
    <t>1CM008</t>
  </si>
  <si>
    <t>1IA003</t>
  </si>
  <si>
    <t>3IA008</t>
  </si>
  <si>
    <t>2GE051</t>
  </si>
  <si>
    <t>1CM010</t>
  </si>
  <si>
    <t>2CM015</t>
  </si>
  <si>
    <t>8RR044</t>
  </si>
  <si>
    <t>8RR045</t>
  </si>
  <si>
    <t>8RR046</t>
  </si>
  <si>
    <t>2GE040</t>
  </si>
  <si>
    <t>4PW072</t>
  </si>
  <si>
    <t>1AS001</t>
  </si>
  <si>
    <t>1RR018</t>
  </si>
  <si>
    <t>Albania</t>
  </si>
  <si>
    <t>Mean taxi-in time (minutes)</t>
  </si>
  <si>
    <t>Mean taxi-out time (minutes)</t>
  </si>
  <si>
    <t>Airport ID</t>
  </si>
  <si>
    <t>DABC</t>
  </si>
  <si>
    <t>EDVK</t>
  </si>
  <si>
    <t>EFSA</t>
  </si>
  <si>
    <t>EPLB</t>
  </si>
  <si>
    <t>FAOR</t>
  </si>
  <si>
    <t>FEFF</t>
  </si>
  <si>
    <t>GMTA</t>
  </si>
  <si>
    <t>HTZA</t>
  </si>
  <si>
    <t>KAUS</t>
  </si>
  <si>
    <t>KFLL</t>
  </si>
  <si>
    <t>KMSP</t>
  </si>
  <si>
    <t>KOAK</t>
  </si>
  <si>
    <t>LDOS</t>
  </si>
  <si>
    <t>LFBA</t>
  </si>
  <si>
    <t>LFCK</t>
  </si>
  <si>
    <t>LFLW</t>
  </si>
  <si>
    <t>LFRO</t>
  </si>
  <si>
    <t>LFRZ</t>
  </si>
  <si>
    <t>LFSL</t>
  </si>
  <si>
    <t>LICB</t>
  </si>
  <si>
    <t>LQBK</t>
  </si>
  <si>
    <t>LQTZ</t>
  </si>
  <si>
    <t>LRAR</t>
  </si>
  <si>
    <t>LRCV</t>
  </si>
  <si>
    <t>LTAL</t>
  </si>
  <si>
    <t>LTAS</t>
  </si>
  <si>
    <t>LTBQ</t>
  </si>
  <si>
    <t>LTBZ</t>
  </si>
  <si>
    <t>LTCU</t>
  </si>
  <si>
    <t>LTCV</t>
  </si>
  <si>
    <t>LTFD</t>
  </si>
  <si>
    <t>LTFG</t>
  </si>
  <si>
    <t>LWOH</t>
  </si>
  <si>
    <t>MMPR</t>
  </si>
  <si>
    <t>OAMS</t>
  </si>
  <si>
    <t>OEGS</t>
  </si>
  <si>
    <t>OETF</t>
  </si>
  <si>
    <t>OEYN</t>
  </si>
  <si>
    <t>OICC</t>
  </si>
  <si>
    <t>OIFM</t>
  </si>
  <si>
    <t>OPLA</t>
  </si>
  <si>
    <t>OTHH</t>
  </si>
  <si>
    <t>RJFF</t>
  </si>
  <si>
    <t>SBEG</t>
  </si>
  <si>
    <t>SBSG</t>
  </si>
  <si>
    <t>SLVR</t>
  </si>
  <si>
    <t>UBBG</t>
  </si>
  <si>
    <t>UCFM</t>
  </si>
  <si>
    <t>UCFO</t>
  </si>
  <si>
    <t>UGKO</t>
  </si>
  <si>
    <t>URMT</t>
  </si>
  <si>
    <t>URWA</t>
  </si>
  <si>
    <t>USCC</t>
  </si>
  <si>
    <t>USPP</t>
  </si>
  <si>
    <t>VNKT</t>
  </si>
  <si>
    <t>VOGO</t>
  </si>
  <si>
    <t>ZHHH</t>
  </si>
  <si>
    <t>ZLXY</t>
  </si>
  <si>
    <t>OYAA</t>
  </si>
  <si>
    <t>SBBE</t>
  </si>
  <si>
    <t>Another airport in the United Kingdom</t>
  </si>
  <si>
    <t>Another airport in Albania</t>
  </si>
  <si>
    <t>Another airport in Armenia</t>
  </si>
  <si>
    <t>Another airport in Iceland</t>
  </si>
  <si>
    <t>Another airport in Luxembourg</t>
  </si>
  <si>
    <t>Another airport in Malta</t>
  </si>
  <si>
    <t>Another airport in Moldova</t>
  </si>
  <si>
    <t>Another airport in Slovenia</t>
  </si>
  <si>
    <t>Another airport in Estonia</t>
  </si>
  <si>
    <t>Another airport in Kosovo</t>
  </si>
  <si>
    <t>Another airport in Latvia</t>
  </si>
  <si>
    <t>Another airport in Azerbaijan</t>
  </si>
  <si>
    <t>Another airport in Cyprus</t>
  </si>
  <si>
    <t>Another airport in Hungary</t>
  </si>
  <si>
    <t>Another airport in Lithuania</t>
  </si>
  <si>
    <t>Another airport in Bulgaria</t>
  </si>
  <si>
    <t>Another airport in Georgia</t>
  </si>
  <si>
    <t>Another airport in Belgium</t>
  </si>
  <si>
    <t>Another airport in Slovakia</t>
  </si>
  <si>
    <t>Another airport in Austria</t>
  </si>
  <si>
    <t>Another airport in Switzerland</t>
  </si>
  <si>
    <t>Another airport in Ukraine</t>
  </si>
  <si>
    <t>Another airport in Ireland</t>
  </si>
  <si>
    <t>Another airport in Denmark</t>
  </si>
  <si>
    <t>Another airport in Poland</t>
  </si>
  <si>
    <t>Another airport in Portugal</t>
  </si>
  <si>
    <t>Another airport in Romania</t>
  </si>
  <si>
    <t>Another airport in Finland</t>
  </si>
  <si>
    <t>Another airport in Germany</t>
  </si>
  <si>
    <t>Another airport in Greece</t>
  </si>
  <si>
    <t>Another airport in Sweden</t>
  </si>
  <si>
    <t>Another airport in Italy</t>
  </si>
  <si>
    <t>Another airport in Spain</t>
  </si>
  <si>
    <t>Another airport in Norway</t>
  </si>
  <si>
    <t>Another airport in Turkey</t>
  </si>
  <si>
    <t>Another airport in France</t>
  </si>
  <si>
    <t>Another airport in Bosnia and Herzegovina</t>
  </si>
  <si>
    <t>Another airport in the Czech Republic</t>
  </si>
  <si>
    <t>Another airport in Macedonia</t>
  </si>
  <si>
    <t>Another airport in the Netherlands</t>
  </si>
  <si>
    <t>=&gt;</t>
  </si>
  <si>
    <t>(7% thrust)</t>
  </si>
  <si>
    <t>(100% thrust)</t>
  </si>
  <si>
    <t>(85% thrust)</t>
  </si>
  <si>
    <t>(30% thrust)</t>
  </si>
  <si>
    <t>2) Airport</t>
  </si>
  <si>
    <t>1) Type of aircraft</t>
  </si>
  <si>
    <t>FOCA-9</t>
  </si>
  <si>
    <t>FOCA-2</t>
  </si>
  <si>
    <t>15PW105</t>
  </si>
  <si>
    <t>FOCA-5</t>
  </si>
  <si>
    <t>FOCA-7</t>
  </si>
  <si>
    <t>FOCA-3</t>
  </si>
  <si>
    <t>FOCA-18</t>
  </si>
  <si>
    <t>FOCA-20</t>
  </si>
  <si>
    <t>FOCA-4</t>
  </si>
  <si>
    <t>FOCA-14</t>
  </si>
  <si>
    <t>FOCA-6</t>
  </si>
  <si>
    <t>FOCA-12</t>
  </si>
  <si>
    <t>FOCA-1</t>
  </si>
  <si>
    <t>13ZM003</t>
  </si>
  <si>
    <t>FOCA-8</t>
  </si>
  <si>
    <t>FOCA-15</t>
  </si>
  <si>
    <t>14HN009</t>
  </si>
  <si>
    <t>FOCA-10</t>
  </si>
  <si>
    <t>14HN008</t>
  </si>
  <si>
    <t>13AL027</t>
  </si>
  <si>
    <t>13AA006</t>
  </si>
  <si>
    <t>FOCA-13</t>
  </si>
  <si>
    <t>FOCA-17</t>
  </si>
  <si>
    <t>FOCA-11</t>
  </si>
  <si>
    <t>FOCA-16</t>
  </si>
  <si>
    <t>FOCA-19</t>
  </si>
  <si>
    <t>PMTotal_TAKEOFF</t>
  </si>
  <si>
    <t>PMTotal_APPROACH</t>
  </si>
  <si>
    <t>PMTotal_IDLE</t>
  </si>
  <si>
    <t>PMTotal_CLIMBOUT</t>
  </si>
  <si>
    <t>PMVolatile_TAKEOFF</t>
  </si>
  <si>
    <t>PMVolatile_APPROACH</t>
  </si>
  <si>
    <t>PMVolatile_IDLE</t>
  </si>
  <si>
    <t>PMVolatile_CLIMBOUT</t>
  </si>
  <si>
    <t>PMNonvolatile_TAKEOFF</t>
  </si>
  <si>
    <t>PMNonvolatile_APPROACH</t>
  </si>
  <si>
    <t>PMNonvolatile_IDLE</t>
  </si>
  <si>
    <t>PMNonvolatile_CLIMBOUT</t>
  </si>
  <si>
    <t>PMSul_TAKEOFF</t>
  </si>
  <si>
    <t>PMSul_APPROACH</t>
  </si>
  <si>
    <t>PMSul_IDLE</t>
  </si>
  <si>
    <t>PMSul_CLIMBOUT</t>
  </si>
  <si>
    <t>PM2.5_TAKEOFF</t>
  </si>
  <si>
    <t>PM2.5_APPROACH</t>
  </si>
  <si>
    <t>PM2.5_IDLE</t>
  </si>
  <si>
    <t>PM2.5_CLIMBOUT</t>
  </si>
  <si>
    <t>PM0.1_TAKEOFF</t>
  </si>
  <si>
    <t>PM0.1_APPROACH</t>
  </si>
  <si>
    <t>PM0.1_IDLE</t>
  </si>
  <si>
    <t>PM0.1_CLIMBOUT</t>
  </si>
  <si>
    <t>0.10000</t>
  </si>
  <si>
    <t>13AA007</t>
  </si>
  <si>
    <t>13AA008</t>
  </si>
  <si>
    <t>13GE157</t>
  </si>
  <si>
    <t>13GE158</t>
  </si>
  <si>
    <t>13GE159</t>
  </si>
  <si>
    <t>13GE160</t>
  </si>
  <si>
    <t>13GE161</t>
  </si>
  <si>
    <t>13GE162</t>
  </si>
  <si>
    <t>13GE163</t>
  </si>
  <si>
    <t>13GE164</t>
  </si>
  <si>
    <t>13GE165</t>
  </si>
  <si>
    <t>13GE166</t>
  </si>
  <si>
    <t>13GE167</t>
  </si>
  <si>
    <t>13ZM002</t>
  </si>
  <si>
    <t>13ZM004</t>
  </si>
  <si>
    <t>14HN006</t>
  </si>
  <si>
    <t>14HN007</t>
  </si>
  <si>
    <t>14IA018</t>
  </si>
  <si>
    <t>14PW103</t>
  </si>
  <si>
    <t>14RR070</t>
  </si>
  <si>
    <t>14RR071</t>
  </si>
  <si>
    <t>14RR072</t>
  </si>
  <si>
    <t>14RR073</t>
  </si>
  <si>
    <t>14RR074</t>
  </si>
  <si>
    <t>14RR075</t>
  </si>
  <si>
    <t>15PW104</t>
  </si>
  <si>
    <t>15PW106</t>
  </si>
  <si>
    <t>15PW107</t>
  </si>
  <si>
    <t>15PW108</t>
  </si>
  <si>
    <t>15PW109</t>
  </si>
  <si>
    <t>0.0000010000</t>
  </si>
  <si>
    <t>1.0000</t>
  </si>
  <si>
    <t>0.0010000</t>
  </si>
  <si>
    <t>0.00000010000</t>
  </si>
  <si>
    <t>0.010000</t>
  </si>
  <si>
    <t>Total</t>
  </si>
  <si>
    <t>Anot</t>
  </si>
  <si>
    <t>ENBO (Bodø Airport, BODØ</t>
  </si>
  <si>
    <t>LATI (Tirana International Airport Nënë Tereza Airport Airport, TIRANA)</t>
  </si>
  <si>
    <t>UDYZ (Zvartnots International Airport, YEREVAN)</t>
  </si>
  <si>
    <t>LOWG (Graz Airport, GRAZ)</t>
  </si>
  <si>
    <t>UBBB (Heydar Aliyev International Airport, BAKU)</t>
  </si>
  <si>
    <t>EBAW (Antwerp International Airport, ANTWERP)</t>
  </si>
  <si>
    <t>LQBK (Banja Luka International Airport, MAHOVLJANI)</t>
  </si>
  <si>
    <t>LBBG (Burgas International Airport, BURGAS)</t>
  </si>
  <si>
    <t>LCLK (Larnaca International Airport, LARNACA)</t>
  </si>
  <si>
    <t>LKKV (Karlovy Vary Airport, KARLOVY VARY)</t>
  </si>
  <si>
    <t>EETN (Lennart Meri Tallinn Airport, TALLINN)</t>
  </si>
  <si>
    <t>UGGG (Tbilisi International Airport, TBILISI)</t>
  </si>
  <si>
    <t>LGAL (Alexandroupolis International Airport, ALEXANDROUPOLIS)</t>
  </si>
  <si>
    <t>LHBP (Liszt Ferenc International Airport, BUDAPEST)</t>
  </si>
  <si>
    <t>BIKF (Keflavik International Airport, KEFLAVIK)</t>
  </si>
  <si>
    <t>EICK (Cork International Airport, CORK)</t>
  </si>
  <si>
    <t>LIBC (Crotone Airport, CROTONE)</t>
  </si>
  <si>
    <t>BKPR (Pristina International Airport, PRISTINA)</t>
  </si>
  <si>
    <t>EVLA (Liepāja International Airport, LIEPAJA)</t>
  </si>
  <si>
    <t>EYKA (Kaunas International Airport, KAUNAS)</t>
  </si>
  <si>
    <t>ELLX (Luxembourg Findel Airport, LUXEMBOURG)</t>
  </si>
  <si>
    <t>LWOH (Ohrid "St. Paul the Apostle" Airport, OHRID)</t>
  </si>
  <si>
    <t>LMML (Malta International Airport, LUQA)</t>
  </si>
  <si>
    <t>LUKK (Chişinău International Airport, CHIŞINAU)</t>
  </si>
  <si>
    <t>EHAM (Amsterdam Schiphol Airport, AMSTERDAM)</t>
  </si>
  <si>
    <t>ENAL (Ålesund Airport, ÅLESUND)</t>
  </si>
  <si>
    <t>EPBY (Bydgoszcz Ignacy Jan Paderewski Airport, BYDGOSZCZ)</t>
  </si>
  <si>
    <t>LPAZ (Santa Maria Airport, AZORES)</t>
  </si>
  <si>
    <t>LZIB (Milan Rastislav Štefánik Airport, BRATISLAVA)</t>
  </si>
  <si>
    <t>LJLJ (Ljubljana Jože Pučnik Airport, LJUBLJANA)</t>
  </si>
  <si>
    <t>GCFV (El Matorral Airport, FUERTEVENTURA)</t>
  </si>
  <si>
    <t>ESDF (Ronneby Airport, RONNEBY)</t>
  </si>
  <si>
    <t>LSGG (Geneva Cointrin International Airport, GENEVA)</t>
  </si>
  <si>
    <t>LTAC (Esenboğa International Airport, ANKARA)</t>
  </si>
  <si>
    <t>EGAA (Belfast International Airport, BELFAST)</t>
  </si>
  <si>
    <t>LOWI (Innsbruck Airport, INNSBRUCK)</t>
  </si>
  <si>
    <t>UBBG (Ganja International Airport, GANJA)</t>
  </si>
  <si>
    <t>EBBR (Brussels Airport, BRUSSELS)</t>
  </si>
  <si>
    <t>LQSA (Sarajevo International Airport, SARAJEVO)</t>
  </si>
  <si>
    <t>LBPD (Plovdiv International Airport, PLOVDIV)</t>
  </si>
  <si>
    <t>LCPH (Paphos International Airport, PAPHOS)</t>
  </si>
  <si>
    <t>EKAH (Aarhus Airport, AARHUS)</t>
  </si>
  <si>
    <t>EETU (Tartu Airport, TARTU)</t>
  </si>
  <si>
    <t>EFIV (Ivalo Airport, IVALO)</t>
  </si>
  <si>
    <t>UGKO (David the Builder Kutaisi International Airport, KUTAISI)</t>
  </si>
  <si>
    <t>EDAH (Heringsdorf Airport, HERINGSDORF)</t>
  </si>
  <si>
    <t>LGAV (Athens International Airport, ATHENS)</t>
  </si>
  <si>
    <t>LHDC (Debrecen International Airport, DEBRECEN)</t>
  </si>
  <si>
    <t>EICM (Galway Airport, GALWAY)</t>
  </si>
  <si>
    <t>LIBD (Bari Karol Wojtyla International Airport, BARI)</t>
  </si>
  <si>
    <t>LYPR (Pristina International Airport, PRISTINA)</t>
  </si>
  <si>
    <t>EVRA (Rīga International Airport, RIGA)</t>
  </si>
  <si>
    <t>EYPA (Palanga International Airport, PALANGA)</t>
  </si>
  <si>
    <t>LWSK (Skopje Airport, SKOPJE)</t>
  </si>
  <si>
    <t>EHBK (Maastricht Aachen Airport, MAASTRICHT)</t>
  </si>
  <si>
    <t>ENAN (Andøya, Andenes Airport, ANDENES)</t>
  </si>
  <si>
    <t>EPGD (Gdańsk Lech Wałęsa Airport, GDANSK)</t>
  </si>
  <si>
    <t>LPCR (Corvo Airport, AZORES)</t>
  </si>
  <si>
    <t>LRBC (Bacău International Airport, BACAU)</t>
  </si>
  <si>
    <t>LZKZ (Košice International Airport, KOSICE)</t>
  </si>
  <si>
    <t>GCGM (La Gomera Airport, LA GOMERA)</t>
  </si>
  <si>
    <t>ESGG (Göteborg-Landvetter Airport, LANDVETTER)</t>
  </si>
  <si>
    <t>LSGS (Sion Airport, SION)</t>
  </si>
  <si>
    <t>LTAF (Adana Şakirpaşa Airport, ADANA)</t>
  </si>
  <si>
    <t>UKCC (Donetsk Airport, DONETSK)</t>
  </si>
  <si>
    <t>EGAC (George Best Belfast City Airport, BELFAST)</t>
  </si>
  <si>
    <t>LOWK (Klagenfurt Airport, KLAGENFURT)</t>
  </si>
  <si>
    <t>UBBN (Nakhchivan International Airport, NAKHCHIVAN)</t>
  </si>
  <si>
    <t>EBCI (Brussels South Charleroi Airport, CHARLEROI)</t>
  </si>
  <si>
    <t>LQTZ (Tuzla International Airport, TUZLA)</t>
  </si>
  <si>
    <t>LBSF (Sofia International Airport, SOFIA)</t>
  </si>
  <si>
    <t>LKPD (Pardubice Airport, PARDUBICE)</t>
  </si>
  <si>
    <t>EKBI (Billund Airport, BILLUND)</t>
  </si>
  <si>
    <t>LFBA (Agen La Garenne Airport, LE PASSAGE)</t>
  </si>
  <si>
    <t>UGSB (Batumi International Airport, BATUMI)</t>
  </si>
  <si>
    <t>LHSM (Sármellék International Airport, SARMELLEK)</t>
  </si>
  <si>
    <t>EIDL (Donegal Airport, DONEGAL)</t>
  </si>
  <si>
    <t>LIBP (Abruzzo International Airport, PESCARA)</t>
  </si>
  <si>
    <t>EYVI (Vilnius International Airport, VILNIUS)</t>
  </si>
  <si>
    <t>EHEH (Eindhoven Airport, EINDHOVEN)</t>
  </si>
  <si>
    <t>ENAT (Alta Airport, ALTA)</t>
  </si>
  <si>
    <t>EPKK (John Paul II International Kraków-Balice Airport, KRAKOW)</t>
  </si>
  <si>
    <t>LPFL (Flores Airport, AZORES)</t>
  </si>
  <si>
    <t>LRBM (Baia Mare Airport, BAIA MARE)</t>
  </si>
  <si>
    <t>LZSL (Sliač Airport, SLIAC)</t>
  </si>
  <si>
    <t>GCHI (El Hierro Airport, EL HIERRO)</t>
  </si>
  <si>
    <t>ESGJ (Jönköping Airport, JŐNKŐPING)</t>
  </si>
  <si>
    <t>LTAG (Incirlik Air Base, ADANA)</t>
  </si>
  <si>
    <t>UKDD (Dnipropetrovsk International Airport, DNIPROPETROVSK)</t>
  </si>
  <si>
    <t>EGAE (City of Derry Airport, LONDONDERRY)</t>
  </si>
  <si>
    <t>LOWL (Linz Airport, LINZ)</t>
  </si>
  <si>
    <t>EBLG (Liège Airport, LIEGE)</t>
  </si>
  <si>
    <t>LBWN (Varna International Airport, VARNA)</t>
  </si>
  <si>
    <t>LKPR (Prague Václav Havel Airport, PRAGUE)</t>
  </si>
  <si>
    <t>EKCH (Copenhagen Airport, COPENHAGEN)</t>
  </si>
  <si>
    <t>EFJY (Jyväskylä Airport, JYVÄSKYLÄ)</t>
  </si>
  <si>
    <t>LFBD (Bordeaux – Mérignac Airport, BORDEAUX)</t>
  </si>
  <si>
    <t>UGTB (Tbilisi International Airport, TBILISI)</t>
  </si>
  <si>
    <t>EDDB (Berlin Brandenburg International Airport, BERIN)</t>
  </si>
  <si>
    <t>LGHI (Chios Island National Airport, CHIOS)</t>
  </si>
  <si>
    <t>EIDW (Dublin International Airport, DUBLIN)</t>
  </si>
  <si>
    <t>LIBR (Casale Airport, BRINDISI)</t>
  </si>
  <si>
    <t>EHGG (Groningen Eelde Airport, EELDE)</t>
  </si>
  <si>
    <t>EPLL (Łódź Władysław Reymont Airport, ŁODZ)</t>
  </si>
  <si>
    <t>LPFR (Faro Airport, FARO)</t>
  </si>
  <si>
    <t>LRBS (Bucharest "Aurel Vlaicu" Vlaicu International Airport, BUCHAREST)</t>
  </si>
  <si>
    <t>LZTT (Poprad-Tatry Airport, POPRAD)</t>
  </si>
  <si>
    <t>GCLA (La Palma Airport, LA PALMA)</t>
  </si>
  <si>
    <t>ESGP (Göteborg City Airport, GOTHENBURG)</t>
  </si>
  <si>
    <t>LSZB (Berne Airport, BERNE)</t>
  </si>
  <si>
    <t>LTAI (Antalya Airport, ANTALYA)</t>
  </si>
  <si>
    <t>UKFF (Simferopol International Airport, SIMFEROPOL)</t>
  </si>
  <si>
    <t>EGBB (Birmingham Airport, BIRMINGHAM)</t>
  </si>
  <si>
    <t>LOWS (Salzburg Airport, SALZBURG)</t>
  </si>
  <si>
    <t>LKTB (Brno-Tuřany Airport, BRNO)</t>
  </si>
  <si>
    <t>EKEB (Esbjerg Airport, ESBJERG)</t>
  </si>
  <si>
    <t>LFBE (Bergerac Dordogne Périgord Airport, BERGERAC)</t>
  </si>
  <si>
    <t>EDDC (Dresden Klotzsche Airport, DRESDEN)</t>
  </si>
  <si>
    <t>LGIK (Ikaria Island National Airport, IKARIA)</t>
  </si>
  <si>
    <t>EIKN (Knock International Airport, KNOCK)</t>
  </si>
  <si>
    <t>LICA (Lamezia Terme International Airport, LAMEZIA TERME)</t>
  </si>
  <si>
    <t>EHRD (Rotterdam The Hague Airport, ROTTERDAM)</t>
  </si>
  <si>
    <t>ENBN (Brønnøysund Airport, BRØNNØYSUND)</t>
  </si>
  <si>
    <t>EPLB (Lublin Airport, ŚWIDIK)</t>
  </si>
  <si>
    <t>LPGR (Graciosa Airport, AZORES)</t>
  </si>
  <si>
    <t>LRCK (Constanța "Mihail Kogălniceanu" International Airport, CONSTANŢA)</t>
  </si>
  <si>
    <t>LZZI (Žilina Airport, ŽILINA)</t>
  </si>
  <si>
    <t>ESGT (Trollhättan–Vänersborg Airport, TROLLHATTAN)</t>
  </si>
  <si>
    <t>LSZH (Zürich Airport, ZURICH)</t>
  </si>
  <si>
    <t>LTAJ (Oğuzeli Airport, GAZIENTEP)</t>
  </si>
  <si>
    <t>UKHH (Kharkiv Airport, KHARKIV)</t>
  </si>
  <si>
    <t>EGBE (Coventry Airport, COVENTRY)</t>
  </si>
  <si>
    <t>LOWW (Vienna International Airport, VIENNA)</t>
  </si>
  <si>
    <t>EKKA (Karup Airport, KARUP)</t>
  </si>
  <si>
    <t>EFKI (Kajaani Airport, KAJAANI)</t>
  </si>
  <si>
    <t>LFBH (La Rochelle – Île de Ré Airport, LA ROCHELLE)</t>
  </si>
  <si>
    <t>EDDE (Erfurt Airport, ERFURT)</t>
  </si>
  <si>
    <t>LGIO (Ioannina National Airport, IOANNINA)</t>
  </si>
  <si>
    <t>EIKY (Kerry Airport, KERRY)</t>
  </si>
  <si>
    <t>LICB (Comiso Airport, COMISO)</t>
  </si>
  <si>
    <t>EHTW (Enschede Twente Airport, ENSCHEDE)</t>
  </si>
  <si>
    <t>LPHR (Horta Airport, AZORES)</t>
  </si>
  <si>
    <t>LRCL (Cluj-Napoca International Airport, CLUJ-NAPOCA)</t>
  </si>
  <si>
    <t>GCRR (Arrecife Airport, LANZAROTE)</t>
  </si>
  <si>
    <t>ESKM (Mora-Siljan Airport, MORA)</t>
  </si>
  <si>
    <t>LSZR (St. Gallen-Altenrhein Airport, ALTENRHEIN)</t>
  </si>
  <si>
    <t>LTAL (Kastamonu Airport, KASTAMONU)</t>
  </si>
  <si>
    <t>UKKK (Kiev International Airport, KIEV)</t>
  </si>
  <si>
    <t>EGCC (Manchester Airport, RINGWAY)</t>
  </si>
  <si>
    <t>EKOD (Odense Airport, ODENSE)</t>
  </si>
  <si>
    <t>LFBI (Poitiers – Biard Airport, POITIERS)</t>
  </si>
  <si>
    <t>EDDF (Frankfurt International Airport, FRANKFURT)</t>
  </si>
  <si>
    <t>EINN (Shannon Airport, SHANNON)</t>
  </si>
  <si>
    <t>LICC (Catania-Fontanarossa Airport, CATANIA)</t>
  </si>
  <si>
    <t>EPMO (Modlin Airport, WARSAW)</t>
  </si>
  <si>
    <t>LPLA (Lajes Field, AZORES)</t>
  </si>
  <si>
    <t>LRCV (Craiova International Airport, CRAIOVA)</t>
  </si>
  <si>
    <t>GCTS (Tenerife South Airport, TENERIFE)</t>
  </si>
  <si>
    <t>ESKN (Stockholm-Skavsta Airport, NYKŐPING)</t>
  </si>
  <si>
    <t>LSZS (Samedan Airport, SAMEDAN)</t>
  </si>
  <si>
    <t>LTAN (Konya Airport, KONYA)</t>
  </si>
  <si>
    <t>UKLL (Lviv Airport, LVIV)</t>
  </si>
  <si>
    <t>EGCN (Robin Hood Doncaster Sheffield Airport, FINNINGLEY)</t>
  </si>
  <si>
    <t>EKRN (Bornholm Airport, BORNHOLM)</t>
  </si>
  <si>
    <t>EFKS (Kuusamo Airport, KUUSAMO)</t>
  </si>
  <si>
    <t>LFBL (Limoges – Bellegarde Airport, LIMOGES)</t>
  </si>
  <si>
    <t>EDDG (Münster Osnabrück International Airport, GREVEN)</t>
  </si>
  <si>
    <t>LGKC (Kithira Island National Airport, KITHIRA)</t>
  </si>
  <si>
    <t>EISG (Sligo Airport, SLIGO)</t>
  </si>
  <si>
    <t>LICD (Lampedusa Airport, LAMPEDUSA)</t>
  </si>
  <si>
    <t>ENBS (Båtsfjord Airport, BÅTSFJORD)</t>
  </si>
  <si>
    <t>EPPO (Poznań-Ławica Airport, POZNAN)</t>
  </si>
  <si>
    <t>LPMA (Madeira Airport, MADEIRA)</t>
  </si>
  <si>
    <t>LRAR (Arad International Airport, ARAD)</t>
  </si>
  <si>
    <t>GCXO (Tenerife North Airport, TENERIFE)</t>
  </si>
  <si>
    <t>ESMK (Kristianstad Airport, KRISTIANSTAD)</t>
  </si>
  <si>
    <t>LTAP (Amasya Merzifon Airport, MERZIFON)</t>
  </si>
  <si>
    <t>UKOO (Odessa International Airport, ODESSA)</t>
  </si>
  <si>
    <t>EGDG (Newquay Cornwall Airport, MAWGAN IN PYDAR)</t>
  </si>
  <si>
    <t>EKSB (Sønderborg Airport, SǾNDERBORG)</t>
  </si>
  <si>
    <t>EFKT (Kittilä Airport, KITTILÄ)</t>
  </si>
  <si>
    <t>LFBO (Toulouse (Blagnac Airport, TOULOUSE)</t>
  </si>
  <si>
    <t>EDDH (Hamburg Airport, HAMBURG)</t>
  </si>
  <si>
    <t>LGKF (Kefalonia Island International Airport, KEFALONIA)</t>
  </si>
  <si>
    <t>EIWF (Waterford Airport, WATERFORD)</t>
  </si>
  <si>
    <t>LICG (Pantelleria Airport, PANTELLERIA)</t>
  </si>
  <si>
    <t>ENBV (Berlevåg Airport, BERLEVÅG)</t>
  </si>
  <si>
    <t>EPRZ (Rzeszów-Jasionka Airport, RZESZOW)</t>
  </si>
  <si>
    <t>LPPD (Ponta Delgada João Paulo II Airport, AZORES)</t>
  </si>
  <si>
    <t>LRIA (Iași International Airport, IAŞI)</t>
  </si>
  <si>
    <t>GEML (Melilla Airport, MELILLA)</t>
  </si>
  <si>
    <t>ESMO (Oskarshamn Airport, OSKARSHAMN)</t>
  </si>
  <si>
    <t>LTAR (Sivas Airport, SIVAS)</t>
  </si>
  <si>
    <t>EGFF (Cardiff International Airport, CARDIFF)</t>
  </si>
  <si>
    <t>EFKU (Kuopio Airport, KUOPIO)</t>
  </si>
  <si>
    <t>LFBP (Pau (Pyrenees Airport, PAU)</t>
  </si>
  <si>
    <t>EDDI (Berlin Tempelhof International Airport, BERLIN)</t>
  </si>
  <si>
    <t>LGKJ (Kastelorizo Island Public Airport Airport, KASTELORIZO)</t>
  </si>
  <si>
    <t>LICJ (Palermo Airport, PALERMO)</t>
  </si>
  <si>
    <t>ENCN (Kristiansand Airport, KRISTIANSAND)</t>
  </si>
  <si>
    <t>EPSC (Szczecin-Goleniów "Solidarność" Airport, SZCZECIN)</t>
  </si>
  <si>
    <t>LPPI (Pico Airport, AZORES)</t>
  </si>
  <si>
    <t>LROD (Oradea International Airport, ORADEA)</t>
  </si>
  <si>
    <t>LEAB (Albacete Airport, ALBACETE)</t>
  </si>
  <si>
    <t>ESMQ (Kalmar Airport, KALMAR)</t>
  </si>
  <si>
    <t>LTAS (Zonguldak Airport, ZONGULDAK)</t>
  </si>
  <si>
    <t>EKYT (Aalborg Airport,  AALBORG)</t>
  </si>
  <si>
    <t>EFLP (Lappeenranta Airport, LAPPEENRANTA)</t>
  </si>
  <si>
    <t>LFBT (Tarbes (Lourdes Pyrenees Airport, TARBES)</t>
  </si>
  <si>
    <t>EDDK (Cologne Bonn Airport, COLOGNE)</t>
  </si>
  <si>
    <t>LGKL (Kalamata International Airport, KALAMATA)</t>
  </si>
  <si>
    <t>LICR (Reggio Calabria Airport, REGGIO CALABRIA)</t>
  </si>
  <si>
    <t>ENDU (Bardufoss Airport, BARDUFOSS)</t>
  </si>
  <si>
    <t>EPWA (Warsaw Frederic Chopin Airport, WARSAW)</t>
  </si>
  <si>
    <t>LPPR (Francisco Sá Carneiro Airport, PORTO)</t>
  </si>
  <si>
    <t>LROP (Bucharest "Henri Coandǎ" International Airport, BUCHAREST)</t>
  </si>
  <si>
    <t>LEAL (Alicante Airport, ALICANTE)</t>
  </si>
  <si>
    <t>ESMS (Malmö-Sturup Airport, SVEDALA)</t>
  </si>
  <si>
    <t>LTAT (Malatya Erhaç Airport, MALATYA)</t>
  </si>
  <si>
    <t>EGGP (Liverpool John Lennon Airport, LIVERPOOL)</t>
  </si>
  <si>
    <t>EFMA (Mariehamn Airport, MARIEHAMN)</t>
  </si>
  <si>
    <t>LFBZ (Biarritz-Bayonne (Anglet Airport, BIARRITZ)</t>
  </si>
  <si>
    <t>EDDL (Düsseldorf International Airport, DUSSELDORF)</t>
  </si>
  <si>
    <t>LGKO (Kos Island International Airport, KOS)</t>
  </si>
  <si>
    <t>LICT (Vincenzo Florio Airport, TRAPANI)</t>
  </si>
  <si>
    <t>ENEV (Harstad/Narvik Airport Airport, EVENES)</t>
  </si>
  <si>
    <t>LPPS (Porto Santo Airport, MADEIRA)</t>
  </si>
  <si>
    <t>LRSB (Sibiu International Airport, SIBIU)</t>
  </si>
  <si>
    <t>LEAM (Almería International Airport, ALMERIA)</t>
  </si>
  <si>
    <t>ESMT (Halmstad Airport, HALMSTAD)</t>
  </si>
  <si>
    <t>LTAU (Erkilet International Airport, KAYSERI)</t>
  </si>
  <si>
    <t>EGGW (Luton Airport, LUTON)</t>
  </si>
  <si>
    <t>EFOU (Oulu Airport, OULU)</t>
  </si>
  <si>
    <t>LFCK (Castres–Mazamet Airport, LABRUGUIERE)</t>
  </si>
  <si>
    <t>EDDM (Munich International Airport, MUNICH)</t>
  </si>
  <si>
    <t>LGKP (Karpathos Island National Airport, KARPATHOS)</t>
  </si>
  <si>
    <t>LICZ (Sigonella Airport, LENTINI)</t>
  </si>
  <si>
    <t>ENFG (Fagernes Airport, FAGERNES)</t>
  </si>
  <si>
    <t>EPZG (Zielona Góra-Babimost Airport, ZIELONA GORA)</t>
  </si>
  <si>
    <t>LPPT (Lisbon Portela Airport, LISBON)</t>
  </si>
  <si>
    <t>LRSM (Satu Mare International Airport, SATU MARE)</t>
  </si>
  <si>
    <t>ESMX (Växjö Airport, VÄXJŐ)</t>
  </si>
  <si>
    <t>LTAW (Tokat Airport, TOKAT)</t>
  </si>
  <si>
    <t>EGHH (Bournemouth Airport, BOURNEMOUTH)</t>
  </si>
  <si>
    <t>EFRO (Rovaniemi Airport, ROVANIEMI)</t>
  </si>
  <si>
    <t>LFCR (Rodez Marcillac Airport, RODEZ)</t>
  </si>
  <si>
    <t>EDDN (Nuremberg Airport, NUREMBURG)</t>
  </si>
  <si>
    <t>LGKR (Ioannis Kapodistrias International Airport, CORFU)</t>
  </si>
  <si>
    <t>LIEA (Fertilia Airport, ALGHERO)</t>
  </si>
  <si>
    <t>ENFL (Florø Airport, FLORØ)</t>
  </si>
  <si>
    <t>LPSJ (São Jorge Airport, AZORES)</t>
  </si>
  <si>
    <t>LRSV (Suceava Airport, SUCEAVA)</t>
  </si>
  <si>
    <t>LEBB (Bilbao Airport, BILBAO)</t>
  </si>
  <si>
    <t>ESNK (Kramfors-Sollefteå Airport, NYLAND)</t>
  </si>
  <si>
    <t>LTAY (Denizli Çardak Airport, DENIZLI)</t>
  </si>
  <si>
    <t>EGHI (Southampton Airport, SOUTHAMPTON)</t>
  </si>
  <si>
    <t>LFGJ (Dôle (Tavaux Airport, DOLE)</t>
  </si>
  <si>
    <t>EDDP (Leipzig/Halle Airport, LEIPZIG)</t>
  </si>
  <si>
    <t>LGKS (Kassos Island Public Airport Airport, KASSOS)</t>
  </si>
  <si>
    <t>LIEE (Cagliari (Elmas Airport, CAGLIARI)</t>
  </si>
  <si>
    <t>ENGM (Oslo, Gardermoen Airport, OSLO)</t>
  </si>
  <si>
    <t>LRTM (Târgu Mureș International Airport, TARGU MUREŞ)</t>
  </si>
  <si>
    <t>LEBG (Burgos Airport, BURGOS)</t>
  </si>
  <si>
    <t>ESNL (Lycksele Airport, LYCKSELE)</t>
  </si>
  <si>
    <t>LTAZ (Nevşehir Kapadokya Airport, NEVŞEHIR)</t>
  </si>
  <si>
    <t>EGHQ (Newquay Cornwall Airport, MAWGAN IN PYDAR)</t>
  </si>
  <si>
    <t>LFJL (Metz Nancy Lorraine Airport, METZ)</t>
  </si>
  <si>
    <t>EDDR (Saarbrücken Airport, SAARBRUCKEN)</t>
  </si>
  <si>
    <t>LGKV (Kavala International Airport, KAVALA)</t>
  </si>
  <si>
    <t>LIEO (Olbia (Costa Smeralda Airport, OLBIA)</t>
  </si>
  <si>
    <t>LRTR (Timișoara "Traian Vuia" International Airport, TIMIŞOARA)</t>
  </si>
  <si>
    <t>LEBL (Barcelona International Airport, BARCELONA)</t>
  </si>
  <si>
    <t>ESNN (Sundsvall-Timrå Airport, TIMRÅ)</t>
  </si>
  <si>
    <t>LTBA (Atatürk International Airport, ISTANBUL)</t>
  </si>
  <si>
    <t>EGJB (Guernsey Airport, FOREST)</t>
  </si>
  <si>
    <t>EFTU (Turku Airport, TURKU)</t>
  </si>
  <si>
    <t>EDDS (Stuttgart Echterdingen Airport, STUTTGART)</t>
  </si>
  <si>
    <t>LGKY (Kalymnos Island National Airport Airport, KALYMNOS)</t>
  </si>
  <si>
    <t>LIMC (Malpensa International Airport, MILAN)</t>
  </si>
  <si>
    <t>ENHF (Hammerfest Airport, HAMMERFEST)</t>
  </si>
  <si>
    <t>LEBZ (Badajoz Airport, BADAJOZ)</t>
  </si>
  <si>
    <t>ESNO (Örnsköldsvik Airport, ŐRNSKŐLDSVIK)</t>
  </si>
  <si>
    <t>LTBH (Çanakkale Airport, ÇANAKKALE)</t>
  </si>
  <si>
    <t>EGJJ (Jersey &amp; Aviation Beauport Airport, SAINT PETER)</t>
  </si>
  <si>
    <t>EFVA (Vaasa Airport, VAASA)</t>
  </si>
  <si>
    <t>EDDT (Berlin Tegel International Airport, BERLIN)</t>
  </si>
  <si>
    <t>LGLE (Leros Municipal Airport Airport, LEROS)</t>
  </si>
  <si>
    <t>LIME (Orio al Serio International Airport, BERGAMO)</t>
  </si>
  <si>
    <t>ENHK (Hasvik Airport, HASVIK)</t>
  </si>
  <si>
    <t>LECO (A Coruña Airport, A CORUNA)</t>
  </si>
  <si>
    <t>ESNQ (Kiruna Airport, KIRUNA)</t>
  </si>
  <si>
    <t>LTBJ (Adnan Menderes Airport, İZMIR)</t>
  </si>
  <si>
    <t>EGKB (London Biggin Hill Airport, BROMLEY)</t>
  </si>
  <si>
    <t>EDDV (Hanover/Langenhagen International Airport, HANOVER)</t>
  </si>
  <si>
    <t>LGLM (Lemnos International Airport, LEMNOS)</t>
  </si>
  <si>
    <t>LIMF (Turin International Airport, TURIN)</t>
  </si>
  <si>
    <t>ENHV (Honningsvåg Airport, HONNINGSVÅG)</t>
  </si>
  <si>
    <t>LEDA (Lleida-Alguaire Airport, ALGUAIRE)</t>
  </si>
  <si>
    <t>ESNS (Skellefteå Airport, SKELLEFTEÅ)</t>
  </si>
  <si>
    <t>LTBO (Uşak Airport, UŞAK)</t>
  </si>
  <si>
    <t>EGKK (Gatwick Airport, CROYDON)</t>
  </si>
  <si>
    <t>EDDW (Bremen Airport, BREMEN)</t>
  </si>
  <si>
    <t>LGMK (Mykonos Island National Airport Airport, MYKONOS)</t>
  </si>
  <si>
    <t>LIMG (Villanova d'Albenga International Airport, ALBENGA)</t>
  </si>
  <si>
    <t>ENKB (Kristiansund Airport, KRISTIANSUND)</t>
  </si>
  <si>
    <t>LEGE (Girona-Costa Brava Airport, GIRONA)</t>
  </si>
  <si>
    <t>ESNU (Umeå Airport, UMEÅ)</t>
  </si>
  <si>
    <t>LTBQ (Topel Airport, KÖSEKÖY)</t>
  </si>
  <si>
    <t>EGLC (London City Airport, LONDON)</t>
  </si>
  <si>
    <t>LFLB (Chambéry Airport, CHAMBERY)</t>
  </si>
  <si>
    <t>EDFH (Frankfurt-Hahn Airport, RHINELAND-PALATINATE)</t>
  </si>
  <si>
    <t>LGML (Milos Island National Airport Airport, MILOS)</t>
  </si>
  <si>
    <t>LIMJ (Genoa Cristoforo Colombo Airport, GENOA)</t>
  </si>
  <si>
    <t>LEGR (Granada Airport, GRANADA)</t>
  </si>
  <si>
    <t>ESNV (Vilhelmina Airport, VILHELMINA)</t>
  </si>
  <si>
    <t>LTBR (Yenişehir Airport, BURSA)</t>
  </si>
  <si>
    <t>EGLF (Farnborough Airfield Airport, FARNBOROUGH)</t>
  </si>
  <si>
    <t>LFLC (Clermont-Ferrand Auvergne Airport, CLERMONT-FERRAND)</t>
  </si>
  <si>
    <t>EDHI (Hamburg Finkenwerder Airport, HAMBURG)</t>
  </si>
  <si>
    <t>LGMT (Mytilene International Airport, MYTILENE)</t>
  </si>
  <si>
    <t>LIML (Linate Airport, MILAN)</t>
  </si>
  <si>
    <t>ENLK (Leknes Airport, LEKNES)</t>
  </si>
  <si>
    <t>LEIB (Ibiza Airport, IBIZA)</t>
  </si>
  <si>
    <t>ESNX (Arvidsjaur Airport, ARVIDSJAUR)</t>
  </si>
  <si>
    <t>LTBS (Dalaman Airport, DALAMAN)</t>
  </si>
  <si>
    <t>EGLL (Heathrow Airport, LONDON)</t>
  </si>
  <si>
    <t>LFLL (Lyon-Saint Exupéry Airport, LYON)</t>
  </si>
  <si>
    <t>EDHL (Lübeck Airport, LUBECK)</t>
  </si>
  <si>
    <t>LGNX (Naxos Island National Airport Airport, NAXOS)</t>
  </si>
  <si>
    <t>LIMP (Parma Airport, PARMA)</t>
  </si>
  <si>
    <t>ENMH (Mehamn Airport, MEHAMN)</t>
  </si>
  <si>
    <t>LEJR (Jerez Airport, JEREZ DE LA FRONTERA)</t>
  </si>
  <si>
    <t>ESNZ (Östersund Airport, FRŐSŐN)</t>
  </si>
  <si>
    <t>LTBU (Tekirdağ Çorlu Airport, ÇORLU)</t>
  </si>
  <si>
    <t>EGMC (London Southend Airport, ROCHFORD)</t>
  </si>
  <si>
    <t>LFLP (Annecy Meythet Airport, ANNECY)</t>
  </si>
  <si>
    <t>EDJA (Allgäu Airport, MEMMINGEN)</t>
  </si>
  <si>
    <t>LGPA (Paros National Airport, PAROS)</t>
  </si>
  <si>
    <t>LIMZ (Cuneo Levaldigi Airport, CUNEO)</t>
  </si>
  <si>
    <t>ENML (Molde Airport, MOLDE)</t>
  </si>
  <si>
    <t>LELC (Murcia-San Javier Airport, SAN JAVIER)</t>
  </si>
  <si>
    <t>ESOE (Örebro Airport, ŐREBRO)</t>
  </si>
  <si>
    <t>LTBY (Anadolu Airport, ESKIŞEHIR)</t>
  </si>
  <si>
    <t>EGMH (Kent International Airport, MANSTON)</t>
  </si>
  <si>
    <t>LFLS (Grenoble Saint-Geoirs Airport, GRENOBLE)</t>
  </si>
  <si>
    <t>EDLP (Paderborn Lippstadt Airport, PADERBORN)</t>
  </si>
  <si>
    <t>LGPL (Astypalaia Island National Airport, ASTYPALAIA)</t>
  </si>
  <si>
    <t>LIPB (Bolzano Dolomiti Airport, BOLZANO)</t>
  </si>
  <si>
    <t>LELN (León Airport, LEON)</t>
  </si>
  <si>
    <t>ESOK (Karlstad Airport, KARLSTAD)</t>
  </si>
  <si>
    <t>LTBZ (Zafer Airport, KUYUCAK)</t>
  </si>
  <si>
    <t>EGNH (Blackpool International Airport, St ANNES)</t>
  </si>
  <si>
    <t>LFLW (Aurillac – Tronquières Airport, AURILLAC)</t>
  </si>
  <si>
    <t>EDLV (Weeze Airport, WEEZE)</t>
  </si>
  <si>
    <t>LGPZ (Aktion National Airport, AKTION)</t>
  </si>
  <si>
    <t>LIPE (Bologna Airport [BOLOGNA)</t>
  </si>
  <si>
    <t>ENNA (Lakselv Airport, LAKSELV)</t>
  </si>
  <si>
    <t>LEMD (Barajas International Airport, MADRID)</t>
  </si>
  <si>
    <t>ESOW (Stockholm-Västerås Airport, VÄSTERÅS)</t>
  </si>
  <si>
    <t>LTCA (Elazığ Airport, ELAZIG)</t>
  </si>
  <si>
    <t>EGNJ (Humberside Airport, KIRMINGTON)</t>
  </si>
  <si>
    <t>LFLY (Lyon Bron Airport, LYON)</t>
  </si>
  <si>
    <t>EDLW (Dortmund Airport, DORTMUND)</t>
  </si>
  <si>
    <t>LGRP (Rhodes International, "Diagoras" Airport, RHODES)</t>
  </si>
  <si>
    <t>LIPH (Treviso Airport, TREVISO)</t>
  </si>
  <si>
    <t>LEMG (Málaga Airport, MALAGA)</t>
  </si>
  <si>
    <t>ESPA (Luleå Airport, LULEÅ)</t>
  </si>
  <si>
    <t>LTCC (Diyarbakır Airport, DIYARBAKIR)</t>
  </si>
  <si>
    <t>EGNM (Leeds Bradford International Airport, YEADON)</t>
  </si>
  <si>
    <t>LFMD (Cannes Mandelieu Airport, CANNES)</t>
  </si>
  <si>
    <t>EDNY (Bodensee Airport, FRIEDRICHSHAFEN)</t>
  </si>
  <si>
    <t>LGRX (Araxos Airport, ARAXOS)</t>
  </si>
  <si>
    <t>LIPK (Forlì Airport, FORLI)</t>
  </si>
  <si>
    <t>ENNM (Namsos Airport, NAMSOS)</t>
  </si>
  <si>
    <t>LEMH (Menorca Airport, MENORCA)</t>
  </si>
  <si>
    <t>ESPC (Östersund, old code) Airport, FRŐSŐN)</t>
  </si>
  <si>
    <t>LTCD (Erzincan Airport, ERZINCAN)</t>
  </si>
  <si>
    <t>EGNR (Hawarden Airport, CHESTER)</t>
  </si>
  <si>
    <t>LFMH (Saint-Étienne Bouthéon Airport, SAINT-ETIENNE)</t>
  </si>
  <si>
    <t>LIPO (Montichiari Airport, BRESCIA)</t>
  </si>
  <si>
    <t>LEPA (Palma de Mallorca Airport, MALLORCA)</t>
  </si>
  <si>
    <t>ESSA (Stockholm Arlanda Airport, STOCKHOLM)</t>
  </si>
  <si>
    <t>LTCE (Erzurum Airport, ERZURUM)</t>
  </si>
  <si>
    <t>EGNS (Isle of Man Airport, ISLE OF MAN)</t>
  </si>
  <si>
    <t>LFMK (Carcassonne Salvaza Airport, CARCASSONNE)</t>
  </si>
  <si>
    <t>EDRZ (Zweibrücken Airport, ZWEIBRUCKEN)</t>
  </si>
  <si>
    <t>LGSK (Skiathos Island National Airport, SKIATHOS)</t>
  </si>
  <si>
    <t>LIPQ (Trieste-Friuli Venezia Giulia Airport, TRIESTE)</t>
  </si>
  <si>
    <t>LEPP (Pamplona Airport, PAMPLONA)</t>
  </si>
  <si>
    <t>ESSB (Stockholm-Bromma Airport, STOCKHOLM)</t>
  </si>
  <si>
    <t>LTCF (Kars Airport, KARS)</t>
  </si>
  <si>
    <t>EGNT (Newcastle Airport, NEWCASTLE)</t>
  </si>
  <si>
    <t>LFML (Marseille Provence Airport, MARSEILLE)</t>
  </si>
  <si>
    <t>EDSB (Baden Airpark Airport, BADEN-BADEN)</t>
  </si>
  <si>
    <t>LGSM (Samos International Airport, SAMOS)</t>
  </si>
  <si>
    <t>LIPR (Federico Fellini International Airport, RIMINI)</t>
  </si>
  <si>
    <t>LERL (Ciudad Real Central Airport, CIUDAD REAL)</t>
  </si>
  <si>
    <t>ESSD (Borlänge Airport, BORLÄNGE)</t>
  </si>
  <si>
    <t>LTCG (Trabzon Airport, TRABZON)</t>
  </si>
  <si>
    <t>EGNV (Durham Tees Valley Airport, DARLINGTON)</t>
  </si>
  <si>
    <t>LFMN (Nice Côte d'Azur Airport, NICE)</t>
  </si>
  <si>
    <t>EDVE (Braunschweig-Wolfsburg Airport, BRAUNSCHWEIG)</t>
  </si>
  <si>
    <t>LGSO (Syros Island National Airport, SYROS)</t>
  </si>
  <si>
    <t>LIPX (Verona Airport, VERONA)</t>
  </si>
  <si>
    <t>LERS (Reus Airport, REUS)</t>
  </si>
  <si>
    <t>ESSL (Linköping City Airport, LINKOPING)</t>
  </si>
  <si>
    <t>LTCH (Şanlıurfa Airport [ŞANLIURFA)</t>
  </si>
  <si>
    <t>EGNX (East Midlands Airport, DERBY)</t>
  </si>
  <si>
    <t>EDVK (Kassel Airport, CALDEN)</t>
  </si>
  <si>
    <t>LIPY (Ancona Falconara Airport, ANCONA)</t>
  </si>
  <si>
    <t>ENRO (Røros Airport, RØROS)</t>
  </si>
  <si>
    <t>LESA (Salamanca-Matacán Airport, SALAMANCA)</t>
  </si>
  <si>
    <t>ESSP (Norrköping Airport, NORRKOPING)</t>
  </si>
  <si>
    <t>LTCI (Van Ferit Melen Airport, VAN)</t>
  </si>
  <si>
    <t>EGPD (Aberdeen International Airport, ABERDEEN)</t>
  </si>
  <si>
    <t>LFMT (Montpellier–Méditerranée Airport, MONTPELLIER)</t>
  </si>
  <si>
    <t>LIPZ (Venice Marco Polo Airport, VENICE)</t>
  </si>
  <si>
    <t>ENRS (Røst Airport, RØST)</t>
  </si>
  <si>
    <t>LESO (San Sebastián Airport, SAN SEBASTIAN)</t>
  </si>
  <si>
    <t>ESSV (Visby Airport, VISBY)</t>
  </si>
  <si>
    <t>LTCJ (Batman Airport, BATMAN)</t>
  </si>
  <si>
    <t>EGPE (Inverness Airport, INVERNESS)</t>
  </si>
  <si>
    <t>LFMU (Béziers Cap d'Agde Airport, BEZIERS)</t>
  </si>
  <si>
    <t>ETAR (Ramstein Air Base, KAISERSLAUTERN)</t>
  </si>
  <si>
    <t>LIRA (Ciampino-G. B. Pastine International Airport, ROME)</t>
  </si>
  <si>
    <t>LEST (Santiago de Compostela Airport, SANTIAGO DE COMPOSTELA)</t>
  </si>
  <si>
    <t>ESTA (Ängelholm-Helsingborg Airport, HELSINGBORG)</t>
  </si>
  <si>
    <t>LTCK (Muş Airport, MUŞ)</t>
  </si>
  <si>
    <t>EGPF (Glasgow International Airport, GLASGOW)</t>
  </si>
  <si>
    <t>LFMV (Avignon-Caumont Airport, AVIGNON)</t>
  </si>
  <si>
    <t>ETNL (Rostock-Laage Airport, ROSTOCK)</t>
  </si>
  <si>
    <t>LGTS (Thessaloniki International "Macedonia" Airport, THESSALONIKI)</t>
  </si>
  <si>
    <t>LIRF (Fiumicino-Leonardo da Vinci International Airport, ROME)</t>
  </si>
  <si>
    <t>LERJ (Logroño-Agoncillo Airport, LOGRONO)</t>
  </si>
  <si>
    <t>ESUD (Storuman Airport, STORUMAN)</t>
  </si>
  <si>
    <t>LTCL (Siirt Airport, SIIRT)</t>
  </si>
  <si>
    <t>EGPH (Edinburgh Airport, EDINBURGH)</t>
  </si>
  <si>
    <t>LFOB (Beauvais-Tillé Airport, BEAUVAIS)</t>
  </si>
  <si>
    <t>LGZA (Zakynthos International, "Dionysios Solomos" Airport, ZAKYNTHOS)</t>
  </si>
  <si>
    <t>LIRI (Salerno Costa d'Amalfi Airport, BELLIZZI)</t>
  </si>
  <si>
    <t>ENSD (Sandane, Anda Airport, SANDANE)</t>
  </si>
  <si>
    <t>LETO (Madrid-Torrejón Airport, MADRID)</t>
  </si>
  <si>
    <t>ESUT (Hemavan Airport, HEMAVAN)</t>
  </si>
  <si>
    <t>LTCM (Sinop Airport, SINOP)</t>
  </si>
  <si>
    <t>EGPK (Glasgow Prestwick International Airport, PRESTWICK)</t>
  </si>
  <si>
    <t>LFOH (Le Havre-Octeville Airport, LE HAVRE)</t>
  </si>
  <si>
    <t>LIRN (Naples International Airport, NAPLES)</t>
  </si>
  <si>
    <t>LEVC (Valencia Airport, VALENCIA)</t>
  </si>
  <si>
    <t>LTCN (Kahramanmaraş Airport, KAHRAMANMARAŞ)</t>
  </si>
  <si>
    <t>EGPN (Dundee Airport, DUNDEE)</t>
  </si>
  <si>
    <t>LFOK (Châlons Vatry Airport, CHALONS-EN-CHAMPAGNE)</t>
  </si>
  <si>
    <t>LIRP (Pisa International Airport, PISA)</t>
  </si>
  <si>
    <t>LEVD (Valladolid Airport, VALLADOLID)</t>
  </si>
  <si>
    <t>EGSC (Cambridge Airport, CAMBRIDGE)</t>
  </si>
  <si>
    <t>LFOT (Tours Val de Loire Airport, TOURS)</t>
  </si>
  <si>
    <t>LIRQ (Florence Peretola Airport, FLORENCE)</t>
  </si>
  <si>
    <t>LEVT (Vitoria Airport, VITORIA)</t>
  </si>
  <si>
    <t>LTCP (Adıyaman Airport, ADIYAMAN)</t>
  </si>
  <si>
    <t>EGSH (Norwich International Airport, NORWICH)</t>
  </si>
  <si>
    <t>LFPB (Paris-Le Bourget Airport, PARIS)</t>
  </si>
  <si>
    <t>LIRZ (San Egidio Airport, PERUGIA)</t>
  </si>
  <si>
    <t>LEVX (Vigo-Peinador Airport, VIGO)</t>
  </si>
  <si>
    <t>LTCR (Mardin Airport, MARDIN)</t>
  </si>
  <si>
    <t>EGSS (London Stansted Airport, STANSTEAD MOUNTFITCHET)</t>
  </si>
  <si>
    <t>LFPG (Paris Charles de Gaulle Airport, PARIS)</t>
  </si>
  <si>
    <t>LEXJ (Santander Airport, SANTANDER)</t>
  </si>
  <si>
    <t>LTCS (Şanlıurfa GAP Airport, ŞANLIURFA)</t>
  </si>
  <si>
    <t>EGTE (Exeter International Airport, EXETER)</t>
  </si>
  <si>
    <t>LFPO (Paris Orly Airport, PARIS)</t>
  </si>
  <si>
    <t>ENSR (Sørkjosen Airport, NORDREISE)</t>
  </si>
  <si>
    <t>LEZG (Zaragoza Airport, ZARAGOZA)</t>
  </si>
  <si>
    <t>LTCT (Iğdır Airport, IGDIR)</t>
  </si>
  <si>
    <t>EGTG (Bristol Filton Airport, FILTON)</t>
  </si>
  <si>
    <t>LFQQ (Lille Lesquin Airport, LILLE)</t>
  </si>
  <si>
    <t>LEZL (San Pablo Airport, SEVILLE)</t>
  </si>
  <si>
    <t>LTCU (Bingöl Airport, BINGÖL)</t>
  </si>
  <si>
    <t>EGVN (RAF Brize Norton, BRIZE NORTON)</t>
  </si>
  <si>
    <t>LFRB (Brest Bretagne Airport, BREST)</t>
  </si>
  <si>
    <t>LTCV (Şırnak Airport, CIZRE)</t>
  </si>
  <si>
    <t>EGWU (RAF Northolt, LONDON)</t>
  </si>
  <si>
    <t>LFRD (Dinard Pleurtuit Saint-Malo Airport, DINARD)</t>
  </si>
  <si>
    <t>ENTC (Tromsø Airport, TROMSØ)</t>
  </si>
  <si>
    <t>LTDA (Hatay Airport, HATAY)</t>
  </si>
  <si>
    <t>LXGB (Gibraltar International Airport, GIBRALTAR)</t>
  </si>
  <si>
    <t>LFRG (Deauville-Saint-Gatien Airport, DEAUVILLE)</t>
  </si>
  <si>
    <t>ENTO (Sandefjord, Airport, SANDEFJORD)</t>
  </si>
  <si>
    <t>LTFC (Isparta Süleyman Demirel Airport, ISPARTA)</t>
  </si>
  <si>
    <t>TXKF (L.F. Wade International Airport, BERMUDA)</t>
  </si>
  <si>
    <t>LFRH (Lorient South Brittany Airport, LORIENT)</t>
  </si>
  <si>
    <t>LTFD (Balıkesir Koca Seyit Airport, EDREMIT)</t>
  </si>
  <si>
    <t>LFRK (Caen la Mer Airport, CAEN)</t>
  </si>
  <si>
    <t>ENVD (Vadsø Airport, VADSØ)</t>
  </si>
  <si>
    <t>LTFE (Milas-Bodrum Airport, MILAS)</t>
  </si>
  <si>
    <t>ENVR (Værøy Heliport Airport, VÆRØY)</t>
  </si>
  <si>
    <t>LTFG (Gazipaşa Airport, GAZIPAŞA)</t>
  </si>
  <si>
    <t>LFRO (Lannion – Côte de Granit Airport, SERVEL)</t>
  </si>
  <si>
    <t>LTFH (Samsun-Çarşamba Airport, SAMSUN)</t>
  </si>
  <si>
    <t>LFRQ (Quimper Pluguffan Airport, QUIMPER)</t>
  </si>
  <si>
    <t>LTFJ (Sabiha Gökçen International Airport, ISTANBUL)</t>
  </si>
  <si>
    <t>LFRS (Nantes Atlantique Airport, NANTES)</t>
  </si>
  <si>
    <t>LFSB (EuroAirport Basel-Mulhouse-Freiburg Airport, MULHOUSE)</t>
  </si>
  <si>
    <t>LFSL (Brive–Souillac Airport, BRIVE-LA-GAILLARDE)</t>
  </si>
  <si>
    <t>LFST (Strasbourg International Airport, STRASBOURG)</t>
  </si>
  <si>
    <t>LFTH (Toulon-Hyères Airport, TOULON)</t>
  </si>
  <si>
    <t>LFTW (Nîmes-Alès-Camargue-Cévennes Airport, NIMES)</t>
  </si>
  <si>
    <t>LKMT (Leoš Janáček Airport, OSTRAVA)</t>
  </si>
  <si>
    <t>EBOS (Ostend–Bruges International Airport, OSTEND)</t>
  </si>
  <si>
    <t>UKBB (Boryspil International Airport, KIEV)</t>
  </si>
  <si>
    <t>LSZA (Lugano Airport, LUGANO)</t>
  </si>
  <si>
    <t>ENBL (Førde Airport, FØRDE)</t>
  </si>
  <si>
    <t>LTCO (Ağrı Airport, AGRI)</t>
  </si>
  <si>
    <t>LFRZ (Saint-Nazaire Montoir Airport [SAINT NAZAIRE)</t>
  </si>
  <si>
    <t>LCRA (RAF Akrotiri, AKROTIRI)</t>
  </si>
  <si>
    <t>BGSF (Kangerlussuaq Airport, KANGERLUSSUAQ - Greenland))</t>
  </si>
  <si>
    <t>EKVG (Vágar Airport, VAGAR - Faroe Islands))</t>
  </si>
  <si>
    <t>EFHK (Helsinki-Vantaa Airport, HELSINKI)</t>
  </si>
  <si>
    <t>EFJO (Joensuu Airport, JOENSUU)</t>
  </si>
  <si>
    <t>EFKE (Kemi-Tornio Airport, KEMI)</t>
  </si>
  <si>
    <t>EFKK (Kokkola-Pietarsaari Airport, KRONOBY)</t>
  </si>
  <si>
    <t>EFSA (Savonlinna Airport, SAVONLINNA)</t>
  </si>
  <si>
    <t>EFTP (Tampere–Pirkkala Airport, TAMPERE)</t>
  </si>
  <si>
    <t>LFKB (Bastia Poretta Airport, BASTIA - Corsica)</t>
  </si>
  <si>
    <t>FMEE (Roland Garros Airport, SAINT-DENIS - Reunion)</t>
  </si>
  <si>
    <t>FMCZ (Dzaoudzi Pamandzi International Airport, DZAOUDZ - Mayotte)</t>
  </si>
  <si>
    <t>LFKC (Calvi Sainte-Catherine Airport, CALVI - Corsica)</t>
  </si>
  <si>
    <t>LFKF (Figari Sud Corse Airport, FIGARI - Corsica)</t>
  </si>
  <si>
    <t>LFKJ (Ajaccio Campo dell'Oro Airport, AJACCIO - Corsica)</t>
  </si>
  <si>
    <t>LFMP (Perpignan Rivesaltes Airport, PERPIGNAN)</t>
  </si>
  <si>
    <t>SOCA (Cayenne-Félix Eboué Airport, CAYENNE - French Guiana)</t>
  </si>
  <si>
    <t>TFFF (Martinique Aimé Césaire International Airport, FORT-DE-FRANCE - Martinique)</t>
  </si>
  <si>
    <t>LFRN (Rennes-Saint-Jacques Airport, RENNES)</t>
  </si>
  <si>
    <t>TFFR (Pointe-à-Pitre International Airport, POINTE-A-PITRE - Guadeloupe)</t>
  </si>
  <si>
    <t>EDAC (Leipzig-Altenburg Airport, LEIPZIG)</t>
  </si>
  <si>
    <t>EDBC (Magdeburg–Cochstedt Airport, MAGDEBURG)</t>
  </si>
  <si>
    <t>EDQM (Hof-Plauen Airport, HOF)</t>
  </si>
  <si>
    <t>EDXW (Sylt Airport, SYLT)</t>
  </si>
  <si>
    <t>LGBL (International Airport of Central Greece, NEA ANCHIALOS)</t>
  </si>
  <si>
    <t>LGIR (Heraklion International, "Nikos Kazantzakis" Airport, HERAKLION - Crete)</t>
  </si>
  <si>
    <t>LGSA (Chania International Airport, SOUDA BAY - Crete)</t>
  </si>
  <si>
    <t>LGSR (Santorini "Thira" National Airport, SANTORINI)</t>
  </si>
  <si>
    <t>LGST (Sitia Airport, SITIA - Crete)</t>
  </si>
  <si>
    <t>LGSY (Skyros Island National Airport, SKYROS)</t>
  </si>
  <si>
    <t>TNCA (Queen Beatrix International Airport, ORANJESTAD - Aruba)</t>
  </si>
  <si>
    <t>TNCB (Flamingo International Airport, KRALENDIJK - Bonaire)</t>
  </si>
  <si>
    <t>TNCC (Hato International Airport, WILLEMSTAD - Curaçao)</t>
  </si>
  <si>
    <t>TNCM (Princess Juliana International Airport, PHILIPSBURG - Sint Maarten)</t>
  </si>
  <si>
    <t>ENBR (Bergen Airport, BERGEN)</t>
  </si>
  <si>
    <t>ENHD (Haugesund Airport, HAUGESUND)</t>
  </si>
  <si>
    <r>
      <t>ENKR (Kirkenes Airport, H</t>
    </r>
    <r>
      <rPr>
        <sz val="11"/>
        <rFont val="Calibri"/>
        <family val="2"/>
      </rPr>
      <t>Ø</t>
    </r>
    <r>
      <rPr>
        <sz val="11"/>
        <rFont val="Arial"/>
        <family val="2"/>
      </rPr>
      <t>YBUKTMOEN)</t>
    </r>
  </si>
  <si>
    <r>
      <t>ENMS (Mosjøen Airport, KJ</t>
    </r>
    <r>
      <rPr>
        <sz val="11"/>
        <rFont val="Calibri"/>
        <family val="2"/>
      </rPr>
      <t>Æ</t>
    </r>
    <r>
      <rPr>
        <sz val="11"/>
        <rFont val="Arial"/>
        <family val="2"/>
      </rPr>
      <t>RSTAD</t>
    </r>
    <r>
      <rPr>
        <sz val="11"/>
        <rFont val="Arial"/>
        <family val="2"/>
      </rPr>
      <t>)</t>
    </r>
  </si>
  <si>
    <t>ENNK (Narvik Airport, FRAMNES)</t>
  </si>
  <si>
    <t>ENOL (Ørland Main Air Station, SØR-TRØNDELAG)</t>
  </si>
  <si>
    <t>ENOV (Ørsta–Volda Airport, HOVDEN)</t>
  </si>
  <si>
    <r>
      <t>ENRA (Mo i Rana Airport, R</t>
    </r>
    <r>
      <rPr>
        <sz val="11"/>
        <rFont val="Calibri"/>
        <family val="2"/>
      </rPr>
      <t>Ø</t>
    </r>
    <r>
      <rPr>
        <sz val="11"/>
        <rFont val="Arial"/>
        <family val="2"/>
      </rPr>
      <t>SSVOLL)</t>
    </r>
  </si>
  <si>
    <t>ENRM (Rørvik Airport, RYUM)</t>
  </si>
  <si>
    <t>ENRY (Moss Airport, RYGGE)</t>
  </si>
  <si>
    <t>ENSB (Svalbard Airport, LONGYEARBEN - Svalbard)</t>
  </si>
  <si>
    <r>
      <t>ENSG (Sogndal Airport, HAUK</t>
    </r>
    <r>
      <rPr>
        <sz val="11"/>
        <rFont val="Calibri"/>
        <family val="2"/>
      </rPr>
      <t>Å</t>
    </r>
    <r>
      <rPr>
        <sz val="11"/>
        <rFont val="Arial"/>
        <family val="2"/>
      </rPr>
      <t>SEN)</t>
    </r>
  </si>
  <si>
    <t>ENSH (Svolvær Airport, HELLE)</t>
  </si>
  <si>
    <t>ENSK (Stokmarknes Airport, SKAGEN)</t>
  </si>
  <si>
    <t>ENSN (Skien Airport, GEITERYGGEN)</t>
  </si>
  <si>
    <r>
      <t>ENSO (Stord Airport, S</t>
    </r>
    <r>
      <rPr>
        <sz val="11"/>
        <rFont val="Calibri"/>
        <family val="2"/>
      </rPr>
      <t>Ø</t>
    </r>
    <r>
      <rPr>
        <sz val="11"/>
        <rFont val="Arial"/>
        <family val="2"/>
      </rPr>
      <t>RSTOKKEN)</t>
    </r>
  </si>
  <si>
    <t>ENSS (Vardø Airport, SVARTNES)</t>
  </si>
  <si>
    <t>ENST (Sandnessjøen Airport, STOKKA)</t>
  </si>
  <si>
    <r>
      <t>ENVA (Trondheim Airport, V</t>
    </r>
    <r>
      <rPr>
        <sz val="11"/>
        <rFont val="Calibri"/>
        <family val="2"/>
      </rPr>
      <t>Æ</t>
    </r>
    <r>
      <rPr>
        <sz val="11"/>
        <rFont val="Arial"/>
        <family val="2"/>
      </rPr>
      <t>RNES)</t>
    </r>
  </si>
  <si>
    <t>ENZV (Stavanger Airport, SOLA)</t>
  </si>
  <si>
    <t>EPWR (Copernicus Airport, WROCŁAW)</t>
  </si>
  <si>
    <t>GCLP (Gran Canaria International Airport, GRAN CANARIA)</t>
  </si>
  <si>
    <t>LEAS (Asturias Airport , ASTURIAS)</t>
  </si>
  <si>
    <t>EGGD (Bristol Airport, BRISTOL)</t>
  </si>
  <si>
    <t>Flights in</t>
  </si>
  <si>
    <t>Flights out</t>
  </si>
  <si>
    <t>Ranking</t>
  </si>
  <si>
    <t>Taxi-in time</t>
  </si>
  <si>
    <t>Taxi-out time</t>
  </si>
  <si>
    <t>TYPE_OF_ENGINE</t>
  </si>
  <si>
    <t>Another_state</t>
  </si>
  <si>
    <t>Another airport in another state</t>
  </si>
  <si>
    <t>A1   (Douglas Skyraider)</t>
  </si>
  <si>
    <t>A124   (Antonov An-124 Ruslan)</t>
  </si>
  <si>
    <t>A148   (Antonov An-148)</t>
  </si>
  <si>
    <t>A205   (Oskbes-Mai MAI-205)</t>
  </si>
  <si>
    <t>A21   (Aeropract A-21 Solo)</t>
  </si>
  <si>
    <t>A210   (Aquila A-210)</t>
  </si>
  <si>
    <t>A225   (Antonov An-225 Mriya)</t>
  </si>
  <si>
    <t>A23   (Aeropract A-23 Dragon)</t>
  </si>
  <si>
    <t>A3   (Douglas Skywarrior)</t>
  </si>
  <si>
    <t>A33   (Aeropract A-33)</t>
  </si>
  <si>
    <t>A333   (Airbus A-330-300)</t>
  </si>
  <si>
    <t>A342   (Airbus A-340-200)</t>
  </si>
  <si>
    <t>A343   (Airbus A-340-300)</t>
  </si>
  <si>
    <t>A345   (Airbus A-340-500)</t>
  </si>
  <si>
    <t>A346   (Airbus A-340-600)</t>
  </si>
  <si>
    <t>A359   (Airbus A-350-900 XWB)</t>
  </si>
  <si>
    <t>A37   (Cessna Dragonfly)</t>
  </si>
  <si>
    <t>A388   (Airbus A-380-800)</t>
  </si>
  <si>
    <t>A3ST   (Airbus A-300ST Super Transporter)</t>
  </si>
  <si>
    <t>A4   (Douglas Skyhawk)</t>
  </si>
  <si>
    <t>A50   (Beriev A-50)</t>
  </si>
  <si>
    <t>A743   (Antonov An-74-300)</t>
  </si>
  <si>
    <t>AA1   (American AA-1 Yankee)</t>
  </si>
  <si>
    <t>AA5   (Grumman American AA-5 Tiger)</t>
  </si>
  <si>
    <t>AC11   (Rockwell Commander 112)</t>
  </si>
  <si>
    <t>AC50   (North American Rockwell Commander 500)</t>
  </si>
  <si>
    <t>AC5A   (Nanjing AC-500 Aircar)</t>
  </si>
  <si>
    <t>AC6L   (Rockwell Commander 685)</t>
  </si>
  <si>
    <t>AC72   (Aero Commander 720 Alti Cruiser)</t>
  </si>
  <si>
    <t>AE45   (Let Aero 45)</t>
  </si>
  <si>
    <t>AEST   (Piper PA-60 Aerostar)</t>
  </si>
  <si>
    <t>AN2   (Antonov An-2)</t>
  </si>
  <si>
    <t>AN72   (Antonov An-72)</t>
  </si>
  <si>
    <t>ANGL   (Angel Angel)</t>
  </si>
  <si>
    <t>APM2   (Issoire APM-20 Lionceau)</t>
  </si>
  <si>
    <t>AS02   (Ffa AS-202-15 Bravo)</t>
  </si>
  <si>
    <t>AS14   (Schleicher ASK-14)</t>
  </si>
  <si>
    <t>AS22   (Schleicher ASW-22M)</t>
  </si>
  <si>
    <t>AS26   (Schleicher ASH-26E)</t>
  </si>
  <si>
    <t>ATL   (Robin ATL)</t>
  </si>
  <si>
    <t>ATLA   (Breguet Atlantic)</t>
  </si>
  <si>
    <t>B103   (Beriev Be-103 Bekas)</t>
  </si>
  <si>
    <t>B17   (Boeing B-17 Flying Fortress)</t>
  </si>
  <si>
    <t>B2   (Northrop B-2 Spirit)</t>
  </si>
  <si>
    <t>B209   (Messerschmitt-Bolkow BO-209 Monsun)</t>
  </si>
  <si>
    <t>B23   (Douglas B-23 Dragon)</t>
  </si>
  <si>
    <t>B25   (North American B-25 Mitchell)</t>
  </si>
  <si>
    <t>B29   (Boeing B-29 Superfortress)</t>
  </si>
  <si>
    <t>B461   (British Aerospace BAe-146-100)</t>
  </si>
  <si>
    <t>B462   (British Aerospace BAe-146-200)</t>
  </si>
  <si>
    <t>B463   (British Aerospace BAe-146-300)</t>
  </si>
  <si>
    <t>B52   (Boeing B-52 Stratofortress)</t>
  </si>
  <si>
    <t>B60   (Boisavia B-60 Mercurey)</t>
  </si>
  <si>
    <t>B701   (Boeing 707-100)</t>
  </si>
  <si>
    <t>B703   (Boeing 707-300)</t>
  </si>
  <si>
    <t>B712   (Boeing 717-200)</t>
  </si>
  <si>
    <t>B720   (Boeing 720)</t>
  </si>
  <si>
    <t>B721   (Boeing 727-100)</t>
  </si>
  <si>
    <t>B722   (Boeing 727-200)</t>
  </si>
  <si>
    <t>B732   (Boeing 737-200)</t>
  </si>
  <si>
    <t>B733   (Boeing 737-300)</t>
  </si>
  <si>
    <t>B734   (Boeing 737-400)</t>
  </si>
  <si>
    <t>B735   (Boeing 737-500)</t>
  </si>
  <si>
    <t>B736   (Boeing 737-600)</t>
  </si>
  <si>
    <t>B737   (Boeing 737-700)</t>
  </si>
  <si>
    <t>B738   (Boeing 737-800)</t>
  </si>
  <si>
    <t>B739   (Boeing 737-900)</t>
  </si>
  <si>
    <t>B741   (Boeing 747-100)</t>
  </si>
  <si>
    <t>B742   (Boeing 747-200)</t>
  </si>
  <si>
    <t>B743   (Boeing 747-300)</t>
  </si>
  <si>
    <t>B748   (Boeing 747-8)</t>
  </si>
  <si>
    <t>B74R   (Boeing 747SR)</t>
  </si>
  <si>
    <t>B74S   (Boeing 747SP)</t>
  </si>
  <si>
    <t>B752   (Boeing 757-200)</t>
  </si>
  <si>
    <t>B753   (Boeing 757-300)</t>
  </si>
  <si>
    <t>B762   (Boeing 767-200)</t>
  </si>
  <si>
    <t>B763   (Boeing 767-300)</t>
  </si>
  <si>
    <t>B764   (Boeing 767-400)</t>
  </si>
  <si>
    <t>B772   (Boeing 777-200)</t>
  </si>
  <si>
    <t>B773   (Boeing 777-300)</t>
  </si>
  <si>
    <t>B77L   (Boeing 777-200LR)</t>
  </si>
  <si>
    <t>B77W   (Boeing 777-300ER)</t>
  </si>
  <si>
    <t>B788   (Boeing 787-8 Dreamliner)</t>
  </si>
  <si>
    <t>B789   (Boeing 787-9 Dreamliner)</t>
  </si>
  <si>
    <t>BASS   (Beagle Basset)</t>
  </si>
  <si>
    <t>BD17   (Bede BD-17 Nuggett)</t>
  </si>
  <si>
    <t>BDOG   (British Aerospace Bulldog)</t>
  </si>
  <si>
    <t>BE17   (Beech 17 Staggerwing)</t>
  </si>
  <si>
    <t>BE18   (Beech 18 (piston))</t>
  </si>
  <si>
    <t>BE19   (Beech 19 Sport)</t>
  </si>
  <si>
    <t>BE23   (Beech 23 Sundowner)</t>
  </si>
  <si>
    <t>BE24   (Beech 24 Sierra)</t>
  </si>
  <si>
    <t>BE33   (Beech 33 Bonanza)</t>
  </si>
  <si>
    <t>BE35   (Beech 35 Bonanza)</t>
  </si>
  <si>
    <t>BE36   (Beech 36 Bonanza)</t>
  </si>
  <si>
    <t>BE40   (Beech 400 Beechjet)</t>
  </si>
  <si>
    <t>BE50   (Beech 50 Twin Bonanza)</t>
  </si>
  <si>
    <t>BE55   (Beech 55 Baron)</t>
  </si>
  <si>
    <t>BE56   (Beech 56 Turbo Baron)</t>
  </si>
  <si>
    <t>BE58   (Beech 58 Baron)</t>
  </si>
  <si>
    <t>BE60   (Beech 60 Duke)</t>
  </si>
  <si>
    <t>BE65   (Beech 65 Queen Air)</t>
  </si>
  <si>
    <t>BE70   (Beech 70 Queen Air)</t>
  </si>
  <si>
    <t>BE76   (Beech 76 Duchess)</t>
  </si>
  <si>
    <t>BE77   (Beech 77 Skipper)</t>
  </si>
  <si>
    <t>BE80   (Beech 80 Zamir)</t>
  </si>
  <si>
    <t>BE88   (Beech 88 Queen Air)</t>
  </si>
  <si>
    <t>BE95   (Beech 95 Travel Air)</t>
  </si>
  <si>
    <t>BER2   (Beriev Be-200 Altair)</t>
  </si>
  <si>
    <t>BL17   (Bellanca Super Viking)</t>
  </si>
  <si>
    <t>BL8   (American Champion 8 Super Decathlon)</t>
  </si>
  <si>
    <t>BLCF   (Boeing 747-400LCF Dreamlifter)</t>
  </si>
  <si>
    <t>BN2P   (Britten-Norman Islander)</t>
  </si>
  <si>
    <t>BRAV   (Tecnam P-2004 Bravo)</t>
  </si>
  <si>
    <t>BT36   (Beech B36TC Bonanza)</t>
  </si>
  <si>
    <t>BUCA   (Advanced Aviation Buccaneer)</t>
  </si>
  <si>
    <t>BX2   (Brandli BX-2 Cherry)</t>
  </si>
  <si>
    <t>C02T   (Cessna 402 (turbine))</t>
  </si>
  <si>
    <t>C04T   (Cessna 404 (turbine))</t>
  </si>
  <si>
    <t>C06T   (Cessna 206 (turbine))</t>
  </si>
  <si>
    <t>C07T   (Cessna 207 (turbine))</t>
  </si>
  <si>
    <t>C10T   (Cessna P210 (turbine))</t>
  </si>
  <si>
    <t>C120   (Cessna 120)</t>
  </si>
  <si>
    <t>C125   (Northrop C-125 Raider)</t>
  </si>
  <si>
    <t>C150   (Cessna 150 Commuter)</t>
  </si>
  <si>
    <t>C152   (Cessna A152 Aerobat)</t>
  </si>
  <si>
    <t>C162   (Cessna 162 Skycatcher)</t>
  </si>
  <si>
    <t>C170   (Cessna 170)</t>
  </si>
  <si>
    <t>C172   (Cessna 172 Skyhawk)</t>
  </si>
  <si>
    <t>C175   (Cessna 175 Skylark)</t>
  </si>
  <si>
    <t>C177   (Cessna 177 Cardinal)</t>
  </si>
  <si>
    <t>C180   (Cessna 180)</t>
  </si>
  <si>
    <t>C182   (Cessna 182 Skylane)</t>
  </si>
  <si>
    <t>C185   (Cessna 185 Skywagon)</t>
  </si>
  <si>
    <t>C190   (Cessna 190)</t>
  </si>
  <si>
    <t>C195   (Cessna 195)</t>
  </si>
  <si>
    <t>C205   (Cessna 205)</t>
  </si>
  <si>
    <t>C206   (Cessna 206 Super Skywagon)</t>
  </si>
  <si>
    <t>C207   (Cessna 207 Stationair 7)</t>
  </si>
  <si>
    <t>C210   (Cessna 210 Centurion)</t>
  </si>
  <si>
    <t>C21T   (Cessna 421 (turbine))</t>
  </si>
  <si>
    <t>C25A   (Cessna 525A Citation CJ2)</t>
  </si>
  <si>
    <t>C25B   (Cessna 525B Citation CJ3)</t>
  </si>
  <si>
    <t>C25C   (Cessna 525C Citation CJ4)</t>
  </si>
  <si>
    <t>C303   (Cessna T303 Crusader)</t>
  </si>
  <si>
    <t>C310   (Cessna 310)</t>
  </si>
  <si>
    <t>C320   (Cessna 320 Skyknight)</t>
  </si>
  <si>
    <t>C335   (Cessna 335)</t>
  </si>
  <si>
    <t>C336   (Cessna 336 Skymaster)</t>
  </si>
  <si>
    <t>C337   (Cessna M337 Super Skymaster)</t>
  </si>
  <si>
    <t>C340   (Cessna 340)</t>
  </si>
  <si>
    <t>C402   (Cessna 402)</t>
  </si>
  <si>
    <t>C404   (Cessna 404 Titan)</t>
  </si>
  <si>
    <t>C411   (Cessna 411)</t>
  </si>
  <si>
    <t>C414   (Cessna 414)</t>
  </si>
  <si>
    <t>C421   (Cessna 421 Golden Eagle)</t>
  </si>
  <si>
    <t>C46   (Curtiss C-46 Commando)</t>
  </si>
  <si>
    <t>C500   (Cessna 500 Citation)</t>
  </si>
  <si>
    <t>C501   (Cessna 501 Citation 1SP)</t>
  </si>
  <si>
    <t>C510   (Cessna 510 Citation Mustang)</t>
  </si>
  <si>
    <t>C525   (Cessna 525 CitationJet)</t>
  </si>
  <si>
    <t>C526   (Cessna 526 CitationJet)</t>
  </si>
  <si>
    <t>C550   (Cessna 550 Citation 2)</t>
  </si>
  <si>
    <t>C551   (Cessna 551 Citation 2SP)</t>
  </si>
  <si>
    <t>C55B   (Cessna 550B Citation Bravo)</t>
  </si>
  <si>
    <t>C560   (Cessna 560 Citation Ultra)</t>
  </si>
  <si>
    <t>C56X   (Cessna 560XL Citation XLS)</t>
  </si>
  <si>
    <t>C650   (Cessna 650 Citation 3)</t>
  </si>
  <si>
    <t>C680   (Cessna 680 Citation Sovereign)</t>
  </si>
  <si>
    <t>C72R   (Cessna 172RG Cutlass RG)</t>
  </si>
  <si>
    <t>C750   (Cessna 750 Citation 10)</t>
  </si>
  <si>
    <t>C77R   (Cessna 177RG Cardinal RG)</t>
  </si>
  <si>
    <t>C82R   (Cessna R182 Skylane RG)</t>
  </si>
  <si>
    <t>CAT   (Consolidated PBY Catalina)</t>
  </si>
  <si>
    <t>CE22   (Chernov Che-22 Corvette)</t>
  </si>
  <si>
    <t>CE25   (Chernov Che-25)</t>
  </si>
  <si>
    <t>CE43   (Cerva CE-43 Guepard)</t>
  </si>
  <si>
    <t>CH20   (Zenair CH-200 Zénith)</t>
  </si>
  <si>
    <t>CH30   (Zenair CH-300 Tri-Zénith)</t>
  </si>
  <si>
    <t>CH64   (Zenair CH-640 Zodiac)</t>
  </si>
  <si>
    <t>CJ1   (Corby CJ-1 Starlet)</t>
  </si>
  <si>
    <t>CL2P   (Canadair CL-215)</t>
  </si>
  <si>
    <t>CL30   (Bombardier Challenger 300)</t>
  </si>
  <si>
    <t>CL35   (Bombardier Challenger 350)</t>
  </si>
  <si>
    <t>CL41   (Canadair CL-41 Tutor)</t>
  </si>
  <si>
    <t>CL60   (Canadair Challenger 600)</t>
  </si>
  <si>
    <t>CMD1   (Air Command Commander 147)</t>
  </si>
  <si>
    <t>COAR   (Cobra Arrow)</t>
  </si>
  <si>
    <t>COL3   (Columbia Columbia 350)</t>
  </si>
  <si>
    <t>COL4   (Columbia Columbia 400)</t>
  </si>
  <si>
    <t>CONI   (Lockheed Constellation)</t>
  </si>
  <si>
    <t>COZY   (Cosy Cosy Classic)</t>
  </si>
  <si>
    <t>CP10   (Cap Aviation CAP-10)</t>
  </si>
  <si>
    <t>CP21   (Mudry CAP-21)</t>
  </si>
  <si>
    <t>CP22   (Cap Aviation CAP-222)</t>
  </si>
  <si>
    <t>CR10   (Dyn'Aero CR-100)</t>
  </si>
  <si>
    <t>CRJ1   (Canadair Regional Jet RJ-100)</t>
  </si>
  <si>
    <t>CRJ2   (Canadair CL-600 Regional Jet RJ-200)</t>
  </si>
  <si>
    <t>CRJ7   (Canadair Regional Jet CRJ-700)</t>
  </si>
  <si>
    <t>CRJ9   (Canadair Regional Jet CRJ-900)</t>
  </si>
  <si>
    <t>CRJX   (Bombardier Regional Jet CRJ-1000)</t>
  </si>
  <si>
    <t>CRUZ   (Csa SportCruiser)</t>
  </si>
  <si>
    <t>D140   (Jodel D-140 Abeille)</t>
  </si>
  <si>
    <t>D250   (Centre Est DR-250 Capitaine)</t>
  </si>
  <si>
    <t>D253   (Centre Est DR-253 Regent)</t>
  </si>
  <si>
    <t>D28D   (Dornier Do-28D Skyservant)</t>
  </si>
  <si>
    <t>D6   (Auster D-6)</t>
  </si>
  <si>
    <t>D7   (Fokker D-7 Replica)</t>
  </si>
  <si>
    <t>DA2   (Davis DA-2)</t>
  </si>
  <si>
    <t>DA40   (Diamond DA-40 Diamond Star)</t>
  </si>
  <si>
    <t>DA42   (Diamond DA-42 Twin Star)</t>
  </si>
  <si>
    <t>DA5   (Davis DA-5)</t>
  </si>
  <si>
    <t>DAHU   (Pena Dahu)</t>
  </si>
  <si>
    <t>DC10   (Mcdonnell Douglas DC-10)</t>
  </si>
  <si>
    <t>DC3   (Douglas DC-3)</t>
  </si>
  <si>
    <t>DC6   (Douglas DC-6)</t>
  </si>
  <si>
    <t>DC7   (Douglas DC-7)</t>
  </si>
  <si>
    <t>DC85   (Mcdonnell Douglas DC-8-50)</t>
  </si>
  <si>
    <t>DC86   (Mcdonnell Douglas DC-8-60)</t>
  </si>
  <si>
    <t>DC87   (Mcdonnell Douglas DC-8-70)</t>
  </si>
  <si>
    <t>DC91   (Mcdonnell Douglas DC-9-10)</t>
  </si>
  <si>
    <t>DC92   (Mcdonnell Douglas DC-9-20)</t>
  </si>
  <si>
    <t>DC93   (Mcdonnell Douglas DC-9-30)</t>
  </si>
  <si>
    <t>DC95   (Mcdonnell Douglas DC-9-50)</t>
  </si>
  <si>
    <t>DG50   (Glaser-Dirks DG-500M)</t>
  </si>
  <si>
    <t>DH60   (De Havilland DH-60 Moth)</t>
  </si>
  <si>
    <t>DH82   (De Havilland DH-82 Tiger Moth)</t>
  </si>
  <si>
    <t>DH89   (De Havilland DH-89 Dragon Rapide)</t>
  </si>
  <si>
    <t>DHA3   (De Havilland Australia DHA-3 Drover)</t>
  </si>
  <si>
    <t>DHC2   (De Havilland Canada DHC-2 Mk1 Beaver)</t>
  </si>
  <si>
    <t>DHC3   (De Havilland Canada DHC-3 Otter)</t>
  </si>
  <si>
    <t>DHC4   (De Havilland Canada DHC-4 Caribou)</t>
  </si>
  <si>
    <t>DIMO   (Diamond Super Dimona)</t>
  </si>
  <si>
    <t>DJET   (Diamond D-Jet)</t>
  </si>
  <si>
    <t>DLTA   (Verhees Delta)</t>
  </si>
  <si>
    <t>DO27   (Dornier Do-27)</t>
  </si>
  <si>
    <t>DO28   (Dornier Do-28A)</t>
  </si>
  <si>
    <t>DOVE   (De Havilland DH-104 Dove)</t>
  </si>
  <si>
    <t>DR10   (Centre Est DR-100 Ambassadeur)</t>
  </si>
  <si>
    <t>DR22   (Centre Est DR-220 2+2)</t>
  </si>
  <si>
    <t>DR30   (Centre Est DR-340 Major)</t>
  </si>
  <si>
    <t>DR40   (Robin DR-400 Ecoflyer)</t>
  </si>
  <si>
    <t>DV20   (Diamond DV-20 Katana)</t>
  </si>
  <si>
    <t>E135   (Embraer EMB-135LR)</t>
  </si>
  <si>
    <t>E145   (Embraer ERJ-145ER)</t>
  </si>
  <si>
    <t>E170   (Embraer ERJ-170-100)</t>
  </si>
  <si>
    <t>E190   (Embraer ERJ-190)</t>
  </si>
  <si>
    <t>E300   (Extra EA-300)</t>
  </si>
  <si>
    <t>E35L   (Embraer EMB-135BJ Legacy 600)</t>
  </si>
  <si>
    <t>E400   (Extra EA-400)</t>
  </si>
  <si>
    <t>E45X   (Embraer EMB-145XR)</t>
  </si>
  <si>
    <t>E50P   (Embraer EMB-500 Phenom 100)</t>
  </si>
  <si>
    <t>E550   (Embraer EMB-550 Legacy 500)</t>
  </si>
  <si>
    <t>E55P   (Embraer EMB-505 Phenom 300)</t>
  </si>
  <si>
    <t>EA50   (Eclipse Eclipse 500)</t>
  </si>
  <si>
    <t>ECHO   (Tecnam Echo)</t>
  </si>
  <si>
    <t>EDGE   (Zivko Edge 540)</t>
  </si>
  <si>
    <t>EM10   (Marganski EM-10 Bielik)</t>
  </si>
  <si>
    <t>EN28   (Enstrom F-28 Falcon)</t>
  </si>
  <si>
    <t>ERCO   (Air Products Aircoupe)</t>
  </si>
  <si>
    <t>EUPA   (Europa Europa)</t>
  </si>
  <si>
    <t>EV97   (Evektor EV-97 EuroStar)</t>
  </si>
  <si>
    <t>EVOP   (Lancair Evolution Piston)</t>
  </si>
  <si>
    <t>EVSS   (Evektor SportStar)</t>
  </si>
  <si>
    <t>EXPR   (Express Express)</t>
  </si>
  <si>
    <t>F100   (Fokker 100)</t>
  </si>
  <si>
    <t>F104   (Lockheed F-104 Starfighter)</t>
  </si>
  <si>
    <t>F2   (Mitsubishi F-2)</t>
  </si>
  <si>
    <t>F22   (Lockheed Martin F-22 Raptor)</t>
  </si>
  <si>
    <t>F260   (Siai-Marchetti SF-260)</t>
  </si>
  <si>
    <t>F28   (Fokker F-28 Fellowship)</t>
  </si>
  <si>
    <t>F2TH   (Dassault Falcon 2000)</t>
  </si>
  <si>
    <t>F70   (Fokker 70)</t>
  </si>
  <si>
    <t>F8   (Chance Vought F8 Crusader)</t>
  </si>
  <si>
    <t>F8L   (Aeromere F-8L Falco)</t>
  </si>
  <si>
    <t>F900   (Dassault Falcon 900)</t>
  </si>
  <si>
    <t>FA10   (Dassault Falcon 100)</t>
  </si>
  <si>
    <t>FA20   (Dassault Falcon 200)</t>
  </si>
  <si>
    <t>FA50   (Dassault Falcon 50)</t>
  </si>
  <si>
    <t>FA7X   (Dassault Falcon 7X)</t>
  </si>
  <si>
    <t>FBA2   (Found FBA-2 Expedition E350)</t>
  </si>
  <si>
    <t>FDCT   (Flight Design CT)</t>
  </si>
  <si>
    <t>G109   (Grob G-109 Ranger)</t>
  </si>
  <si>
    <t>G115   (Grob G-115E Tutor)</t>
  </si>
  <si>
    <t>G120   (Grob G-120 Snunit)</t>
  </si>
  <si>
    <t>G150   (Gulfstream Aerospace Gulfstream G150)</t>
  </si>
  <si>
    <t>G15T   (Grob G-115T Acro)</t>
  </si>
  <si>
    <t>G180   (General Aircraft G1-80 Skyfarer)</t>
  </si>
  <si>
    <t>G200   (Akrotech G-200)</t>
  </si>
  <si>
    <t>G21   (Grumman G-21A Goose)</t>
  </si>
  <si>
    <t>G250   (Gulfstream Aerospace Gulfstream G250)</t>
  </si>
  <si>
    <t>G280   (Gulfstream Aerospace Gulfstream G280)</t>
  </si>
  <si>
    <t>G3   (Remos G-3 Mirage)</t>
  </si>
  <si>
    <t>G4SG   (Soko G-4 Super Galeb)</t>
  </si>
  <si>
    <t>G59   (Fiat G-59)</t>
  </si>
  <si>
    <t>GA20   (Gippsland GA-200 Fatman)</t>
  </si>
  <si>
    <t>GA7   (Grumman American GA-7 Cougar)</t>
  </si>
  <si>
    <t>GA8   (Gippsaero GA-8 Airvan)</t>
  </si>
  <si>
    <t>GC1   (Globe GC-1 Swift)</t>
  </si>
  <si>
    <t>GFLY   (Scaled 311 Global Flyer)</t>
  </si>
  <si>
    <t>GL5T   (Bombardier Global 5000)</t>
  </si>
  <si>
    <t>GLAS   (Glasair Glasair)</t>
  </si>
  <si>
    <t>GLEX   (Bombardier BD-700 Global Express)</t>
  </si>
  <si>
    <t>GLF2   (Gulfstream American Gulfstream 2)</t>
  </si>
  <si>
    <t>GLF3   (Gulfstream Aerospace Gulfstream 3)</t>
  </si>
  <si>
    <t>GLF4   (Gulfstream Aerospace Gulfstream 4)</t>
  </si>
  <si>
    <t>GLF5   (Gulfstream Aerospace Gulfstream 5)</t>
  </si>
  <si>
    <t>GLF6   (Gulfstream Aerospace Gulfstream G650)</t>
  </si>
  <si>
    <t>GLSP   (New Glastar Sportsman 2+2)</t>
  </si>
  <si>
    <t>GLST   (Glasair GlaStar)</t>
  </si>
  <si>
    <t>GNAT   (Folland Gnat)</t>
  </si>
  <si>
    <t>GOLF   (Tecnam P-96 Golf)</t>
  </si>
  <si>
    <t>GP4   (Osprey GP-4)</t>
  </si>
  <si>
    <t>GSPN   (Grob SPn Utility Jet)</t>
  </si>
  <si>
    <t>GY80   (Gardan GY-80 Horizon)</t>
  </si>
  <si>
    <t>H111   (Heinkel He-111)</t>
  </si>
  <si>
    <t>H25A   (Hawker Siddeley HS-125-1)</t>
  </si>
  <si>
    <t>H25B   (Hawker Siddeley HS-125-700)</t>
  </si>
  <si>
    <t>H25C   (British Aerospace BAe-125-1000)</t>
  </si>
  <si>
    <t>H269   (Hughes 269 Sky Knight)</t>
  </si>
  <si>
    <t>H40   (Hoffmann H-40)</t>
  </si>
  <si>
    <t>HA4T   (Hawker Beechcraft Hawker 4000)</t>
  </si>
  <si>
    <t>HERN   (De Havilland DH-114 Heron)</t>
  </si>
  <si>
    <t>HF20   (Hfb HFB-320 Hansa)</t>
  </si>
  <si>
    <t>HR10   (Robin HR-100 Tiara)</t>
  </si>
  <si>
    <t>HR20   (Robin HR-200)</t>
  </si>
  <si>
    <t>HU2   (Shenyang Sailplane HU-2 Petrel)</t>
  </si>
  <si>
    <t>HUNT   (Hawker Hunter)</t>
  </si>
  <si>
    <t>HUSK   (Aviat A-1 Husky)</t>
  </si>
  <si>
    <t>I23   (Pzl-Swidnik I-23 Manager)</t>
  </si>
  <si>
    <t>IL14   (Ilyushin Il-14)</t>
  </si>
  <si>
    <t>IL62   (Ilyushin Il-62)</t>
  </si>
  <si>
    <t>IL76   (Ilyushin Il-76)</t>
  </si>
  <si>
    <t>IL86   (Ilyushin Il-86)</t>
  </si>
  <si>
    <t>IL96   (Ilyushin Il-96)</t>
  </si>
  <si>
    <t>IR23   (Ica IAR-823)</t>
  </si>
  <si>
    <t>IS28   (Iar IS-28M2)</t>
  </si>
  <si>
    <t>J2   (Piper J-2 Cub)</t>
  </si>
  <si>
    <t>J328   (Fairchild Dornier 328JET)</t>
  </si>
  <si>
    <t>JAB4   (Jabiru Jabiru J400)</t>
  </si>
  <si>
    <t>JABI   (Jabiru Jabiru SP)</t>
  </si>
  <si>
    <t>JARO   (Jackaroo Thruxton Jackaroo)</t>
  </si>
  <si>
    <t>JPRO   (Bac 145 Jet Provost)</t>
  </si>
  <si>
    <t>JU52   (Junkers Ju-52/3m)</t>
  </si>
  <si>
    <t>KA26   (Kamov Ka-26)</t>
  </si>
  <si>
    <t>KP2   (Jihlavan KP-2 Skyleader 150)</t>
  </si>
  <si>
    <t>L10   (Lockheed L-10 Electra)</t>
  </si>
  <si>
    <t>L101   (Lockheed L-1011 TriStar)</t>
  </si>
  <si>
    <t>L12   (Lockheed L-12 Electra Junior)</t>
  </si>
  <si>
    <t>L14   (Lockheed L-14 Hudson)</t>
  </si>
  <si>
    <t>L200   (Let L-200 Morava)</t>
  </si>
  <si>
    <t>L29A   (Lockheed L-1329 Jetstar 6)</t>
  </si>
  <si>
    <t>L29B   (Lockheed L-1329 Jetstar 2)</t>
  </si>
  <si>
    <t>L37   (Lockheed L-137 Ventura)</t>
  </si>
  <si>
    <t>L40   (Orlican L-40 Meta Sokol)</t>
  </si>
  <si>
    <t>L8   (Luscombe 8 Trainer)</t>
  </si>
  <si>
    <t>LA25   (Lake LA-250 Seafury)</t>
  </si>
  <si>
    <t>LA4   (Lake LA-4 Buccaneer)</t>
  </si>
  <si>
    <t>LA8   (Aerovolga LA-8 Flagman)</t>
  </si>
  <si>
    <t>LANC   (Avro Lancaster)</t>
  </si>
  <si>
    <t>LCA   (Ada LCA Tejas)</t>
  </si>
  <si>
    <t>LEG2   (Lancair Legacy)</t>
  </si>
  <si>
    <t>LGEZ   (Rutan 61 Long-EZ)</t>
  </si>
  <si>
    <t>LJ23   (Lear Jet 23)</t>
  </si>
  <si>
    <t>LJ24   (Lear Jet 24)</t>
  </si>
  <si>
    <t>LJ25   (Lear Jet 25)</t>
  </si>
  <si>
    <t>LJ31   (Learjet 31)</t>
  </si>
  <si>
    <t>LJ35   (Learjet 35)</t>
  </si>
  <si>
    <t>LJ40   (Learjet 40)</t>
  </si>
  <si>
    <t>LJ45   (Learjet 45)</t>
  </si>
  <si>
    <t>LJ55   (Learjet 55)</t>
  </si>
  <si>
    <t>LJ60   (Learjet 60)</t>
  </si>
  <si>
    <t>LJ70   (Learjet 70)</t>
  </si>
  <si>
    <t>LJ75   (Learjet 75)</t>
  </si>
  <si>
    <t>LNC2   (Lancair Lancair 200)</t>
  </si>
  <si>
    <t>LNC4   (Lancair Lancair 4)</t>
  </si>
  <si>
    <t>LNCE   (Lancair Lancair ES)</t>
  </si>
  <si>
    <t>M17   (Myasishchev M-17 Stratosfera)</t>
  </si>
  <si>
    <t>M18   (Pzl-Mielec M-18 Dromader)</t>
  </si>
  <si>
    <t>M2   (Kubicek M-2 Scout)</t>
  </si>
  <si>
    <t>M200   (Aero Commander Commander 200)</t>
  </si>
  <si>
    <t>M203   (Myasishchev M-203 Barsuk)</t>
  </si>
  <si>
    <t>M20P   (Mooney M-20G Statesman)</t>
  </si>
  <si>
    <t>M20T   (Mooney M-20M TLS)</t>
  </si>
  <si>
    <t>M21   (Pzl-Mielec M-21 Dromader Mini)</t>
  </si>
  <si>
    <t>M212   (Lambert M-212 Mission)</t>
  </si>
  <si>
    <t>M22   (Mooney M-22 Mustang)</t>
  </si>
  <si>
    <t>M26   (Pzl-Mielec M-26 Air Wolf)</t>
  </si>
  <si>
    <t>M346   (Aermacchi M-346 Master)</t>
  </si>
  <si>
    <t>M360   (Aircraft Technologies Meyer-360)</t>
  </si>
  <si>
    <t>M5   (Maule M-5 Strata Rocket)</t>
  </si>
  <si>
    <t>M55   (Myasishchev M-55 Geophysica)</t>
  </si>
  <si>
    <t>M6   (Maule M-6 Super Rocket)</t>
  </si>
  <si>
    <t>M7   (Maule M-7-260 Super Rocket)</t>
  </si>
  <si>
    <t>M8   (Maule M-8)</t>
  </si>
  <si>
    <t>MC90   (Monocoupe 90)</t>
  </si>
  <si>
    <t>MCR1   (Dyn'Aero MCR-01)</t>
  </si>
  <si>
    <t>MCR4   (Dyn'Aero MCR-4)</t>
  </si>
  <si>
    <t>MD11   (Mcdonnell Douglas MD-11)</t>
  </si>
  <si>
    <t>MD81   (Mcdonnell Douglas MD-81)</t>
  </si>
  <si>
    <t>MD82   (Mcdonnell Douglas MD-82)</t>
  </si>
  <si>
    <t>MD83   (Mcdonnell Douglas MD-83)</t>
  </si>
  <si>
    <t>MD87   (Mcdonnell Douglas MD-87)</t>
  </si>
  <si>
    <t>MD88   (Mcdonnell Douglas MD-88)</t>
  </si>
  <si>
    <t>MD90   (Mcdonnell Douglas MD-90)</t>
  </si>
  <si>
    <t>MG17   (Mikoyan MiG-17)</t>
  </si>
  <si>
    <t>MG44   (Mikoyan MiG 1-44)</t>
  </si>
  <si>
    <t>MICO   (Microjet Microjet 200)</t>
  </si>
  <si>
    <t>MOL1   (Molniya 1)</t>
  </si>
  <si>
    <t>MOR2   (Morrisey 2000 Nifty)</t>
  </si>
  <si>
    <t>MP20   (Plan MP-205 Busard)</t>
  </si>
  <si>
    <t>MS18   (Socata MS-200FG Morane)</t>
  </si>
  <si>
    <t>MS30   (Socata MS-300 Epsilon 2)</t>
  </si>
  <si>
    <t>MU30   (Mitsubishi MU-300 Diamond)</t>
  </si>
  <si>
    <t>NAVI   (North American NA-145 Navion)</t>
  </si>
  <si>
    <t>OSCR   (Partenavia Oscar)</t>
  </si>
  <si>
    <t>P06T   (Tecnam P-2006T)</t>
  </si>
  <si>
    <t>P100   (Pottier P-100)</t>
  </si>
  <si>
    <t>P148   (Piaggio P-148)</t>
  </si>
  <si>
    <t>P2   (Lockheed P-2 Neptune)</t>
  </si>
  <si>
    <t>P208   (Tecnam P-2008)</t>
  </si>
  <si>
    <t>P210   (Cessna P210 Pressurized Centurion)</t>
  </si>
  <si>
    <t>P28A   (Piper PA-28-181 Archer LX)</t>
  </si>
  <si>
    <t>P28B   (Piper PA-28-235 Cherokee Pathfinder)</t>
  </si>
  <si>
    <t>P28R   (Piper PA-28R-180 Cherokee Arrow)</t>
  </si>
  <si>
    <t>P28S   (Piper PA-28R-201T Turbo Cherokee Arrow 3)</t>
  </si>
  <si>
    <t>P28T   (Piper PA-28RT-201 Arrow 4)</t>
  </si>
  <si>
    <t>P28U   (Piper PA-28RT-201T Turbo Arrow 4)</t>
  </si>
  <si>
    <t>P32R   (Piper PA-32R-300 Lance)</t>
  </si>
  <si>
    <t>P32T   (Piper PA-32RT-300 Lance 2)</t>
  </si>
  <si>
    <t>P337   (Cessna P337 Pressurized Skymaster)</t>
  </si>
  <si>
    <t>P38   (Lockheed P-38 Lightning)</t>
  </si>
  <si>
    <t>P39   (Bell Airacobra)</t>
  </si>
  <si>
    <t>P47   (Republic F-47 Thunderbolt)</t>
  </si>
  <si>
    <t>P51   (North American P-51 Mustang)</t>
  </si>
  <si>
    <t>P60   (Pottier P-60 Minacro)</t>
  </si>
  <si>
    <t>P63   (Bell P-63 Kingcobra)</t>
  </si>
  <si>
    <t>P66P   (Piaggio P-166B Portofino)</t>
  </si>
  <si>
    <t>P68   (Partenavia P-68 Observer)</t>
  </si>
  <si>
    <t>P80   (Pottier P-80)</t>
  </si>
  <si>
    <t>P82   (North American P-82 Twin Mustang)</t>
  </si>
  <si>
    <t>PA11   (Piper PA-11 Cub Special)</t>
  </si>
  <si>
    <t>PA12   (Piper PA-12 Super Cruiser)</t>
  </si>
  <si>
    <t>PA14   (Piper PA-14 Family Cruiser)</t>
  </si>
  <si>
    <t>PA18   (Piper PA-18 Super Cub)</t>
  </si>
  <si>
    <t>PA20   (Piper PA-20 Pacer)</t>
  </si>
  <si>
    <t>PA22   (Piper PA-22 Colt)</t>
  </si>
  <si>
    <t>PA23   (Piper PA-23-150 Apache)</t>
  </si>
  <si>
    <t>PA24   (Piper PA-24 Comanche)</t>
  </si>
  <si>
    <t>PA25   (Piper PA-25 Pawnee)</t>
  </si>
  <si>
    <t>PA27   (Piper PA-23-250 Turbo Aztec)</t>
  </si>
  <si>
    <t>PA30   (Piper PA-30 Twin Comanche)</t>
  </si>
  <si>
    <t>PA31   (Piper PA-31-300 Navajo)</t>
  </si>
  <si>
    <t>PA32   (Piper PA-32 Turbo Saratoga)</t>
  </si>
  <si>
    <t>PA34   (Piper PA-34 Seneca)</t>
  </si>
  <si>
    <t>PA36   (Piper PA-36 Pawnee Brave)</t>
  </si>
  <si>
    <t>PA38   (Piper PA-38 Tomahawk)</t>
  </si>
  <si>
    <t>PA44   (Piper PA-44 Seminole)</t>
  </si>
  <si>
    <t>PA47   (Piper PA-47 Piper Jet)</t>
  </si>
  <si>
    <t>PAT2   (Atac Patriot 2)</t>
  </si>
  <si>
    <t>PEGA   (General Avia F-20 Pegaso)</t>
  </si>
  <si>
    <t>PELI   (Flyer Pelican)</t>
  </si>
  <si>
    <t>PEMB   (Hunting P-66 Pembroke)</t>
  </si>
  <si>
    <t>PICO   (General Avia F-15 Picchio)</t>
  </si>
  <si>
    <t>PINO   (General Avia F-22 Pinguino Sprint)</t>
  </si>
  <si>
    <t>PIVI   (Pipistrel Virus)</t>
  </si>
  <si>
    <t>PNR2   (Alpi Pioneer 200)</t>
  </si>
  <si>
    <t>PNR3   (Alpi Pioneer 300)</t>
  </si>
  <si>
    <t>PO60   (Potez 60 Sauterelle)</t>
  </si>
  <si>
    <t>PRM1   (Hawker Beechcraft Premier 1)</t>
  </si>
  <si>
    <t>PROC   (Percival P-31 Proctor)</t>
  </si>
  <si>
    <t>PROT   (Csa Parrot)</t>
  </si>
  <si>
    <t>PTS2   (Pitts S-2 Special)</t>
  </si>
  <si>
    <t>PUP   (Beagle B-121 Pup)</t>
  </si>
  <si>
    <t>PZ01   (Pzl-Okecie PZL-101 Gawron)</t>
  </si>
  <si>
    <t>PZ04   (Pzl-Okecie PZL-104 Wilga 35)</t>
  </si>
  <si>
    <t>PZ06   (Pzl-Okecie PZL-106B Kruk)</t>
  </si>
  <si>
    <t>R100   (Robin R-1180 Aiglon)</t>
  </si>
  <si>
    <t>R135   (Boeing RC-135)</t>
  </si>
  <si>
    <t>R200   (Robin R-2100 Super Club)</t>
  </si>
  <si>
    <t>R22   (Robinson R-22)</t>
  </si>
  <si>
    <t>R300   (Robin R-300)</t>
  </si>
  <si>
    <t>R4   (Sikorsky R-4 Hoverfly)</t>
  </si>
  <si>
    <t>R44   (Robinson R-44 Raven)</t>
  </si>
  <si>
    <t>R721   (Boeing 727-100RE Super 27)</t>
  </si>
  <si>
    <t>R722   (Boeing 727-200RE Super 27)</t>
  </si>
  <si>
    <t>R90F   (Ruschmeyer R-90-230FG)</t>
  </si>
  <si>
    <t>R90R   (Ruschmeyer R-90-230RG)</t>
  </si>
  <si>
    <t>RALL   (Socata Rallye 100)</t>
  </si>
  <si>
    <t>RANG   (Navion Rangemaster)</t>
  </si>
  <si>
    <t>RF4   (Fournier RF-4)</t>
  </si>
  <si>
    <t>RF6   (Fournier RF-6)</t>
  </si>
  <si>
    <t>RJ1H   (British Aerospace RJ-100)</t>
  </si>
  <si>
    <t>RJ70   (British Aerospace RJ-70)</t>
  </si>
  <si>
    <t>RJ85   (British Aerospace RJ-85)</t>
  </si>
  <si>
    <t>RV10   (Van'S RV-10)</t>
  </si>
  <si>
    <t>RV4   (Van'S RV-4)</t>
  </si>
  <si>
    <t>RV6   (Van'S RV-6)</t>
  </si>
  <si>
    <t>RV8   (Van'S RV-8)</t>
  </si>
  <si>
    <t>RV9   (Van'S RV-9)</t>
  </si>
  <si>
    <t>S05F   (Siai-Marchetti S-205-20F)</t>
  </si>
  <si>
    <t>S05R   (Siai-Marchetti S-205-20R)</t>
  </si>
  <si>
    <t>S200   (Sipa S-200 Minijet)</t>
  </si>
  <si>
    <t>S208   (Siai-Marchetti S-208)</t>
  </si>
  <si>
    <t>S210   (Aerospatiale SE-210 Caravelle)</t>
  </si>
  <si>
    <t>S211   (Siai-Marchetti S-211)</t>
  </si>
  <si>
    <t>S223   (Casa 223 Flamingo)</t>
  </si>
  <si>
    <t>S22T   (Cirrus SR-22T)</t>
  </si>
  <si>
    <t>S2P   (Grumman S-2 Tracker)</t>
  </si>
  <si>
    <t>S3   (Lockheed S-3 Viking)</t>
  </si>
  <si>
    <t>S37   (Sukhoi S-37 Berkut)</t>
  </si>
  <si>
    <t>S601   (Aerospatiale SN-601 Corvette)</t>
  </si>
  <si>
    <t>SA05   (K &amp; S SA-105 Super Cavalier)</t>
  </si>
  <si>
    <t>SA20   (Beriev SA-20)</t>
  </si>
  <si>
    <t>SA30   (Stolp SA-300 Starduster Too)</t>
  </si>
  <si>
    <t>SA50   (Stolp SA-500 Starlet)</t>
  </si>
  <si>
    <t>SAH1   (Trago Mills SAH-1)</t>
  </si>
  <si>
    <t>SB29   (Saab J29)</t>
  </si>
  <si>
    <t>SB32   (Saab 32 Lansen)</t>
  </si>
  <si>
    <t>SB91   (Saab 91 Safir)</t>
  </si>
  <si>
    <t>SBR1   (North American Sabreliner 40)</t>
  </si>
  <si>
    <t>SBR2   (North American Rockwell Sabre 75)</t>
  </si>
  <si>
    <t>SC01   (Fft SC-01 Speed Canard)</t>
  </si>
  <si>
    <t>SF2   (Hapi SF-2 Cygnet)</t>
  </si>
  <si>
    <t>SF25   (Scheibe SF-25 Falke)</t>
  </si>
  <si>
    <t>SG37   (Schweizer SGM-2-37)</t>
  </si>
  <si>
    <t>SG70   (Glass SG-70 STOLGlass)</t>
  </si>
  <si>
    <t>SHRK   (Shark Aero Shark)</t>
  </si>
  <si>
    <t>SIRA   (Tecnam P-2002 Sierra)</t>
  </si>
  <si>
    <t>SJ30   (Swearingen SJ-30)</t>
  </si>
  <si>
    <t>SK70   (Starkraft SK-700)</t>
  </si>
  <si>
    <t>SM92   (Technoavia SM-92 Finist)</t>
  </si>
  <si>
    <t>SP7   (Spartan 7 Executive)</t>
  </si>
  <si>
    <t>SR20   (Cirrus SR-20 SRV)</t>
  </si>
  <si>
    <t>SR22   (Cirrus SR-22)</t>
  </si>
  <si>
    <t>SR71   (Lockheed SR-71 Blackbird)</t>
  </si>
  <si>
    <t>ST10   (Socata ST-10 Provence)</t>
  </si>
  <si>
    <t>ST60   (Staudacher S-600)</t>
  </si>
  <si>
    <t>SU25   (Sukhoi Su-25)</t>
  </si>
  <si>
    <t>SU7   (Sukhoi Su-7)</t>
  </si>
  <si>
    <t>SU95   (Sukhoi Superjet 100-95)</t>
  </si>
  <si>
    <t>SUBA   (Fuji FA-200 Aero Subaru)</t>
  </si>
  <si>
    <t>SX30   (Swearingen SX-300)</t>
  </si>
  <si>
    <t>SYMP   (Symphony SA-160 Symphony)</t>
  </si>
  <si>
    <t>T1   (Fuji T-1)</t>
  </si>
  <si>
    <t>T10   (Tmm-Avia T-10 Avia-Tor)</t>
  </si>
  <si>
    <t>T134   (Tupolev Tu-134)</t>
  </si>
  <si>
    <t>T144   (Tupolev Tu-144)</t>
  </si>
  <si>
    <t>T154   (Tupolev Tu-154)</t>
  </si>
  <si>
    <t>T160   (Tupolev Tu-160)</t>
  </si>
  <si>
    <t>T204   (Tupolev Tu-204)</t>
  </si>
  <si>
    <t>T206   (Cessna TU206 Turbo Staionair)</t>
  </si>
  <si>
    <t>T210   (Cessna T210 Turbo Centurion)</t>
  </si>
  <si>
    <t>T22M   (Tupolev Tu-22M)</t>
  </si>
  <si>
    <t>T250   (Bellanca T-250 Aries)</t>
  </si>
  <si>
    <t>T28   (North American T-28 Trojan)</t>
  </si>
  <si>
    <t>T30   (Terzi T-30 Katana)</t>
  </si>
  <si>
    <t>T33   (Lockheed T-33 Shooting Star)</t>
  </si>
  <si>
    <t>T37   (Cessna T-37)</t>
  </si>
  <si>
    <t>T4   (Kawasaki T-4)</t>
  </si>
  <si>
    <t>T40   (Turner T-40)</t>
  </si>
  <si>
    <t>TAMP   (Socata TB-9 Tampico)</t>
  </si>
  <si>
    <t>TB05   (Amc Texas Bullet 205)</t>
  </si>
  <si>
    <t>TB20   (Socata TB-20 Trinidad)</t>
  </si>
  <si>
    <t>TB21   (Socata TB-21 Trinidad TC)</t>
  </si>
  <si>
    <t>TB30   (Socata TB-30 Epsilon)</t>
  </si>
  <si>
    <t>TB31   (Socata TB-31 Omega)</t>
  </si>
  <si>
    <t>TBEE   (United Consultant Twin Bee)</t>
  </si>
  <si>
    <t>TBM   (General Motors TBM Avenger)</t>
  </si>
  <si>
    <t>TFUN   (Twi Taifun)</t>
  </si>
  <si>
    <t>TL20   (Tl Ultralight TL-2000 Sting)</t>
  </si>
  <si>
    <t>TOBA   (Socata TB-10 Tobago)</t>
  </si>
  <si>
    <t>TR1   (Trident TR-1 Trigull)</t>
  </si>
  <si>
    <t>TR20   (Feugray TR-200)</t>
  </si>
  <si>
    <t>TRF1   (Team Rocket F-1)</t>
  </si>
  <si>
    <t>TRIM   (Ford Tri-Motor)</t>
  </si>
  <si>
    <t>TRIS   (Britten-Norman Trislander)</t>
  </si>
  <si>
    <t>TUTR   (Avro 621 Tutor)</t>
  </si>
  <si>
    <t>TWEN   (Tecnam P-2010 Twenty-Ten)</t>
  </si>
  <si>
    <t>UT75   (Utva 75)</t>
  </si>
  <si>
    <t>VAMP   (De Havilland DH-100 Vampire)</t>
  </si>
  <si>
    <t>VELO   (Velocity Velocity)</t>
  </si>
  <si>
    <t>VGUL   (Percival P-10 Vega Gull)</t>
  </si>
  <si>
    <t>VK3P   (Cirrus VK-30 Cirrus)</t>
  </si>
  <si>
    <t>VO10   (Volaircraft Volaire 10)</t>
  </si>
  <si>
    <t>WA40   (Wassmer WA-40 Super 4)</t>
  </si>
  <si>
    <t>WA41   (Wassmer WA-41 Baladou)</t>
  </si>
  <si>
    <t>WA42   (Wassmer WA-421 Prestige)</t>
  </si>
  <si>
    <t>WA50   (Wassmer WA-52 Europa)</t>
  </si>
  <si>
    <t>WACO   (Waco 125)</t>
  </si>
  <si>
    <t>WT9   (Aerospool WT-9 Dynamic)</t>
  </si>
  <si>
    <t>XL2   (Liberty (2) XL-2)</t>
  </si>
  <si>
    <t>Y130   (Yakovlev Yak-130)</t>
  </si>
  <si>
    <t>Y18T   (Yakovlev Yak-18T)</t>
  </si>
  <si>
    <t>YK18   (Yakovlev Yak-18)</t>
  </si>
  <si>
    <t>YK28   (Yakovlev Yak-28)</t>
  </si>
  <si>
    <t>YK40   (Yakovlev Yak-40)</t>
  </si>
  <si>
    <t>YK42   (Yakovlev Yak-42)</t>
  </si>
  <si>
    <t>YK52   (Yakovlev Yak-52)</t>
  </si>
  <si>
    <t>Z42   (Moravan Zlin Z-242)</t>
  </si>
  <si>
    <t>Z43   (Moravan Zlin Z-143)</t>
  </si>
  <si>
    <t>ZERO   (Mitsubishi A6M Zero)</t>
  </si>
  <si>
    <t>ZULU   (Bul Zùlù)</t>
  </si>
  <si>
    <t>AC10   (FD-Composites AC-10 Arrow-Copter)</t>
  </si>
  <si>
    <t>AC68   (Aero Commander 680 Super)</t>
  </si>
  <si>
    <t>B744   (Boeing 747-400 - international, winglets)</t>
  </si>
  <si>
    <t>B74D   (Boeing 747-400 - domestic, no winglets)</t>
  </si>
  <si>
    <t>BA11   (BAC One-Eleven)</t>
  </si>
  <si>
    <t>C82   (Fairchild C-82 Packet)</t>
  </si>
  <si>
    <t>CA25   (Commonwealth CA-25 Winjeel)</t>
  </si>
  <si>
    <t>FA24   (Fairchild F-24 Argus)</t>
  </si>
  <si>
    <t>FA62   (Fairchild M-62 Cornell)</t>
  </si>
  <si>
    <t>L29   (Aero L-29 Delfin)</t>
  </si>
  <si>
    <t>L39   (Aero L-139 Albatros)</t>
  </si>
  <si>
    <t>L60   (Aero L-60 Brigadyr)</t>
  </si>
  <si>
    <t>WW23   (IAI 1123 Westwind)</t>
  </si>
  <si>
    <t>WW24   (IAI 1124 Westwind)</t>
  </si>
  <si>
    <t>ASTR   (IAI C-38 Astra)</t>
  </si>
  <si>
    <t>GALX   (IAI 1126 Galaxy)</t>
  </si>
  <si>
    <t>KFIR   (IAI Kfir)</t>
  </si>
  <si>
    <t>VF14   (VFW VFW-614)</t>
  </si>
  <si>
    <t>A20     (Douglas A-20 Havoc)</t>
  </si>
  <si>
    <t>AT3   (AIDC AT-3 Tzu-Chung)</t>
  </si>
  <si>
    <t>CO is carbon monoxide.</t>
  </si>
  <si>
    <t>HC is unburnt hydrocarbons.</t>
  </si>
  <si>
    <t>b) Airport</t>
  </si>
  <si>
    <t>c) Year</t>
  </si>
  <si>
    <t xml:space="preserve"> a) Country</t>
  </si>
  <si>
    <t>Rate of fuel burn (kg/s/engine)</t>
  </si>
  <si>
    <t>Mass of CO emitted (kg)</t>
  </si>
  <si>
    <t>Mass of fuel burnt (kg)</t>
  </si>
  <si>
    <t>Mass of HC emitted (kg)</t>
  </si>
  <si>
    <t>Mass of NOX emitted (kg)</t>
  </si>
  <si>
    <r>
      <t>Mass of CO</t>
    </r>
    <r>
      <rPr>
        <vertAlign val="subscript"/>
        <sz val="11"/>
        <rFont val="Arial"/>
        <family val="2"/>
      </rPr>
      <t>2</t>
    </r>
    <r>
      <rPr>
        <sz val="11"/>
        <rFont val="Arial"/>
        <family val="2"/>
      </rPr>
      <t xml:space="preserve"> emitted (kg)</t>
    </r>
  </si>
  <si>
    <t>←</t>
  </si>
  <si>
    <t>Engine thrust setting (% of maximum thrust)</t>
  </si>
  <si>
    <t>Approach+landing</t>
  </si>
  <si>
    <t>Mass of CO2 emitted (kg)</t>
  </si>
  <si>
    <t>LTO cycle total</t>
  </si>
  <si>
    <t>Departure phase total</t>
  </si>
  <si>
    <t>Arrival phase total</t>
  </si>
  <si>
    <t>Enter aircraft and airport details here (using the drop-down menus in the dark blue boxes)</t>
  </si>
  <si>
    <t xml:space="preserve">See engine fuel burn and emissions data here </t>
  </si>
  <si>
    <r>
      <t>NOX are mono-nitrogen oxides (NO and NO</t>
    </r>
    <r>
      <rPr>
        <vertAlign val="subscript"/>
        <sz val="11"/>
        <rFont val="Arial"/>
        <family val="2"/>
      </rPr>
      <t>2</t>
    </r>
    <r>
      <rPr>
        <sz val="11"/>
        <rFont val="Arial"/>
        <family val="2"/>
      </rPr>
      <t>)</t>
    </r>
  </si>
  <si>
    <t>See LTO cycle fuel burnt and emissions totals here</t>
  </si>
  <si>
    <t>See airport annual average taxi times here</t>
  </si>
  <si>
    <r>
      <t>See general engine details here</t>
    </r>
    <r>
      <rPr>
        <b/>
        <u/>
        <vertAlign val="superscript"/>
        <sz val="11"/>
        <rFont val="Arial"/>
        <family val="2"/>
      </rPr>
      <t>1</t>
    </r>
  </si>
  <si>
    <r>
      <t>Rate of emission of CO</t>
    </r>
    <r>
      <rPr>
        <vertAlign val="superscript"/>
        <sz val="11"/>
        <rFont val="Arial"/>
        <family val="2"/>
      </rPr>
      <t>2</t>
    </r>
    <r>
      <rPr>
        <sz val="11"/>
        <rFont val="Arial"/>
        <family val="2"/>
      </rPr>
      <t xml:space="preserve"> (kg/s/engine)</t>
    </r>
  </si>
  <si>
    <r>
      <t>Rate of emission of NOX</t>
    </r>
    <r>
      <rPr>
        <vertAlign val="superscript"/>
        <sz val="11"/>
        <rFont val="Arial"/>
        <family val="2"/>
      </rPr>
      <t>4</t>
    </r>
    <r>
      <rPr>
        <sz val="11"/>
        <rFont val="Arial"/>
        <family val="2"/>
      </rPr>
      <t xml:space="preserve"> (kg/s/engine)</t>
    </r>
  </si>
  <si>
    <r>
      <t>Rate of emission of HC</t>
    </r>
    <r>
      <rPr>
        <vertAlign val="superscript"/>
        <sz val="11"/>
        <rFont val="Arial"/>
        <family val="2"/>
      </rPr>
      <t>3</t>
    </r>
    <r>
      <rPr>
        <sz val="11"/>
        <rFont val="Arial"/>
        <family val="2"/>
      </rPr>
      <t xml:space="preserve"> (kg/s/engine)</t>
    </r>
  </si>
  <si>
    <t>Average taxi-in time for the selected airport and year</t>
  </si>
  <si>
    <t>ICAO default taxi-out time (=1140 s)</t>
  </si>
  <si>
    <t>ICAO default taxi-in time (=420 s)</t>
  </si>
  <si>
    <t>Average taxi-out time for the 25 busiest airports in 2015 (=816 s)</t>
  </si>
  <si>
    <t>Average taxi-in time for the 25 busiest airports in 2015 (=386 s)</t>
  </si>
  <si>
    <t>Average taxi-out time for the selected airport and year</t>
  </si>
  <si>
    <t>CYEG</t>
  </si>
  <si>
    <t>DAAE</t>
  </si>
  <si>
    <t>DABT</t>
  </si>
  <si>
    <t>EPRA</t>
  </si>
  <si>
    <t>FSIA</t>
  </si>
  <si>
    <t>LECH</t>
  </si>
  <si>
    <t>LFLX</t>
  </si>
  <si>
    <t>LLOV</t>
  </si>
  <si>
    <t>LYNI</t>
  </si>
  <si>
    <t>OIAW</t>
  </si>
  <si>
    <t>SKCL</t>
  </si>
  <si>
    <t>UKOH</t>
  </si>
  <si>
    <t>WIII</t>
  </si>
  <si>
    <t>DAON</t>
  </si>
  <si>
    <t>SKRG</t>
  </si>
  <si>
    <t>0.0003309</t>
  </si>
  <si>
    <t>0.0005630</t>
  </si>
  <si>
    <t>0.001879</t>
  </si>
  <si>
    <t>0.0002871</t>
  </si>
  <si>
    <t>0.00000004660</t>
  </si>
  <si>
    <t>0.0000001380</t>
  </si>
  <si>
    <t>0.00009405</t>
  </si>
  <si>
    <t>0.00000003880</t>
  </si>
  <si>
    <t>0.008672</t>
  </si>
  <si>
    <t>0.001090</t>
  </si>
  <si>
    <t>0.0002415</t>
  </si>
  <si>
    <t>0.006204</t>
  </si>
  <si>
    <t>0.4660</t>
  </si>
  <si>
    <t>0.1380</t>
  </si>
  <si>
    <t>0.05500</t>
  </si>
  <si>
    <t>0.3880</t>
  </si>
  <si>
    <t>0.00002284</t>
  </si>
  <si>
    <t>0.000006776</t>
  </si>
  <si>
    <t>0.000003279</t>
  </si>
  <si>
    <t>0.00001902</t>
  </si>
  <si>
    <t>0.000000005359</t>
  </si>
  <si>
    <t>0.000000007763</t>
  </si>
  <si>
    <t>0.0000005803</t>
  </si>
  <si>
    <t>0.000000002949</t>
  </si>
  <si>
    <t>0.00000002238</t>
  </si>
  <si>
    <t>0.00000001220</t>
  </si>
  <si>
    <t>0.000000006207</t>
  </si>
  <si>
    <t>0.00000002111</t>
  </si>
  <si>
    <t>0.00002282</t>
  </si>
  <si>
    <t>0.000006756</t>
  </si>
  <si>
    <t>0.000002693</t>
  </si>
  <si>
    <t>0.00001900</t>
  </si>
  <si>
    <t>0.0004175</t>
  </si>
  <si>
    <t>0.0007905</t>
  </si>
  <si>
    <t>0.001624</t>
  </si>
  <si>
    <t>0.0003586</t>
  </si>
  <si>
    <t>0.00002913</t>
  </si>
  <si>
    <t>0.00002170</t>
  </si>
  <si>
    <t>0.00001820</t>
  </si>
  <si>
    <t>0.00003260</t>
  </si>
  <si>
    <t>0.02072</t>
  </si>
  <si>
    <t>0.002889</t>
  </si>
  <si>
    <t>0.0006617</t>
  </si>
  <si>
    <t>0.01494</t>
  </si>
  <si>
    <t>0.9710</t>
  </si>
  <si>
    <t>0.3100</t>
  </si>
  <si>
    <t>0.1300</t>
  </si>
  <si>
    <t>0.8150</t>
  </si>
  <si>
    <t>0.0002131</t>
  </si>
  <si>
    <t>0.00005086</t>
  </si>
  <si>
    <t>0.00001493</t>
  </si>
  <si>
    <t>0.0002178</t>
  </si>
  <si>
    <t>0.000003350</t>
  </si>
  <si>
    <t>0.000001221</t>
  </si>
  <si>
    <t>0.0000001123</t>
  </si>
  <si>
    <t>0.000002478</t>
  </si>
  <si>
    <t>0.0001623</t>
  </si>
  <si>
    <t>0.00003446</t>
  </si>
  <si>
    <t>0.000008452</t>
  </si>
  <si>
    <t>0.0001754</t>
  </si>
  <si>
    <t>0.00004754</t>
  </si>
  <si>
    <t>0.00001518</t>
  </si>
  <si>
    <t>0.000006365</t>
  </si>
  <si>
    <t>0.00003990</t>
  </si>
  <si>
    <t>0.0004368</t>
  </si>
  <si>
    <t>0.0007433</t>
  </si>
  <si>
    <t>0.001600</t>
  </si>
  <si>
    <t>0.0003815</t>
  </si>
  <si>
    <t>0.00003120</t>
  </si>
  <si>
    <t>0.00001862</t>
  </si>
  <si>
    <t>0.00003468</t>
  </si>
  <si>
    <t>0.02388</t>
  </si>
  <si>
    <t>0.003159</t>
  </si>
  <si>
    <t>0.0006889</t>
  </si>
  <si>
    <t>0.01669</t>
  </si>
  <si>
    <t>1.040</t>
  </si>
  <si>
    <t>0.3260</t>
  </si>
  <si>
    <t>0.1330</t>
  </si>
  <si>
    <t>0.8670</t>
  </si>
  <si>
    <t>0.0002167</t>
  </si>
  <si>
    <t>0.00005987</t>
  </si>
  <si>
    <t>0.00001513</t>
  </si>
  <si>
    <t>0.0002202</t>
  </si>
  <si>
    <t>0.000003588</t>
  </si>
  <si>
    <t>0.000001284</t>
  </si>
  <si>
    <t>0.0000001149</t>
  </si>
  <si>
    <t>0.000002636</t>
  </si>
  <si>
    <t>0.0001622</t>
  </si>
  <si>
    <t>0.00004262</t>
  </si>
  <si>
    <t>0.000008501</t>
  </si>
  <si>
    <t>0.0001751</t>
  </si>
  <si>
    <t>0.00005092</t>
  </si>
  <si>
    <t>0.00001596</t>
  </si>
  <si>
    <t>0.000006512</t>
  </si>
  <si>
    <t>0.00004245</t>
  </si>
  <si>
    <t>0.0004406</t>
  </si>
  <si>
    <t>0.0007380</t>
  </si>
  <si>
    <t>0.001603</t>
  </si>
  <si>
    <t>0.0003841</t>
  </si>
  <si>
    <t>0.00003147</t>
  </si>
  <si>
    <t>0.00002296</t>
  </si>
  <si>
    <t>0.00001876</t>
  </si>
  <si>
    <t>0.00002619</t>
  </si>
  <si>
    <t>0.02432</t>
  </si>
  <si>
    <t>0.003195</t>
  </si>
  <si>
    <t>0.0006955</t>
  </si>
  <si>
    <t>0.01690</t>
  </si>
  <si>
    <t>1.049</t>
  </si>
  <si>
    <t>0.3280</t>
  </si>
  <si>
    <t>0.1340</t>
  </si>
  <si>
    <t>0.8730</t>
  </si>
  <si>
    <t>0.0002157</t>
  </si>
  <si>
    <t>0.00006167</t>
  </si>
  <si>
    <t>0.00001462</t>
  </si>
  <si>
    <t>0.0002182</t>
  </si>
  <si>
    <t>0.000003619</t>
  </si>
  <si>
    <t>0.000001292</t>
  </si>
  <si>
    <t>0.0000001157</t>
  </si>
  <si>
    <t>0.000001990</t>
  </si>
  <si>
    <t>0.0001608</t>
  </si>
  <si>
    <t>0.00004432</t>
  </si>
  <si>
    <t>0.000007948</t>
  </si>
  <si>
    <t>0.0001735</t>
  </si>
  <si>
    <t>0.00005136</t>
  </si>
  <si>
    <t>0.00001606</t>
  </si>
  <si>
    <t>0.000006561</t>
  </si>
  <si>
    <t>0.00004274</t>
  </si>
  <si>
    <t>0.0005168</t>
  </si>
  <si>
    <t>0.0006386</t>
  </si>
  <si>
    <t>0.001515</t>
  </si>
  <si>
    <t>0.0004420</t>
  </si>
  <si>
    <t>0.00002650</t>
  </si>
  <si>
    <t>0.00002322</t>
  </si>
  <si>
    <t>0.00001740</t>
  </si>
  <si>
    <t>0.00003234</t>
  </si>
  <si>
    <t>0.04164</t>
  </si>
  <si>
    <t>0.004226</t>
  </si>
  <si>
    <t>0.0008004</t>
  </si>
  <si>
    <t>0.02579</t>
  </si>
  <si>
    <t>1.325</t>
  </si>
  <si>
    <t>0.3870</t>
  </si>
  <si>
    <t>0.1450</t>
  </si>
  <si>
    <t>1.078</t>
  </si>
  <si>
    <t>0.0001588</t>
  </si>
  <si>
    <t>0.0001035</t>
  </si>
  <si>
    <t>0.00001425</t>
  </si>
  <si>
    <t>0.0002263</t>
  </si>
  <si>
    <t>0.000003048</t>
  </si>
  <si>
    <t>0.000001306</t>
  </si>
  <si>
    <t>0.0000001074</t>
  </si>
  <si>
    <t>0.000002458</t>
  </si>
  <si>
    <t>0.00009087</t>
  </si>
  <si>
    <t>0.00008327</t>
  </si>
  <si>
    <t>0.000007043</t>
  </si>
  <si>
    <t>0.0001711</t>
  </si>
  <si>
    <t>0.00006487</t>
  </si>
  <si>
    <t>0.00001895</t>
  </si>
  <si>
    <t>0.000007099</t>
  </si>
  <si>
    <t>0.00005278</t>
  </si>
  <si>
    <t>0.0005445</t>
  </si>
  <si>
    <t>0.0006237</t>
  </si>
  <si>
    <t>0.001488</t>
  </si>
  <si>
    <t>0.0004682</t>
  </si>
  <si>
    <t>0.00001433</t>
  </si>
  <si>
    <t>0.00002430</t>
  </si>
  <si>
    <t>0.00001764</t>
  </si>
  <si>
    <t>0.05077</t>
  </si>
  <si>
    <t>0.004552</t>
  </si>
  <si>
    <t>0.0008232</t>
  </si>
  <si>
    <t>0.02929</t>
  </si>
  <si>
    <t>1.433</t>
  </si>
  <si>
    <t>0.4050</t>
  </si>
  <si>
    <t>0.1470</t>
  </si>
  <si>
    <t>1.142</t>
  </si>
  <si>
    <t>0.0001170</t>
  </si>
  <si>
    <t>0.0001199</t>
  </si>
  <si>
    <t>0.00001371</t>
  </si>
  <si>
    <t>0.0002094</t>
  </si>
  <si>
    <t>0.000001648</t>
  </si>
  <si>
    <t>0.000001367</t>
  </si>
  <si>
    <t>0.0000001088</t>
  </si>
  <si>
    <t>0.000001736</t>
  </si>
  <si>
    <t>0.00004518</t>
  </si>
  <si>
    <t>0.00009875</t>
  </si>
  <si>
    <t>0.000006400</t>
  </si>
  <si>
    <t>0.0001518</t>
  </si>
  <si>
    <t>0.00007016</t>
  </si>
  <si>
    <t>0.00001983</t>
  </si>
  <si>
    <t>0.000007197</t>
  </si>
  <si>
    <t>0.00005591</t>
  </si>
  <si>
    <t>0.0009126</t>
  </si>
  <si>
    <t>0.0008342</t>
  </si>
  <si>
    <t>0.008034</t>
  </si>
  <si>
    <t>0.0008649</t>
  </si>
  <si>
    <t>0.00006084</t>
  </si>
  <si>
    <t>0.00003476</t>
  </si>
  <si>
    <t>0.0009516</t>
  </si>
  <si>
    <t>0.00004942</t>
  </si>
  <si>
    <t>0.1292</t>
  </si>
  <si>
    <t>0.009863</t>
  </si>
  <si>
    <t>0.001159</t>
  </si>
  <si>
    <t>0.08083</t>
  </si>
  <si>
    <t>3.042</t>
  </si>
  <si>
    <t>0.8690</t>
  </si>
  <si>
    <t>0.3050</t>
  </si>
  <si>
    <t>2.471</t>
  </si>
  <si>
    <t>0.0002006</t>
  </si>
  <si>
    <t>0.00004682</t>
  </si>
  <si>
    <t>0.00002125</t>
  </si>
  <si>
    <t>0.0001448</t>
  </si>
  <si>
    <t>0.000006997</t>
  </si>
  <si>
    <t>0.000001955</t>
  </si>
  <si>
    <t>0.000005871</t>
  </si>
  <si>
    <t>0.000003756</t>
  </si>
  <si>
    <t>0.00004467</t>
  </si>
  <si>
    <t>0.000002314</t>
  </si>
  <si>
    <t>0.0000004480</t>
  </si>
  <si>
    <t>0.00002002</t>
  </si>
  <si>
    <t>0.0001489</t>
  </si>
  <si>
    <t>0.00004255</t>
  </si>
  <si>
    <t>0.0001210</t>
  </si>
  <si>
    <t>0.0009199</t>
  </si>
  <si>
    <t>0.0007671</t>
  </si>
  <si>
    <t>0.007688</t>
  </si>
  <si>
    <t>0.0008711</t>
  </si>
  <si>
    <t>0.00006344</t>
  </si>
  <si>
    <t>0.00003568</t>
  </si>
  <si>
    <t>0.0008742</t>
  </si>
  <si>
    <t>0.00005124</t>
  </si>
  <si>
    <t>0.1417</t>
  </si>
  <si>
    <t>0.01037</t>
  </si>
  <si>
    <t>0.001181</t>
  </si>
  <si>
    <t>0.08724</t>
  </si>
  <si>
    <t>3.172</t>
  </si>
  <si>
    <t>0.8920</t>
  </si>
  <si>
    <t>2.562</t>
  </si>
  <si>
    <t>0.0002186</t>
  </si>
  <si>
    <t>0.00004810</t>
  </si>
  <si>
    <t>0.00002104</t>
  </si>
  <si>
    <t>0.0001524</t>
  </si>
  <si>
    <t>0.000007296</t>
  </si>
  <si>
    <t>0.000002007</t>
  </si>
  <si>
    <t>0.000005394</t>
  </si>
  <si>
    <t>0.000003894</t>
  </si>
  <si>
    <t>0.00005601</t>
  </si>
  <si>
    <t>0.000002420</t>
  </si>
  <si>
    <t>0.0000004724</t>
  </si>
  <si>
    <t>0.00002305</t>
  </si>
  <si>
    <t>0.0001553</t>
  </si>
  <si>
    <t>0.00004367</t>
  </si>
  <si>
    <t>0.0001254</t>
  </si>
  <si>
    <t>0.0009960</t>
  </si>
  <si>
    <t>0.0006296</t>
  </si>
  <si>
    <t>0.006801</t>
  </si>
  <si>
    <t>0.0008989</t>
  </si>
  <si>
    <t>0.00007114</t>
  </si>
  <si>
    <t>0.00003816</t>
  </si>
  <si>
    <t>0.00005618</t>
  </si>
  <si>
    <t>0.1828</t>
  </si>
  <si>
    <t>0.01171</t>
  </si>
  <si>
    <t>0.001285</t>
  </si>
  <si>
    <t>0.1061</t>
  </si>
  <si>
    <t>3.557</t>
  </si>
  <si>
    <t>0.9540</t>
  </si>
  <si>
    <t>0.3220</t>
  </si>
  <si>
    <t>2.809</t>
  </si>
  <si>
    <t>0.0002887</t>
  </si>
  <si>
    <t>0.00005154</t>
  </si>
  <si>
    <t>0.00002058</t>
  </si>
  <si>
    <t>0.0001771</t>
  </si>
  <si>
    <t>0.000008181</t>
  </si>
  <si>
    <t>0.000002147</t>
  </si>
  <si>
    <t>0.000004291</t>
  </si>
  <si>
    <t>0.000004270</t>
  </si>
  <si>
    <t>0.0001064</t>
  </si>
  <si>
    <t>0.000002686</t>
  </si>
  <si>
    <t>0.0000005266</t>
  </si>
  <si>
    <t>0.00003531</t>
  </si>
  <si>
    <t>0.0001742</t>
  </si>
  <si>
    <t>0.00004671</t>
  </si>
  <si>
    <t>0.00001577</t>
  </si>
  <si>
    <t>0.0001375</t>
  </si>
  <si>
    <t>0.001060</t>
  </si>
  <si>
    <t>0.0005385</t>
  </si>
  <si>
    <t>0.004036</t>
  </si>
  <si>
    <t>0.0009288</t>
  </si>
  <si>
    <t>0.00007852</t>
  </si>
  <si>
    <t>0.00003916</t>
  </si>
  <si>
    <t>0.0002332</t>
  </si>
  <si>
    <t>0.00005992</t>
  </si>
  <si>
    <t>0.2258</t>
  </si>
  <si>
    <t>0.01247</t>
  </si>
  <si>
    <t>0.001514</t>
  </si>
  <si>
    <t>0.1233</t>
  </si>
  <si>
    <t>3.926</t>
  </si>
  <si>
    <t>0.9790</t>
  </si>
  <si>
    <t>0.3380</t>
  </si>
  <si>
    <t>2.996</t>
  </si>
  <si>
    <t>0.0003790</t>
  </si>
  <si>
    <t>0.00005299</t>
  </si>
  <si>
    <t>0.00001856</t>
  </si>
  <si>
    <t>0.0002020</t>
  </si>
  <si>
    <t>0.000009030</t>
  </si>
  <si>
    <t>0.000002203</t>
  </si>
  <si>
    <t>0.000001439</t>
  </si>
  <si>
    <t>0.000004554</t>
  </si>
  <si>
    <t>0.0001778</t>
  </si>
  <si>
    <t>0.000002856</t>
  </si>
  <si>
    <t>0.0000005718</t>
  </si>
  <si>
    <t>0.00005073</t>
  </si>
  <si>
    <t>0.0001922</t>
  </si>
  <si>
    <t>0.00004793</t>
  </si>
  <si>
    <t>0.00001655</t>
  </si>
  <si>
    <t>0.0001467</t>
  </si>
  <si>
    <t>0.0003156</t>
  </si>
  <si>
    <t>0.001311</t>
  </si>
  <si>
    <t>0.003562</t>
  </si>
  <si>
    <t>0.0002080</t>
  </si>
  <si>
    <t>0.00000007890</t>
  </si>
  <si>
    <t>0.0000002210</t>
  </si>
  <si>
    <t>0.0002550</t>
  </si>
  <si>
    <t>0.00000006500</t>
  </si>
  <si>
    <t>0.01335</t>
  </si>
  <si>
    <t>0.001726</t>
  </si>
  <si>
    <t>0.0002873</t>
  </si>
  <si>
    <t>0.008658</t>
  </si>
  <si>
    <t>0.7890</t>
  </si>
  <si>
    <t>0.2210</t>
  </si>
  <si>
    <t>0.08500</t>
  </si>
  <si>
    <t>0.6500</t>
  </si>
  <si>
    <t>0.00009821</t>
  </si>
  <si>
    <t>0.00001083</t>
  </si>
  <si>
    <t>0.000005986</t>
  </si>
  <si>
    <t>0.00009259</t>
  </si>
  <si>
    <t>0.000000009074</t>
  </si>
  <si>
    <t>0.00000001243</t>
  </si>
  <si>
    <t>0.000001573</t>
  </si>
  <si>
    <t>0.000000004940</t>
  </si>
  <si>
    <t>0.00005958</t>
  </si>
  <si>
    <t>0.0000002506</t>
  </si>
  <si>
    <t>0.00006076</t>
  </si>
  <si>
    <t>0.00003863</t>
  </si>
  <si>
    <t>0.00001082</t>
  </si>
  <si>
    <t>0.000004162</t>
  </si>
  <si>
    <t>0.00003182</t>
  </si>
  <si>
    <t>0.0001344</t>
  </si>
  <si>
    <t>0.001348</t>
  </si>
  <si>
    <t>0.004071</t>
  </si>
  <si>
    <t>0.0001716</t>
  </si>
  <si>
    <t>0.00002688</t>
  </si>
  <si>
    <t>0.00002144</t>
  </si>
  <si>
    <t>0.0003610</t>
  </si>
  <si>
    <t>0.00002238</t>
  </si>
  <si>
    <t>0.01399</t>
  </si>
  <si>
    <t>0.002144</t>
  </si>
  <si>
    <t>0.0003572</t>
  </si>
  <si>
    <t>0.01007</t>
  </si>
  <si>
    <t>0.8960</t>
  </si>
  <si>
    <t>0.2680</t>
  </si>
  <si>
    <t>0.09400</t>
  </si>
  <si>
    <t>0.7460</t>
  </si>
  <si>
    <t>0.00007909</t>
  </si>
  <si>
    <t>0.00001736</t>
  </si>
  <si>
    <t>0.000008184</t>
  </si>
  <si>
    <t>0.00006053</t>
  </si>
  <si>
    <t>0.000003091</t>
  </si>
  <si>
    <t>0.000001206</t>
  </si>
  <si>
    <t>0.000002227</t>
  </si>
  <si>
    <t>0.000001701</t>
  </si>
  <si>
    <t>0.00003213</t>
  </si>
  <si>
    <t>0.000003033</t>
  </si>
  <si>
    <t>0.000001355</t>
  </si>
  <si>
    <t>0.00002230</t>
  </si>
  <si>
    <t>0.00004387</t>
  </si>
  <si>
    <t>0.00001312</t>
  </si>
  <si>
    <t>0.000004602</t>
  </si>
  <si>
    <t>0.00003652</t>
  </si>
  <si>
    <t>0.0001606</t>
  </si>
  <si>
    <t>0.001216</t>
  </si>
  <si>
    <t>0.003752</t>
  </si>
  <si>
    <t>0.0001414</t>
  </si>
  <si>
    <t>0.00002008</t>
  </si>
  <si>
    <t>0.00002037</t>
  </si>
  <si>
    <t>0.0002802</t>
  </si>
  <si>
    <t>0.00002496</t>
  </si>
  <si>
    <t>0.01747</t>
  </si>
  <si>
    <t>0.002430</t>
  </si>
  <si>
    <t>0.0003911</t>
  </si>
  <si>
    <t>0.01221</t>
  </si>
  <si>
    <t>1.004</t>
  </si>
  <si>
    <t>0.2910</t>
  </si>
  <si>
    <t>0.09900</t>
  </si>
  <si>
    <t>0.8320</t>
  </si>
  <si>
    <t>0.00009316</t>
  </si>
  <si>
    <t>0.00001869</t>
  </si>
  <si>
    <t>0.000008003</t>
  </si>
  <si>
    <t>0.00007303</t>
  </si>
  <si>
    <t>0.000002309</t>
  </si>
  <si>
    <t>0.000001146</t>
  </si>
  <si>
    <t>0.000001729</t>
  </si>
  <si>
    <t>0.000001897</t>
  </si>
  <si>
    <t>0.00004170</t>
  </si>
  <si>
    <t>0.000003294</t>
  </si>
  <si>
    <t>0.000001427</t>
  </si>
  <si>
    <t>0.00003040</t>
  </si>
  <si>
    <t>0.00004916</t>
  </si>
  <si>
    <t>0.000004847</t>
  </si>
  <si>
    <t>0.00004073</t>
  </si>
  <si>
    <t>0.0001955</t>
  </si>
  <si>
    <t>0.001133</t>
  </si>
  <si>
    <t>0.003575</t>
  </si>
  <si>
    <t>0.0001343</t>
  </si>
  <si>
    <t>0.00002172</t>
  </si>
  <si>
    <t>0.00001848</t>
  </si>
  <si>
    <t>0.0002369</t>
  </si>
  <si>
    <t>0.00002685</t>
  </si>
  <si>
    <t>0.02056</t>
  </si>
  <si>
    <t>0.002649</t>
  </si>
  <si>
    <t>0.0004213</t>
  </si>
  <si>
    <t>0.01396</t>
  </si>
  <si>
    <t>1.086</t>
  </si>
  <si>
    <t>0.3080</t>
  </si>
  <si>
    <t>0.1030</t>
  </si>
  <si>
    <t>0.8950</t>
  </si>
  <si>
    <t>0.0001142</t>
  </si>
  <si>
    <t>0.00001961</t>
  </si>
  <si>
    <t>0.000007989</t>
  </si>
  <si>
    <t>0.00008213</t>
  </si>
  <si>
    <t>0.000002498</t>
  </si>
  <si>
    <t>0.000001040</t>
  </si>
  <si>
    <t>0.000001462</t>
  </si>
  <si>
    <t>0.000002041</t>
  </si>
  <si>
    <t>0.00005851</t>
  </si>
  <si>
    <t>0.000003486</t>
  </si>
  <si>
    <t>0.000001485</t>
  </si>
  <si>
    <t>0.00003627</t>
  </si>
  <si>
    <t>0.00005317</t>
  </si>
  <si>
    <t>0.00001508</t>
  </si>
  <si>
    <t>0.000005043</t>
  </si>
  <si>
    <t>0.00004382</t>
  </si>
  <si>
    <t>0.0002426</t>
  </si>
  <si>
    <t>0.001016</t>
  </si>
  <si>
    <t>0.003342</t>
  </si>
  <si>
    <t>0.0001578</t>
  </si>
  <si>
    <t>0.00002426</t>
  </si>
  <si>
    <t>0.0001890</t>
  </si>
  <si>
    <t>0.00001972</t>
  </si>
  <si>
    <t>0.02643</t>
  </si>
  <si>
    <t>0.002956</t>
  </si>
  <si>
    <t>0.0004612</t>
  </si>
  <si>
    <t>0.01684</t>
  </si>
  <si>
    <t>1.213</t>
  </si>
  <si>
    <t>0.3310</t>
  </si>
  <si>
    <t>0.1080</t>
  </si>
  <si>
    <t>0.9860</t>
  </si>
  <si>
    <t>0.00002088</t>
  </si>
  <si>
    <t>0.000008010</t>
  </si>
  <si>
    <t>0.00009605</t>
  </si>
  <si>
    <t>0.000002790</t>
  </si>
  <si>
    <t>0.0000009309</t>
  </si>
  <si>
    <t>0.000001166</t>
  </si>
  <si>
    <t>0.000001499</t>
  </si>
  <si>
    <t>0.00007207</t>
  </si>
  <si>
    <t>0.000003746</t>
  </si>
  <si>
    <t>0.000001557</t>
  </si>
  <si>
    <t>0.00004628</t>
  </si>
  <si>
    <t>0.00005939</t>
  </si>
  <si>
    <t>0.00001621</t>
  </si>
  <si>
    <t>0.000005288</t>
  </si>
  <si>
    <t>0.00004827</t>
  </si>
  <si>
    <t>0.0004008</t>
  </si>
  <si>
    <t>0.0009673</t>
  </si>
  <si>
    <t>0.003233</t>
  </si>
  <si>
    <t>0.0001753</t>
  </si>
  <si>
    <t>0.00003879</t>
  </si>
  <si>
    <t>0.00001715</t>
  </si>
  <si>
    <t>0.0001694</t>
  </si>
  <si>
    <t>0.00002062</t>
  </si>
  <si>
    <t>0.03095</t>
  </si>
  <si>
    <t>0.003118</t>
  </si>
  <si>
    <t>0.0004796</t>
  </si>
  <si>
    <t>0.01844</t>
  </si>
  <si>
    <t>1.293</t>
  </si>
  <si>
    <t>0.3430</t>
  </si>
  <si>
    <t>0.1100</t>
  </si>
  <si>
    <t>1.031</t>
  </si>
  <si>
    <t>0.0001468</t>
  </si>
  <si>
    <t>0.00002164</t>
  </si>
  <si>
    <t>0.000008016</t>
  </si>
  <si>
    <t>0.0001091</t>
  </si>
  <si>
    <t>0.000004461</t>
  </si>
  <si>
    <t>0.0000009647</t>
  </si>
  <si>
    <t>0.000001045</t>
  </si>
  <si>
    <t>0.000001567</t>
  </si>
  <si>
    <t>0.00007900</t>
  </si>
  <si>
    <t>0.000003882</t>
  </si>
  <si>
    <t>0.000001585</t>
  </si>
  <si>
    <t>0.00005706</t>
  </si>
  <si>
    <t>0.00006331</t>
  </si>
  <si>
    <t>0.00001679</t>
  </si>
  <si>
    <t>0.000005386</t>
  </si>
  <si>
    <t>0.00005048</t>
  </si>
  <si>
    <t>0.0006761</t>
  </si>
  <si>
    <t>0.002186</t>
  </si>
  <si>
    <t>0.004802</t>
  </si>
  <si>
    <t>0.002407</t>
  </si>
  <si>
    <t>0.00003756</t>
  </si>
  <si>
    <t>0.00004184</t>
  </si>
  <si>
    <t>0.0002466</t>
  </si>
  <si>
    <t>0.00003106</t>
  </si>
  <si>
    <t>0.02809</t>
  </si>
  <si>
    <t>0.004221</t>
  </si>
  <si>
    <t>0.0007323</t>
  </si>
  <si>
    <t>0.01426</t>
  </si>
  <si>
    <t>1.878</t>
  </si>
  <si>
    <t>0.5230</t>
  </si>
  <si>
    <t>0.1840</t>
  </si>
  <si>
    <t>1.553</t>
  </si>
  <si>
    <t>0.00009627</t>
  </si>
  <si>
    <t>0.00004756</t>
  </si>
  <si>
    <t>0.00001056</t>
  </si>
  <si>
    <t>0.00007840</t>
  </si>
  <si>
    <t>0.000004319</t>
  </si>
  <si>
    <t>0.000002354</t>
  </si>
  <si>
    <t>0.000001521</t>
  </si>
  <si>
    <t>0.000002361</t>
  </si>
  <si>
    <t>0.00001960</t>
  </si>
  <si>
    <t>0.00000002633</t>
  </si>
  <si>
    <t>0.00009195</t>
  </si>
  <si>
    <t>0.00002561</t>
  </si>
  <si>
    <t>0.000009009</t>
  </si>
  <si>
    <t>0.00007603</t>
  </si>
  <si>
    <t>0.0005048</t>
  </si>
  <si>
    <t>0.002044</t>
  </si>
  <si>
    <t>0.004619</t>
  </si>
  <si>
    <t>0.001450</t>
  </si>
  <si>
    <t>0.00004038</t>
  </si>
  <si>
    <t>0.00003878</t>
  </si>
  <si>
    <t>0.0002109</t>
  </si>
  <si>
    <t>0.00003334</t>
  </si>
  <si>
    <t>0.03642</t>
  </si>
  <si>
    <t>0.004659</t>
  </si>
  <si>
    <t>0.0007752</t>
  </si>
  <si>
    <t>0.01837</t>
  </si>
  <si>
    <t>2.019</t>
  </si>
  <si>
    <t>0.5540</t>
  </si>
  <si>
    <t>0.1900</t>
  </si>
  <si>
    <t>1.667</t>
  </si>
  <si>
    <t>0.00005006</t>
  </si>
  <si>
    <t>0.00001063</t>
  </si>
  <si>
    <t>0.00008415</t>
  </si>
  <si>
    <t>0.000004644</t>
  </si>
  <si>
    <t>0.000002181</t>
  </si>
  <si>
    <t>0.000001301</t>
  </si>
  <si>
    <t>0.000002534</t>
  </si>
  <si>
    <t>0.00002076</t>
  </si>
  <si>
    <t>0.00000002719</t>
  </si>
  <si>
    <t>0.00009885</t>
  </si>
  <si>
    <t>0.00002712</t>
  </si>
  <si>
    <t>0.000009302</t>
  </si>
  <si>
    <t>0.00008162</t>
  </si>
  <si>
    <t>0.0004077</t>
  </si>
  <si>
    <t>0.001806</t>
  </si>
  <si>
    <t>0.004302</t>
  </si>
  <si>
    <t>0.0007072</t>
  </si>
  <si>
    <t>0.00004530</t>
  </si>
  <si>
    <t>0.00003624</t>
  </si>
  <si>
    <t>0.0001612</t>
  </si>
  <si>
    <t>0.00003722</t>
  </si>
  <si>
    <t>0.05622</t>
  </si>
  <si>
    <t>0.005454</t>
  </si>
  <si>
    <t>0.0008438</t>
  </si>
  <si>
    <t>0.02719</t>
  </si>
  <si>
    <t>2.265</t>
  </si>
  <si>
    <t>0.6040</t>
  </si>
  <si>
    <t>0.1990</t>
  </si>
  <si>
    <t>1.861</t>
  </si>
  <si>
    <t>0.0001161</t>
  </si>
  <si>
    <t>0.00005424</t>
  </si>
  <si>
    <t>0.00001077</t>
  </si>
  <si>
    <t>0.00009394</t>
  </si>
  <si>
    <t>0.000005210</t>
  </si>
  <si>
    <t>0.000002039</t>
  </si>
  <si>
    <t>0.0000009945</t>
  </si>
  <si>
    <t>0.000002829</t>
  </si>
  <si>
    <t>0.00002263</t>
  </si>
  <si>
    <t>0.00000002848</t>
  </si>
  <si>
    <t>0.0001109</t>
  </si>
  <si>
    <t>0.00002957</t>
  </si>
  <si>
    <t>0.000009743</t>
  </si>
  <si>
    <t>0.00009111</t>
  </si>
  <si>
    <t>0.0004026</t>
  </si>
  <si>
    <t>0.001725</t>
  </si>
  <si>
    <t>0.004202</t>
  </si>
  <si>
    <t>0.0005820</t>
  </si>
  <si>
    <t>0.00004736</t>
  </si>
  <si>
    <t>0.00003750</t>
  </si>
  <si>
    <t>0.0001462</t>
  </si>
  <si>
    <t>0.00003880</t>
  </si>
  <si>
    <t>0.06763</t>
  </si>
  <si>
    <t>0.005806</t>
  </si>
  <si>
    <t>0.0008729</t>
  </si>
  <si>
    <t>0.03154</t>
  </si>
  <si>
    <t>2.368</t>
  </si>
  <si>
    <t>0.6250</t>
  </si>
  <si>
    <t>0.2030</t>
  </si>
  <si>
    <t>1.940</t>
  </si>
  <si>
    <t>0.0001214</t>
  </si>
  <si>
    <t>0.00005613</t>
  </si>
  <si>
    <t>0.00001087</t>
  </si>
  <si>
    <t>0.00009793</t>
  </si>
  <si>
    <t>0.000005446</t>
  </si>
  <si>
    <t>0.000002109</t>
  </si>
  <si>
    <t>0.0000009018</t>
  </si>
  <si>
    <t>0.000002949</t>
  </si>
  <si>
    <t>0.00002342</t>
  </si>
  <si>
    <t>0.00000002905</t>
  </si>
  <si>
    <t>0.0001159</t>
  </si>
  <si>
    <t>0.00003060</t>
  </si>
  <si>
    <t>0.000009939</t>
  </si>
  <si>
    <t>0.00009498</t>
  </si>
  <si>
    <t>0.0004240</t>
  </si>
  <si>
    <t>0.001619</t>
  </si>
  <si>
    <t>0.004093</t>
  </si>
  <si>
    <t>0.0004889</t>
  </si>
  <si>
    <t>0.00004988</t>
  </si>
  <si>
    <t>0.00003900</t>
  </si>
  <si>
    <t>0.0001310</t>
  </si>
  <si>
    <t>0.00004074</t>
  </si>
  <si>
    <t>0.08495</t>
  </si>
  <si>
    <t>0.006260</t>
  </si>
  <si>
    <t>0.0009090</t>
  </si>
  <si>
    <t>0.03764</t>
  </si>
  <si>
    <t>2.494</t>
  </si>
  <si>
    <t>0.2080</t>
  </si>
  <si>
    <t>2.037</t>
  </si>
  <si>
    <t>0.0001278</t>
  </si>
  <si>
    <t>0.00005837</t>
  </si>
  <si>
    <t>0.00001102</t>
  </si>
  <si>
    <t>0.0001028</t>
  </si>
  <si>
    <t>0.000005736</t>
  </si>
  <si>
    <t>0.000002194</t>
  </si>
  <si>
    <t>0.0000008085</t>
  </si>
  <si>
    <t>0.000003096</t>
  </si>
  <si>
    <t>0.00002435</t>
  </si>
  <si>
    <t>0.00000002977</t>
  </si>
  <si>
    <t>0.0001221</t>
  </si>
  <si>
    <t>0.00001018</t>
  </si>
  <si>
    <t>0.00009973</t>
  </si>
  <si>
    <t>0.0004167</t>
  </si>
  <si>
    <t>0.001774</t>
  </si>
  <si>
    <t>0.0005634</t>
  </si>
  <si>
    <t>0.00004902</t>
  </si>
  <si>
    <t>0.00004206</t>
  </si>
  <si>
    <t>0.0001231</t>
  </si>
  <si>
    <t>0.00004024</t>
  </si>
  <si>
    <t>0.07647</t>
  </si>
  <si>
    <t>0.006716</t>
  </si>
  <si>
    <t>0.0009569</t>
  </si>
  <si>
    <t>0.03610</t>
  </si>
  <si>
    <t>2.451</t>
  </si>
  <si>
    <t>0.7010</t>
  </si>
  <si>
    <t>0.2160</t>
  </si>
  <si>
    <t>2.012</t>
  </si>
  <si>
    <t>0.0001256</t>
  </si>
  <si>
    <t>0.00006295</t>
  </si>
  <si>
    <t>0.00001137</t>
  </si>
  <si>
    <t>0.0001016</t>
  </si>
  <si>
    <t>0.000005637</t>
  </si>
  <si>
    <t>0.000002366</t>
  </si>
  <si>
    <t>0.0000007597</t>
  </si>
  <si>
    <t>0.000003058</t>
  </si>
  <si>
    <t>0.00002627</t>
  </si>
  <si>
    <t>0.00000003091</t>
  </si>
  <si>
    <t>0.0001200</t>
  </si>
  <si>
    <t>0.00003432</t>
  </si>
  <si>
    <t>0.00001058</t>
  </si>
  <si>
    <t>0.00009851</t>
  </si>
  <si>
    <t>0.0003749</t>
  </si>
  <si>
    <t>0.0008716</t>
  </si>
  <si>
    <t>0.004320</t>
  </si>
  <si>
    <t>0.0002149</t>
  </si>
  <si>
    <t>0.00004590</t>
  </si>
  <si>
    <t>0.00003066</t>
  </si>
  <si>
    <t>0.0005777</t>
  </si>
  <si>
    <t>0.00005056</t>
  </si>
  <si>
    <t>0.01367</t>
  </si>
  <si>
    <t>0.001745</t>
  </si>
  <si>
    <t>0.0002864</t>
  </si>
  <si>
    <t>0.009505</t>
  </si>
  <si>
    <t>0.7650</t>
  </si>
  <si>
    <t>0.2190</t>
  </si>
  <si>
    <t>0.08300</t>
  </si>
  <si>
    <t>0.6320</t>
  </si>
  <si>
    <t>0.00007962</t>
  </si>
  <si>
    <t>0.00001251</t>
  </si>
  <si>
    <t>0.000007778</t>
  </si>
  <si>
    <t>0.00004797</t>
  </si>
  <si>
    <t>0.000005279</t>
  </si>
  <si>
    <t>0.000001725</t>
  </si>
  <si>
    <t>0.000003564</t>
  </si>
  <si>
    <t>0.000003843</t>
  </si>
  <si>
    <t>0.00003689</t>
  </si>
  <si>
    <t>0.00000006512</t>
  </si>
  <si>
    <t>0.0000001498</t>
  </si>
  <si>
    <t>0.00001318</t>
  </si>
  <si>
    <t>0.00003745</t>
  </si>
  <si>
    <t>0.00001072</t>
  </si>
  <si>
    <t>0.000004064</t>
  </si>
  <si>
    <t>0.00003094</t>
  </si>
  <si>
    <t>0.0005452</t>
  </si>
  <si>
    <t>0.0007958</t>
  </si>
  <si>
    <t>0.004067</t>
  </si>
  <si>
    <t>0.0002462</t>
  </si>
  <si>
    <t>0.00004130</t>
  </si>
  <si>
    <t>0.00003016</t>
  </si>
  <si>
    <t>0.0004876</t>
  </si>
  <si>
    <t>0.00005472</t>
  </si>
  <si>
    <t>0.01608</t>
  </si>
  <si>
    <t>0.001916</t>
  </si>
  <si>
    <t>0.0003079</t>
  </si>
  <si>
    <t>0.01144</t>
  </si>
  <si>
    <t>0.8260</t>
  </si>
  <si>
    <t>0.2320</t>
  </si>
  <si>
    <t>0.08600</t>
  </si>
  <si>
    <t>0.6840</t>
  </si>
  <si>
    <t>0.0001019</t>
  </si>
  <si>
    <t>0.00001313</t>
  </si>
  <si>
    <t>0.000007355</t>
  </si>
  <si>
    <t>0.00005888</t>
  </si>
  <si>
    <t>0.000004750</t>
  </si>
  <si>
    <t>0.000001697</t>
  </si>
  <si>
    <t>0.000003009</t>
  </si>
  <si>
    <t>0.000004159</t>
  </si>
  <si>
    <t>0.00005672</t>
  </si>
  <si>
    <t>0.00000007680</t>
  </si>
  <si>
    <t>0.0000001358</t>
  </si>
  <si>
    <t>0.00002123</t>
  </si>
  <si>
    <t>0.00004044</t>
  </si>
  <si>
    <t>0.00001136</t>
  </si>
  <si>
    <t>0.000004211</t>
  </si>
  <si>
    <t>0.00003349</t>
  </si>
  <si>
    <t>0.0006415</t>
  </si>
  <si>
    <t>0.001079</t>
  </si>
  <si>
    <t>0.003919</t>
  </si>
  <si>
    <t>0.0004898</t>
  </si>
  <si>
    <t>0.00005544</t>
  </si>
  <si>
    <t>0.00002899</t>
  </si>
  <si>
    <t>0.0004199</t>
  </si>
  <si>
    <t>0.00006530</t>
  </si>
  <si>
    <t>0.01408</t>
  </si>
  <si>
    <t>0.001693</t>
  </si>
  <si>
    <t>0.0003018</t>
  </si>
  <si>
    <t>0.009775</t>
  </si>
  <si>
    <t>0.7920</t>
  </si>
  <si>
    <t>0.2230</t>
  </si>
  <si>
    <t>0.6530</t>
  </si>
  <si>
    <t>0.00007636</t>
  </si>
  <si>
    <t>0.00001262</t>
  </si>
  <si>
    <t>0.000007013</t>
  </si>
  <si>
    <t>0.00005062</t>
  </si>
  <si>
    <t>0.000006376</t>
  </si>
  <si>
    <t>0.000001631</t>
  </si>
  <si>
    <t>0.000002591</t>
  </si>
  <si>
    <t>0.000004963</t>
  </si>
  <si>
    <t>0.00000006631</t>
  </si>
  <si>
    <t>0.0000002611</t>
  </si>
  <si>
    <t>0.00001369</t>
  </si>
  <si>
    <t>0.00001092</t>
  </si>
  <si>
    <t>0.00003197</t>
  </si>
  <si>
    <t>0.0007743</t>
  </si>
  <si>
    <t>0.0009608</t>
  </si>
  <si>
    <t>0.003672</t>
  </si>
  <si>
    <t>0.0005521</t>
  </si>
  <si>
    <t>0.00004350</t>
  </si>
  <si>
    <t>0.00002390</t>
  </si>
  <si>
    <t>0.0003538</t>
  </si>
  <si>
    <t>0.00006453</t>
  </si>
  <si>
    <t>0.01712</t>
  </si>
  <si>
    <t>0.001898</t>
  </si>
  <si>
    <t>0.0003247</t>
  </si>
  <si>
    <t>0.01163</t>
  </si>
  <si>
    <t>0.8700</t>
  </si>
  <si>
    <t>0.2390</t>
  </si>
  <si>
    <t>0.08800</t>
  </si>
  <si>
    <t>0.7170</t>
  </si>
  <si>
    <t>0.00009754</t>
  </si>
  <si>
    <t>0.00001311</t>
  </si>
  <si>
    <t>0.000006707</t>
  </si>
  <si>
    <t>0.00006187</t>
  </si>
  <si>
    <t>0.000005003</t>
  </si>
  <si>
    <t>0.000001344</t>
  </si>
  <si>
    <t>0.000002183</t>
  </si>
  <si>
    <t>0.000004904</t>
  </si>
  <si>
    <t>0.00004995</t>
  </si>
  <si>
    <t>0.00000006318</t>
  </si>
  <si>
    <t>0.0000002158</t>
  </si>
  <si>
    <t>0.00002186</t>
  </si>
  <si>
    <t>0.00004260</t>
  </si>
  <si>
    <t>0.00001170</t>
  </si>
  <si>
    <t>0.000004308</t>
  </si>
  <si>
    <t>0.00003510</t>
  </si>
  <si>
    <t>0.0001943</t>
  </si>
  <si>
    <t>0.0006531</t>
  </si>
  <si>
    <t>0.001596</t>
  </si>
  <si>
    <t>0.0001814</t>
  </si>
  <si>
    <t>0.00001735</t>
  </si>
  <si>
    <t>0.00001248</t>
  </si>
  <si>
    <t>0.00006048</t>
  </si>
  <si>
    <t>0.00001728</t>
  </si>
  <si>
    <t>0.006211</t>
  </si>
  <si>
    <t>0.0009162</t>
  </si>
  <si>
    <t>0.0001877</t>
  </si>
  <si>
    <t>0.004657</t>
  </si>
  <si>
    <t>0.3470</t>
  </si>
  <si>
    <t>0.1040</t>
  </si>
  <si>
    <t>0.04800</t>
  </si>
  <si>
    <t>0.2880</t>
  </si>
  <si>
    <t>0.0001292</t>
  </si>
  <si>
    <t>0.000007356</t>
  </si>
  <si>
    <t>0.000005475</t>
  </si>
  <si>
    <t>0.00009158</t>
  </si>
  <si>
    <t>0.000001995</t>
  </si>
  <si>
    <t>0.0000007020</t>
  </si>
  <si>
    <t>0.0000003732</t>
  </si>
  <si>
    <t>0.000001313</t>
  </si>
  <si>
    <t>0.0001102</t>
  </si>
  <si>
    <t>0.000001563</t>
  </si>
  <si>
    <t>0.000002751</t>
  </si>
  <si>
    <t>0.00007617</t>
  </si>
  <si>
    <t>0.00001699</t>
  </si>
  <si>
    <t>0.000005092</t>
  </si>
  <si>
    <t>0.000002350</t>
  </si>
  <si>
    <t>0.00001410</t>
  </si>
  <si>
    <t>0.0002120</t>
  </si>
  <si>
    <t>0.0006495</t>
  </si>
  <si>
    <t>0.001494</t>
  </si>
  <si>
    <t>0.0001848</t>
  </si>
  <si>
    <t>0.00001860</t>
  </si>
  <si>
    <t>0.00001284</t>
  </si>
  <si>
    <t>0.00004851</t>
  </si>
  <si>
    <t>0.006856</t>
  </si>
  <si>
    <t>0.0009587</t>
  </si>
  <si>
    <t>0.005064</t>
  </si>
  <si>
    <t>0.3720</t>
  </si>
  <si>
    <t>0.1070</t>
  </si>
  <si>
    <t>0.04900</t>
  </si>
  <si>
    <t>0.0001385</t>
  </si>
  <si>
    <t>0.000007857</t>
  </si>
  <si>
    <t>0.000005712</t>
  </si>
  <si>
    <t>0.00009794</t>
  </si>
  <si>
    <t>0.000002139</t>
  </si>
  <si>
    <t>0.0000007223</t>
  </si>
  <si>
    <t>0.0000002993</t>
  </si>
  <si>
    <t>0.000001404</t>
  </si>
  <si>
    <t>0.0001181</t>
  </si>
  <si>
    <t>0.000001896</t>
  </si>
  <si>
    <t>0.000003014</t>
  </si>
  <si>
    <t>0.00008146</t>
  </si>
  <si>
    <t>0.00001821</t>
  </si>
  <si>
    <t>0.000005239</t>
  </si>
  <si>
    <t>0.000002399</t>
  </si>
  <si>
    <t>0.0002057</t>
  </si>
  <si>
    <t>0.001156</t>
  </si>
  <si>
    <t>0.002848</t>
  </si>
  <si>
    <t>0.0002351</t>
  </si>
  <si>
    <t>0.00002373</t>
  </si>
  <si>
    <t>0.00001368</t>
  </si>
  <si>
    <t>0.00002612</t>
  </si>
  <si>
    <t>0.01295</t>
  </si>
  <si>
    <t>0.0003618</t>
  </si>
  <si>
    <t>0.009070</t>
  </si>
  <si>
    <t>0.7910</t>
  </si>
  <si>
    <t>0.2280</t>
  </si>
  <si>
    <t>0.09700</t>
  </si>
  <si>
    <t>0.0002805</t>
  </si>
  <si>
    <t>0.00001226</t>
  </si>
  <si>
    <t>0.000005554</t>
  </si>
  <si>
    <t>0.0002380</t>
  </si>
  <si>
    <t>0.000002729</t>
  </si>
  <si>
    <t>0.0000007695</t>
  </si>
  <si>
    <t>0.0000006284</t>
  </si>
  <si>
    <t>0.000001985</t>
  </si>
  <si>
    <t>0.0002391</t>
  </si>
  <si>
    <t>0.0000003247</t>
  </si>
  <si>
    <t>0.0000001763</t>
  </si>
  <si>
    <t>0.0002040</t>
  </si>
  <si>
    <t>0.00003873</t>
  </si>
  <si>
    <t>0.00001116</t>
  </si>
  <si>
    <t>0.000004749</t>
  </si>
  <si>
    <t>0.0002523</t>
  </si>
  <si>
    <t>0.001111</t>
  </si>
  <si>
    <t>0.002755</t>
  </si>
  <si>
    <t>0.0002073</t>
  </si>
  <si>
    <t>0.00001682</t>
  </si>
  <si>
    <t>0.00001428</t>
  </si>
  <si>
    <t>0.00008200</t>
  </si>
  <si>
    <t>0.00002764</t>
  </si>
  <si>
    <t>0.01460</t>
  </si>
  <si>
    <t>0.001733</t>
  </si>
  <si>
    <t>0.0003820</t>
  </si>
  <si>
    <t>0.01003</t>
  </si>
  <si>
    <t>0.8410</t>
  </si>
  <si>
    <t>0.2380</t>
  </si>
  <si>
    <t>0.6910</t>
  </si>
  <si>
    <t>0.0002945</t>
  </si>
  <si>
    <t>0.00001279</t>
  </si>
  <si>
    <t>0.000005582</t>
  </si>
  <si>
    <t>0.0002585</t>
  </si>
  <si>
    <t>0.000001934</t>
  </si>
  <si>
    <t>0.0000008033</t>
  </si>
  <si>
    <t>0.0000005059</t>
  </si>
  <si>
    <t>0.000002101</t>
  </si>
  <si>
    <t>0.0002514</t>
  </si>
  <si>
    <t>0.0000003352</t>
  </si>
  <si>
    <t>0.0000001798</t>
  </si>
  <si>
    <t>0.0002226</t>
  </si>
  <si>
    <t>0.00004118</t>
  </si>
  <si>
    <t>0.00001165</t>
  </si>
  <si>
    <t>0.000004896</t>
  </si>
  <si>
    <t>0.00003383</t>
  </si>
  <si>
    <t>0.0001875</t>
  </si>
  <si>
    <t>0.0003437</t>
  </si>
  <si>
    <t>0.001782</t>
  </si>
  <si>
    <t>0.0001973</t>
  </si>
  <si>
    <t>0.00000003290</t>
  </si>
  <si>
    <t>0.0000001020</t>
  </si>
  <si>
    <t>0.0001458</t>
  </si>
  <si>
    <t>0.00000002740</t>
  </si>
  <si>
    <t>0.005205</t>
  </si>
  <si>
    <t>0.0006916</t>
  </si>
  <si>
    <t>0.0001076</t>
  </si>
  <si>
    <t>0.003746</t>
  </si>
  <si>
    <t>0.3290</t>
  </si>
  <si>
    <t>0.1020</t>
  </si>
  <si>
    <t>0.04500</t>
  </si>
  <si>
    <t>0.2740</t>
  </si>
  <si>
    <t>0.00001638</t>
  </si>
  <si>
    <t>0.000005000</t>
  </si>
  <si>
    <t>0.000003556</t>
  </si>
  <si>
    <t>0.00001361</t>
  </si>
  <si>
    <t>0.000000003784</t>
  </si>
  <si>
    <t>0.000000005738</t>
  </si>
  <si>
    <t>0.0000008996</t>
  </si>
  <si>
    <t>0.000000002082</t>
  </si>
  <si>
    <t>0.0000002638</t>
  </si>
  <si>
    <t>0.0000004530</t>
  </si>
  <si>
    <t>0.0000001958</t>
  </si>
  <si>
    <t>0.00001611</t>
  </si>
  <si>
    <t>0.000004994</t>
  </si>
  <si>
    <t>0.00001342</t>
  </si>
  <si>
    <t>0.0003655</t>
  </si>
  <si>
    <t>0.0006214</t>
  </si>
  <si>
    <t>0.002489</t>
  </si>
  <si>
    <t>0.0005738</t>
  </si>
  <si>
    <t>0.00002193</t>
  </si>
  <si>
    <t>0.0001398</t>
  </si>
  <si>
    <t>0.0001520</t>
  </si>
  <si>
    <t>0.00003020</t>
  </si>
  <si>
    <t>0.01411</t>
  </si>
  <si>
    <t>0.001142</t>
  </si>
  <si>
    <t>0.0002581</t>
  </si>
  <si>
    <t>0.009302</t>
  </si>
  <si>
    <t>0.7310</t>
  </si>
  <si>
    <t>0.2150</t>
  </si>
  <si>
    <t>0.00008548</t>
  </si>
  <si>
    <t>0.00001996</t>
  </si>
  <si>
    <t>0.000006295</t>
  </si>
  <si>
    <t>0.00006477</t>
  </si>
  <si>
    <t>0.000002522</t>
  </si>
  <si>
    <t>0.000007861</t>
  </si>
  <si>
    <t>0.0000009377</t>
  </si>
  <si>
    <t>0.000002295</t>
  </si>
  <si>
    <t>0.00004716</t>
  </si>
  <si>
    <t>0.000001577</t>
  </si>
  <si>
    <t>0.0000003629</t>
  </si>
  <si>
    <t>0.00003290</t>
  </si>
  <si>
    <t>0.00003579</t>
  </si>
  <si>
    <t>0.00001053</t>
  </si>
  <si>
    <t>0.0006436</t>
  </si>
  <si>
    <t>0.002192</t>
  </si>
  <si>
    <t>0.004604</t>
  </si>
  <si>
    <t>0.002244</t>
  </si>
  <si>
    <t>0.00003786</t>
  </si>
  <si>
    <t>0.00004288</t>
  </si>
  <si>
    <t>0.0001989</t>
  </si>
  <si>
    <t>0.00003138</t>
  </si>
  <si>
    <t>0.02976</t>
  </si>
  <si>
    <t>0.004358</t>
  </si>
  <si>
    <t>0.0008015</t>
  </si>
  <si>
    <t>0.01523</t>
  </si>
  <si>
    <t>1.893</t>
  </si>
  <si>
    <t>0.5360</t>
  </si>
  <si>
    <t>0.1950</t>
  </si>
  <si>
    <t>1.569</t>
  </si>
  <si>
    <t>0.00009704</t>
  </si>
  <si>
    <t>0.00003333</t>
  </si>
  <si>
    <t>0.00001078</t>
  </si>
  <si>
    <t>0.00007920</t>
  </si>
  <si>
    <t>0.000004354</t>
  </si>
  <si>
    <t>0.000002412</t>
  </si>
  <si>
    <t>0.000001227</t>
  </si>
  <si>
    <t>0.000002385</t>
  </si>
  <si>
    <t>0.000004674</t>
  </si>
  <si>
    <t>0.000000003830</t>
  </si>
  <si>
    <t>0.00009268</t>
  </si>
  <si>
    <t>0.00002624</t>
  </si>
  <si>
    <t>0.000009547</t>
  </si>
  <si>
    <t>0.00007682</t>
  </si>
  <si>
    <t>0.0004879</t>
  </si>
  <si>
    <t>0.002041</t>
  </si>
  <si>
    <t>0.004394</t>
  </si>
  <si>
    <t>0.001346</t>
  </si>
  <si>
    <t>0.00004066</t>
  </si>
  <si>
    <t>0.00003969</t>
  </si>
  <si>
    <t>0.0001680</t>
  </si>
  <si>
    <t>0.00003366</t>
  </si>
  <si>
    <t>0.03834</t>
  </si>
  <si>
    <t>0.004808</t>
  </si>
  <si>
    <t>0.0008440</t>
  </si>
  <si>
    <t>0.01964</t>
  </si>
  <si>
    <t>2.033</t>
  </si>
  <si>
    <t>0.5670</t>
  </si>
  <si>
    <t>0.2000</t>
  </si>
  <si>
    <t>1.683</t>
  </si>
  <si>
    <t>0.0001042</t>
  </si>
  <si>
    <t>0.00003835</t>
  </si>
  <si>
    <t>0.00008496</t>
  </si>
  <si>
    <t>0.000004676</t>
  </si>
  <si>
    <t>0.000002233</t>
  </si>
  <si>
    <t>0.000001037</t>
  </si>
  <si>
    <t>0.000002558</t>
  </si>
  <si>
    <t>0.000008353</t>
  </si>
  <si>
    <t>0.00009954</t>
  </si>
  <si>
    <t>0.00002776</t>
  </si>
  <si>
    <t>0.000009792</t>
  </si>
  <si>
    <t>0.00008240</t>
  </si>
  <si>
    <t>0.0004100</t>
  </si>
  <si>
    <t>0.001798</t>
  </si>
  <si>
    <t>0.004143</t>
  </si>
  <si>
    <t>0.0006754</t>
  </si>
  <si>
    <t>0.00004556</t>
  </si>
  <si>
    <t>0.00003708</t>
  </si>
  <si>
    <t>0.00003752</t>
  </si>
  <si>
    <t>0.05864</t>
  </si>
  <si>
    <t>0.005630</t>
  </si>
  <si>
    <t>0.0009177</t>
  </si>
  <si>
    <t>0.02882</t>
  </si>
  <si>
    <t>2.278</t>
  </si>
  <si>
    <t>0.6180</t>
  </si>
  <si>
    <t>0.2100</t>
  </si>
  <si>
    <t>1.876</t>
  </si>
  <si>
    <t>0.0001168</t>
  </si>
  <si>
    <t>0.00004928</t>
  </si>
  <si>
    <t>0.00001113</t>
  </si>
  <si>
    <t>0.00009470</t>
  </si>
  <si>
    <t>0.000002086</t>
  </si>
  <si>
    <t>0.0000008292</t>
  </si>
  <si>
    <t>0.000002852</t>
  </si>
  <si>
    <t>0.00001694</t>
  </si>
  <si>
    <t>0.00000002282</t>
  </si>
  <si>
    <t>0.0001115</t>
  </si>
  <si>
    <t>0.00003026</t>
  </si>
  <si>
    <t>0.00001028</t>
  </si>
  <si>
    <t>0.00009185</t>
  </si>
  <si>
    <t>0.0004284</t>
  </si>
  <si>
    <t>0.001713</t>
  </si>
  <si>
    <t>0.004053</t>
  </si>
  <si>
    <t>0.0005667</t>
  </si>
  <si>
    <t>0.00004760</t>
  </si>
  <si>
    <t>0.00003834</t>
  </si>
  <si>
    <t>0.0001241</t>
  </si>
  <si>
    <t>0.00003908</t>
  </si>
  <si>
    <t>0.06983</t>
  </si>
  <si>
    <t>0.006000</t>
  </si>
  <si>
    <t>0.0009480</t>
  </si>
  <si>
    <t>0.03330</t>
  </si>
  <si>
    <t>2.380</t>
  </si>
  <si>
    <t>0.6390</t>
  </si>
  <si>
    <t>0.2140</t>
  </si>
  <si>
    <t>1.954</t>
  </si>
  <si>
    <t>0.0001220</t>
  </si>
  <si>
    <t>0.00005454</t>
  </si>
  <si>
    <t>0.00001132</t>
  </si>
  <si>
    <t>0.00009864</t>
  </si>
  <si>
    <t>0.000005474</t>
  </si>
  <si>
    <t>0.000002157</t>
  </si>
  <si>
    <t>0.0000007658</t>
  </si>
  <si>
    <t>0.000002970</t>
  </si>
  <si>
    <t>0.00002110</t>
  </si>
  <si>
    <t>0.00000007204</t>
  </si>
  <si>
    <t>0.0001165</t>
  </si>
  <si>
    <t>0.00003129</t>
  </si>
  <si>
    <t>0.00001048</t>
  </si>
  <si>
    <t>0.00009567</t>
  </si>
  <si>
    <t>0.0004259</t>
  </si>
  <si>
    <t>0.001607</t>
  </si>
  <si>
    <t>0.003953</t>
  </si>
  <si>
    <t>0.0004820</t>
  </si>
  <si>
    <t>0.00005010</t>
  </si>
  <si>
    <t>0.0001139</t>
  </si>
  <si>
    <t>0.00004102</t>
  </si>
  <si>
    <t>0.08670</t>
  </si>
  <si>
    <t>0.006461</t>
  </si>
  <si>
    <t>0.0009855</t>
  </si>
  <si>
    <t>0.03958</t>
  </si>
  <si>
    <t>2.505</t>
  </si>
  <si>
    <t>0.6640</t>
  </si>
  <si>
    <t>2.051</t>
  </si>
  <si>
    <t>0.0001284</t>
  </si>
  <si>
    <t>0.00006089</t>
  </si>
  <si>
    <t>0.00001150</t>
  </si>
  <si>
    <t>0.000005762</t>
  </si>
  <si>
    <t>0.000002054</t>
  </si>
  <si>
    <t>0.0000007026</t>
  </si>
  <si>
    <t>0.000003118</t>
  </si>
  <si>
    <t>0.00002633</t>
  </si>
  <si>
    <t>0.00000007372</t>
  </si>
  <si>
    <t>0.0001226</t>
  </si>
  <si>
    <t>0.00003251</t>
  </si>
  <si>
    <t>0.0001004</t>
  </si>
  <si>
    <t>0.0004605</t>
  </si>
  <si>
    <t>0.001469</t>
  </si>
  <si>
    <t>0.003810</t>
  </si>
  <si>
    <t>0.0004184</t>
  </si>
  <si>
    <t>0.00008127</t>
  </si>
  <si>
    <t>0.00003515</t>
  </si>
  <si>
    <t>0.00009944</t>
  </si>
  <si>
    <t>0.00004404</t>
  </si>
  <si>
    <t>0.1218</t>
  </si>
  <si>
    <t>0.007241</t>
  </si>
  <si>
    <t>0.001042</t>
  </si>
  <si>
    <t>0.05144</t>
  </si>
  <si>
    <t>2.709</t>
  </si>
  <si>
    <t>0.7030</t>
  </si>
  <si>
    <t>0.2260</t>
  </si>
  <si>
    <t>2.202</t>
  </si>
  <si>
    <t>0.0001420</t>
  </si>
  <si>
    <t>0.00006970</t>
  </si>
  <si>
    <t>0.00001174</t>
  </si>
  <si>
    <t>0.0001112</t>
  </si>
  <si>
    <t>0.000009346</t>
  </si>
  <si>
    <t>0.000001977</t>
  </si>
  <si>
    <t>0.0000006135</t>
  </si>
  <si>
    <t>0.000003347</t>
  </si>
  <si>
    <t>0.00003330</t>
  </si>
  <si>
    <t>0.00000005776</t>
  </si>
  <si>
    <t>0.0001326</t>
  </si>
  <si>
    <t>0.00003442</t>
  </si>
  <si>
    <t>0.00001106</t>
  </si>
  <si>
    <t>0.0001078</t>
  </si>
  <si>
    <t>0.0004680</t>
  </si>
  <si>
    <t>0.001443</t>
  </si>
  <si>
    <t>0.003775</t>
  </si>
  <si>
    <t>0.0004245</t>
  </si>
  <si>
    <t>0.00008259</t>
  </si>
  <si>
    <t>0.00003555</t>
  </si>
  <si>
    <t>0.00009761</t>
  </si>
  <si>
    <t>0.00004468</t>
  </si>
  <si>
    <t>0.1309</t>
  </si>
  <si>
    <t>0.007409</t>
  </si>
  <si>
    <t>0.001053</t>
  </si>
  <si>
    <t>0.05438</t>
  </si>
  <si>
    <t>2.753</t>
  </si>
  <si>
    <t>0.7110</t>
  </si>
  <si>
    <t>0.2270</t>
  </si>
  <si>
    <t>2.234</t>
  </si>
  <si>
    <t>0.0001443</t>
  </si>
  <si>
    <t>0.00007112</t>
  </si>
  <si>
    <t>0.00001177</t>
  </si>
  <si>
    <t>0.0001128</t>
  </si>
  <si>
    <t>0.000009498</t>
  </si>
  <si>
    <t>0.000002000</t>
  </si>
  <si>
    <t>0.0000006023</t>
  </si>
  <si>
    <t>0.000003396</t>
  </si>
  <si>
    <t>0.00003431</t>
  </si>
  <si>
    <t>0.00000005802</t>
  </si>
  <si>
    <t>0.0001348</t>
  </si>
  <si>
    <t>0.00003481</t>
  </si>
  <si>
    <t>0.00001111</t>
  </si>
  <si>
    <t>0.0001094</t>
  </si>
  <si>
    <t>0.001489</t>
  </si>
  <si>
    <t>0.001420</t>
  </si>
  <si>
    <t>0.009159</t>
  </si>
  <si>
    <t>0.0009976</t>
  </si>
  <si>
    <t>0.0002054</t>
  </si>
  <si>
    <t>0.00006960</t>
  </si>
  <si>
    <t>0.002396</t>
  </si>
  <si>
    <t>0.0001222</t>
  </si>
  <si>
    <t>0.08148</t>
  </si>
  <si>
    <t>0.008289</t>
  </si>
  <si>
    <t>0.0007663</t>
  </si>
  <si>
    <t>0.05096</t>
  </si>
  <si>
    <t>2.567</t>
  </si>
  <si>
    <t>0.6960</t>
  </si>
  <si>
    <t>0.2060</t>
  </si>
  <si>
    <t>2.036</t>
  </si>
  <si>
    <t>0.0002323</t>
  </si>
  <si>
    <t>0.00003901</t>
  </si>
  <si>
    <t>0.00002494</t>
  </si>
  <si>
    <t>0.0001569</t>
  </si>
  <si>
    <t>0.00002362</t>
  </si>
  <si>
    <t>0.000003915</t>
  </si>
  <si>
    <t>0.00001478</t>
  </si>
  <si>
    <t>0.000009284</t>
  </si>
  <si>
    <t>0.00008299</t>
  </si>
  <si>
    <t>0.000001018</t>
  </si>
  <si>
    <t>0.00000006934</t>
  </si>
  <si>
    <t>0.00004790</t>
  </si>
  <si>
    <t>0.0001257</t>
  </si>
  <si>
    <t>0.00003408</t>
  </si>
  <si>
    <t>0.00001009</t>
  </si>
  <si>
    <t>0.00009968</t>
  </si>
  <si>
    <t>0.001662</t>
  </si>
  <si>
    <t>0.001386</t>
  </si>
  <si>
    <t>0.008948</t>
  </si>
  <si>
    <t>0.001063</t>
  </si>
  <si>
    <t>0.0002180</t>
  </si>
  <si>
    <t>0.00006462</t>
  </si>
  <si>
    <t>0.002281</t>
  </si>
  <si>
    <t>0.0001488</t>
  </si>
  <si>
    <t>0.09363</t>
  </si>
  <si>
    <t>0.008738</t>
  </si>
  <si>
    <t>0.0007938</t>
  </si>
  <si>
    <t>0.05521</t>
  </si>
  <si>
    <t>2.725</t>
  </si>
  <si>
    <t>0.7180</t>
  </si>
  <si>
    <t>2.125</t>
  </si>
  <si>
    <t>0.0002534</t>
  </si>
  <si>
    <t>0.00004017</t>
  </si>
  <si>
    <t>0.00002442</t>
  </si>
  <si>
    <t>0.0001698</t>
  </si>
  <si>
    <t>0.00002507</t>
  </si>
  <si>
    <t>0.000003635</t>
  </si>
  <si>
    <t>0.00001407</t>
  </si>
  <si>
    <t>0.00001131</t>
  </si>
  <si>
    <t>0.00009495</t>
  </si>
  <si>
    <t>0.000001383</t>
  </si>
  <si>
    <t>0.00000007069</t>
  </si>
  <si>
    <t>0.00005444</t>
  </si>
  <si>
    <t>0.0001334</t>
  </si>
  <si>
    <t>0.0001040</t>
  </si>
  <si>
    <t>0.001164</t>
  </si>
  <si>
    <t>0.0004688</t>
  </si>
  <si>
    <t>0.002003</t>
  </si>
  <si>
    <t>0.0008634</t>
  </si>
  <si>
    <t>0.0000002282</t>
  </si>
  <si>
    <t>0.0000006250</t>
  </si>
  <si>
    <t>0.00001185</t>
  </si>
  <si>
    <t>0.0000001877</t>
  </si>
  <si>
    <t>0.1059</t>
  </si>
  <si>
    <t>0.008250</t>
  </si>
  <si>
    <t>0.001296</t>
  </si>
  <si>
    <t>0.06676</t>
  </si>
  <si>
    <t>2.282</t>
  </si>
  <si>
    <t>0.2370</t>
  </si>
  <si>
    <t>1.877</t>
  </si>
  <si>
    <t>0.0001384</t>
  </si>
  <si>
    <t>0.00004439</t>
  </si>
  <si>
    <t>0.0001229</t>
  </si>
  <si>
    <t>0.00000002624</t>
  </si>
  <si>
    <t>0.00000003516</t>
  </si>
  <si>
    <t>0.00000007311</t>
  </si>
  <si>
    <t>0.00000001427</t>
  </si>
  <si>
    <t>0.00002660</t>
  </si>
  <si>
    <t>0.00001376</t>
  </si>
  <si>
    <t>0.0000005813</t>
  </si>
  <si>
    <t>0.00003096</t>
  </si>
  <si>
    <t>0.0001117</t>
  </si>
  <si>
    <t>0.00001160</t>
  </si>
  <si>
    <t>0.00009190</t>
  </si>
  <si>
    <t>0.001254</t>
  </si>
  <si>
    <t>0.0004342</t>
  </si>
  <si>
    <t>0.001830</t>
  </si>
  <si>
    <t>0.0009830</t>
  </si>
  <si>
    <t>0.0000002508</t>
  </si>
  <si>
    <t>0.0000006680</t>
  </si>
  <si>
    <t>0.000007410</t>
  </si>
  <si>
    <t>0.0000002048</t>
  </si>
  <si>
    <t>0.1343</t>
  </si>
  <si>
    <t>0.009198</t>
  </si>
  <si>
    <t>0.001413</t>
  </si>
  <si>
    <t>0.08188</t>
  </si>
  <si>
    <t>2.508</t>
  </si>
  <si>
    <t>0.6680</t>
  </si>
  <si>
    <t>0.2470</t>
  </si>
  <si>
    <t>2.048</t>
  </si>
  <si>
    <t>0.0001500</t>
  </si>
  <si>
    <t>0.00004897</t>
  </si>
  <si>
    <t>0.00001274</t>
  </si>
  <si>
    <t>0.0001301</t>
  </si>
  <si>
    <t>0.00000002884</t>
  </si>
  <si>
    <t>0.00000003758</t>
  </si>
  <si>
    <t>0.00000004572</t>
  </si>
  <si>
    <t>0.00000001556</t>
  </si>
  <si>
    <t>0.00002719</t>
  </si>
  <si>
    <t>0.00001623</t>
  </si>
  <si>
    <t>0.0000006058</t>
  </si>
  <si>
    <t>0.00002986</t>
  </si>
  <si>
    <t>0.0001228</t>
  </si>
  <si>
    <t>0.00003271</t>
  </si>
  <si>
    <t>0.00001209</t>
  </si>
  <si>
    <t>0.0001003</t>
  </si>
  <si>
    <t>0.0008772</t>
  </si>
  <si>
    <t>0.0005435</t>
  </si>
  <si>
    <t>0.0006632</t>
  </si>
  <si>
    <t>0.0000001907</t>
  </si>
  <si>
    <t>0.0000005490</t>
  </si>
  <si>
    <t>0.0000001579</t>
  </si>
  <si>
    <t>0.06921</t>
  </si>
  <si>
    <t>0.006676</t>
  </si>
  <si>
    <t>0.001085</t>
  </si>
  <si>
    <t>0.04519</t>
  </si>
  <si>
    <t>1.907</t>
  </si>
  <si>
    <t>0.5490</t>
  </si>
  <si>
    <t>0.2170</t>
  </si>
  <si>
    <t>1.579</t>
  </si>
  <si>
    <t>0.0001212</t>
  </si>
  <si>
    <t>0.00003696</t>
  </si>
  <si>
    <t>0.00001142</t>
  </si>
  <si>
    <t>0.00000002193</t>
  </si>
  <si>
    <t>0.00000003088</t>
  </si>
  <si>
    <t>0.0000001339</t>
  </si>
  <si>
    <t>0.00000001200</t>
  </si>
  <si>
    <t>0.00002784</t>
  </si>
  <si>
    <t>0.00001005</t>
  </si>
  <si>
    <t>0.0000006665</t>
  </si>
  <si>
    <t>0.00003390</t>
  </si>
  <si>
    <t>0.00009337</t>
  </si>
  <si>
    <t>0.00001062</t>
  </si>
  <si>
    <t>0.00007731</t>
  </si>
  <si>
    <t>0.001250</t>
  </si>
  <si>
    <t>0.0004478</t>
  </si>
  <si>
    <t>0.001907</t>
  </si>
  <si>
    <t>0.0009250</t>
  </si>
  <si>
    <t>0.0000002403</t>
  </si>
  <si>
    <t>0.0000006490</t>
  </si>
  <si>
    <t>0.000009680</t>
  </si>
  <si>
    <t>0.0000001968</t>
  </si>
  <si>
    <t>0.1205</t>
  </si>
  <si>
    <t>0.008762</t>
  </si>
  <si>
    <t>0.001355</t>
  </si>
  <si>
    <t>0.07447</t>
  </si>
  <si>
    <t>2.403</t>
  </si>
  <si>
    <t>0.6490</t>
  </si>
  <si>
    <t>0.2420</t>
  </si>
  <si>
    <t>1.968</t>
  </si>
  <si>
    <t>0.0001447</t>
  </si>
  <si>
    <t>0.00004708</t>
  </si>
  <si>
    <t>0.00001250</t>
  </si>
  <si>
    <t>0.0001269</t>
  </si>
  <si>
    <t>0.00000002763</t>
  </si>
  <si>
    <t>0.00000003651</t>
  </si>
  <si>
    <t>0.00000005973</t>
  </si>
  <si>
    <t>0.00000001496</t>
  </si>
  <si>
    <t>0.00002703</t>
  </si>
  <si>
    <t>0.00001527</t>
  </si>
  <si>
    <t>0.0000005936</t>
  </si>
  <si>
    <t>0.00003057</t>
  </si>
  <si>
    <t>0.0001177</t>
  </si>
  <si>
    <t>0.00003178</t>
  </si>
  <si>
    <t>0.00009635</t>
  </si>
  <si>
    <t>0.001014</t>
  </si>
  <si>
    <t>0.0005072</t>
  </si>
  <si>
    <t>0.002215</t>
  </si>
  <si>
    <t>0.0007353</t>
  </si>
  <si>
    <t>0.0000002070</t>
  </si>
  <si>
    <t>0.0000005830</t>
  </si>
  <si>
    <t>0.00001582</t>
  </si>
  <si>
    <t>0.0000001710</t>
  </si>
  <si>
    <t>0.08392</t>
  </si>
  <si>
    <t>0.007357</t>
  </si>
  <si>
    <t>0.001177</t>
  </si>
  <si>
    <t>0.05393</t>
  </si>
  <si>
    <t>2.070</t>
  </si>
  <si>
    <t>0.5830</t>
  </si>
  <si>
    <t>1.710</t>
  </si>
  <si>
    <t>0.0001281</t>
  </si>
  <si>
    <t>0.00004010</t>
  </si>
  <si>
    <t>0.00001172</t>
  </si>
  <si>
    <t>0.00000002381</t>
  </si>
  <si>
    <t>0.00000003279</t>
  </si>
  <si>
    <t>0.00000009761</t>
  </si>
  <si>
    <t>0.00000001300</t>
  </si>
  <si>
    <t>0.00002671</t>
  </si>
  <si>
    <t>0.00001153</t>
  </si>
  <si>
    <t>0.0000005543</t>
  </si>
  <si>
    <t>0.00003326</t>
  </si>
  <si>
    <t>0.0001013</t>
  </si>
  <si>
    <t>0.00002854</t>
  </si>
  <si>
    <t>0.00008372</t>
  </si>
  <si>
    <t>0.001165</t>
  </si>
  <si>
    <t>0.0004805</t>
  </si>
  <si>
    <t>0.002058</t>
  </si>
  <si>
    <t>0.0008469</t>
  </si>
  <si>
    <t>0.0000002284</t>
  </si>
  <si>
    <t>0.0000006240</t>
  </si>
  <si>
    <t>0.000009800</t>
  </si>
  <si>
    <t>0.0000001882</t>
  </si>
  <si>
    <t>0.1053</t>
  </si>
  <si>
    <t>0.008181</t>
  </si>
  <si>
    <t>0.001343</t>
  </si>
  <si>
    <t>0.06677</t>
  </si>
  <si>
    <t>2.284</t>
  </si>
  <si>
    <t>0.6240</t>
  </si>
  <si>
    <t>0.2450</t>
  </si>
  <si>
    <t>1.882</t>
  </si>
  <si>
    <t>0.00001266</t>
  </si>
  <si>
    <t>0.0001232</t>
  </si>
  <si>
    <t>0.00000002627</t>
  </si>
  <si>
    <t>0.00000003510</t>
  </si>
  <si>
    <t>0.00000006047</t>
  </si>
  <si>
    <t>0.00000001430</t>
  </si>
  <si>
    <t>0.00002662</t>
  </si>
  <si>
    <t>0.00001374</t>
  </si>
  <si>
    <t>0.0000006009</t>
  </si>
  <si>
    <t>0.00003105</t>
  </si>
  <si>
    <t>0.0001118</t>
  </si>
  <si>
    <t>0.00003055</t>
  </si>
  <si>
    <t>0.00001200</t>
  </si>
  <si>
    <t>0.00009214</t>
  </si>
  <si>
    <t>0.001252</t>
  </si>
  <si>
    <t>0.0004462</t>
  </si>
  <si>
    <t>0.001820</t>
  </si>
  <si>
    <t>0.0009854</t>
  </si>
  <si>
    <t>0.0000002503</t>
  </si>
  <si>
    <t>0.0000006660</t>
  </si>
  <si>
    <t>0.0000002053</t>
  </si>
  <si>
    <t>0.1318</t>
  </si>
  <si>
    <t>0.009104</t>
  </si>
  <si>
    <t>0.001418</t>
  </si>
  <si>
    <t>0.08183</t>
  </si>
  <si>
    <t>2.503</t>
  </si>
  <si>
    <t>0.6660</t>
  </si>
  <si>
    <t>2.053</t>
  </si>
  <si>
    <t>0.0001497</t>
  </si>
  <si>
    <t>0.00004883</t>
  </si>
  <si>
    <t>0.0001305</t>
  </si>
  <si>
    <t>0.00000002878</t>
  </si>
  <si>
    <t>0.00000003746</t>
  </si>
  <si>
    <t>0.00000001560</t>
  </si>
  <si>
    <t>0.00002713</t>
  </si>
  <si>
    <t>0.00001618</t>
  </si>
  <si>
    <t>0.00002993</t>
  </si>
  <si>
    <t>0.0001225</t>
  </si>
  <si>
    <t>0.00003261</t>
  </si>
  <si>
    <t>0.0001005</t>
  </si>
  <si>
    <t>0.0008795</t>
  </si>
  <si>
    <t>0.0005545</t>
  </si>
  <si>
    <t>0.002531</t>
  </si>
  <si>
    <t>0.0006644</t>
  </si>
  <si>
    <t>0.0000001912</t>
  </si>
  <si>
    <t>0.0000001582</t>
  </si>
  <si>
    <t>0.06931</t>
  </si>
  <si>
    <t>0.006654</t>
  </si>
  <si>
    <t>0.04512</t>
  </si>
  <si>
    <t>1.912</t>
  </si>
  <si>
    <t>1.582</t>
  </si>
  <si>
    <t>0.0001207</t>
  </si>
  <si>
    <t>0.0001114</t>
  </si>
  <si>
    <t>0.00000002199</t>
  </si>
  <si>
    <t>0.0000001376</t>
  </si>
  <si>
    <t>0.00000001202</t>
  </si>
  <si>
    <t>0.00002709</t>
  </si>
  <si>
    <t>0.0000006850</t>
  </si>
  <si>
    <t>0.00003397</t>
  </si>
  <si>
    <t>0.00009361</t>
  </si>
  <si>
    <t>0.00007745</t>
  </si>
  <si>
    <t>0.001225</t>
  </si>
  <si>
    <t>0.0004658</t>
  </si>
  <si>
    <t>0.0009076</t>
  </si>
  <si>
    <t>0.0000002402</t>
  </si>
  <si>
    <t>0.0000006470</t>
  </si>
  <si>
    <t>0.000009720</t>
  </si>
  <si>
    <t>0.0000001973</t>
  </si>
  <si>
    <t>0.1191</t>
  </si>
  <si>
    <t>0.008676</t>
  </si>
  <si>
    <t>0.001366</t>
  </si>
  <si>
    <t>0.07458</t>
  </si>
  <si>
    <t>2.402</t>
  </si>
  <si>
    <t>0.6470</t>
  </si>
  <si>
    <t>0.2430</t>
  </si>
  <si>
    <t>1.973</t>
  </si>
  <si>
    <t>0.0001437</t>
  </si>
  <si>
    <t>0.00004694</t>
  </si>
  <si>
    <t>0.00001255</t>
  </si>
  <si>
    <t>0.0001273</t>
  </si>
  <si>
    <t>0.00000002762</t>
  </si>
  <si>
    <t>0.00000003639</t>
  </si>
  <si>
    <t>0.00000005997</t>
  </si>
  <si>
    <t>0.00000001499</t>
  </si>
  <si>
    <t>0.00002604</t>
  </si>
  <si>
    <t>0.00001522</t>
  </si>
  <si>
    <t>0.0000005960</t>
  </si>
  <si>
    <t>0.00003065</t>
  </si>
  <si>
    <t>0.0001176</t>
  </si>
  <si>
    <t>0.00003168</t>
  </si>
  <si>
    <t>0.00001190</t>
  </si>
  <si>
    <t>0.00009660</t>
  </si>
  <si>
    <t>0.0005180</t>
  </si>
  <si>
    <t>0.002288</t>
  </si>
  <si>
    <t>0.0007375</t>
  </si>
  <si>
    <t>0.0000002075</t>
  </si>
  <si>
    <t>0.0000005820</t>
  </si>
  <si>
    <t>0.00001631</t>
  </si>
  <si>
    <t>0.0000001715</t>
  </si>
  <si>
    <t>0.08395</t>
  </si>
  <si>
    <t>0.007310</t>
  </si>
  <si>
    <t>0.001214</t>
  </si>
  <si>
    <t>0.05401</t>
  </si>
  <si>
    <t>2.075</t>
  </si>
  <si>
    <t>0.5820</t>
  </si>
  <si>
    <t>0.2330</t>
  </si>
  <si>
    <t>1.715</t>
  </si>
  <si>
    <t>0.00004003</t>
  </si>
  <si>
    <t>0.00001208</t>
  </si>
  <si>
    <t>0.0001173</t>
  </si>
  <si>
    <t>0.00000002386</t>
  </si>
  <si>
    <t>0.00000003274</t>
  </si>
  <si>
    <t>0.0000001006</t>
  </si>
  <si>
    <t>0.00000001303</t>
  </si>
  <si>
    <t>0.00002677</t>
  </si>
  <si>
    <t>0.00001151</t>
  </si>
  <si>
    <t>0.0000005715</t>
  </si>
  <si>
    <t>0.00003336</t>
  </si>
  <si>
    <t>0.00002849</t>
  </si>
  <si>
    <t>0.00001141</t>
  </si>
  <si>
    <t>0.00008397</t>
  </si>
  <si>
    <t>0.001145</t>
  </si>
  <si>
    <t>0.0004315</t>
  </si>
  <si>
    <t>0.001727</t>
  </si>
  <si>
    <t>0.001065</t>
  </si>
  <si>
    <t>0.0000002663</t>
  </si>
  <si>
    <t>0.0000006960</t>
  </si>
  <si>
    <t>0.000005080</t>
  </si>
  <si>
    <t>0.0000002173</t>
  </si>
  <si>
    <t>0.1546</t>
  </si>
  <si>
    <t>0.009786</t>
  </si>
  <si>
    <t>0.001501</t>
  </si>
  <si>
    <t>0.09359</t>
  </si>
  <si>
    <t>2.663</t>
  </si>
  <si>
    <t>0.2540</t>
  </si>
  <si>
    <t>2.173</t>
  </si>
  <si>
    <t>0.0001659</t>
  </si>
  <si>
    <t>0.00005210</t>
  </si>
  <si>
    <t>0.00001309</t>
  </si>
  <si>
    <t>0.0001360</t>
  </si>
  <si>
    <t>0.00000003062</t>
  </si>
  <si>
    <t>0.00000003915</t>
  </si>
  <si>
    <t>0.00000003134</t>
  </si>
  <si>
    <t>0.00000001651</t>
  </si>
  <si>
    <t>0.00003548</t>
  </si>
  <si>
    <t>0.00001799</t>
  </si>
  <si>
    <t>0.0000006230</t>
  </si>
  <si>
    <t>0.00002964</t>
  </si>
  <si>
    <t>0.0001304</t>
  </si>
  <si>
    <t>0.00001244</t>
  </si>
  <si>
    <t>0.0006281</t>
  </si>
  <si>
    <t>0.0006132</t>
  </si>
  <si>
    <t>0.002543</t>
  </si>
  <si>
    <t>0.0005756</t>
  </si>
  <si>
    <t>0.0001532</t>
  </si>
  <si>
    <t>0.0004037</t>
  </si>
  <si>
    <t>0.0002211</t>
  </si>
  <si>
    <t>0.0001663</t>
  </si>
  <si>
    <t>0.04676</t>
  </si>
  <si>
    <t>0.004579</t>
  </si>
  <si>
    <t>0.0008241</t>
  </si>
  <si>
    <t>0.02984</t>
  </si>
  <si>
    <t>1.532</t>
  </si>
  <si>
    <t>0.5110</t>
  </si>
  <si>
    <t>0.1675</t>
  </si>
  <si>
    <t>1.279</t>
  </si>
  <si>
    <t>0.0003086</t>
  </si>
  <si>
    <t>0.0001406</t>
  </si>
  <si>
    <t>0.00001042</t>
  </si>
  <si>
    <t>0.0003201</t>
  </si>
  <si>
    <t>0.00001762</t>
  </si>
  <si>
    <t>0.00002271</t>
  </si>
  <si>
    <t>0.000001364</t>
  </si>
  <si>
    <t>0.00001264</t>
  </si>
  <si>
    <t>0.0002159</t>
  </si>
  <si>
    <t>0.00009290</t>
  </si>
  <si>
    <t>0.0000008571</t>
  </si>
  <si>
    <t>0.0002449</t>
  </si>
  <si>
    <t>0.00007501</t>
  </si>
  <si>
    <t>0.00002502</t>
  </si>
  <si>
    <t>0.000008201</t>
  </si>
  <si>
    <t>0.00006262</t>
  </si>
  <si>
    <t>0.0006285</t>
  </si>
  <si>
    <t>0.0005703</t>
  </si>
  <si>
    <t>0.002246</t>
  </si>
  <si>
    <t>0.0005416</t>
  </si>
  <si>
    <t>0.0001654</t>
  </si>
  <si>
    <t>0.00008528</t>
  </si>
  <si>
    <t>0.0001253</t>
  </si>
  <si>
    <t>0.0001354</t>
  </si>
  <si>
    <t>0.05903</t>
  </si>
  <si>
    <t>0.005266</t>
  </si>
  <si>
    <t>0.0008561</t>
  </si>
  <si>
    <t>0.03612</t>
  </si>
  <si>
    <t>1.654</t>
  </si>
  <si>
    <t>0.5330</t>
  </si>
  <si>
    <t>0.1740</t>
  </si>
  <si>
    <t>1.354</t>
  </si>
  <si>
    <t>0.0006660</t>
  </si>
  <si>
    <t>0.0003395</t>
  </si>
  <si>
    <t>0.0006902</t>
  </si>
  <si>
    <t>0.000004797</t>
  </si>
  <si>
    <t>0.0000007730</t>
  </si>
  <si>
    <t>0.00001029</t>
  </si>
  <si>
    <t>0.0005660</t>
  </si>
  <si>
    <t>0.000002611</t>
  </si>
  <si>
    <t>0.0006136</t>
  </si>
  <si>
    <t>0.00008098</t>
  </si>
  <si>
    <t>0.00002610</t>
  </si>
  <si>
    <t>0.000008519</t>
  </si>
  <si>
    <t>0.00006629</t>
  </si>
  <si>
    <t>0.0006072</t>
  </si>
  <si>
    <t>0.0009378</t>
  </si>
  <si>
    <t>0.002871</t>
  </si>
  <si>
    <t>0.0007261</t>
  </si>
  <si>
    <t>0.0001031</t>
  </si>
  <si>
    <t>0.0004925</t>
  </si>
  <si>
    <t>0.0001564</t>
  </si>
  <si>
    <t>0.04513</t>
  </si>
  <si>
    <t>0.004571</t>
  </si>
  <si>
    <t>0.02851</t>
  </si>
  <si>
    <t>1.380</t>
  </si>
  <si>
    <t>0.4910</t>
  </si>
  <si>
    <t>0.1710</t>
  </si>
  <si>
    <t>1.117</t>
  </si>
  <si>
    <t>0.0006097</t>
  </si>
  <si>
    <t>0.0002845</t>
  </si>
  <si>
    <t>0.00001773</t>
  </si>
  <si>
    <t>0.0005782</t>
  </si>
  <si>
    <t>0.00001746</t>
  </si>
  <si>
    <t>0.000005800</t>
  </si>
  <si>
    <t>0.000003039</t>
  </si>
  <si>
    <t>0.00001188</t>
  </si>
  <si>
    <t>0.0005247</t>
  </si>
  <si>
    <t>0.0002547</t>
  </si>
  <si>
    <t>0.000006323</t>
  </si>
  <si>
    <t>0.0005116</t>
  </si>
  <si>
    <t>0.00006756</t>
  </si>
  <si>
    <t>0.00002404</t>
  </si>
  <si>
    <t>0.000008372</t>
  </si>
  <si>
    <t>0.00005469</t>
  </si>
  <si>
    <t>0.00000003263</t>
  </si>
  <si>
    <t>0.0001940</t>
  </si>
  <si>
    <t>0.00000002714</t>
  </si>
  <si>
    <t>0.00002167</t>
  </si>
  <si>
    <t>0.0001213</t>
  </si>
  <si>
    <t>0.000002714</t>
  </si>
  <si>
    <t>0.006934</t>
  </si>
  <si>
    <t>0.0006462</t>
  </si>
  <si>
    <t>0.0001482</t>
  </si>
  <si>
    <t>0.004915</t>
  </si>
  <si>
    <t>0.3263</t>
  </si>
  <si>
    <t>0.09850</t>
  </si>
  <si>
    <t>0.04720</t>
  </si>
  <si>
    <t>0.2714</t>
  </si>
  <si>
    <t>0.00001600</t>
  </si>
  <si>
    <t>0.000006051</t>
  </si>
  <si>
    <t>0.000003065</t>
  </si>
  <si>
    <t>0.00001351</t>
  </si>
  <si>
    <t>0.000000003752</t>
  </si>
  <si>
    <t>0.000001219</t>
  </si>
  <si>
    <t>0.0000007484</t>
  </si>
  <si>
    <t>0.0000002063</t>
  </si>
  <si>
    <t>0.00000001621</t>
  </si>
  <si>
    <t>0.000000009008</t>
  </si>
  <si>
    <t>0.000000005510</t>
  </si>
  <si>
    <t>0.00000001527</t>
  </si>
  <si>
    <t>0.00001598</t>
  </si>
  <si>
    <t>0.000004823</t>
  </si>
  <si>
    <t>0.000002311</t>
  </si>
  <si>
    <t>0.00001329</t>
  </si>
  <si>
    <t>0.0001717</t>
  </si>
  <si>
    <t>0.001143</t>
  </si>
  <si>
    <t>0.003127</t>
  </si>
  <si>
    <t>0.0003415</t>
  </si>
  <si>
    <t>0.00004906</t>
  </si>
  <si>
    <t>0.00002568</t>
  </si>
  <si>
    <t>0.00008979</t>
  </si>
  <si>
    <t>0.00004018</t>
  </si>
  <si>
    <t>0.007133</t>
  </si>
  <si>
    <t>0.001077</t>
  </si>
  <si>
    <t>0.04239</t>
  </si>
  <si>
    <t>2.453</t>
  </si>
  <si>
    <t>0.6420</t>
  </si>
  <si>
    <t>2.009</t>
  </si>
  <si>
    <t>0.00001249</t>
  </si>
  <si>
    <t>0.0001014</t>
  </si>
  <si>
    <t>0.000005642</t>
  </si>
  <si>
    <t>0.000001445</t>
  </si>
  <si>
    <t>0.0000005540</t>
  </si>
  <si>
    <t>0.000003054</t>
  </si>
  <si>
    <t>0.000002801</t>
  </si>
  <si>
    <t>0.000001217</t>
  </si>
  <si>
    <t>0.0001201</t>
  </si>
  <si>
    <t>0.00003143</t>
  </si>
  <si>
    <t>0.00009836</t>
  </si>
  <si>
    <t>0.0001373</t>
  </si>
  <si>
    <t>0.001101</t>
  </si>
  <si>
    <t>0.003024</t>
  </si>
  <si>
    <t>0.0002229</t>
  </si>
  <si>
    <t>0.00008238</t>
  </si>
  <si>
    <t>0.00002804</t>
  </si>
  <si>
    <t>0.00008214</t>
  </si>
  <si>
    <t>0.00004458</t>
  </si>
  <si>
    <t>0.1225</t>
  </si>
  <si>
    <t>0.001112</t>
  </si>
  <si>
    <t>0.05758</t>
  </si>
  <si>
    <t>2.746</t>
  </si>
  <si>
    <t>0.2220</t>
  </si>
  <si>
    <t>2.229</t>
  </si>
  <si>
    <t>0.0001439</t>
  </si>
  <si>
    <t>0.00001147</t>
  </si>
  <si>
    <t>0.0001125</t>
  </si>
  <si>
    <t>0.000009474</t>
  </si>
  <si>
    <t>0.0000005068</t>
  </si>
  <si>
    <t>0.000003388</t>
  </si>
  <si>
    <t>0.000002264</t>
  </si>
  <si>
    <t>0.00000009358</t>
  </si>
  <si>
    <t>0.0001352</t>
  </si>
  <si>
    <t>0.001116</t>
  </si>
  <si>
    <t>0.003050</t>
  </si>
  <si>
    <t>0.0002416</t>
  </si>
  <si>
    <t>0.00005408</t>
  </si>
  <si>
    <t>0.00002772</t>
  </si>
  <si>
    <t>0.00008398</t>
  </si>
  <si>
    <t>0.00004392</t>
  </si>
  <si>
    <t>0.1155</t>
  </si>
  <si>
    <t>0.008011</t>
  </si>
  <si>
    <t>0.001103</t>
  </si>
  <si>
    <t>0.05468</t>
  </si>
  <si>
    <t>2.704</t>
  </si>
  <si>
    <t>0.6930</t>
  </si>
  <si>
    <t>2.196</t>
  </si>
  <si>
    <t>0.0001386</t>
  </si>
  <si>
    <t>0.00003758</t>
  </si>
  <si>
    <t>0.00001143</t>
  </si>
  <si>
    <t>0.000006219</t>
  </si>
  <si>
    <t>0.000001559</t>
  </si>
  <si>
    <t>0.0000005182</t>
  </si>
  <si>
    <t>0.000003338</t>
  </si>
  <si>
    <t>0.000002093</t>
  </si>
  <si>
    <t>0.00000009316</t>
  </si>
  <si>
    <t>0.0001324</t>
  </si>
  <si>
    <t>0.00003393</t>
  </si>
  <si>
    <t>0.0001075</t>
  </si>
  <si>
    <t>0.0001502</t>
  </si>
  <si>
    <t>0.001190</t>
  </si>
  <si>
    <t>0.003148</t>
  </si>
  <si>
    <t>0.0003471</t>
  </si>
  <si>
    <t>0.00005008</t>
  </si>
  <si>
    <t>0.00003270</t>
  </si>
  <si>
    <t>0.00009372</t>
  </si>
  <si>
    <t>0.00004084</t>
  </si>
  <si>
    <t>0.08706</t>
  </si>
  <si>
    <t>0.007207</t>
  </si>
  <si>
    <t>0.001033</t>
  </si>
  <si>
    <t>0.04262</t>
  </si>
  <si>
    <t>2.504</t>
  </si>
  <si>
    <t>0.6540</t>
  </si>
  <si>
    <t>0.2130</t>
  </si>
  <si>
    <t>2.042</t>
  </si>
  <si>
    <t>0.00003518</t>
  </si>
  <si>
    <t>0.00001109</t>
  </si>
  <si>
    <t>0.000005759</t>
  </si>
  <si>
    <t>0.000001839</t>
  </si>
  <si>
    <t>0.0000005783</t>
  </si>
  <si>
    <t>0.000003104</t>
  </si>
  <si>
    <t>0.000001322</t>
  </si>
  <si>
    <t>0.00000008065</t>
  </si>
  <si>
    <t>0.00003202</t>
  </si>
  <si>
    <t>0.00001043</t>
  </si>
  <si>
    <t>0.00009998</t>
  </si>
  <si>
    <t>0.0001901</t>
  </si>
  <si>
    <t>0.001239</t>
  </si>
  <si>
    <t>0.003237</t>
  </si>
  <si>
    <t>0.0004663</t>
  </si>
  <si>
    <t>0.00004752</t>
  </si>
  <si>
    <t>0.00003145</t>
  </si>
  <si>
    <t>0.0001045</t>
  </si>
  <si>
    <t>0.00003886</t>
  </si>
  <si>
    <t>0.07204</t>
  </si>
  <si>
    <t>0.006711</t>
  </si>
  <si>
    <t>0.0009948</t>
  </si>
  <si>
    <t>0.03608</t>
  </si>
  <si>
    <t>2.376</t>
  </si>
  <si>
    <t>0.6290</t>
  </si>
  <si>
    <t>0.2090</t>
  </si>
  <si>
    <t>1.943</t>
  </si>
  <si>
    <t>0.0001218</t>
  </si>
  <si>
    <t>0.00003348</t>
  </si>
  <si>
    <t>0.00001095</t>
  </si>
  <si>
    <t>0.00009808</t>
  </si>
  <si>
    <t>0.000005465</t>
  </si>
  <si>
    <t>0.000001769</t>
  </si>
  <si>
    <t>0.0000006448</t>
  </si>
  <si>
    <t>0.000002953</t>
  </si>
  <si>
    <t>0.0000009200</t>
  </si>
  <si>
    <t>0.00000007035</t>
  </si>
  <si>
    <t>0.0001163</t>
  </si>
  <si>
    <t>0.00003080</t>
  </si>
  <si>
    <t>0.00001023</t>
  </si>
  <si>
    <t>0.00009513</t>
  </si>
  <si>
    <t>0.0002046</t>
  </si>
  <si>
    <t>0.003291</t>
  </si>
  <si>
    <t>0.0006334</t>
  </si>
  <si>
    <t>0.00004546</t>
  </si>
  <si>
    <t>0.00003045</t>
  </si>
  <si>
    <t>0.00003726</t>
  </si>
  <si>
    <t>0.06164</t>
  </si>
  <si>
    <t>0.006328</t>
  </si>
  <si>
    <t>0.0009568</t>
  </si>
  <si>
    <t>0.03139</t>
  </si>
  <si>
    <t>2.273</t>
  </si>
  <si>
    <t>0.6090</t>
  </si>
  <si>
    <t>0.2040</t>
  </si>
  <si>
    <t>1.863</t>
  </si>
  <si>
    <t>0.00003221</t>
  </si>
  <si>
    <t>0.00001076</t>
  </si>
  <si>
    <t>0.00009404</t>
  </si>
  <si>
    <t>0.000005228</t>
  </si>
  <si>
    <t>0.000001713</t>
  </si>
  <si>
    <t>0.0000007049</t>
  </si>
  <si>
    <t>0.000002832</t>
  </si>
  <si>
    <t>0.0000006763</t>
  </si>
  <si>
    <t>0.00000006867</t>
  </si>
  <si>
    <t>0.0001113</t>
  </si>
  <si>
    <t>0.00002982</t>
  </si>
  <si>
    <t>0.000009988</t>
  </si>
  <si>
    <t>0.00009121</t>
  </si>
  <si>
    <t>0.0003641</t>
  </si>
  <si>
    <t>0.001406</t>
  </si>
  <si>
    <t>0.003327</t>
  </si>
  <si>
    <t>0.001551</t>
  </si>
  <si>
    <t>0.00004046</t>
  </si>
  <si>
    <t>0.00002790</t>
  </si>
  <si>
    <t>0.04133</t>
  </si>
  <si>
    <t>0.005396</t>
  </si>
  <si>
    <t>0.0009460</t>
  </si>
  <si>
    <t>0.02213</t>
  </si>
  <si>
    <t>2.023</t>
  </si>
  <si>
    <t>0.5580</t>
  </si>
  <si>
    <t>1.668</t>
  </si>
  <si>
    <t>0.0001037</t>
  </si>
  <si>
    <t>0.00002911</t>
  </si>
  <si>
    <t>0.00001073</t>
  </si>
  <si>
    <t>0.00008420</t>
  </si>
  <si>
    <t>0.000004653</t>
  </si>
  <si>
    <t>0.000001569</t>
  </si>
  <si>
    <t>0.0000007265</t>
  </si>
  <si>
    <t>0.000002535</t>
  </si>
  <si>
    <t>0.0000002234</t>
  </si>
  <si>
    <t>0.00000006833</t>
  </si>
  <si>
    <t>0.00009905</t>
  </si>
  <si>
    <t>0.00002732</t>
  </si>
  <si>
    <t>0.00008167</t>
  </si>
  <si>
    <t>0.0006016</t>
  </si>
  <si>
    <t>0.001481</t>
  </si>
  <si>
    <t>0.002688</t>
  </si>
  <si>
    <t>0.00003760</t>
  </si>
  <si>
    <t>0.00003162</t>
  </si>
  <si>
    <t>0.00003108</t>
  </si>
  <si>
    <t>0.03237</t>
  </si>
  <si>
    <t>0.004885</t>
  </si>
  <si>
    <t>0.01793</t>
  </si>
  <si>
    <t>1.880</t>
  </si>
  <si>
    <t>0.5270</t>
  </si>
  <si>
    <t>1.554</t>
  </si>
  <si>
    <t>0.00009637</t>
  </si>
  <si>
    <t>0.00002767</t>
  </si>
  <si>
    <t>0.00007845</t>
  </si>
  <si>
    <t>0.000004324</t>
  </si>
  <si>
    <t>0.000001779</t>
  </si>
  <si>
    <t>0.000002362</t>
  </si>
  <si>
    <t>0.00000008971</t>
  </si>
  <si>
    <t>0.00009204</t>
  </si>
  <si>
    <t>0.00002580</t>
  </si>
  <si>
    <t>0.00007608</t>
  </si>
  <si>
    <t>0.0003170</t>
  </si>
  <si>
    <t>0.0005697</t>
  </si>
  <si>
    <t>0.001904</t>
  </si>
  <si>
    <t>0.0002132</t>
  </si>
  <si>
    <t>0.00000006340</t>
  </si>
  <si>
    <t>0.0000002110</t>
  </si>
  <si>
    <t>0.0004968</t>
  </si>
  <si>
    <t>0.00000005330</t>
  </si>
  <si>
    <t>0.01648</t>
  </si>
  <si>
    <t>0.001899</t>
  </si>
  <si>
    <t>0.0005060</t>
  </si>
  <si>
    <t>0.01173</t>
  </si>
  <si>
    <t>0.6340</t>
  </si>
  <si>
    <t>0.2110</t>
  </si>
  <si>
    <t>0.09200</t>
  </si>
  <si>
    <t>0.00007484</t>
  </si>
  <si>
    <t>0.00001636</t>
  </si>
  <si>
    <t>0.00001091</t>
  </si>
  <si>
    <t>0.00006263</t>
  </si>
  <si>
    <t>0.000000007291</t>
  </si>
  <si>
    <t>0.00000001187</t>
  </si>
  <si>
    <t>0.000000004051</t>
  </si>
  <si>
    <t>0.00004379</t>
  </si>
  <si>
    <t>0.000006016</t>
  </si>
  <si>
    <t>0.000003340</t>
  </si>
  <si>
    <t>0.00003653</t>
  </si>
  <si>
    <t>0.00003104</t>
  </si>
  <si>
    <t>0.00001033</t>
  </si>
  <si>
    <t>0.000004504</t>
  </si>
  <si>
    <t>0.0002959</t>
  </si>
  <si>
    <t>0.0006518</t>
  </si>
  <si>
    <t>0.002182</t>
  </si>
  <si>
    <t>0.0002527</t>
  </si>
  <si>
    <t>0.00005480</t>
  </si>
  <si>
    <t>0.00001526</t>
  </si>
  <si>
    <t>0.0002102</t>
  </si>
  <si>
    <t>0.00001872</t>
  </si>
  <si>
    <t>0.001583</t>
  </si>
  <si>
    <t>0.0003385</t>
  </si>
  <si>
    <t>0.007488</t>
  </si>
  <si>
    <t>0.5480</t>
  </si>
  <si>
    <t>0.2180</t>
  </si>
  <si>
    <t>0.09300</t>
  </si>
  <si>
    <t>0.4680</t>
  </si>
  <si>
    <t>0.00004737</t>
  </si>
  <si>
    <t>0.00001387</t>
  </si>
  <si>
    <t>0.000007120</t>
  </si>
  <si>
    <t>0.00003640</t>
  </si>
  <si>
    <t>0.000006302</t>
  </si>
  <si>
    <t>0.0000008584</t>
  </si>
  <si>
    <t>0.000001297</t>
  </si>
  <si>
    <t>0.000001423</t>
  </si>
  <si>
    <t>0.00001424</t>
  </si>
  <si>
    <t>0.000002338</t>
  </si>
  <si>
    <t>0.000001270</t>
  </si>
  <si>
    <t>0.00001206</t>
  </si>
  <si>
    <t>0.00002683</t>
  </si>
  <si>
    <t>0.00001067</t>
  </si>
  <si>
    <t>0.000004553</t>
  </si>
  <si>
    <t>0.00002291</t>
  </si>
  <si>
    <t>0.0002789</t>
  </si>
  <si>
    <t>0.0006098</t>
  </si>
  <si>
    <t>0.001936</t>
  </si>
  <si>
    <t>0.0001972</t>
  </si>
  <si>
    <t>0.00005229</t>
  </si>
  <si>
    <t>0.00001800</t>
  </si>
  <si>
    <t>0.0001376</t>
  </si>
  <si>
    <t>0.00002465</t>
  </si>
  <si>
    <t>0.01148</t>
  </si>
  <si>
    <t>0.001645</t>
  </si>
  <si>
    <t>0.0003742</t>
  </si>
  <si>
    <t>0.008204</t>
  </si>
  <si>
    <t>0.5810</t>
  </si>
  <si>
    <t>0.2250</t>
  </si>
  <si>
    <t>0.4930</t>
  </si>
  <si>
    <t>0.00004955</t>
  </si>
  <si>
    <t>0.00001453</t>
  </si>
  <si>
    <t>0.000007098</t>
  </si>
  <si>
    <t>0.00003919</t>
  </si>
  <si>
    <t>0.000006013</t>
  </si>
  <si>
    <t>0.000001013</t>
  </si>
  <si>
    <t>0.0000008491</t>
  </si>
  <si>
    <t>0.000001873</t>
  </si>
  <si>
    <t>0.00001509</t>
  </si>
  <si>
    <t>0.000002502</t>
  </si>
  <si>
    <t>0.000001402</t>
  </si>
  <si>
    <t>0.00002845</t>
  </si>
  <si>
    <t>0.00002414</t>
  </si>
  <si>
    <t>0.0001792</t>
  </si>
  <si>
    <t>0.0006625</t>
  </si>
  <si>
    <t>0.001663</t>
  </si>
  <si>
    <t>0.0001949</t>
  </si>
  <si>
    <t>0.00001920</t>
  </si>
  <si>
    <t>0.00001164</t>
  </si>
  <si>
    <t>0.00006288</t>
  </si>
  <si>
    <t>0.005475</t>
  </si>
  <si>
    <t>0.0008197</t>
  </si>
  <si>
    <t>0.0001838</t>
  </si>
  <si>
    <t>0.004163</t>
  </si>
  <si>
    <t>0.3200</t>
  </si>
  <si>
    <t>0.2670</t>
  </si>
  <si>
    <t>0.0001195</t>
  </si>
  <si>
    <t>0.000006861</t>
  </si>
  <si>
    <t>0.000005569</t>
  </si>
  <si>
    <t>0.00007062</t>
  </si>
  <si>
    <t>0.000002208</t>
  </si>
  <si>
    <t>0.0000006548</t>
  </si>
  <si>
    <t>0.0000003880</t>
  </si>
  <si>
    <t>0.000001420</t>
  </si>
  <si>
    <t>0.000001457</t>
  </si>
  <si>
    <t>0.000002831</t>
  </si>
  <si>
    <t>0.00005612</t>
  </si>
  <si>
    <t>0.00001567</t>
  </si>
  <si>
    <t>0.00001307</t>
  </si>
  <si>
    <t>0.0001920</t>
  </si>
  <si>
    <t>0.0006365</t>
  </si>
  <si>
    <t>0.001520</t>
  </si>
  <si>
    <t>0.0001821</t>
  </si>
  <si>
    <t>0.00001745</t>
  </si>
  <si>
    <t>0.00001224</t>
  </si>
  <si>
    <t>0.00005439</t>
  </si>
  <si>
    <t>0.00001734</t>
  </si>
  <si>
    <t>0.006285</t>
  </si>
  <si>
    <t>0.0009017</t>
  </si>
  <si>
    <t>0.0001931</t>
  </si>
  <si>
    <t>0.004688</t>
  </si>
  <si>
    <t>0.3490</t>
  </si>
  <si>
    <t>0.2890</t>
  </si>
  <si>
    <t>0.0001299</t>
  </si>
  <si>
    <t>0.000007379</t>
  </si>
  <si>
    <t>0.000005687</t>
  </si>
  <si>
    <t>0.0000006885</t>
  </si>
  <si>
    <t>0.0000003356</t>
  </si>
  <si>
    <t>0.000001318</t>
  </si>
  <si>
    <t>0.0001108</t>
  </si>
  <si>
    <t>0.000001696</t>
  </si>
  <si>
    <t>0.000002952</t>
  </si>
  <si>
    <t>0.00007643</t>
  </si>
  <si>
    <t>0.00001709</t>
  </si>
  <si>
    <t>0.00001415</t>
  </si>
  <si>
    <t>0.0002117</t>
  </si>
  <si>
    <t>0.0006156</t>
  </si>
  <si>
    <t>0.001404</t>
  </si>
  <si>
    <t>0.00001890</t>
  </si>
  <si>
    <t>0.00001296</t>
  </si>
  <si>
    <t>0.00004200</t>
  </si>
  <si>
    <t>0.007205</t>
  </si>
  <si>
    <t>0.0009968</t>
  </si>
  <si>
    <t>0.005267</t>
  </si>
  <si>
    <t>0.3780</t>
  </si>
  <si>
    <t>0.05000</t>
  </si>
  <si>
    <t>0.3120</t>
  </si>
  <si>
    <t>0.0001407</t>
  </si>
  <si>
    <t>0.000007930</t>
  </si>
  <si>
    <t>0.000005366</t>
  </si>
  <si>
    <t>0.00009921</t>
  </si>
  <si>
    <t>0.000002174</t>
  </si>
  <si>
    <t>0.0000007290</t>
  </si>
  <si>
    <t>0.0000002591</t>
  </si>
  <si>
    <t>0.000001913</t>
  </si>
  <si>
    <t>0.000002659</t>
  </si>
  <si>
    <t>0.00008251</t>
  </si>
  <si>
    <t>0.00001851</t>
  </si>
  <si>
    <t>0.000002448</t>
  </si>
  <si>
    <t>0.00001528</t>
  </si>
  <si>
    <t>0.0002163</t>
  </si>
  <si>
    <t>0.0006399</t>
  </si>
  <si>
    <t>0.001483</t>
  </si>
  <si>
    <t>0.0001823</t>
  </si>
  <si>
    <t>0.00001865</t>
  </si>
  <si>
    <t>0.00004800</t>
  </si>
  <si>
    <t>0.00001854</t>
  </si>
  <si>
    <t>0.007009</t>
  </si>
  <si>
    <t>0.0009662</t>
  </si>
  <si>
    <t>0.0001910</t>
  </si>
  <si>
    <t>0.005142</t>
  </si>
  <si>
    <t>0.3730</t>
  </si>
  <si>
    <t>0.3090</t>
  </si>
  <si>
    <t>0.0001389</t>
  </si>
  <si>
    <t>0.000005199</t>
  </si>
  <si>
    <t>0.00009826</t>
  </si>
  <si>
    <t>0.000002145</t>
  </si>
  <si>
    <t>0.0000002962</t>
  </si>
  <si>
    <t>0.000001409</t>
  </si>
  <si>
    <t>0.0001184</t>
  </si>
  <si>
    <t>0.000002553</t>
  </si>
  <si>
    <t>0.00008172</t>
  </si>
  <si>
    <t>0.00001826</t>
  </si>
  <si>
    <t>0.0005183</t>
  </si>
  <si>
    <t>0.0006139</t>
  </si>
  <si>
    <t>0.001464</t>
  </si>
  <si>
    <t>0.0004424</t>
  </si>
  <si>
    <t>0.00003519</t>
  </si>
  <si>
    <t>0.00001008</t>
  </si>
  <si>
    <t>0.00002158</t>
  </si>
  <si>
    <t>0.04275</t>
  </si>
  <si>
    <t>0.004356</t>
  </si>
  <si>
    <t>0.0008035</t>
  </si>
  <si>
    <t>0.02620</t>
  </si>
  <si>
    <t>1.329</t>
  </si>
  <si>
    <t>0.3910</t>
  </si>
  <si>
    <t>0.1440</t>
  </si>
  <si>
    <t>1.079</t>
  </si>
  <si>
    <t>0.0001166</t>
  </si>
  <si>
    <t>0.0001150</t>
  </si>
  <si>
    <t>0.00001340</t>
  </si>
  <si>
    <t>0.0002045</t>
  </si>
  <si>
    <t>0.000001528</t>
  </si>
  <si>
    <t>0.000001979</t>
  </si>
  <si>
    <t>0.00000006219</t>
  </si>
  <si>
    <t>0.000001640</t>
  </si>
  <si>
    <t>0.00004997</t>
  </si>
  <si>
    <t>0.00009384</t>
  </si>
  <si>
    <t>0.000006292</t>
  </si>
  <si>
    <t>0.00006507</t>
  </si>
  <si>
    <t>0.00001914</t>
  </si>
  <si>
    <t>0.000007050</t>
  </si>
  <si>
    <t>0.00005283</t>
  </si>
  <si>
    <t>0.0001850</t>
  </si>
  <si>
    <t>0.0004849</t>
  </si>
  <si>
    <t>0.001815</t>
  </si>
  <si>
    <t>0.0001750</t>
  </si>
  <si>
    <t>0.00000003700</t>
  </si>
  <si>
    <t>0.0000001160</t>
  </si>
  <si>
    <t>0.00001911</t>
  </si>
  <si>
    <t>0.00000003070</t>
  </si>
  <si>
    <t>0.007067</t>
  </si>
  <si>
    <t>0.0007888</t>
  </si>
  <si>
    <t>0.0001730</t>
  </si>
  <si>
    <t>0.004593</t>
  </si>
  <si>
    <t>0.3700</t>
  </si>
  <si>
    <t>0.1160</t>
  </si>
  <si>
    <t>0.3070</t>
  </si>
  <si>
    <t>0.00006534</t>
  </si>
  <si>
    <t>0.00001271</t>
  </si>
  <si>
    <t>0.00006108</t>
  </si>
  <si>
    <t>0.000000004255</t>
  </si>
  <si>
    <t>0.000000006525</t>
  </si>
  <si>
    <t>0.0000001179</t>
  </si>
  <si>
    <t>0.000000002333</t>
  </si>
  <si>
    <t>0.00004722</t>
  </si>
  <si>
    <t>0.000007023</t>
  </si>
  <si>
    <t>0.00004605</t>
  </si>
  <si>
    <t>0.00001812</t>
  </si>
  <si>
    <t>0.000005679</t>
  </si>
  <si>
    <t>0.00001503</t>
  </si>
  <si>
    <t>0.001017</t>
  </si>
  <si>
    <t>0.001336</t>
  </si>
  <si>
    <t>0.006977</t>
  </si>
  <si>
    <t>0.0000002907</t>
  </si>
  <si>
    <t>0.00003124</t>
  </si>
  <si>
    <t>0.0008262</t>
  </si>
  <si>
    <t>0.00002375</t>
  </si>
  <si>
    <t>0.09305</t>
  </si>
  <si>
    <t>0.007904</t>
  </si>
  <si>
    <t>0.001155</t>
  </si>
  <si>
    <t>0.05914</t>
  </si>
  <si>
    <t>2.907</t>
  </si>
  <si>
    <t>0.7810</t>
  </si>
  <si>
    <t>0.2590</t>
  </si>
  <si>
    <t>2.375</t>
  </si>
  <si>
    <t>0.0002142</t>
  </si>
  <si>
    <t>0.00004915</t>
  </si>
  <si>
    <t>0.00001903</t>
  </si>
  <si>
    <t>0.0002013</t>
  </si>
  <si>
    <t>0.00000003343</t>
  </si>
  <si>
    <t>0.000001757</t>
  </si>
  <si>
    <t>0.000005098</t>
  </si>
  <si>
    <t>0.000001805</t>
  </si>
  <si>
    <t>0.00007183</t>
  </si>
  <si>
    <t>0.000009158</t>
  </si>
  <si>
    <t>0.000001251</t>
  </si>
  <si>
    <t>0.00008325</t>
  </si>
  <si>
    <t>0.0001423</t>
  </si>
  <si>
    <t>0.00003824</t>
  </si>
  <si>
    <t>0.00001268</t>
  </si>
  <si>
    <t>0.0006592</t>
  </si>
  <si>
    <t>0.001281</t>
  </si>
  <si>
    <t>0.006472</t>
  </si>
  <si>
    <t>0.001240</t>
  </si>
  <si>
    <t>0.00003139</t>
  </si>
  <si>
    <t>0.00003284</t>
  </si>
  <si>
    <t>0.0006642</t>
  </si>
  <si>
    <t>0.00002530</t>
  </si>
  <si>
    <t>0.1116</t>
  </si>
  <si>
    <t>0.008555</t>
  </si>
  <si>
    <t>0.001258</t>
  </si>
  <si>
    <t>0.06785</t>
  </si>
  <si>
    <t>3.139</t>
  </si>
  <si>
    <t>0.8210</t>
  </si>
  <si>
    <t>0.2700</t>
  </si>
  <si>
    <t>2.530</t>
  </si>
  <si>
    <t>0.0002271</t>
  </si>
  <si>
    <t>0.00005387</t>
  </si>
  <si>
    <t>0.0002128</t>
  </si>
  <si>
    <t>0.000003610</t>
  </si>
  <si>
    <t>0.000001847</t>
  </si>
  <si>
    <t>0.000004098</t>
  </si>
  <si>
    <t>0.000001923</t>
  </si>
  <si>
    <t>0.00006985</t>
  </si>
  <si>
    <t>0.00001182</t>
  </si>
  <si>
    <t>0.000001279</t>
  </si>
  <si>
    <t>0.00008696</t>
  </si>
  <si>
    <t>0.0001537</t>
  </si>
  <si>
    <t>0.00004020</t>
  </si>
  <si>
    <t>0.00001322</t>
  </si>
  <si>
    <t>0.0001239</t>
  </si>
  <si>
    <t>0.0008921</t>
  </si>
  <si>
    <t>0.006577</t>
  </si>
  <si>
    <t>0.0008910</t>
  </si>
  <si>
    <t>0.0000002411</t>
  </si>
  <si>
    <t>0.0000007150</t>
  </si>
  <si>
    <t>0.0003510</t>
  </si>
  <si>
    <t>0.0000001980</t>
  </si>
  <si>
    <t>0.08822</t>
  </si>
  <si>
    <t>0.007515</t>
  </si>
  <si>
    <t>0.001183</t>
  </si>
  <si>
    <t>0.05643</t>
  </si>
  <si>
    <t>2.411</t>
  </si>
  <si>
    <t>0.7150</t>
  </si>
  <si>
    <t>1.980</t>
  </si>
  <si>
    <t>0.00006219</t>
  </si>
  <si>
    <t>0.00001754</t>
  </si>
  <si>
    <t>0.0001638</t>
  </si>
  <si>
    <t>0.00000002773</t>
  </si>
  <si>
    <t>0.00000004022</t>
  </si>
  <si>
    <t>0.000002166</t>
  </si>
  <si>
    <t>0.00000001505</t>
  </si>
  <si>
    <t>0.00005691</t>
  </si>
  <si>
    <t>0.00002715</t>
  </si>
  <si>
    <t>0.000002153</t>
  </si>
  <si>
    <t>0.00006680</t>
  </si>
  <si>
    <t>0.0001180</t>
  </si>
  <si>
    <t>0.00003501</t>
  </si>
  <si>
    <t>0.00009694</t>
  </si>
  <si>
    <t>0.0009624</t>
  </si>
  <si>
    <t>0.001027</t>
  </si>
  <si>
    <t>0.006303</t>
  </si>
  <si>
    <t>0.0008942</t>
  </si>
  <si>
    <t>0.0000002601</t>
  </si>
  <si>
    <t>0.0000007550</t>
  </si>
  <si>
    <t>0.0003108</t>
  </si>
  <si>
    <t>0.0000002129</t>
  </si>
  <si>
    <t>0.1055</t>
  </si>
  <si>
    <t>0.008267</t>
  </si>
  <si>
    <t>0.001274</t>
  </si>
  <si>
    <t>0.06632</t>
  </si>
  <si>
    <t>2.601</t>
  </si>
  <si>
    <t>0.7550</t>
  </si>
  <si>
    <t>0.2800</t>
  </si>
  <si>
    <t>2.129</t>
  </si>
  <si>
    <t>0.0001863</t>
  </si>
  <si>
    <t>0.00006887</t>
  </si>
  <si>
    <t>0.00001786</t>
  </si>
  <si>
    <t>0.0001691</t>
  </si>
  <si>
    <t>0.00000002991</t>
  </si>
  <si>
    <t>0.00000004247</t>
  </si>
  <si>
    <t>0.000001918</t>
  </si>
  <si>
    <t>0.00000001618</t>
  </si>
  <si>
    <t>0.00005896</t>
  </si>
  <si>
    <t>0.00003186</t>
  </si>
  <si>
    <t>0.00006481</t>
  </si>
  <si>
    <t>0.001099</t>
  </si>
  <si>
    <t>0.0009612</t>
  </si>
  <si>
    <t>0.006012</t>
  </si>
  <si>
    <t>0.0008993</t>
  </si>
  <si>
    <t>0.0000002819</t>
  </si>
  <si>
    <t>0.0000008010</t>
  </si>
  <si>
    <t>0.0002735</t>
  </si>
  <si>
    <t>0.0000002306</t>
  </si>
  <si>
    <t>0.1282</t>
  </si>
  <si>
    <t>0.009179</t>
  </si>
  <si>
    <t>0.001376</t>
  </si>
  <si>
    <t>0.07963</t>
  </si>
  <si>
    <t>2.819</t>
  </si>
  <si>
    <t>0.8010</t>
  </si>
  <si>
    <t>2.306</t>
  </si>
  <si>
    <t>0.0001993</t>
  </si>
  <si>
    <t>0.00007651</t>
  </si>
  <si>
    <t>0.00001804</t>
  </si>
  <si>
    <t>0.0001769</t>
  </si>
  <si>
    <t>0.00000003242</t>
  </si>
  <si>
    <t>0.00000004506</t>
  </si>
  <si>
    <t>0.000001688</t>
  </si>
  <si>
    <t>0.00000001753</t>
  </si>
  <si>
    <t>0.00006129</t>
  </si>
  <si>
    <t>0.00003725</t>
  </si>
  <si>
    <t>0.000002102</t>
  </si>
  <si>
    <t>0.00006397</t>
  </si>
  <si>
    <t>0.0001380</t>
  </si>
  <si>
    <t>0.00003922</t>
  </si>
  <si>
    <t>0.0001129</t>
  </si>
  <si>
    <t>0.0001761</t>
  </si>
  <si>
    <t>0.001275</t>
  </si>
  <si>
    <t>0.001927</t>
  </si>
  <si>
    <t>0.0002116</t>
  </si>
  <si>
    <t>0.00002401</t>
  </si>
  <si>
    <t>0.000009288</t>
  </si>
  <si>
    <t>0.000009872</t>
  </si>
  <si>
    <t>0.00001984</t>
  </si>
  <si>
    <t>0.01422</t>
  </si>
  <si>
    <t>0.002055</t>
  </si>
  <si>
    <t>0.0005878</t>
  </si>
  <si>
    <t>0.009377</t>
  </si>
  <si>
    <t>0.8004</t>
  </si>
  <si>
    <t>0.2322</t>
  </si>
  <si>
    <t>0.08974</t>
  </si>
  <si>
    <t>0.6613</t>
  </si>
  <si>
    <t>0.00004496</t>
  </si>
  <si>
    <t>0.00001219</t>
  </si>
  <si>
    <t>0.000004708</t>
  </si>
  <si>
    <t>0.00003430</t>
  </si>
  <si>
    <t>0.000002761</t>
  </si>
  <si>
    <t>0.0000005224</t>
  </si>
  <si>
    <t>0.00000006091</t>
  </si>
  <si>
    <t>0.000001508</t>
  </si>
  <si>
    <t>0.000003012</t>
  </si>
  <si>
    <t>0.0000002982</t>
  </si>
  <si>
    <t>0.0000002532</t>
  </si>
  <si>
    <t>0.0000004202</t>
  </si>
  <si>
    <t>0.000004394</t>
  </si>
  <si>
    <t>0.00003238</t>
  </si>
  <si>
    <t>0.0001547</t>
  </si>
  <si>
    <t>0.001836</t>
  </si>
  <si>
    <t>0.0001871</t>
  </si>
  <si>
    <t>0.00002730</t>
  </si>
  <si>
    <t>0.00001019</t>
  </si>
  <si>
    <t>0.000006599</t>
  </si>
  <si>
    <t>0.00002245</t>
  </si>
  <si>
    <t>0.01926</t>
  </si>
  <si>
    <t>0.002290</t>
  </si>
  <si>
    <t>0.0006392</t>
  </si>
  <si>
    <t>0.01222</t>
  </si>
  <si>
    <t>0.9101</t>
  </si>
  <si>
    <t>0.2547</t>
  </si>
  <si>
    <t>0.09427</t>
  </si>
  <si>
    <t>0.7484</t>
  </si>
  <si>
    <t>0.00005575</t>
  </si>
  <si>
    <t>0.00001336</t>
  </si>
  <si>
    <t>0.000004916</t>
  </si>
  <si>
    <t>0.00003992</t>
  </si>
  <si>
    <t>0.000003140</t>
  </si>
  <si>
    <t>0.0000005731</t>
  </si>
  <si>
    <t>0.00000004072</t>
  </si>
  <si>
    <t>0.000001706</t>
  </si>
  <si>
    <t>0.000008055</t>
  </si>
  <si>
    <t>0.0000003159</t>
  </si>
  <si>
    <t>0.000001571</t>
  </si>
  <si>
    <t>0.00004456</t>
  </si>
  <si>
    <t>0.00001247</t>
  </si>
  <si>
    <t>0.000004616</t>
  </si>
  <si>
    <t>0.00003664</t>
  </si>
  <si>
    <t>0.0001432</t>
  </si>
  <si>
    <t>0.0009992</t>
  </si>
  <si>
    <t>0.001767</t>
  </si>
  <si>
    <t>0.0001677</t>
  </si>
  <si>
    <t>0.00003069</t>
  </si>
  <si>
    <t>0.000004939</t>
  </si>
  <si>
    <t>0.00002516</t>
  </si>
  <si>
    <t>0.02581</t>
  </si>
  <si>
    <t>0.002544</t>
  </si>
  <si>
    <t>0.0006895</t>
  </si>
  <si>
    <t>0.01587</t>
  </si>
  <si>
    <t>1.023</t>
  </si>
  <si>
    <t>0.2783</t>
  </si>
  <si>
    <t>0.09878</t>
  </si>
  <si>
    <t>0.8385</t>
  </si>
  <si>
    <t>0.00006943</t>
  </si>
  <si>
    <t>0.00001459</t>
  </si>
  <si>
    <t>0.000005133</t>
  </si>
  <si>
    <t>0.00004854</t>
  </si>
  <si>
    <t>0.000003529</t>
  </si>
  <si>
    <t>0.0000006263</t>
  </si>
  <si>
    <t>0.00000003047</t>
  </si>
  <si>
    <t>0.000001912</t>
  </si>
  <si>
    <t>0.0000003331</t>
  </si>
  <si>
    <t>0.0000002664</t>
  </si>
  <si>
    <t>0.000005572</t>
  </si>
  <si>
    <t>0.00001363</t>
  </si>
  <si>
    <t>0.000004836</t>
  </si>
  <si>
    <t>0.00004106</t>
  </si>
  <si>
    <t>0.00000003545</t>
  </si>
  <si>
    <t>0.0002866</t>
  </si>
  <si>
    <t>0.001236</t>
  </si>
  <si>
    <t>0.000005538</t>
  </si>
  <si>
    <t>0.0000001115</t>
  </si>
  <si>
    <t>0.00003465</t>
  </si>
  <si>
    <t>0.00000002769</t>
  </si>
  <si>
    <t>0.007306</t>
  </si>
  <si>
    <t>0.0008753</t>
  </si>
  <si>
    <t>0.0001996</t>
  </si>
  <si>
    <t>0.004275</t>
  </si>
  <si>
    <t>0.3545</t>
  </si>
  <si>
    <t>0.1115</t>
  </si>
  <si>
    <t>0.04620</t>
  </si>
  <si>
    <t>0.2769</t>
  </si>
  <si>
    <t>0.00002077</t>
  </si>
  <si>
    <t>0.00001705</t>
  </si>
  <si>
    <t>0.000000004077</t>
  </si>
  <si>
    <t>0.000000006272</t>
  </si>
  <si>
    <t>0.0000002138</t>
  </si>
  <si>
    <t>0.000000002104</t>
  </si>
  <si>
    <t>0.000003412</t>
  </si>
  <si>
    <t>0.000003236</t>
  </si>
  <si>
    <t>0.000003491</t>
  </si>
  <si>
    <t>0.000005459</t>
  </si>
  <si>
    <t>0.000002262</t>
  </si>
  <si>
    <t>0.00001356</t>
  </si>
  <si>
    <t>0.003105</t>
  </si>
  <si>
    <t>0.005075</t>
  </si>
  <si>
    <t>0.007839</t>
  </si>
  <si>
    <t>0.003120</t>
  </si>
  <si>
    <t>0.0005250</t>
  </si>
  <si>
    <t>0.005668</t>
  </si>
  <si>
    <t>0.0001365</t>
  </si>
  <si>
    <t>0.02197</t>
  </si>
  <si>
    <t>0.002450</t>
  </si>
  <si>
    <t>0.01589</t>
  </si>
  <si>
    <t>1.150</t>
  </si>
  <si>
    <t>0.3500</t>
  </si>
  <si>
    <t>0.9750</t>
  </si>
  <si>
    <t>0.0004328</t>
  </si>
  <si>
    <t>0.0002171</t>
  </si>
  <si>
    <t>0.00005933</t>
  </si>
  <si>
    <t>0.0004355</t>
  </si>
  <si>
    <t>0.00001587</t>
  </si>
  <si>
    <t>0.00002953</t>
  </si>
  <si>
    <t>0.00003497</t>
  </si>
  <si>
    <t>0.00001037</t>
  </si>
  <si>
    <t>0.0003607</t>
  </si>
  <si>
    <t>0.0001704</t>
  </si>
  <si>
    <t>0.0003773</t>
  </si>
  <si>
    <t>0.00005630</t>
  </si>
  <si>
    <t>0.00001714</t>
  </si>
  <si>
    <t>0.00004774</t>
  </si>
  <si>
    <t>0.003674</t>
  </si>
  <si>
    <t>0.007546</t>
  </si>
  <si>
    <t>0.01310</t>
  </si>
  <si>
    <t>0.003976</t>
  </si>
  <si>
    <t>0.001169</t>
  </si>
  <si>
    <t>0.001323</t>
  </si>
  <si>
    <t>0.002793</t>
  </si>
  <si>
    <t>0.001136</t>
  </si>
  <si>
    <t>0.02756</t>
  </si>
  <si>
    <t>0.003087</t>
  </si>
  <si>
    <t>0.0006930</t>
  </si>
  <si>
    <t>0.01917</t>
  </si>
  <si>
    <t>1.670</t>
  </si>
  <si>
    <t>0.4900</t>
  </si>
  <si>
    <t>1.420</t>
  </si>
  <si>
    <t>0.0006630</t>
  </si>
  <si>
    <t>0.0003141</t>
  </si>
  <si>
    <t>0.00006633</t>
  </si>
  <si>
    <t>0.0006475</t>
  </si>
  <si>
    <t>0.00007442</t>
  </si>
  <si>
    <t>0.00001723</t>
  </si>
  <si>
    <t>0.00008634</t>
  </si>
  <si>
    <t>0.0004468</t>
  </si>
  <si>
    <t>0.00003881</t>
  </si>
  <si>
    <t>0.0004916</t>
  </si>
  <si>
    <t>0.00008176</t>
  </si>
  <si>
    <t>0.00002399</t>
  </si>
  <si>
    <t>0.00006952</t>
  </si>
  <si>
    <t>0.004256</t>
  </si>
  <si>
    <t>0.005900</t>
  </si>
  <si>
    <t>0.01161</t>
  </si>
  <si>
    <t>0.004810</t>
  </si>
  <si>
    <t>0.0004560</t>
  </si>
  <si>
    <t>0.0006000</t>
  </si>
  <si>
    <t>0.002258</t>
  </si>
  <si>
    <t>0.0005200</t>
  </si>
  <si>
    <t>0.02478</t>
  </si>
  <si>
    <t>0.002550</t>
  </si>
  <si>
    <t>0.0005805</t>
  </si>
  <si>
    <t>0.01638</t>
  </si>
  <si>
    <t>1.520</t>
  </si>
  <si>
    <t>0.5000</t>
  </si>
  <si>
    <t>1.300</t>
  </si>
  <si>
    <t>0.0007199</t>
  </si>
  <si>
    <t>0.0003305</t>
  </si>
  <si>
    <t>0.00006899</t>
  </si>
  <si>
    <t>0.0006775</t>
  </si>
  <si>
    <t>0.00005244</t>
  </si>
  <si>
    <t>0.00003375</t>
  </si>
  <si>
    <t>0.00001393</t>
  </si>
  <si>
    <t>0.00003952</t>
  </si>
  <si>
    <t>0.0005931</t>
  </si>
  <si>
    <t>0.0002723</t>
  </si>
  <si>
    <t>0.00004453</t>
  </si>
  <si>
    <t>0.0005744</t>
  </si>
  <si>
    <t>0.00002448</t>
  </si>
  <si>
    <t>0.00006365</t>
  </si>
  <si>
    <t>0.004260</t>
  </si>
  <si>
    <t>0.007644</t>
  </si>
  <si>
    <t>0.003960</t>
  </si>
  <si>
    <t>0.0005680</t>
  </si>
  <si>
    <t>0.0007980</t>
  </si>
  <si>
    <t>0.002629</t>
  </si>
  <si>
    <t>0.0005500</t>
  </si>
  <si>
    <t>0.02059</t>
  </si>
  <si>
    <t>0.002142</t>
  </si>
  <si>
    <t>0.0006003</t>
  </si>
  <si>
    <t>0.01276</t>
  </si>
  <si>
    <t>0.4200</t>
  </si>
  <si>
    <t>0.2070</t>
  </si>
  <si>
    <t>1.100</t>
  </si>
  <si>
    <t>0.007190</t>
  </si>
  <si>
    <t>0.001838</t>
  </si>
  <si>
    <t>0.0001829</t>
  </si>
  <si>
    <t>0.006284</t>
  </si>
  <si>
    <t>0.00006532</t>
  </si>
  <si>
    <t>0.00004489</t>
  </si>
  <si>
    <t>0.00001622</t>
  </si>
  <si>
    <t>0.00004180</t>
  </si>
  <si>
    <t>0.007055</t>
  </si>
  <si>
    <t>0.001773</t>
  </si>
  <si>
    <t>0.0001565</t>
  </si>
  <si>
    <t>0.006188</t>
  </si>
  <si>
    <t>0.00002056</t>
  </si>
  <si>
    <t>0.00001013</t>
  </si>
  <si>
    <t>0.00005386</t>
  </si>
  <si>
    <t>0.0002858</t>
  </si>
  <si>
    <t>0.001499</t>
  </si>
  <si>
    <t>0.0003512</t>
  </si>
  <si>
    <t>0.00002337</t>
  </si>
  <si>
    <t>0.0002854</t>
  </si>
  <si>
    <t>0.0004810</t>
  </si>
  <si>
    <t>0.00002214</t>
  </si>
  <si>
    <t>0.003126</t>
  </si>
  <si>
    <t>0.0003953</t>
  </si>
  <si>
    <t>0.00006768</t>
  </si>
  <si>
    <t>0.002263</t>
  </si>
  <si>
    <t>0.2050</t>
  </si>
  <si>
    <t>0.06700</t>
  </si>
  <si>
    <t>0.02400</t>
  </si>
  <si>
    <t>0.1730</t>
  </si>
  <si>
    <t>0.0003264</t>
  </si>
  <si>
    <t>0.000009677</t>
  </si>
  <si>
    <t>0.0002197</t>
  </si>
  <si>
    <t>0.000002688</t>
  </si>
  <si>
    <t>0.00001605</t>
  </si>
  <si>
    <t>0.000002968</t>
  </si>
  <si>
    <t>0.000001683</t>
  </si>
  <si>
    <t>0.0003136</t>
  </si>
  <si>
    <t>0.00001213</t>
  </si>
  <si>
    <t>0.000005534</t>
  </si>
  <si>
    <t>0.0002096</t>
  </si>
  <si>
    <t>0.00001004</t>
  </si>
  <si>
    <t>0.000003280</t>
  </si>
  <si>
    <t>0.000001175</t>
  </si>
  <si>
    <t>0.000008470</t>
  </si>
  <si>
    <t>0.0002543</t>
  </si>
  <si>
    <t>0.001120</t>
  </si>
  <si>
    <t>0.0003013</t>
  </si>
  <si>
    <t>0.00001395</t>
  </si>
  <si>
    <t>0.0001015</t>
  </si>
  <si>
    <t>0.0002350</t>
  </si>
  <si>
    <t>0.00001339</t>
  </si>
  <si>
    <t>0.004309</t>
  </si>
  <si>
    <t>0.0004982</t>
  </si>
  <si>
    <t>0.00009672</t>
  </si>
  <si>
    <t>0.002980</t>
  </si>
  <si>
    <t>0.07200</t>
  </si>
  <si>
    <t>0.02600</t>
  </si>
  <si>
    <t>0.1860</t>
  </si>
  <si>
    <t>0.0003569</t>
  </si>
  <si>
    <t>0.00002227</t>
  </si>
  <si>
    <t>0.000008718</t>
  </si>
  <si>
    <t>0.0002354</t>
  </si>
  <si>
    <t>0.000001604</t>
  </si>
  <si>
    <t>0.000005711</t>
  </si>
  <si>
    <t>0.000001450</t>
  </si>
  <si>
    <t>0.0003442</t>
  </si>
  <si>
    <t>0.00001304</t>
  </si>
  <si>
    <t>0.000005995</t>
  </si>
  <si>
    <t>0.0002253</t>
  </si>
  <si>
    <t>0.000003525</t>
  </si>
  <si>
    <t>0.000001273</t>
  </si>
  <si>
    <t>0.000009107</t>
  </si>
  <si>
    <t>0.001003</t>
  </si>
  <si>
    <t>0.001081</t>
  </si>
  <si>
    <t>0.003055</t>
  </si>
  <si>
    <t>0.0008199</t>
  </si>
  <si>
    <t>0.00002544</t>
  </si>
  <si>
    <t>0.0001469</t>
  </si>
  <si>
    <t>0.00003644</t>
  </si>
  <si>
    <t>0.02273</t>
  </si>
  <si>
    <t>0.002767</t>
  </si>
  <si>
    <t>0.0005590</t>
  </si>
  <si>
    <t>0.01576</t>
  </si>
  <si>
    <t>1.114</t>
  </si>
  <si>
    <t>0.3180</t>
  </si>
  <si>
    <t>0.9110</t>
  </si>
  <si>
    <t>0.00002146</t>
  </si>
  <si>
    <t>0.000009035</t>
  </si>
  <si>
    <t>0.00006240</t>
  </si>
  <si>
    <t>0.000005124</t>
  </si>
  <si>
    <t>0.000001431</t>
  </si>
  <si>
    <t>0.0000009064</t>
  </si>
  <si>
    <t>0.000002769</t>
  </si>
  <si>
    <t>0.00003546</t>
  </si>
  <si>
    <t>0.000004463</t>
  </si>
  <si>
    <t>0.000001764</t>
  </si>
  <si>
    <t>0.00001557</t>
  </si>
  <si>
    <t>0.00004460</t>
  </si>
  <si>
    <t>0.0008865</t>
  </si>
  <si>
    <t>0.001306</t>
  </si>
  <si>
    <t>0.003930</t>
  </si>
  <si>
    <t>0.0007371</t>
  </si>
  <si>
    <t>0.00003940</t>
  </si>
  <si>
    <t>0.00002488</t>
  </si>
  <si>
    <t>0.0002342</t>
  </si>
  <si>
    <t>0.00004095</t>
  </si>
  <si>
    <t>0.01822</t>
  </si>
  <si>
    <t>0.0005120</t>
  </si>
  <si>
    <t>0.9850</t>
  </si>
  <si>
    <t>0.3110</t>
  </si>
  <si>
    <t>0.1280</t>
  </si>
  <si>
    <t>0.8190</t>
  </si>
  <si>
    <t>0.00007509</t>
  </si>
  <si>
    <t>0.00002121</t>
  </si>
  <si>
    <t>0.000009666</t>
  </si>
  <si>
    <t>0.00005213</t>
  </si>
  <si>
    <t>0.000004531</t>
  </si>
  <si>
    <t>0.000001400</t>
  </si>
  <si>
    <t>0.000003112</t>
  </si>
  <si>
    <t>0.00002233</t>
  </si>
  <si>
    <t>0.000004582</t>
  </si>
  <si>
    <t>0.000001954</t>
  </si>
  <si>
    <t>0.000008920</t>
  </si>
  <si>
    <t>0.00004823</t>
  </si>
  <si>
    <t>0.00001523</t>
  </si>
  <si>
    <t>0.000006267</t>
  </si>
  <si>
    <t>0.0008514</t>
  </si>
  <si>
    <t>0.001102</t>
  </si>
  <si>
    <t>0.003922</t>
  </si>
  <si>
    <t>0.0007524</t>
  </si>
  <si>
    <t>0.00003784</t>
  </si>
  <si>
    <t>0.00002320</t>
  </si>
  <si>
    <t>0.0002599</t>
  </si>
  <si>
    <t>0.00003960</t>
  </si>
  <si>
    <t>0.01674</t>
  </si>
  <si>
    <t>0.0004446</t>
  </si>
  <si>
    <t>0.01228</t>
  </si>
  <si>
    <t>0.9460</t>
  </si>
  <si>
    <t>0.2900</t>
  </si>
  <si>
    <t>0.1140</t>
  </si>
  <si>
    <t>0.00006367</t>
  </si>
  <si>
    <t>0.00001957</t>
  </si>
  <si>
    <t>0.000008925</t>
  </si>
  <si>
    <t>0.00004867</t>
  </si>
  <si>
    <t>0.000004352</t>
  </si>
  <si>
    <t>0.000001305</t>
  </si>
  <si>
    <t>0.000003010</t>
  </si>
  <si>
    <t>0.00001300</t>
  </si>
  <si>
    <t>0.000004070</t>
  </si>
  <si>
    <t>0.000001740</t>
  </si>
  <si>
    <t>0.000006888</t>
  </si>
  <si>
    <t>0.00004632</t>
  </si>
  <si>
    <t>0.00001420</t>
  </si>
  <si>
    <t>0.000005581</t>
  </si>
  <si>
    <t>0.0009504</t>
  </si>
  <si>
    <t>0.001068</t>
  </si>
  <si>
    <t>0.003582</t>
  </si>
  <si>
    <t>0.0007902</t>
  </si>
  <si>
    <t>0.00003802</t>
  </si>
  <si>
    <t>0.00002292</t>
  </si>
  <si>
    <t>0.0002083</t>
  </si>
  <si>
    <t>0.00004127</t>
  </si>
  <si>
    <t>0.02049</t>
  </si>
  <si>
    <t>0.002732</t>
  </si>
  <si>
    <t>0.01466</t>
  </si>
  <si>
    <t>1.056</t>
  </si>
  <si>
    <t>0.3140</t>
  </si>
  <si>
    <t>0.1190</t>
  </si>
  <si>
    <t>0.8780</t>
  </si>
  <si>
    <t>0.00008001</t>
  </si>
  <si>
    <t>0.00002107</t>
  </si>
  <si>
    <t>0.000008928</t>
  </si>
  <si>
    <t>0.00005569</t>
  </si>
  <si>
    <t>0.000004372</t>
  </si>
  <si>
    <t>0.000001289</t>
  </si>
  <si>
    <t>0.000001285</t>
  </si>
  <si>
    <t>0.000003136</t>
  </si>
  <si>
    <t>0.00002394</t>
  </si>
  <si>
    <t>0.000004407</t>
  </si>
  <si>
    <t>0.000001816</t>
  </si>
  <si>
    <t>0.000009563</t>
  </si>
  <si>
    <t>0.00005170</t>
  </si>
  <si>
    <t>0.00001537</t>
  </si>
  <si>
    <t>0.000005826</t>
  </si>
  <si>
    <t>0.00004299</t>
  </si>
  <si>
    <t>0.0007848</t>
  </si>
  <si>
    <t>0.001147</t>
  </si>
  <si>
    <t>0.004229</t>
  </si>
  <si>
    <t>0.0007320</t>
  </si>
  <si>
    <t>0.00004360</t>
  </si>
  <si>
    <t>0.00002184</t>
  </si>
  <si>
    <t>0.0003175</t>
  </si>
  <si>
    <t>0.00003660</t>
  </si>
  <si>
    <t>0.01448</t>
  </si>
  <si>
    <t>0.002184</t>
  </si>
  <si>
    <t>0.0004218</t>
  </si>
  <si>
    <t>0.01076</t>
  </si>
  <si>
    <t>0.8720</t>
  </si>
  <si>
    <t>0.2730</t>
  </si>
  <si>
    <t>0.1110</t>
  </si>
  <si>
    <t>0.7320</t>
  </si>
  <si>
    <t>0.00005611</t>
  </si>
  <si>
    <t>0.00001843</t>
  </si>
  <si>
    <t>0.000008993</t>
  </si>
  <si>
    <t>0.000005014</t>
  </si>
  <si>
    <t>0.000001229</t>
  </si>
  <si>
    <t>0.000001959</t>
  </si>
  <si>
    <t>0.000002782</t>
  </si>
  <si>
    <t>0.000008404</t>
  </si>
  <si>
    <t>0.000003832</t>
  </si>
  <si>
    <t>0.000001600</t>
  </si>
  <si>
    <t>0.000006053</t>
  </si>
  <si>
    <t>0.00004269</t>
  </si>
  <si>
    <t>0.00001337</t>
  </si>
  <si>
    <t>0.000005435</t>
  </si>
  <si>
    <t>0.00003584</t>
  </si>
  <si>
    <t>0.001039</t>
  </si>
  <si>
    <t>0.003323</t>
  </si>
  <si>
    <t>0.0008586</t>
  </si>
  <si>
    <t>0.00003462</t>
  </si>
  <si>
    <t>0.00002352</t>
  </si>
  <si>
    <t>0.02389</t>
  </si>
  <si>
    <t>0.003058</t>
  </si>
  <si>
    <t>0.0005332</t>
  </si>
  <si>
    <t>0.01698</t>
  </si>
  <si>
    <t>1.154</t>
  </si>
  <si>
    <t>0.3360</t>
  </si>
  <si>
    <t>0.1240</t>
  </si>
  <si>
    <t>0.00009607</t>
  </si>
  <si>
    <t>0.00002249</t>
  </si>
  <si>
    <t>0.000009157</t>
  </si>
  <si>
    <t>0.000003981</t>
  </si>
  <si>
    <t>0.000001323</t>
  </si>
  <si>
    <t>0.000001086</t>
  </si>
  <si>
    <t>0.000002900</t>
  </si>
  <si>
    <t>0.00003559</t>
  </si>
  <si>
    <t>0.000004716</t>
  </si>
  <si>
    <t>0.00001436</t>
  </si>
  <si>
    <t>0.00005650</t>
  </si>
  <si>
    <t>0.00001645</t>
  </si>
  <si>
    <t>0.000006071</t>
  </si>
  <si>
    <t>0.0009459</t>
  </si>
  <si>
    <t>0.0007275</t>
  </si>
  <si>
    <t>0.001779</t>
  </si>
  <si>
    <t>0.0007758</t>
  </si>
  <si>
    <t>0.0002417</t>
  </si>
  <si>
    <t>0.0001164</t>
  </si>
  <si>
    <t>0.0001415</t>
  </si>
  <si>
    <t>0.0001983</t>
  </si>
  <si>
    <t>0.02585</t>
  </si>
  <si>
    <t>0.002328</t>
  </si>
  <si>
    <t>0.0004044</t>
  </si>
  <si>
    <t>1.051</t>
  </si>
  <si>
    <t>0.1011</t>
  </si>
  <si>
    <t>0.8620</t>
  </si>
  <si>
    <t>0.0001580</t>
  </si>
  <si>
    <t>0.00002900</t>
  </si>
  <si>
    <t>0.000007453</t>
  </si>
  <si>
    <t>0.00002780</t>
  </si>
  <si>
    <t>0.000006548</t>
  </si>
  <si>
    <t>0.0000008733</t>
  </si>
  <si>
    <t>0.00001507</t>
  </si>
  <si>
    <t>0.00007870</t>
  </si>
  <si>
    <t>0.000008205</t>
  </si>
  <si>
    <t>0.000001630</t>
  </si>
  <si>
    <t>0.00006283</t>
  </si>
  <si>
    <t>0.00005146</t>
  </si>
  <si>
    <t>0.000004950</t>
  </si>
  <si>
    <t>0.00004220</t>
  </si>
  <si>
    <t>0.001018</t>
  </si>
  <si>
    <t>0.0007368</t>
  </si>
  <si>
    <t>0.001691</t>
  </si>
  <si>
    <t>0.0008325</t>
  </si>
  <si>
    <t>0.0002262</t>
  </si>
  <si>
    <t>0.00009210</t>
  </si>
  <si>
    <t>0.0001357</t>
  </si>
  <si>
    <t>0.02986</t>
  </si>
  <si>
    <t>0.002548</t>
  </si>
  <si>
    <t>0.0004280</t>
  </si>
  <si>
    <t>0.01952</t>
  </si>
  <si>
    <t>1.131</t>
  </si>
  <si>
    <t>0.1044</t>
  </si>
  <si>
    <t>0.9250</t>
  </si>
  <si>
    <t>0.0001727</t>
  </si>
  <si>
    <t>0.00002985</t>
  </si>
  <si>
    <t>0.000008001</t>
  </si>
  <si>
    <t>0.0001303</t>
  </si>
  <si>
    <t>0.00002601</t>
  </si>
  <si>
    <t>0.000005181</t>
  </si>
  <si>
    <t>0.0000008374</t>
  </si>
  <si>
    <t>0.00001406</t>
  </si>
  <si>
    <t>0.00009135</t>
  </si>
  <si>
    <t>0.000009637</t>
  </si>
  <si>
    <t>0.000002052</t>
  </si>
  <si>
    <t>0.00007100</t>
  </si>
  <si>
    <t>0.00005537</t>
  </si>
  <si>
    <t>0.000005111</t>
  </si>
  <si>
    <t>0.00004529</t>
  </si>
  <si>
    <t>0.0006227</t>
  </si>
  <si>
    <t>0.003995</t>
  </si>
  <si>
    <t>0.0008608</t>
  </si>
  <si>
    <t>0.00001046</t>
  </si>
  <si>
    <t>0.00002918</t>
  </si>
  <si>
    <t>0.0006674</t>
  </si>
  <si>
    <t>0.000008608</t>
  </si>
  <si>
    <t>0.04264</t>
  </si>
  <si>
    <t>0.003558</t>
  </si>
  <si>
    <t>0.0004923</t>
  </si>
  <si>
    <t>0.02776</t>
  </si>
  <si>
    <t>1.308</t>
  </si>
  <si>
    <t>0.3558</t>
  </si>
  <si>
    <t>0.1175</t>
  </si>
  <si>
    <t>1.076</t>
  </si>
  <si>
    <t>0.0005494</t>
  </si>
  <si>
    <t>0.00003150</t>
  </si>
  <si>
    <t>0.0003779</t>
  </si>
  <si>
    <t>0.000001203</t>
  </si>
  <si>
    <t>0.000001641</t>
  </si>
  <si>
    <t>0.000004118</t>
  </si>
  <si>
    <t>0.0000006542</t>
  </si>
  <si>
    <t>0.0004841</t>
  </si>
  <si>
    <t>0.000005900</t>
  </si>
  <si>
    <t>0.0003246</t>
  </si>
  <si>
    <t>0.00006404</t>
  </si>
  <si>
    <t>0.00001742</t>
  </si>
  <si>
    <t>0.000005753</t>
  </si>
  <si>
    <t>0.00005268</t>
  </si>
  <si>
    <t>0.0005809</t>
  </si>
  <si>
    <t>0.0009274</t>
  </si>
  <si>
    <t>0.00001098</t>
  </si>
  <si>
    <t>0.00002738</t>
  </si>
  <si>
    <t>0.000009048</t>
  </si>
  <si>
    <t>0.04764</t>
  </si>
  <si>
    <t>0.003848</t>
  </si>
  <si>
    <t>0.0005125</t>
  </si>
  <si>
    <t>0.03065</t>
  </si>
  <si>
    <t>1.373</t>
  </si>
  <si>
    <t>0.1203</t>
  </si>
  <si>
    <t>0.0006095</t>
  </si>
  <si>
    <t>0.00003243</t>
  </si>
  <si>
    <t>0.0004225</t>
  </si>
  <si>
    <t>0.000001263</t>
  </si>
  <si>
    <t>0.000001540</t>
  </si>
  <si>
    <t>0.000003971</t>
  </si>
  <si>
    <t>0.0000006876</t>
  </si>
  <si>
    <t>0.0005410</t>
  </si>
  <si>
    <t>0.00001277</t>
  </si>
  <si>
    <t>0.000005963</t>
  </si>
  <si>
    <t>0.0003664</t>
  </si>
  <si>
    <t>0.00006722</t>
  </si>
  <si>
    <t>0.000005890</t>
  </si>
  <si>
    <t>0.0008680</t>
  </si>
  <si>
    <t>0.003145</t>
  </si>
  <si>
    <t>0.009366</t>
  </si>
  <si>
    <t>0.0007155</t>
  </si>
  <si>
    <t>0.0005208</t>
  </si>
  <si>
    <t>0.0003387</t>
  </si>
  <si>
    <t>0.003629</t>
  </si>
  <si>
    <t>0.0004293</t>
  </si>
  <si>
    <t>0.06944</t>
  </si>
  <si>
    <t>0.005516</t>
  </si>
  <si>
    <t>0.0007776</t>
  </si>
  <si>
    <t>0.04665</t>
  </si>
  <si>
    <t>1.736</t>
  </si>
  <si>
    <t>0.4839</t>
  </si>
  <si>
    <t>0.1728</t>
  </si>
  <si>
    <t>1.431</t>
  </si>
  <si>
    <t>0.0001687</t>
  </si>
  <si>
    <t>0.00005125</t>
  </si>
  <si>
    <t>0.00003637</t>
  </si>
  <si>
    <t>0.0001183</t>
  </si>
  <si>
    <t>0.00005989</t>
  </si>
  <si>
    <t>0.00001905</t>
  </si>
  <si>
    <t>0.00002239</t>
  </si>
  <si>
    <t>0.00003263</t>
  </si>
  <si>
    <t>0.00002386</t>
  </si>
  <si>
    <t>0.000008505</t>
  </si>
  <si>
    <t>0.000005516</t>
  </si>
  <si>
    <t>0.00001559</t>
  </si>
  <si>
    <t>0.00008499</t>
  </si>
  <si>
    <t>0.00002369</t>
  </si>
  <si>
    <t>0.000008460</t>
  </si>
  <si>
    <t>0.00007006</t>
  </si>
  <si>
    <t>0.0009060</t>
  </si>
  <si>
    <t>0.002717</t>
  </si>
  <si>
    <t>0.009152</t>
  </si>
  <si>
    <t>0.0007510</t>
  </si>
  <si>
    <t>0.0005436</t>
  </si>
  <si>
    <t>0.0002964</t>
  </si>
  <si>
    <t>0.003502</t>
  </si>
  <si>
    <t>0.0004506</t>
  </si>
  <si>
    <t>0.07538</t>
  </si>
  <si>
    <t>0.005829</t>
  </si>
  <si>
    <t>0.0008096</t>
  </si>
  <si>
    <t>0.05092</t>
  </si>
  <si>
    <t>1.812</t>
  </si>
  <si>
    <t>0.4940</t>
  </si>
  <si>
    <t>0.1760</t>
  </si>
  <si>
    <t>1.502</t>
  </si>
  <si>
    <t>0.00004954</t>
  </si>
  <si>
    <t>0.00006251</t>
  </si>
  <si>
    <t>0.00001667</t>
  </si>
  <si>
    <t>0.00002161</t>
  </si>
  <si>
    <t>0.00003425</t>
  </si>
  <si>
    <t>0.00002491</t>
  </si>
  <si>
    <t>0.000008683</t>
  </si>
  <si>
    <t>0.000005618</t>
  </si>
  <si>
    <t>0.00008872</t>
  </si>
  <si>
    <t>0.00002419</t>
  </si>
  <si>
    <t>0.000008617</t>
  </si>
  <si>
    <t>0.00007354</t>
  </si>
  <si>
    <t>0.001244</t>
  </si>
  <si>
    <t>0.002838</t>
  </si>
  <si>
    <t>0.01329</t>
  </si>
  <si>
    <t>0.0009875</t>
  </si>
  <si>
    <t>0.001492</t>
  </si>
  <si>
    <t>0.0006600</t>
  </si>
  <si>
    <t>0.004687</t>
  </si>
  <si>
    <t>0.001383</t>
  </si>
  <si>
    <t>0.09028</t>
  </si>
  <si>
    <t>0.006270</t>
  </si>
  <si>
    <t>0.0007740</t>
  </si>
  <si>
    <t>0.05866</t>
  </si>
  <si>
    <t>2.487</t>
  </si>
  <si>
    <t>0.6600</t>
  </si>
  <si>
    <t>1.975</t>
  </si>
  <si>
    <t>0.0003286</t>
  </si>
  <si>
    <t>0.00004738</t>
  </si>
  <si>
    <t>0.0002207</t>
  </si>
  <si>
    <t>0.00003713</t>
  </si>
  <si>
    <t>0.00002892</t>
  </si>
  <si>
    <t>0.0001051</t>
  </si>
  <si>
    <t>0.00003524</t>
  </si>
  <si>
    <t>0.000007937</t>
  </si>
  <si>
    <t>0.00001889</t>
  </si>
  <si>
    <t>0.00003231</t>
  </si>
  <si>
    <t>0.00009670</t>
  </si>
  <si>
    <t>0.002145</t>
  </si>
  <si>
    <t>0.004230</t>
  </si>
  <si>
    <t>0.001975</t>
  </si>
  <si>
    <t>0.0006221</t>
  </si>
  <si>
    <t>0.0002891</t>
  </si>
  <si>
    <t>0.0009435</t>
  </si>
  <si>
    <t>0.0005206</t>
  </si>
  <si>
    <t>0.06392</t>
  </si>
  <si>
    <t>0.006335</t>
  </si>
  <si>
    <t>0.0005100</t>
  </si>
  <si>
    <t>0.04595</t>
  </si>
  <si>
    <t>2.145</t>
  </si>
  <si>
    <t>0.6150</t>
  </si>
  <si>
    <t>0.1500</t>
  </si>
  <si>
    <t>1.795</t>
  </si>
  <si>
    <t>0.0002909</t>
  </si>
  <si>
    <t>0.00005292</t>
  </si>
  <si>
    <t>0.00001520</t>
  </si>
  <si>
    <t>0.0002138</t>
  </si>
  <si>
    <t>0.00007154</t>
  </si>
  <si>
    <t>0.00001626</t>
  </si>
  <si>
    <t>0.000005821</t>
  </si>
  <si>
    <t>0.00003956</t>
  </si>
  <si>
    <t>0.0001144</t>
  </si>
  <si>
    <t>0.000006554</t>
  </si>
  <si>
    <t>0.000002036</t>
  </si>
  <si>
    <t>0.00008637</t>
  </si>
  <si>
    <t>0.0001050</t>
  </si>
  <si>
    <t>0.00003011</t>
  </si>
  <si>
    <t>0.000007344</t>
  </si>
  <si>
    <t>0.00008788</t>
  </si>
  <si>
    <t>0.002254</t>
  </si>
  <si>
    <t>0.001795</t>
  </si>
  <si>
    <t>0.002074</t>
  </si>
  <si>
    <t>0.0006762</t>
  </si>
  <si>
    <t>0.0002885</t>
  </si>
  <si>
    <t>0.0009420</t>
  </si>
  <si>
    <t>0.0006975</t>
  </si>
  <si>
    <t>0.06672</t>
  </si>
  <si>
    <t>0.006923</t>
  </si>
  <si>
    <t>0.05014</t>
  </si>
  <si>
    <t>2.254</t>
  </si>
  <si>
    <t>0.6410</t>
  </si>
  <si>
    <t>1.885</t>
  </si>
  <si>
    <t>0.0003083</t>
  </si>
  <si>
    <t>0.00001519</t>
  </si>
  <si>
    <t>0.0002360</t>
  </si>
  <si>
    <t>0.00007776</t>
  </si>
  <si>
    <t>0.000005812</t>
  </si>
  <si>
    <t>0.00005301</t>
  </si>
  <si>
    <t>0.0001202</t>
  </si>
  <si>
    <t>0.000006831</t>
  </si>
  <si>
    <t>0.00009070</t>
  </si>
  <si>
    <t>0.0001104</t>
  </si>
  <si>
    <t>0.00009229</t>
  </si>
  <si>
    <t>0.00000004070</t>
  </si>
  <si>
    <t>0.0002261</t>
  </si>
  <si>
    <t>0.002113</t>
  </si>
  <si>
    <t>0.00001547</t>
  </si>
  <si>
    <t>0.0001959</t>
  </si>
  <si>
    <t>0.00002006</t>
  </si>
  <si>
    <t>0.004725</t>
  </si>
  <si>
    <t>0.0008163</t>
  </si>
  <si>
    <t>0.0001895</t>
  </si>
  <si>
    <t>0.003390</t>
  </si>
  <si>
    <t>0.4070</t>
  </si>
  <si>
    <t>0.04960</t>
  </si>
  <si>
    <t>0.3343</t>
  </si>
  <si>
    <t>0.00006833</t>
  </si>
  <si>
    <t>0.000008874</t>
  </si>
  <si>
    <t>0.000004793</t>
  </si>
  <si>
    <t>0.00003240</t>
  </si>
  <si>
    <t>0.000002808</t>
  </si>
  <si>
    <t>0.0000008702</t>
  </si>
  <si>
    <t>0.000001209</t>
  </si>
  <si>
    <t>0.000001524</t>
  </si>
  <si>
    <t>0.00004559</t>
  </si>
  <si>
    <t>0.000002178</t>
  </si>
  <si>
    <t>0.000001156</t>
  </si>
  <si>
    <t>0.00001451</t>
  </si>
  <si>
    <t>0.00001993</t>
  </si>
  <si>
    <t>0.000002428</t>
  </si>
  <si>
    <t>0.00001637</t>
  </si>
  <si>
    <t>0.0006122</t>
  </si>
  <si>
    <t>0.0002572</t>
  </si>
  <si>
    <t>0.0009622</t>
  </si>
  <si>
    <t>0.0005082</t>
  </si>
  <si>
    <t>0.00002728</t>
  </si>
  <si>
    <t>0.004492</t>
  </si>
  <si>
    <t>0.0007328</t>
  </si>
  <si>
    <t>0.02848</t>
  </si>
  <si>
    <t>1.113</t>
  </si>
  <si>
    <t>0.3340</t>
  </si>
  <si>
    <t>0.9240</t>
  </si>
  <si>
    <t>0.0001474</t>
  </si>
  <si>
    <t>0.00002919</t>
  </si>
  <si>
    <t>0.00001099</t>
  </si>
  <si>
    <t>0.0001191</t>
  </si>
  <si>
    <t>0.00001280</t>
  </si>
  <si>
    <t>0.000002818</t>
  </si>
  <si>
    <t>0.0000001683</t>
  </si>
  <si>
    <t>0.000007725</t>
  </si>
  <si>
    <t>0.00008015</t>
  </si>
  <si>
    <t>0.00001002</t>
  </si>
  <si>
    <t>0.00006618</t>
  </si>
  <si>
    <t>0.00005449</t>
  </si>
  <si>
    <t>0.00001635</t>
  </si>
  <si>
    <t>0.00004524</t>
  </si>
  <si>
    <t>0.0005581</t>
  </si>
  <si>
    <t>0.0007784</t>
  </si>
  <si>
    <t>0.001591</t>
  </si>
  <si>
    <t>0.0005456</t>
  </si>
  <si>
    <t>0.00004317</t>
  </si>
  <si>
    <t>0.00001946</t>
  </si>
  <si>
    <t>0.00001344</t>
  </si>
  <si>
    <t>0.00003608</t>
  </si>
  <si>
    <t>0.02790</t>
  </si>
  <si>
    <t>0.002839</t>
  </si>
  <si>
    <t>0.01962</t>
  </si>
  <si>
    <t>1.053</t>
  </si>
  <si>
    <t>0.3190</t>
  </si>
  <si>
    <t>0.8800</t>
  </si>
  <si>
    <t>0.0001707</t>
  </si>
  <si>
    <t>0.00006565</t>
  </si>
  <si>
    <t>0.00002022</t>
  </si>
  <si>
    <t>0.0002074</t>
  </si>
  <si>
    <t>0.000004965</t>
  </si>
  <si>
    <t>0.000001095</t>
  </si>
  <si>
    <t>0.00000008292</t>
  </si>
  <si>
    <t>0.000002742</t>
  </si>
  <si>
    <t>0.00004894</t>
  </si>
  <si>
    <t>0.0001615</t>
  </si>
  <si>
    <t>0.00005155</t>
  </si>
  <si>
    <t>0.00001562</t>
  </si>
  <si>
    <t>0.00004308</t>
  </si>
  <si>
    <t>0.0005682</t>
  </si>
  <si>
    <t>0.0007166</t>
  </si>
  <si>
    <t>0.001545</t>
  </si>
  <si>
    <t>0.0005578</t>
  </si>
  <si>
    <t>0.00005199</t>
  </si>
  <si>
    <t>0.00002047</t>
  </si>
  <si>
    <t>0.00001367</t>
  </si>
  <si>
    <t>0.03687</t>
  </si>
  <si>
    <t>0.003389</t>
  </si>
  <si>
    <t>0.0006566</t>
  </si>
  <si>
    <t>0.02500</t>
  </si>
  <si>
    <t>1.209</t>
  </si>
  <si>
    <t>0.3530</t>
  </si>
  <si>
    <t>0.9960</t>
  </si>
  <si>
    <t>0.0001867</t>
  </si>
  <si>
    <t>0.00007578</t>
  </si>
  <si>
    <t>0.00001944</t>
  </si>
  <si>
    <t>0.000005979</t>
  </si>
  <si>
    <t>0.000001152</t>
  </si>
  <si>
    <t>0.00000008433</t>
  </si>
  <si>
    <t>0.0001215</t>
  </si>
  <si>
    <t>0.00005735</t>
  </si>
  <si>
    <t>0.0001597</t>
  </si>
  <si>
    <t>0.00005919</t>
  </si>
  <si>
    <t>0.00004876</t>
  </si>
  <si>
    <t>0.0005990</t>
  </si>
  <si>
    <t>0.0006824</t>
  </si>
  <si>
    <t>0.001511</t>
  </si>
  <si>
    <t>0.0005600</t>
  </si>
  <si>
    <t>0.00005990</t>
  </si>
  <si>
    <t>0.00002111</t>
  </si>
  <si>
    <t>0.00001380</t>
  </si>
  <si>
    <t>0.00004416</t>
  </si>
  <si>
    <t>0.04499</t>
  </si>
  <si>
    <t>0.003808</t>
  </si>
  <si>
    <t>0.0006900</t>
  </si>
  <si>
    <t>0.02919</t>
  </si>
  <si>
    <t>1.331</t>
  </si>
  <si>
    <t>0.3770</t>
  </si>
  <si>
    <t>1.077</t>
  </si>
  <si>
    <t>0.0001998</t>
  </si>
  <si>
    <t>0.00008124</t>
  </si>
  <si>
    <t>0.00001974</t>
  </si>
  <si>
    <t>0.0002189</t>
  </si>
  <si>
    <t>0.000001188</t>
  </si>
  <si>
    <t>0.00000008515</t>
  </si>
  <si>
    <t>0.000003356</t>
  </si>
  <si>
    <t>0.0001277</t>
  </si>
  <si>
    <t>0.00006160</t>
  </si>
  <si>
    <t>0.00001290</t>
  </si>
  <si>
    <t>0.0001628</t>
  </si>
  <si>
    <t>0.00006517</t>
  </si>
  <si>
    <t>0.00001846</t>
  </si>
  <si>
    <t>0.00005273</t>
  </si>
  <si>
    <t>0.008750</t>
  </si>
  <si>
    <t>0.007150</t>
  </si>
  <si>
    <t>0.007980</t>
  </si>
  <si>
    <t>0.003500</t>
  </si>
  <si>
    <t>0.001430</t>
  </si>
  <si>
    <t>0.007040</t>
  </si>
  <si>
    <t>0.002660</t>
  </si>
  <si>
    <t>0.0000001750</t>
  </si>
  <si>
    <t>0.00000005500</t>
  </si>
  <si>
    <t>0.00000002200</t>
  </si>
  <si>
    <t>0.0000001330</t>
  </si>
  <si>
    <t>1.750</t>
  </si>
  <si>
    <t>0.5500</t>
  </si>
  <si>
    <t>0.2200</t>
  </si>
  <si>
    <t>1.330</t>
  </si>
  <si>
    <t>0.006411</t>
  </si>
  <si>
    <t>0.0003291</t>
  </si>
  <si>
    <t>0.0001673</t>
  </si>
  <si>
    <t>0.003837</t>
  </si>
  <si>
    <t>0.0004025</t>
  </si>
  <si>
    <t>0.00008044</t>
  </si>
  <si>
    <t>0.00004344</t>
  </si>
  <si>
    <t>0.0002022</t>
  </si>
  <si>
    <t>0.005923</t>
  </si>
  <si>
    <t>0.0002217</t>
  </si>
  <si>
    <t>0.0001131</t>
  </si>
  <si>
    <t>0.003570</t>
  </si>
  <si>
    <t>0.00008568</t>
  </si>
  <si>
    <t>0.00002693</t>
  </si>
  <si>
    <t>0.00006512</t>
  </si>
  <si>
    <t>0.009360</t>
  </si>
  <si>
    <t>0.005394</t>
  </si>
  <si>
    <t>0.01142</t>
  </si>
  <si>
    <t>0.006720</t>
  </si>
  <si>
    <t>0.001200</t>
  </si>
  <si>
    <t>0.0006960</t>
  </si>
  <si>
    <t>0.01092</t>
  </si>
  <si>
    <t>0.0009600</t>
  </si>
  <si>
    <t>0.03072</t>
  </si>
  <si>
    <t>0.002958</t>
  </si>
  <si>
    <t>0.0005670</t>
  </si>
  <si>
    <t>0.01936</t>
  </si>
  <si>
    <t>2.400</t>
  </si>
  <si>
    <t>0.5800</t>
  </si>
  <si>
    <t>1.600</t>
  </si>
  <si>
    <t>0.0008809</t>
  </si>
  <si>
    <t>0.0001067</t>
  </si>
  <si>
    <t>0.0005657</t>
  </si>
  <si>
    <t>0.00003915</t>
  </si>
  <si>
    <t>0.00006738</t>
  </si>
  <si>
    <t>0.00007296</t>
  </si>
  <si>
    <t>0.0006254</t>
  </si>
  <si>
    <t>0.00006279</t>
  </si>
  <si>
    <t>0.0004144</t>
  </si>
  <si>
    <t>0.0001175</t>
  </si>
  <si>
    <t>0.00002840</t>
  </si>
  <si>
    <t>0.00007834</t>
  </si>
  <si>
    <t>0.003690</t>
  </si>
  <si>
    <t>0.004680</t>
  </si>
  <si>
    <t>0.008930</t>
  </si>
  <si>
    <t>0.003740</t>
  </si>
  <si>
    <t>0.001320</t>
  </si>
  <si>
    <t>0.003596</t>
  </si>
  <si>
    <t>0.0003400</t>
  </si>
  <si>
    <t>0.03219</t>
  </si>
  <si>
    <t>0.003480</t>
  </si>
  <si>
    <t>0.0007285</t>
  </si>
  <si>
    <t>0.02108</t>
  </si>
  <si>
    <t>2.050</t>
  </si>
  <si>
    <t>0.6000</t>
  </si>
  <si>
    <t>0.2350</t>
  </si>
  <si>
    <t>1.700</t>
  </si>
  <si>
    <t>0.006749</t>
  </si>
  <si>
    <t>0.0003337</t>
  </si>
  <si>
    <t>0.0001486</t>
  </si>
  <si>
    <t>0.004450</t>
  </si>
  <si>
    <t>0.00004715</t>
  </si>
  <si>
    <t>0.00007425</t>
  </si>
  <si>
    <t>0.00002218</t>
  </si>
  <si>
    <t>0.00002584</t>
  </si>
  <si>
    <t>0.006601</t>
  </si>
  <si>
    <t>0.0002300</t>
  </si>
  <si>
    <t>0.0001149</t>
  </si>
  <si>
    <t>0.004341</t>
  </si>
  <si>
    <t>0.00002938</t>
  </si>
  <si>
    <t>0.00008323</t>
  </si>
  <si>
    <t>0.003178</t>
  </si>
  <si>
    <t>0.003540</t>
  </si>
  <si>
    <t>0.007003</t>
  </si>
  <si>
    <t>0.003230</t>
  </si>
  <si>
    <t>0.0003280</t>
  </si>
  <si>
    <t>0.0001800</t>
  </si>
  <si>
    <t>0.0002210</t>
  </si>
  <si>
    <t>0.02665</t>
  </si>
  <si>
    <t>0.002340</t>
  </si>
  <si>
    <t>0.0005405</t>
  </si>
  <si>
    <t>0.01598</t>
  </si>
  <si>
    <t>0.0003195</t>
  </si>
  <si>
    <t>0.00006155</t>
  </si>
  <si>
    <t>0.0002496</t>
  </si>
  <si>
    <t>0.00003772</t>
  </si>
  <si>
    <t>0.000006670</t>
  </si>
  <si>
    <t>0.00001680</t>
  </si>
  <si>
    <t>0.0001815</t>
  </si>
  <si>
    <t>0.00002205</t>
  </si>
  <si>
    <t>0.0001495</t>
  </si>
  <si>
    <t>0.001761</t>
  </si>
  <si>
    <t>0.008477</t>
  </si>
  <si>
    <t>0.01323</t>
  </si>
  <si>
    <t>0.002610</t>
  </si>
  <si>
    <t>0.004696</t>
  </si>
  <si>
    <t>0.001384</t>
  </si>
  <si>
    <t>0.01512</t>
  </si>
  <si>
    <t>0.001864</t>
  </si>
  <si>
    <t>0.01421</t>
  </si>
  <si>
    <t>0.001661</t>
  </si>
  <si>
    <t>0.0003375</t>
  </si>
  <si>
    <t>0.009227</t>
  </si>
  <si>
    <t>1.174</t>
  </si>
  <si>
    <t>0.3460</t>
  </si>
  <si>
    <t>0.1350</t>
  </si>
  <si>
    <t>0.9320</t>
  </si>
  <si>
    <t>0.001518</t>
  </si>
  <si>
    <t>0.0001441</t>
  </si>
  <si>
    <t>0.0001244</t>
  </si>
  <si>
    <t>0.0007512</t>
  </si>
  <si>
    <t>0.0005400</t>
  </si>
  <si>
    <t>0.00007785</t>
  </si>
  <si>
    <t>0.00009329</t>
  </si>
  <si>
    <t>0.0001417</t>
  </si>
  <si>
    <t>0.0009201</t>
  </si>
  <si>
    <t>0.00004929</t>
  </si>
  <si>
    <t>0.00002449</t>
  </si>
  <si>
    <t>0.0005640</t>
  </si>
  <si>
    <t>0.00005748</t>
  </si>
  <si>
    <t>0.000006610</t>
  </si>
  <si>
    <t>0.00004563</t>
  </si>
  <si>
    <t>0.0000001254</t>
  </si>
  <si>
    <t>0.00000003890</t>
  </si>
  <si>
    <t>0.00000001280</t>
  </si>
  <si>
    <t>0.0000001032</t>
  </si>
  <si>
    <t>1.254</t>
  </si>
  <si>
    <t>0.3890</t>
  </si>
  <si>
    <t>1.032</t>
  </si>
  <si>
    <t>0.00003317</t>
  </si>
  <si>
    <t>0.00001218</t>
  </si>
  <si>
    <t>0.00000001442</t>
  </si>
  <si>
    <t>0.000000002188</t>
  </si>
  <si>
    <t>0.00000000007898</t>
  </si>
  <si>
    <t>0.000000007843</t>
  </si>
  <si>
    <t>0.0001103</t>
  </si>
  <si>
    <t>0.00001412</t>
  </si>
  <si>
    <t>0.000005917</t>
  </si>
  <si>
    <t>0.00009006</t>
  </si>
  <si>
    <t>0.00006140</t>
  </si>
  <si>
    <t>0.00005053</t>
  </si>
  <si>
    <t>0.001082</t>
  </si>
  <si>
    <t>0.0006371</t>
  </si>
  <si>
    <t>0.001871</t>
  </si>
  <si>
    <t>0.0009383</t>
  </si>
  <si>
    <t>0.0001560</t>
  </si>
  <si>
    <t>0.0001786</t>
  </si>
  <si>
    <t>0.0004128</t>
  </si>
  <si>
    <t>0.0001522</t>
  </si>
  <si>
    <t>0.02007</t>
  </si>
  <si>
    <t>0.001786</t>
  </si>
  <si>
    <t>0.0003837</t>
  </si>
  <si>
    <t>0.01226</t>
  </si>
  <si>
    <t>0.2977</t>
  </si>
  <si>
    <t>0.1323</t>
  </si>
  <si>
    <t>0.8453</t>
  </si>
  <si>
    <t>0.0001593</t>
  </si>
  <si>
    <t>0.00003537</t>
  </si>
  <si>
    <t>0.00001511</t>
  </si>
  <si>
    <t>0.0001260</t>
  </si>
  <si>
    <t>0.00001794</t>
  </si>
  <si>
    <t>0.000002547</t>
  </si>
  <si>
    <t>0.00001156</t>
  </si>
  <si>
    <t>0.00009042</t>
  </si>
  <si>
    <t>0.00001074</t>
  </si>
  <si>
    <t>0.000006090</t>
  </si>
  <si>
    <t>0.00001458</t>
  </si>
  <si>
    <t>0.000006477</t>
  </si>
  <si>
    <t>0.00004139</t>
  </si>
  <si>
    <t>0.001345</t>
  </si>
  <si>
    <t>0.003139</t>
  </si>
  <si>
    <t>0.005093</t>
  </si>
  <si>
    <t>0.001736</t>
  </si>
  <si>
    <t>0.0004484</t>
  </si>
  <si>
    <t>0.0004675</t>
  </si>
  <si>
    <t>0.001455</t>
  </si>
  <si>
    <t>0.0004111</t>
  </si>
  <si>
    <t>0.02119</t>
  </si>
  <si>
    <t>0.001937</t>
  </si>
  <si>
    <t>0.0004001</t>
  </si>
  <si>
    <t>0.01334</t>
  </si>
  <si>
    <t>1.121</t>
  </si>
  <si>
    <t>0.3339</t>
  </si>
  <si>
    <t>0.1455</t>
  </si>
  <si>
    <t>0.9136</t>
  </si>
  <si>
    <t>0.0003703</t>
  </si>
  <si>
    <t>0.00007527</t>
  </si>
  <si>
    <t>0.00003423</t>
  </si>
  <si>
    <t>0.0002897</t>
  </si>
  <si>
    <t>0.00005157</t>
  </si>
  <si>
    <t>0.00002629</t>
  </si>
  <si>
    <t>0.000008977</t>
  </si>
  <si>
    <t>0.00003125</t>
  </si>
  <si>
    <t>0.0002639</t>
  </si>
  <si>
    <t>0.00003262</t>
  </si>
  <si>
    <t>0.00001813</t>
  </si>
  <si>
    <t>0.0002137</t>
  </si>
  <si>
    <t>0.00005488</t>
  </si>
  <si>
    <t>0.000007124</t>
  </si>
  <si>
    <t>0.00004473</t>
  </si>
  <si>
    <t>0.001213</t>
  </si>
  <si>
    <t>0.0009424</t>
  </si>
  <si>
    <t>0.001625</t>
  </si>
  <si>
    <t>0.001087</t>
  </si>
  <si>
    <t>0.0002827</t>
  </si>
  <si>
    <t>0.0002156</t>
  </si>
  <si>
    <t>0.0002646</t>
  </si>
  <si>
    <t>0.02285</t>
  </si>
  <si>
    <t>0.002347</t>
  </si>
  <si>
    <t>0.0004726</t>
  </si>
  <si>
    <t>0.01427</t>
  </si>
  <si>
    <t>1.178</t>
  </si>
  <si>
    <t>0.3402</t>
  </si>
  <si>
    <t>0.1477</t>
  </si>
  <si>
    <t>0.9450</t>
  </si>
  <si>
    <t>0.0002658</t>
  </si>
  <si>
    <t>0.00004824</t>
  </si>
  <si>
    <t>0.0002064</t>
  </si>
  <si>
    <t>0.00001052</t>
  </si>
  <si>
    <t>0.000001331</t>
  </si>
  <si>
    <t>0.00002011</t>
  </si>
  <si>
    <t>0.0001757</t>
  </si>
  <si>
    <t>0.00002106</t>
  </si>
  <si>
    <t>0.00001166</t>
  </si>
  <si>
    <t>0.0001400</t>
  </si>
  <si>
    <t>0.00005767</t>
  </si>
  <si>
    <t>0.00001666</t>
  </si>
  <si>
    <t>0.000007231</t>
  </si>
  <si>
    <t>0.00004627</t>
  </si>
  <si>
    <t>0.001204</t>
  </si>
  <si>
    <t>0.0009048</t>
  </si>
  <si>
    <t>0.001075</t>
  </si>
  <si>
    <t>0.0002788</t>
  </si>
  <si>
    <t>0.0002028</t>
  </si>
  <si>
    <t>0.0002552</t>
  </si>
  <si>
    <t>0.0002955</t>
  </si>
  <si>
    <t>0.02018</t>
  </si>
  <si>
    <t>0.002059</t>
  </si>
  <si>
    <t>0.0004253</t>
  </si>
  <si>
    <t>0.01245</t>
  </si>
  <si>
    <t>1.115</t>
  </si>
  <si>
    <t>0.1372</t>
  </si>
  <si>
    <t>0.8955</t>
  </si>
  <si>
    <t>0.0002569</t>
  </si>
  <si>
    <t>0.00004647</t>
  </si>
  <si>
    <t>0.00001939</t>
  </si>
  <si>
    <t>0.00003206</t>
  </si>
  <si>
    <t>0.000001575</t>
  </si>
  <si>
    <t>0.00002246</t>
  </si>
  <si>
    <t>0.0001703</t>
  </si>
  <si>
    <t>0.00001979</t>
  </si>
  <si>
    <t>0.00001110</t>
  </si>
  <si>
    <t>0.0001359</t>
  </si>
  <si>
    <t>0.00005459</t>
  </si>
  <si>
    <t>0.000006717</t>
  </si>
  <si>
    <t>0.00004384</t>
  </si>
  <si>
    <t>0.0009452</t>
  </si>
  <si>
    <t>0.001542</t>
  </si>
  <si>
    <t>0.001097</t>
  </si>
  <si>
    <t>0.0002739</t>
  </si>
  <si>
    <t>0.0001841</t>
  </si>
  <si>
    <t>0.0001843</t>
  </si>
  <si>
    <t>0.0002692</t>
  </si>
  <si>
    <t>0.02565</t>
  </si>
  <si>
    <t>0.002832</t>
  </si>
  <si>
    <t>0.0004717</t>
  </si>
  <si>
    <t>0.01565</t>
  </si>
  <si>
    <t>1.245</t>
  </si>
  <si>
    <t>0.3540</t>
  </si>
  <si>
    <t>0.1474</t>
  </si>
  <si>
    <t>0.9970</t>
  </si>
  <si>
    <t>0.0002933</t>
  </si>
  <si>
    <t>0.00005139</t>
  </si>
  <si>
    <t>0.00002094</t>
  </si>
  <si>
    <t>0.0002291</t>
  </si>
  <si>
    <t>0.00001035</t>
  </si>
  <si>
    <t>0.000001137</t>
  </si>
  <si>
    <t>0.00002046</t>
  </si>
  <si>
    <t>0.0002008</t>
  </si>
  <si>
    <t>0.00002371</t>
  </si>
  <si>
    <t>0.00001259</t>
  </si>
  <si>
    <t>0.0001598</t>
  </si>
  <si>
    <t>0.00006096</t>
  </si>
  <si>
    <t>0.00001733</t>
  </si>
  <si>
    <t>0.000007217</t>
  </si>
  <si>
    <t>0.00004881</t>
  </si>
  <si>
    <t>0.001255</t>
  </si>
  <si>
    <t>0.001746</t>
  </si>
  <si>
    <t>0.001084</t>
  </si>
  <si>
    <t>0.0002115</t>
  </si>
  <si>
    <t>0.0009247</t>
  </si>
  <si>
    <t>0.0002803</t>
  </si>
  <si>
    <t>0.02240</t>
  </si>
  <si>
    <t>0.002214</t>
  </si>
  <si>
    <t>0.0004483</t>
  </si>
  <si>
    <t>0.01336</t>
  </si>
  <si>
    <t>1.173</t>
  </si>
  <si>
    <t>0.3304</t>
  </si>
  <si>
    <t>0.1401</t>
  </si>
  <si>
    <t>0.9344</t>
  </si>
  <si>
    <t>0.0002832</t>
  </si>
  <si>
    <t>0.00005052</t>
  </si>
  <si>
    <t>0.00002471</t>
  </si>
  <si>
    <t>0.0002190</t>
  </si>
  <si>
    <t>0.00003372</t>
  </si>
  <si>
    <t>0.00001189</t>
  </si>
  <si>
    <t>0.000005705</t>
  </si>
  <si>
    <t>0.00002130</t>
  </si>
  <si>
    <t>0.00001214</t>
  </si>
  <si>
    <t>0.00005743</t>
  </si>
  <si>
    <t>0.000006859</t>
  </si>
  <si>
    <t>0.00004575</t>
  </si>
  <si>
    <t>0.001269</t>
  </si>
  <si>
    <t>0.0009578</t>
  </si>
  <si>
    <t>0.001580</t>
  </si>
  <si>
    <t>0.001131</t>
  </si>
  <si>
    <t>0.0002867</t>
  </si>
  <si>
    <t>0.0001966</t>
  </si>
  <si>
    <t>0.0001964</t>
  </si>
  <si>
    <t>0.03344</t>
  </si>
  <si>
    <t>0.002859</t>
  </si>
  <si>
    <t>0.01675</t>
  </si>
  <si>
    <t>1.365</t>
  </si>
  <si>
    <t>0.3574</t>
  </si>
  <si>
    <t>1.047</t>
  </si>
  <si>
    <t>0.0003583</t>
  </si>
  <si>
    <t>0.00005665</t>
  </si>
  <si>
    <t>0.00002325</t>
  </si>
  <si>
    <t>0.0002698</t>
  </si>
  <si>
    <t>0.00003296</t>
  </si>
  <si>
    <t>0.000001212</t>
  </si>
  <si>
    <t>0.00002148</t>
  </si>
  <si>
    <t>0.00002809</t>
  </si>
  <si>
    <t>0.00001481</t>
  </si>
  <si>
    <t>0.0001970</t>
  </si>
  <si>
    <t>0.00006683</t>
  </si>
  <si>
    <t>0.00001750</t>
  </si>
  <si>
    <t>0.00005126</t>
  </si>
  <si>
    <t>0.0009538</t>
  </si>
  <si>
    <t>0.001462</t>
  </si>
  <si>
    <t>0.0002976</t>
  </si>
  <si>
    <t>0.0001990</t>
  </si>
  <si>
    <t>0.0001473</t>
  </si>
  <si>
    <t>0.0002978</t>
  </si>
  <si>
    <t>0.03585</t>
  </si>
  <si>
    <t>0.003154</t>
  </si>
  <si>
    <t>0.0005115</t>
  </si>
  <si>
    <t>0.01941</t>
  </si>
  <si>
    <t>1.417</t>
  </si>
  <si>
    <t>0.3755</t>
  </si>
  <si>
    <t>0.1550</t>
  </si>
  <si>
    <t>1.103</t>
  </si>
  <si>
    <t>0.0003733</t>
  </si>
  <si>
    <t>0.00005925</t>
  </si>
  <si>
    <t>0.00002411</t>
  </si>
  <si>
    <t>0.0002853</t>
  </si>
  <si>
    <t>0.00003422</t>
  </si>
  <si>
    <t>0.00001119</t>
  </si>
  <si>
    <t>0.0000009085</t>
  </si>
  <si>
    <t>0.0002697</t>
  </si>
  <si>
    <t>0.00002967</t>
  </si>
  <si>
    <t>0.0002086</t>
  </si>
  <si>
    <t>0.00006938</t>
  </si>
  <si>
    <t>0.00001838</t>
  </si>
  <si>
    <t>0.000007589</t>
  </si>
  <si>
    <t>0.00005400</t>
  </si>
  <si>
    <t>0.001227</t>
  </si>
  <si>
    <t>0.001570</t>
  </si>
  <si>
    <t>0.001837</t>
  </si>
  <si>
    <t>0.0004169</t>
  </si>
  <si>
    <t>0.0006070</t>
  </si>
  <si>
    <t>0.0005251</t>
  </si>
  <si>
    <t>0.0004914</t>
  </si>
  <si>
    <t>0.02715</t>
  </si>
  <si>
    <t>0.003161</t>
  </si>
  <si>
    <t>0.0004561</t>
  </si>
  <si>
    <t>0.01867</t>
  </si>
  <si>
    <t>1.191</t>
  </si>
  <si>
    <t>0.3592</t>
  </si>
  <si>
    <t>0.1303</t>
  </si>
  <si>
    <t>0.9828</t>
  </si>
  <si>
    <t>0.0002654</t>
  </si>
  <si>
    <t>0.00007169</t>
  </si>
  <si>
    <t>0.00001886</t>
  </si>
  <si>
    <t>0.0002160</t>
  </si>
  <si>
    <t>0.00004794</t>
  </si>
  <si>
    <t>0.00003415</t>
  </si>
  <si>
    <t>0.000003240</t>
  </si>
  <si>
    <t>0.00003735</t>
  </si>
  <si>
    <t>0.0001592</t>
  </si>
  <si>
    <t>0.000009236</t>
  </si>
  <si>
    <t>0.0001306</t>
  </si>
  <si>
    <t>0.00005831</t>
  </si>
  <si>
    <t>0.00001759</t>
  </si>
  <si>
    <t>0.000006379</t>
  </si>
  <si>
    <t>0.00004812</t>
  </si>
  <si>
    <t>0.001056</t>
  </si>
  <si>
    <t>0.001598</t>
  </si>
  <si>
    <t>0.001683</t>
  </si>
  <si>
    <t>0.001326</t>
  </si>
  <si>
    <t>0.0003696</t>
  </si>
  <si>
    <t>0.0006133</t>
  </si>
  <si>
    <t>0.0004569</t>
  </si>
  <si>
    <t>0.0004635</t>
  </si>
  <si>
    <t>0.03392</t>
  </si>
  <si>
    <t>0.003488</t>
  </si>
  <si>
    <t>0.0005076</t>
  </si>
  <si>
    <t>0.02221</t>
  </si>
  <si>
    <t>1.320</t>
  </si>
  <si>
    <t>0.3833</t>
  </si>
  <si>
    <t>0.0003202</t>
  </si>
  <si>
    <t>0.00007922</t>
  </si>
  <si>
    <t>0.00002139</t>
  </si>
  <si>
    <t>0.0002626</t>
  </si>
  <si>
    <t>0.00004250</t>
  </si>
  <si>
    <t>0.00003450</t>
  </si>
  <si>
    <t>0.000002819</t>
  </si>
  <si>
    <t>0.00003523</t>
  </si>
  <si>
    <t>0.0002130</t>
  </si>
  <si>
    <t>0.00002596</t>
  </si>
  <si>
    <t>0.0001746</t>
  </si>
  <si>
    <t>0.00006463</t>
  </si>
  <si>
    <t>0.00001877</t>
  </si>
  <si>
    <t>0.001945</t>
  </si>
  <si>
    <t>0.003619</t>
  </si>
  <si>
    <t>0.01592</t>
  </si>
  <si>
    <t>0.001601</t>
  </si>
  <si>
    <t>0.0000002161</t>
  </si>
  <si>
    <t>0.0003744</t>
  </si>
  <si>
    <t>0.006009</t>
  </si>
  <si>
    <t>0.0000001779</t>
  </si>
  <si>
    <t>0.09011</t>
  </si>
  <si>
    <t>0.005678</t>
  </si>
  <si>
    <t>0.0007424</t>
  </si>
  <si>
    <t>0.05604</t>
  </si>
  <si>
    <t>2.161</t>
  </si>
  <si>
    <t>1.779</t>
  </si>
  <si>
    <t>0.0002702</t>
  </si>
  <si>
    <t>0.00007120</t>
  </si>
  <si>
    <t>0.00005771</t>
  </si>
  <si>
    <t>0.0002214</t>
  </si>
  <si>
    <t>0.00000002485</t>
  </si>
  <si>
    <t>0.00003707</t>
  </si>
  <si>
    <t>0.00000001352</t>
  </si>
  <si>
    <t>0.0001643</t>
  </si>
  <si>
    <t>0.00001959</t>
  </si>
  <si>
    <t>0.000009274</t>
  </si>
  <si>
    <t>0.0001342</t>
  </si>
  <si>
    <t>0.0001058</t>
  </si>
  <si>
    <t>0.00008710</t>
  </si>
  <si>
    <t>0.002084</t>
  </si>
  <si>
    <t>0.003735</t>
  </si>
  <si>
    <t>0.001712</t>
  </si>
  <si>
    <t>0.0000002315</t>
  </si>
  <si>
    <t>0.005831</t>
  </si>
  <si>
    <t>0.0000001902</t>
  </si>
  <si>
    <t>0.1039</t>
  </si>
  <si>
    <t>0.006383</t>
  </si>
  <si>
    <t>0.0007854</t>
  </si>
  <si>
    <t>0.06638</t>
  </si>
  <si>
    <t>2.315</t>
  </si>
  <si>
    <t>0.6790</t>
  </si>
  <si>
    <t>1.902</t>
  </si>
  <si>
    <t>0.0002894</t>
  </si>
  <si>
    <t>0.00007366</t>
  </si>
  <si>
    <t>0.00005714</t>
  </si>
  <si>
    <t>0.0002367</t>
  </si>
  <si>
    <t>0.00000002662</t>
  </si>
  <si>
    <t>0.00001910</t>
  </si>
  <si>
    <t>0.00003598</t>
  </si>
  <si>
    <t>0.00000001446</t>
  </si>
  <si>
    <t>0.00002132</t>
  </si>
  <si>
    <t>0.000009514</t>
  </si>
  <si>
    <t>0.0001435</t>
  </si>
  <si>
    <t>0.0001133</t>
  </si>
  <si>
    <t>0.00003324</t>
  </si>
  <si>
    <t>0.00009312</t>
  </si>
  <si>
    <t>0.0004884</t>
  </si>
  <si>
    <t>0.001157</t>
  </si>
  <si>
    <t>0.01256</t>
  </si>
  <si>
    <t>0.0003999</t>
  </si>
  <si>
    <t>0.0002041</t>
  </si>
  <si>
    <t>0.002844</t>
  </si>
  <si>
    <t>0.07716</t>
  </si>
  <si>
    <t>0.005307</t>
  </si>
  <si>
    <t>0.0007110</t>
  </si>
  <si>
    <t>0.05119</t>
  </si>
  <si>
    <t>2.442</t>
  </si>
  <si>
    <t>0.6804</t>
  </si>
  <si>
    <t>2.000</t>
  </si>
  <si>
    <t>0.00003318</t>
  </si>
  <si>
    <t>0.0001924</t>
  </si>
  <si>
    <t>0.00005616</t>
  </si>
  <si>
    <t>0.00001148</t>
  </si>
  <si>
    <t>0.00001755</t>
  </si>
  <si>
    <t>0.00003039</t>
  </si>
  <si>
    <t>0.00007895</t>
  </si>
  <si>
    <t>0.000009081</t>
  </si>
  <si>
    <t>0.000004028</t>
  </si>
  <si>
    <t>0.00006415</t>
  </si>
  <si>
    <t>0.0001196</t>
  </si>
  <si>
    <t>0.00003331</t>
  </si>
  <si>
    <t>0.00009790</t>
  </si>
  <si>
    <t>0.001048</t>
  </si>
  <si>
    <t>0.0008966</t>
  </si>
  <si>
    <t>0.001816</t>
  </si>
  <si>
    <t>0.0008054</t>
  </si>
  <si>
    <t>0.00008571</t>
  </si>
  <si>
    <t>0.0002568</t>
  </si>
  <si>
    <t>0.0002014</t>
  </si>
  <si>
    <t>0.07912</t>
  </si>
  <si>
    <t>0.0008421</t>
  </si>
  <si>
    <t>0.05034</t>
  </si>
  <si>
    <t>2.055</t>
  </si>
  <si>
    <t>0.6593</t>
  </si>
  <si>
    <t>0.2054</t>
  </si>
  <si>
    <t>1.678</t>
  </si>
  <si>
    <t>0.0001696</t>
  </si>
  <si>
    <t>0.00004155</t>
  </si>
  <si>
    <t>0.0001247</t>
  </si>
  <si>
    <t>0.00003545</t>
  </si>
  <si>
    <t>0.000004821</t>
  </si>
  <si>
    <t>0.000001584</t>
  </si>
  <si>
    <t>0.00001530</t>
  </si>
  <si>
    <t>0.00003356</t>
  </si>
  <si>
    <t>0.000004445</t>
  </si>
  <si>
    <t>0.000001763</t>
  </si>
  <si>
    <t>0.0001006</t>
  </si>
  <si>
    <t>0.00003228</t>
  </si>
  <si>
    <t>0.00001006</t>
  </si>
  <si>
    <t>0.00008215</t>
  </si>
  <si>
    <t>0.001207</t>
  </si>
  <si>
    <t>0.0008031</t>
  </si>
  <si>
    <t>0.001828</t>
  </si>
  <si>
    <t>0.0009137</t>
  </si>
  <si>
    <t>0.0003389</t>
  </si>
  <si>
    <t>0.00008488</t>
  </si>
  <si>
    <t>0.0002453</t>
  </si>
  <si>
    <t>0.0002241</t>
  </si>
  <si>
    <t>0.08811</t>
  </si>
  <si>
    <t>0.006790</t>
  </si>
  <si>
    <t>0.0009061</t>
  </si>
  <si>
    <t>0.05896</t>
  </si>
  <si>
    <t>2.118</t>
  </si>
  <si>
    <t>0.6529</t>
  </si>
  <si>
    <t>1.724</t>
  </si>
  <si>
    <t>0.0001810</t>
  </si>
  <si>
    <t>0.00004162</t>
  </si>
  <si>
    <t>0.00001444</t>
  </si>
  <si>
    <t>0.00003897</t>
  </si>
  <si>
    <t>0.000004774</t>
  </si>
  <si>
    <t>0.000001514</t>
  </si>
  <si>
    <t>0.00001703</t>
  </si>
  <si>
    <t>0.000004879</t>
  </si>
  <si>
    <t>0.000002103</t>
  </si>
  <si>
    <t>0.00003097</t>
  </si>
  <si>
    <t>0.00008441</t>
  </si>
  <si>
    <t>0.001486</t>
  </si>
  <si>
    <t>0.0009344</t>
  </si>
  <si>
    <t>0.003528</t>
  </si>
  <si>
    <t>0.0003327</t>
  </si>
  <si>
    <t>0.0001408</t>
  </si>
  <si>
    <t>0.0007387</t>
  </si>
  <si>
    <t>0.0002378</t>
  </si>
  <si>
    <t>0.08184</t>
  </si>
  <si>
    <t>0.005440</t>
  </si>
  <si>
    <t>0.0007718</t>
  </si>
  <si>
    <t>0.05432</t>
  </si>
  <si>
    <t>2.218</t>
  </si>
  <si>
    <t>0.6400</t>
  </si>
  <si>
    <t>0.2205</t>
  </si>
  <si>
    <t>1.829</t>
  </si>
  <si>
    <t>0.0001802</t>
  </si>
  <si>
    <t>0.00004322</t>
  </si>
  <si>
    <t>0.00001710</t>
  </si>
  <si>
    <t>0.0001349</t>
  </si>
  <si>
    <t>0.00003826</t>
  </si>
  <si>
    <t>0.000007920</t>
  </si>
  <si>
    <t>0.000004558</t>
  </si>
  <si>
    <t>0.00001807</t>
  </si>
  <si>
    <t>0.000003970</t>
  </si>
  <si>
    <t>0.000001742</t>
  </si>
  <si>
    <t>0.00002727</t>
  </si>
  <si>
    <t>0.0001086</t>
  </si>
  <si>
    <t>0.00003133</t>
  </si>
  <si>
    <t>0.00001080</t>
  </si>
  <si>
    <t>0.00008955</t>
  </si>
  <si>
    <t>0.001797</t>
  </si>
  <si>
    <t>0.0009226</t>
  </si>
  <si>
    <t>0.002646</t>
  </si>
  <si>
    <t>0.001184</t>
  </si>
  <si>
    <t>0.0003644</t>
  </si>
  <si>
    <t>0.0001186</t>
  </si>
  <si>
    <t>0.0003470</t>
  </si>
  <si>
    <t>0.0002632</t>
  </si>
  <si>
    <t>0.1003</t>
  </si>
  <si>
    <t>0.005799</t>
  </si>
  <si>
    <t>0.0008508</t>
  </si>
  <si>
    <t>0.05546</t>
  </si>
  <si>
    <t>2.429</t>
  </si>
  <si>
    <t>0.6590</t>
  </si>
  <si>
    <t>0.2239</t>
  </si>
  <si>
    <t>0.0002251</t>
  </si>
  <si>
    <t>0.00004613</t>
  </si>
  <si>
    <t>0.0001614</t>
  </si>
  <si>
    <t>0.00004190</t>
  </si>
  <si>
    <t>0.000006672</t>
  </si>
  <si>
    <t>0.000002141</t>
  </si>
  <si>
    <t>0.00002000</t>
  </si>
  <si>
    <t>0.00006426</t>
  </si>
  <si>
    <t>0.000003114</t>
  </si>
  <si>
    <t>0.00004935</t>
  </si>
  <si>
    <t>0.0001189</t>
  </si>
  <si>
    <t>0.00003226</t>
  </si>
  <si>
    <t>0.00001096</t>
  </si>
  <si>
    <t>0.001859</t>
  </si>
  <si>
    <t>0.001005</t>
  </si>
  <si>
    <t>0.002854</t>
  </si>
  <si>
    <t>0.001259</t>
  </si>
  <si>
    <t>0.0003768</t>
  </si>
  <si>
    <t>0.0003632</t>
  </si>
  <si>
    <t>0.0002799</t>
  </si>
  <si>
    <t>0.1135</t>
  </si>
  <si>
    <t>0.006432</t>
  </si>
  <si>
    <t>0.0009325</t>
  </si>
  <si>
    <t>0.05997</t>
  </si>
  <si>
    <t>2.512</t>
  </si>
  <si>
    <t>0.7227</t>
  </si>
  <si>
    <t>0.2454</t>
  </si>
  <si>
    <t>1.999</t>
  </si>
  <si>
    <t>0.00005175</t>
  </si>
  <si>
    <t>0.00001817</t>
  </si>
  <si>
    <t>0.0001793</t>
  </si>
  <si>
    <t>0.00004333</t>
  </si>
  <si>
    <t>0.000007317</t>
  </si>
  <si>
    <t>0.000002241</t>
  </si>
  <si>
    <t>0.00002127</t>
  </si>
  <si>
    <t>0.00007623</t>
  </si>
  <si>
    <t>0.000009054</t>
  </si>
  <si>
    <t>0.00006020</t>
  </si>
  <si>
    <t>0.0001230</t>
  </si>
  <si>
    <t>0.00003538</t>
  </si>
  <si>
    <t>0.00001201</t>
  </si>
  <si>
    <t>0.00009787</t>
  </si>
  <si>
    <t>0.0003922</t>
  </si>
  <si>
    <t>0.002066</t>
  </si>
  <si>
    <t>0.003036</t>
  </si>
  <si>
    <t>0.0004340</t>
  </si>
  <si>
    <t>0.000001480</t>
  </si>
  <si>
    <t>0.0002259</t>
  </si>
  <si>
    <t>0.001162</t>
  </si>
  <si>
    <t>0.000001240</t>
  </si>
  <si>
    <t>0.001125</t>
  </si>
  <si>
    <t>0.00004025</t>
  </si>
  <si>
    <t>0.0008395</t>
  </si>
  <si>
    <t>0.1480</t>
  </si>
  <si>
    <t>0.05100</t>
  </si>
  <si>
    <t>0.02300</t>
  </si>
  <si>
    <t>0.00001781</t>
  </si>
  <si>
    <t>0.00001668</t>
  </si>
  <si>
    <t>0.000009142</t>
  </si>
  <si>
    <t>0.0000001702</t>
  </si>
  <si>
    <t>0.000007166</t>
  </si>
  <si>
    <t>0.00000009424</t>
  </si>
  <si>
    <t>0.00001039</t>
  </si>
  <si>
    <t>0.000001478</t>
  </si>
  <si>
    <t>0.0000008490</t>
  </si>
  <si>
    <t>0.000008641</t>
  </si>
  <si>
    <t>0.000007246</t>
  </si>
  <si>
    <t>0.000002497</t>
  </si>
  <si>
    <t>0.000001126</t>
  </si>
  <si>
    <t>0.0003564</t>
  </si>
  <si>
    <t>0.001888</t>
  </si>
  <si>
    <t>0.002532</t>
  </si>
  <si>
    <t>0.0004547</t>
  </si>
  <si>
    <t>0.0003039</t>
  </si>
  <si>
    <t>0.001044</t>
  </si>
  <si>
    <t>0.00002717</t>
  </si>
  <si>
    <t>0.001566</t>
  </si>
  <si>
    <t>0.0003121</t>
  </si>
  <si>
    <t>0.00006864</t>
  </si>
  <si>
    <t>0.001224</t>
  </si>
  <si>
    <t>0.1697</t>
  </si>
  <si>
    <t>0.05900</t>
  </si>
  <si>
    <t>0.02610</t>
  </si>
  <si>
    <t>0.1430</t>
  </si>
  <si>
    <t>0.00002156</t>
  </si>
  <si>
    <t>0.000008612</t>
  </si>
  <si>
    <t>0.00001830</t>
  </si>
  <si>
    <t>0.000001756</t>
  </si>
  <si>
    <t>0.000006441</t>
  </si>
  <si>
    <t>0.000002065</t>
  </si>
  <si>
    <t>0.00001104</t>
  </si>
  <si>
    <t>0.0000008926</t>
  </si>
  <si>
    <t>0.000009232</t>
  </si>
  <si>
    <t>0.000008309</t>
  </si>
  <si>
    <t>0.000002889</t>
  </si>
  <si>
    <t>0.000001278</t>
  </si>
  <si>
    <t>0.000007001</t>
  </si>
  <si>
    <t>0.00000002054</t>
  </si>
  <si>
    <t>0.0001986</t>
  </si>
  <si>
    <t>0.0007722</t>
  </si>
  <si>
    <t>0.003525</t>
  </si>
  <si>
    <t>0.0002245</t>
  </si>
  <si>
    <t>0.002286</t>
  </si>
  <si>
    <t>0.0003254</t>
  </si>
  <si>
    <t>0.00004914</t>
  </si>
  <si>
    <t>0.001741</t>
  </si>
  <si>
    <t>0.06600</t>
  </si>
  <si>
    <t>0.02960</t>
  </si>
  <si>
    <t>0.1727</t>
  </si>
  <si>
    <t>0.00002874</t>
  </si>
  <si>
    <t>0.00002462</t>
  </si>
  <si>
    <t>0.00004111</t>
  </si>
  <si>
    <t>0.000000002362</t>
  </si>
  <si>
    <t>0.00002175</t>
  </si>
  <si>
    <t>0.00001706</t>
  </si>
  <si>
    <t>0.000001415</t>
  </si>
  <si>
    <t>0.000003231</t>
  </si>
  <si>
    <t>0.000001449</t>
  </si>
  <si>
    <t>0.000008455</t>
  </si>
  <si>
    <t>0.0005421</t>
  </si>
  <si>
    <t>0.003338</t>
  </si>
  <si>
    <t>0.003439</t>
  </si>
  <si>
    <t>0.0007532</t>
  </si>
  <si>
    <t>0.00000002151</t>
  </si>
  <si>
    <t>0.002668</t>
  </si>
  <si>
    <t>0.002136</t>
  </si>
  <si>
    <t>0.0003546</t>
  </si>
  <si>
    <t>0.00002981</t>
  </si>
  <si>
    <t>0.001764</t>
  </si>
  <si>
    <t>0.2151</t>
  </si>
  <si>
    <t>0.06780</t>
  </si>
  <si>
    <t>0.02760</t>
  </si>
  <si>
    <t>0.1802</t>
  </si>
  <si>
    <t>0.00002829</t>
  </si>
  <si>
    <t>0.00006665</t>
  </si>
  <si>
    <t>0.00001901</t>
  </si>
  <si>
    <t>0.00003242</t>
  </si>
  <si>
    <t>0.000000002474</t>
  </si>
  <si>
    <t>0.00006102</t>
  </si>
  <si>
    <t>0.00001646</t>
  </si>
  <si>
    <t>0.000009176</t>
  </si>
  <si>
    <t>0.00001776</t>
  </si>
  <si>
    <t>0.000002310</t>
  </si>
  <si>
    <t>0.000001198</t>
  </si>
  <si>
    <t>0.00001442</t>
  </si>
  <si>
    <t>0.000003319</t>
  </si>
  <si>
    <t>0.000001351</t>
  </si>
  <si>
    <t>0.000008823</t>
  </si>
  <si>
    <t>0.001030</t>
  </si>
  <si>
    <t>0.001316</t>
  </si>
  <si>
    <t>0.004547</t>
  </si>
  <si>
    <t>0.001100</t>
  </si>
  <si>
    <t>0.0001405</t>
  </si>
  <si>
    <t>0.00008554</t>
  </si>
  <si>
    <t>0.0003994</t>
  </si>
  <si>
    <t>0.00001930</t>
  </si>
  <si>
    <t>0.06581</t>
  </si>
  <si>
    <t>0.007633</t>
  </si>
  <si>
    <t>0.0009984</t>
  </si>
  <si>
    <t>0.04420</t>
  </si>
  <si>
    <t>2.342</t>
  </si>
  <si>
    <t>0.6580</t>
  </si>
  <si>
    <t>1.930</t>
  </si>
  <si>
    <t>0.0002042</t>
  </si>
  <si>
    <t>0.00004554</t>
  </si>
  <si>
    <t>0.00001607</t>
  </si>
  <si>
    <t>0.00001616</t>
  </si>
  <si>
    <t>0.000004812</t>
  </si>
  <si>
    <t>0.000002464</t>
  </si>
  <si>
    <t>0.000001467</t>
  </si>
  <si>
    <t>0.00007339</t>
  </si>
  <si>
    <t>0.000008512</t>
  </si>
  <si>
    <t>0.000003426</t>
  </si>
  <si>
    <t>0.00006001</t>
  </si>
  <si>
    <t>0.0001147</t>
  </si>
  <si>
    <t>0.00003222</t>
  </si>
  <si>
    <t>0.00009449</t>
  </si>
  <si>
    <t>0.004805</t>
  </si>
  <si>
    <t>0.001105</t>
  </si>
  <si>
    <t>0.00006387</t>
  </si>
  <si>
    <t>0.00007969</t>
  </si>
  <si>
    <t>0.00001783</t>
  </si>
  <si>
    <t>0.05386</t>
  </si>
  <si>
    <t>0.006804</t>
  </si>
  <si>
    <t>0.0009744</t>
  </si>
  <si>
    <t>0.03762</t>
  </si>
  <si>
    <t>0.6130</t>
  </si>
  <si>
    <t>1.783</t>
  </si>
  <si>
    <t>0.0001700</t>
  </si>
  <si>
    <t>0.00004143</t>
  </si>
  <si>
    <t>0.0001372</t>
  </si>
  <si>
    <t>0.000007345</t>
  </si>
  <si>
    <t>0.000004483</t>
  </si>
  <si>
    <t>0.000002806</t>
  </si>
  <si>
    <t>0.00005838</t>
  </si>
  <si>
    <t>0.000006938</t>
  </si>
  <si>
    <t>0.000002926</t>
  </si>
  <si>
    <t>0.00003001</t>
  </si>
  <si>
    <t>0.00008730</t>
  </si>
  <si>
    <t>0.0009924</t>
  </si>
  <si>
    <t>0.001282</t>
  </si>
  <si>
    <t>0.004429</t>
  </si>
  <si>
    <t>0.0002233</t>
  </si>
  <si>
    <t>0.00009548</t>
  </si>
  <si>
    <t>0.0003756</t>
  </si>
  <si>
    <t>0.00004008</t>
  </si>
  <si>
    <t>0.07493</t>
  </si>
  <si>
    <t>0.008048</t>
  </si>
  <si>
    <t>0.001013</t>
  </si>
  <si>
    <t>0.04749</t>
  </si>
  <si>
    <t>2.481</t>
  </si>
  <si>
    <t>0.6820</t>
  </si>
  <si>
    <t>2.004</t>
  </si>
  <si>
    <t>0.0002286</t>
  </si>
  <si>
    <t>0.00001629</t>
  </si>
  <si>
    <t>0.0001664</t>
  </si>
  <si>
    <t>0.000005371</t>
  </si>
  <si>
    <t>0.000002317</t>
  </si>
  <si>
    <t>0.000003046</t>
  </si>
  <si>
    <t>0.00008145</t>
  </si>
  <si>
    <t>0.000009243</t>
  </si>
  <si>
    <t>0.000003641</t>
  </si>
  <si>
    <t>0.00006529</t>
  </si>
  <si>
    <t>0.00003339</t>
  </si>
  <si>
    <t>0.00009812</t>
  </si>
  <si>
    <t>0.0005823</t>
  </si>
  <si>
    <t>0.002181</t>
  </si>
  <si>
    <t>0.0002773</t>
  </si>
  <si>
    <t>0.0002694</t>
  </si>
  <si>
    <t>0.0001618</t>
  </si>
  <si>
    <t>0.0003368</t>
  </si>
  <si>
    <t>0.07959</t>
  </si>
  <si>
    <t>0.007505</t>
  </si>
  <si>
    <t>0.0009400</t>
  </si>
  <si>
    <t>0.04873</t>
  </si>
  <si>
    <t>2.449</t>
  </si>
  <si>
    <t>0.1880</t>
  </si>
  <si>
    <t>1.981</t>
  </si>
  <si>
    <t>0.0003130</t>
  </si>
  <si>
    <t>0.00005846</t>
  </si>
  <si>
    <t>0.00001651</t>
  </si>
  <si>
    <t>0.00003098</t>
  </si>
  <si>
    <t>0.000009098</t>
  </si>
  <si>
    <t>0.0000007656</t>
  </si>
  <si>
    <t>0.00002559</t>
  </si>
  <si>
    <t>0.0001621</t>
  </si>
  <si>
    <t>0.00001768</t>
  </si>
  <si>
    <t>0.000006542</t>
  </si>
  <si>
    <t>0.000009204</t>
  </si>
  <si>
    <t>0.00009699</t>
  </si>
  <si>
    <t>0.0009794</t>
  </si>
  <si>
    <t>0.001251</t>
  </si>
  <si>
    <t>0.004328</t>
  </si>
  <si>
    <t>0.0002647</t>
  </si>
  <si>
    <t>0.00009842</t>
  </si>
  <si>
    <t>0.0003536</t>
  </si>
  <si>
    <t>0.00006255</t>
  </si>
  <si>
    <t>0.08682</t>
  </si>
  <si>
    <t>0.008436</t>
  </si>
  <si>
    <t>0.05150</t>
  </si>
  <si>
    <t>2.647</t>
  </si>
  <si>
    <t>2.085</t>
  </si>
  <si>
    <t>0.00004977</t>
  </si>
  <si>
    <t>0.00001640</t>
  </si>
  <si>
    <t>0.0001768</t>
  </si>
  <si>
    <t>0.00003044</t>
  </si>
  <si>
    <t>0.000005536</t>
  </si>
  <si>
    <t>0.000002182</t>
  </si>
  <si>
    <t>0.000004754</t>
  </si>
  <si>
    <t>0.00008956</t>
  </si>
  <si>
    <t>0.000009818</t>
  </si>
  <si>
    <t>0.000003788</t>
  </si>
  <si>
    <t>0.00007000</t>
  </si>
  <si>
    <t>0.0001296</t>
  </si>
  <si>
    <t>0.0001021</t>
  </si>
  <si>
    <t>0.001074</t>
  </si>
  <si>
    <t>0.001349</t>
  </si>
  <si>
    <t>0.007124</t>
  </si>
  <si>
    <t>0.001043</t>
  </si>
  <si>
    <t>0.0001824</t>
  </si>
  <si>
    <t>0.0001100</t>
  </si>
  <si>
    <t>0.001312</t>
  </si>
  <si>
    <t>0.0001683</t>
  </si>
  <si>
    <t>0.05207</t>
  </si>
  <si>
    <t>0.006444</t>
  </si>
  <si>
    <t>0.0007122</t>
  </si>
  <si>
    <t>0.03664</t>
  </si>
  <si>
    <t>2.027</t>
  </si>
  <si>
    <t>0.5790</t>
  </si>
  <si>
    <t>0.1930</t>
  </si>
  <si>
    <t>0.0001738</t>
  </si>
  <si>
    <t>0.00004086</t>
  </si>
  <si>
    <t>0.00002023</t>
  </si>
  <si>
    <t>0.0001394</t>
  </si>
  <si>
    <t>0.00002098</t>
  </si>
  <si>
    <t>0.000006188</t>
  </si>
  <si>
    <t>0.000008098</t>
  </si>
  <si>
    <t>0.00005363</t>
  </si>
  <si>
    <t>0.000002684</t>
  </si>
  <si>
    <t>0.00004418</t>
  </si>
  <si>
    <t>0.00009924</t>
  </si>
  <si>
    <t>0.00002835</t>
  </si>
  <si>
    <t>0.000009449</t>
  </si>
  <si>
    <t>0.001106</t>
  </si>
  <si>
    <t>0.001290</t>
  </si>
  <si>
    <t>0.006839</t>
  </si>
  <si>
    <t>0.001054</t>
  </si>
  <si>
    <t>0.0001702</t>
  </si>
  <si>
    <t>0.0001020</t>
  </si>
  <si>
    <t>0.001192</t>
  </si>
  <si>
    <t>0.05747</t>
  </si>
  <si>
    <t>0.006846</t>
  </si>
  <si>
    <t>0.0007465</t>
  </si>
  <si>
    <t>0.03960</t>
  </si>
  <si>
    <t>2.127</t>
  </si>
  <si>
    <t>0.1980</t>
  </si>
  <si>
    <t>1.757</t>
  </si>
  <si>
    <t>0.0001851</t>
  </si>
  <si>
    <t>0.000005738</t>
  </si>
  <si>
    <t>0.000007354</t>
  </si>
  <si>
    <t>0.00001335</t>
  </si>
  <si>
    <t>0.00006142</t>
  </si>
  <si>
    <t>0.00003506</t>
  </si>
  <si>
    <t>0.0001041</t>
  </si>
  <si>
    <t>0.000009694</t>
  </si>
  <si>
    <t>0.00008602</t>
  </si>
  <si>
    <t>0.001128</t>
  </si>
  <si>
    <t>0.001215</t>
  </si>
  <si>
    <t>0.006232</t>
  </si>
  <si>
    <t>0.001071</t>
  </si>
  <si>
    <t>0.0001881</t>
  </si>
  <si>
    <t>0.0001029</t>
  </si>
  <si>
    <t>0.0009880</t>
  </si>
  <si>
    <t>0.0001721</t>
  </si>
  <si>
    <t>0.07156</t>
  </si>
  <si>
    <t>0.007697</t>
  </si>
  <si>
    <t>0.0008174</t>
  </si>
  <si>
    <t>0.04635</t>
  </si>
  <si>
    <t>2.351</t>
  </si>
  <si>
    <t>0.6430</t>
  </si>
  <si>
    <t>0.00003882</t>
  </si>
  <si>
    <t>0.00001628</t>
  </si>
  <si>
    <t>0.00002163</t>
  </si>
  <si>
    <t>0.000005787</t>
  </si>
  <si>
    <t>0.000006096</t>
  </si>
  <si>
    <t>0.00001308</t>
  </si>
  <si>
    <t>0.00008191</t>
  </si>
  <si>
    <t>0.000001551</t>
  </si>
  <si>
    <t>0.00004698</t>
  </si>
  <si>
    <t>0.0001151</t>
  </si>
  <si>
    <t>0.00003148</t>
  </si>
  <si>
    <t>0.001049</t>
  </si>
  <si>
    <t>0.001194</t>
  </si>
  <si>
    <t>0.005631</t>
  </si>
  <si>
    <t>0.0002098</t>
  </si>
  <si>
    <t>0.0008131</t>
  </si>
  <si>
    <t>0.0001660</t>
  </si>
  <si>
    <t>0.09152</t>
  </si>
  <si>
    <t>0.008596</t>
  </si>
  <si>
    <t>0.0008873</t>
  </si>
  <si>
    <t>0.05466</t>
  </si>
  <si>
    <t>2.623</t>
  </si>
  <si>
    <t>0.6860</t>
  </si>
  <si>
    <t>0.0002588</t>
  </si>
  <si>
    <t>0.00004138</t>
  </si>
  <si>
    <t>0.00001569</t>
  </si>
  <si>
    <t>0.0001762</t>
  </si>
  <si>
    <t>0.00002413</t>
  </si>
  <si>
    <t>0.000005788</t>
  </si>
  <si>
    <t>0.000005017</t>
  </si>
  <si>
    <t>0.0001062</t>
  </si>
  <si>
    <t>0.000002001</t>
  </si>
  <si>
    <t>0.00006204</t>
  </si>
  <si>
    <t>0.00003359</t>
  </si>
  <si>
    <t>0.001051</t>
  </si>
  <si>
    <t>0.001189</t>
  </si>
  <si>
    <t>0.005343</t>
  </si>
  <si>
    <t>0.0007270</t>
  </si>
  <si>
    <t>0.0001733</t>
  </si>
  <si>
    <t>0.1042</t>
  </si>
  <si>
    <t>0.009048</t>
  </si>
  <si>
    <t>0.0009232</t>
  </si>
  <si>
    <t>0.05967</t>
  </si>
  <si>
    <t>2.767</t>
  </si>
  <si>
    <t>0.7080</t>
  </si>
  <si>
    <t>2.166</t>
  </si>
  <si>
    <t>0.00004270</t>
  </si>
  <si>
    <t>0.00001540</t>
  </si>
  <si>
    <t>0.0001911</t>
  </si>
  <si>
    <t>0.00002546</t>
  </si>
  <si>
    <t>0.000005974</t>
  </si>
  <si>
    <t>0.000004485</t>
  </si>
  <si>
    <t>0.00001317</t>
  </si>
  <si>
    <t>0.0001193</t>
  </si>
  <si>
    <t>0.000002066</t>
  </si>
  <si>
    <t>0.00007188</t>
  </si>
  <si>
    <t>0.0001355</t>
  </si>
  <si>
    <t>0.00003466</t>
  </si>
  <si>
    <t>0.0001060</t>
  </si>
  <si>
    <t>0.003088</t>
  </si>
  <si>
    <t>0.007446</t>
  </si>
  <si>
    <t>0.009455</t>
  </si>
  <si>
    <t>0.003286</t>
  </si>
  <si>
    <t>0.00000004980</t>
  </si>
  <si>
    <t>0.001080</t>
  </si>
  <si>
    <t>0.0003078</t>
  </si>
  <si>
    <t>0.005727</t>
  </si>
  <si>
    <t>0.0005256</t>
  </si>
  <si>
    <t>0.00007950</t>
  </si>
  <si>
    <t>0.003869</t>
  </si>
  <si>
    <t>0.4980</t>
  </si>
  <si>
    <t>0.1460</t>
  </si>
  <si>
    <t>0.05300</t>
  </si>
  <si>
    <t>0.4160</t>
  </si>
  <si>
    <t>0.0002406</t>
  </si>
  <si>
    <t>0.00008053</t>
  </si>
  <si>
    <t>0.00002309</t>
  </si>
  <si>
    <t>0.0001531</t>
  </si>
  <si>
    <t>0.000000005727</t>
  </si>
  <si>
    <t>0.00006077</t>
  </si>
  <si>
    <t>0.00002340</t>
  </si>
  <si>
    <t>0.0002162</t>
  </si>
  <si>
    <t>0.00001261</t>
  </si>
  <si>
    <t>0.000001042</t>
  </si>
  <si>
    <t>0.00002438</t>
  </si>
  <si>
    <t>0.000007148</t>
  </si>
  <si>
    <t>0.000002595</t>
  </si>
  <si>
    <t>0.01169</t>
  </si>
  <si>
    <t>0.02002</t>
  </si>
  <si>
    <t>0.002597</t>
  </si>
  <si>
    <t>0.0002816</t>
  </si>
  <si>
    <t>0.003373</t>
  </si>
  <si>
    <t>0.01524</t>
  </si>
  <si>
    <t>0.0003865</t>
  </si>
  <si>
    <t>0.07007</t>
  </si>
  <si>
    <t>0.004630</t>
  </si>
  <si>
    <t>0.0006435</t>
  </si>
  <si>
    <t>0.04157</t>
  </si>
  <si>
    <t>0.5660</t>
  </si>
  <si>
    <t>1.546</t>
  </si>
  <si>
    <t>0.0003429</t>
  </si>
  <si>
    <t>0.0002742</t>
  </si>
  <si>
    <t>0.0001141</t>
  </si>
  <si>
    <t>0.0002779</t>
  </si>
  <si>
    <t>0.0001898</t>
  </si>
  <si>
    <t>0.00002937</t>
  </si>
  <si>
    <t>0.00005675</t>
  </si>
  <si>
    <t>0.000008994</t>
  </si>
  <si>
    <t>0.0001728</t>
  </si>
  <si>
    <t>0.00002771</t>
  </si>
  <si>
    <t>0.00007569</t>
  </si>
  <si>
    <t>0.001547</t>
  </si>
  <si>
    <t>0.0009828</t>
  </si>
  <si>
    <t>0.002974</t>
  </si>
  <si>
    <t>0.0005907</t>
  </si>
  <si>
    <t>0.0008619</t>
  </si>
  <si>
    <t>0.0004410</t>
  </si>
  <si>
    <t>0.0004654</t>
  </si>
  <si>
    <t>0.1156</t>
  </si>
  <si>
    <t>0.006174</t>
  </si>
  <si>
    <t>0.001008</t>
  </si>
  <si>
    <t>0.06838</t>
  </si>
  <si>
    <t>2.210</t>
  </si>
  <si>
    <t>0.6300</t>
  </si>
  <si>
    <t>0.2400</t>
  </si>
  <si>
    <t>1.790</t>
  </si>
  <si>
    <t>0.0003288</t>
  </si>
  <si>
    <t>0.00006195</t>
  </si>
  <si>
    <t>0.00001538</t>
  </si>
  <si>
    <t>0.0002018</t>
  </si>
  <si>
    <t>0.00009912</t>
  </si>
  <si>
    <t>0.00002481</t>
  </si>
  <si>
    <t>0.000002888</t>
  </si>
  <si>
    <t>0.0000007372</t>
  </si>
  <si>
    <t>0.00007875</t>
  </si>
  <si>
    <t>0.0001082</t>
  </si>
  <si>
    <t>0.00003084</t>
  </si>
  <si>
    <t>0.00001175</t>
  </si>
  <si>
    <t>0.00008764</t>
  </si>
  <si>
    <t>0.001637</t>
  </si>
  <si>
    <t>0.02430</t>
  </si>
  <si>
    <t>0.003293</t>
  </si>
  <si>
    <t>0.0000002480</t>
  </si>
  <si>
    <t>0.003271</t>
  </si>
  <si>
    <t>0.01626</t>
  </si>
  <si>
    <t>0.0004444</t>
  </si>
  <si>
    <t>0.007696</t>
  </si>
  <si>
    <t>0.001011</t>
  </si>
  <si>
    <t>0.06525</t>
  </si>
  <si>
    <t>2.480</t>
  </si>
  <si>
    <t>0.7400</t>
  </si>
  <si>
    <t>0.3000</t>
  </si>
  <si>
    <t>2.020</t>
  </si>
  <si>
    <t>0.0002408</t>
  </si>
  <si>
    <t>0.00000002852</t>
  </si>
  <si>
    <t>0.0001840</t>
  </si>
  <si>
    <t>0.00003377</t>
  </si>
  <si>
    <t>0.0001670</t>
  </si>
  <si>
    <t>0.000008871</t>
  </si>
  <si>
    <t>0.000001115</t>
  </si>
  <si>
    <t>0.0001081</t>
  </si>
  <si>
    <t>0.00003623</t>
  </si>
  <si>
    <t>0.00001469</t>
  </si>
  <si>
    <t>0.00009890</t>
  </si>
  <si>
    <t>0.002902</t>
  </si>
  <si>
    <t>0.002418</t>
  </si>
  <si>
    <t>0.0006494</t>
  </si>
  <si>
    <t>0.001381</t>
  </si>
  <si>
    <t>0.0004550</t>
  </si>
  <si>
    <t>0.0003666</t>
  </si>
  <si>
    <t>0.0004966</t>
  </si>
  <si>
    <t>0.1389</t>
  </si>
  <si>
    <t>0.006910</t>
  </si>
  <si>
    <t>0.08215</t>
  </si>
  <si>
    <t>2.340</t>
  </si>
  <si>
    <t>0.2600</t>
  </si>
  <si>
    <t>1.910</t>
  </si>
  <si>
    <t>0.0004007</t>
  </si>
  <si>
    <t>0.00006350</t>
  </si>
  <si>
    <t>0.00001579</t>
  </si>
  <si>
    <t>0.00003774</t>
  </si>
  <si>
    <t>0.000006083</t>
  </si>
  <si>
    <t>0.0000007986</t>
  </si>
  <si>
    <t>0.00008292</t>
  </si>
  <si>
    <t>0.0001146</t>
  </si>
  <si>
    <t>0.00001273</t>
  </si>
  <si>
    <t>0.00009351</t>
  </si>
  <si>
    <t>0.001546</t>
  </si>
  <si>
    <t>0.0007070</t>
  </si>
  <si>
    <t>0.003572</t>
  </si>
  <si>
    <t>0.0008944</t>
  </si>
  <si>
    <t>0.001022</t>
  </si>
  <si>
    <t>0.0002590</t>
  </si>
  <si>
    <t>0.0002314</t>
  </si>
  <si>
    <t>0.0005616</t>
  </si>
  <si>
    <t>0.1538</t>
  </si>
  <si>
    <t>0.006692</t>
  </si>
  <si>
    <t>0.08432</t>
  </si>
  <si>
    <t>2.620</t>
  </si>
  <si>
    <t>0.7000</t>
  </si>
  <si>
    <t>2.080</t>
  </si>
  <si>
    <t>0.0003775</t>
  </si>
  <si>
    <t>0.00008336</t>
  </si>
  <si>
    <t>0.0002920</t>
  </si>
  <si>
    <t>0.00001457</t>
  </si>
  <si>
    <t>0.000001428</t>
  </si>
  <si>
    <t>0.00004268</t>
  </si>
  <si>
    <t>0.0001317</t>
  </si>
  <si>
    <t>0.00003452</t>
  </si>
  <si>
    <t>0.000001139</t>
  </si>
  <si>
    <t>0.0001475</t>
  </si>
  <si>
    <t>0.0001283</t>
  </si>
  <si>
    <t>0.00003427</t>
  </si>
  <si>
    <t>0.0001018</t>
  </si>
  <si>
    <t>0.002375</t>
  </si>
  <si>
    <t>0.0007029</t>
  </si>
  <si>
    <t>0.0008246</t>
  </si>
  <si>
    <t>0.0009282</t>
  </si>
  <si>
    <t>0.0002556</t>
  </si>
  <si>
    <t>0.0007161</t>
  </si>
  <si>
    <t>0.1797</t>
  </si>
  <si>
    <t>0.007285</t>
  </si>
  <si>
    <t>0.001243</t>
  </si>
  <si>
    <t>0.1005</t>
  </si>
  <si>
    <t>2.730</t>
  </si>
  <si>
    <t>0.7100</t>
  </si>
  <si>
    <t>2.170</t>
  </si>
  <si>
    <t>0.0003763</t>
  </si>
  <si>
    <t>0.00008382</t>
  </si>
  <si>
    <t>0.00001505</t>
  </si>
  <si>
    <t>0.0003131</t>
  </si>
  <si>
    <t>0.00001438</t>
  </si>
  <si>
    <t>0.000001187</t>
  </si>
  <si>
    <t>0.00005442</t>
  </si>
  <si>
    <t>0.000001129</t>
  </si>
  <si>
    <t>0.0001337</t>
  </si>
  <si>
    <t>0.001260</t>
  </si>
  <si>
    <t>0.0002592</t>
  </si>
  <si>
    <t>0.003758</t>
  </si>
  <si>
    <t>0.0003969</t>
  </si>
  <si>
    <t>0.0004500</t>
  </si>
  <si>
    <t>0.0002376</t>
  </si>
  <si>
    <t>0.0002880</t>
  </si>
  <si>
    <t>0.0002058</t>
  </si>
  <si>
    <t>0.06068</t>
  </si>
  <si>
    <t>0.003440</t>
  </si>
  <si>
    <t>0.0006880</t>
  </si>
  <si>
    <t>0.03659</t>
  </si>
  <si>
    <t>1.800</t>
  </si>
  <si>
    <t>0.5400</t>
  </si>
  <si>
    <t>1.470</t>
  </si>
  <si>
    <t>0.0001981</t>
  </si>
  <si>
    <t>0.00005503</t>
  </si>
  <si>
    <t>0.0001332</t>
  </si>
  <si>
    <t>0.000001777</t>
  </si>
  <si>
    <t>0.00001564</t>
  </si>
  <si>
    <t>0.00005820</t>
  </si>
  <si>
    <t>0.00004555</t>
  </si>
  <si>
    <t>0.00008813</t>
  </si>
  <si>
    <t>0.00002644</t>
  </si>
  <si>
    <t>0.00007197</t>
  </si>
  <si>
    <t>0.0002205</t>
  </si>
  <si>
    <t>0.0008177</t>
  </si>
  <si>
    <t>0.002813</t>
  </si>
  <si>
    <t>0.00006409</t>
  </si>
  <si>
    <t>0.00008880</t>
  </si>
  <si>
    <t>0.01610</t>
  </si>
  <si>
    <t>0.001503</t>
  </si>
  <si>
    <t>0.0003552</t>
  </si>
  <si>
    <t>0.009768</t>
  </si>
  <si>
    <t>0.7350</t>
  </si>
  <si>
    <t>0.09600</t>
  </si>
  <si>
    <t>0.5920</t>
  </si>
  <si>
    <t>0.0002403</t>
  </si>
  <si>
    <t>0.00008012</t>
  </si>
  <si>
    <t>0.00001808</t>
  </si>
  <si>
    <t>0.0002134</t>
  </si>
  <si>
    <t>0.00002451</t>
  </si>
  <si>
    <t>0.000003605</t>
  </si>
  <si>
    <t>0.000001102</t>
  </si>
  <si>
    <t>0.000006749</t>
  </si>
  <si>
    <t>0.0001798</t>
  </si>
  <si>
    <t>0.00006570</t>
  </si>
  <si>
    <t>0.00001228</t>
  </si>
  <si>
    <t>0.0001776</t>
  </si>
  <si>
    <t>0.00003599</t>
  </si>
  <si>
    <t>0.000004700</t>
  </si>
  <si>
    <t>0.00002898</t>
  </si>
  <si>
    <t>0.0005320</t>
  </si>
  <si>
    <t>0.0008970</t>
  </si>
  <si>
    <t>0.002651</t>
  </si>
  <si>
    <t>0.0005040</t>
  </si>
  <si>
    <t>0.0006080</t>
  </si>
  <si>
    <t>0.0002070</t>
  </si>
  <si>
    <t>0.0003740</t>
  </si>
  <si>
    <t>0.01604</t>
  </si>
  <si>
    <t>0.0002750</t>
  </si>
  <si>
    <t>0.01058</t>
  </si>
  <si>
    <t>0.7600</t>
  </si>
  <si>
    <t>0.2300</t>
  </si>
  <si>
    <t>0.0004305</t>
  </si>
  <si>
    <t>0.0001217</t>
  </si>
  <si>
    <t>0.00001894</t>
  </si>
  <si>
    <t>0.0003065</t>
  </si>
  <si>
    <t>0.00006992</t>
  </si>
  <si>
    <t>0.000002308</t>
  </si>
  <si>
    <t>0.0003234</t>
  </si>
  <si>
    <t>0.00009880</t>
  </si>
  <si>
    <t>0.00001125</t>
  </si>
  <si>
    <t>0.0002613</t>
  </si>
  <si>
    <t>0.00003721</t>
  </si>
  <si>
    <t>0.00001126</t>
  </si>
  <si>
    <t>0.001521</t>
  </si>
  <si>
    <t>0.004019</t>
  </si>
  <si>
    <t>0.001437</t>
  </si>
  <si>
    <t>0.0002235</t>
  </si>
  <si>
    <t>0.0003915</t>
  </si>
  <si>
    <t>0.0002932</t>
  </si>
  <si>
    <t>0.01731</t>
  </si>
  <si>
    <t>0.0002023</t>
  </si>
  <si>
    <t>0.01178</t>
  </si>
  <si>
    <t>0.8740</t>
  </si>
  <si>
    <t>0.0003739</t>
  </si>
  <si>
    <t>0.000008859</t>
  </si>
  <si>
    <t>0.0002994</t>
  </si>
  <si>
    <t>0.00003719</t>
  </si>
  <si>
    <t>0.00001257</t>
  </si>
  <si>
    <t>0.000002416</t>
  </si>
  <si>
    <t>0.00002228</t>
  </si>
  <si>
    <t>0.0002939</t>
  </si>
  <si>
    <t>0.00001207</t>
  </si>
  <si>
    <t>0.0000006174</t>
  </si>
  <si>
    <t>0.0002421</t>
  </si>
  <si>
    <t>0.00004279</t>
  </si>
  <si>
    <t>0.0001600</t>
  </si>
  <si>
    <t>0.0004653</t>
  </si>
  <si>
    <t>0.002177</t>
  </si>
  <si>
    <t>0.00009708</t>
  </si>
  <si>
    <t>0.000007998</t>
  </si>
  <si>
    <t>0.00002145</t>
  </si>
  <si>
    <t>0.0003172</t>
  </si>
  <si>
    <t>0.000007443</t>
  </si>
  <si>
    <t>0.005371</t>
  </si>
  <si>
    <t>0.0007583</t>
  </si>
  <si>
    <t>0.003893</t>
  </si>
  <si>
    <t>0.3999</t>
  </si>
  <si>
    <t>0.1172</t>
  </si>
  <si>
    <t>0.04770</t>
  </si>
  <si>
    <t>0.3236</t>
  </si>
  <si>
    <t>0.00003403</t>
  </si>
  <si>
    <t>0.00001461</t>
  </si>
  <si>
    <t>0.000005316</t>
  </si>
  <si>
    <t>0.00003732</t>
  </si>
  <si>
    <t>0.0000009198</t>
  </si>
  <si>
    <t>0.000001957</t>
  </si>
  <si>
    <t>0.0000005657</t>
  </si>
  <si>
    <t>0.00001353</t>
  </si>
  <si>
    <t>0.000007664</t>
  </si>
  <si>
    <t>0.000001024</t>
  </si>
  <si>
    <t>0.00002091</t>
  </si>
  <si>
    <t>0.00001958</t>
  </si>
  <si>
    <t>0.000002335</t>
  </si>
  <si>
    <t>0.00001584</t>
  </si>
  <si>
    <t>0.0001505</t>
  </si>
  <si>
    <t>0.0008658</t>
  </si>
  <si>
    <t>0.001930</t>
  </si>
  <si>
    <t>0.0001440</t>
  </si>
  <si>
    <t>0.00001947</t>
  </si>
  <si>
    <t>0.00002947</t>
  </si>
  <si>
    <t>0.0002812</t>
  </si>
  <si>
    <t>0.0006316</t>
  </si>
  <si>
    <t>0.0001426</t>
  </si>
  <si>
    <t>0.002863</t>
  </si>
  <si>
    <t>0.3476</t>
  </si>
  <si>
    <t>0.1027</t>
  </si>
  <si>
    <t>0.04320</t>
  </si>
  <si>
    <t>0.00001047</t>
  </si>
  <si>
    <t>0.000002239</t>
  </si>
  <si>
    <t>0.000001658</t>
  </si>
  <si>
    <t>0.000001735</t>
  </si>
  <si>
    <t>0.000001160</t>
  </si>
  <si>
    <t>0.0000006347</t>
  </si>
  <si>
    <t>0.00001702</t>
  </si>
  <si>
    <t>0.000005028</t>
  </si>
  <si>
    <t>0.000002115</t>
  </si>
  <si>
    <t>0.0001074</t>
  </si>
  <si>
    <t>0.0007341</t>
  </si>
  <si>
    <t>0.001670</t>
  </si>
  <si>
    <t>0.00007388</t>
  </si>
  <si>
    <t>0.00002149</t>
  </si>
  <si>
    <t>0.00002244</t>
  </si>
  <si>
    <t>0.0002199</t>
  </si>
  <si>
    <t>0.00001566</t>
  </si>
  <si>
    <t>0.004781</t>
  </si>
  <si>
    <t>0.0001542</t>
  </si>
  <si>
    <t>0.3581</t>
  </si>
  <si>
    <t>0.1034</t>
  </si>
  <si>
    <t>0.04080</t>
  </si>
  <si>
    <t>0.2955</t>
  </si>
  <si>
    <t>0.00004209</t>
  </si>
  <si>
    <t>0.00001034</t>
  </si>
  <si>
    <t>0.000004012</t>
  </si>
  <si>
    <t>0.00003475</t>
  </si>
  <si>
    <t>0.000002471</t>
  </si>
  <si>
    <t>0.000001262</t>
  </si>
  <si>
    <t>0.000001357</t>
  </si>
  <si>
    <t>0.000001190</t>
  </si>
  <si>
    <t>0.00002208</t>
  </si>
  <si>
    <t>0.000004013</t>
  </si>
  <si>
    <t>0.0000006579</t>
  </si>
  <si>
    <t>0.00001753</t>
  </si>
  <si>
    <t>0.000005062</t>
  </si>
  <si>
    <t>0.000001998</t>
  </si>
  <si>
    <t>0.00001447</t>
  </si>
  <si>
    <t>0.00007156</t>
  </si>
  <si>
    <t>0.0004798</t>
  </si>
  <si>
    <t>0.001714</t>
  </si>
  <si>
    <t>0.00008883</t>
  </si>
  <si>
    <t>0.000003578</t>
  </si>
  <si>
    <t>0.000002961</t>
  </si>
  <si>
    <t>0.005195</t>
  </si>
  <si>
    <t>0.0006920</t>
  </si>
  <si>
    <t>0.003559</t>
  </si>
  <si>
    <t>0.3578</t>
  </si>
  <si>
    <t>0.1083</t>
  </si>
  <si>
    <t>0.04530</t>
  </si>
  <si>
    <t>0.2961</t>
  </si>
  <si>
    <t>0.00003373</t>
  </si>
  <si>
    <t>0.00001135</t>
  </si>
  <si>
    <t>0.000006320</t>
  </si>
  <si>
    <t>0.00002932</t>
  </si>
  <si>
    <t>0.0000004115</t>
  </si>
  <si>
    <t>0.0000007310</t>
  </si>
  <si>
    <t>0.000001319</t>
  </si>
  <si>
    <t>0.0000002250</t>
  </si>
  <si>
    <t>0.00001580</t>
  </si>
  <si>
    <t>0.000005320</t>
  </si>
  <si>
    <t>0.000002783</t>
  </si>
  <si>
    <t>0.00001460</t>
  </si>
  <si>
    <t>0.00001752</t>
  </si>
  <si>
    <t>0.000005302</t>
  </si>
  <si>
    <t>0.000002218</t>
  </si>
  <si>
    <t>0.00001450</t>
  </si>
  <si>
    <t>0.002070</t>
  </si>
  <si>
    <t>0.00001186</t>
  </si>
  <si>
    <t>0.000003332</t>
  </si>
  <si>
    <t>0.000003631</t>
  </si>
  <si>
    <t>0.0006795</t>
  </si>
  <si>
    <t>0.0005715</t>
  </si>
  <si>
    <t>0.0005565</t>
  </si>
  <si>
    <t>0.00004368</t>
  </si>
  <si>
    <t>0.003931</t>
  </si>
  <si>
    <t>0.0005382</t>
  </si>
  <si>
    <t>0.03027</t>
  </si>
  <si>
    <t>1.359</t>
  </si>
  <si>
    <t>0.3640</t>
  </si>
  <si>
    <t>0.1170</t>
  </si>
  <si>
    <t>0.0001302</t>
  </si>
  <si>
    <t>0.00002028</t>
  </si>
  <si>
    <t>0.000008046</t>
  </si>
  <si>
    <t>0.0001198</t>
  </si>
  <si>
    <t>0.00001563</t>
  </si>
  <si>
    <t>0.000002457</t>
  </si>
  <si>
    <t>0.000008459</t>
  </si>
  <si>
    <t>0.00004804</t>
  </si>
  <si>
    <t>0.00005688</t>
  </si>
  <si>
    <t>0.00006654</t>
  </si>
  <si>
    <t>0.00001782</t>
  </si>
  <si>
    <t>0.000005728</t>
  </si>
  <si>
    <t>0.0007130</t>
  </si>
  <si>
    <t>0.0005264</t>
  </si>
  <si>
    <t>0.003261</t>
  </si>
  <si>
    <t>0.0005790</t>
  </si>
  <si>
    <t>0.00004512</t>
  </si>
  <si>
    <t>0.0001158</t>
  </si>
  <si>
    <t>0.05390</t>
  </si>
  <si>
    <t>0.004136</t>
  </si>
  <si>
    <t>0.0005593</t>
  </si>
  <si>
    <t>0.03300</t>
  </si>
  <si>
    <t>1.426</t>
  </si>
  <si>
    <t>0.3760</t>
  </si>
  <si>
    <t>1.158</t>
  </si>
  <si>
    <t>0.00002095</t>
  </si>
  <si>
    <t>0.000008058</t>
  </si>
  <si>
    <t>0.0001219</t>
  </si>
  <si>
    <t>0.000002538</t>
  </si>
  <si>
    <t>0.000002232</t>
  </si>
  <si>
    <t>0.000008801</t>
  </si>
  <si>
    <t>0.00004753</t>
  </si>
  <si>
    <t>0.00005641</t>
  </si>
  <si>
    <t>0.00006982</t>
  </si>
  <si>
    <t>0.00001841</t>
  </si>
  <si>
    <t>0.00005670</t>
  </si>
  <si>
    <t>0.0005830</t>
  </si>
  <si>
    <t>0.0007596</t>
  </si>
  <si>
    <t>0.003413</t>
  </si>
  <si>
    <t>0.00004238</t>
  </si>
  <si>
    <t>0.0004141</t>
  </si>
  <si>
    <t>0.00009610</t>
  </si>
  <si>
    <t>0.03346</t>
  </si>
  <si>
    <t>0.003260</t>
  </si>
  <si>
    <t>0.0004601</t>
  </si>
  <si>
    <t>0.02239</t>
  </si>
  <si>
    <t>1.166</t>
  </si>
  <si>
    <t>0.9610</t>
  </si>
  <si>
    <t>0.00001834</t>
  </si>
  <si>
    <t>0.000007794</t>
  </si>
  <si>
    <t>0.0001105</t>
  </si>
  <si>
    <t>0.00001341</t>
  </si>
  <si>
    <t>0.000002384</t>
  </si>
  <si>
    <t>0.000002555</t>
  </si>
  <si>
    <t>0.000007304</t>
  </si>
  <si>
    <t>0.00004965</t>
  </si>
  <si>
    <t>0.00005709</t>
  </si>
  <si>
    <t>0.00004705</t>
  </si>
  <si>
    <t>0.001456</t>
  </si>
  <si>
    <t>0.0005404</t>
  </si>
  <si>
    <t>0.003835</t>
  </si>
  <si>
    <t>0.00002509</t>
  </si>
  <si>
    <t>0.0006200</t>
  </si>
  <si>
    <t>0.000009560</t>
  </si>
  <si>
    <t>0.05485</t>
  </si>
  <si>
    <t>0.004119</t>
  </si>
  <si>
    <t>0.0005307</t>
  </si>
  <si>
    <t>0.03471</t>
  </si>
  <si>
    <t>1.456</t>
  </si>
  <si>
    <t>0.3860</t>
  </si>
  <si>
    <t>1.195</t>
  </si>
  <si>
    <t>0.0006867</t>
  </si>
  <si>
    <t>0.00003346</t>
  </si>
  <si>
    <t>0.0004779</t>
  </si>
  <si>
    <t>0.000001340</t>
  </si>
  <si>
    <t>0.000001411</t>
  </si>
  <si>
    <t>0.000003825</t>
  </si>
  <si>
    <t>0.0000007266</t>
  </si>
  <si>
    <t>0.0006140</t>
  </si>
  <si>
    <t>0.00001315</t>
  </si>
  <si>
    <t>0.000006067</t>
  </si>
  <si>
    <t>0.0004187</t>
  </si>
  <si>
    <t>0.00007129</t>
  </si>
  <si>
    <t>0.0008070</t>
  </si>
  <si>
    <t>0.01417</t>
  </si>
  <si>
    <t>0.004386</t>
  </si>
  <si>
    <t>0.002760</t>
  </si>
  <si>
    <t>0.0001345</t>
  </si>
  <si>
    <t>0.003358</t>
  </si>
  <si>
    <t>0.0002193</t>
  </si>
  <si>
    <t>0.03732</t>
  </si>
  <si>
    <t>0.002590</t>
  </si>
  <si>
    <t>0.0006102</t>
  </si>
  <si>
    <t>0.01646</t>
  </si>
  <si>
    <t>1.345</t>
  </si>
  <si>
    <t>0.3690</t>
  </si>
  <si>
    <t>0.1290</t>
  </si>
  <si>
    <t>1.104</t>
  </si>
  <si>
    <t>0.00008274</t>
  </si>
  <si>
    <t>0.00006376</t>
  </si>
  <si>
    <t>0.0001889</t>
  </si>
  <si>
    <t>0.000001353</t>
  </si>
  <si>
    <t>0.000008390</t>
  </si>
  <si>
    <t>0.000001421</t>
  </si>
  <si>
    <t>0.000004673</t>
  </si>
  <si>
    <t>0.000003492</t>
  </si>
  <si>
    <t>0.00006585</t>
  </si>
  <si>
    <t>0.000006316</t>
  </si>
  <si>
    <t>0.00005405</t>
  </si>
  <si>
    <t>0.0005624</t>
  </si>
  <si>
    <t>0.01350</t>
  </si>
  <si>
    <t>0.004415</t>
  </si>
  <si>
    <t>0.001924</t>
  </si>
  <si>
    <t>0.003167</t>
  </si>
  <si>
    <t>0.0002227</t>
  </si>
  <si>
    <t>0.0001132</t>
  </si>
  <si>
    <t>0.04158</t>
  </si>
  <si>
    <t>0.002729</t>
  </si>
  <si>
    <t>0.0006314</t>
  </si>
  <si>
    <t>0.01795</t>
  </si>
  <si>
    <t>1.406</t>
  </si>
  <si>
    <t>0.1310</t>
  </si>
  <si>
    <t>1.132</t>
  </si>
  <si>
    <t>0.00008649</t>
  </si>
  <si>
    <t>0.00001133</t>
  </si>
  <si>
    <t>0.00006538</t>
  </si>
  <si>
    <t>0.00001617</t>
  </si>
  <si>
    <t>0.0001781</t>
  </si>
  <si>
    <t>0.000001374</t>
  </si>
  <si>
    <t>0.000008603</t>
  </si>
  <si>
    <t>0.000003546</t>
  </si>
  <si>
    <t>0.00006884</t>
  </si>
  <si>
    <t>0.000006414</t>
  </si>
  <si>
    <t>0.00005542</t>
  </si>
  <si>
    <t>0.01467</t>
  </si>
  <si>
    <t>0.004489</t>
  </si>
  <si>
    <t>0.004778</t>
  </si>
  <si>
    <t>0.003819</t>
  </si>
  <si>
    <t>0.0002662</t>
  </si>
  <si>
    <t>0.00009750</t>
  </si>
  <si>
    <t>0.01960</t>
  </si>
  <si>
    <t>0.002054</t>
  </si>
  <si>
    <t>0.0005433</t>
  </si>
  <si>
    <t>0.01227</t>
  </si>
  <si>
    <t>1.180</t>
  </si>
  <si>
    <t>0.3350</t>
  </si>
  <si>
    <t>0.1210</t>
  </si>
  <si>
    <t>0.00007259</t>
  </si>
  <si>
    <t>0.0002355</t>
  </si>
  <si>
    <t>0.00001084</t>
  </si>
  <si>
    <t>0.00005631</t>
  </si>
  <si>
    <t>0.00001357</t>
  </si>
  <si>
    <t>0.0002148</t>
  </si>
  <si>
    <t>0.000001642</t>
  </si>
  <si>
    <t>0.000001246</t>
  </si>
  <si>
    <t>0.000004242</t>
  </si>
  <si>
    <t>0.000003276</t>
  </si>
  <si>
    <t>0.000001164</t>
  </si>
  <si>
    <t>0.00005777</t>
  </si>
  <si>
    <t>0.000005924</t>
  </si>
  <si>
    <t>0.004471</t>
  </si>
  <si>
    <t>0.005591</t>
  </si>
  <si>
    <t>0.005117</t>
  </si>
  <si>
    <t>0.00009980</t>
  </si>
  <si>
    <t>0.00006300</t>
  </si>
  <si>
    <t>0.0003774</t>
  </si>
  <si>
    <t>0.01348</t>
  </si>
  <si>
    <t>0.003251</t>
  </si>
  <si>
    <t>0.0004329</t>
  </si>
  <si>
    <t>0.008609</t>
  </si>
  <si>
    <t>0.9980</t>
  </si>
  <si>
    <t>0.3150</t>
  </si>
  <si>
    <t>0.8270</t>
  </si>
  <si>
    <t>0.00006139</t>
  </si>
  <si>
    <t>0.00002638</t>
  </si>
  <si>
    <t>0.000003544</t>
  </si>
  <si>
    <t>0.000002329</t>
  </si>
  <si>
    <t>0.000001054</t>
  </si>
  <si>
    <t>0.000007412</t>
  </si>
  <si>
    <t>0.000003005</t>
  </si>
  <si>
    <t>0.0000009871</t>
  </si>
  <si>
    <t>0.00004886</t>
  </si>
  <si>
    <t>0.00001542</t>
  </si>
  <si>
    <t>0.00004049</t>
  </si>
  <si>
    <t>0.0001227</t>
  </si>
  <si>
    <t>0.001335</t>
  </si>
  <si>
    <t>0.003972</t>
  </si>
  <si>
    <t>0.00007956</t>
  </si>
  <si>
    <t>0.00007812</t>
  </si>
  <si>
    <t>0.0003196</t>
  </si>
  <si>
    <t>0.00009945</t>
  </si>
  <si>
    <t>0.06513</t>
  </si>
  <si>
    <t>0.008092</t>
  </si>
  <si>
    <t>0.0009407</t>
  </si>
  <si>
    <t>0.04068</t>
  </si>
  <si>
    <t>0.6510</t>
  </si>
  <si>
    <t>0.2010</t>
  </si>
  <si>
    <t>1.989</t>
  </si>
  <si>
    <t>0.0002015</t>
  </si>
  <si>
    <t>0.00001181</t>
  </si>
  <si>
    <t>0.000001972</t>
  </si>
  <si>
    <t>0.000007558</t>
  </si>
  <si>
    <t>0.00006726</t>
  </si>
  <si>
    <t>0.00003770</t>
  </si>
  <si>
    <t>0.00003187</t>
  </si>
  <si>
    <t>0.000009841</t>
  </si>
  <si>
    <t>0.00009738</t>
  </si>
  <si>
    <t>0.00008608</t>
  </si>
  <si>
    <t>0.001510</t>
  </si>
  <si>
    <t>0.004218</t>
  </si>
  <si>
    <t>0.00008855</t>
  </si>
  <si>
    <t>0.00007080</t>
  </si>
  <si>
    <t>0.0003648</t>
  </si>
  <si>
    <t>0.04810</t>
  </si>
  <si>
    <t>0.006997</t>
  </si>
  <si>
    <t>0.0008621</t>
  </si>
  <si>
    <t>0.03253</t>
  </si>
  <si>
    <t>2.152</t>
  </si>
  <si>
    <t>0.5900</t>
  </si>
  <si>
    <t>0.1920</t>
  </si>
  <si>
    <t>1.771</t>
  </si>
  <si>
    <t>0.0001645</t>
  </si>
  <si>
    <t>0.00003287</t>
  </si>
  <si>
    <t>0.0001143</t>
  </si>
  <si>
    <t>0.00001237</t>
  </si>
  <si>
    <t>0.000003983</t>
  </si>
  <si>
    <t>0.000002251</t>
  </si>
  <si>
    <t>0.000006730</t>
  </si>
  <si>
    <t>0.00004679</t>
  </si>
  <si>
    <t>0.00002089</t>
  </si>
  <si>
    <t>0.0001054</t>
  </si>
  <si>
    <t>0.00002889</t>
  </si>
  <si>
    <t>0.000009400</t>
  </si>
  <si>
    <t>0.00008671</t>
  </si>
  <si>
    <t>0.0001510</t>
  </si>
  <si>
    <t>0.00008164</t>
  </si>
  <si>
    <t>0.00007282</t>
  </si>
  <si>
    <t>0.0003126</t>
  </si>
  <si>
    <t>0.06964</t>
  </si>
  <si>
    <t>0.008262</t>
  </si>
  <si>
    <t>0.0009582</t>
  </si>
  <si>
    <t>0.04296</t>
  </si>
  <si>
    <t>2.516</t>
  </si>
  <si>
    <t>0.6620</t>
  </si>
  <si>
    <t>2.041</t>
  </si>
  <si>
    <t>0.0002025</t>
  </si>
  <si>
    <t>0.00003651</t>
  </si>
  <si>
    <t>0.00001187</t>
  </si>
  <si>
    <t>0.0001494</t>
  </si>
  <si>
    <t>0.00001157</t>
  </si>
  <si>
    <t>0.000004096</t>
  </si>
  <si>
    <t>0.000001929</t>
  </si>
  <si>
    <t>0.000007756</t>
  </si>
  <si>
    <t>0.00006777</t>
  </si>
  <si>
    <t>0.00004175</t>
  </si>
  <si>
    <t>0.00003241</t>
  </si>
  <si>
    <t>0.00009993</t>
  </si>
  <si>
    <t>0.0001548</t>
  </si>
  <si>
    <t>0.001284</t>
  </si>
  <si>
    <t>0.003872</t>
  </si>
  <si>
    <t>0.00008384</t>
  </si>
  <si>
    <t>0.0001032</t>
  </si>
  <si>
    <t>0.00007392</t>
  </si>
  <si>
    <t>0.0003034</t>
  </si>
  <si>
    <t>0.0001048</t>
  </si>
  <si>
    <t>0.07371</t>
  </si>
  <si>
    <t>0.008420</t>
  </si>
  <si>
    <t>0.0009758</t>
  </si>
  <si>
    <t>0.04546</t>
  </si>
  <si>
    <t>2.580</t>
  </si>
  <si>
    <t>0.6720</t>
  </si>
  <si>
    <t>2.096</t>
  </si>
  <si>
    <t>0.0002082</t>
  </si>
  <si>
    <t>0.00003706</t>
  </si>
  <si>
    <t>0.00001191</t>
  </si>
  <si>
    <t>0.0001577</t>
  </si>
  <si>
    <t>0.000004158</t>
  </si>
  <si>
    <t>0.000001872</t>
  </si>
  <si>
    <t>0.000007965</t>
  </si>
  <si>
    <t>0.00006999</t>
  </si>
  <si>
    <t>0.0001263</t>
  </si>
  <si>
    <t>0.0001026</t>
  </si>
  <si>
    <t>0.06457</t>
  </si>
  <si>
    <t>2.444</t>
  </si>
  <si>
    <t>0.0002004</t>
  </si>
  <si>
    <t>0.00001405</t>
  </si>
  <si>
    <t>0.00006666</t>
  </si>
  <si>
    <t>0.0001197</t>
  </si>
  <si>
    <t>0.00009360</t>
  </si>
  <si>
    <t>0.001373</t>
  </si>
  <si>
    <t>0.004062</t>
  </si>
  <si>
    <t>0.00007688</t>
  </si>
  <si>
    <t>0.00007560</t>
  </si>
  <si>
    <t>0.0003369</t>
  </si>
  <si>
    <t>0.05834</t>
  </si>
  <si>
    <t>0.007762</t>
  </si>
  <si>
    <t>0.0009062</t>
  </si>
  <si>
    <t>0.03782</t>
  </si>
  <si>
    <t>0.1970</t>
  </si>
  <si>
    <t>1.922</t>
  </si>
  <si>
    <t>0.0001888</t>
  </si>
  <si>
    <t>0.0001331</t>
  </si>
  <si>
    <t>0.00001346</t>
  </si>
  <si>
    <t>0.000004253</t>
  </si>
  <si>
    <t>0.000002078</t>
  </si>
  <si>
    <t>0.00006079</t>
  </si>
  <si>
    <t>0.00003171</t>
  </si>
  <si>
    <t>0.000009645</t>
  </si>
  <si>
    <t>0.00009410</t>
  </si>
  <si>
    <t>0.001527</t>
  </si>
  <si>
    <t>0.004258</t>
  </si>
  <si>
    <t>0.00008780</t>
  </si>
  <si>
    <t>0.00007020</t>
  </si>
  <si>
    <t>0.0003743</t>
  </si>
  <si>
    <t>0.04677</t>
  </si>
  <si>
    <t>0.006897</t>
  </si>
  <si>
    <t>0.0008455</t>
  </si>
  <si>
    <t>0.03205</t>
  </si>
  <si>
    <t>2.124</t>
  </si>
  <si>
    <t>0.5850</t>
  </si>
  <si>
    <t>1.756</t>
  </si>
  <si>
    <t>0.0001604</t>
  </si>
  <si>
    <t>0.00003259</t>
  </si>
  <si>
    <t>0.00001161</t>
  </si>
  <si>
    <t>0.0001126</t>
  </si>
  <si>
    <t>0.00001221</t>
  </si>
  <si>
    <t>0.000003949</t>
  </si>
  <si>
    <t>0.000006673</t>
  </si>
  <si>
    <t>0.00004422</t>
  </si>
  <si>
    <t>0.00001991</t>
  </si>
  <si>
    <t>0.00002864</t>
  </si>
  <si>
    <t>0.00008597</t>
  </si>
  <si>
    <t>0.0001205</t>
  </si>
  <si>
    <t>0.001359</t>
  </si>
  <si>
    <t>0.00007860</t>
  </si>
  <si>
    <t>0.00007692</t>
  </si>
  <si>
    <t>0.00009825</t>
  </si>
  <si>
    <t>0.06247</t>
  </si>
  <si>
    <t>0.007929</t>
  </si>
  <si>
    <t>0.03963</t>
  </si>
  <si>
    <t>2.409</t>
  </si>
  <si>
    <t>1.965</t>
  </si>
  <si>
    <t>0.0001967</t>
  </si>
  <si>
    <t>0.00003571</t>
  </si>
  <si>
    <t>0.0001390</t>
  </si>
  <si>
    <t>0.00001385</t>
  </si>
  <si>
    <t>0.000004327</t>
  </si>
  <si>
    <t>0.000007467</t>
  </si>
  <si>
    <t>0.00006489</t>
  </si>
  <si>
    <t>0.00003530</t>
  </si>
  <si>
    <t>0.0001179</t>
  </si>
  <si>
    <t>0.00009621</t>
  </si>
  <si>
    <t>0.0002077</t>
  </si>
  <si>
    <t>0.00006950</t>
  </si>
  <si>
    <t>0.00009688</t>
  </si>
  <si>
    <t>0.001385</t>
  </si>
  <si>
    <t>0.003827</t>
  </si>
  <si>
    <t>0.00007932</t>
  </si>
  <si>
    <t>0.0001211</t>
  </si>
  <si>
    <t>0.00007150</t>
  </si>
  <si>
    <t>0.00009915</t>
  </si>
  <si>
    <t>0.06040</t>
  </si>
  <si>
    <t>0.008106</t>
  </si>
  <si>
    <t>0.0009413</t>
  </si>
  <si>
    <t>0.03910</t>
  </si>
  <si>
    <t>2.422</t>
  </si>
  <si>
    <t>1.983</t>
  </si>
  <si>
    <t>0.0001977</t>
  </si>
  <si>
    <t>0.00003585</t>
  </si>
  <si>
    <t>0.00001163</t>
  </si>
  <si>
    <t>0.0001402</t>
  </si>
  <si>
    <t>0.000004022</t>
  </si>
  <si>
    <t>0.000001891</t>
  </si>
  <si>
    <t>0.000007535</t>
  </si>
  <si>
    <t>0.00006524</t>
  </si>
  <si>
    <t>0.00003562</t>
  </si>
  <si>
    <t>0.00009709</t>
  </si>
  <si>
    <t>0.00008592</t>
  </si>
  <si>
    <t>0.0001066</t>
  </si>
  <si>
    <t>0.00007116</t>
  </si>
  <si>
    <t>0.0003497</t>
  </si>
  <si>
    <t>0.00008885</t>
  </si>
  <si>
    <t>0.04629</t>
  </si>
  <si>
    <t>0.0008498</t>
  </si>
  <si>
    <t>0.03215</t>
  </si>
  <si>
    <t>2.148</t>
  </si>
  <si>
    <t>0.5930</t>
  </si>
  <si>
    <t>1.777</t>
  </si>
  <si>
    <t>0.0001632</t>
  </si>
  <si>
    <t>0.00003304</t>
  </si>
  <si>
    <t>0.00001235</t>
  </si>
  <si>
    <t>0.000004003</t>
  </si>
  <si>
    <t>0.000002158</t>
  </si>
  <si>
    <t>0.000006753</t>
  </si>
  <si>
    <t>0.00004571</t>
  </si>
  <si>
    <t>0.00002015</t>
  </si>
  <si>
    <t>0.0001052</t>
  </si>
  <si>
    <t>0.00002903</t>
  </si>
  <si>
    <t>0.00008700</t>
  </si>
  <si>
    <t>0.00009728</t>
  </si>
  <si>
    <t>0.0001216</t>
  </si>
  <si>
    <t>0.06099</t>
  </si>
  <si>
    <t>2.432</t>
  </si>
  <si>
    <t>0.00001398</t>
  </si>
  <si>
    <t>0.00006551</t>
  </si>
  <si>
    <t>0.0001297</t>
  </si>
  <si>
    <t>0.003739</t>
  </si>
  <si>
    <t>0.00008416</t>
  </si>
  <si>
    <t>0.00007502</t>
  </si>
  <si>
    <t>0.0002903</t>
  </si>
  <si>
    <t>0.07102</t>
  </si>
  <si>
    <t>0.008614</t>
  </si>
  <si>
    <t>0.0009764</t>
  </si>
  <si>
    <t>0.04429</t>
  </si>
  <si>
    <t>2.594</t>
  </si>
  <si>
    <t>2.104</t>
  </si>
  <si>
    <t>0.0002118</t>
  </si>
  <si>
    <t>0.00003761</t>
  </si>
  <si>
    <t>0.00001173</t>
  </si>
  <si>
    <t>0.0001573</t>
  </si>
  <si>
    <t>0.00001492</t>
  </si>
  <si>
    <t>0.000004220</t>
  </si>
  <si>
    <t>0.000001791</t>
  </si>
  <si>
    <t>0.000007995</t>
  </si>
  <si>
    <t>0.00006987</t>
  </si>
  <si>
    <t>0.00004625</t>
  </si>
  <si>
    <t>0.0001270</t>
  </si>
  <si>
    <t>0.0001030</t>
  </si>
  <si>
    <t>0.0001315</t>
  </si>
  <si>
    <t>0.001307</t>
  </si>
  <si>
    <t>0.003694</t>
  </si>
  <si>
    <t>0.00008504</t>
  </si>
  <si>
    <t>0.00007568</t>
  </si>
  <si>
    <t>0.0002829</t>
  </si>
  <si>
    <t>0.0001063</t>
  </si>
  <si>
    <t>0.07393</t>
  </si>
  <si>
    <t>0.008710</t>
  </si>
  <si>
    <t>0.0009943</t>
  </si>
  <si>
    <t>0.04528</t>
  </si>
  <si>
    <t>2.629</t>
  </si>
  <si>
    <t>0.6880</t>
  </si>
  <si>
    <t>2.126</t>
  </si>
  <si>
    <t>0.0002129</t>
  </si>
  <si>
    <t>0.00003794</t>
  </si>
  <si>
    <t>0.00001178</t>
  </si>
  <si>
    <t>0.0001611</t>
  </si>
  <si>
    <t>0.000004257</t>
  </si>
  <si>
    <t>0.000001745</t>
  </si>
  <si>
    <t>0.000008079</t>
  </si>
  <si>
    <t>0.00007209</t>
  </si>
  <si>
    <t>0.00004892</t>
  </si>
  <si>
    <t>0.0001287</t>
  </si>
  <si>
    <t>0.00003368</t>
  </si>
  <si>
    <t>0.0001351</t>
  </si>
  <si>
    <t>0.001371</t>
  </si>
  <si>
    <t>0.003987</t>
  </si>
  <si>
    <t>0.00008796</t>
  </si>
  <si>
    <t>0.00007854</t>
  </si>
  <si>
    <t>0.0002938</t>
  </si>
  <si>
    <t>0.07455</t>
  </si>
  <si>
    <t>0.009004</t>
  </si>
  <si>
    <t>0.04715</t>
  </si>
  <si>
    <t>2.702</t>
  </si>
  <si>
    <t>0.7140</t>
  </si>
  <si>
    <t>2.199</t>
  </si>
  <si>
    <t>0.0002206</t>
  </si>
  <si>
    <t>0.00003938</t>
  </si>
  <si>
    <t>0.00001288</t>
  </si>
  <si>
    <t>0.00001554</t>
  </si>
  <si>
    <t>0.000004418</t>
  </si>
  <si>
    <t>0.000001813</t>
  </si>
  <si>
    <t>0.000006685</t>
  </si>
  <si>
    <t>0.00007278</t>
  </si>
  <si>
    <t>0.00005866</t>
  </si>
  <si>
    <t>0.0001323</t>
  </si>
  <si>
    <t>0.00003496</t>
  </si>
  <si>
    <t>0.0001077</t>
  </si>
  <si>
    <t>0.001339</t>
  </si>
  <si>
    <t>0.00008980</t>
  </si>
  <si>
    <t>0.0001107</t>
  </si>
  <si>
    <t>0.00007964</t>
  </si>
  <si>
    <t>0.0002850</t>
  </si>
  <si>
    <t>0.07947</t>
  </si>
  <si>
    <t>0.009166</t>
  </si>
  <si>
    <t>0.001113</t>
  </si>
  <si>
    <t>0.04941</t>
  </si>
  <si>
    <t>0.7240</t>
  </si>
  <si>
    <t>2.245</t>
  </si>
  <si>
    <t>0.00003993</t>
  </si>
  <si>
    <t>0.00001292</t>
  </si>
  <si>
    <t>0.000004480</t>
  </si>
  <si>
    <t>0.000001758</t>
  </si>
  <si>
    <t>0.000006825</t>
  </si>
  <si>
    <t>0.00007320</t>
  </si>
  <si>
    <t>0.00006348</t>
  </si>
  <si>
    <t>0.0001099</t>
  </si>
  <si>
    <t>0.0002899</t>
  </si>
  <si>
    <t>0.0003180</t>
  </si>
  <si>
    <t>0.004788</t>
  </si>
  <si>
    <t>0.0002368</t>
  </si>
  <si>
    <t>0.0001590</t>
  </si>
  <si>
    <t>0.0007296</t>
  </si>
  <si>
    <t>0.1105</t>
  </si>
  <si>
    <t>0.008745</t>
  </si>
  <si>
    <t>0.0009576</t>
  </si>
  <si>
    <t>0.07459</t>
  </si>
  <si>
    <t>2.899</t>
  </si>
  <si>
    <t>0.7950</t>
  </si>
  <si>
    <t>0.0002464</t>
  </si>
  <si>
    <t>0.00004978</t>
  </si>
  <si>
    <t>0.0001555</t>
  </si>
  <si>
    <t>0.000008944</t>
  </si>
  <si>
    <t>0.000004502</t>
  </si>
  <si>
    <t>0.00007117</t>
  </si>
  <si>
    <t>0.00002162</t>
  </si>
  <si>
    <t>0.0001419</t>
  </si>
  <si>
    <t>0.00003892</t>
  </si>
  <si>
    <t>0.0003019</t>
  </si>
  <si>
    <t>0.004686</t>
  </si>
  <si>
    <t>0.0002452</t>
  </si>
  <si>
    <t>0.1202</t>
  </si>
  <si>
    <t>0.009221</t>
  </si>
  <si>
    <t>0.07969</t>
  </si>
  <si>
    <t>3.019</t>
  </si>
  <si>
    <t>0.8160</t>
  </si>
  <si>
    <t>2.452</t>
  </si>
  <si>
    <t>0.0002712</t>
  </si>
  <si>
    <t>0.00005110</t>
  </si>
  <si>
    <t>0.00001565</t>
  </si>
  <si>
    <t>0.00003472</t>
  </si>
  <si>
    <t>0.000009180</t>
  </si>
  <si>
    <t>0.000004294</t>
  </si>
  <si>
    <t>0.00001864</t>
  </si>
  <si>
    <t>0.00008865</t>
  </si>
  <si>
    <t>0.000001968</t>
  </si>
  <si>
    <t>0.0001478</t>
  </si>
  <si>
    <t>0.00003995</t>
  </si>
  <si>
    <t>0.0005890</t>
  </si>
  <si>
    <t>0.0007568</t>
  </si>
  <si>
    <t>0.005505</t>
  </si>
  <si>
    <t>0.0004112</t>
  </si>
  <si>
    <t>0.0000003100</t>
  </si>
  <si>
    <t>0.0000008800</t>
  </si>
  <si>
    <t>0.0004984</t>
  </si>
  <si>
    <t>0.0000002570</t>
  </si>
  <si>
    <t>0.1033</t>
  </si>
  <si>
    <t>0.009178</t>
  </si>
  <si>
    <t>0.001299</t>
  </si>
  <si>
    <t>0.06823</t>
  </si>
  <si>
    <t>3.100</t>
  </si>
  <si>
    <t>2.570</t>
  </si>
  <si>
    <t>0.0002060</t>
  </si>
  <si>
    <t>0.00005368</t>
  </si>
  <si>
    <t>0.00001747</t>
  </si>
  <si>
    <t>0.0001818</t>
  </si>
  <si>
    <t>0.00000003565</t>
  </si>
  <si>
    <t>0.00000004950</t>
  </si>
  <si>
    <t>0.000003075</t>
  </si>
  <si>
    <t>0.00000001953</t>
  </si>
  <si>
    <t>0.00005418</t>
  </si>
  <si>
    <t>0.00001055</t>
  </si>
  <si>
    <t>0.0000006868</t>
  </si>
  <si>
    <t>0.00005597</t>
  </si>
  <si>
    <t>0.0001258</t>
  </si>
  <si>
    <t>0.0006420</t>
  </si>
  <si>
    <t>0.0007200</t>
  </si>
  <si>
    <t>0.005158</t>
  </si>
  <si>
    <t>0.0004256</t>
  </si>
  <si>
    <t>0.0000003210</t>
  </si>
  <si>
    <t>0.0000009000</t>
  </si>
  <si>
    <t>0.0000002660</t>
  </si>
  <si>
    <t>0.009531</t>
  </si>
  <si>
    <t>0.001330</t>
  </si>
  <si>
    <t>0.07339</t>
  </si>
  <si>
    <t>3.210</t>
  </si>
  <si>
    <t>0.9000</t>
  </si>
  <si>
    <t>2.660</t>
  </si>
  <si>
    <t>0.0002031</t>
  </si>
  <si>
    <t>0.00005533</t>
  </si>
  <si>
    <t>0.00001707</t>
  </si>
  <si>
    <t>0.0001883</t>
  </si>
  <si>
    <t>0.00000003692</t>
  </si>
  <si>
    <t>0.00000005063</t>
  </si>
  <si>
    <t>0.000002678</t>
  </si>
  <si>
    <t>0.00000002022</t>
  </si>
  <si>
    <t>0.00001121</t>
  </si>
  <si>
    <t>0.00005806</t>
  </si>
  <si>
    <t>0.0001572</t>
  </si>
  <si>
    <t>0.00004406</t>
  </si>
  <si>
    <t>0.0008544</t>
  </si>
  <si>
    <t>0.0006305</t>
  </si>
  <si>
    <t>0.004709</t>
  </si>
  <si>
    <t>0.0005202</t>
  </si>
  <si>
    <t>0.0000003560</t>
  </si>
  <si>
    <t>0.0000009700</t>
  </si>
  <si>
    <t>0.0003100</t>
  </si>
  <si>
    <t>0.0000002890</t>
  </si>
  <si>
    <t>0.1426</t>
  </si>
  <si>
    <t>0.01074</t>
  </si>
  <si>
    <t>0.001562</t>
  </si>
  <si>
    <t>0.08852</t>
  </si>
  <si>
    <t>3.560</t>
  </si>
  <si>
    <t>0.9700</t>
  </si>
  <si>
    <t>2.890</t>
  </si>
  <si>
    <t>0.0002289</t>
  </si>
  <si>
    <t>0.00006136</t>
  </si>
  <si>
    <t>0.00001785</t>
  </si>
  <si>
    <t>0.0002021</t>
  </si>
  <si>
    <t>0.00000004094</t>
  </si>
  <si>
    <t>0.00000005456</t>
  </si>
  <si>
    <t>0.00000002196</t>
  </si>
  <si>
    <t>0.00005458</t>
  </si>
  <si>
    <t>0.00001382</t>
  </si>
  <si>
    <t>0.0000007604</t>
  </si>
  <si>
    <t>0.00006058</t>
  </si>
  <si>
    <t>0.0001743</t>
  </si>
  <si>
    <t>0.00004749</t>
  </si>
  <si>
    <t>0.001095</t>
  </si>
  <si>
    <t>0.0005700</t>
  </si>
  <si>
    <t>0.003921</t>
  </si>
  <si>
    <t>0.00003910</t>
  </si>
  <si>
    <t>0.0002100</t>
  </si>
  <si>
    <t>0.1787</t>
  </si>
  <si>
    <t>0.01158</t>
  </si>
  <si>
    <t>0.001599</t>
  </si>
  <si>
    <t>0.1032</t>
  </si>
  <si>
    <t>3.910</t>
  </si>
  <si>
    <t>0.0002497</t>
  </si>
  <si>
    <t>0.00001677</t>
  </si>
  <si>
    <t>0.000004497</t>
  </si>
  <si>
    <t>0.00000005625</t>
  </si>
  <si>
    <t>0.000001296</t>
  </si>
  <si>
    <t>0.00000002356</t>
  </si>
  <si>
    <t>0.00005374</t>
  </si>
  <si>
    <t>0.00001586</t>
  </si>
  <si>
    <t>0.0000007907</t>
  </si>
  <si>
    <t>0.00006185</t>
  </si>
  <si>
    <t>0.0001914</t>
  </si>
  <si>
    <t>0.00004896</t>
  </si>
  <si>
    <t>0.008547</t>
  </si>
  <si>
    <t>0.004380</t>
  </si>
  <si>
    <t>0.002033</t>
  </si>
  <si>
    <t>0.0001320</t>
  </si>
  <si>
    <t>0.001369</t>
  </si>
  <si>
    <t>0.0003480</t>
  </si>
  <si>
    <t>0.0001070</t>
  </si>
  <si>
    <t>0.03076</t>
  </si>
  <si>
    <t>0.002701</t>
  </si>
  <si>
    <t>0.0004920</t>
  </si>
  <si>
    <t>0.01755</t>
  </si>
  <si>
    <t>0.1200</t>
  </si>
  <si>
    <t>1.070</t>
  </si>
  <si>
    <t>0.00008120</t>
  </si>
  <si>
    <t>0.00009583</t>
  </si>
  <si>
    <t>0.000009752</t>
  </si>
  <si>
    <t>0.00006120</t>
  </si>
  <si>
    <t>0.00007701</t>
  </si>
  <si>
    <t>0.000008132</t>
  </si>
  <si>
    <t>0.000001394</t>
  </si>
  <si>
    <t>0.0000007127</t>
  </si>
  <si>
    <t>0.000001730</t>
  </si>
  <si>
    <t>0.0000006799</t>
  </si>
  <si>
    <t>0.000005875</t>
  </si>
  <si>
    <t>0.00005239</t>
  </si>
  <si>
    <t>0.009894</t>
  </si>
  <si>
    <t>0.004812</t>
  </si>
  <si>
    <t>0.003420</t>
  </si>
  <si>
    <t>0.0001140</t>
  </si>
  <si>
    <t>0.001802</t>
  </si>
  <si>
    <t>0.0004320</t>
  </si>
  <si>
    <t>0.0001900</t>
  </si>
  <si>
    <t>0.02098</t>
  </si>
  <si>
    <t>0.002210</t>
  </si>
  <si>
    <t>0.01292</t>
  </si>
  <si>
    <t>1.140</t>
  </si>
  <si>
    <t>0.3400</t>
  </si>
  <si>
    <t>0.9500</t>
  </si>
  <si>
    <t>0.00006957</t>
  </si>
  <si>
    <t>0.0001187</t>
  </si>
  <si>
    <t>0.00001017</t>
  </si>
  <si>
    <t>0.00006156</t>
  </si>
  <si>
    <t>0.000002665</t>
  </si>
  <si>
    <t>0.0000006410</t>
  </si>
  <si>
    <t>0.0000006549</t>
  </si>
  <si>
    <t>0.000001628</t>
  </si>
  <si>
    <t>0.0000006037</t>
  </si>
  <si>
    <t>0.00005581</t>
  </si>
  <si>
    <t>0.00001665</t>
  </si>
  <si>
    <t>0.00004651</t>
  </si>
  <si>
    <t>0.003007</t>
  </si>
  <si>
    <t>0.006665</t>
  </si>
  <si>
    <t>0.004928</t>
  </si>
  <si>
    <t>0.005994</t>
  </si>
  <si>
    <t>0.0001240</t>
  </si>
  <si>
    <t>0.0001620</t>
  </si>
  <si>
    <t>0.01377</t>
  </si>
  <si>
    <t>0.002697</t>
  </si>
  <si>
    <t>0.0003960</t>
  </si>
  <si>
    <t>0.008910</t>
  </si>
  <si>
    <t>0.8100</t>
  </si>
  <si>
    <t>0.00007035</t>
  </si>
  <si>
    <t>0.00003684</t>
  </si>
  <si>
    <t>0.00005248</t>
  </si>
  <si>
    <t>0.00002231</t>
  </si>
  <si>
    <t>0.000006975</t>
  </si>
  <si>
    <t>0.000003122</t>
  </si>
  <si>
    <t>0.00001231</t>
  </si>
  <si>
    <t>0.0000005454</t>
  </si>
  <si>
    <t>0.000001311</t>
  </si>
  <si>
    <t>0.0000005147</t>
  </si>
  <si>
    <t>0.00003966</t>
  </si>
  <si>
    <t>0.001166</t>
  </si>
  <si>
    <t>0.002178</t>
  </si>
  <si>
    <t>0.0009522</t>
  </si>
  <si>
    <t>0.0001295</t>
  </si>
  <si>
    <t>0.0001725</t>
  </si>
  <si>
    <t>0.0004070</t>
  </si>
  <si>
    <t>0.04274</t>
  </si>
  <si>
    <t>0.003692</t>
  </si>
  <si>
    <t>0.0004950</t>
  </si>
  <si>
    <t>0.02772</t>
  </si>
  <si>
    <t>1.295</t>
  </si>
  <si>
    <t>0.3450</t>
  </si>
  <si>
    <t>1.058</t>
  </si>
  <si>
    <t>0.0001012</t>
  </si>
  <si>
    <t>0.00002681</t>
  </si>
  <si>
    <t>0.000008167</t>
  </si>
  <si>
    <t>0.00009060</t>
  </si>
  <si>
    <t>0.00001489</t>
  </si>
  <si>
    <t>0.000009703</t>
  </si>
  <si>
    <t>0.000002511</t>
  </si>
  <si>
    <t>0.00001608</t>
  </si>
  <si>
    <t>0.00002287</t>
  </si>
  <si>
    <t>0.0000002145</t>
  </si>
  <si>
    <t>0.0000002698</t>
  </si>
  <si>
    <t>0.00002272</t>
  </si>
  <si>
    <t>0.00006340</t>
  </si>
  <si>
    <t>0.00001689</t>
  </si>
  <si>
    <t>0.00005180</t>
  </si>
  <si>
    <t>0.001089</t>
  </si>
  <si>
    <t>0.0006764</t>
  </si>
  <si>
    <t>0.002204</t>
  </si>
  <si>
    <t>0.0009891</t>
  </si>
  <si>
    <t>0.0001361</t>
  </si>
  <si>
    <t>0.0001780</t>
  </si>
  <si>
    <t>0.0004068</t>
  </si>
  <si>
    <t>0.0002198</t>
  </si>
  <si>
    <t>0.04777</t>
  </si>
  <si>
    <t>0.003880</t>
  </si>
  <si>
    <t>0.0005198</t>
  </si>
  <si>
    <t>0.03011</t>
  </si>
  <si>
    <t>1.361</t>
  </si>
  <si>
    <t>0.3560</t>
  </si>
  <si>
    <t>0.1130</t>
  </si>
  <si>
    <t>1.099</t>
  </si>
  <si>
    <t>0.0001057</t>
  </si>
  <si>
    <t>0.00002766</t>
  </si>
  <si>
    <t>0.000008320</t>
  </si>
  <si>
    <t>0.00009355</t>
  </si>
  <si>
    <t>0.00001001</t>
  </si>
  <si>
    <t>0.000002510</t>
  </si>
  <si>
    <t>0.00001670</t>
  </si>
  <si>
    <t>0.00002343</t>
  </si>
  <si>
    <t>0.0000002214</t>
  </si>
  <si>
    <t>0.0000002772</t>
  </si>
  <si>
    <t>0.00002304</t>
  </si>
  <si>
    <t>0.00006663</t>
  </si>
  <si>
    <t>0.00001743</t>
  </si>
  <si>
    <t>0.000005532</t>
  </si>
  <si>
    <t>0.00005381</t>
  </si>
  <si>
    <t>0.001144</t>
  </si>
  <si>
    <t>0.0006222</t>
  </si>
  <si>
    <t>0.002208</t>
  </si>
  <si>
    <t>0.0001430</t>
  </si>
  <si>
    <t>0.0001830</t>
  </si>
  <si>
    <t>0.0002282</t>
  </si>
  <si>
    <t>0.05334</t>
  </si>
  <si>
    <t>0.004099</t>
  </si>
  <si>
    <t>0.03252</t>
  </si>
  <si>
    <t>1.430</t>
  </si>
  <si>
    <t>0.3660</t>
  </si>
  <si>
    <t>0.1150</t>
  </si>
  <si>
    <t>1.141</t>
  </si>
  <si>
    <t>0.00002844</t>
  </si>
  <si>
    <t>0.000008396</t>
  </si>
  <si>
    <t>0.00009713</t>
  </si>
  <si>
    <t>0.000002483</t>
  </si>
  <si>
    <t>0.00002398</t>
  </si>
  <si>
    <t>0.0000002276</t>
  </si>
  <si>
    <t>0.0000002821</t>
  </si>
  <si>
    <t>0.00002392</t>
  </si>
  <si>
    <t>0.00007001</t>
  </si>
  <si>
    <t>0.00001792</t>
  </si>
  <si>
    <t>0.000005630</t>
  </si>
  <si>
    <t>0.00005586</t>
  </si>
  <si>
    <t>0.001019</t>
  </si>
  <si>
    <t>0.0007176</t>
  </si>
  <si>
    <t>0.002434</t>
  </si>
  <si>
    <t>0.0008415</t>
  </si>
  <si>
    <t>0.0002264</t>
  </si>
  <si>
    <t>0.0004784</t>
  </si>
  <si>
    <t>0.0001870</t>
  </si>
  <si>
    <t>0.03170</t>
  </si>
  <si>
    <t>0.0004472</t>
  </si>
  <si>
    <t>0.02169</t>
  </si>
  <si>
    <t>0.9350</t>
  </si>
  <si>
    <t>0.00002424</t>
  </si>
  <si>
    <t>0.000008299</t>
  </si>
  <si>
    <t>0.00007496</t>
  </si>
  <si>
    <t>0.000008775</t>
  </si>
  <si>
    <t>0.00001421</t>
  </si>
  <si>
    <t>0.00002253</t>
  </si>
  <si>
    <t>0.0000001940</t>
  </si>
  <si>
    <t>0.0000002551</t>
  </si>
  <si>
    <t>0.00001497</t>
  </si>
  <si>
    <t>0.00004578</t>
  </si>
  <si>
    <t>0.0008019</t>
  </si>
  <si>
    <t>0.0008840</t>
  </si>
  <si>
    <t>0.002820</t>
  </si>
  <si>
    <t>0.0007420</t>
  </si>
  <si>
    <t>0.0001782</t>
  </si>
  <si>
    <t>0.0001820</t>
  </si>
  <si>
    <t>0.0005828</t>
  </si>
  <si>
    <t>0.0001484</t>
  </si>
  <si>
    <t>0.01951</t>
  </si>
  <si>
    <t>0.002262</t>
  </si>
  <si>
    <t>0.01373</t>
  </si>
  <si>
    <t>0.8910</t>
  </si>
  <si>
    <t>0.7420</t>
  </si>
  <si>
    <t>0.00008185</t>
  </si>
  <si>
    <t>0.00002323</t>
  </si>
  <si>
    <t>0.000008487</t>
  </si>
  <si>
    <t>0.00005133</t>
  </si>
  <si>
    <t>0.00002049</t>
  </si>
  <si>
    <t>0.00001024</t>
  </si>
  <si>
    <t>0.000003596</t>
  </si>
  <si>
    <t>0.00001128</t>
  </si>
  <si>
    <t>0.00001774</t>
  </si>
  <si>
    <t>0.0000002666</t>
  </si>
  <si>
    <t>0.0000002887</t>
  </si>
  <si>
    <t>0.000003720</t>
  </si>
  <si>
    <t>0.00004362</t>
  </si>
  <si>
    <t>0.00003633</t>
  </si>
  <si>
    <t>0.0007975</t>
  </si>
  <si>
    <t>0.002687</t>
  </si>
  <si>
    <t>0.0007990</t>
  </si>
  <si>
    <t>0.0001650</t>
  </si>
  <si>
    <t>0.0005335</t>
  </si>
  <si>
    <t>0.02268</t>
  </si>
  <si>
    <t>0.002530</t>
  </si>
  <si>
    <t>0.0003880</t>
  </si>
  <si>
    <t>0.01566</t>
  </si>
  <si>
    <t>0.2750</t>
  </si>
  <si>
    <t>0.7990</t>
  </si>
  <si>
    <t>0.00008828</t>
  </si>
  <si>
    <t>0.00002303</t>
  </si>
  <si>
    <t>0.000008339</t>
  </si>
  <si>
    <t>0.00005720</t>
  </si>
  <si>
    <t>0.00002210</t>
  </si>
  <si>
    <t>0.000009281</t>
  </si>
  <si>
    <t>0.000003292</t>
  </si>
  <si>
    <t>0.00001913</t>
  </si>
  <si>
    <t>0.0000002820</t>
  </si>
  <si>
    <t>0.0000002979</t>
  </si>
  <si>
    <t>0.000005935</t>
  </si>
  <si>
    <t>0.00003912</t>
  </si>
  <si>
    <t>0.0005124</t>
  </si>
  <si>
    <t>0.0009360</t>
  </si>
  <si>
    <t>0.002745</t>
  </si>
  <si>
    <t>0.0002856</t>
  </si>
  <si>
    <t>0.00008540</t>
  </si>
  <si>
    <t>0.00002600</t>
  </si>
  <si>
    <t>0.00007140</t>
  </si>
  <si>
    <t>0.01640</t>
  </si>
  <si>
    <t>0.002366</t>
  </si>
  <si>
    <t>0.0004171</t>
  </si>
  <si>
    <t>0.01185</t>
  </si>
  <si>
    <t>0.8540</t>
  </si>
  <si>
    <t>0.00009116</t>
  </si>
  <si>
    <t>0.00001419</t>
  </si>
  <si>
    <t>0.000006844</t>
  </si>
  <si>
    <t>0.00006019</t>
  </si>
  <si>
    <t>0.000009821</t>
  </si>
  <si>
    <t>0.000001463</t>
  </si>
  <si>
    <t>0.000002095</t>
  </si>
  <si>
    <t>0.000005426</t>
  </si>
  <si>
    <t>0.00003953</t>
  </si>
  <si>
    <t>0.00001981</t>
  </si>
  <si>
    <t>0.00004181</t>
  </si>
  <si>
    <t>0.0005478</t>
  </si>
  <si>
    <t>0.0008768</t>
  </si>
  <si>
    <t>0.0003805</t>
  </si>
  <si>
    <t>0.00009130</t>
  </si>
  <si>
    <t>0.00002740</t>
  </si>
  <si>
    <t>0.00007610</t>
  </si>
  <si>
    <t>0.01872</t>
  </si>
  <si>
    <t>0.002603</t>
  </si>
  <si>
    <t>0.0004300</t>
  </si>
  <si>
    <t>0.01324</t>
  </si>
  <si>
    <t>0.9130</t>
  </si>
  <si>
    <t>0.7610</t>
  </si>
  <si>
    <t>0.0001009</t>
  </si>
  <si>
    <t>0.00001496</t>
  </si>
  <si>
    <t>0.000006809</t>
  </si>
  <si>
    <t>0.00007085</t>
  </si>
  <si>
    <t>0.00001050</t>
  </si>
  <si>
    <t>0.000001541</t>
  </si>
  <si>
    <t>0.000005784</t>
  </si>
  <si>
    <t>0.00004570</t>
  </si>
  <si>
    <t>0.00004470</t>
  </si>
  <si>
    <t>0.0005105</t>
  </si>
  <si>
    <t>0.0007450</t>
  </si>
  <si>
    <t>0.002394</t>
  </si>
  <si>
    <t>0.0005064</t>
  </si>
  <si>
    <t>0.00002980</t>
  </si>
  <si>
    <t>0.0002625</t>
  </si>
  <si>
    <t>0.00008440</t>
  </si>
  <si>
    <t>0.02359</t>
  </si>
  <si>
    <t>0.0004725</t>
  </si>
  <si>
    <t>1.021</t>
  </si>
  <si>
    <t>0.2980</t>
  </si>
  <si>
    <t>0.1050</t>
  </si>
  <si>
    <t>0.8440</t>
  </si>
  <si>
    <t>0.0001162</t>
  </si>
  <si>
    <t>0.00001627</t>
  </si>
  <si>
    <t>0.000006760</t>
  </si>
  <si>
    <t>0.000001676</t>
  </si>
  <si>
    <t>0.000001620</t>
  </si>
  <si>
    <t>0.00004313</t>
  </si>
  <si>
    <t>0.00004999</t>
  </si>
  <si>
    <t>0.000005141</t>
  </si>
  <si>
    <t>0.00004132</t>
  </si>
  <si>
    <t>0.0004412</t>
  </si>
  <si>
    <t>0.0006952</t>
  </si>
  <si>
    <t>0.002398</t>
  </si>
  <si>
    <t>0.0005460</t>
  </si>
  <si>
    <t>0.00003160</t>
  </si>
  <si>
    <t>0.0002616</t>
  </si>
  <si>
    <t>0.00009100</t>
  </si>
  <si>
    <t>0.02791</t>
  </si>
  <si>
    <t>0.003192</t>
  </si>
  <si>
    <t>0.01866</t>
  </si>
  <si>
    <t>0.3160</t>
  </si>
  <si>
    <t>0.1090</t>
  </si>
  <si>
    <t>0.9100</t>
  </si>
  <si>
    <t>0.00001725</t>
  </si>
  <si>
    <t>0.000006951</t>
  </si>
  <si>
    <t>0.000001778</t>
  </si>
  <si>
    <t>0.000001614</t>
  </si>
  <si>
    <t>0.000006916</t>
  </si>
  <si>
    <t>0.00006247</t>
  </si>
  <si>
    <t>0.00005147</t>
  </si>
  <si>
    <t>0.000005337</t>
  </si>
  <si>
    <t>0.00004455</t>
  </si>
  <si>
    <t>0.0004886</t>
  </si>
  <si>
    <t>0.002076</t>
  </si>
  <si>
    <t>0.0005215</t>
  </si>
  <si>
    <t>0.00003490</t>
  </si>
  <si>
    <t>0.0001043</t>
  </si>
  <si>
    <t>0.03968</t>
  </si>
  <si>
    <t>0.003839</t>
  </si>
  <si>
    <t>0.0005568</t>
  </si>
  <si>
    <t>0.02472</t>
  </si>
  <si>
    <t>1.284</t>
  </si>
  <si>
    <t>1.043</t>
  </si>
  <si>
    <t>0.000006896</t>
  </si>
  <si>
    <t>0.00001477</t>
  </si>
  <si>
    <t>0.000001963</t>
  </si>
  <si>
    <t>0.000007927</t>
  </si>
  <si>
    <t>0.00009539</t>
  </si>
  <si>
    <t>0.00006286</t>
  </si>
  <si>
    <t>0.00005107</t>
  </si>
  <si>
    <t>0.001327</t>
  </si>
  <si>
    <t>0.003731</t>
  </si>
  <si>
    <t>0.00008424</t>
  </si>
  <si>
    <t>0.00007601</t>
  </si>
  <si>
    <t>0.0002596</t>
  </si>
  <si>
    <t>0.008734</t>
  </si>
  <si>
    <t>0.001078</t>
  </si>
  <si>
    <t>0.04479</t>
  </si>
  <si>
    <t>2.630</t>
  </si>
  <si>
    <t>2.106</t>
  </si>
  <si>
    <t>0.00003811</t>
  </si>
  <si>
    <t>0.00001512</t>
  </si>
  <si>
    <t>0.000004276</t>
  </si>
  <si>
    <t>0.000001602</t>
  </si>
  <si>
    <t>0.000006402</t>
  </si>
  <si>
    <t>0.00007723</t>
  </si>
  <si>
    <t>0.00004522</t>
  </si>
  <si>
    <t>0.0001288</t>
  </si>
  <si>
    <t>0.001276</t>
  </si>
  <si>
    <t>0.003595</t>
  </si>
  <si>
    <t>0.00008648</t>
  </si>
  <si>
    <t>0.00007667</t>
  </si>
  <si>
    <t>0.0002699</t>
  </si>
  <si>
    <t>0.07674</t>
  </si>
  <si>
    <t>0.008880</t>
  </si>
  <si>
    <t>0.04705</t>
  </si>
  <si>
    <t>2.685</t>
  </si>
  <si>
    <t>0.6970</t>
  </si>
  <si>
    <t>2.162</t>
  </si>
  <si>
    <t>0.0002257</t>
  </si>
  <si>
    <t>0.00003844</t>
  </si>
  <si>
    <t>0.0001605</t>
  </si>
  <si>
    <t>0.00001544</t>
  </si>
  <si>
    <t>0.000004313</t>
  </si>
  <si>
    <t>0.000001665</t>
  </si>
  <si>
    <t>0.000008216</t>
  </si>
  <si>
    <t>0.00007885</t>
  </si>
  <si>
    <t>0.00004642</t>
  </si>
  <si>
    <t>0.00003413</t>
  </si>
  <si>
    <t>0.0001059</t>
  </si>
  <si>
    <t>0.003745</t>
  </si>
  <si>
    <t>0.00008468</t>
  </si>
  <si>
    <t>0.008689</t>
  </si>
  <si>
    <t>0.0009902</t>
  </si>
  <si>
    <t>0.04414</t>
  </si>
  <si>
    <t>2.605</t>
  </si>
  <si>
    <t>2.117</t>
  </si>
  <si>
    <t>0.0002165</t>
  </si>
  <si>
    <t>0.0001571</t>
  </si>
  <si>
    <t>0.00001498</t>
  </si>
  <si>
    <t>0.000001783</t>
  </si>
  <si>
    <t>0.000008045</t>
  </si>
  <si>
    <t>0.00007395</t>
  </si>
  <si>
    <t>0.00004545</t>
  </si>
  <si>
    <t>0.0001275</t>
  </si>
  <si>
    <t>0.0001036</t>
  </si>
  <si>
    <t>0.0005273</t>
  </si>
  <si>
    <t>0.0008620</t>
  </si>
  <si>
    <t>0.003754</t>
  </si>
  <si>
    <t>0.0004266</t>
  </si>
  <si>
    <t>0.00006419</t>
  </si>
  <si>
    <t>0.0001138</t>
  </si>
  <si>
    <t>0.1965</t>
  </si>
  <si>
    <t>0.01627</t>
  </si>
  <si>
    <t>0.001800</t>
  </si>
  <si>
    <t>0.1152</t>
  </si>
  <si>
    <t>3.515</t>
  </si>
  <si>
    <t>0.9170</t>
  </si>
  <si>
    <t>0.3040</t>
  </si>
  <si>
    <t>2.844</t>
  </si>
  <si>
    <t>0.0002101</t>
  </si>
  <si>
    <t>0.0001644</t>
  </si>
  <si>
    <t>0.000003611</t>
  </si>
  <si>
    <t>0.0000006940</t>
  </si>
  <si>
    <t>0.000008646</t>
  </si>
  <si>
    <t>0.00002181</t>
  </si>
  <si>
    <t>0.000008581</t>
  </si>
  <si>
    <t>0.000003623</t>
  </si>
  <si>
    <t>0.00001649</t>
  </si>
  <si>
    <t>0.00004490</t>
  </si>
  <si>
    <t>0.00001488</t>
  </si>
  <si>
    <t>0.0001392</t>
  </si>
  <si>
    <t>0.002966</t>
  </si>
  <si>
    <t>0.0008980</t>
  </si>
  <si>
    <t>0.0002072</t>
  </si>
  <si>
    <t>0.0004434</t>
  </si>
  <si>
    <t>0.0002328</t>
  </si>
  <si>
    <t>0.05159</t>
  </si>
  <si>
    <t>0.005541</t>
  </si>
  <si>
    <t>0.0005542</t>
  </si>
  <si>
    <t>0.03594</t>
  </si>
  <si>
    <t>0.1630</t>
  </si>
  <si>
    <t>1.663</t>
  </si>
  <si>
    <t>0.0002240</t>
  </si>
  <si>
    <t>0.00004417</t>
  </si>
  <si>
    <t>0.0001991</t>
  </si>
  <si>
    <t>0.000002736</t>
  </si>
  <si>
    <t>0.00001769</t>
  </si>
  <si>
    <t>0.0001038</t>
  </si>
  <si>
    <t>0.000003532</t>
  </si>
  <si>
    <t>0.000001424</t>
  </si>
  <si>
    <t>0.0001000</t>
  </si>
  <si>
    <t>0.000007980</t>
  </si>
  <si>
    <t>0.00008142</t>
  </si>
  <si>
    <t>0.0009322</t>
  </si>
  <si>
    <t>0.002719</t>
  </si>
  <si>
    <t>0.0008756</t>
  </si>
  <si>
    <t>0.0003252</t>
  </si>
  <si>
    <t>0.0001938</t>
  </si>
  <si>
    <t>0.0002502</t>
  </si>
  <si>
    <t>0.05890</t>
  </si>
  <si>
    <t>0.006075</t>
  </si>
  <si>
    <t>2.168</t>
  </si>
  <si>
    <t>1.787</t>
  </si>
  <si>
    <t>0.0002536</t>
  </si>
  <si>
    <t>0.0002145</t>
  </si>
  <si>
    <t>0.00003740</t>
  </si>
  <si>
    <t>0.00001090</t>
  </si>
  <si>
    <t>0.000004632</t>
  </si>
  <si>
    <t>0.0001080</t>
  </si>
  <si>
    <t>0.0001061</t>
  </si>
  <si>
    <t>0.00008749</t>
  </si>
  <si>
    <t>0.001004</t>
  </si>
  <si>
    <t>0.002558</t>
  </si>
  <si>
    <t>0.0008625</t>
  </si>
  <si>
    <t>0.0003193</t>
  </si>
  <si>
    <t>0.0001859</t>
  </si>
  <si>
    <t>0.06394</t>
  </si>
  <si>
    <t>0.006468</t>
  </si>
  <si>
    <t>0.04556</t>
  </si>
  <si>
    <t>2.281</t>
  </si>
  <si>
    <t>1.875</t>
  </si>
  <si>
    <t>0.0002627</t>
  </si>
  <si>
    <t>0.00004707</t>
  </si>
  <si>
    <t>0.0002228</t>
  </si>
  <si>
    <t>0.00003672</t>
  </si>
  <si>
    <t>0.00001995</t>
  </si>
  <si>
    <t>0.000005227</t>
  </si>
  <si>
    <t>0.0001110</t>
  </si>
  <si>
    <t>0.00009180</t>
  </si>
  <si>
    <t>0.001062</t>
  </si>
  <si>
    <t>0.002460</t>
  </si>
  <si>
    <t>0.0008730</t>
  </si>
  <si>
    <t>0.0001856</t>
  </si>
  <si>
    <t>0.0002910</t>
  </si>
  <si>
    <t>0.06840</t>
  </si>
  <si>
    <t>0.006736</t>
  </si>
  <si>
    <t>0.04947</t>
  </si>
  <si>
    <t>2.361</t>
  </si>
  <si>
    <t>0.6630</t>
  </si>
  <si>
    <t>0.0002661</t>
  </si>
  <si>
    <t>0.00004835</t>
  </si>
  <si>
    <t>0.0002306</t>
  </si>
  <si>
    <t>0.00003801</t>
  </si>
  <si>
    <t>0.00001044</t>
  </si>
  <si>
    <t>0.00002212</t>
  </si>
  <si>
    <t>0.0001124</t>
  </si>
  <si>
    <t>0.000005448</t>
  </si>
  <si>
    <t>0.0001135</t>
  </si>
  <si>
    <t>0.0001156</t>
  </si>
  <si>
    <t>0.00003246</t>
  </si>
  <si>
    <t>0.001109</t>
  </si>
  <si>
    <t>0.0008787</t>
  </si>
  <si>
    <t>0.0003133</t>
  </si>
  <si>
    <t>0.0001734</t>
  </si>
  <si>
    <t>0.0002996</t>
  </si>
  <si>
    <t>0.07131</t>
  </si>
  <si>
    <t>0.05260</t>
  </si>
  <si>
    <t>2.410</t>
  </si>
  <si>
    <t>0.6670</t>
  </si>
  <si>
    <t>1.997</t>
  </si>
  <si>
    <t>0.0002717</t>
  </si>
  <si>
    <t>0.00004773</t>
  </si>
  <si>
    <t>0.0002362</t>
  </si>
  <si>
    <t>0.00003603</t>
  </si>
  <si>
    <t>0.000009755</t>
  </si>
  <si>
    <t>0.00002277</t>
  </si>
  <si>
    <t>0.000005314</t>
  </si>
  <si>
    <t>0.0001157</t>
  </si>
  <si>
    <t>0.00003266</t>
  </si>
  <si>
    <t>0.00009777</t>
  </si>
  <si>
    <t>0.0005535</t>
  </si>
  <si>
    <t>0.0008086</t>
  </si>
  <si>
    <t>0.001584</t>
  </si>
  <si>
    <t>0.0005474</t>
  </si>
  <si>
    <t>0.00003981</t>
  </si>
  <si>
    <t>0.00001928</t>
  </si>
  <si>
    <t>0.00001215</t>
  </si>
  <si>
    <t>0.00003350</t>
  </si>
  <si>
    <t>0.02379</t>
  </si>
  <si>
    <t>0.002706</t>
  </si>
  <si>
    <t>0.0005310</t>
  </si>
  <si>
    <t>0.01699</t>
  </si>
  <si>
    <t>0.1180</t>
  </si>
  <si>
    <t>0.8170</t>
  </si>
  <si>
    <t>0.0001636</t>
  </si>
  <si>
    <t>0.00006169</t>
  </si>
  <si>
    <t>0.0002019</t>
  </si>
  <si>
    <t>0.000004578</t>
  </si>
  <si>
    <t>0.000001085</t>
  </si>
  <si>
    <t>0.00000007499</t>
  </si>
  <si>
    <t>0.000002546</t>
  </si>
  <si>
    <t>0.00004538</t>
  </si>
  <si>
    <t>0.000005777</t>
  </si>
  <si>
    <t>0.00004000</t>
  </si>
  <si>
    <t>0.0005627</t>
  </si>
  <si>
    <t>0.0007774</t>
  </si>
  <si>
    <t>0.001555</t>
  </si>
  <si>
    <t>0.0005468</t>
  </si>
  <si>
    <t>0.00004376</t>
  </si>
  <si>
    <t>0.00002001</t>
  </si>
  <si>
    <t>0.00001230</t>
  </si>
  <si>
    <t>0.00003646</t>
  </si>
  <si>
    <t>0.02730</t>
  </si>
  <si>
    <t>0.002952</t>
  </si>
  <si>
    <t>0.0005781</t>
  </si>
  <si>
    <t>0.01910</t>
  </si>
  <si>
    <t>1.042</t>
  </si>
  <si>
    <t>0.1230</t>
  </si>
  <si>
    <t>0.8680</t>
  </si>
  <si>
    <t>0.0001689</t>
  </si>
  <si>
    <t>0.00006741</t>
  </si>
  <si>
    <t>0.00001940</t>
  </si>
  <si>
    <t>0.0002043</t>
  </si>
  <si>
    <t>0.000005033</t>
  </si>
  <si>
    <t>0.000001125</t>
  </si>
  <si>
    <t>0.00000007589</t>
  </si>
  <si>
    <t>0.000002771</t>
  </si>
  <si>
    <t>0.00005023</t>
  </si>
  <si>
    <t>0.00001330</t>
  </si>
  <si>
    <t>0.0001591</t>
  </si>
  <si>
    <t>0.00005102</t>
  </si>
  <si>
    <t>0.000006022</t>
  </si>
  <si>
    <t>0.0006602</t>
  </si>
  <si>
    <t>0.0006437</t>
  </si>
  <si>
    <t>0.001270</t>
  </si>
  <si>
    <t>0.0005895</t>
  </si>
  <si>
    <t>0.00006702</t>
  </si>
  <si>
    <t>0.00002029</t>
  </si>
  <si>
    <t>0.00004922</t>
  </si>
  <si>
    <t>0.05202</t>
  </si>
  <si>
    <t>0.004225</t>
  </si>
  <si>
    <t>0.0007142</t>
  </si>
  <si>
    <t>0.03282</t>
  </si>
  <si>
    <t>0.3901</t>
  </si>
  <si>
    <t>0.1363</t>
  </si>
  <si>
    <t>1.145</t>
  </si>
  <si>
    <t>0.0002056</t>
  </si>
  <si>
    <t>0.00008645</t>
  </si>
  <si>
    <t>0.00001931</t>
  </si>
  <si>
    <t>0.0002237</t>
  </si>
  <si>
    <t>0.000007708</t>
  </si>
  <si>
    <t>0.000001141</t>
  </si>
  <si>
    <t>0.00000008410</t>
  </si>
  <si>
    <t>0.000003741</t>
  </si>
  <si>
    <t>0.00006621</t>
  </si>
  <si>
    <t>0.0001640</t>
  </si>
  <si>
    <t>0.00005604</t>
  </si>
  <si>
    <t>0.0005934</t>
  </si>
  <si>
    <t>0.0004400</t>
  </si>
  <si>
    <t>0.002683</t>
  </si>
  <si>
    <t>0.0003408</t>
  </si>
  <si>
    <t>0.00009460</t>
  </si>
  <si>
    <t>0.00002750</t>
  </si>
  <si>
    <t>0.0001476</t>
  </si>
  <si>
    <t>0.0001562</t>
  </si>
  <si>
    <t>0.01415</t>
  </si>
  <si>
    <t>0.001315</t>
  </si>
  <si>
    <t>0.0003000</t>
  </si>
  <si>
    <t>0.009187</t>
  </si>
  <si>
    <t>0.8600</t>
  </si>
  <si>
    <t>0.2500</t>
  </si>
  <si>
    <t>0.0001234</t>
  </si>
  <si>
    <t>0.000008131</t>
  </si>
  <si>
    <t>0.00001088</t>
  </si>
  <si>
    <t>0.000001547</t>
  </si>
  <si>
    <t>0.0000009107</t>
  </si>
  <si>
    <t>0.00007038</t>
  </si>
  <si>
    <t>0.00002484</t>
  </si>
  <si>
    <t>0.000001345</t>
  </si>
  <si>
    <t>0.00004211</t>
  </si>
  <si>
    <t>0.001589</t>
  </si>
  <si>
    <t>0.001390</t>
  </si>
  <si>
    <t>0.0004872</t>
  </si>
  <si>
    <t>0.0003720</t>
  </si>
  <si>
    <t>0.0002664</t>
  </si>
  <si>
    <t>0.01767</t>
  </si>
  <si>
    <t>0.01233</t>
  </si>
  <si>
    <t>0.7200</t>
  </si>
  <si>
    <t>0.0003891</t>
  </si>
  <si>
    <t>0.000008793</t>
  </si>
  <si>
    <t>0.0002993</t>
  </si>
  <si>
    <t>0.00005603</t>
  </si>
  <si>
    <t>0.00001243</t>
  </si>
  <si>
    <t>0.00002025</t>
  </si>
  <si>
    <t>0.0002905</t>
  </si>
  <si>
    <t>0.00001236</t>
  </si>
  <si>
    <t>0.0000006226</t>
  </si>
  <si>
    <t>0.0002438</t>
  </si>
  <si>
    <t>0.00003525</t>
  </si>
  <si>
    <t>0.0003002</t>
  </si>
  <si>
    <t>0.001122</t>
  </si>
  <si>
    <t>0.0003094</t>
  </si>
  <si>
    <t>0.0001550</t>
  </si>
  <si>
    <t>0.00009570</t>
  </si>
  <si>
    <t>0.007516</t>
  </si>
  <si>
    <t>0.0008447</t>
  </si>
  <si>
    <t>0.0001760</t>
  </si>
  <si>
    <t>0.005372</t>
  </si>
  <si>
    <t>0.3800</t>
  </si>
  <si>
    <t>0.000003404</t>
  </si>
  <si>
    <t>0.00002289</t>
  </si>
  <si>
    <t>0.000004739</t>
  </si>
  <si>
    <t>0.0000009564</t>
  </si>
  <si>
    <t>0.000007273</t>
  </si>
  <si>
    <t>0.000005334</t>
  </si>
  <si>
    <t>0.0002828</t>
  </si>
  <si>
    <t>0.0003838</t>
  </si>
  <si>
    <t>0.0008502</t>
  </si>
  <si>
    <t>0.0002898</t>
  </si>
  <si>
    <t>0.00009425</t>
  </si>
  <si>
    <t>0.00007488</t>
  </si>
  <si>
    <t>0.007744</t>
  </si>
  <si>
    <t>0.0009114</t>
  </si>
  <si>
    <t>0.005503</t>
  </si>
  <si>
    <t>0.00003502</t>
  </si>
  <si>
    <t>0.000009940</t>
  </si>
  <si>
    <t>0.000003158</t>
  </si>
  <si>
    <t>0.00002237</t>
  </si>
  <si>
    <t>0.000004212</t>
  </si>
  <si>
    <t>0.0000007588</t>
  </si>
  <si>
    <t>0.000006943</t>
  </si>
  <si>
    <t>0.000005722</t>
  </si>
  <si>
    <t>0.0005485</t>
  </si>
  <si>
    <t>0.0009720</t>
  </si>
  <si>
    <t>0.001972</t>
  </si>
  <si>
    <t>0.0004322</t>
  </si>
  <si>
    <t>0.000004800</t>
  </si>
  <si>
    <t>0.00001100</t>
  </si>
  <si>
    <t>0.00004116</t>
  </si>
  <si>
    <t>0.01743</t>
  </si>
  <si>
    <t>0.002100</t>
  </si>
  <si>
    <t>0.0003950</t>
  </si>
  <si>
    <t>0.01127</t>
  </si>
  <si>
    <t>0.8310</t>
  </si>
  <si>
    <t>0.000005177</t>
  </si>
  <si>
    <t>0.00009549</t>
  </si>
  <si>
    <t>0.000004778</t>
  </si>
  <si>
    <t>0.0000002700</t>
  </si>
  <si>
    <t>0.00000006787</t>
  </si>
  <si>
    <t>0.000003128</t>
  </si>
  <si>
    <t>0.00007018</t>
  </si>
  <si>
    <t>0.000004429</t>
  </si>
  <si>
    <t>0.0000002134</t>
  </si>
  <si>
    <t>0.00005878</t>
  </si>
  <si>
    <t>0.00004069</t>
  </si>
  <si>
    <t>0.0006552</t>
  </si>
  <si>
    <t>0.000005140</t>
  </si>
  <si>
    <t>0.000007210</t>
  </si>
  <si>
    <t>0.00004500</t>
  </si>
  <si>
    <t>0.02209</t>
  </si>
  <si>
    <t>0.002316</t>
  </si>
  <si>
    <t>0.0004264</t>
  </si>
  <si>
    <t>0.01370</t>
  </si>
  <si>
    <t>0.2570</t>
  </si>
  <si>
    <t>0.7500</t>
  </si>
  <si>
    <t>0.0001285</t>
  </si>
  <si>
    <t>0.000005211</t>
  </si>
  <si>
    <t>0.0001069</t>
  </si>
  <si>
    <t>0.0000002891</t>
  </si>
  <si>
    <t>0.00000004449</t>
  </si>
  <si>
    <t>0.000003420</t>
  </si>
  <si>
    <t>0.00008077</t>
  </si>
  <si>
    <t>0.000006139</t>
  </si>
  <si>
    <t>0.0000001241</t>
  </si>
  <si>
    <t>0.00006673</t>
  </si>
  <si>
    <t>0.00001258</t>
  </si>
  <si>
    <t>0.0007872</t>
  </si>
  <si>
    <t>0.0008786</t>
  </si>
  <si>
    <t>0.001874</t>
  </si>
  <si>
    <t>0.0005152</t>
  </si>
  <si>
    <t>0.000009840</t>
  </si>
  <si>
    <t>0.000005440</t>
  </si>
  <si>
    <t>0.000006300</t>
  </si>
  <si>
    <t>0.00004830</t>
  </si>
  <si>
    <t>0.02747</t>
  </si>
  <si>
    <t>0.002511</t>
  </si>
  <si>
    <t>0.0004494</t>
  </si>
  <si>
    <t>0.01614</t>
  </si>
  <si>
    <t>0.9840</t>
  </si>
  <si>
    <t>0.2720</t>
  </si>
  <si>
    <t>0.8050</t>
  </si>
  <si>
    <t>0.0001428</t>
  </si>
  <si>
    <t>0.00002140</t>
  </si>
  <si>
    <t>0.000005242</t>
  </si>
  <si>
    <t>0.0001167</t>
  </si>
  <si>
    <t>0.000001132</t>
  </si>
  <si>
    <t>0.0000003060</t>
  </si>
  <si>
    <t>0.00000003887</t>
  </si>
  <si>
    <t>0.000003671</t>
  </si>
  <si>
    <t>0.00009348</t>
  </si>
  <si>
    <t>0.000007775</t>
  </si>
  <si>
    <t>0.00000006273</t>
  </si>
  <si>
    <t>0.00007362</t>
  </si>
  <si>
    <t>0.00004818</t>
  </si>
  <si>
    <t>0.00001332</t>
  </si>
  <si>
    <t>0.00003941</t>
  </si>
  <si>
    <t>0.0007415</t>
  </si>
  <si>
    <t>0.001023</t>
  </si>
  <si>
    <t>0.002476</t>
  </si>
  <si>
    <t>0.0005524</t>
  </si>
  <si>
    <t>0.00001426</t>
  </si>
  <si>
    <t>0.00001070</t>
  </si>
  <si>
    <t>0.00009701</t>
  </si>
  <si>
    <t>0.01340</t>
  </si>
  <si>
    <t>0.001644</t>
  </si>
  <si>
    <t>0.0004174</t>
  </si>
  <si>
    <t>0.008952</t>
  </si>
  <si>
    <t>0.7130</t>
  </si>
  <si>
    <t>0.08900</t>
  </si>
  <si>
    <t>0.5940</t>
  </si>
  <si>
    <t>0.0002710</t>
  </si>
  <si>
    <t>0.00001216</t>
  </si>
  <si>
    <t>0.000006252</t>
  </si>
  <si>
    <t>0.0000006019</t>
  </si>
  <si>
    <t>0.0000005986</t>
  </si>
  <si>
    <t>0.0000009029</t>
  </si>
  <si>
    <t>0.0002345</t>
  </si>
  <si>
    <t>0.000001084</t>
  </si>
  <si>
    <t>0.0001816</t>
  </si>
  <si>
    <t>0.00003491</t>
  </si>
  <si>
    <t>0.000004357</t>
  </si>
  <si>
    <t>0.00002908</t>
  </si>
  <si>
    <t>0.0007426</t>
  </si>
  <si>
    <t>0.001029</t>
  </si>
  <si>
    <t>0.002492</t>
  </si>
  <si>
    <t>0.0005534</t>
  </si>
  <si>
    <t>0.01337</t>
  </si>
  <si>
    <t>0.001641</t>
  </si>
  <si>
    <t>0.0004156</t>
  </si>
  <si>
    <t>0.008943</t>
  </si>
  <si>
    <t>0.5950</t>
  </si>
  <si>
    <t>0.0002703</t>
  </si>
  <si>
    <t>0.000006294</t>
  </si>
  <si>
    <t>0.0002106</t>
  </si>
  <si>
    <t>0.0000006150</t>
  </si>
  <si>
    <t>0.0000009044</t>
  </si>
  <si>
    <t>0.0002337</t>
  </si>
  <si>
    <t>0.0000009904</t>
  </si>
  <si>
    <t>0.0001806</t>
  </si>
  <si>
    <t>0.0009867</t>
  </si>
  <si>
    <t>0.0008091</t>
  </si>
  <si>
    <t>0.001929</t>
  </si>
  <si>
    <t>0.0008140</t>
  </si>
  <si>
    <t>0.0002063</t>
  </si>
  <si>
    <t>0.02031</t>
  </si>
  <si>
    <t>0.002221</t>
  </si>
  <si>
    <t>0.01414</t>
  </si>
  <si>
    <t>0.8970</t>
  </si>
  <si>
    <t>0.2610</t>
  </si>
  <si>
    <t>0.09500</t>
  </si>
  <si>
    <t>0.0001250</t>
  </si>
  <si>
    <t>0.00002707</t>
  </si>
  <si>
    <t>0.000007291</t>
  </si>
  <si>
    <t>0.00009193</t>
  </si>
  <si>
    <t>0.000007341</t>
  </si>
  <si>
    <t>0.000001026</t>
  </si>
  <si>
    <t>0.00001294</t>
  </si>
  <si>
    <t>0.00005734</t>
  </si>
  <si>
    <t>0.000006949</t>
  </si>
  <si>
    <t>0.00004276</t>
  </si>
  <si>
    <t>0.00001278</t>
  </si>
  <si>
    <t>0.000004651</t>
  </si>
  <si>
    <t>0.001069</t>
  </si>
  <si>
    <t>0.0007728</t>
  </si>
  <si>
    <t>0.001813</t>
  </si>
  <si>
    <t>0.0008789</t>
  </si>
  <si>
    <t>0.0002236</t>
  </si>
  <si>
    <t>0.0001242</t>
  </si>
  <si>
    <t>0.0001499</t>
  </si>
  <si>
    <t>0.02410</t>
  </si>
  <si>
    <t>0.002467</t>
  </si>
  <si>
    <t>0.0004204</t>
  </si>
  <si>
    <t>0.01596</t>
  </si>
  <si>
    <t>0.9720</t>
  </si>
  <si>
    <t>0.2760</t>
  </si>
  <si>
    <t>0.09800</t>
  </si>
  <si>
    <t>0.00002828</t>
  </si>
  <si>
    <t>0.000007389</t>
  </si>
  <si>
    <t>0.00002571</t>
  </si>
  <si>
    <t>0.000006986</t>
  </si>
  <si>
    <t>0.0000009251</t>
  </si>
  <si>
    <t>0.00001397</t>
  </si>
  <si>
    <t>0.00006435</t>
  </si>
  <si>
    <t>0.000007782</t>
  </si>
  <si>
    <t>0.00005113</t>
  </si>
  <si>
    <t>0.00004759</t>
  </si>
  <si>
    <t>0.000004798</t>
  </si>
  <si>
    <t>0.0009730</t>
  </si>
  <si>
    <t>0.008346</t>
  </si>
  <si>
    <t>0.004615</t>
  </si>
  <si>
    <t>0.001776</t>
  </si>
  <si>
    <t>0.001287</t>
  </si>
  <si>
    <t>0.04087</t>
  </si>
  <si>
    <t>0.002964</t>
  </si>
  <si>
    <t>0.01943</t>
  </si>
  <si>
    <t>1.390</t>
  </si>
  <si>
    <t>0.3900</t>
  </si>
  <si>
    <t>1.110</t>
  </si>
  <si>
    <t>0.00008551</t>
  </si>
  <si>
    <t>0.00009224</t>
  </si>
  <si>
    <t>0.00001051</t>
  </si>
  <si>
    <t>0.00006349</t>
  </si>
  <si>
    <t>0.00001599</t>
  </si>
  <si>
    <t>0.00007239</t>
  </si>
  <si>
    <t>0.000008436</t>
  </si>
  <si>
    <t>0.000001468</t>
  </si>
  <si>
    <t>0.0000007512</t>
  </si>
  <si>
    <t>0.000001984</t>
  </si>
  <si>
    <t>0.0000007053</t>
  </si>
  <si>
    <t>0.00006805</t>
  </si>
  <si>
    <t>0.00001909</t>
  </si>
  <si>
    <t>0.00005435</t>
  </si>
  <si>
    <t>0.0008820</t>
  </si>
  <si>
    <t>0.007960</t>
  </si>
  <si>
    <t>0.004485</t>
  </si>
  <si>
    <t>0.001495</t>
  </si>
  <si>
    <t>0.0001470</t>
  </si>
  <si>
    <t>0.001160</t>
  </si>
  <si>
    <t>0.0003250</t>
  </si>
  <si>
    <t>0.04704</t>
  </si>
  <si>
    <t>0.02139</t>
  </si>
  <si>
    <t>0.4000</t>
  </si>
  <si>
    <t>0.00009043</t>
  </si>
  <si>
    <t>0.00008560</t>
  </si>
  <si>
    <t>0.00006577</t>
  </si>
  <si>
    <t>0.00001691</t>
  </si>
  <si>
    <t>0.00006525</t>
  </si>
  <si>
    <t>0.000002005</t>
  </si>
  <si>
    <t>0.000008740</t>
  </si>
  <si>
    <t>0.000001553</t>
  </si>
  <si>
    <t>0.0000007705</t>
  </si>
  <si>
    <t>0.000002096</t>
  </si>
  <si>
    <t>0.0000007308</t>
  </si>
  <si>
    <t>0.003847</t>
  </si>
  <si>
    <t>0.005070</t>
  </si>
  <si>
    <t>0.008581</t>
  </si>
  <si>
    <t>0.00006321</t>
  </si>
  <si>
    <t>0.0001001</t>
  </si>
  <si>
    <t>0.0008272</t>
  </si>
  <si>
    <t>0.01196</t>
  </si>
  <si>
    <t>0.0003825</t>
  </si>
  <si>
    <t>0.008151</t>
  </si>
  <si>
    <t>0.9030</t>
  </si>
  <si>
    <t>0.2780</t>
  </si>
  <si>
    <t>0.7540</t>
  </si>
  <si>
    <t>0.000007269</t>
  </si>
  <si>
    <t>0.000005104</t>
  </si>
  <si>
    <t>0.000002077</t>
  </si>
  <si>
    <t>0.0000003790</t>
  </si>
  <si>
    <t>0.000001363</t>
  </si>
  <si>
    <t>0.00004421</t>
  </si>
  <si>
    <t>0.00003692</t>
  </si>
  <si>
    <t>0.002197</t>
  </si>
  <si>
    <t>0.009354</t>
  </si>
  <si>
    <t>0.004762</t>
  </si>
  <si>
    <t>0.005507</t>
  </si>
  <si>
    <t>0.0007623</t>
  </si>
  <si>
    <t>0.00008370</t>
  </si>
  <si>
    <t>0.01520</t>
  </si>
  <si>
    <t>0.0004137</t>
  </si>
  <si>
    <t>0.01018</t>
  </si>
  <si>
    <t>1.008</t>
  </si>
  <si>
    <t>0.3030</t>
  </si>
  <si>
    <t>0.8370</t>
  </si>
  <si>
    <t>0.00005792</t>
  </si>
  <si>
    <t>0.0001190</t>
  </si>
  <si>
    <t>0.00004885</t>
  </si>
  <si>
    <t>0.000006955</t>
  </si>
  <si>
    <t>0.0001033</t>
  </si>
  <si>
    <t>0.000004703</t>
  </si>
  <si>
    <t>0.000006361</t>
  </si>
  <si>
    <t>0.000001613</t>
  </si>
  <si>
    <t>0.0000008840</t>
  </si>
  <si>
    <t>0.0000003901</t>
  </si>
  <si>
    <t>0.000001513</t>
  </si>
  <si>
    <t>0.00001483</t>
  </si>
  <si>
    <t>0.00004098</t>
  </si>
  <si>
    <t>0.009490</t>
  </si>
  <si>
    <t>0.004656</t>
  </si>
  <si>
    <t>0.003879</t>
  </si>
  <si>
    <t>0.00005445</t>
  </si>
  <si>
    <t>0.001881</t>
  </si>
  <si>
    <t>0.0007140</t>
  </si>
  <si>
    <t>0.00006314</t>
  </si>
  <si>
    <t>0.01811</t>
  </si>
  <si>
    <t>0.002103</t>
  </si>
  <si>
    <t>0.0004447</t>
  </si>
  <si>
    <t>0.01193</t>
  </si>
  <si>
    <t>1.089</t>
  </si>
  <si>
    <t>0.3130</t>
  </si>
  <si>
    <t>0.9020</t>
  </si>
  <si>
    <t>0.00006132</t>
  </si>
  <si>
    <t>0.00001015</t>
  </si>
  <si>
    <t>0.00005059</t>
  </si>
  <si>
    <t>0.000006262</t>
  </si>
  <si>
    <t>0.000004405</t>
  </si>
  <si>
    <t>0.000004799</t>
  </si>
  <si>
    <t>0.0000009132</t>
  </si>
  <si>
    <t>0.0000004050</t>
  </si>
  <si>
    <t>0.00005332</t>
  </si>
  <si>
    <t>0.00001532</t>
  </si>
  <si>
    <t>0.0009263</t>
  </si>
  <si>
    <t>0.008707</t>
  </si>
  <si>
    <t>0.004512</t>
  </si>
  <si>
    <t>0.002482</t>
  </si>
  <si>
    <t>0.00003609</t>
  </si>
  <si>
    <t>0.00005934</t>
  </si>
  <si>
    <t>0.02310</t>
  </si>
  <si>
    <t>0.002425</t>
  </si>
  <si>
    <t>0.0004825</t>
  </si>
  <si>
    <t>0.01461</t>
  </si>
  <si>
    <t>1.203</t>
  </si>
  <si>
    <t>0.9890</t>
  </si>
  <si>
    <t>0.00006497</t>
  </si>
  <si>
    <t>0.000004150</t>
  </si>
  <si>
    <t>0.00008886</t>
  </si>
  <si>
    <t>0.000004100</t>
  </si>
  <si>
    <t>0.000004510</t>
  </si>
  <si>
    <t>0.000001925</t>
  </si>
  <si>
    <t>0.0000009745</t>
  </si>
  <si>
    <t>0.0000004198</t>
  </si>
  <si>
    <t>0.000001788</t>
  </si>
  <si>
    <t>0.00005890</t>
  </si>
  <si>
    <t>0.00004842</t>
  </si>
  <si>
    <t>0.0006831</t>
  </si>
  <si>
    <t>0.008522</t>
  </si>
  <si>
    <t>0.004454</t>
  </si>
  <si>
    <t>0.002035</t>
  </si>
  <si>
    <t>0.00006325</t>
  </si>
  <si>
    <t>0.001478</t>
  </si>
  <si>
    <t>0.0006394</t>
  </si>
  <si>
    <t>0.00006198</t>
  </si>
  <si>
    <t>0.02632</t>
  </si>
  <si>
    <t>0.002643</t>
  </si>
  <si>
    <t>0.0005014</t>
  </si>
  <si>
    <t>1.265</t>
  </si>
  <si>
    <t>0.3510</t>
  </si>
  <si>
    <t>1.033</t>
  </si>
  <si>
    <t>0.00007159</t>
  </si>
  <si>
    <t>0.00001000</t>
  </si>
  <si>
    <t>0.00005715</t>
  </si>
  <si>
    <t>0.000007274</t>
  </si>
  <si>
    <t>0.00008312</t>
  </si>
  <si>
    <t>0.000003945</t>
  </si>
  <si>
    <t>0.000004710</t>
  </si>
  <si>
    <t>0.000002386</t>
  </si>
  <si>
    <t>0.0000004272</t>
  </si>
  <si>
    <t>0.000001868</t>
  </si>
  <si>
    <t>0.00006193</t>
  </si>
  <si>
    <t>0.00001718</t>
  </si>
  <si>
    <t>0.00005058</t>
  </si>
  <si>
    <t>0.003416</t>
  </si>
  <si>
    <t>0.00004674</t>
  </si>
  <si>
    <t>0.00006696</t>
  </si>
  <si>
    <t>0.0002088</t>
  </si>
  <si>
    <t>0.09084</t>
  </si>
  <si>
    <t>0.009419</t>
  </si>
  <si>
    <t>0.001083</t>
  </si>
  <si>
    <t>0.05501</t>
  </si>
  <si>
    <t>2.904</t>
  </si>
  <si>
    <t>0.7440</t>
  </si>
  <si>
    <t>2.337</t>
  </si>
  <si>
    <t>0.0002200</t>
  </si>
  <si>
    <t>0.00004019</t>
  </si>
  <si>
    <t>0.00001240</t>
  </si>
  <si>
    <t>0.000003767</t>
  </si>
  <si>
    <t>0.000007104</t>
  </si>
  <si>
    <t>0.00006448</t>
  </si>
  <si>
    <t>0.00005377</t>
  </si>
  <si>
    <t>0.0001422</t>
  </si>
  <si>
    <t>0.00003643</t>
  </si>
  <si>
    <t>0.0005544</t>
  </si>
  <si>
    <t>0.001357</t>
  </si>
  <si>
    <t>0.002101</t>
  </si>
  <si>
    <t>0.0005067</t>
  </si>
  <si>
    <t>0.0000001320</t>
  </si>
  <si>
    <t>0.00000003833</t>
  </si>
  <si>
    <t>0.00000001372</t>
  </si>
  <si>
    <t>0.0000001078</t>
  </si>
  <si>
    <t>0.02315</t>
  </si>
  <si>
    <t>0.002936</t>
  </si>
  <si>
    <t>0.0006270</t>
  </si>
  <si>
    <t>0.00002869</t>
  </si>
  <si>
    <t>0.00000001518</t>
  </si>
  <si>
    <t>0.000000002156</t>
  </si>
  <si>
    <t>0.00000000008465</t>
  </si>
  <si>
    <t>0.000000008193</t>
  </si>
  <si>
    <t>0.00008218</t>
  </si>
  <si>
    <t>0.000009920</t>
  </si>
  <si>
    <t>0.000004530</t>
  </si>
  <si>
    <t>0.00006671</t>
  </si>
  <si>
    <t>0.0005384</t>
  </si>
  <si>
    <t>0.002451</t>
  </si>
  <si>
    <t>0.0005121</t>
  </si>
  <si>
    <t>0.0000001282</t>
  </si>
  <si>
    <t>0.00000003630</t>
  </si>
  <si>
    <t>0.00000001370</t>
  </si>
  <si>
    <t>0.0000001045</t>
  </si>
  <si>
    <t>0.02114</t>
  </si>
  <si>
    <t>0.002777</t>
  </si>
  <si>
    <t>0.0005549</t>
  </si>
  <si>
    <t>0.01361</t>
  </si>
  <si>
    <t>1.282</t>
  </si>
  <si>
    <t>0.3630</t>
  </si>
  <si>
    <t>0.1370</t>
  </si>
  <si>
    <t>1.045</t>
  </si>
  <si>
    <t>0.00002504</t>
  </si>
  <si>
    <t>0.000006708</t>
  </si>
  <si>
    <t>0.00009445</t>
  </si>
  <si>
    <t>0.00000001474</t>
  </si>
  <si>
    <t>0.000000002042</t>
  </si>
  <si>
    <t>0.00000000008453</t>
  </si>
  <si>
    <t>0.000000007942</t>
  </si>
  <si>
    <t>0.00007894</t>
  </si>
  <si>
    <t>0.000007270</t>
  </si>
  <si>
    <t>0.00004328</t>
  </si>
  <si>
    <t>0.00006277</t>
  </si>
  <si>
    <t>0.00001777</t>
  </si>
  <si>
    <t>0.00005116</t>
  </si>
  <si>
    <t>0.0005687</t>
  </si>
  <si>
    <t>0.001363</t>
  </si>
  <si>
    <t>0.002310</t>
  </si>
  <si>
    <t>0.0004991</t>
  </si>
  <si>
    <t>0.0000001354</t>
  </si>
  <si>
    <t>0.00000003817</t>
  </si>
  <si>
    <t>0.00000001344</t>
  </si>
  <si>
    <t>0.0000001085</t>
  </si>
  <si>
    <t>0.02535</t>
  </si>
  <si>
    <t>0.002920</t>
  </si>
  <si>
    <t>0.0005591</t>
  </si>
  <si>
    <t>0.01490</t>
  </si>
  <si>
    <t>0.3817</t>
  </si>
  <si>
    <t>0.1344</t>
  </si>
  <si>
    <t>1.085</t>
  </si>
  <si>
    <t>0.0001634</t>
  </si>
  <si>
    <t>0.00002634</t>
  </si>
  <si>
    <t>0.000006580</t>
  </si>
  <si>
    <t>0.00000001557</t>
  </si>
  <si>
    <t>0.000000002147</t>
  </si>
  <si>
    <t>0.00000000008292</t>
  </si>
  <si>
    <t>0.000000008246</t>
  </si>
  <si>
    <t>0.00009707</t>
  </si>
  <si>
    <t>0.000007645</t>
  </si>
  <si>
    <t>0.00005054</t>
  </si>
  <si>
    <t>0.00005312</t>
  </si>
  <si>
    <t>0.0005184</t>
  </si>
  <si>
    <t>0.0008931</t>
  </si>
  <si>
    <t>0.003399</t>
  </si>
  <si>
    <t>0.00003142</t>
  </si>
  <si>
    <t>0.00005038</t>
  </si>
  <si>
    <t>0.0002918</t>
  </si>
  <si>
    <t>0.00002614</t>
  </si>
  <si>
    <t>0.004475</t>
  </si>
  <si>
    <t>0.0006232</t>
  </si>
  <si>
    <t>0.03132</t>
  </si>
  <si>
    <t>1.571</t>
  </si>
  <si>
    <t>0.4580</t>
  </si>
  <si>
    <t>0.1520</t>
  </si>
  <si>
    <t>1.307</t>
  </si>
  <si>
    <t>0.00001012</t>
  </si>
  <si>
    <t>0.0001328</t>
  </si>
  <si>
    <t>0.000003613</t>
  </si>
  <si>
    <t>0.000002834</t>
  </si>
  <si>
    <t>0.000001801</t>
  </si>
  <si>
    <t>0.000001987</t>
  </si>
  <si>
    <t>0.00003561</t>
  </si>
  <si>
    <t>0.000008050</t>
  </si>
  <si>
    <t>0.0000008770</t>
  </si>
  <si>
    <t>0.00006679</t>
  </si>
  <si>
    <t>0.00002242</t>
  </si>
  <si>
    <t>0.000007442</t>
  </si>
  <si>
    <t>0.00006399</t>
  </si>
  <si>
    <t>0.0005606</t>
  </si>
  <si>
    <t>0.0007043</t>
  </si>
  <si>
    <t>0.003172</t>
  </si>
  <si>
    <t>0.0005925</t>
  </si>
  <si>
    <t>0.00004960</t>
  </si>
  <si>
    <t>0.0002624</t>
  </si>
  <si>
    <t>0.00002890</t>
  </si>
  <si>
    <t>0.06139</t>
  </si>
  <si>
    <t>0.005203</t>
  </si>
  <si>
    <t>0.0006948</t>
  </si>
  <si>
    <t>0.03847</t>
  </si>
  <si>
    <t>1.752</t>
  </si>
  <si>
    <t>0.4960</t>
  </si>
  <si>
    <t>0.1590</t>
  </si>
  <si>
    <t>1.445</t>
  </si>
  <si>
    <t>0.00003799</t>
  </si>
  <si>
    <t>0.00001032</t>
  </si>
  <si>
    <t>0.0001382</t>
  </si>
  <si>
    <t>0.000002015</t>
  </si>
  <si>
    <t>0.000001619</t>
  </si>
  <si>
    <t>0.000002196</t>
  </si>
  <si>
    <t>0.00002785</t>
  </si>
  <si>
    <t>0.0000009173</t>
  </si>
  <si>
    <t>0.00006527</t>
  </si>
  <si>
    <t>0.00008578</t>
  </si>
  <si>
    <t>0.00002428</t>
  </si>
  <si>
    <t>0.000007785</t>
  </si>
  <si>
    <t>0.00007075</t>
  </si>
  <si>
    <t>0.001132</t>
  </si>
  <si>
    <t>0.001277</t>
  </si>
  <si>
    <t>0.003004</t>
  </si>
  <si>
    <t>0.001233</t>
  </si>
  <si>
    <t>0.00007293</t>
  </si>
  <si>
    <t>0.0003287</t>
  </si>
  <si>
    <t>0.01274</t>
  </si>
  <si>
    <t>0.0002150</t>
  </si>
  <si>
    <t>0.007745</t>
  </si>
  <si>
    <t>0.09640</t>
  </si>
  <si>
    <t>0.0002689</t>
  </si>
  <si>
    <t>0.00002136</t>
  </si>
  <si>
    <t>0.000004102</t>
  </si>
  <si>
    <t>0.000002028</t>
  </si>
  <si>
    <t>0.000009915</t>
  </si>
  <si>
    <t>0.0001872</t>
  </si>
  <si>
    <t>0.000004720</t>
  </si>
  <si>
    <t>0.0004192</t>
  </si>
  <si>
    <t>0.007493</t>
  </si>
  <si>
    <t>0.0002940</t>
  </si>
  <si>
    <t>0.0000002620</t>
  </si>
  <si>
    <t>0.0000007400</t>
  </si>
  <si>
    <t>0.07449</t>
  </si>
  <si>
    <t>0.007163</t>
  </si>
  <si>
    <t>0.001040</t>
  </si>
  <si>
    <t>0.04578</t>
  </si>
  <si>
    <t>2.100</t>
  </si>
  <si>
    <t>0.0003866</t>
  </si>
  <si>
    <t>0.00007302</t>
  </si>
  <si>
    <t>0.00002264</t>
  </si>
  <si>
    <t>0.0003421</t>
  </si>
  <si>
    <t>0.00000003013</t>
  </si>
  <si>
    <t>0.00000004163</t>
  </si>
  <si>
    <t>0.000006337</t>
  </si>
  <si>
    <t>0.000004788</t>
  </si>
  <si>
    <t>0.0002583</t>
  </si>
  <si>
    <t>0.00003674</t>
  </si>
  <si>
    <t>0.000003571</t>
  </si>
  <si>
    <t>0.0005058</t>
  </si>
  <si>
    <t>0.0008085</t>
  </si>
  <si>
    <t>0.0000002810</t>
  </si>
  <si>
    <t>0.0000007700</t>
  </si>
  <si>
    <t>0.0008606</t>
  </si>
  <si>
    <t>0.00004440</t>
  </si>
  <si>
    <t>0.08764</t>
  </si>
  <si>
    <t>0.007631</t>
  </si>
  <si>
    <t>0.05148</t>
  </si>
  <si>
    <t>2.810</t>
  </si>
  <si>
    <t>0.7700</t>
  </si>
  <si>
    <t>2.220</t>
  </si>
  <si>
    <t>0.0004101</t>
  </si>
  <si>
    <t>0.00007561</t>
  </si>
  <si>
    <t>0.0003599</t>
  </si>
  <si>
    <t>0.00000003232</t>
  </si>
  <si>
    <t>0.00000004331</t>
  </si>
  <si>
    <t>0.000005310</t>
  </si>
  <si>
    <t>0.000003374</t>
  </si>
  <si>
    <t>0.0002724</t>
  </si>
  <si>
    <t>0.00003787</t>
  </si>
  <si>
    <t>0.000003537</t>
  </si>
  <si>
    <t>0.0002479</t>
  </si>
  <si>
    <t>0.0001087</t>
  </si>
  <si>
    <t>0.0002477</t>
  </si>
  <si>
    <t>0.0004892</t>
  </si>
  <si>
    <t>0.001719</t>
  </si>
  <si>
    <t>0.0002471</t>
  </si>
  <si>
    <t>0.000005520</t>
  </si>
  <si>
    <t>0.000009882</t>
  </si>
  <si>
    <t>0.008864</t>
  </si>
  <si>
    <t>0.001866</t>
  </si>
  <si>
    <t>0.0002974</t>
  </si>
  <si>
    <t>0.006334</t>
  </si>
  <si>
    <t>0.6042</t>
  </si>
  <si>
    <t>0.1681</t>
  </si>
  <si>
    <t>0.06900</t>
  </si>
  <si>
    <t>0.4941</t>
  </si>
  <si>
    <t>0.00004281</t>
  </si>
  <si>
    <t>0.000008798</t>
  </si>
  <si>
    <t>0.000001390</t>
  </si>
  <si>
    <t>0.0000005673</t>
  </si>
  <si>
    <t>0.00000003406</t>
  </si>
  <si>
    <t>0.0000007510</t>
  </si>
  <si>
    <t>0.00001183</t>
  </si>
  <si>
    <t>0.000002250</t>
  </si>
  <si>
    <t>0.00002958</t>
  </si>
  <si>
    <t>0.000008230</t>
  </si>
  <si>
    <t>0.000003378</t>
  </si>
  <si>
    <t>0.00000003991</t>
  </si>
  <si>
    <t>0.0002181</t>
  </si>
  <si>
    <t>0.002327</t>
  </si>
  <si>
    <t>0.00000003288</t>
  </si>
  <si>
    <t>0.00002395</t>
  </si>
  <si>
    <t>0.0002293</t>
  </si>
  <si>
    <t>0.00001644</t>
  </si>
  <si>
    <t>0.004502</t>
  </si>
  <si>
    <t>0.0007691</t>
  </si>
  <si>
    <t>0.0001819</t>
  </si>
  <si>
    <t>0.003183</t>
  </si>
  <si>
    <t>0.3991</t>
  </si>
  <si>
    <t>0.04890</t>
  </si>
  <si>
    <t>0.3288</t>
  </si>
  <si>
    <t>0.00005812</t>
  </si>
  <si>
    <t>0.000008651</t>
  </si>
  <si>
    <t>0.000004949</t>
  </si>
  <si>
    <t>0.000002754</t>
  </si>
  <si>
    <t>0.0000008483</t>
  </si>
  <si>
    <t>0.000001249</t>
  </si>
  <si>
    <t>0.00003582</t>
  </si>
  <si>
    <t>0.000002123</t>
  </si>
  <si>
    <t>0.000001140</t>
  </si>
  <si>
    <t>0.00001427</t>
  </si>
  <si>
    <t>0.00001954</t>
  </si>
  <si>
    <t>0.000002394</t>
  </si>
  <si>
    <t>0.00001610</t>
  </si>
  <si>
    <t>0.0009287</t>
  </si>
  <si>
    <t>0.008404</t>
  </si>
  <si>
    <t>0.0007400</t>
  </si>
  <si>
    <t>0.0002092</t>
  </si>
  <si>
    <t>0.002163</t>
  </si>
  <si>
    <t>0.0001671</t>
  </si>
  <si>
    <t>0.1364</t>
  </si>
  <si>
    <t>0.007769</t>
  </si>
  <si>
    <t>0.07576</t>
  </si>
  <si>
    <t>2.989</t>
  </si>
  <si>
    <t>2.387</t>
  </si>
  <si>
    <t>0.0002992</t>
  </si>
  <si>
    <t>0.00004461</t>
  </si>
  <si>
    <t>0.00002446</t>
  </si>
  <si>
    <t>0.0002249</t>
  </si>
  <si>
    <t>0.00002406</t>
  </si>
  <si>
    <t>0.000007644</t>
  </si>
  <si>
    <t>0.00001270</t>
  </si>
  <si>
    <t>0.00009535</t>
  </si>
  <si>
    <t>0.0001463</t>
  </si>
  <si>
    <t>0.0001169</t>
  </si>
  <si>
    <t>0.0004992</t>
  </si>
  <si>
    <t>0.002519</t>
  </si>
  <si>
    <t>0.005152</t>
  </si>
  <si>
    <t>0.0005997</t>
  </si>
  <si>
    <t>0.0000002496</t>
  </si>
  <si>
    <t>0.0000006630</t>
  </si>
  <si>
    <t>0.0003604</t>
  </si>
  <si>
    <t>0.0000001999</t>
  </si>
  <si>
    <t>0.05616</t>
  </si>
  <si>
    <t>0.007359</t>
  </si>
  <si>
    <t>0.0009116</t>
  </si>
  <si>
    <t>0.03598</t>
  </si>
  <si>
    <t>2.496</t>
  </si>
  <si>
    <t>0.2120</t>
  </si>
  <si>
    <t>0.0002499</t>
  </si>
  <si>
    <t>0.00001260</t>
  </si>
  <si>
    <t>0.00000002870</t>
  </si>
  <si>
    <t>0.00000003729</t>
  </si>
  <si>
    <t>0.000002224</t>
  </si>
  <si>
    <t>0.00000001519</t>
  </si>
  <si>
    <t>0.0001276</t>
  </si>
  <si>
    <t>0.000001277</t>
  </si>
  <si>
    <t>0.00008446</t>
  </si>
  <si>
    <t>0.00001038</t>
  </si>
  <si>
    <t>0.0002884</t>
  </si>
  <si>
    <t>0.001942</t>
  </si>
  <si>
    <t>0.003975</t>
  </si>
  <si>
    <t>0.0000002884</t>
  </si>
  <si>
    <t>0.0000008090</t>
  </si>
  <si>
    <t>0.00005000</t>
  </si>
  <si>
    <t>0.0000002363</t>
  </si>
  <si>
    <t>0.07758</t>
  </si>
  <si>
    <t>0.009789</t>
  </si>
  <si>
    <t>0.001300</t>
  </si>
  <si>
    <t>0.04773</t>
  </si>
  <si>
    <t>2.884</t>
  </si>
  <si>
    <t>0.8090</t>
  </si>
  <si>
    <t>2.363</t>
  </si>
  <si>
    <t>0.0003062</t>
  </si>
  <si>
    <t>0.00004161</t>
  </si>
  <si>
    <t>0.0002436</t>
  </si>
  <si>
    <t>0.00000003317</t>
  </si>
  <si>
    <t>0.00000004551</t>
  </si>
  <si>
    <t>0.0000003085</t>
  </si>
  <si>
    <t>0.00000001796</t>
  </si>
  <si>
    <t>0.0001649</t>
  </si>
  <si>
    <t>0.000001951</t>
  </si>
  <si>
    <t>0.0001279</t>
  </si>
  <si>
    <t>0.0001412</t>
  </si>
  <si>
    <t>0.00003961</t>
  </si>
  <si>
    <t>0.0006621</t>
  </si>
  <si>
    <t>0.0007525</t>
  </si>
  <si>
    <t>0.002080</t>
  </si>
  <si>
    <t>0.0006815</t>
  </si>
  <si>
    <t>0.0000004138</t>
  </si>
  <si>
    <t>0.0000001075</t>
  </si>
  <si>
    <t>0.00000003210</t>
  </si>
  <si>
    <t>0.0000003245</t>
  </si>
  <si>
    <t>0.2122</t>
  </si>
  <si>
    <t>0.01601</t>
  </si>
  <si>
    <t>0.002497</t>
  </si>
  <si>
    <t>0.1183</t>
  </si>
  <si>
    <t>4.138</t>
  </si>
  <si>
    <t>1.075</t>
  </si>
  <si>
    <t>0.3210</t>
  </si>
  <si>
    <t>3.245</t>
  </si>
  <si>
    <t>0.0003101</t>
  </si>
  <si>
    <t>0.00006699</t>
  </si>
  <si>
    <t>0.00001572</t>
  </si>
  <si>
    <t>0.0002756</t>
  </si>
  <si>
    <t>0.00000004759</t>
  </si>
  <si>
    <t>0.000000006047</t>
  </si>
  <si>
    <t>0.0000000001981</t>
  </si>
  <si>
    <t>0.00000002466</t>
  </si>
  <si>
    <t>0.00001435</t>
  </si>
  <si>
    <t>0.0002026</t>
  </si>
  <si>
    <t>0.00005263</t>
  </si>
  <si>
    <t>0.0001589</t>
  </si>
  <si>
    <t>0.001414</t>
  </si>
  <si>
    <t>0.003659</t>
  </si>
  <si>
    <t>0.0004350</t>
  </si>
  <si>
    <t>0.00005550</t>
  </si>
  <si>
    <t>0.00002080</t>
  </si>
  <si>
    <t>0.00004860</t>
  </si>
  <si>
    <t>0.0000001500</t>
  </si>
  <si>
    <t>0.04127</t>
  </si>
  <si>
    <t>0.0007920</t>
  </si>
  <si>
    <t>0.02634</t>
  </si>
  <si>
    <t>1.850</t>
  </si>
  <si>
    <t>0.5200</t>
  </si>
  <si>
    <t>0.1800</t>
  </si>
  <si>
    <t>1.500</t>
  </si>
  <si>
    <t>0.0002984</t>
  </si>
  <si>
    <t>0.000006383</t>
  </si>
  <si>
    <t>0.000001170</t>
  </si>
  <si>
    <t>0.0000002999</t>
  </si>
  <si>
    <t>0.00000001140</t>
  </si>
  <si>
    <t>0.0002674</t>
  </si>
  <si>
    <t>0.000006335</t>
  </si>
  <si>
    <t>0.000002017</t>
  </si>
  <si>
    <t>0.0002250</t>
  </si>
  <si>
    <t>0.00009058</t>
  </si>
  <si>
    <t>0.000008813</t>
  </si>
  <si>
    <t>0.00007344</t>
  </si>
  <si>
    <t>0.001337</t>
  </si>
  <si>
    <t>0.003466</t>
  </si>
  <si>
    <t>0.0001449</t>
  </si>
  <si>
    <t>0.0000001640</t>
  </si>
  <si>
    <t>0.05357</t>
  </si>
  <si>
    <t>0.004758</t>
  </si>
  <si>
    <t>0.0008702</t>
  </si>
  <si>
    <t>0.03165</t>
  </si>
  <si>
    <t>1.640</t>
  </si>
  <si>
    <t>0.0004172</t>
  </si>
  <si>
    <t>0.0003263</t>
  </si>
  <si>
    <t>0.0000001641</t>
  </si>
  <si>
    <t>0.00000001246</t>
  </si>
  <si>
    <t>0.000006701</t>
  </si>
  <si>
    <t>0.000002129</t>
  </si>
  <si>
    <t>0.0002460</t>
  </si>
  <si>
    <t>0.00008029</t>
  </si>
  <si>
    <t>0.001088</t>
  </si>
  <si>
    <t>0.004854</t>
  </si>
  <si>
    <t>0.0006061</t>
  </si>
  <si>
    <t>0.00008060</t>
  </si>
  <si>
    <t>0.000001050</t>
  </si>
  <si>
    <t>0.0002937</t>
  </si>
  <si>
    <t>0.0000003190</t>
  </si>
  <si>
    <t>0.1926</t>
  </si>
  <si>
    <t>0.001686</t>
  </si>
  <si>
    <t>0.1094</t>
  </si>
  <si>
    <t>4.030</t>
  </si>
  <si>
    <t>1.050</t>
  </si>
  <si>
    <t>0.3300</t>
  </si>
  <si>
    <t>3.190</t>
  </si>
  <si>
    <t>0.0002620</t>
  </si>
  <si>
    <t>0.00006694</t>
  </si>
  <si>
    <t>0.00001878</t>
  </si>
  <si>
    <t>0.000009269</t>
  </si>
  <si>
    <t>0.00000005906</t>
  </si>
  <si>
    <t>0.000001812</t>
  </si>
  <si>
    <t>0.00000002424</t>
  </si>
  <si>
    <t>0.00005539</t>
  </si>
  <si>
    <t>0.0000008094</t>
  </si>
  <si>
    <t>0.00005141</t>
  </si>
  <si>
    <t>0.0002870</t>
  </si>
  <si>
    <t>0.0007594</t>
  </si>
  <si>
    <t>0.001840</t>
  </si>
  <si>
    <t>0.000003390</t>
  </si>
  <si>
    <t>0.0001775</t>
  </si>
  <si>
    <t>0.000009540</t>
  </si>
  <si>
    <t>0.006187</t>
  </si>
  <si>
    <t>0.0008057</t>
  </si>
  <si>
    <t>0.004474</t>
  </si>
  <si>
    <t>0.3826</t>
  </si>
  <si>
    <t>0.04610</t>
  </si>
  <si>
    <t>0.00002007</t>
  </si>
  <si>
    <t>0.000005733</t>
  </si>
  <si>
    <t>0.000003357</t>
  </si>
  <si>
    <t>0.000001320</t>
  </si>
  <si>
    <t>0.0000007250</t>
  </si>
  <si>
    <t>0.00000001831</t>
  </si>
  <si>
    <t>0.000000009956</t>
  </si>
  <si>
    <t>0.000000005185</t>
  </si>
  <si>
    <t>0.00000001724</t>
  </si>
  <si>
    <t>0.00001873</t>
  </si>
  <si>
    <t>0.000002257</t>
  </si>
  <si>
    <t>0.0007650</t>
  </si>
  <si>
    <t>0.001839</t>
  </si>
  <si>
    <t>0.0001740</t>
  </si>
  <si>
    <t>0.000003375</t>
  </si>
  <si>
    <t>0.000009489</t>
  </si>
  <si>
    <t>0.006126</t>
  </si>
  <si>
    <t>0.0008010</t>
  </si>
  <si>
    <t>0.004431</t>
  </si>
  <si>
    <t>0.3805</t>
  </si>
  <si>
    <t>0.1125</t>
  </si>
  <si>
    <t>0.04590</t>
  </si>
  <si>
    <t>0.3163</t>
  </si>
  <si>
    <t>0.000005708</t>
  </si>
  <si>
    <t>0.000003351</t>
  </si>
  <si>
    <t>0.0000001898</t>
  </si>
  <si>
    <t>0.000001099</t>
  </si>
  <si>
    <t>0.0000007212</t>
  </si>
  <si>
    <t>0.00000001821</t>
  </si>
  <si>
    <t>0.000000009912</t>
  </si>
  <si>
    <t>0.000000005162</t>
  </si>
  <si>
    <t>0.00000001715</t>
  </si>
  <si>
    <t>0.00001863</t>
  </si>
  <si>
    <t>0.000005508</t>
  </si>
  <si>
    <t>0.000002247</t>
  </si>
  <si>
    <t>0.00001549</t>
  </si>
  <si>
    <t>0.0001795</t>
  </si>
  <si>
    <t>0.0008207</t>
  </si>
  <si>
    <t>0.000008997</t>
  </si>
  <si>
    <t>0.005534</t>
  </si>
  <si>
    <t>0.0007464</t>
  </si>
  <si>
    <t>0.0001917</t>
  </si>
  <si>
    <t>0.004046</t>
  </si>
  <si>
    <t>0.3589</t>
  </si>
  <si>
    <t>0.1077</t>
  </si>
  <si>
    <t>0.04490</t>
  </si>
  <si>
    <t>0.2999</t>
  </si>
  <si>
    <t>0.00001883</t>
  </si>
  <si>
    <t>0.000005464</t>
  </si>
  <si>
    <t>0.000003259</t>
  </si>
  <si>
    <t>0.000001238</t>
  </si>
  <si>
    <t>0.0000001817</t>
  </si>
  <si>
    <t>0.000001055</t>
  </si>
  <si>
    <t>0.0000006838</t>
  </si>
  <si>
    <t>0.00000001730</t>
  </si>
  <si>
    <t>0.000000009555</t>
  </si>
  <si>
    <t>0.000000005084</t>
  </si>
  <si>
    <t>0.00000001637</t>
  </si>
  <si>
    <t>0.00001757</t>
  </si>
  <si>
    <t>0.000005273</t>
  </si>
  <si>
    <t>0.000002198</t>
  </si>
  <si>
    <t>0.00001468</t>
  </si>
  <si>
    <t>0.0007646</t>
  </si>
  <si>
    <t>0.006128</t>
  </si>
  <si>
    <t>0.0008017</t>
  </si>
  <si>
    <t>0.0001918</t>
  </si>
  <si>
    <t>0.3806</t>
  </si>
  <si>
    <t>0.1126</t>
  </si>
  <si>
    <t>0.04600</t>
  </si>
  <si>
    <t>0.00001997</t>
  </si>
  <si>
    <t>0.000005713</t>
  </si>
  <si>
    <t>0.000003353</t>
  </si>
  <si>
    <t>0.0000001900</t>
  </si>
  <si>
    <t>0.000001096</t>
  </si>
  <si>
    <t>0.00000001822</t>
  </si>
  <si>
    <t>0.000000009921</t>
  </si>
  <si>
    <t>0.000000005173</t>
  </si>
  <si>
    <t>0.000005513</t>
  </si>
  <si>
    <t>0.000002252</t>
  </si>
  <si>
    <t>0.0008231</t>
  </si>
  <si>
    <t>0.001850</t>
  </si>
  <si>
    <t>0.0001498</t>
  </si>
  <si>
    <t>0.00001075</t>
  </si>
  <si>
    <t>0.000003228</t>
  </si>
  <si>
    <t>0.0001837</t>
  </si>
  <si>
    <t>0.000008985</t>
  </si>
  <si>
    <t>0.005518</t>
  </si>
  <si>
    <t>0.0007457</t>
  </si>
  <si>
    <t>0.0001846</t>
  </si>
  <si>
    <t>0.004037</t>
  </si>
  <si>
    <t>0.3583</t>
  </si>
  <si>
    <t>0.1076</t>
  </si>
  <si>
    <t>0.04480</t>
  </si>
  <si>
    <t>0.2995</t>
  </si>
  <si>
    <t>0.00001880</t>
  </si>
  <si>
    <t>0.00001536</t>
  </si>
  <si>
    <t>0.000001236</t>
  </si>
  <si>
    <t>0.0000001816</t>
  </si>
  <si>
    <t>0.000001133</t>
  </si>
  <si>
    <t>0.0000006829</t>
  </si>
  <si>
    <t>0.00000001700</t>
  </si>
  <si>
    <t>0.000000009398</t>
  </si>
  <si>
    <t>0.000000004995</t>
  </si>
  <si>
    <t>0.00000001610</t>
  </si>
  <si>
    <t>0.000005268</t>
  </si>
  <si>
    <t>0.000002193</t>
  </si>
  <si>
    <t>0.00001466</t>
  </si>
  <si>
    <t>0.0003174</t>
  </si>
  <si>
    <t>0.0006756</t>
  </si>
  <si>
    <t>0.001804</t>
  </si>
  <si>
    <t>0.0002192</t>
  </si>
  <si>
    <t>0.000003600</t>
  </si>
  <si>
    <t>0.0001672</t>
  </si>
  <si>
    <t>0.007077</t>
  </si>
  <si>
    <t>0.0008904</t>
  </si>
  <si>
    <t>0.0002024</t>
  </si>
  <si>
    <t>0.005107</t>
  </si>
  <si>
    <t>0.4122</t>
  </si>
  <si>
    <t>0.04750</t>
  </si>
  <si>
    <t>0.3425</t>
  </si>
  <si>
    <t>0.000006088</t>
  </si>
  <si>
    <t>0.000003363</t>
  </si>
  <si>
    <t>0.000001422</t>
  </si>
  <si>
    <t>0.0000002025</t>
  </si>
  <si>
    <t>0.000001032</t>
  </si>
  <si>
    <t>0.0000007809</t>
  </si>
  <si>
    <t>0.00000001956</t>
  </si>
  <si>
    <t>0.00000001048</t>
  </si>
  <si>
    <t>0.000000005296</t>
  </si>
  <si>
    <t>0.00000001841</t>
  </si>
  <si>
    <t>0.00002018</t>
  </si>
  <si>
    <t>0.000002326</t>
  </si>
  <si>
    <t>0.00000003222</t>
  </si>
  <si>
    <t>0.001506</t>
  </si>
  <si>
    <t>0.00000002689</t>
  </si>
  <si>
    <t>0.00002081</t>
  </si>
  <si>
    <t>0.0002458</t>
  </si>
  <si>
    <t>0.000002689</t>
  </si>
  <si>
    <t>0.006508</t>
  </si>
  <si>
    <t>0.0006650</t>
  </si>
  <si>
    <t>0.0001313</t>
  </si>
  <si>
    <t>0.004733</t>
  </si>
  <si>
    <t>0.3222</t>
  </si>
  <si>
    <t>0.09910</t>
  </si>
  <si>
    <t>0.04180</t>
  </si>
  <si>
    <t>0.2689</t>
  </si>
  <si>
    <t>0.000006032</t>
  </si>
  <si>
    <t>0.000003568</t>
  </si>
  <si>
    <t>0.000000003705</t>
  </si>
  <si>
    <t>0.000001171</t>
  </si>
  <si>
    <t>0.000001516</t>
  </si>
  <si>
    <t>0.0000002044</t>
  </si>
  <si>
    <t>0.00000001630</t>
  </si>
  <si>
    <t>0.000000009229</t>
  </si>
  <si>
    <t>0.000000004969</t>
  </si>
  <si>
    <t>0.00000001541</t>
  </si>
  <si>
    <t>0.000004852</t>
  </si>
  <si>
    <t>0.000002047</t>
  </si>
  <si>
    <t>0.0007769</t>
  </si>
  <si>
    <t>0.001058</t>
  </si>
  <si>
    <t>0.002620</t>
  </si>
  <si>
    <t>0.0005676</t>
  </si>
  <si>
    <t>0.00001494</t>
  </si>
  <si>
    <t>0.00001234</t>
  </si>
  <si>
    <t>0.01458</t>
  </si>
  <si>
    <t>0.001658</t>
  </si>
  <si>
    <t>0.0003735</t>
  </si>
  <si>
    <t>0.009520</t>
  </si>
  <si>
    <t>0.7470</t>
  </si>
  <si>
    <t>0.6170</t>
  </si>
  <si>
    <t>0.0002843</t>
  </si>
  <si>
    <t>0.00001246</t>
  </si>
  <si>
    <t>0.000006133</t>
  </si>
  <si>
    <t>0.000001718</t>
  </si>
  <si>
    <t>0.0000006047</t>
  </si>
  <si>
    <t>0.000001173</t>
  </si>
  <si>
    <t>0.0000009378</t>
  </si>
  <si>
    <t>0.000001334</t>
  </si>
  <si>
    <t>0.0000008961</t>
  </si>
  <si>
    <t>0.0001916</t>
  </si>
  <si>
    <t>0.00003657</t>
  </si>
  <si>
    <t>0.00003021</t>
  </si>
  <si>
    <t>0.001206</t>
  </si>
  <si>
    <t>0.004181</t>
  </si>
  <si>
    <t>0.0003420</t>
  </si>
  <si>
    <t>0.0001388</t>
  </si>
  <si>
    <t>0.00006840</t>
  </si>
  <si>
    <t>0.1124</t>
  </si>
  <si>
    <t>0.01151</t>
  </si>
  <si>
    <t>0.07244</t>
  </si>
  <si>
    <t>2.781</t>
  </si>
  <si>
    <t>0.7630</t>
  </si>
  <si>
    <t>2.280</t>
  </si>
  <si>
    <t>0.0001736</t>
  </si>
  <si>
    <t>0.00005279</t>
  </si>
  <si>
    <t>0.00001870</t>
  </si>
  <si>
    <t>0.0001300</t>
  </si>
  <si>
    <t>0.000002575</t>
  </si>
  <si>
    <t>0.0000008566</t>
  </si>
  <si>
    <t>0.000005198</t>
  </si>
  <si>
    <t>0.00001286</t>
  </si>
  <si>
    <t>0.000004772</t>
  </si>
  <si>
    <t>0.0001362</t>
  </si>
  <si>
    <t>0.00003736</t>
  </si>
  <si>
    <t>0.0001116</t>
  </si>
  <si>
    <t>0.0003367</t>
  </si>
  <si>
    <t>0.004175</t>
  </si>
  <si>
    <t>0.0003452</t>
  </si>
  <si>
    <t>0.0001122</t>
  </si>
  <si>
    <t>0.00004608</t>
  </si>
  <si>
    <t>0.0001399</t>
  </si>
  <si>
    <t>0.00006903</t>
  </si>
  <si>
    <t>0.1148</t>
  </si>
  <si>
    <t>0.01167</t>
  </si>
  <si>
    <t>0.001523</t>
  </si>
  <si>
    <t>0.07384</t>
  </si>
  <si>
    <t>2.806</t>
  </si>
  <si>
    <t>0.7680</t>
  </si>
  <si>
    <t>0.2690</t>
  </si>
  <si>
    <t>2.301</t>
  </si>
  <si>
    <t>0.00005314</t>
  </si>
  <si>
    <t>0.00001884</t>
  </si>
  <si>
    <t>0.0001312</t>
  </si>
  <si>
    <t>0.00001291</t>
  </si>
  <si>
    <t>0.000002592</t>
  </si>
  <si>
    <t>0.0000008631</t>
  </si>
  <si>
    <t>0.000005246</t>
  </si>
  <si>
    <t>0.00002594</t>
  </si>
  <si>
    <t>0.00001295</t>
  </si>
  <si>
    <t>0.000004808</t>
  </si>
  <si>
    <t>0.00001334</t>
  </si>
  <si>
    <t>0.0001374</t>
  </si>
  <si>
    <t>0.0001127</t>
  </si>
  <si>
    <t>0.0003738</t>
  </si>
  <si>
    <t>0.0003315</t>
  </si>
  <si>
    <t>0.0001246</t>
  </si>
  <si>
    <t>0.00004160</t>
  </si>
  <si>
    <t>0.00007650</t>
  </si>
  <si>
    <t>0.1472</t>
  </si>
  <si>
    <t>0.01351</t>
  </si>
  <si>
    <t>0.001653</t>
  </si>
  <si>
    <t>0.09223</t>
  </si>
  <si>
    <t>3.115</t>
  </si>
  <si>
    <t>0.2820</t>
  </si>
  <si>
    <t>2.550</t>
  </si>
  <si>
    <t>0.00005770</t>
  </si>
  <si>
    <t>0.00001965</t>
  </si>
  <si>
    <t>0.0001517</t>
  </si>
  <si>
    <t>0.000002340</t>
  </si>
  <si>
    <t>0.0000008004</t>
  </si>
  <si>
    <t>0.000005814</t>
  </si>
  <si>
    <t>0.000005040</t>
  </si>
  <si>
    <t>0.00002109</t>
  </si>
  <si>
    <t>0.0001525</t>
  </si>
  <si>
    <t>0.00001381</t>
  </si>
  <si>
    <t>0.0001248</t>
  </si>
  <si>
    <t>0.0004018</t>
  </si>
  <si>
    <t>0.003844</t>
  </si>
  <si>
    <t>0.0003553</t>
  </si>
  <si>
    <t>0.0001339</t>
  </si>
  <si>
    <t>0.00004390</t>
  </si>
  <si>
    <t>0.0001251</t>
  </si>
  <si>
    <t>0.0001093</t>
  </si>
  <si>
    <t>0.1757</t>
  </si>
  <si>
    <t>0.01487</t>
  </si>
  <si>
    <t>3.348</t>
  </si>
  <si>
    <t>2.733</t>
  </si>
  <si>
    <t>0.00006217</t>
  </si>
  <si>
    <t>0.000002469</t>
  </si>
  <si>
    <t>0.0000007721</t>
  </si>
  <si>
    <t>0.000008308</t>
  </si>
  <si>
    <t>0.00004041</t>
  </si>
  <si>
    <t>0.00001671</t>
  </si>
  <si>
    <t>0.000005201</t>
  </si>
  <si>
    <t>0.0001639</t>
  </si>
  <si>
    <t>0.0001338</t>
  </si>
  <si>
    <t>0.0003587</t>
  </si>
  <si>
    <t>0.0007948</t>
  </si>
  <si>
    <t>0.001387</t>
  </si>
  <si>
    <t>0.0002730</t>
  </si>
  <si>
    <t>0.000009139</t>
  </si>
  <si>
    <t>0.00001437</t>
  </si>
  <si>
    <t>0.008403</t>
  </si>
  <si>
    <t>0.001676</t>
  </si>
  <si>
    <t>0.0002833</t>
  </si>
  <si>
    <t>0.005748</t>
  </si>
  <si>
    <t>0.6080</t>
  </si>
  <si>
    <t>0.1702</t>
  </si>
  <si>
    <t>0.07030</t>
  </si>
  <si>
    <t>0.4790</t>
  </si>
  <si>
    <t>0.00004272</t>
  </si>
  <si>
    <t>0.000009003</t>
  </si>
  <si>
    <t>0.000003498</t>
  </si>
  <si>
    <t>0.00002632</t>
  </si>
  <si>
    <t>0.000001398</t>
  </si>
  <si>
    <t>0.0000006702</t>
  </si>
  <si>
    <t>0.00000005639</t>
  </si>
  <si>
    <t>0.000001092</t>
  </si>
  <si>
    <t>0.00001155</t>
  </si>
  <si>
    <t>0.000001771</t>
  </si>
  <si>
    <t>0.00002977</t>
  </si>
  <si>
    <t>0.000008333</t>
  </si>
  <si>
    <t>0.000003442</t>
  </si>
  <si>
    <t>0.00002345</t>
  </si>
  <si>
    <t>0.0008299</t>
  </si>
  <si>
    <t>0.001203</t>
  </si>
  <si>
    <t>0.002998</t>
  </si>
  <si>
    <t>0.0007772</t>
  </si>
  <si>
    <t>0.00001482</t>
  </si>
  <si>
    <t>0.0000002410</t>
  </si>
  <si>
    <t>0.00000006120</t>
  </si>
  <si>
    <t>0.01365</t>
  </si>
  <si>
    <t>0.001350</t>
  </si>
  <si>
    <t>0.009186</t>
  </si>
  <si>
    <t>0.7410</t>
  </si>
  <si>
    <t>0.2410</t>
  </si>
  <si>
    <t>0.6120</t>
  </si>
  <si>
    <t>0.00007911</t>
  </si>
  <si>
    <t>0.000006064</t>
  </si>
  <si>
    <t>0.00004919</t>
  </si>
  <si>
    <t>0.000001704</t>
  </si>
  <si>
    <t>0.00000001356</t>
  </si>
  <si>
    <t>0.0000007191</t>
  </si>
  <si>
    <t>0.000000004651</t>
  </si>
  <si>
    <t>0.00004112</t>
  </si>
  <si>
    <t>0.0000007410</t>
  </si>
  <si>
    <t>0.0000002038</t>
  </si>
  <si>
    <t>0.00001922</t>
  </si>
  <si>
    <t>0.00003628</t>
  </si>
  <si>
    <t>0.00001180</t>
  </si>
  <si>
    <t>0.00002996</t>
  </si>
  <si>
    <t>0.001002</t>
  </si>
  <si>
    <t>0.0007182</t>
  </si>
  <si>
    <t>0.003826</t>
  </si>
  <si>
    <t>0.0007245</t>
  </si>
  <si>
    <t>0.0000001252</t>
  </si>
  <si>
    <t>0.0000003420</t>
  </si>
  <si>
    <t>0.0006322</t>
  </si>
  <si>
    <t>0.0000001035</t>
  </si>
  <si>
    <t>0.03718</t>
  </si>
  <si>
    <t>0.003181</t>
  </si>
  <si>
    <t>0.0004251</t>
  </si>
  <si>
    <t>0.02463</t>
  </si>
  <si>
    <t>1.252</t>
  </si>
  <si>
    <t>0.3420</t>
  </si>
  <si>
    <t>1.035</t>
  </si>
  <si>
    <t>0.0005042</t>
  </si>
  <si>
    <t>0.00002872</t>
  </si>
  <si>
    <t>0.00001471</t>
  </si>
  <si>
    <t>0.0003584</t>
  </si>
  <si>
    <t>0.00000001440</t>
  </si>
  <si>
    <t>0.00000001924</t>
  </si>
  <si>
    <t>0.000003901</t>
  </si>
  <si>
    <t>0.000000007866</t>
  </si>
  <si>
    <t>0.0004429</t>
  </si>
  <si>
    <t>0.00001196</t>
  </si>
  <si>
    <t>0.000005473</t>
  </si>
  <si>
    <t>0.0003077</t>
  </si>
  <si>
    <t>0.00006130</t>
  </si>
  <si>
    <t>0.00001674</t>
  </si>
  <si>
    <t>0.00005067</t>
  </si>
  <si>
    <t>0.0006745</t>
  </si>
  <si>
    <t>0.003741</t>
  </si>
  <si>
    <t>0.0007595</t>
  </si>
  <si>
    <t>0.0000001316</t>
  </si>
  <si>
    <t>0.0000003550</t>
  </si>
  <si>
    <t>0.0006048</t>
  </si>
  <si>
    <t>0.04159</t>
  </si>
  <si>
    <t>0.003408</t>
  </si>
  <si>
    <t>0.0004480</t>
  </si>
  <si>
    <t>0.02723</t>
  </si>
  <si>
    <t>1.316</t>
  </si>
  <si>
    <t>0.3550</t>
  </si>
  <si>
    <t>0.1120</t>
  </si>
  <si>
    <t>0.0005722</t>
  </si>
  <si>
    <t>0.00002966</t>
  </si>
  <si>
    <t>0.00000001513</t>
  </si>
  <si>
    <t>0.00000001997</t>
  </si>
  <si>
    <t>0.000003732</t>
  </si>
  <si>
    <t>0.0005077</t>
  </si>
  <si>
    <t>0.00001225</t>
  </si>
  <si>
    <t>0.000005552</t>
  </si>
  <si>
    <t>0.0003467</t>
  </si>
  <si>
    <t>0.00006443</t>
  </si>
  <si>
    <t>0.00001738</t>
  </si>
  <si>
    <t>0.000005484</t>
  </si>
  <si>
    <t>0.0005920</t>
  </si>
  <si>
    <t>0.003634</t>
  </si>
  <si>
    <t>0.0008001</t>
  </si>
  <si>
    <t>0.0000001395</t>
  </si>
  <si>
    <t>0.0000003700</t>
  </si>
  <si>
    <t>0.0005750</t>
  </si>
  <si>
    <t>0.0000001143</t>
  </si>
  <si>
    <t>0.04757</t>
  </si>
  <si>
    <t>0.003663</t>
  </si>
  <si>
    <t>0.0004715</t>
  </si>
  <si>
    <t>0.03052</t>
  </si>
  <si>
    <t>1.395</t>
  </si>
  <si>
    <t>1.143</t>
  </si>
  <si>
    <t>0.0006223</t>
  </si>
  <si>
    <t>0.00003074</t>
  </si>
  <si>
    <t>0.00001480</t>
  </si>
  <si>
    <t>0.0004464</t>
  </si>
  <si>
    <t>0.00000001604</t>
  </si>
  <si>
    <t>0.00000002081</t>
  </si>
  <si>
    <t>0.000003548</t>
  </si>
  <si>
    <t>0.000000008687</t>
  </si>
  <si>
    <t>0.0005539</t>
  </si>
  <si>
    <t>0.000005626</t>
  </si>
  <si>
    <t>0.0003904</t>
  </si>
  <si>
    <t>0.00006830</t>
  </si>
  <si>
    <t>0.00005596</t>
  </si>
  <si>
    <t>0.0007000</t>
  </si>
  <si>
    <t>0.003093</t>
  </si>
  <si>
    <t>0.0005832</t>
  </si>
  <si>
    <t>0.00008750</t>
  </si>
  <si>
    <t>0.0002358</t>
  </si>
  <si>
    <t>0.0006110</t>
  </si>
  <si>
    <t>0.00007290</t>
  </si>
  <si>
    <t>0.01724</t>
  </si>
  <si>
    <t>0.002201</t>
  </si>
  <si>
    <t>0.01217</t>
  </si>
  <si>
    <t>0.8750</t>
  </si>
  <si>
    <t>0.2620</t>
  </si>
  <si>
    <t>0.7290</t>
  </si>
  <si>
    <t>0.00007032</t>
  </si>
  <si>
    <t>0.00002636</t>
  </si>
  <si>
    <t>0.000008661</t>
  </si>
  <si>
    <t>0.00001326</t>
  </si>
  <si>
    <t>0.000003770</t>
  </si>
  <si>
    <t>0.000005540</t>
  </si>
  <si>
    <t>0.0000002687</t>
  </si>
  <si>
    <t>0.00004284</t>
  </si>
  <si>
    <t>0.00001283</t>
  </si>
  <si>
    <t>0.00003569</t>
  </si>
  <si>
    <t>0.0007632</t>
  </si>
  <si>
    <t>0.001036</t>
  </si>
  <si>
    <t>0.002979</t>
  </si>
  <si>
    <t>0.0006352</t>
  </si>
  <si>
    <t>0.00009540</t>
  </si>
  <si>
    <t>0.00007940</t>
  </si>
  <si>
    <t>0.02042</t>
  </si>
  <si>
    <t>0.002464</t>
  </si>
  <si>
    <t>0.0003528</t>
  </si>
  <si>
    <t>0.7940</t>
  </si>
  <si>
    <t>0.000008667</t>
  </si>
  <si>
    <t>0.00001097</t>
  </si>
  <si>
    <t>0.000003567</t>
  </si>
  <si>
    <t>0.000006034</t>
  </si>
  <si>
    <t>0.00001899</t>
  </si>
  <si>
    <t>0.0000002871</t>
  </si>
  <si>
    <t>0.0000003010</t>
  </si>
  <si>
    <t>0.00003887</t>
  </si>
  <si>
    <t>0.002787</t>
  </si>
  <si>
    <t>0.006216</t>
  </si>
  <si>
    <t>0.004631</t>
  </si>
  <si>
    <t>0.0004620</t>
  </si>
  <si>
    <t>0.0002397</t>
  </si>
  <si>
    <t>0.002250</t>
  </si>
  <si>
    <t>0.0003360</t>
  </si>
  <si>
    <t>0.008549</t>
  </si>
  <si>
    <t>0.2960</t>
  </si>
  <si>
    <t>0.00006969</t>
  </si>
  <si>
    <t>0.00003492</t>
  </si>
  <si>
    <t>0.00005784</t>
  </si>
  <si>
    <t>0.000006660</t>
  </si>
  <si>
    <t>0.000002851</t>
  </si>
  <si>
    <t>0.00001822</t>
  </si>
  <si>
    <t>0.0000005404</t>
  </si>
  <si>
    <t>0.00001377</t>
  </si>
  <si>
    <t>0.0000005077</t>
  </si>
  <si>
    <t>0.00001449</t>
  </si>
  <si>
    <t>0.0003024</t>
  </si>
  <si>
    <t>0.002473</t>
  </si>
  <si>
    <t>0.01502</t>
  </si>
  <si>
    <t>0.0002429</t>
  </si>
  <si>
    <t>0.00006480</t>
  </si>
  <si>
    <t>0.001684</t>
  </si>
  <si>
    <t>0.01704</t>
  </si>
  <si>
    <t>0.001891</t>
  </si>
  <si>
    <t>4.320</t>
  </si>
  <si>
    <t>1.080</t>
  </si>
  <si>
    <t>3.470</t>
  </si>
  <si>
    <t>0.0002782</t>
  </si>
  <si>
    <t>0.00006406</t>
  </si>
  <si>
    <t>0.00003053</t>
  </si>
  <si>
    <t>0.00001490</t>
  </si>
  <si>
    <t>0.000003645</t>
  </si>
  <si>
    <t>0.000007912</t>
  </si>
  <si>
    <t>0.00005178</t>
  </si>
  <si>
    <t>0.000007543</t>
  </si>
  <si>
    <t>0.000002030</t>
  </si>
  <si>
    <t>0.00005288</t>
  </si>
  <si>
    <t>0.0001699</t>
  </si>
  <si>
    <t>0.0003624</t>
  </si>
  <si>
    <t>0.002342</t>
  </si>
  <si>
    <t>0.01509</t>
  </si>
  <si>
    <t>0.0002506</t>
  </si>
  <si>
    <t>0.00006660</t>
  </si>
  <si>
    <t>0.2163</t>
  </si>
  <si>
    <t>0.01798</t>
  </si>
  <si>
    <t>0.001961</t>
  </si>
  <si>
    <t>0.1256</t>
  </si>
  <si>
    <t>4.530</t>
  </si>
  <si>
    <t>3.580</t>
  </si>
  <si>
    <t>0.00006598</t>
  </si>
  <si>
    <t>0.00003078</t>
  </si>
  <si>
    <t>0.00001025</t>
  </si>
  <si>
    <t>0.000008162</t>
  </si>
  <si>
    <t>0.00005997</t>
  </si>
  <si>
    <t>0.000007887</t>
  </si>
  <si>
    <t>0.00002945</t>
  </si>
  <si>
    <t>0.0002218</t>
  </si>
  <si>
    <t>0.0003752</t>
  </si>
  <si>
    <t>0.002237</t>
  </si>
  <si>
    <t>0.01486</t>
  </si>
  <si>
    <t>0.0001876</t>
  </si>
  <si>
    <t>0.00006780</t>
  </si>
  <si>
    <t>0.001611</t>
  </si>
  <si>
    <t>0.0001101</t>
  </si>
  <si>
    <t>0.2361</t>
  </si>
  <si>
    <t>0.01865</t>
  </si>
  <si>
    <t>0.1320</t>
  </si>
  <si>
    <t>4.690</t>
  </si>
  <si>
    <t>1.130</t>
  </si>
  <si>
    <t>3.670</t>
  </si>
  <si>
    <t>0.0003177</t>
  </si>
  <si>
    <t>0.00006724</t>
  </si>
  <si>
    <t>0.00002157</t>
  </si>
  <si>
    <t>0.000003814</t>
  </si>
  <si>
    <t>0.000009941</t>
  </si>
  <si>
    <t>0.000008368</t>
  </si>
  <si>
    <t>0.00006646</t>
  </si>
  <si>
    <t>0.000001846</t>
  </si>
  <si>
    <t>0.00003192</t>
  </si>
  <si>
    <t>0.0002296</t>
  </si>
  <si>
    <t>0.00005532</t>
  </si>
  <si>
    <t>0.0001797</t>
  </si>
  <si>
    <t>0.0007198</t>
  </si>
  <si>
    <t>0.0006925</t>
  </si>
  <si>
    <t>0.001534</t>
  </si>
  <si>
    <t>0.0006629</t>
  </si>
  <si>
    <t>0.00000003171</t>
  </si>
  <si>
    <t>0.00000009740</t>
  </si>
  <si>
    <t>0.00000002641</t>
  </si>
  <si>
    <t>0.006367</t>
  </si>
  <si>
    <t>0.005087</t>
  </si>
  <si>
    <t>0.3171</t>
  </si>
  <si>
    <t>0.09740</t>
  </si>
  <si>
    <t>0.04220</t>
  </si>
  <si>
    <t>0.2641</t>
  </si>
  <si>
    <t>0.00002935</t>
  </si>
  <si>
    <t>0.000003384</t>
  </si>
  <si>
    <t>0.000000003647</t>
  </si>
  <si>
    <t>0.000000005479</t>
  </si>
  <si>
    <t>0.000001135</t>
  </si>
  <si>
    <t>0.000000002007</t>
  </si>
  <si>
    <t>0.0000001824</t>
  </si>
  <si>
    <t>0.000003045</t>
  </si>
  <si>
    <t>0.00001553</t>
  </si>
  <si>
    <t>0.000004769</t>
  </si>
  <si>
    <t>0.00001293</t>
  </si>
  <si>
    <t>0.0002991</t>
  </si>
  <si>
    <t>0.0005039</t>
  </si>
  <si>
    <t>0.001700</t>
  </si>
  <si>
    <t>0.00000003604</t>
  </si>
  <si>
    <t>0.000002470</t>
  </si>
  <si>
    <t>0.0002946</t>
  </si>
  <si>
    <t>0.006033</t>
  </si>
  <si>
    <t>0.0009917</t>
  </si>
  <si>
    <t>0.0001624</t>
  </si>
  <si>
    <t>0.004205</t>
  </si>
  <si>
    <t>0.3604</t>
  </si>
  <si>
    <t>0.1235</t>
  </si>
  <si>
    <t>0.04450</t>
  </si>
  <si>
    <t>0.2991</t>
  </si>
  <si>
    <t>0.000006498</t>
  </si>
  <si>
    <t>0.000000004145</t>
  </si>
  <si>
    <t>0.0000001389</t>
  </si>
  <si>
    <t>0.000001818</t>
  </si>
  <si>
    <t>0.000000002273</t>
  </si>
  <si>
    <t>0.0001267</t>
  </si>
  <si>
    <t>0.000008755</t>
  </si>
  <si>
    <t>0.00001765</t>
  </si>
  <si>
    <t>0.000006047</t>
  </si>
  <si>
    <t>0.000002179</t>
  </si>
  <si>
    <t>0.00001464</t>
  </si>
  <si>
    <t>0.0005069</t>
  </si>
  <si>
    <t>0.002175</t>
  </si>
  <si>
    <t>0.004255</t>
  </si>
  <si>
    <t>0.0000002668</t>
  </si>
  <si>
    <t>0.0000007660</t>
  </si>
  <si>
    <t>0.0000002200</t>
  </si>
  <si>
    <t>0.06369</t>
  </si>
  <si>
    <t>0.009100</t>
  </si>
  <si>
    <t>0.001198</t>
  </si>
  <si>
    <t>0.04105</t>
  </si>
  <si>
    <t>2.668</t>
  </si>
  <si>
    <t>0.7660</t>
  </si>
  <si>
    <t>2.200</t>
  </si>
  <si>
    <t>0.00003939</t>
  </si>
  <si>
    <t>0.00000003068</t>
  </si>
  <si>
    <t>0.00000004309</t>
  </si>
  <si>
    <t>0.0000005479</t>
  </si>
  <si>
    <t>0.00000001672</t>
  </si>
  <si>
    <t>0.0001496</t>
  </si>
  <si>
    <t>0.000001848</t>
  </si>
  <si>
    <t>0.0003030</t>
  </si>
  <si>
    <t>0.0001617</t>
  </si>
  <si>
    <t>0.0007748</t>
  </si>
  <si>
    <t>0.002690</t>
  </si>
  <si>
    <t>0.0006192</t>
  </si>
  <si>
    <t>0.0000001047</t>
  </si>
  <si>
    <t>0.0000003040</t>
  </si>
  <si>
    <t>0.0000006540</t>
  </si>
  <si>
    <t>0.0000008600</t>
  </si>
  <si>
    <t>0.01784</t>
  </si>
  <si>
    <t>0.001809</t>
  </si>
  <si>
    <t>0.0003357</t>
  </si>
  <si>
    <t>0.01152</t>
  </si>
  <si>
    <t>0.00000001204</t>
  </si>
  <si>
    <t>0.00000001710</t>
  </si>
  <si>
    <t>0.000000004035</t>
  </si>
  <si>
    <t>0.00000006536</t>
  </si>
  <si>
    <t>0.00009598</t>
  </si>
  <si>
    <t>0.00001114</t>
  </si>
  <si>
    <t>0.000006217</t>
  </si>
  <si>
    <t>0.00008448</t>
  </si>
  <si>
    <t>0.0007949</t>
  </si>
  <si>
    <t>0.001199</t>
  </si>
  <si>
    <t>0.002872</t>
  </si>
  <si>
    <t>0.0007606</t>
  </si>
  <si>
    <t>0.0000001169</t>
  </si>
  <si>
    <t>0.0000003250</t>
  </si>
  <si>
    <t>0.0000002280</t>
  </si>
  <si>
    <t>0.000001878</t>
  </si>
  <si>
    <t>0.02458</t>
  </si>
  <si>
    <t>0.002236</t>
  </si>
  <si>
    <t>0.0004081</t>
  </si>
  <si>
    <t>0.01488</t>
  </si>
  <si>
    <t>1.169</t>
  </si>
  <si>
    <t>0.3250</t>
  </si>
  <si>
    <t>0.9390</t>
  </si>
  <si>
    <t>0.0001479</t>
  </si>
  <si>
    <t>0.00000001828</t>
  </si>
  <si>
    <t>0.000000001407</t>
  </si>
  <si>
    <t>0.0000001427</t>
  </si>
  <si>
    <t>0.0001252</t>
  </si>
  <si>
    <t>0.00005723</t>
  </si>
  <si>
    <t>0.00001591</t>
  </si>
  <si>
    <t>0.00004597</t>
  </si>
  <si>
    <t>0.0004036</t>
  </si>
  <si>
    <t>0.0009923</t>
  </si>
  <si>
    <t>0.0002931</t>
  </si>
  <si>
    <t>0.00007645</t>
  </si>
  <si>
    <t>0.00006563</t>
  </si>
  <si>
    <t>0.005081</t>
  </si>
  <si>
    <t>0.003682</t>
  </si>
  <si>
    <t>0.3010</t>
  </si>
  <si>
    <t>0.09430</t>
  </si>
  <si>
    <t>0.03770</t>
  </si>
  <si>
    <t>0.2527</t>
  </si>
  <si>
    <t>0.00002808</t>
  </si>
  <si>
    <t>0.000008318</t>
  </si>
  <si>
    <t>0.000003002</t>
  </si>
  <si>
    <t>0.00001798</t>
  </si>
  <si>
    <t>0.000008792</t>
  </si>
  <si>
    <t>0.000003692</t>
  </si>
  <si>
    <t>0.000005589</t>
  </si>
  <si>
    <t>0.000004546</t>
  </si>
  <si>
    <t>0.000000008926</t>
  </si>
  <si>
    <t>0.000000004555</t>
  </si>
  <si>
    <t>0.00000001472</t>
  </si>
  <si>
    <t>0.00001474</t>
  </si>
  <si>
    <t>0.000004617</t>
  </si>
  <si>
    <t>0.0002442</t>
  </si>
  <si>
    <t>0.0005408</t>
  </si>
  <si>
    <t>0.002124</t>
  </si>
  <si>
    <t>0.0005994</t>
  </si>
  <si>
    <t>0.00003380</t>
  </si>
  <si>
    <t>0.0002147</t>
  </si>
  <si>
    <t>0.00009990</t>
  </si>
  <si>
    <t>0.03516</t>
  </si>
  <si>
    <t>0.003650</t>
  </si>
  <si>
    <t>0.0005311</t>
  </si>
  <si>
    <t>0.02248</t>
  </si>
  <si>
    <t>1.221</t>
  </si>
  <si>
    <t>0.9990</t>
  </si>
  <si>
    <t>0.0001575</t>
  </si>
  <si>
    <t>0.00001845</t>
  </si>
  <si>
    <t>0.000006857</t>
  </si>
  <si>
    <t>0.00001404</t>
  </si>
  <si>
    <t>0.000001901</t>
  </si>
  <si>
    <t>0.000001325</t>
  </si>
  <si>
    <t>0.000007592</t>
  </si>
  <si>
    <t>0.00008364</t>
  </si>
  <si>
    <t>0.00005978</t>
  </si>
  <si>
    <t>0.00004891</t>
  </si>
  <si>
    <t>0.0005008</t>
  </si>
  <si>
    <t>0.0008779</t>
  </si>
  <si>
    <t>0.003043</t>
  </si>
  <si>
    <t>0.0002126</t>
  </si>
  <si>
    <t>0.00003954</t>
  </si>
  <si>
    <t>0.0001493</t>
  </si>
  <si>
    <t>0.00002126</t>
  </si>
  <si>
    <t>0.03451</t>
  </si>
  <si>
    <t>0.003220</t>
  </si>
  <si>
    <t>0.0004851</t>
  </si>
  <si>
    <t>0.02102</t>
  </si>
  <si>
    <t>1.318</t>
  </si>
  <si>
    <t>1.063</t>
  </si>
  <si>
    <t>0.0001609</t>
  </si>
  <si>
    <t>0.00002189</t>
  </si>
  <si>
    <t>0.000007829</t>
  </si>
  <si>
    <t>0.0001237</t>
  </si>
  <si>
    <t>0.000004547</t>
  </si>
  <si>
    <t>0.0000009759</t>
  </si>
  <si>
    <t>0.0000009214</t>
  </si>
  <si>
    <t>0.000001616</t>
  </si>
  <si>
    <t>0.000003928</t>
  </si>
  <si>
    <t>0.00007003</t>
  </si>
  <si>
    <t>0.00005204</t>
  </si>
  <si>
    <t>0.0006233</t>
  </si>
  <si>
    <t>0.0008341</t>
  </si>
  <si>
    <t>0.0002546</t>
  </si>
  <si>
    <t>0.00005540</t>
  </si>
  <si>
    <t>0.00001790</t>
  </si>
  <si>
    <t>0.03914</t>
  </si>
  <si>
    <t>0.003372</t>
  </si>
  <si>
    <t>0.0005028</t>
  </si>
  <si>
    <t>0.02298</t>
  </si>
  <si>
    <t>1.385</t>
  </si>
  <si>
    <t>0.3580</t>
  </si>
  <si>
    <t>1.107</t>
  </si>
  <si>
    <t>0.0001755</t>
  </si>
  <si>
    <t>0.00002259</t>
  </si>
  <si>
    <t>0.000007870</t>
  </si>
  <si>
    <t>0.000006371</t>
  </si>
  <si>
    <t>0.000001007</t>
  </si>
  <si>
    <t>0.0000008355</t>
  </si>
  <si>
    <t>0.000004052</t>
  </si>
  <si>
    <t>0.00007433</t>
  </si>
  <si>
    <t>0.00006781</t>
  </si>
  <si>
    <t>0.00005420</t>
  </si>
  <si>
    <t>0.0007895</t>
  </si>
  <si>
    <t>0.0007897</t>
  </si>
  <si>
    <t>0.002892</t>
  </si>
  <si>
    <t>0.0002883</t>
  </si>
  <si>
    <t>0.00007310</t>
  </si>
  <si>
    <t>0.0001243</t>
  </si>
  <si>
    <t>0.00002306</t>
  </si>
  <si>
    <t>0.04518</t>
  </si>
  <si>
    <t>0.02517</t>
  </si>
  <si>
    <t>1.462</t>
  </si>
  <si>
    <t>1.153</t>
  </si>
  <si>
    <t>0.0001912</t>
  </si>
  <si>
    <t>0.00002328</t>
  </si>
  <si>
    <t>0.000007928</t>
  </si>
  <si>
    <t>0.0001378</t>
  </si>
  <si>
    <t>0.000008407</t>
  </si>
  <si>
    <t>0.000001038</t>
  </si>
  <si>
    <t>0.0000007669</t>
  </si>
  <si>
    <t>0.000001753</t>
  </si>
  <si>
    <t>0.000004177</t>
  </si>
  <si>
    <t>0.000001629</t>
  </si>
  <si>
    <t>0.00007961</t>
  </si>
  <si>
    <t>0.00007158</t>
  </si>
  <si>
    <t>0.00005645</t>
  </si>
  <si>
    <t>0.0002855</t>
  </si>
  <si>
    <t>0.001024</t>
  </si>
  <si>
    <t>0.0001958</t>
  </si>
  <si>
    <t>0.002797</t>
  </si>
  <si>
    <t>0.0004304</t>
  </si>
  <si>
    <t>0.01618</t>
  </si>
  <si>
    <t>0.00001994</t>
  </si>
  <si>
    <t>0.000007672</t>
  </si>
  <si>
    <t>0.00009203</t>
  </si>
  <si>
    <t>0.000002627</t>
  </si>
  <si>
    <t>0.0000008888</t>
  </si>
  <si>
    <t>0.000001208</t>
  </si>
  <si>
    <t>0.00006978</t>
  </si>
  <si>
    <t>0.000003577</t>
  </si>
  <si>
    <t>0.000001470</t>
  </si>
  <si>
    <t>0.00004463</t>
  </si>
  <si>
    <t>0.0001341</t>
  </si>
  <si>
    <t>0.001304</t>
  </si>
  <si>
    <t>0.003843</t>
  </si>
  <si>
    <t>0.00002682</t>
  </si>
  <si>
    <t>0.00002112</t>
  </si>
  <si>
    <t>0.0003266</t>
  </si>
  <si>
    <t>0.00002229</t>
  </si>
  <si>
    <t>0.01468</t>
  </si>
  <si>
    <t>0.002120</t>
  </si>
  <si>
    <t>0.0003505</t>
  </si>
  <si>
    <t>0.01041</t>
  </si>
  <si>
    <t>0.8940</t>
  </si>
  <si>
    <t>0.2640</t>
  </si>
  <si>
    <t>0.7430</t>
  </si>
  <si>
    <t>0.00008352</t>
  </si>
  <si>
    <t>0.000007845</t>
  </si>
  <si>
    <t>0.00006522</t>
  </si>
  <si>
    <t>0.000003084</t>
  </si>
  <si>
    <t>0.000001694</t>
  </si>
  <si>
    <t>0.00003666</t>
  </si>
  <si>
    <t>0.000002988</t>
  </si>
  <si>
    <t>0.000001326</t>
  </si>
  <si>
    <t>0.00004377</t>
  </si>
  <si>
    <t>0.00003638</t>
  </si>
  <si>
    <t>0.0001641</t>
  </si>
  <si>
    <t>0.003647</t>
  </si>
  <si>
    <t>0.00001953</t>
  </si>
  <si>
    <t>0.0002784</t>
  </si>
  <si>
    <t>0.00002400</t>
  </si>
  <si>
    <t>0.01711</t>
  </si>
  <si>
    <t>0.002313</t>
  </si>
  <si>
    <t>0.01190</t>
  </si>
  <si>
    <t>0.9650</t>
  </si>
  <si>
    <t>0.2790</t>
  </si>
  <si>
    <t>0.8000</t>
  </si>
  <si>
    <t>0.00009724</t>
  </si>
  <si>
    <t>0.000007738</t>
  </si>
  <si>
    <t>0.00007203</t>
  </si>
  <si>
    <t>0.000002220</t>
  </si>
  <si>
    <t>0.000001717</t>
  </si>
  <si>
    <t>0.000001824</t>
  </si>
  <si>
    <t>0.00004778</t>
  </si>
  <si>
    <t>0.000001369</t>
  </si>
  <si>
    <t>0.00004725</t>
  </si>
  <si>
    <t>0.00001366</t>
  </si>
  <si>
    <t>0.00003917</t>
  </si>
  <si>
    <t>0.001331</t>
  </si>
  <si>
    <t>0.003897</t>
  </si>
  <si>
    <t>0.0001527</t>
  </si>
  <si>
    <t>0.00002625</t>
  </si>
  <si>
    <t>0.0003422</t>
  </si>
  <si>
    <t>0.01409</t>
  </si>
  <si>
    <t>0.0003431</t>
  </si>
  <si>
    <t>0.09100</t>
  </si>
  <si>
    <t>0.7270</t>
  </si>
  <si>
    <t>0.00008174</t>
  </si>
  <si>
    <t>0.00001684</t>
  </si>
  <si>
    <t>0.000007878</t>
  </si>
  <si>
    <t>0.000003019</t>
  </si>
  <si>
    <t>0.000002111</t>
  </si>
  <si>
    <t>0.00003588</t>
  </si>
  <si>
    <t>0.000002943</t>
  </si>
  <si>
    <t>0.000001312</t>
  </si>
  <si>
    <t>0.000004455</t>
  </si>
  <si>
    <t>0.0001530</t>
  </si>
  <si>
    <t>0.001229</t>
  </si>
  <si>
    <t>0.003686</t>
  </si>
  <si>
    <t>0.00001912</t>
  </si>
  <si>
    <t>0.0002860</t>
  </si>
  <si>
    <t>0.00002379</t>
  </si>
  <si>
    <t>0.01677</t>
  </si>
  <si>
    <t>0.002296</t>
  </si>
  <si>
    <t>0.0003724</t>
  </si>
  <si>
    <t>0.01170</t>
  </si>
  <si>
    <t>0.9560</t>
  </si>
  <si>
    <t>0.7930</t>
  </si>
  <si>
    <t>0.00009582</t>
  </si>
  <si>
    <t>0.000002199</t>
  </si>
  <si>
    <t>0.000001808</t>
  </si>
  <si>
    <t>0.000003147</t>
  </si>
  <si>
    <t>0.00003077</t>
  </si>
  <si>
    <t>0.00004681</t>
  </si>
  <si>
    <t>0.00003883</t>
  </si>
  <si>
    <t>0.0001431</t>
  </si>
  <si>
    <t>0.004291</t>
  </si>
  <si>
    <t>0.00002526</t>
  </si>
  <si>
    <t>0.00002048</t>
  </si>
  <si>
    <t>0.0004149</t>
  </si>
  <si>
    <t>0.001992</t>
  </si>
  <si>
    <t>0.0003358</t>
  </si>
  <si>
    <t>0.009126</t>
  </si>
  <si>
    <t>0.8420</t>
  </si>
  <si>
    <t>0.2560</t>
  </si>
  <si>
    <t>0.7020</t>
  </si>
  <si>
    <t>0.00007135</t>
  </si>
  <si>
    <t>0.00001658</t>
  </si>
  <si>
    <t>0.00005620</t>
  </si>
  <si>
    <t>0.000002905</t>
  </si>
  <si>
    <t>0.000002560</t>
  </si>
  <si>
    <t>0.000001601</t>
  </si>
  <si>
    <t>0.00002722</t>
  </si>
  <si>
    <t>0.000002898</t>
  </si>
  <si>
    <t>0.00004122</t>
  </si>
  <si>
    <t>0.00001253</t>
  </si>
  <si>
    <t>0.00003437</t>
  </si>
  <si>
    <t>0.002139</t>
  </si>
  <si>
    <t>0.0003544</t>
  </si>
  <si>
    <t>0.01009</t>
  </si>
  <si>
    <t>0.0003033</t>
  </si>
  <si>
    <t>0.0004217</t>
  </si>
  <si>
    <t>0.0009716</t>
  </si>
  <si>
    <t>0.003756</t>
  </si>
  <si>
    <t>0.0003418</t>
  </si>
  <si>
    <t>0.00004540</t>
  </si>
  <si>
    <t>0.1982</t>
  </si>
  <si>
    <t>0.01578</t>
  </si>
  <si>
    <t>0.001803</t>
  </si>
  <si>
    <t>0.1189</t>
  </si>
  <si>
    <t>3.514</t>
  </si>
  <si>
    <t>0.9080</t>
  </si>
  <si>
    <t>2.848</t>
  </si>
  <si>
    <t>0.0002321</t>
  </si>
  <si>
    <t>0.00006429</t>
  </si>
  <si>
    <t>0.00002053</t>
  </si>
  <si>
    <t>0.000002554</t>
  </si>
  <si>
    <t>0.0000007488</t>
  </si>
  <si>
    <t>0.000008658</t>
  </si>
  <si>
    <t>0.000005290</t>
  </si>
  <si>
    <t>0.00002975</t>
  </si>
  <si>
    <t>0.0001720</t>
  </si>
  <si>
    <t>0.00004446</t>
  </si>
  <si>
    <t>0.00007749</t>
  </si>
  <si>
    <t>0.001158</t>
  </si>
  <si>
    <t>0.003421</t>
  </si>
  <si>
    <t>0.00004212</t>
  </si>
  <si>
    <t>0.00006165</t>
  </si>
  <si>
    <t>0.06935</t>
  </si>
  <si>
    <t>0.008508</t>
  </si>
  <si>
    <t>0.0009410</t>
  </si>
  <si>
    <t>0.04389</t>
  </si>
  <si>
    <t>2.583</t>
  </si>
  <si>
    <t>0.6850</t>
  </si>
  <si>
    <t>0.0001950</t>
  </si>
  <si>
    <t>0.00003701</t>
  </si>
  <si>
    <t>0.0001444</t>
  </si>
  <si>
    <t>0.000003468</t>
  </si>
  <si>
    <t>0.000001442</t>
  </si>
  <si>
    <t>0.00005663</t>
  </si>
  <si>
    <t>0.00003484</t>
  </si>
  <si>
    <t>0.0001265</t>
  </si>
  <si>
    <t>0.00003354</t>
  </si>
  <si>
    <t>0.0005552</t>
  </si>
  <si>
    <t>0.0007566</t>
  </si>
  <si>
    <t>0.0003340</t>
  </si>
  <si>
    <t>0.00001158</t>
  </si>
  <si>
    <t>0.000008040</t>
  </si>
  <si>
    <t>0.01205</t>
  </si>
  <si>
    <t>0.002140</t>
  </si>
  <si>
    <t>0.0003189</t>
  </si>
  <si>
    <t>0.007923</t>
  </si>
  <si>
    <t>0.7210</t>
  </si>
  <si>
    <t>0.5860</t>
  </si>
  <si>
    <t>0.00009721</t>
  </si>
  <si>
    <t>0.00001010</t>
  </si>
  <si>
    <t>0.000003330</t>
  </si>
  <si>
    <t>0.00003982</t>
  </si>
  <si>
    <t>0.0000006514</t>
  </si>
  <si>
    <t>0.00000004961</t>
  </si>
  <si>
    <t>0.0000008907</t>
  </si>
  <si>
    <t>0.00006025</t>
  </si>
  <si>
    <t>0.0004906</t>
  </si>
  <si>
    <t>0.0007614</t>
  </si>
  <si>
    <t>0.0003209</t>
  </si>
  <si>
    <t>0.000008580</t>
  </si>
  <si>
    <t>0.002079</t>
  </si>
  <si>
    <t>0.0003102</t>
  </si>
  <si>
    <t>0.007403</t>
  </si>
  <si>
    <t>0.5630</t>
  </si>
  <si>
    <t>0.00007858</t>
  </si>
  <si>
    <t>0.000009839</t>
  </si>
  <si>
    <t>0.000003284</t>
  </si>
  <si>
    <t>0.00003581</t>
  </si>
  <si>
    <t>0.000001589</t>
  </si>
  <si>
    <t>0.0000006345</t>
  </si>
  <si>
    <t>0.00000005294</t>
  </si>
  <si>
    <t>0.0000008558</t>
  </si>
  <si>
    <t>0.00004316</t>
  </si>
  <si>
    <t>0.000007390</t>
  </si>
  <si>
    <t>0.00002756</t>
  </si>
  <si>
    <t>0.0004389</t>
  </si>
  <si>
    <t>0.0007631</t>
  </si>
  <si>
    <t>0.0003095</t>
  </si>
  <si>
    <t>0.000008450</t>
  </si>
  <si>
    <t>0.00001086</t>
  </si>
  <si>
    <t>0.001989</t>
  </si>
  <si>
    <t>0.0003023</t>
  </si>
  <si>
    <t>0.006961</t>
  </si>
  <si>
    <t>0.6650</t>
  </si>
  <si>
    <t>0.1830</t>
  </si>
  <si>
    <t>0.06500</t>
  </si>
  <si>
    <t>0.5430</t>
  </si>
  <si>
    <t>0.00006226</t>
  </si>
  <si>
    <t>0.000009577</t>
  </si>
  <si>
    <t>0.000003235</t>
  </si>
  <si>
    <t>0.000001530</t>
  </si>
  <si>
    <t>0.0000006176</t>
  </si>
  <si>
    <t>0.00000005214</t>
  </si>
  <si>
    <t>0.0000008254</t>
  </si>
  <si>
    <t>0.00002818</t>
  </si>
  <si>
    <t>0.00003256</t>
  </si>
  <si>
    <t>0.000008960</t>
  </si>
  <si>
    <t>0.000003182</t>
  </si>
  <si>
    <t>0.00002659</t>
  </si>
  <si>
    <t>0.0004173</t>
  </si>
  <si>
    <t>0.0003038</t>
  </si>
  <si>
    <t>0.00001066</t>
  </si>
  <si>
    <t>0.009630</t>
  </si>
  <si>
    <t>0.001939</t>
  </si>
  <si>
    <t>0.0002950</t>
  </si>
  <si>
    <t>0.006742</t>
  </si>
  <si>
    <t>0.6520</t>
  </si>
  <si>
    <t>0.06400</t>
  </si>
  <si>
    <t>0.00005657</t>
  </si>
  <si>
    <t>0.000009420</t>
  </si>
  <si>
    <t>0.000003185</t>
  </si>
  <si>
    <t>0.00003095</t>
  </si>
  <si>
    <t>0.000001500</t>
  </si>
  <si>
    <t>0.0000006075</t>
  </si>
  <si>
    <t>0.00000005133</t>
  </si>
  <si>
    <t>0.0000008102</t>
  </si>
  <si>
    <t>0.00002315</t>
  </si>
  <si>
    <t>0.000004048</t>
  </si>
  <si>
    <t>0.000003133</t>
  </si>
  <si>
    <t>0.0004147</t>
  </si>
  <si>
    <t>0.0007590</t>
  </si>
  <si>
    <t>0.001168</t>
  </si>
  <si>
    <t>0.0003021</t>
  </si>
  <si>
    <t>0.00001060</t>
  </si>
  <si>
    <t>0.009519</t>
  </si>
  <si>
    <t>0.0002944</t>
  </si>
  <si>
    <t>0.006678</t>
  </si>
  <si>
    <t>0.6480</t>
  </si>
  <si>
    <t>0.1790</t>
  </si>
  <si>
    <t>0.5300</t>
  </si>
  <si>
    <t>0.00005521</t>
  </si>
  <si>
    <t>0.000009368</t>
  </si>
  <si>
    <t>0.00003052</t>
  </si>
  <si>
    <t>0.000001490</t>
  </si>
  <si>
    <t>0.0000006041</t>
  </si>
  <si>
    <t>0.0000008056</t>
  </si>
  <si>
    <t>0.00002199</t>
  </si>
  <si>
    <t>0.000003761</t>
  </si>
  <si>
    <t>0.00003173</t>
  </si>
  <si>
    <t>0.000008764</t>
  </si>
  <si>
    <t>0.00002595</t>
  </si>
  <si>
    <t>0.0004122</t>
  </si>
  <si>
    <t>0.0007625</t>
  </si>
  <si>
    <t>0.001175</t>
  </si>
  <si>
    <t>0.0003004</t>
  </si>
  <si>
    <t>0.00001054</t>
  </si>
  <si>
    <t>0.009409</t>
  </si>
  <si>
    <t>0.001919</t>
  </si>
  <si>
    <t>0.006614</t>
  </si>
  <si>
    <t>0.6440</t>
  </si>
  <si>
    <t>0.000003189</t>
  </si>
  <si>
    <t>0.00003008</t>
  </si>
  <si>
    <t>0.000001481</t>
  </si>
  <si>
    <t>0.00000005528</t>
  </si>
  <si>
    <t>0.00002085</t>
  </si>
  <si>
    <t>0.000003480</t>
  </si>
  <si>
    <t>0.00003153</t>
  </si>
  <si>
    <t>0.0003636</t>
  </si>
  <si>
    <t>0.0007592</t>
  </si>
  <si>
    <t>0.001230</t>
  </si>
  <si>
    <t>0.00001212</t>
  </si>
  <si>
    <t>0.00001197</t>
  </si>
  <si>
    <t>0.00001491</t>
  </si>
  <si>
    <t>0.008417</t>
  </si>
  <si>
    <t>0.0002835</t>
  </si>
  <si>
    <t>0.005979</t>
  </si>
  <si>
    <t>0.6060</t>
  </si>
  <si>
    <t>0.06300</t>
  </si>
  <si>
    <t>0.4970</t>
  </si>
  <si>
    <t>0.00004252</t>
  </si>
  <si>
    <t>0.000009045</t>
  </si>
  <si>
    <t>0.00002705</t>
  </si>
  <si>
    <t>0.0000006733</t>
  </si>
  <si>
    <t>0.00001146</t>
  </si>
  <si>
    <t>0.000001587</t>
  </si>
  <si>
    <t>0.00002433</t>
  </si>
  <si>
    <t>0.0003487</t>
  </si>
  <si>
    <t>0.001241</t>
  </si>
  <si>
    <t>0.0002813</t>
  </si>
  <si>
    <t>0.00001176</t>
  </si>
  <si>
    <t>0.00001455</t>
  </si>
  <si>
    <t>0.008038</t>
  </si>
  <si>
    <t>0.001729</t>
  </si>
  <si>
    <t>0.0002759</t>
  </si>
  <si>
    <t>0.005733</t>
  </si>
  <si>
    <t>0.5910</t>
  </si>
  <si>
    <t>0.1680</t>
  </si>
  <si>
    <t>0.06200</t>
  </si>
  <si>
    <t>0.4850</t>
  </si>
  <si>
    <t>0.000008887</t>
  </si>
  <si>
    <t>0.000003097</t>
  </si>
  <si>
    <t>0.000001359</t>
  </si>
  <si>
    <t>0.0000006615</t>
  </si>
  <si>
    <t>0.00000006121</t>
  </si>
  <si>
    <t>0.000001106</t>
  </si>
  <si>
    <t>0.000009601</t>
  </si>
  <si>
    <t>0.000001147</t>
  </si>
  <si>
    <t>0.00002894</t>
  </si>
  <si>
    <t>0.000008225</t>
  </si>
  <si>
    <t>0.000003036</t>
  </si>
  <si>
    <t>0.0003153</t>
  </si>
  <si>
    <t>0.0009901</t>
  </si>
  <si>
    <t>0.004268</t>
  </si>
  <si>
    <t>0.0002432</t>
  </si>
  <si>
    <t>0.00003076</t>
  </si>
  <si>
    <t>0.00002220</t>
  </si>
  <si>
    <t>0.0004570</t>
  </si>
  <si>
    <t>0.00003200</t>
  </si>
  <si>
    <t>0.01383</t>
  </si>
  <si>
    <t>0.001696</t>
  </si>
  <si>
    <t>0.0002990</t>
  </si>
  <si>
    <t>0.009766</t>
  </si>
  <si>
    <t>0.7690</t>
  </si>
  <si>
    <t>0.08400</t>
  </si>
  <si>
    <t>0.00005153</t>
  </si>
  <si>
    <t>0.000007329</t>
  </si>
  <si>
    <t>0.00003717</t>
  </si>
  <si>
    <t>0.000002432</t>
  </si>
  <si>
    <t>0.0000003147</t>
  </si>
  <si>
    <t>0.0000003966</t>
  </si>
  <si>
    <t>0.000003408</t>
  </si>
  <si>
    <t>0.00003765</t>
  </si>
  <si>
    <t>0.000004113</t>
  </si>
  <si>
    <t>0.00001408</t>
  </si>
  <si>
    <t>0.00003520</t>
  </si>
  <si>
    <t>0.0001706</t>
  </si>
  <si>
    <t>0.000004844</t>
  </si>
  <si>
    <t>0.000001077</t>
  </si>
  <si>
    <t>0.00000008687</t>
  </si>
  <si>
    <t>0.000002675</t>
  </si>
  <si>
    <t>0.0008903</t>
  </si>
  <si>
    <t>0.0006294</t>
  </si>
  <si>
    <t>0.001846</t>
  </si>
  <si>
    <t>0.0008924</t>
  </si>
  <si>
    <t>0.0002473</t>
  </si>
  <si>
    <t>0.01701</t>
  </si>
  <si>
    <t>0.0004067</t>
  </si>
  <si>
    <t>0.01136</t>
  </si>
  <si>
    <t>0.9892</t>
  </si>
  <si>
    <t>0.2861</t>
  </si>
  <si>
    <t>0.1291</t>
  </si>
  <si>
    <t>0.8113</t>
  </si>
  <si>
    <t>0.0001570</t>
  </si>
  <si>
    <t>0.00003007</t>
  </si>
  <si>
    <t>0.0001204</t>
  </si>
  <si>
    <t>0.000006437</t>
  </si>
  <si>
    <t>0.000003027</t>
  </si>
  <si>
    <t>0.00001541</t>
  </si>
  <si>
    <t>0.00008013</t>
  </si>
  <si>
    <t>0.000009621</t>
  </si>
  <si>
    <t>0.000005537</t>
  </si>
  <si>
    <t>0.00004843</t>
  </si>
  <si>
    <t>0.00001401</t>
  </si>
  <si>
    <t>0.000006321</t>
  </si>
  <si>
    <t>0.00003972</t>
  </si>
  <si>
    <t>0.0000002083</t>
  </si>
  <si>
    <t>0.004750</t>
  </si>
  <si>
    <t>0.01766</t>
  </si>
  <si>
    <t>0.0000001764</t>
  </si>
  <si>
    <t>0.0007917</t>
  </si>
  <si>
    <t>0.007665</t>
  </si>
  <si>
    <t>0.0001764</t>
  </si>
  <si>
    <t>0.07895</t>
  </si>
  <si>
    <t>0.004628</t>
  </si>
  <si>
    <t>0.0006510</t>
  </si>
  <si>
    <t>0.04886</t>
  </si>
  <si>
    <t>2.083</t>
  </si>
  <si>
    <t>1.764</t>
  </si>
  <si>
    <t>0.0002359</t>
  </si>
  <si>
    <t>0.00008290</t>
  </si>
  <si>
    <t>0.00005835</t>
  </si>
  <si>
    <t>0.00004729</t>
  </si>
  <si>
    <t>0.000008548</t>
  </si>
  <si>
    <t>0.0000007802</t>
  </si>
  <si>
    <t>0.00007453</t>
  </si>
  <si>
    <t>0.0000002099</t>
  </si>
  <si>
    <t>0.004704</t>
  </si>
  <si>
    <t>0.01764</t>
  </si>
  <si>
    <t>0.0000001789</t>
  </si>
  <si>
    <t>0.0002099</t>
  </si>
  <si>
    <t>0.0008047</t>
  </si>
  <si>
    <t>0.007617</t>
  </si>
  <si>
    <t>0.0001789</t>
  </si>
  <si>
    <t>0.08123</t>
  </si>
  <si>
    <t>0.0006541</t>
  </si>
  <si>
    <t>0.05099</t>
  </si>
  <si>
    <t>2.099</t>
  </si>
  <si>
    <t>0.6190</t>
  </si>
  <si>
    <t>1.789</t>
  </si>
  <si>
    <t>0.0002423</t>
  </si>
  <si>
    <t>0.00008426</t>
  </si>
  <si>
    <t>0.00005811</t>
  </si>
  <si>
    <t>0.00004526</t>
  </si>
  <si>
    <t>0.00004700</t>
  </si>
  <si>
    <t>0.00001360</t>
  </si>
  <si>
    <t>0.0001154</t>
  </si>
  <si>
    <t>0.000008688</t>
  </si>
  <si>
    <t>0.0000007839</t>
  </si>
  <si>
    <t>0.00008080</t>
  </si>
  <si>
    <t>0.00003031</t>
  </si>
  <si>
    <t>0.00008759</t>
  </si>
  <si>
    <t>0.0003411</t>
  </si>
  <si>
    <t>0.0003500</t>
  </si>
  <si>
    <t>0.004533</t>
  </si>
  <si>
    <t>0.0006534</t>
  </si>
  <si>
    <t>0.1535</t>
  </si>
  <si>
    <t>0.01050</t>
  </si>
  <si>
    <t>0.09546</t>
  </si>
  <si>
    <t>3.411</t>
  </si>
  <si>
    <t>2.689</t>
  </si>
  <si>
    <t>0.0003605</t>
  </si>
  <si>
    <t>0.00001588</t>
  </si>
  <si>
    <t>0.0002044</t>
  </si>
  <si>
    <t>0.00003923</t>
  </si>
  <si>
    <t>0.000009844</t>
  </si>
  <si>
    <t>0.000004031</t>
  </si>
  <si>
    <t>0.00002044</t>
  </si>
  <si>
    <t>0.0001543</t>
  </si>
  <si>
    <t>0.00005231</t>
  </si>
  <si>
    <t>0.001609</t>
  </si>
  <si>
    <t>0.005664</t>
  </si>
  <si>
    <t>0.01166</t>
  </si>
  <si>
    <t>0.001496</t>
  </si>
  <si>
    <t>0.0008712</t>
  </si>
  <si>
    <t>0.002017</t>
  </si>
  <si>
    <t>0.006751</t>
  </si>
  <si>
    <t>0.0009583</t>
  </si>
  <si>
    <t>0.02069</t>
  </si>
  <si>
    <t>0.01392</t>
  </si>
  <si>
    <t>0.8890</t>
  </si>
  <si>
    <t>0.7260</t>
  </si>
  <si>
    <t>0.002356</t>
  </si>
  <si>
    <t>0.0001271</t>
  </si>
  <si>
    <t>0.00004748</t>
  </si>
  <si>
    <t>0.0001084</t>
  </si>
  <si>
    <t>0.0001002</t>
  </si>
  <si>
    <t>0.00004165</t>
  </si>
  <si>
    <t>0.00007283</t>
  </si>
  <si>
    <t>0.002212</t>
  </si>
  <si>
    <t>0.00004353</t>
  </si>
  <si>
    <t>0.00003554</t>
  </si>
  <si>
    <t>0.0003798</t>
  </si>
  <si>
    <t>0.002415</t>
  </si>
  <si>
    <t>0.0007612</t>
  </si>
  <si>
    <t>0.00003220</t>
  </si>
  <si>
    <t>0.00001730</t>
  </si>
  <si>
    <t>0.08556</t>
  </si>
  <si>
    <t>0.006822</t>
  </si>
  <si>
    <t>0.05360</t>
  </si>
  <si>
    <t>2.110</t>
  </si>
  <si>
    <t>1.730</t>
  </si>
  <si>
    <t>0.000004853</t>
  </si>
  <si>
    <t>0.000001350</t>
  </si>
  <si>
    <t>0.0000001987</t>
  </si>
  <si>
    <t>0.000001315</t>
  </si>
  <si>
    <t>0.000006198</t>
  </si>
  <si>
    <t>0.000001181</t>
  </si>
  <si>
    <t>0.00002812</t>
  </si>
  <si>
    <t>0.00008470</t>
  </si>
  <si>
    <t>0.0003808</t>
  </si>
  <si>
    <t>0.0003348</t>
  </si>
  <si>
    <t>0.002291</t>
  </si>
  <si>
    <t>0.0006954</t>
  </si>
  <si>
    <t>0.00004480</t>
  </si>
  <si>
    <t>0.00002480</t>
  </si>
  <si>
    <t>0.00002990</t>
  </si>
  <si>
    <t>0.007242</t>
  </si>
  <si>
    <t>0.001401</t>
  </si>
  <si>
    <t>0.06085</t>
  </si>
  <si>
    <t>2.240</t>
  </si>
  <si>
    <t>0.6200</t>
  </si>
  <si>
    <t>1.830</t>
  </si>
  <si>
    <t>0.00003856</t>
  </si>
  <si>
    <t>0.0001209</t>
  </si>
  <si>
    <t>0.000005152</t>
  </si>
  <si>
    <t>0.000001395</t>
  </si>
  <si>
    <t>0.0000001845</t>
  </si>
  <si>
    <t>0.000001391</t>
  </si>
  <si>
    <t>0.00003405</t>
  </si>
  <si>
    <t>0.000006812</t>
  </si>
  <si>
    <t>0.000001213</t>
  </si>
  <si>
    <t>0.00002992</t>
  </si>
  <si>
    <t>0.0001097</t>
  </si>
  <si>
    <t>0.00003036</t>
  </si>
  <si>
    <t>0.00008960</t>
  </si>
  <si>
    <t>0.0009800</t>
  </si>
  <si>
    <t>0.004530</t>
  </si>
  <si>
    <t>0.0000002600</t>
  </si>
  <si>
    <t>0.0000007000</t>
  </si>
  <si>
    <t>0.00006000</t>
  </si>
  <si>
    <t>0.09672</t>
  </si>
  <si>
    <t>0.001530</t>
  </si>
  <si>
    <t>0.06402</t>
  </si>
  <si>
    <t>2.600</t>
  </si>
  <si>
    <t>0.0001642</t>
  </si>
  <si>
    <t>0.00004462</t>
  </si>
  <si>
    <t>0.00000002990</t>
  </si>
  <si>
    <t>0.00000003938</t>
  </si>
  <si>
    <t>0.0000003702</t>
  </si>
  <si>
    <t>0.00001031</t>
  </si>
  <si>
    <t>0.0002901</t>
  </si>
  <si>
    <t>0.0009030</t>
  </si>
  <si>
    <t>0.007858</t>
  </si>
  <si>
    <t>0.0001952</t>
  </si>
  <si>
    <t>0.0009454</t>
  </si>
  <si>
    <t>0.009172</t>
  </si>
  <si>
    <t>0.001226</t>
  </si>
  <si>
    <t>0.06804</t>
  </si>
  <si>
    <t>2.637</t>
  </si>
  <si>
    <t>0.2340</t>
  </si>
  <si>
    <t>2.169</t>
  </si>
  <si>
    <t>0.00002270</t>
  </si>
  <si>
    <t>0.000002800</t>
  </si>
  <si>
    <t>0.000005833</t>
  </si>
  <si>
    <t>0.000004945</t>
  </si>
  <si>
    <t>0.000008523</t>
  </si>
  <si>
    <t>0.000005410</t>
  </si>
  <si>
    <t>0.0001291</t>
  </si>
  <si>
    <t>0.0008668</t>
  </si>
  <si>
    <t>0.008803</t>
  </si>
  <si>
    <t>0.0007299</t>
  </si>
  <si>
    <t>0.00008388</t>
  </si>
  <si>
    <t>0.00005166</t>
  </si>
  <si>
    <t>0.0008282</t>
  </si>
  <si>
    <t>0.00006843</t>
  </si>
  <si>
    <t>0.01015</t>
  </si>
  <si>
    <t>0.07397</t>
  </si>
  <si>
    <t>2.796</t>
  </si>
  <si>
    <t>0.7380</t>
  </si>
  <si>
    <t>0.2580</t>
  </si>
  <si>
    <t>0.00004410</t>
  </si>
  <si>
    <t>0.00002032</t>
  </si>
  <si>
    <t>0.000009646</t>
  </si>
  <si>
    <t>0.000002906</t>
  </si>
  <si>
    <t>0.000005110</t>
  </si>
  <si>
    <t>0.000006436</t>
  </si>
  <si>
    <t>0.000005065</t>
  </si>
  <si>
    <t>0.000002577</t>
  </si>
  <si>
    <t>0.000005013</t>
  </si>
  <si>
    <t>0.0001369</t>
  </si>
  <si>
    <t>0.00003613</t>
  </si>
  <si>
    <t>0.00001263</t>
  </si>
  <si>
    <t>0.0008773</t>
  </si>
  <si>
    <t>0.002019</t>
  </si>
  <si>
    <t>0.008791</t>
  </si>
  <si>
    <t>0.0007389</t>
  </si>
  <si>
    <t>0.00008490</t>
  </si>
  <si>
    <t>0.00005215</t>
  </si>
  <si>
    <t>0.0008216</t>
  </si>
  <si>
    <t>0.00006927</t>
  </si>
  <si>
    <t>0.01033</t>
  </si>
  <si>
    <t>0.07569</t>
  </si>
  <si>
    <t>2.830</t>
  </si>
  <si>
    <t>0.7450</t>
  </si>
  <si>
    <t>2.309</t>
  </si>
  <si>
    <t>0.00004457</t>
  </si>
  <si>
    <t>0.000009764</t>
  </si>
  <si>
    <t>0.000002933</t>
  </si>
  <si>
    <t>0.000005069</t>
  </si>
  <si>
    <t>0.000005265</t>
  </si>
  <si>
    <t>0.000007205</t>
  </si>
  <si>
    <t>0.000005158</t>
  </si>
  <si>
    <t>0.000002494</t>
  </si>
  <si>
    <t>0.000005074</t>
  </si>
  <si>
    <t>0.00003648</t>
  </si>
  <si>
    <t>0.0001130</t>
  </si>
  <si>
    <t>0.0009393</t>
  </si>
  <si>
    <t>0.001737</t>
  </si>
  <si>
    <t>0.008493</t>
  </si>
  <si>
    <t>0.0007914</t>
  </si>
  <si>
    <t>0.0007588</t>
  </si>
  <si>
    <t>0.00007659</t>
  </si>
  <si>
    <t>0.01188</t>
  </si>
  <si>
    <t>0.001444</t>
  </si>
  <si>
    <t>0.09280</t>
  </si>
  <si>
    <t>3.131</t>
  </si>
  <si>
    <t>0.8040</t>
  </si>
  <si>
    <t>0.2710</t>
  </si>
  <si>
    <t>2.553</t>
  </si>
  <si>
    <t>0.00004726</t>
  </si>
  <si>
    <t>0.00001989</t>
  </si>
  <si>
    <t>0.0001358</t>
  </si>
  <si>
    <t>0.00001440</t>
  </si>
  <si>
    <t>0.000004682</t>
  </si>
  <si>
    <t>0.000005179</t>
  </si>
  <si>
    <t>0.000001938</t>
  </si>
  <si>
    <t>0.000004943</t>
  </si>
  <si>
    <t>0.0001533</t>
  </si>
  <si>
    <t>0.00003936</t>
  </si>
  <si>
    <t>0.00001327</t>
  </si>
  <si>
    <t>0.001602</t>
  </si>
  <si>
    <t>0.008369</t>
  </si>
  <si>
    <t>0.0008479</t>
  </si>
  <si>
    <t>0.00005112</t>
  </si>
  <si>
    <t>0.0007252</t>
  </si>
  <si>
    <t>0.00008205</t>
  </si>
  <si>
    <t>0.1663</t>
  </si>
  <si>
    <t>0.01315</t>
  </si>
  <si>
    <t>0.1069</t>
  </si>
  <si>
    <t>3.380</t>
  </si>
  <si>
    <t>0.8520</t>
  </si>
  <si>
    <t>2.735</t>
  </si>
  <si>
    <t>0.00004845</t>
  </si>
  <si>
    <t>0.00001970</t>
  </si>
  <si>
    <t>0.00001555</t>
  </si>
  <si>
    <t>0.000002876</t>
  </si>
  <si>
    <t>0.000004474</t>
  </si>
  <si>
    <t>0.000006236</t>
  </si>
  <si>
    <t>0.00002499</t>
  </si>
  <si>
    <t>0.000003860</t>
  </si>
  <si>
    <t>0.000006011</t>
  </si>
  <si>
    <t>0.0001655</t>
  </si>
  <si>
    <t>0.00004171</t>
  </si>
  <si>
    <t>0.001524</t>
  </si>
  <si>
    <t>0.008301</t>
  </si>
  <si>
    <t>0.0008776</t>
  </si>
  <si>
    <t>0.00005256</t>
  </si>
  <si>
    <t>0.00008493</t>
  </si>
  <si>
    <t>0.1803</t>
  </si>
  <si>
    <t>0.01385</t>
  </si>
  <si>
    <t>0.001576</t>
  </si>
  <si>
    <t>3.513</t>
  </si>
  <si>
    <t>0.8760</t>
  </si>
  <si>
    <t>0.2840</t>
  </si>
  <si>
    <t>2.831</t>
  </si>
  <si>
    <t>0.00004957</t>
  </si>
  <si>
    <t>0.000002957</t>
  </si>
  <si>
    <t>0.000004363</t>
  </si>
  <si>
    <t>0.000006455</t>
  </si>
  <si>
    <t>0.000003726</t>
  </si>
  <si>
    <t>0.00004289</t>
  </si>
  <si>
    <t>0.00001390</t>
  </si>
  <si>
    <t>0.0004354</t>
  </si>
  <si>
    <t>0.001201</t>
  </si>
  <si>
    <t>0.0003806</t>
  </si>
  <si>
    <t>0.0000002721</t>
  </si>
  <si>
    <t>0.00004650</t>
  </si>
  <si>
    <t>0.0003499</t>
  </si>
  <si>
    <t>0.0000002239</t>
  </si>
  <si>
    <t>0.07159</t>
  </si>
  <si>
    <t>0.009378</t>
  </si>
  <si>
    <t>0.0009210</t>
  </si>
  <si>
    <t>0.04695</t>
  </si>
  <si>
    <t>2.721</t>
  </si>
  <si>
    <t>0.7750</t>
  </si>
  <si>
    <t>2.239</t>
  </si>
  <si>
    <t>0.00004104</t>
  </si>
  <si>
    <t>0.0001566</t>
  </si>
  <si>
    <t>0.00000003129</t>
  </si>
  <si>
    <t>0.000002616</t>
  </si>
  <si>
    <t>0.000002159</t>
  </si>
  <si>
    <t>0.00000001702</t>
  </si>
  <si>
    <t>0.00005916</t>
  </si>
  <si>
    <t>0.0000004819</t>
  </si>
  <si>
    <t>0.0001096</t>
  </si>
  <si>
    <t>0.0004993</t>
  </si>
  <si>
    <t>0.001031</t>
  </si>
  <si>
    <t>0.003725</t>
  </si>
  <si>
    <t>0.0004316</t>
  </si>
  <si>
    <t>0.0000002937</t>
  </si>
  <si>
    <t>0.00004090</t>
  </si>
  <si>
    <t>0.0002394</t>
  </si>
  <si>
    <t>0.0000002398</t>
  </si>
  <si>
    <t>0.08855</t>
  </si>
  <si>
    <t>0.01014</t>
  </si>
  <si>
    <t>0.001028</t>
  </si>
  <si>
    <t>0.05350</t>
  </si>
  <si>
    <t>2.937</t>
  </si>
  <si>
    <t>0.8180</t>
  </si>
  <si>
    <t>0.2520</t>
  </si>
  <si>
    <t>2.398</t>
  </si>
  <si>
    <t>0.00004286</t>
  </si>
  <si>
    <t>0.0001726</t>
  </si>
  <si>
    <t>0.00000003378</t>
  </si>
  <si>
    <t>0.000002301</t>
  </si>
  <si>
    <t>0.000001477</t>
  </si>
  <si>
    <t>0.00006250</t>
  </si>
  <si>
    <t>0.0000005086</t>
  </si>
  <si>
    <t>0.00005518</t>
  </si>
  <si>
    <t>0.0001438</t>
  </si>
  <si>
    <t>0.00004005</t>
  </si>
  <si>
    <t>0.0001174</t>
  </si>
  <si>
    <t>0.0005434</t>
  </si>
  <si>
    <t>0.0009746</t>
  </si>
  <si>
    <t>0.003580</t>
  </si>
  <si>
    <t>0.0000003019</t>
  </si>
  <si>
    <t>0.0000002450</t>
  </si>
  <si>
    <t>0.09480</t>
  </si>
  <si>
    <t>0.01040</t>
  </si>
  <si>
    <t>0.001066</t>
  </si>
  <si>
    <t>0.05596</t>
  </si>
  <si>
    <t>0.8330</t>
  </si>
  <si>
    <t>0.2550</t>
  </si>
  <si>
    <t>2.450</t>
  </si>
  <si>
    <t>0.0002107</t>
  </si>
  <si>
    <t>0.00004364</t>
  </si>
  <si>
    <t>0.00001379</t>
  </si>
  <si>
    <t>0.00000003472</t>
  </si>
  <si>
    <t>0.000002343</t>
  </si>
  <si>
    <t>0.00000001862</t>
  </si>
  <si>
    <t>0.00006285</t>
  </si>
  <si>
    <t>0.0000005180</t>
  </si>
  <si>
    <t>0.00005764</t>
  </si>
  <si>
    <t>0.00004078</t>
  </si>
  <si>
    <t>0.001076</t>
  </si>
  <si>
    <t>0.001050</t>
  </si>
  <si>
    <t>0.004304</t>
  </si>
  <si>
    <t>0.0006690</t>
  </si>
  <si>
    <t>0.0000002690</t>
  </si>
  <si>
    <t>0.0000007500</t>
  </si>
  <si>
    <t>0.0000002230</t>
  </si>
  <si>
    <t>0.008850</t>
  </si>
  <si>
    <t>0.06601</t>
  </si>
  <si>
    <t>2.690</t>
  </si>
  <si>
    <t>2.230</t>
  </si>
  <si>
    <t>0.00004781</t>
  </si>
  <si>
    <t>0.0001526</t>
  </si>
  <si>
    <t>0.00000003094</t>
  </si>
  <si>
    <t>0.00000004219</t>
  </si>
  <si>
    <t>0.0000003998</t>
  </si>
  <si>
    <t>0.00000001695</t>
  </si>
  <si>
    <t>0.00003812</t>
  </si>
  <si>
    <t>0.00001105</t>
  </si>
  <si>
    <t>0.000001183</t>
  </si>
  <si>
    <t>0.00004338</t>
  </si>
  <si>
    <t>0.0001092</t>
  </si>
  <si>
    <t>0.004438</t>
  </si>
  <si>
    <t>0.0006199</t>
  </si>
  <si>
    <t>0.0001325</t>
  </si>
  <si>
    <t>0.00005739</t>
  </si>
  <si>
    <t>0.00003610</t>
  </si>
  <si>
    <t>0.00007369</t>
  </si>
  <si>
    <t>0.000001150</t>
  </si>
  <si>
    <t>0.00004312</t>
  </si>
  <si>
    <t>0.01160</t>
  </si>
  <si>
    <t>0.004700</t>
  </si>
  <si>
    <t>0.007700</t>
  </si>
  <si>
    <t>0.0000001880</t>
  </si>
  <si>
    <t>0.00000005000</t>
  </si>
  <si>
    <t>0.0000005390</t>
  </si>
  <si>
    <t>0.01760</t>
  </si>
  <si>
    <t>0.008461</t>
  </si>
  <si>
    <t>0.001533</t>
  </si>
  <si>
    <t>0.01384</t>
  </si>
  <si>
    <t>0.0002103</t>
  </si>
  <si>
    <t>0.00006763</t>
  </si>
  <si>
    <t>0.0001766</t>
  </si>
  <si>
    <t>0.00002013</t>
  </si>
  <si>
    <t>0.000006758</t>
  </si>
  <si>
    <t>0.000003066</t>
  </si>
  <si>
    <t>0.01360</t>
  </si>
  <si>
    <t>0.006200</t>
  </si>
  <si>
    <t>0.001400</t>
  </si>
  <si>
    <t>0.01060</t>
  </si>
  <si>
    <t>0.000001360</t>
  </si>
  <si>
    <t>0.000003100</t>
  </si>
  <si>
    <t>0.0000001400</t>
  </si>
  <si>
    <t>0.000002120</t>
  </si>
  <si>
    <t>0.01687</t>
  </si>
  <si>
    <t>0.006061</t>
  </si>
  <si>
    <t>0.002500</t>
  </si>
  <si>
    <t>0.01447</t>
  </si>
  <si>
    <t>0.0001206</t>
  </si>
  <si>
    <t>0.000002500</t>
  </si>
  <si>
    <t>0.01670</t>
  </si>
  <si>
    <t>0.007400</t>
  </si>
  <si>
    <t>0.01480</t>
  </si>
  <si>
    <t>0.000001670</t>
  </si>
  <si>
    <t>0.0000002960</t>
  </si>
  <si>
    <t>0.0000001250</t>
  </si>
  <si>
    <t>0.000001036</t>
  </si>
  <si>
    <t>0.01504</t>
  </si>
  <si>
    <t>0.01043</t>
  </si>
  <si>
    <t>0.004421</t>
  </si>
  <si>
    <t>0.01431</t>
  </si>
  <si>
    <t>0.0002302</t>
  </si>
  <si>
    <t>0.0001208</t>
  </si>
  <si>
    <t>0.00002646</t>
  </si>
  <si>
    <t>0.000001976</t>
  </si>
  <si>
    <t>0.0001316</t>
  </si>
  <si>
    <t>0.01820</t>
  </si>
  <si>
    <t>0.009800</t>
  </si>
  <si>
    <t>0.003800</t>
  </si>
  <si>
    <t>0.01800</t>
  </si>
  <si>
    <t>0.000001820</t>
  </si>
  <si>
    <t>0.0000003920</t>
  </si>
  <si>
    <t>0.000001260</t>
  </si>
  <si>
    <t>0.005552</t>
  </si>
  <si>
    <t>0.003801</t>
  </si>
  <si>
    <t>0.0006444</t>
  </si>
  <si>
    <t>0.000003648</t>
  </si>
  <si>
    <t>0.000001580</t>
  </si>
  <si>
    <t>0.005700</t>
  </si>
  <si>
    <t>0.003200</t>
  </si>
  <si>
    <t>0.0000005700</t>
  </si>
  <si>
    <t>0.0000001280</t>
  </si>
  <si>
    <t>0.0000003990</t>
  </si>
  <si>
    <t>0.008155</t>
  </si>
  <si>
    <t>0.003339</t>
  </si>
  <si>
    <t>0.0008965</t>
  </si>
  <si>
    <t>0.006693</t>
  </si>
  <si>
    <t>0.0001261</t>
  </si>
  <si>
    <t>0.00006571</t>
  </si>
  <si>
    <t>0.00002074</t>
  </si>
  <si>
    <t>0.00009331</t>
  </si>
  <si>
    <t>0.000002132</t>
  </si>
  <si>
    <t>0.00005536</t>
  </si>
  <si>
    <t>0.004800</t>
  </si>
  <si>
    <t>0.008000</t>
  </si>
  <si>
    <t>0.0000001920</t>
  </si>
  <si>
    <t>0.0000005600</t>
  </si>
  <si>
    <t>0.01375</t>
  </si>
  <si>
    <t>0.005848</t>
  </si>
  <si>
    <t>0.009614</t>
  </si>
  <si>
    <t>0.00008861</t>
  </si>
  <si>
    <t>0.00004378</t>
  </si>
  <si>
    <t>0.0001314</t>
  </si>
  <si>
    <t>0.00001615</t>
  </si>
  <si>
    <t>0.000002288</t>
  </si>
  <si>
    <t>0.00005926</t>
  </si>
  <si>
    <t>0.01200</t>
  </si>
  <si>
    <t>0.005400</t>
  </si>
  <si>
    <t>0.01020</t>
  </si>
  <si>
    <t>0.000001200</t>
  </si>
  <si>
    <t>0.0000002160</t>
  </si>
  <si>
    <t>0.00000008000</t>
  </si>
  <si>
    <t>0.0000007140</t>
  </si>
  <si>
    <t>0.02203</t>
  </si>
  <si>
    <t>0.009405</t>
  </si>
  <si>
    <t>0.01718</t>
  </si>
  <si>
    <t>0.0003320</t>
  </si>
  <si>
    <t>0.0003366</t>
  </si>
  <si>
    <t>0.00005120</t>
  </si>
  <si>
    <t>0.0003080</t>
  </si>
  <si>
    <t>0.00001660</t>
  </si>
  <si>
    <t>0.000000006600</t>
  </si>
  <si>
    <t>0.000000001600</t>
  </si>
  <si>
    <t>0.00001400</t>
  </si>
  <si>
    <t>0.01660</t>
  </si>
  <si>
    <t>0.006600</t>
  </si>
  <si>
    <t>0.01400</t>
  </si>
  <si>
    <t>0.000001660</t>
  </si>
  <si>
    <t>0.0000002640</t>
  </si>
  <si>
    <t>0.0000009800</t>
  </si>
  <si>
    <t>0.008055</t>
  </si>
  <si>
    <t>0.001294</t>
  </si>
  <si>
    <t>0.02245</t>
  </si>
  <si>
    <t>0.0007222</t>
  </si>
  <si>
    <t>0.00003694</t>
  </si>
  <si>
    <t>0.0007333</t>
  </si>
  <si>
    <t>0.0002221</t>
  </si>
  <si>
    <t>0.0003001</t>
  </si>
  <si>
    <t>0.00002200</t>
  </si>
  <si>
    <t>0.2243</t>
  </si>
  <si>
    <t>0.02200</t>
  </si>
  <si>
    <t>0.00002243</t>
  </si>
  <si>
    <t>0.000002200</t>
  </si>
  <si>
    <t>0.000004490</t>
  </si>
  <si>
    <t>0.01207</t>
  </si>
  <si>
    <t>0.001292</t>
  </si>
  <si>
    <t>0.008312</t>
  </si>
  <si>
    <t>0.0001319</t>
  </si>
  <si>
    <t>0.0001136</t>
  </si>
  <si>
    <t>0.00004430</t>
  </si>
  <si>
    <t>0.00002453</t>
  </si>
  <si>
    <t>0.000005605</t>
  </si>
  <si>
    <t>0.00003335</t>
  </si>
  <si>
    <t>0.01120</t>
  </si>
  <si>
    <t>0.008400</t>
  </si>
  <si>
    <t>0.000001120</t>
  </si>
  <si>
    <t>0.0000002360</t>
  </si>
  <si>
    <t>0.00000006000</t>
  </si>
  <si>
    <t>0.0000005880</t>
  </si>
  <si>
    <t>0.01818</t>
  </si>
  <si>
    <t>0.007662</t>
  </si>
  <si>
    <t>0.0008291</t>
  </si>
  <si>
    <t>0.01201</t>
  </si>
  <si>
    <t>0.0001541</t>
  </si>
  <si>
    <t>0.00008709</t>
  </si>
  <si>
    <t>0.0001936</t>
  </si>
  <si>
    <t>0.0001194</t>
  </si>
  <si>
    <t>0.00004553</t>
  </si>
  <si>
    <t>0.000002674</t>
  </si>
  <si>
    <t>0.01680</t>
  </si>
  <si>
    <t>0.01250</t>
  </si>
  <si>
    <t>0.000001680</t>
  </si>
  <si>
    <t>0.000003080</t>
  </si>
  <si>
    <t>0.0000008750</t>
  </si>
  <si>
    <t>0.04716</t>
  </si>
  <si>
    <t>0.01577</t>
  </si>
  <si>
    <t>0.004140</t>
  </si>
  <si>
    <t>0.03795</t>
  </si>
  <si>
    <t>0.0004042</t>
  </si>
  <si>
    <t>0.0002179</t>
  </si>
  <si>
    <t>0.0004291</t>
  </si>
  <si>
    <t>0.0000001248</t>
  </si>
  <si>
    <t>0.000006192</t>
  </si>
  <si>
    <t>0.03270</t>
  </si>
  <si>
    <t>0.02580</t>
  </si>
  <si>
    <t>0.000003270</t>
  </si>
  <si>
    <t>0.00001806</t>
  </si>
  <si>
    <t>0.003304</t>
  </si>
  <si>
    <t>0.0003090</t>
  </si>
  <si>
    <t>0.003769</t>
  </si>
  <si>
    <t>0.0007696</t>
  </si>
  <si>
    <t>0.001454</t>
  </si>
  <si>
    <t>0.0000000006000</t>
  </si>
  <si>
    <t>0.004000</t>
  </si>
  <si>
    <t>0.003600</t>
  </si>
  <si>
    <t>0.000004000</t>
  </si>
  <si>
    <t>0.0000006000</t>
  </si>
  <si>
    <t>0.002663</t>
  </si>
  <si>
    <t>0.001025</t>
  </si>
  <si>
    <t>0.001447</t>
  </si>
  <si>
    <t>0.002357</t>
  </si>
  <si>
    <t>0.00005350</t>
  </si>
  <si>
    <t>0.00002297</t>
  </si>
  <si>
    <t>0.00002524</t>
  </si>
  <si>
    <t>0.00004504</t>
  </si>
  <si>
    <t>0.00002570</t>
  </si>
  <si>
    <t>0.0000009600</t>
  </si>
  <si>
    <t>0.00003190</t>
  </si>
  <si>
    <t>0.003100</t>
  </si>
  <si>
    <t>0.000000001800</t>
  </si>
  <si>
    <t>0.000000001200</t>
  </si>
  <si>
    <t>0.000000006200</t>
  </si>
  <si>
    <t>0.002153</t>
  </si>
  <si>
    <t>0.0006405</t>
  </si>
  <si>
    <t>0.001901</t>
  </si>
  <si>
    <t>0.00007086</t>
  </si>
  <si>
    <t>0.00002607</t>
  </si>
  <si>
    <t>0.00008351</t>
  </si>
  <si>
    <t>0.0002155</t>
  </si>
  <si>
    <t>0.0000004300</t>
  </si>
  <si>
    <t>0.005340</t>
  </si>
  <si>
    <t>0.002300</t>
  </si>
  <si>
    <t>0.0005000</t>
  </si>
  <si>
    <t>0.004120</t>
  </si>
  <si>
    <t>0.00000001602</t>
  </si>
  <si>
    <t>0.000000002300</t>
  </si>
  <si>
    <t>0.0000000005000</t>
  </si>
  <si>
    <t>0.000000008240</t>
  </si>
  <si>
    <t>0.007344</t>
  </si>
  <si>
    <t>0.001789</t>
  </si>
  <si>
    <t>0.003718</t>
  </si>
  <si>
    <t>0.00004640</t>
  </si>
  <si>
    <t>0.00006948</t>
  </si>
  <si>
    <t>0.00006888</t>
  </si>
  <si>
    <t>0.00004320</t>
  </si>
  <si>
    <t>0.00004060</t>
  </si>
  <si>
    <t>0.000009000</t>
  </si>
  <si>
    <t>0.0001008</t>
  </si>
  <si>
    <t>0.007200</t>
  </si>
  <si>
    <t>0.002900</t>
  </si>
  <si>
    <t>0.005600</t>
  </si>
  <si>
    <t>0.00000002160</t>
  </si>
  <si>
    <t>0.000000002900</t>
  </si>
  <si>
    <t>0.00000001120</t>
  </si>
  <si>
    <t>0.00004806</t>
  </si>
  <si>
    <t>0.00004015</t>
  </si>
  <si>
    <t>0.000007440</t>
  </si>
  <si>
    <t>0.00003392</t>
  </si>
  <si>
    <t>0.000006720</t>
  </si>
  <si>
    <t>0.000002934</t>
  </si>
  <si>
    <t>0.000006375</t>
  </si>
  <si>
    <t>0.00006740</t>
  </si>
  <si>
    <t>0.000005073</t>
  </si>
  <si>
    <t>0.006400</t>
  </si>
  <si>
    <t>0.005100</t>
  </si>
  <si>
    <t>0.0000006400</t>
  </si>
  <si>
    <t>0.00000001500</t>
  </si>
  <si>
    <t>0.0000003570</t>
  </si>
  <si>
    <t>0.000001248</t>
  </si>
  <si>
    <t>0.0000005000</t>
  </si>
  <si>
    <t>0.0000001600</t>
  </si>
  <si>
    <t>0.000001806</t>
  </si>
  <si>
    <t>0.0000003080</t>
  </si>
  <si>
    <t>0.00000007000</t>
  </si>
  <si>
    <t>0.02749</t>
  </si>
  <si>
    <t>0.01819</t>
  </si>
  <si>
    <t>0.002818</t>
  </si>
  <si>
    <t>0.02652</t>
  </si>
  <si>
    <t>0.00005002</t>
  </si>
  <si>
    <t>0.0003197</t>
  </si>
  <si>
    <t>0.00007992</t>
  </si>
  <si>
    <t>0.00002159</t>
  </si>
  <si>
    <t>0.00004807</t>
  </si>
  <si>
    <t>0.02700</t>
  </si>
  <si>
    <t>0.006100</t>
  </si>
  <si>
    <t>0.000002700</t>
  </si>
  <si>
    <t>0.0000003050</t>
  </si>
  <si>
    <t>0.000001610</t>
  </si>
  <si>
    <t>Aviation LTO emissions calculator. File to accompany:</t>
  </si>
  <si>
    <r>
      <t xml:space="preserve">Chapter: </t>
    </r>
    <r>
      <rPr>
        <sz val="9"/>
        <rFont val="Open Sans"/>
        <family val="2"/>
      </rPr>
      <t>1.A.3.a Aviation</t>
    </r>
  </si>
  <si>
    <t>Table of Contents</t>
  </si>
  <si>
    <t xml:space="preserve">More info: </t>
  </si>
  <si>
    <t>- LTO emissions calculator</t>
  </si>
  <si>
    <t>Montenegro</t>
  </si>
  <si>
    <t>LYPG (Podgorica Airport, PODGORICA)</t>
  </si>
  <si>
    <t>LYTV (Tivat Airport, TIVAT)</t>
  </si>
  <si>
    <t>Another airport in Montenegro</t>
  </si>
  <si>
    <t>Serbia</t>
  </si>
  <si>
    <t>LYBE (Belgrade Nikola Tesla International Airport, BELGRADE)</t>
  </si>
  <si>
    <t>Another airport in Serbia</t>
  </si>
  <si>
    <t>Macedonia_Republic_of</t>
  </si>
  <si>
    <t>LDOS (Osijek Airport, OSIJEK)</t>
  </si>
  <si>
    <t>LDDU (Dubrovnik Airport, DUBROVNIK)</t>
  </si>
  <si>
    <t>LDOS (Osijek Airport, KLISA)</t>
  </si>
  <si>
    <t>LDPL (Pula Airport, PULA)</t>
  </si>
  <si>
    <t>LDRI (Rijeka Airport, RIJEKA)</t>
  </si>
  <si>
    <t>LDSB (Bol Airport, BOL)</t>
  </si>
  <si>
    <t>LDSP (Split Airport, SPLIT)</t>
  </si>
  <si>
    <t>LDZA (Zagreb Pleso Airport, ZAGREB)</t>
  </si>
  <si>
    <t>LDZD (Zadar Airport, ZADAR)</t>
  </si>
  <si>
    <t>Another airport in Croatia</t>
  </si>
  <si>
    <t>kg of CO2 emitted to kg of fuel burnt ratio:</t>
  </si>
  <si>
    <t>A124-A</t>
  </si>
  <si>
    <t>A148-A</t>
  </si>
  <si>
    <t>A158-A</t>
  </si>
  <si>
    <t>A158-B</t>
  </si>
  <si>
    <t>A1-A</t>
  </si>
  <si>
    <t>A205-A</t>
  </si>
  <si>
    <t>A20-A</t>
  </si>
  <si>
    <t>A210-A</t>
  </si>
  <si>
    <t>A21-A</t>
  </si>
  <si>
    <t>A225-A</t>
  </si>
  <si>
    <t>A23-A</t>
  </si>
  <si>
    <t>A306-A</t>
  </si>
  <si>
    <t>A306-B</t>
  </si>
  <si>
    <t>A306-C</t>
  </si>
  <si>
    <t>A306-D</t>
  </si>
  <si>
    <t>A306-E</t>
  </si>
  <si>
    <t>A306-F</t>
  </si>
  <si>
    <t>A30B-A</t>
  </si>
  <si>
    <t>A30B-B</t>
  </si>
  <si>
    <t>A310-A</t>
  </si>
  <si>
    <t>A310-B</t>
  </si>
  <si>
    <t>A310-C</t>
  </si>
  <si>
    <t>A310-D</t>
  </si>
  <si>
    <t>A310-E</t>
  </si>
  <si>
    <t>A310-F</t>
  </si>
  <si>
    <t>A310-G</t>
  </si>
  <si>
    <t>A318-A</t>
  </si>
  <si>
    <t>A318-B</t>
  </si>
  <si>
    <t>A318-C</t>
  </si>
  <si>
    <t>A319-A</t>
  </si>
  <si>
    <t>A319-B</t>
  </si>
  <si>
    <t>A319-C</t>
  </si>
  <si>
    <t>A319-D</t>
  </si>
  <si>
    <t>A319-E</t>
  </si>
  <si>
    <t>A319-F</t>
  </si>
  <si>
    <t>A319-G</t>
  </si>
  <si>
    <t>A319-H</t>
  </si>
  <si>
    <t>A319-I</t>
  </si>
  <si>
    <t>A319-J</t>
  </si>
  <si>
    <t>A319-K</t>
  </si>
  <si>
    <t>A320-A</t>
  </si>
  <si>
    <t>A320-B</t>
  </si>
  <si>
    <t>A320-C</t>
  </si>
  <si>
    <t>A320-D</t>
  </si>
  <si>
    <t>A320-E</t>
  </si>
  <si>
    <t>A320-F</t>
  </si>
  <si>
    <t>A320-G</t>
  </si>
  <si>
    <t>A320-H</t>
  </si>
  <si>
    <t>A320-I</t>
  </si>
  <si>
    <t>A320-J</t>
  </si>
  <si>
    <t>A321-A</t>
  </si>
  <si>
    <t>A321-B</t>
  </si>
  <si>
    <t>A321-C</t>
  </si>
  <si>
    <t>A321-D</t>
  </si>
  <si>
    <t>A321-E</t>
  </si>
  <si>
    <t>A321-F</t>
  </si>
  <si>
    <t>A321-G</t>
  </si>
  <si>
    <t>A332-A</t>
  </si>
  <si>
    <t>A332-B</t>
  </si>
  <si>
    <t>A332-C</t>
  </si>
  <si>
    <t>A332-D</t>
  </si>
  <si>
    <t>A332-E</t>
  </si>
  <si>
    <t>A333-A</t>
  </si>
  <si>
    <t>A333-B</t>
  </si>
  <si>
    <t>A333-C</t>
  </si>
  <si>
    <t>A333-D</t>
  </si>
  <si>
    <t>A333-E</t>
  </si>
  <si>
    <t>A333-F</t>
  </si>
  <si>
    <t>A333-G</t>
  </si>
  <si>
    <t>A33-A</t>
  </si>
  <si>
    <t>A342-A</t>
  </si>
  <si>
    <t>A342-B</t>
  </si>
  <si>
    <t>A343-A</t>
  </si>
  <si>
    <t>A343-B</t>
  </si>
  <si>
    <t>A343-C</t>
  </si>
  <si>
    <t>A343-D</t>
  </si>
  <si>
    <t>A345-A</t>
  </si>
  <si>
    <t>A345-B</t>
  </si>
  <si>
    <t>A346-A</t>
  </si>
  <si>
    <t>A346-B</t>
  </si>
  <si>
    <t>A359-A</t>
  </si>
  <si>
    <t>A37-A</t>
  </si>
  <si>
    <t>A388-A</t>
  </si>
  <si>
    <t>A388-B</t>
  </si>
  <si>
    <t>A3-A</t>
  </si>
  <si>
    <t>A3ST-A</t>
  </si>
  <si>
    <t>A4-A</t>
  </si>
  <si>
    <t>A50-A</t>
  </si>
  <si>
    <t>A743-A</t>
  </si>
  <si>
    <t>AA1-A</t>
  </si>
  <si>
    <t>AA5-A</t>
  </si>
  <si>
    <t>AC10-A</t>
  </si>
  <si>
    <t>AC11-A</t>
  </si>
  <si>
    <t>AC50-A</t>
  </si>
  <si>
    <t>AC56-A</t>
  </si>
  <si>
    <t>AC5A-A</t>
  </si>
  <si>
    <t>AC68-A</t>
  </si>
  <si>
    <t>AC6L-A</t>
  </si>
  <si>
    <t>AC72-A</t>
  </si>
  <si>
    <t>AE45-A</t>
  </si>
  <si>
    <t>AEST-A</t>
  </si>
  <si>
    <t>AN2-A</t>
  </si>
  <si>
    <t>AN72-A</t>
  </si>
  <si>
    <t>ANGL-A</t>
  </si>
  <si>
    <t>APM2-A</t>
  </si>
  <si>
    <t>AS02-A</t>
  </si>
  <si>
    <t>AS14-A</t>
  </si>
  <si>
    <t>AS22-A</t>
  </si>
  <si>
    <t>AS26-A</t>
  </si>
  <si>
    <t>ASTR-A</t>
  </si>
  <si>
    <t>AT3-A</t>
  </si>
  <si>
    <t>ATL-A</t>
  </si>
  <si>
    <t>ATLA-A</t>
  </si>
  <si>
    <t>B103-A</t>
  </si>
  <si>
    <t>B17-A</t>
  </si>
  <si>
    <t>B209-A</t>
  </si>
  <si>
    <t>B23-A</t>
  </si>
  <si>
    <t>B25-A</t>
  </si>
  <si>
    <t>B26-A</t>
  </si>
  <si>
    <t>B29-A</t>
  </si>
  <si>
    <t>B2-A</t>
  </si>
  <si>
    <t>B461-A</t>
  </si>
  <si>
    <t>B462-A</t>
  </si>
  <si>
    <t>B463-A</t>
  </si>
  <si>
    <t>B463-B</t>
  </si>
  <si>
    <t>B52-A</t>
  </si>
  <si>
    <t>B58T-A</t>
  </si>
  <si>
    <t>B60-A</t>
  </si>
  <si>
    <t>B701-A</t>
  </si>
  <si>
    <t>B703-A</t>
  </si>
  <si>
    <t>B703-B</t>
  </si>
  <si>
    <t>B712-A</t>
  </si>
  <si>
    <t>B712-B</t>
  </si>
  <si>
    <t>B720-A</t>
  </si>
  <si>
    <t>B721-A</t>
  </si>
  <si>
    <t>B721-B</t>
  </si>
  <si>
    <t>B721-C</t>
  </si>
  <si>
    <t>B721-D</t>
  </si>
  <si>
    <t>B722-A</t>
  </si>
  <si>
    <t>B722-B</t>
  </si>
  <si>
    <t>B722-C</t>
  </si>
  <si>
    <t>B722-D</t>
  </si>
  <si>
    <t>B722-E</t>
  </si>
  <si>
    <t>B722-F</t>
  </si>
  <si>
    <t>B722-G</t>
  </si>
  <si>
    <t>B722-H</t>
  </si>
  <si>
    <t>B732-A</t>
  </si>
  <si>
    <t>B732-B</t>
  </si>
  <si>
    <t>B732-C</t>
  </si>
  <si>
    <t>B732-D</t>
  </si>
  <si>
    <t>B732-E</t>
  </si>
  <si>
    <t>B732-F</t>
  </si>
  <si>
    <t>B733-A</t>
  </si>
  <si>
    <t>B733-B</t>
  </si>
  <si>
    <t>B733-C</t>
  </si>
  <si>
    <t>B734-A</t>
  </si>
  <si>
    <t>B734-B</t>
  </si>
  <si>
    <t>B735-A</t>
  </si>
  <si>
    <t>B735-B</t>
  </si>
  <si>
    <t>B736-A</t>
  </si>
  <si>
    <t>B736-B</t>
  </si>
  <si>
    <t>B736-C</t>
  </si>
  <si>
    <t>B737-A</t>
  </si>
  <si>
    <t>B737-B</t>
  </si>
  <si>
    <t>B737-C</t>
  </si>
  <si>
    <t>B737-D</t>
  </si>
  <si>
    <t>B737-E</t>
  </si>
  <si>
    <t>B737-F</t>
  </si>
  <si>
    <t>B738-A</t>
  </si>
  <si>
    <t>B738-B</t>
  </si>
  <si>
    <t>B738-C</t>
  </si>
  <si>
    <t>B738-D</t>
  </si>
  <si>
    <t>B738-E</t>
  </si>
  <si>
    <t>B738-F</t>
  </si>
  <si>
    <t>B739-A</t>
  </si>
  <si>
    <t>B741-A</t>
  </si>
  <si>
    <t>B741-B</t>
  </si>
  <si>
    <t>B741-C</t>
  </si>
  <si>
    <t>B741-D</t>
  </si>
  <si>
    <t>B742-A</t>
  </si>
  <si>
    <t>B742-B</t>
  </si>
  <si>
    <t>B742-C</t>
  </si>
  <si>
    <t>B742-D</t>
  </si>
  <si>
    <t>B742-E</t>
  </si>
  <si>
    <t>B742-F</t>
  </si>
  <si>
    <t>B742-G</t>
  </si>
  <si>
    <t>B742-H</t>
  </si>
  <si>
    <t>B742-I</t>
  </si>
  <si>
    <t>B743-A</t>
  </si>
  <si>
    <t>B743-B</t>
  </si>
  <si>
    <t>B743-C</t>
  </si>
  <si>
    <t>B743-D</t>
  </si>
  <si>
    <t>B743-E</t>
  </si>
  <si>
    <t>B744-A</t>
  </si>
  <si>
    <t>B744-B</t>
  </si>
  <si>
    <t>B744-C</t>
  </si>
  <si>
    <t>B744-D</t>
  </si>
  <si>
    <t>B744-E</t>
  </si>
  <si>
    <t>B744-F</t>
  </si>
  <si>
    <t>B744-G</t>
  </si>
  <si>
    <t>B744-H</t>
  </si>
  <si>
    <t>B748-A</t>
  </si>
  <si>
    <t>B74D-A</t>
  </si>
  <si>
    <t>B74R-A</t>
  </si>
  <si>
    <t>B74R-B</t>
  </si>
  <si>
    <t>B74S-A</t>
  </si>
  <si>
    <t>B74S-B</t>
  </si>
  <si>
    <t>B74S-C</t>
  </si>
  <si>
    <t>B74S-D</t>
  </si>
  <si>
    <t>B74S-E</t>
  </si>
  <si>
    <t>B74S-F</t>
  </si>
  <si>
    <t>B74S-G</t>
  </si>
  <si>
    <t>B752-A</t>
  </si>
  <si>
    <t>B752-B</t>
  </si>
  <si>
    <t>B752-C</t>
  </si>
  <si>
    <t>B752-D</t>
  </si>
  <si>
    <t>B752-E</t>
  </si>
  <si>
    <t>B753-A</t>
  </si>
  <si>
    <t>B753-B</t>
  </si>
  <si>
    <t>B753-C</t>
  </si>
  <si>
    <t>B762-A</t>
  </si>
  <si>
    <t>B762-B</t>
  </si>
  <si>
    <t>B762-C</t>
  </si>
  <si>
    <t>B762-D</t>
  </si>
  <si>
    <t>B762-E</t>
  </si>
  <si>
    <t>B762-F</t>
  </si>
  <si>
    <t>B762-G</t>
  </si>
  <si>
    <t>B762-H</t>
  </si>
  <si>
    <t>B762-I</t>
  </si>
  <si>
    <t>B762-J</t>
  </si>
  <si>
    <t>B762-K</t>
  </si>
  <si>
    <t>B762-L</t>
  </si>
  <si>
    <t>B762-M</t>
  </si>
  <si>
    <t>B762-N</t>
  </si>
  <si>
    <t>B763-A</t>
  </si>
  <si>
    <t>B763-B</t>
  </si>
  <si>
    <t>B763-C</t>
  </si>
  <si>
    <t>B763-D</t>
  </si>
  <si>
    <t>B763-E</t>
  </si>
  <si>
    <t>B763-F</t>
  </si>
  <si>
    <t>B763-G</t>
  </si>
  <si>
    <t>B763-H</t>
  </si>
  <si>
    <t>B763-I</t>
  </si>
  <si>
    <t>B763-J</t>
  </si>
  <si>
    <t>B763-K</t>
  </si>
  <si>
    <t>B763-L</t>
  </si>
  <si>
    <t>B764-A</t>
  </si>
  <si>
    <t>B772-A</t>
  </si>
  <si>
    <t>B772-B</t>
  </si>
  <si>
    <t>B772-C</t>
  </si>
  <si>
    <t>B772-D</t>
  </si>
  <si>
    <t>B772-E</t>
  </si>
  <si>
    <t>B772-F</t>
  </si>
  <si>
    <t>B772-G</t>
  </si>
  <si>
    <t>B772-H</t>
  </si>
  <si>
    <t>B772-I</t>
  </si>
  <si>
    <t>B772-J</t>
  </si>
  <si>
    <t>B772-K</t>
  </si>
  <si>
    <t>B772-L</t>
  </si>
  <si>
    <t>B773-A</t>
  </si>
  <si>
    <t>B773-B</t>
  </si>
  <si>
    <t>B77L-A</t>
  </si>
  <si>
    <t>B77L-B</t>
  </si>
  <si>
    <t>B77W-A</t>
  </si>
  <si>
    <t>B77W-B</t>
  </si>
  <si>
    <t>B788-A</t>
  </si>
  <si>
    <t>B788-B</t>
  </si>
  <si>
    <t>B789-A</t>
  </si>
  <si>
    <t>B789-B</t>
  </si>
  <si>
    <t>BA11-A</t>
  </si>
  <si>
    <t>BASS-A</t>
  </si>
  <si>
    <t>BD17-A</t>
  </si>
  <si>
    <t>BDOG-A</t>
  </si>
  <si>
    <t>BE17-A</t>
  </si>
  <si>
    <t>BE18-A</t>
  </si>
  <si>
    <t>BE19-A</t>
  </si>
  <si>
    <t>BE23-A</t>
  </si>
  <si>
    <t>BE24-A</t>
  </si>
  <si>
    <t>BE33-A</t>
  </si>
  <si>
    <t>BE35-A</t>
  </si>
  <si>
    <t>BE36-A</t>
  </si>
  <si>
    <t>BE40-A</t>
  </si>
  <si>
    <t>BE50-A</t>
  </si>
  <si>
    <t>BE55-A</t>
  </si>
  <si>
    <t>BE56-A</t>
  </si>
  <si>
    <t>BE58-A</t>
  </si>
  <si>
    <t>BE60-A</t>
  </si>
  <si>
    <t>BE65-A</t>
  </si>
  <si>
    <t>BE70-A</t>
  </si>
  <si>
    <t>BE76-A</t>
  </si>
  <si>
    <t>BE77-A</t>
  </si>
  <si>
    <t>BE80-A</t>
  </si>
  <si>
    <t>BE88-A</t>
  </si>
  <si>
    <t>BE95-A</t>
  </si>
  <si>
    <t>BER2-A</t>
  </si>
  <si>
    <t>BL17-A</t>
  </si>
  <si>
    <t>BL8-A</t>
  </si>
  <si>
    <t>BLCF-A</t>
  </si>
  <si>
    <t>BN2P-A</t>
  </si>
  <si>
    <t>BRAV-A</t>
  </si>
  <si>
    <t>BT36-A</t>
  </si>
  <si>
    <t>BUCA-A</t>
  </si>
  <si>
    <t>BX2-A</t>
  </si>
  <si>
    <t>C02T-A</t>
  </si>
  <si>
    <t>C04T-A</t>
  </si>
  <si>
    <t>C06T-A</t>
  </si>
  <si>
    <t>C07T-A</t>
  </si>
  <si>
    <t>C10T-A</t>
  </si>
  <si>
    <t>C120-A</t>
  </si>
  <si>
    <t>C125-A</t>
  </si>
  <si>
    <t>C150-A</t>
  </si>
  <si>
    <t>C152-A</t>
  </si>
  <si>
    <t>C162-A</t>
  </si>
  <si>
    <t>C170-A</t>
  </si>
  <si>
    <t>C172-A</t>
  </si>
  <si>
    <t>C175-A</t>
  </si>
  <si>
    <t>C177-A</t>
  </si>
  <si>
    <t>C180-A</t>
  </si>
  <si>
    <t>C182-A</t>
  </si>
  <si>
    <t>C185-A</t>
  </si>
  <si>
    <t>C190-A</t>
  </si>
  <si>
    <t>C195-A</t>
  </si>
  <si>
    <t>C205-A</t>
  </si>
  <si>
    <t>C206-A</t>
  </si>
  <si>
    <t>C207-A</t>
  </si>
  <si>
    <t>C210-A</t>
  </si>
  <si>
    <t>C21T-A</t>
  </si>
  <si>
    <t>C25A-A</t>
  </si>
  <si>
    <t>C25B-A</t>
  </si>
  <si>
    <t>C25C-A</t>
  </si>
  <si>
    <t>C25M-A</t>
  </si>
  <si>
    <t>C303-A</t>
  </si>
  <si>
    <t>C310-A</t>
  </si>
  <si>
    <t>C320-A</t>
  </si>
  <si>
    <t>C335-A</t>
  </si>
  <si>
    <t>C336-A</t>
  </si>
  <si>
    <t>C337-A</t>
  </si>
  <si>
    <t>C340-A</t>
  </si>
  <si>
    <t>C402-A</t>
  </si>
  <si>
    <t>C404-A</t>
  </si>
  <si>
    <t>C411-A</t>
  </si>
  <si>
    <t>C414-A</t>
  </si>
  <si>
    <t>C421-A</t>
  </si>
  <si>
    <t>C46-A</t>
  </si>
  <si>
    <t>C500-A</t>
  </si>
  <si>
    <t>C501-A</t>
  </si>
  <si>
    <t>C510-A</t>
  </si>
  <si>
    <t>C525-A</t>
  </si>
  <si>
    <t>C526-A</t>
  </si>
  <si>
    <t>C550-A</t>
  </si>
  <si>
    <t>C551-A</t>
  </si>
  <si>
    <t>C55B-A</t>
  </si>
  <si>
    <t>C560-A</t>
  </si>
  <si>
    <t>C560-B</t>
  </si>
  <si>
    <t>C56X-A</t>
  </si>
  <si>
    <t>C650-A</t>
  </si>
  <si>
    <t>C680-A</t>
  </si>
  <si>
    <t>C72R-A</t>
  </si>
  <si>
    <t>C750-A</t>
  </si>
  <si>
    <t>C750-B</t>
  </si>
  <si>
    <t>C77R-A</t>
  </si>
  <si>
    <t>C82-A</t>
  </si>
  <si>
    <t>C82R-A</t>
  </si>
  <si>
    <t>C97-A</t>
  </si>
  <si>
    <t>CA25-A</t>
  </si>
  <si>
    <t>CAT-A</t>
  </si>
  <si>
    <t>CE22-A</t>
  </si>
  <si>
    <t>CE25-A</t>
  </si>
  <si>
    <t>CE43-A</t>
  </si>
  <si>
    <t>CH20-A</t>
  </si>
  <si>
    <t>CH30-A</t>
  </si>
  <si>
    <t>CH64-A</t>
  </si>
  <si>
    <t>CJ1-A</t>
  </si>
  <si>
    <t>CL2P-A</t>
  </si>
  <si>
    <t>CL30-A</t>
  </si>
  <si>
    <t>CL30-B</t>
  </si>
  <si>
    <t>CL35-A</t>
  </si>
  <si>
    <t>CL41-A</t>
  </si>
  <si>
    <t>CL60-A</t>
  </si>
  <si>
    <t>CL60-B</t>
  </si>
  <si>
    <t>CL60-C</t>
  </si>
  <si>
    <t>CL60-D</t>
  </si>
  <si>
    <t>CL60-E</t>
  </si>
  <si>
    <t>CMD1-A</t>
  </si>
  <si>
    <t>COAR-A</t>
  </si>
  <si>
    <t>COL3-A</t>
  </si>
  <si>
    <t>COL4-A</t>
  </si>
  <si>
    <t>CONI-A</t>
  </si>
  <si>
    <t>COZY-A</t>
  </si>
  <si>
    <t>CP10-A</t>
  </si>
  <si>
    <t>CP21-A</t>
  </si>
  <si>
    <t>CP22-A</t>
  </si>
  <si>
    <t>CR10-A</t>
  </si>
  <si>
    <t>CRJ1-A</t>
  </si>
  <si>
    <t>CRJ1-B</t>
  </si>
  <si>
    <t>CRJ2-A</t>
  </si>
  <si>
    <t>CRJ2-B</t>
  </si>
  <si>
    <t>CRJ7-A</t>
  </si>
  <si>
    <t>CRJ7-B</t>
  </si>
  <si>
    <t>CRJ9-A</t>
  </si>
  <si>
    <t>CRJX-A</t>
  </si>
  <si>
    <t>CRUZ-A</t>
  </si>
  <si>
    <t>CVLP-A</t>
  </si>
  <si>
    <t>D140-A</t>
  </si>
  <si>
    <t>D250-A</t>
  </si>
  <si>
    <t>D253-A</t>
  </si>
  <si>
    <t>D28D-A</t>
  </si>
  <si>
    <t>D6-A</t>
  </si>
  <si>
    <t>D7-A</t>
  </si>
  <si>
    <t>DA2-A</t>
  </si>
  <si>
    <t>DA40-A</t>
  </si>
  <si>
    <t>DA42-A</t>
  </si>
  <si>
    <t>DA5-A</t>
  </si>
  <si>
    <t>DAHU-A</t>
  </si>
  <si>
    <t>DC10-A</t>
  </si>
  <si>
    <t>DC10-B</t>
  </si>
  <si>
    <t>DC10-C</t>
  </si>
  <si>
    <t>DC10-D</t>
  </si>
  <si>
    <t>DC10-E</t>
  </si>
  <si>
    <t>DC10-F</t>
  </si>
  <si>
    <t>DC10-G</t>
  </si>
  <si>
    <t>DC10-H</t>
  </si>
  <si>
    <t>DC10-I</t>
  </si>
  <si>
    <t>DC3-A</t>
  </si>
  <si>
    <t>DC6-A</t>
  </si>
  <si>
    <t>DC7-A</t>
  </si>
  <si>
    <t>DC85-A</t>
  </si>
  <si>
    <t>DC86-A</t>
  </si>
  <si>
    <t>DC86-B</t>
  </si>
  <si>
    <t>DC87-A</t>
  </si>
  <si>
    <t>DC91-A</t>
  </si>
  <si>
    <t>DC92-A</t>
  </si>
  <si>
    <t>DC93-A</t>
  </si>
  <si>
    <t>DC93-B</t>
  </si>
  <si>
    <t>DC93-C</t>
  </si>
  <si>
    <t>DC93-D</t>
  </si>
  <si>
    <t>DC95-A</t>
  </si>
  <si>
    <t>DC95-B</t>
  </si>
  <si>
    <t>DG50-A</t>
  </si>
  <si>
    <t>DH60-A</t>
  </si>
  <si>
    <t>DH82-A</t>
  </si>
  <si>
    <t>DH89-A</t>
  </si>
  <si>
    <t>DHA3-A</t>
  </si>
  <si>
    <t>DHC2-A</t>
  </si>
  <si>
    <t>DHC3-A</t>
  </si>
  <si>
    <t>DHC4-A</t>
  </si>
  <si>
    <t>DIMO-A</t>
  </si>
  <si>
    <t>DJET-A</t>
  </si>
  <si>
    <t>DLTA-A</t>
  </si>
  <si>
    <t>DO27-A</t>
  </si>
  <si>
    <t>DO28-A</t>
  </si>
  <si>
    <t>DOVE-A</t>
  </si>
  <si>
    <t>DR10-A</t>
  </si>
  <si>
    <t>DR22-A</t>
  </si>
  <si>
    <t>DR30-A</t>
  </si>
  <si>
    <t>DR40-A</t>
  </si>
  <si>
    <t>DV20-A</t>
  </si>
  <si>
    <t>E135-A</t>
  </si>
  <si>
    <t>E145-A</t>
  </si>
  <si>
    <t>E145-B</t>
  </si>
  <si>
    <t>E145-C</t>
  </si>
  <si>
    <t>E170-A</t>
  </si>
  <si>
    <t>E190-A</t>
  </si>
  <si>
    <t>E190-B</t>
  </si>
  <si>
    <t>E300-A</t>
  </si>
  <si>
    <t>E35L-A</t>
  </si>
  <si>
    <t>E35L-B</t>
  </si>
  <si>
    <t>E400-A</t>
  </si>
  <si>
    <t>E45X-A</t>
  </si>
  <si>
    <t>E50P-A</t>
  </si>
  <si>
    <t>E545-A</t>
  </si>
  <si>
    <t>E550-A</t>
  </si>
  <si>
    <t>E55P-A</t>
  </si>
  <si>
    <t>E737-A</t>
  </si>
  <si>
    <t>E75L-A</t>
  </si>
  <si>
    <t>E75S-A</t>
  </si>
  <si>
    <t>EA50-A</t>
  </si>
  <si>
    <t>ECHO-A</t>
  </si>
  <si>
    <t>EDGE-A</t>
  </si>
  <si>
    <t>EM10-A</t>
  </si>
  <si>
    <t>EN28-A</t>
  </si>
  <si>
    <t>ERCO-A</t>
  </si>
  <si>
    <t>EUPA-A</t>
  </si>
  <si>
    <t>EV97-A</t>
  </si>
  <si>
    <t>EVOP-A</t>
  </si>
  <si>
    <t>EVSS-A</t>
  </si>
  <si>
    <t>EXPR-A</t>
  </si>
  <si>
    <t>F100-A</t>
  </si>
  <si>
    <t>F104-A</t>
  </si>
  <si>
    <t>F22-A</t>
  </si>
  <si>
    <t>F260-A</t>
  </si>
  <si>
    <t>F28-A</t>
  </si>
  <si>
    <t>F2-A</t>
  </si>
  <si>
    <t>F2TH-A</t>
  </si>
  <si>
    <t>F70-A</t>
  </si>
  <si>
    <t>F8-A</t>
  </si>
  <si>
    <t>F8L-A</t>
  </si>
  <si>
    <t>F900-A</t>
  </si>
  <si>
    <t>FA10-A</t>
  </si>
  <si>
    <t>FA20-A</t>
  </si>
  <si>
    <t>FA24-A</t>
  </si>
  <si>
    <t>FA50-A</t>
  </si>
  <si>
    <t>FA62-A</t>
  </si>
  <si>
    <t>FA7X-A</t>
  </si>
  <si>
    <t>FA7X-B</t>
  </si>
  <si>
    <t>FBA2-A</t>
  </si>
  <si>
    <t>FDCT-A</t>
  </si>
  <si>
    <t>G109-A</t>
  </si>
  <si>
    <t>G115-A</t>
  </si>
  <si>
    <t>G120-A</t>
  </si>
  <si>
    <t>G150-A</t>
  </si>
  <si>
    <t>G15T-A</t>
  </si>
  <si>
    <t>G180-A</t>
  </si>
  <si>
    <t>G200-A</t>
  </si>
  <si>
    <t>G21-A</t>
  </si>
  <si>
    <t>G250-A</t>
  </si>
  <si>
    <t>G280-A</t>
  </si>
  <si>
    <t>G3-A</t>
  </si>
  <si>
    <t>G4SG-A</t>
  </si>
  <si>
    <t>G59-A</t>
  </si>
  <si>
    <t>GA20-A</t>
  </si>
  <si>
    <t>GA7-A</t>
  </si>
  <si>
    <t>GA8-A</t>
  </si>
  <si>
    <t>GALX-A</t>
  </si>
  <si>
    <t>GC1-A</t>
  </si>
  <si>
    <t>GFLY-A</t>
  </si>
  <si>
    <t>GL5T-A</t>
  </si>
  <si>
    <t>GLAS-A</t>
  </si>
  <si>
    <t>GLEX-A</t>
  </si>
  <si>
    <t>GLF2-A</t>
  </si>
  <si>
    <t>GLF3-A</t>
  </si>
  <si>
    <t>GLF4-A</t>
  </si>
  <si>
    <t>GLF5-A</t>
  </si>
  <si>
    <t>GLF6-A</t>
  </si>
  <si>
    <t>GLSP-A</t>
  </si>
  <si>
    <t>GLST-A</t>
  </si>
  <si>
    <t>GNAT-A</t>
  </si>
  <si>
    <t>GOLF-A</t>
  </si>
  <si>
    <t>GP4-A</t>
  </si>
  <si>
    <t>GSPN-A</t>
  </si>
  <si>
    <t>GY80-A</t>
  </si>
  <si>
    <t>H111-A</t>
  </si>
  <si>
    <t>H25A-A</t>
  </si>
  <si>
    <t>H25B-A</t>
  </si>
  <si>
    <t>H25C-A</t>
  </si>
  <si>
    <t>H269-A</t>
  </si>
  <si>
    <t>H40-A</t>
  </si>
  <si>
    <t>HA4T-A</t>
  </si>
  <si>
    <t>HERN-A</t>
  </si>
  <si>
    <t>HF20-A</t>
  </si>
  <si>
    <t>HR10-A</t>
  </si>
  <si>
    <t>HR20-A</t>
  </si>
  <si>
    <t>HU2-A</t>
  </si>
  <si>
    <t>HUNT-A</t>
  </si>
  <si>
    <t>HUSK-A</t>
  </si>
  <si>
    <t>I23-A</t>
  </si>
  <si>
    <t>IL14-A</t>
  </si>
  <si>
    <t>IL62-A</t>
  </si>
  <si>
    <t>IL76-A</t>
  </si>
  <si>
    <t>IL76-B</t>
  </si>
  <si>
    <t>IL86-A</t>
  </si>
  <si>
    <t>IL96-A</t>
  </si>
  <si>
    <t>IL96-B</t>
  </si>
  <si>
    <t>IR23-A</t>
  </si>
  <si>
    <t>IS28-A</t>
  </si>
  <si>
    <t>J2-A</t>
  </si>
  <si>
    <t>J328-A</t>
  </si>
  <si>
    <t>JAB4-A</t>
  </si>
  <si>
    <t>JABI-A</t>
  </si>
  <si>
    <t>JARO-A</t>
  </si>
  <si>
    <t>JCOM-A</t>
  </si>
  <si>
    <t>JPRO-A</t>
  </si>
  <si>
    <t>JU52-A</t>
  </si>
  <si>
    <t>KA26-A</t>
  </si>
  <si>
    <t>KFIR-A</t>
  </si>
  <si>
    <t>KP2-A</t>
  </si>
  <si>
    <t>L101-A</t>
  </si>
  <si>
    <t>L101-B</t>
  </si>
  <si>
    <t>L10-A</t>
  </si>
  <si>
    <t>L12-A</t>
  </si>
  <si>
    <t>L14-A</t>
  </si>
  <si>
    <t>L200-A</t>
  </si>
  <si>
    <t>L29-A</t>
  </si>
  <si>
    <t>L29A-A</t>
  </si>
  <si>
    <t>L29B-A</t>
  </si>
  <si>
    <t>L37-A</t>
  </si>
  <si>
    <t>L39-A</t>
  </si>
  <si>
    <t>L40-A</t>
  </si>
  <si>
    <t>L60-A</t>
  </si>
  <si>
    <t>L8-A</t>
  </si>
  <si>
    <t>LA25-A</t>
  </si>
  <si>
    <t>LA4-A</t>
  </si>
  <si>
    <t>LA8-A</t>
  </si>
  <si>
    <t>LANC-A</t>
  </si>
  <si>
    <t>LCA-A</t>
  </si>
  <si>
    <t>LEG2-A</t>
  </si>
  <si>
    <t>LGEZ-A</t>
  </si>
  <si>
    <t>LJ23-A</t>
  </si>
  <si>
    <t>LJ24-A</t>
  </si>
  <si>
    <t>LJ25-A</t>
  </si>
  <si>
    <t>LJ31-A</t>
  </si>
  <si>
    <t>LJ35-A</t>
  </si>
  <si>
    <t>LJ40-A</t>
  </si>
  <si>
    <t>LJ45-A</t>
  </si>
  <si>
    <t>LJ55-A</t>
  </si>
  <si>
    <t>LJ60-A</t>
  </si>
  <si>
    <t>LJ70-A</t>
  </si>
  <si>
    <t>LJ75-A</t>
  </si>
  <si>
    <t>LNC2-A</t>
  </si>
  <si>
    <t>LNC4-A</t>
  </si>
  <si>
    <t>LNCE-A</t>
  </si>
  <si>
    <t>M17-A</t>
  </si>
  <si>
    <t>M18-A</t>
  </si>
  <si>
    <t>M200-A</t>
  </si>
  <si>
    <t>M203-A</t>
  </si>
  <si>
    <t>M20P-A</t>
  </si>
  <si>
    <t>M20T-A</t>
  </si>
  <si>
    <t>M212-A</t>
  </si>
  <si>
    <t>M21-A</t>
  </si>
  <si>
    <t>M22-A</t>
  </si>
  <si>
    <t>M26-A</t>
  </si>
  <si>
    <t>M2-A</t>
  </si>
  <si>
    <t>M346-A</t>
  </si>
  <si>
    <t>M360-A</t>
  </si>
  <si>
    <t>M55-A</t>
  </si>
  <si>
    <t>M5-A</t>
  </si>
  <si>
    <t>M6-A</t>
  </si>
  <si>
    <t>M7-A</t>
  </si>
  <si>
    <t>M8-A</t>
  </si>
  <si>
    <t>MC90-A</t>
  </si>
  <si>
    <t>MCR1-A</t>
  </si>
  <si>
    <t>MCR4-A</t>
  </si>
  <si>
    <t>MD11-A</t>
  </si>
  <si>
    <t>MD11-B</t>
  </si>
  <si>
    <t>MD11-C</t>
  </si>
  <si>
    <t>MD81-A</t>
  </si>
  <si>
    <t>MD81-B</t>
  </si>
  <si>
    <t>MD82-A</t>
  </si>
  <si>
    <t>MD82-B</t>
  </si>
  <si>
    <t>MD82-C</t>
  </si>
  <si>
    <t>MD82-D</t>
  </si>
  <si>
    <t>MD83-A</t>
  </si>
  <si>
    <t>MD83-B</t>
  </si>
  <si>
    <t>MD83-C</t>
  </si>
  <si>
    <t>MD87-A</t>
  </si>
  <si>
    <t>MD87-B</t>
  </si>
  <si>
    <t>MD88-A</t>
  </si>
  <si>
    <t>MD88-B</t>
  </si>
  <si>
    <t>MD90-A</t>
  </si>
  <si>
    <t>MD90-B</t>
  </si>
  <si>
    <t>MG17-A</t>
  </si>
  <si>
    <t>MG44-A</t>
  </si>
  <si>
    <t>MICO-A</t>
  </si>
  <si>
    <t>MOL1-A</t>
  </si>
  <si>
    <t>MOR2-A</t>
  </si>
  <si>
    <t>MP20-A</t>
  </si>
  <si>
    <t>MS18-A</t>
  </si>
  <si>
    <t>MS30-A</t>
  </si>
  <si>
    <t>MU30-A</t>
  </si>
  <si>
    <t>NAVI-A</t>
  </si>
  <si>
    <t>OSCR-A</t>
  </si>
  <si>
    <t>P06T-A</t>
  </si>
  <si>
    <t>P100-A</t>
  </si>
  <si>
    <t>P148-A</t>
  </si>
  <si>
    <t>P208-A</t>
  </si>
  <si>
    <t>P210-A</t>
  </si>
  <si>
    <t>P28A-A</t>
  </si>
  <si>
    <t>P28B-A</t>
  </si>
  <si>
    <t>P28R-A</t>
  </si>
  <si>
    <t>P28S-A</t>
  </si>
  <si>
    <t>P28T-A</t>
  </si>
  <si>
    <t>P28U-A</t>
  </si>
  <si>
    <t>P2-A</t>
  </si>
  <si>
    <t>P32R-A</t>
  </si>
  <si>
    <t>P32T-A</t>
  </si>
  <si>
    <t>P337-A</t>
  </si>
  <si>
    <t>P38-A</t>
  </si>
  <si>
    <t>P39-A</t>
  </si>
  <si>
    <t>P47-A</t>
  </si>
  <si>
    <t>P51-A</t>
  </si>
  <si>
    <t>P60-A</t>
  </si>
  <si>
    <t>P63-A</t>
  </si>
  <si>
    <t>P66P-A</t>
  </si>
  <si>
    <t>P68-A</t>
  </si>
  <si>
    <t>P80-A</t>
  </si>
  <si>
    <t>P82-A</t>
  </si>
  <si>
    <t>PA11-A</t>
  </si>
  <si>
    <t>PA12-A</t>
  </si>
  <si>
    <t>PA14-A</t>
  </si>
  <si>
    <t>PA18-A</t>
  </si>
  <si>
    <t>PA20-A</t>
  </si>
  <si>
    <t>PA22-A</t>
  </si>
  <si>
    <t>PA23-A</t>
  </si>
  <si>
    <t>PA24-A</t>
  </si>
  <si>
    <t>PA25-A</t>
  </si>
  <si>
    <t>PA27-A</t>
  </si>
  <si>
    <t>PA30-A</t>
  </si>
  <si>
    <t>PA31-A</t>
  </si>
  <si>
    <t>PA32-A</t>
  </si>
  <si>
    <t>PA34-A</t>
  </si>
  <si>
    <t>PA36-A</t>
  </si>
  <si>
    <t>PA38-A</t>
  </si>
  <si>
    <t>PA44-A</t>
  </si>
  <si>
    <t>PA47-A</t>
  </si>
  <si>
    <t>PAT2-A</t>
  </si>
  <si>
    <t>PEGA-A</t>
  </si>
  <si>
    <t>PELI-A</t>
  </si>
  <si>
    <t>PEMB-A</t>
  </si>
  <si>
    <t>PICO-A</t>
  </si>
  <si>
    <t>PINO-A</t>
  </si>
  <si>
    <t>PIVI-A</t>
  </si>
  <si>
    <t>PNR2-A</t>
  </si>
  <si>
    <t>PNR3-A</t>
  </si>
  <si>
    <t>PO60-A</t>
  </si>
  <si>
    <t>PRM1-A</t>
  </si>
  <si>
    <t>PROC-A</t>
  </si>
  <si>
    <t>PROT-A</t>
  </si>
  <si>
    <t>PTS2-A</t>
  </si>
  <si>
    <t>PUP-A</t>
  </si>
  <si>
    <t>PZ01-A</t>
  </si>
  <si>
    <t>PZ04-A</t>
  </si>
  <si>
    <t>PZ06-A</t>
  </si>
  <si>
    <t>R100-A</t>
  </si>
  <si>
    <t>R135-A</t>
  </si>
  <si>
    <t>R200-A</t>
  </si>
  <si>
    <t>R22-A</t>
  </si>
  <si>
    <t>R300-A</t>
  </si>
  <si>
    <t>R44-A</t>
  </si>
  <si>
    <t>R4-A</t>
  </si>
  <si>
    <t>R721-A</t>
  </si>
  <si>
    <t>R722-A</t>
  </si>
  <si>
    <t>R90F-A</t>
  </si>
  <si>
    <t>R90R-A</t>
  </si>
  <si>
    <t>RALL-A</t>
  </si>
  <si>
    <t>RANG-A</t>
  </si>
  <si>
    <t>RF4-A</t>
  </si>
  <si>
    <t>RF6-A</t>
  </si>
  <si>
    <t>RJ1H-A</t>
  </si>
  <si>
    <t>RJ70-A</t>
  </si>
  <si>
    <t>RJ85-A</t>
  </si>
  <si>
    <t>RJ85-B</t>
  </si>
  <si>
    <t>RV10-A</t>
  </si>
  <si>
    <t>RV4-A</t>
  </si>
  <si>
    <t>RV6-A</t>
  </si>
  <si>
    <t>RV8-A</t>
  </si>
  <si>
    <t>RV9-A</t>
  </si>
  <si>
    <t>S05F-A</t>
  </si>
  <si>
    <t>S05R-A</t>
  </si>
  <si>
    <t>S200-A</t>
  </si>
  <si>
    <t>S208-A</t>
  </si>
  <si>
    <t>S210-A</t>
  </si>
  <si>
    <t>S211-A</t>
  </si>
  <si>
    <t>S223-A</t>
  </si>
  <si>
    <t>S22T-A</t>
  </si>
  <si>
    <t>S2P-A</t>
  </si>
  <si>
    <t>S37-A</t>
  </si>
  <si>
    <t>S3-A</t>
  </si>
  <si>
    <t>S601-A</t>
  </si>
  <si>
    <t>SA05-A</t>
  </si>
  <si>
    <t>SA20-A</t>
  </si>
  <si>
    <t>SA30-A</t>
  </si>
  <si>
    <t>SA50-A</t>
  </si>
  <si>
    <t>SAH1-A</t>
  </si>
  <si>
    <t>SB29-A</t>
  </si>
  <si>
    <t>SB32-A</t>
  </si>
  <si>
    <t>SB91-A</t>
  </si>
  <si>
    <t>SBR1-A</t>
  </si>
  <si>
    <t>SBR2-A</t>
  </si>
  <si>
    <t>SC01-A</t>
  </si>
  <si>
    <t>SF25-A</t>
  </si>
  <si>
    <t>SF2-A</t>
  </si>
  <si>
    <t>SG37-A</t>
  </si>
  <si>
    <t>SG70-A</t>
  </si>
  <si>
    <t>SHRK-A</t>
  </si>
  <si>
    <t>SIRA-A</t>
  </si>
  <si>
    <t>SJ30-A</t>
  </si>
  <si>
    <t>SK70-A</t>
  </si>
  <si>
    <t>SM92-A</t>
  </si>
  <si>
    <t>SP7-A</t>
  </si>
  <si>
    <t>SR20-A</t>
  </si>
  <si>
    <t>SR22-A</t>
  </si>
  <si>
    <t>SR71-A</t>
  </si>
  <si>
    <t>ST10-A</t>
  </si>
  <si>
    <t>ST60-A</t>
  </si>
  <si>
    <t>SU25-A</t>
  </si>
  <si>
    <t>SU7-A</t>
  </si>
  <si>
    <t>SU95-A</t>
  </si>
  <si>
    <t>SUBA-A</t>
  </si>
  <si>
    <t>SX30-A</t>
  </si>
  <si>
    <t>SYMP-A</t>
  </si>
  <si>
    <t>T10-A</t>
  </si>
  <si>
    <t>T134-A</t>
  </si>
  <si>
    <t>T144-A</t>
  </si>
  <si>
    <t>T154-A</t>
  </si>
  <si>
    <t>T154-B</t>
  </si>
  <si>
    <t>T160-A</t>
  </si>
  <si>
    <t>T1-A</t>
  </si>
  <si>
    <t>T204-A</t>
  </si>
  <si>
    <t>T204-B</t>
  </si>
  <si>
    <t>T206-A</t>
  </si>
  <si>
    <t>T210-A</t>
  </si>
  <si>
    <t>T22M-A</t>
  </si>
  <si>
    <t>T250-A</t>
  </si>
  <si>
    <t>T28-A</t>
  </si>
  <si>
    <t>T30-A</t>
  </si>
  <si>
    <t>T33-A</t>
  </si>
  <si>
    <t>T37-A</t>
  </si>
  <si>
    <t>T40-A</t>
  </si>
  <si>
    <t>T4-A</t>
  </si>
  <si>
    <t>TAMP-A</t>
  </si>
  <si>
    <t>TB05-A</t>
  </si>
  <si>
    <t>TB20-A</t>
  </si>
  <si>
    <t>TB21-A</t>
  </si>
  <si>
    <t>TB30-A</t>
  </si>
  <si>
    <t>TB31-A</t>
  </si>
  <si>
    <t>TBEE-A</t>
  </si>
  <si>
    <t>TBM-A</t>
  </si>
  <si>
    <t>TFUN-A</t>
  </si>
  <si>
    <t>TL20-A</t>
  </si>
  <si>
    <t>TOBA-A</t>
  </si>
  <si>
    <t>TR1-A</t>
  </si>
  <si>
    <t>TR20-A</t>
  </si>
  <si>
    <t>TRF1-A</t>
  </si>
  <si>
    <t>TRIM-A</t>
  </si>
  <si>
    <t>TRIS-A</t>
  </si>
  <si>
    <t>TUTR-A</t>
  </si>
  <si>
    <t>TWEN-A</t>
  </si>
  <si>
    <t>U16-A</t>
  </si>
  <si>
    <t>UT75-A</t>
  </si>
  <si>
    <t>VAMP-A</t>
  </si>
  <si>
    <t>VC10-A</t>
  </si>
  <si>
    <t>VELO-A</t>
  </si>
  <si>
    <t>VF14-A</t>
  </si>
  <si>
    <t>VGUL-A</t>
  </si>
  <si>
    <t>VK3P-A</t>
  </si>
  <si>
    <t>VO10-A</t>
  </si>
  <si>
    <t>WA40-A</t>
  </si>
  <si>
    <t>WA41-A</t>
  </si>
  <si>
    <t>WA42-A</t>
  </si>
  <si>
    <t>WA50-A</t>
  </si>
  <si>
    <t>WACO-A</t>
  </si>
  <si>
    <t>WT9-A</t>
  </si>
  <si>
    <t>WW23-A</t>
  </si>
  <si>
    <t>WW24-A</t>
  </si>
  <si>
    <t>XL2-A</t>
  </si>
  <si>
    <t>Y130-A</t>
  </si>
  <si>
    <t>Y18T-A</t>
  </si>
  <si>
    <t>YK18-A</t>
  </si>
  <si>
    <t>YK28-A</t>
  </si>
  <si>
    <t>YK40-A</t>
  </si>
  <si>
    <t>YK42-A</t>
  </si>
  <si>
    <t>YK52-A</t>
  </si>
  <si>
    <t>Z42-A</t>
  </si>
  <si>
    <t>Z43-A</t>
  </si>
  <si>
    <t>ZERO-A</t>
  </si>
  <si>
    <t>ZULU-A</t>
  </si>
  <si>
    <t>320N-A</t>
  </si>
  <si>
    <t>A306   (Airbus A-300B4-600) with 1PW030 engines</t>
  </si>
  <si>
    <t>A306   (Airbus A-300B4-600) with 2GE036 engines</t>
  </si>
  <si>
    <t>A306   (Airbus A-300B4-600) with 2GE038 engines</t>
  </si>
  <si>
    <t>A306   (Airbus A-300B4-600) with 2GE039 engines</t>
  </si>
  <si>
    <t>A306   (Airbus A-300B4-600) with 3GE056 engines</t>
  </si>
  <si>
    <t>A30B   (Airbus A-300B2) with 3GE070 engines</t>
  </si>
  <si>
    <t>A310   (Airbus A-310) with 1GE013 engines</t>
  </si>
  <si>
    <t>A310   (Airbus A-310) with 2GE040 engines</t>
  </si>
  <si>
    <t>A310   (Airbus A-310) with 1PW026 engines</t>
  </si>
  <si>
    <t>A310   (Airbus A-310) with 1PW027 engines</t>
  </si>
  <si>
    <t>A310   (Airbus A-310) with 1PW045 engines</t>
  </si>
  <si>
    <t>A310   (Airbus A-310) with 1PW047 engines</t>
  </si>
  <si>
    <t>A318   (Airbus A-318) with 7PW083 engines</t>
  </si>
  <si>
    <t>A318   (Airbus A-318) with 7PW084 engines</t>
  </si>
  <si>
    <t>A319   (Airbus A-319) with 4CM035 engines</t>
  </si>
  <si>
    <t>A319   (Airbus A-319) with 4CM036 engines</t>
  </si>
  <si>
    <t>A319   (Airbus A-319) with 8CM056 engines</t>
  </si>
  <si>
    <t>A319   (Airbus A-319) with 3CM028 engines</t>
  </si>
  <si>
    <t>A319   (Airbus A-319) with 8CM058 engines</t>
  </si>
  <si>
    <t>A319   (Airbus A-319) with 6CM044 engines</t>
  </si>
  <si>
    <t>A319   (Airbus A-319) with 3IA006 engines</t>
  </si>
  <si>
    <t>A319   (Airbus A-319) with 3IA007 engines</t>
  </si>
  <si>
    <t>A319   (Airbus A-319) with 1IA003 engines</t>
  </si>
  <si>
    <t>A319   (Airbus A-319) with 8IA009 engines</t>
  </si>
  <si>
    <t>A320   (Airbus A-320) with 1CM008 engines</t>
  </si>
  <si>
    <t>A320   (Airbus A-320) with 1CM009 engines</t>
  </si>
  <si>
    <t>A320   (Airbus A-320) with 2CM018 engines</t>
  </si>
  <si>
    <t>A320   (Airbus A-320) with 3CM021 engines</t>
  </si>
  <si>
    <t>A320   (Airbus A-320) with 8CM055 engines</t>
  </si>
  <si>
    <t>A320   (Airbus A-320) with 3CM028 engines</t>
  </si>
  <si>
    <t>A320   (Airbus A-320) with 1IA001 engines</t>
  </si>
  <si>
    <t>A320   (Airbus A-320) with 1IA003 engines</t>
  </si>
  <si>
    <t>A320   (Airbus A-320) with 8IA010 engines</t>
  </si>
  <si>
    <t>A158   (Antonov An-158)</t>
  </si>
  <si>
    <t>A306   (Airbus A-300B4-600)</t>
  </si>
  <si>
    <t>A30B   (Airbus A-300B2)</t>
  </si>
  <si>
    <t>A310   (Airbus A-310)</t>
  </si>
  <si>
    <t>A318   (Airbus A-318)</t>
  </si>
  <si>
    <t>A319   (Airbus A-319)</t>
  </si>
  <si>
    <t>A320   (Airbus A-320)</t>
  </si>
  <si>
    <t>A321   (Airbus A-321)</t>
  </si>
  <si>
    <t>A332   (Airbus A-330-200)</t>
  </si>
  <si>
    <t>AC56   (North American Rockwell Commander 560)</t>
  </si>
  <si>
    <t>B26   (Douglas B-26 Invader)</t>
  </si>
  <si>
    <t>B58T   (Beech 58P Pressurized Baron</t>
  </si>
  <si>
    <t>C25M   (Cessna 525 Citation M2)</t>
  </si>
  <si>
    <t>C97   (Boeing C-97 Stratofreighter)</t>
  </si>
  <si>
    <t>CVLP   (Convair CV-240 Convairliner)</t>
  </si>
  <si>
    <t>E545   (Embraer EMB-545 Legacy 450)</t>
  </si>
  <si>
    <t>E737   (Boeing 737-700 AEWC)</t>
  </si>
  <si>
    <t>E75L   (Embraer ERJ-170-200 long wing)</t>
  </si>
  <si>
    <t>JCOM   (Aero Commander 1121 Jet Commander)</t>
  </si>
  <si>
    <t>U16   (Grumman SA-16 Albatross)</t>
  </si>
  <si>
    <t>VC10   (Vickers VC-10)</t>
  </si>
  <si>
    <t>A158   (Antonov An-158) with 13ZM003 engines</t>
  </si>
  <si>
    <t>A158   (Antonov An-158) with 13ZM004 engines</t>
  </si>
  <si>
    <t>E75S   (Embraer ERJ-170-200 short wing)</t>
  </si>
  <si>
    <t>A321   (Airbus A-321) with 2CM012 engines</t>
  </si>
  <si>
    <t>A321   (Airbus A-321) with 3CM020 engines</t>
  </si>
  <si>
    <t>A321   (Airbus A-321) with 2CM013 engines</t>
  </si>
  <si>
    <t>A321   (Airbus A-321) with 8CM054 engines</t>
  </si>
  <si>
    <t>A321   (Airbus A-321) with 3CM025 engines</t>
  </si>
  <si>
    <t>A321   (Airbus A-321) with 1IA005 engines</t>
  </si>
  <si>
    <t>A320   (Airbus A-320 NEO) with 15PW105 engines</t>
  </si>
  <si>
    <t>A332   (Airbus A-330-200) with 2GE051 engines</t>
  </si>
  <si>
    <t>A332   (Airbus A-330-200) with 5GE085 engines</t>
  </si>
  <si>
    <t>A332   (Airbus A-330-200) with 4GE081 engines</t>
  </si>
  <si>
    <t>A332   (Airbus A-330-200) with 7PW082 engines</t>
  </si>
  <si>
    <t>A333   (Airbus A-330-300) with 2GE051 engines</t>
  </si>
  <si>
    <t>A333   (Airbus A-330-300) with 7PW081 engines</t>
  </si>
  <si>
    <t>A333   (Airbus A-330-300) with 5PW075 engines</t>
  </si>
  <si>
    <t>A333   (Airbus A-330-300) with 9PW093 engines</t>
  </si>
  <si>
    <t>A333   (Airbus A-330-300) with 7PW082 engines</t>
  </si>
  <si>
    <t>A333   (Airbus A-330-300) with 14RR070 engines</t>
  </si>
  <si>
    <t>A342   (Airbus A-340-200) with 1CM011 engines</t>
  </si>
  <si>
    <t>A343   (Airbus A-340-300) with 1CM010 engines</t>
  </si>
  <si>
    <t>A343   (Airbus A-340-300) with 1CM011 engines</t>
  </si>
  <si>
    <t>A343   (Airbus A-340-300) with 7CM047 engines</t>
  </si>
  <si>
    <t>A345   (Airbus A-340-500) with 8RR045 engines</t>
  </si>
  <si>
    <t>A346   (Airbus A-340-600) with 8RR044 engines</t>
  </si>
  <si>
    <t>A388   (Airbus A-380-800) with 9EA001 engines</t>
  </si>
  <si>
    <t>B463   (British Aerospace BAe-146-300) with 1TL004 engines</t>
  </si>
  <si>
    <t>B703   (Boeing 707-300) with 1PW003 engines</t>
  </si>
  <si>
    <t>B712   (Boeing 717-200) with 4BR007 engines</t>
  </si>
  <si>
    <t>B721   (Boeing 727-100) with 8PW085 engines</t>
  </si>
  <si>
    <t>B721   (Boeing 727-100) with 1PW007 engines</t>
  </si>
  <si>
    <t>B721   (Boeing 727-100) with 3RR033 engines</t>
  </si>
  <si>
    <t>B722   (Boeing 727-200) with 1PW010 engines</t>
  </si>
  <si>
    <t>B722   (Boeing 727-200) with 1PW011 engines</t>
  </si>
  <si>
    <t>B722   (Boeing 727-200) with 1PW013 engines</t>
  </si>
  <si>
    <t>B722   (Boeing 727-200) with 1PW014 engines</t>
  </si>
  <si>
    <t>B722   (Boeing 727-200) with 1PW016 engines</t>
  </si>
  <si>
    <t>B722   (Boeing 727-200) with 8PW085 engines</t>
  </si>
  <si>
    <t>B722   (Boeing 727-200) with 1PW007 engines</t>
  </si>
  <si>
    <t>B732   (Boeing 737-200) with 1PW010 engines</t>
  </si>
  <si>
    <t>B732   (Boeing 737-200) with 1PW013 engines</t>
  </si>
  <si>
    <t>B732   (Boeing 737-200) with 1PW014 engines</t>
  </si>
  <si>
    <t>B732   (Boeing 737-200) with 8PW085 engines</t>
  </si>
  <si>
    <t>B732   (Boeing 737-200) with 1PW007 engines</t>
  </si>
  <si>
    <t>B733   (Boeing 737-300) with 1CM005 engines</t>
  </si>
  <si>
    <t>B733   (Boeing 737-300) with 1CM007 engines</t>
  </si>
  <si>
    <t>B734   (Boeing 737-400) with 1CM005 engines</t>
  </si>
  <si>
    <t>B735   (Boeing 737-500) with 1CM007 engines</t>
  </si>
  <si>
    <t>B736   (Boeing 737-600) with 3CM031 engines</t>
  </si>
  <si>
    <t>B736   (Boeing 737-600) with 8CM051 engines</t>
  </si>
  <si>
    <t>B737   (Boeing 737-700) with 5GE085 engines</t>
  </si>
  <si>
    <t>B737   (Boeing 737-700) with 3CM030 engines</t>
  </si>
  <si>
    <t>B737   (Boeing 737-700) with 3CM031 engines</t>
  </si>
  <si>
    <t>B737   (Boeing 737-700) with 8CM051 engines</t>
  </si>
  <si>
    <t>B737   (Boeing 737-700) with 3CM034 engines</t>
  </si>
  <si>
    <t>B738   (Boeing 737-800) with 3CM030 engines</t>
  </si>
  <si>
    <t>B738   (Boeing 737-800) with 3CM031 engines</t>
  </si>
  <si>
    <t>B738   (Boeing 737-800) with 3CM032 engines</t>
  </si>
  <si>
    <t>B738   (Boeing 737-800) with 3CM034 engines</t>
  </si>
  <si>
    <t>B738   (Boeing 737-800) with 11CM078 engines</t>
  </si>
  <si>
    <t>B741   (Boeing 747-100) with 8PW087 engines</t>
  </si>
  <si>
    <t>B741   (Boeing 747-100) with 1PW023 engines</t>
  </si>
  <si>
    <t>B741   (Boeing 747-100) with 1RR006 engines</t>
  </si>
  <si>
    <t>B742   (Boeing 747-200) with 1PW034 engines</t>
  </si>
  <si>
    <t>B742   (Boeing 747-200) with 8PW087 engines</t>
  </si>
  <si>
    <t>B742   (Boeing 747-200) with 1PW023 engines</t>
  </si>
  <si>
    <t>B742   (Boeing 747-200) with 1PW024 engines</t>
  </si>
  <si>
    <t>B742   (Boeing 747-200) with 1PW025 engines</t>
  </si>
  <si>
    <t>B742   (Boeing 747-200) with 1PW029 engines</t>
  </si>
  <si>
    <t>B742   (Boeing 747-200) with 1RR006 engines</t>
  </si>
  <si>
    <t>B742   (Boeing 747-200) with 1RR008 engines</t>
  </si>
  <si>
    <t>B743   (Boeing 747-300) with 3GE078 engines</t>
  </si>
  <si>
    <t>B743   (Boeing 747-300) with 2GE041 engines</t>
  </si>
  <si>
    <t>B743   (Boeing 747-300) with 1PW029 engines</t>
  </si>
  <si>
    <t>B743   (Boeing 747-300) with 1RR008 engines</t>
  </si>
  <si>
    <t>B744   (Boeing 747-400 - international, winglets) with 2GE041 engines</t>
  </si>
  <si>
    <t>B744   (Boeing 747-400 - international, winglets) with 3GE057 engines</t>
  </si>
  <si>
    <t>B744   (Boeing 747-400 - international, winglets) with 1PW042 engines</t>
  </si>
  <si>
    <t>B744   (Boeing 747-400 - international, winglets) with 12PW102 engines</t>
  </si>
  <si>
    <t>B744   (Boeing 747-400 - international, winglets) with 1RR010 engines</t>
  </si>
  <si>
    <t>B744   (Boeing 747-400 - international, winglets) with 4RR036 engines</t>
  </si>
  <si>
    <t>B744   (Boeing 747-400 - international, winglets) with 1RR011 engines</t>
  </si>
  <si>
    <t>B74R   (Boeing 747SR) with 8PW087 engines</t>
  </si>
  <si>
    <t>B74S   (Boeing 747SP) with 8PW086 engines</t>
  </si>
  <si>
    <t>B74S   (Boeing 747SP) with 8PW087 engines</t>
  </si>
  <si>
    <t>B74S   (Boeing 747SP) with 1PW023 engines</t>
  </si>
  <si>
    <t>B74S   (Boeing 747SP) with 1PW024 engines</t>
  </si>
  <si>
    <t>B74S   (Boeing 747SP) with 1RR006 engines</t>
  </si>
  <si>
    <t>B74S   (Boeing 747SP) with 1RR008 engines</t>
  </si>
  <si>
    <t>B752   (Boeing 757-200) with 4PW072 engines</t>
  </si>
  <si>
    <t>B752   (Boeing 757-200) with 4PW073 engines</t>
  </si>
  <si>
    <t>B752   (Boeing 757-200) with 1RR012 engines</t>
  </si>
  <si>
    <t>B752   (Boeing 757-200) with 5RR039 engines</t>
  </si>
  <si>
    <t>B753   (Boeing 757-300) with 4PW073 engines</t>
  </si>
  <si>
    <t>B753   (Boeing 757-300) with 5RR038 engines</t>
  </si>
  <si>
    <t>B762   (Boeing 767-200) with 1GE010 engines</t>
  </si>
  <si>
    <t>B762   (Boeing 767-200) with 2GE042 engines</t>
  </si>
  <si>
    <t>B762   (Boeing 767-200) with 2GE046 engines</t>
  </si>
  <si>
    <t>B762   (Boeing 767-200) with 2GE043 engines</t>
  </si>
  <si>
    <t>B762   (Boeing 767-200) with 2GE047 engines</t>
  </si>
  <si>
    <t>B762   (Boeing 767-200) with 2GE048 engines</t>
  </si>
  <si>
    <t>B762   (Boeing 767-200) with 2GE055 engines</t>
  </si>
  <si>
    <t>B762   (Boeing 767-200) with 1PW026 engines</t>
  </si>
  <si>
    <t>B762   (Boeing 767-200) with 1PW027 engines</t>
  </si>
  <si>
    <t>B762   (Boeing 767-200) with 1PW028 engines</t>
  </si>
  <si>
    <t>B762   (Boeing 767-200) with 1PW042 engines</t>
  </si>
  <si>
    <t>B762   (Boeing 767-200) with 12PW101 engines</t>
  </si>
  <si>
    <t>B762   (Boeing 767-200) with 1PW054 engines</t>
  </si>
  <si>
    <t>B763   (Boeing 767-300) with 1GE012 engines</t>
  </si>
  <si>
    <t>B763   (Boeing 767-300) with 2GE046 engines</t>
  </si>
  <si>
    <t>B763   (Boeing 767-300) with 2GE043 engines</t>
  </si>
  <si>
    <t>B763   (Boeing 767-300) with 2GE047 engines</t>
  </si>
  <si>
    <t>B763   (Boeing 767-300) with 2GE044 engines</t>
  </si>
  <si>
    <t>B763   (Boeing 767-300) with 2GE048 engines</t>
  </si>
  <si>
    <t>B763   (Boeing 767-300) with 2GE055 engines</t>
  </si>
  <si>
    <t>B763   (Boeing 767-300) with 1PW042 engines</t>
  </si>
  <si>
    <t>B763   (Boeing 767-300) with 12PW102 engines</t>
  </si>
  <si>
    <t>B763   (Boeing 767-300) with 1PW054 engines</t>
  </si>
  <si>
    <t>B763   (Boeing 767-300) with 1RR011 engines</t>
  </si>
  <si>
    <t>B772   (Boeing 777-200) with 7GE099 engines</t>
  </si>
  <si>
    <t>B772   (Boeing 777-200) with 6GE087 engines</t>
  </si>
  <si>
    <t>B772   (Boeing 777-200) with 6GE089 engines</t>
  </si>
  <si>
    <t>B772   (Boeing 777-200) with 6GE090 engines</t>
  </si>
  <si>
    <t>B772   (Boeing 777-200) with 3GE066 engines</t>
  </si>
  <si>
    <t>B772   (Boeing 777-200) with 2PW061 engines</t>
  </si>
  <si>
    <t>B772   (Boeing 777-200) with 8PW089 engines</t>
  </si>
  <si>
    <t>B772   (Boeing 777-200) with 10PW098 engines</t>
  </si>
  <si>
    <t>B772   (Boeing 777-200) with 10PW099 engines</t>
  </si>
  <si>
    <t>B772   (Boeing 777-200) with 2RR025 engines</t>
  </si>
  <si>
    <t>B772   (Boeing 777-200) with 5RR040 engines</t>
  </si>
  <si>
    <t>B773   (Boeing 777-300) with 5PW076 engines</t>
  </si>
  <si>
    <t>B77L   (Boeing 777-200LR) with 7GE097 engines</t>
  </si>
  <si>
    <t>B77W   (Boeing 777-300ER) with 10PW099 engines</t>
  </si>
  <si>
    <t>B788   (Boeing 787-8 Dreamliner) with 12RR055 engines</t>
  </si>
  <si>
    <t>B789   (Boeing 787-9 Dreamliner) with 11GE136 engines</t>
  </si>
  <si>
    <t>C560   (Cessna 560 Citation Ultra) with 1PW037 engines</t>
  </si>
  <si>
    <t>C750   (Cessna 750 Citation 10) with 8AL025 engines</t>
  </si>
  <si>
    <t>CL30   (Bombardier Challenger 300) with 14HN009 engines</t>
  </si>
  <si>
    <t>CL60   (Canadair Challenger 600) with 1TL001 engines</t>
  </si>
  <si>
    <t>CL60   (Canadair Challenger 600) with 11GE147 engines</t>
  </si>
  <si>
    <t>CL60   (Canadair Challenger 600) with 1GE034 engines</t>
  </si>
  <si>
    <t>CL60   (Canadair Challenger 600) with 1GE035 engines</t>
  </si>
  <si>
    <t>CRJ1   (Canadair Regional Jet RJ-100) with 5GE084 engines</t>
  </si>
  <si>
    <t>CRJ2   (Canadair CL-600 Regional Jet RJ-200) with 1GE035 engines</t>
  </si>
  <si>
    <t>CRJ7   (Canadair Regional Jet CRJ-700) with 8GE112 engines</t>
  </si>
  <si>
    <t>DC10   (Mcdonnell Douglas DC-10) with 3GE070 engines</t>
  </si>
  <si>
    <t>DC10   (Mcdonnell Douglas DC-10) with 3GE073 engines</t>
  </si>
  <si>
    <t>DC10   (Mcdonnell Douglas DC-10) with 3GE078 engines</t>
  </si>
  <si>
    <t>DC10   (Mcdonnell Douglas DC-10) with 3GE072 engines</t>
  </si>
  <si>
    <t>DC10   (Mcdonnell Douglas DC-10) with 1GE001 engines</t>
  </si>
  <si>
    <t>DC10   (Mcdonnell Douglas DC-10) with 1GE002 engines</t>
  </si>
  <si>
    <t>DC10   (Mcdonnell Douglas DC-10) with 1GE003 engines</t>
  </si>
  <si>
    <t>DC10   (Mcdonnell Douglas DC-10) with 1PW033 engines</t>
  </si>
  <si>
    <t>DC86   (Mcdonnell Douglas DC-8-60) with 1PW001 engines</t>
  </si>
  <si>
    <t>DC93   (Mcdonnell Douglas DC-9-30) with 1PW013 engines</t>
  </si>
  <si>
    <t>DC93   (Mcdonnell Douglas DC-9-30) with 8PW085 engines</t>
  </si>
  <si>
    <t>DC93   (Mcdonnell Douglas DC-9-30) with 1PW007 engines</t>
  </si>
  <si>
    <t>DC95   (Mcdonnell Douglas DC-9-50) with 1PW014 engines</t>
  </si>
  <si>
    <t>E145   (Embraer ERJ-145ER) with 6AL007 engines</t>
  </si>
  <si>
    <t>E145   (Embraer ERJ-145ER) with 6AL019 engines</t>
  </si>
  <si>
    <t>E190   (Embraer ERJ-190) with 11GE144 engines</t>
  </si>
  <si>
    <t>E35L   (Embraer EMB-135BJ Legacy 600) with 10AL026 engines</t>
  </si>
  <si>
    <t>FA7X   (Dassault Falcon 7X) with 15PW109 engines</t>
  </si>
  <si>
    <t>IL76   (Ilyushin Il-76) with 13AA006 engines</t>
  </si>
  <si>
    <t>IL96   (Ilyushin Il-96) with 13AA007 engines</t>
  </si>
  <si>
    <t>L101   (Lockheed L-1011 TriStar) with 1RR003 engines</t>
  </si>
  <si>
    <t>MD11   (Mcdonnell Douglas MD-11) with 1PW052 engines</t>
  </si>
  <si>
    <t>MD11   (Mcdonnell Douglas MD-11) with 1PW059 engines</t>
  </si>
  <si>
    <t>MD81   (Mcdonnell Douglas MD-81) with 4PW068 engines</t>
  </si>
  <si>
    <t>MD82   (Mcdonnell Douglas MD-82) with 4PW068 engines</t>
  </si>
  <si>
    <t>MD82   (Mcdonnell Douglas MD-82) with 4PW069 engines</t>
  </si>
  <si>
    <t>MD82   (Mcdonnell Douglas MD-82) with 4PW071 engines</t>
  </si>
  <si>
    <t>MD83   (Mcdonnell Douglas MD-83) with 4PW068 engines</t>
  </si>
  <si>
    <t>MD83   (Mcdonnell Douglas MD-83) with 4PW070 engines</t>
  </si>
  <si>
    <t>MD87   (Mcdonnell Douglas MD-87) with 4PW070 engines</t>
  </si>
  <si>
    <t>MD88   (Mcdonnell Douglas MD-88) with 4PW071 engines</t>
  </si>
  <si>
    <t>MD90   (Mcdonnell Douglas MD-90) with 1IA004 engines</t>
  </si>
  <si>
    <t>RJ85   (British Aerospace RJ-85) with 1TL003 engines</t>
  </si>
  <si>
    <t>T154   (Tupolev Tu-154) with 1KK002 engines</t>
  </si>
  <si>
    <t>T204   (Tupolev Tu-204) with 5RR038 engines</t>
  </si>
  <si>
    <t>B788   (Boeing 787-8 Dreamliner) with 11GE136 engines**</t>
  </si>
  <si>
    <t>E75L   (Embraer ERJ-170-200) long wing</t>
  </si>
  <si>
    <t>E75S   (Embraer ERJ-170-200) short wing</t>
  </si>
  <si>
    <t>ENGINE_NAME</t>
  </si>
  <si>
    <t>CF6-50C2B</t>
  </si>
  <si>
    <t>D-436-148 F2</t>
  </si>
  <si>
    <t>D-436-148 F1</t>
  </si>
  <si>
    <t>IO-360-A1B6</t>
  </si>
  <si>
    <t>Rotax 582 DCDI</t>
  </si>
  <si>
    <t>Rotax 912S</t>
  </si>
  <si>
    <t>CF6-50E2</t>
  </si>
  <si>
    <t>Spey 555</t>
  </si>
  <si>
    <t>JT9D-7R4H1</t>
  </si>
  <si>
    <t>PW4158</t>
  </si>
  <si>
    <t>CF6-80C2A1</t>
  </si>
  <si>
    <t>CF6-80C2A3</t>
  </si>
  <si>
    <t>CF6-80C2A5</t>
  </si>
  <si>
    <t>CF6-80C2A5F</t>
  </si>
  <si>
    <t>CF6-50C</t>
  </si>
  <si>
    <t>CF6-50C2</t>
  </si>
  <si>
    <t>CF6-80A3</t>
  </si>
  <si>
    <t>JT9D-7R4D, -7R4D1</t>
  </si>
  <si>
    <t>JT9D-7R4E, -7R4E1</t>
  </si>
  <si>
    <t>PW4152</t>
  </si>
  <si>
    <t>PW4156</t>
  </si>
  <si>
    <t>CF6-80C2A2</t>
  </si>
  <si>
    <t>CF6-80C2A8</t>
  </si>
  <si>
    <t>CFM56-5B8/P</t>
  </si>
  <si>
    <t>PW6122A</t>
  </si>
  <si>
    <t>PW6124A</t>
  </si>
  <si>
    <t>V2527-A5</t>
  </si>
  <si>
    <t>CFM56-5B5/P</t>
  </si>
  <si>
    <t>CFM56-5B6/P</t>
  </si>
  <si>
    <t>V2522-A5</t>
  </si>
  <si>
    <t>V2524-A5</t>
  </si>
  <si>
    <t>CFM56-5A4</t>
  </si>
  <si>
    <t>CFM56-5A5</t>
  </si>
  <si>
    <t>CFM56-5B7/P</t>
  </si>
  <si>
    <t>CFM56-5B5/3</t>
  </si>
  <si>
    <t>CFM56-5B7/3</t>
  </si>
  <si>
    <t>V2527M-A5</t>
  </si>
  <si>
    <t>CFM56-5-A1</t>
  </si>
  <si>
    <t>CFM56-5A3</t>
  </si>
  <si>
    <t>V2500-A1</t>
  </si>
  <si>
    <t>CFM56-5B4/2</t>
  </si>
  <si>
    <t>CFM56-5B4/2P</t>
  </si>
  <si>
    <t>CFM56-5B4/P</t>
  </si>
  <si>
    <t>CFM56-5B4/3</t>
  </si>
  <si>
    <t>V2527E-A5</t>
  </si>
  <si>
    <t>PW1127G-JM</t>
  </si>
  <si>
    <t>CFM56-5B1</t>
  </si>
  <si>
    <t>CFM56-5B1/2P</t>
  </si>
  <si>
    <t>CFM56-5B2</t>
  </si>
  <si>
    <t>CFM56-5B3/3</t>
  </si>
  <si>
    <t>CFM56-5B3/P</t>
  </si>
  <si>
    <t>V2530-A5</t>
  </si>
  <si>
    <t>V2533-A5</t>
  </si>
  <si>
    <t>CF6-80E1A2</t>
  </si>
  <si>
    <t>CF6-80E1A3</t>
  </si>
  <si>
    <t>CF6-80E1A4</t>
  </si>
  <si>
    <t>PW4168A</t>
  </si>
  <si>
    <t>Trent 772</t>
  </si>
  <si>
    <t>PW4164</t>
  </si>
  <si>
    <t>PW4168</t>
  </si>
  <si>
    <t>PW4168-1D</t>
  </si>
  <si>
    <t>Trent 768</t>
  </si>
  <si>
    <t>CFM56-5C2</t>
  </si>
  <si>
    <t>CFM56-5C3</t>
  </si>
  <si>
    <t>CFM56-5C4</t>
  </si>
  <si>
    <t>CFM56-5C4/P</t>
  </si>
  <si>
    <t>Trent 553-61</t>
  </si>
  <si>
    <t>Trent 556-61</t>
  </si>
  <si>
    <t>Trent XWB-84</t>
  </si>
  <si>
    <t>CFM56-5B6/2P</t>
  </si>
  <si>
    <t>GP7270</t>
  </si>
  <si>
    <t>Trent 970-84</t>
  </si>
  <si>
    <t>CF34-3A</t>
  </si>
  <si>
    <t>D-30KP-2</t>
  </si>
  <si>
    <t>D-36</t>
  </si>
  <si>
    <t>O-200</t>
  </si>
  <si>
    <t>O-360-A3A</t>
  </si>
  <si>
    <t>Rotax 914</t>
  </si>
  <si>
    <t>IO-540-T4A5D</t>
  </si>
  <si>
    <t>IO-550-B</t>
  </si>
  <si>
    <t>TIO-540-J2B2</t>
  </si>
  <si>
    <t>O-320-E2A</t>
  </si>
  <si>
    <t>Rotax 912</t>
  </si>
  <si>
    <t>TFE731-3</t>
  </si>
  <si>
    <t>IO-320-DIAD</t>
  </si>
  <si>
    <t>ALF 502R-5</t>
  </si>
  <si>
    <t xml:space="preserve">LF507-1F, -1H </t>
  </si>
  <si>
    <t>JT8D-17AR</t>
  </si>
  <si>
    <t>TSIO-520-WB</t>
  </si>
  <si>
    <t>JT3D-3B</t>
  </si>
  <si>
    <t>JT3D-7 series</t>
  </si>
  <si>
    <t>BR700-715A1-30</t>
  </si>
  <si>
    <t>BR700-715C1-30</t>
  </si>
  <si>
    <t>JT8D-217C</t>
  </si>
  <si>
    <t>JT8D-7 series</t>
  </si>
  <si>
    <t>JT8D-9 series</t>
  </si>
  <si>
    <t>JT8D-15</t>
  </si>
  <si>
    <t>JT8D-15A</t>
  </si>
  <si>
    <t>JT8D-17</t>
  </si>
  <si>
    <t>JT8D-17A</t>
  </si>
  <si>
    <t>JT8D-17R</t>
  </si>
  <si>
    <t>CFM56-3-B1</t>
  </si>
  <si>
    <t>CFM56-3B-2</t>
  </si>
  <si>
    <t>CFM56-3C-1</t>
  </si>
  <si>
    <t>CFM56-7B20</t>
  </si>
  <si>
    <t>CFM56-7B22</t>
  </si>
  <si>
    <t>CFM56-7B26</t>
  </si>
  <si>
    <t>CFM56-7B24</t>
  </si>
  <si>
    <t>CFM56-7B27</t>
  </si>
  <si>
    <t>CFM56-7B27E/B1</t>
  </si>
  <si>
    <t>JT9D-7A</t>
  </si>
  <si>
    <t>JT9D-7F</t>
  </si>
  <si>
    <t>RB211-524C2</t>
  </si>
  <si>
    <t>JT9D-70A</t>
  </si>
  <si>
    <t>JT9D-7J</t>
  </si>
  <si>
    <t>JT9D-7Q</t>
  </si>
  <si>
    <t>JT9D-7R4G2</t>
  </si>
  <si>
    <t>RB211-524D4</t>
  </si>
  <si>
    <t>CF6-80C2B1</t>
  </si>
  <si>
    <t>CF6-80C2B1F</t>
  </si>
  <si>
    <t>CF6-80C2B5F</t>
  </si>
  <si>
    <t>PW4056</t>
  </si>
  <si>
    <t>PW4062</t>
  </si>
  <si>
    <t>RB211-524G</t>
  </si>
  <si>
    <t>RB211-524G-T</t>
  </si>
  <si>
    <t>RB211-524H</t>
  </si>
  <si>
    <t>GEnx-2B67</t>
  </si>
  <si>
    <t>CF6-45A2</t>
  </si>
  <si>
    <t>JT9D-7</t>
  </si>
  <si>
    <t>PW2037</t>
  </si>
  <si>
    <t>PW2040</t>
  </si>
  <si>
    <t>RB211-535C</t>
  </si>
  <si>
    <t>RB211-535E4</t>
  </si>
  <si>
    <t>RB211-535E4B</t>
  </si>
  <si>
    <t>CF6-80A</t>
  </si>
  <si>
    <t>CF6-80A2</t>
  </si>
  <si>
    <t>CF6-80C2B2</t>
  </si>
  <si>
    <t>CF6-80C2B2F</t>
  </si>
  <si>
    <t>CF6-80C2B4</t>
  </si>
  <si>
    <t>CF6-80C2B4F</t>
  </si>
  <si>
    <t>CF6-80C2B6F</t>
  </si>
  <si>
    <t>CF6-80C2B7F</t>
  </si>
  <si>
    <t>JT9D-7R4E4, -E1(H)</t>
  </si>
  <si>
    <t>PW4060</t>
  </si>
  <si>
    <t>PW4x52</t>
  </si>
  <si>
    <t>CF6-80C2B6</t>
  </si>
  <si>
    <t>GE90-115B</t>
  </si>
  <si>
    <t>GE90-76B</t>
  </si>
  <si>
    <t>GE90-85B</t>
  </si>
  <si>
    <t>GE90-90B</t>
  </si>
  <si>
    <t>GE90-92B</t>
  </si>
  <si>
    <t>GE90-94B</t>
  </si>
  <si>
    <t>PW4077</t>
  </si>
  <si>
    <t>PW4084</t>
  </si>
  <si>
    <t>PW4084D</t>
  </si>
  <si>
    <t>PW4090</t>
  </si>
  <si>
    <t>Trent 877</t>
  </si>
  <si>
    <t>Trent 895</t>
  </si>
  <si>
    <t>PW4098</t>
  </si>
  <si>
    <t>Trent 892</t>
  </si>
  <si>
    <t>GE90-110B1</t>
  </si>
  <si>
    <t>GEnx-1B64</t>
  </si>
  <si>
    <t>Trent 1000-A</t>
  </si>
  <si>
    <t>TSIO-360C</t>
  </si>
  <si>
    <t>JT15D-5, -5A, -5B</t>
  </si>
  <si>
    <t>O-540-J3C5D</t>
  </si>
  <si>
    <t>JT15D-4 series</t>
  </si>
  <si>
    <t>JT15D-1 series</t>
  </si>
  <si>
    <t>JT15D-5C</t>
  </si>
  <si>
    <t>PW306A</t>
  </si>
  <si>
    <t>AE3007C</t>
  </si>
  <si>
    <t>AE3007C1</t>
  </si>
  <si>
    <t>ALF 502L-2</t>
  </si>
  <si>
    <t>CF34-10E7-B</t>
  </si>
  <si>
    <t>CF34-3A1</t>
  </si>
  <si>
    <t>CF34-3B</t>
  </si>
  <si>
    <t>CF34-8C1</t>
  </si>
  <si>
    <t>CF34-8C5B1</t>
  </si>
  <si>
    <t>CF34-8C5</t>
  </si>
  <si>
    <t>CF34-8C5A2</t>
  </si>
  <si>
    <t>CF6-50C1</t>
  </si>
  <si>
    <t>CF6-50C2R</t>
  </si>
  <si>
    <t>CF6-6D</t>
  </si>
  <si>
    <t>CF6-6D1A</t>
  </si>
  <si>
    <t>CF6-6K</t>
  </si>
  <si>
    <t>JT9D-59A</t>
  </si>
  <si>
    <t>CFM56-2-C5</t>
  </si>
  <si>
    <t>JT8D-11</t>
  </si>
  <si>
    <t>TAE-125-01</t>
  </si>
  <si>
    <t>Prop-200hp</t>
  </si>
  <si>
    <t>PW306B</t>
  </si>
  <si>
    <t>AE3007A3</t>
  </si>
  <si>
    <t>AE3007A</t>
  </si>
  <si>
    <t>AE3007A1</t>
  </si>
  <si>
    <t>CF34-8E5</t>
  </si>
  <si>
    <t>CF34-10E5A1</t>
  </si>
  <si>
    <t>CF34-10E7</t>
  </si>
  <si>
    <t>AE3007A2</t>
  </si>
  <si>
    <t>TFE731-2-2B</t>
  </si>
  <si>
    <t>BR-700-725A1-12</t>
  </si>
  <si>
    <t>CFM56-7B26E</t>
  </si>
  <si>
    <t>PW307A</t>
  </si>
  <si>
    <t>PW307D</t>
  </si>
  <si>
    <t>BR700-710A2-20</t>
  </si>
  <si>
    <t>BR700-710C4-11</t>
  </si>
  <si>
    <t>PW308A</t>
  </si>
  <si>
    <t>D-30KU</t>
  </si>
  <si>
    <t>PS-90A</t>
  </si>
  <si>
    <t>NK-86</t>
  </si>
  <si>
    <t>PS-90A1</t>
  </si>
  <si>
    <t>Prop-500hp</t>
  </si>
  <si>
    <t>RB211-22B</t>
  </si>
  <si>
    <t>RB211-524B series</t>
  </si>
  <si>
    <t>CF34-8E2</t>
  </si>
  <si>
    <t>CF6-80C2D1F</t>
  </si>
  <si>
    <t>PW4460</t>
  </si>
  <si>
    <t>PW4x62</t>
  </si>
  <si>
    <t>JT8D-217</t>
  </si>
  <si>
    <t>JT8D-217A</t>
  </si>
  <si>
    <t>JT8D-219</t>
  </si>
  <si>
    <t>V2525-D5</t>
  </si>
  <si>
    <t>V2528-D5</t>
  </si>
  <si>
    <t>CFM56-5B8/3</t>
  </si>
  <si>
    <t>D-30 (Il series)</t>
  </si>
  <si>
    <t>BR700-710A1-10</t>
  </si>
  <si>
    <t>SaM146-1S18</t>
  </si>
  <si>
    <t>D-30KU-154</t>
  </si>
  <si>
    <t>NK-8-2U</t>
  </si>
  <si>
    <t>NK-86MA</t>
  </si>
  <si>
    <t>PS-90A2</t>
  </si>
  <si>
    <t>CFM56-7B22E</t>
  </si>
  <si>
    <t>M45H-01</t>
  </si>
  <si>
    <t>Generic (&gt;500hp)</t>
  </si>
  <si>
    <t>HTF7500E</t>
  </si>
  <si>
    <t xml:space="preserve"> HTF7250G</t>
  </si>
  <si>
    <t>PW308C - BS 1289</t>
  </si>
  <si>
    <t xml:space="preserve"> HTF7000</t>
  </si>
  <si>
    <t>HTF7350</t>
  </si>
  <si>
    <t>Tay 611-8C</t>
  </si>
  <si>
    <t>Tay 651</t>
  </si>
  <si>
    <t>Spey 511</t>
  </si>
  <si>
    <t xml:space="preserve">Tay 620-15 </t>
  </si>
  <si>
    <t>A306   (Airbus A-300B4-600) with 1PW048 engines **</t>
  </si>
  <si>
    <t>A30B   (Airbus A-300B2) with 3GE074 engines **</t>
  </si>
  <si>
    <t>A310   (Airbus A-310) with 2GE037 engines **</t>
  </si>
  <si>
    <t>A318   (Airbus A-318) with 7CM048 engines **</t>
  </si>
  <si>
    <t>A319   (Airbus A-319) with 3CM027 engines **</t>
  </si>
  <si>
    <t>A320   (Airbus A-320) with 3CM026 engines **</t>
  </si>
  <si>
    <t>A321   (Airbus A-321) with 3IA008 engines **</t>
  </si>
  <si>
    <t>A332   (Airbus A-330-200) with 14RR071 engines **</t>
  </si>
  <si>
    <t>A333   (Airbus A-330-300) with 14RR071 engines **</t>
  </si>
  <si>
    <t>A342   (Airbus A-340-200) with 1CM010 engines **</t>
  </si>
  <si>
    <t>A343   (Airbus A-340-300) with 2CM015 engines **</t>
  </si>
  <si>
    <t>A345   (Airbus A-340-500) with 8RR044 engines **</t>
  </si>
  <si>
    <t>A346   (Airbus A-340-600) with 8RR045 engines **</t>
  </si>
  <si>
    <t>A388   (Airbus A-380-800) with 8RR046 engines **</t>
  </si>
  <si>
    <t>B463   (British Aerospace BAe-146-300) with 1TL003 engines **</t>
  </si>
  <si>
    <t>B703   (Boeing 707-300) with 1PW001 engines **</t>
  </si>
  <si>
    <t>B712   (Boeing 717-200) with 4BR005 engines **</t>
  </si>
  <si>
    <t>B721   (Boeing 727-100) with 4PW070 engines **</t>
  </si>
  <si>
    <t>B722   (Boeing 727-200) with 4PW070 engines **</t>
  </si>
  <si>
    <t>B732   (Boeing 737-200) with 1PW011 engines **</t>
  </si>
  <si>
    <t>B733   (Boeing 737-300) with 1CM004 engines **</t>
  </si>
  <si>
    <t>B734   (Boeing 737-400) with 1CM007 engines **</t>
  </si>
  <si>
    <t>B735   (Boeing 737-500) with 1CM004 engines **</t>
  </si>
  <si>
    <t>B736   (Boeing 737-600) with 3CM030 engines **</t>
  </si>
  <si>
    <t>B737   (Boeing 737-700) with 3CM032 engines **</t>
  </si>
  <si>
    <t>B738   (Boeing 737-800) with 8CM051 engines **</t>
  </si>
  <si>
    <t>B741   (Boeing 747-100) with 8PW085 engines **</t>
  </si>
  <si>
    <t>B742   (Boeing 747-200) with 3GE077 engines **</t>
  </si>
  <si>
    <t>B743   (Boeing 747-300) with 3GE077 engines **</t>
  </si>
  <si>
    <t>B744   (Boeing 747-400 - international, winglets) with 2GE045 engines **</t>
  </si>
  <si>
    <t>B74R   (Boeing 747SR) with 3GE068 engines **</t>
  </si>
  <si>
    <t>B74S   (Boeing 747SP) with 8PW085 engines **</t>
  </si>
  <si>
    <t>B752   (Boeing 757-200) with 5RR038 engines **</t>
  </si>
  <si>
    <t>B753   (Boeing 757-300) with 5RR039 engines **</t>
  </si>
  <si>
    <t>B762   (Boeing 767-200) with 1GE012 engines **</t>
  </si>
  <si>
    <t>B763   (Boeing 767-300) with 12PW101 engines **</t>
  </si>
  <si>
    <t>B772   (Boeing 777-200) with 8GE100 engines **</t>
  </si>
  <si>
    <t>B773   (Boeing 777-300) with 2RR027 engines **</t>
  </si>
  <si>
    <t>B77L   (Boeing 777-200LR) with 7GE099 engines **</t>
  </si>
  <si>
    <t>B77W   (Boeing 777-300ER) with 7GE099 engines **</t>
  </si>
  <si>
    <t>B789   (Boeing 787-9 Dreamliner) with 12RR055 engines **</t>
  </si>
  <si>
    <t>C560   (Cessna 560 Citation Ultra) with 1PW038 engines **</t>
  </si>
  <si>
    <t>C750   (Cessna 750 Citation 10) with 6AL024 engines **</t>
  </si>
  <si>
    <t>CL30   (Bombardier Challenger 300) with 11HN003 engines **</t>
  </si>
  <si>
    <t>CL60   (Canadair Challenger 600) with 5GE084 engines **</t>
  </si>
  <si>
    <t>CRJ1   (Canadair Regional Jet RJ-100) with 1GE035 engines **</t>
  </si>
  <si>
    <t>CRJ2   (Canadair CL-600 Regional Jet RJ-200) with 5GE084 engines **</t>
  </si>
  <si>
    <t>CRJ7   (Canadair Regional Jet CRJ-700) with 5GE083 engines **</t>
  </si>
  <si>
    <t>DC10   (Mcdonnell Douglas DC-10) with 3GE074 engines **</t>
  </si>
  <si>
    <t>DC86   (Mcdonnell Douglas DC-8-60) with 1PW003 engines **</t>
  </si>
  <si>
    <t>DC93   (Mcdonnell Douglas DC-9-30) with 1PW010 engines **</t>
  </si>
  <si>
    <t>DC95   (Mcdonnell Douglas DC-9-50) with 1PW013 engines **</t>
  </si>
  <si>
    <t>E145   (Embraer ERJ-145ER) with 4AL003 engines **</t>
  </si>
  <si>
    <t>E190   (Embraer ERJ-190) with 11GE146 engines **</t>
  </si>
  <si>
    <t>E35L   (Embraer EMB-135BJ Legacy 600) with 6AL019 engines **</t>
  </si>
  <si>
    <t>FA7X   (Dassault Falcon 7X) with 11PW100 engines **</t>
  </si>
  <si>
    <t>IL76   (Ilyushin Il-76) with 1AA002 engines **</t>
  </si>
  <si>
    <t>IL96   (Ilyushin Il-96) with 13AA006 engines **</t>
  </si>
  <si>
    <t>L101   (Lockheed L-1011 TriStar) with 1RR005 engines **</t>
  </si>
  <si>
    <t>MD11   (Mcdonnell Douglas MD-11) with 2GE049 engines **</t>
  </si>
  <si>
    <t>MD81   (Mcdonnell Douglas MD-81) with 4PW070 engines **</t>
  </si>
  <si>
    <t>MD82   (Mcdonnell Douglas MD-82) with 4PW070 engines **</t>
  </si>
  <si>
    <t>MD83   (Mcdonnell Douglas MD-83) with 4PW071 engines **</t>
  </si>
  <si>
    <t>MD87   (Mcdonnell Douglas MD-87) with 4PW071 engines **</t>
  </si>
  <si>
    <t>MD88   (Mcdonnell Douglas MD-88) with 4PW070 engines **</t>
  </si>
  <si>
    <t>MD90   (Mcdonnell Douglas MD-90) with 1IA002 engines **</t>
  </si>
  <si>
    <t>RJ85   (British Aerospace RJ-85) with 1TL004 engines **</t>
  </si>
  <si>
    <t>T154   (Tupolev Tu-154) with 1AA004 engines **</t>
  </si>
  <si>
    <t>T204   (Tupolev Tu-204) with 13AA008 engines **</t>
  </si>
  <si>
    <t>Engine type name:</t>
  </si>
  <si>
    <t>Engine type code:</t>
  </si>
  <si>
    <t>There are no turboprop-engined aircraft.</t>
  </si>
  <si>
    <t>This spreadsheet accompanies the 'EMEP/EEA air pollutant emission inventory guidebook 2019'</t>
  </si>
  <si>
    <t>http://www.eea.europa.eu/publications/emep-eea-guidebook-2019</t>
  </si>
  <si>
    <t>Note:</t>
  </si>
  <si>
    <t>updated aircraft and engine combination would be available in early 2020</t>
  </si>
  <si>
    <t xml:space="preserve"> Chapter 1.A.3.a 'Aviation' of the 'EMEP/EEA Air Pollutant Emission Inventory Guidebook 2019'</t>
  </si>
  <si>
    <r>
      <rPr>
        <b/>
        <u/>
        <sz val="11"/>
        <color theme="1"/>
        <rFont val="Arial"/>
        <family val="2"/>
      </rPr>
      <t>Disclaimer:</t>
    </r>
    <r>
      <rPr>
        <sz val="11"/>
        <color theme="1"/>
        <rFont val="Arial"/>
        <family val="2"/>
      </rPr>
      <t xml:space="preserve">  The fuel burnt and emission data provided in this spreadsheet are for supporting the European Union and the Member States of the European Environment Agency in the maintenance and provision of European and national emission inventories. These data should not be used for comparing fuel efficiency and emission data between aircraft types and/or manufacturers. Fuel burn and emission data in this spreadsheet are modelled estimates and not "absolute" values. Where only one type of engine is associated with a particular aircraft type, it is the most common type of engine (as seen in Europe), or the best equivalent type of engine, for that aircraft type.  Where several types of engine are associated with a particular aircraft type, the most-common type of engine is marked with **. Please refer to Annex 4 'EUROCONTROL fuel burn and emissions inventory system' in the aviation chapter of the 'EMEP/EEA Air Pollutant Emission Inventory Guidebook 2019' for a description of the method used to produce these data.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</si>
</sst>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yyyy"/>
    <numFmt numFmtId="166" formatCode="0.000000"/>
    <numFmt numFmtId="167" formatCode="0.000"/>
    <numFmt numFmtId="168" formatCode="###0.000"/>
  </numFmts>
  <fonts count="67">
    <font>
      <sz val="11"/>
      <name val="Arial"/>
    </font>
    <font>
      <sz val="11"/>
      <color theme="1"/>
      <name val="Calibri"/>
      <family val="2"/>
      <scheme val="minor"/>
    </font>
    <font>
      <sz val="11"/>
      <color theme="1"/>
      <name val="Calibri"/>
      <family val="2"/>
      <scheme val="minor"/>
    </font>
    <font>
      <sz val="11"/>
      <name val="Arial"/>
      <family val="2"/>
    </font>
    <font>
      <sz val="8"/>
      <name val="Arial"/>
      <family val="2"/>
    </font>
    <font>
      <sz val="11"/>
      <name val="Arial"/>
      <family val="2"/>
    </font>
    <font>
      <b/>
      <sz val="14"/>
      <name val="Arial"/>
      <family val="2"/>
    </font>
    <font>
      <b/>
      <sz val="1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orbel"/>
      <family val="2"/>
    </font>
    <font>
      <sz val="11"/>
      <name val="Calibri"/>
      <family val="2"/>
    </font>
    <font>
      <sz val="8"/>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0"/>
      <color rgb="FFFF0000"/>
      <name val="Arial"/>
      <family val="2"/>
    </font>
    <font>
      <sz val="11"/>
      <color theme="1"/>
      <name val="Arial"/>
      <family val="2"/>
    </font>
    <font>
      <sz val="10"/>
      <name val="Arial"/>
      <family val="2"/>
    </font>
    <font>
      <sz val="10"/>
      <color indexed="8"/>
      <name val="Arial"/>
      <family val="2"/>
    </font>
    <font>
      <b/>
      <sz val="10"/>
      <name val="Arial"/>
      <family val="2"/>
    </font>
    <font>
      <vertAlign val="subscript"/>
      <sz val="11"/>
      <name val="Arial"/>
      <family val="2"/>
    </font>
    <font>
      <sz val="11"/>
      <color rgb="FFFF0000"/>
      <name val="Arial"/>
      <family val="2"/>
    </font>
    <font>
      <b/>
      <sz val="11"/>
      <color rgb="FF0070C0"/>
      <name val="Calibri"/>
      <family val="2"/>
    </font>
    <font>
      <sz val="11"/>
      <color theme="0"/>
      <name val="Arial"/>
      <family val="2"/>
    </font>
    <font>
      <sz val="8"/>
      <color rgb="FFFF0000"/>
      <name val="Arial"/>
      <family val="2"/>
    </font>
    <font>
      <b/>
      <sz val="8"/>
      <name val="Arial"/>
      <family val="2"/>
    </font>
    <font>
      <sz val="20"/>
      <color rgb="FFFF0000"/>
      <name val="Arial"/>
      <family val="2"/>
    </font>
    <font>
      <b/>
      <u/>
      <sz val="11"/>
      <name val="Arial"/>
      <family val="2"/>
    </font>
    <font>
      <u/>
      <sz val="11"/>
      <name val="Arial"/>
      <family val="2"/>
    </font>
    <font>
      <b/>
      <u/>
      <sz val="11"/>
      <color theme="1"/>
      <name val="Arial"/>
      <family val="2"/>
    </font>
    <font>
      <u/>
      <sz val="11"/>
      <color rgb="FFFFCC99"/>
      <name val="Arial"/>
      <family val="2"/>
    </font>
    <font>
      <b/>
      <u/>
      <vertAlign val="superscript"/>
      <sz val="11"/>
      <name val="Arial"/>
      <family val="2"/>
    </font>
    <font>
      <vertAlign val="superscript"/>
      <sz val="11"/>
      <name val="Arial"/>
      <family val="2"/>
    </font>
    <font>
      <u/>
      <sz val="11"/>
      <color theme="10"/>
      <name val="Calibri"/>
      <family val="2"/>
      <scheme val="minor"/>
    </font>
    <font>
      <b/>
      <sz val="9"/>
      <name val="Open Sans"/>
      <family val="2"/>
    </font>
    <font>
      <sz val="9"/>
      <color theme="1"/>
      <name val="Open Sans"/>
      <family val="2"/>
    </font>
    <font>
      <sz val="9"/>
      <name val="Open Sans"/>
      <family val="2"/>
    </font>
    <font>
      <b/>
      <u/>
      <sz val="16"/>
      <color theme="10"/>
      <name val="Calibri"/>
      <family val="2"/>
      <scheme val="minor"/>
    </font>
  </fonts>
  <fills count="8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3"/>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rgb="FFFFFFCC"/>
        <bgColor indexed="64"/>
      </patternFill>
    </fill>
    <fill>
      <patternFill patternType="solid">
        <fgColor rgb="FFFFCC9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2" tint="-0.499984740745262"/>
        <bgColor indexed="64"/>
      </patternFill>
    </fill>
    <fill>
      <patternFill patternType="solid">
        <fgColor theme="0" tint="-0.499984740745262"/>
        <bgColor indexed="64"/>
      </patternFill>
    </fill>
    <fill>
      <patternFill patternType="solid">
        <fgColor theme="7" tint="-0.249977111117893"/>
        <bgColor indexed="64"/>
      </patternFill>
    </fill>
    <fill>
      <patternFill patternType="solid">
        <fgColor theme="0"/>
        <bgColor indexed="64"/>
      </patternFill>
    </fill>
  </fills>
  <borders count="6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ck">
        <color indexed="64"/>
      </left>
      <right style="thick">
        <color indexed="64"/>
      </right>
      <top style="thick">
        <color indexed="64"/>
      </top>
      <bottom style="thick">
        <color indexed="64"/>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right/>
      <top/>
      <bottom style="thick">
        <color auto="1"/>
      </bottom>
      <diagonal/>
    </border>
    <border>
      <left/>
      <right style="thick">
        <color auto="1"/>
      </right>
      <top/>
      <bottom style="thick">
        <color auto="1"/>
      </bottom>
      <diagonal/>
    </border>
    <border>
      <left style="thick">
        <color indexed="64"/>
      </left>
      <right/>
      <top/>
      <bottom style="mediumDashed">
        <color indexed="64"/>
      </bottom>
      <diagonal/>
    </border>
    <border>
      <left/>
      <right/>
      <top/>
      <bottom style="mediumDashed">
        <color indexed="64"/>
      </bottom>
      <diagonal/>
    </border>
    <border>
      <left/>
      <right style="thick">
        <color indexed="64"/>
      </right>
      <top/>
      <bottom style="mediumDashed">
        <color indexed="64"/>
      </bottom>
      <diagonal/>
    </border>
    <border>
      <left style="thick">
        <color indexed="64"/>
      </left>
      <right/>
      <top style="mediumDashed">
        <color indexed="64"/>
      </top>
      <bottom/>
      <diagonal/>
    </border>
    <border>
      <left/>
      <right/>
      <top style="mediumDashed">
        <color indexed="64"/>
      </top>
      <bottom/>
      <diagonal/>
    </border>
    <border>
      <left/>
      <right style="thick">
        <color indexed="64"/>
      </right>
      <top style="mediumDashed">
        <color indexed="64"/>
      </top>
      <bottom/>
      <diagonal/>
    </border>
    <border>
      <left style="thick">
        <color indexed="64"/>
      </left>
      <right style="thick">
        <color indexed="64"/>
      </right>
      <top style="thick">
        <color indexed="64"/>
      </top>
      <bottom/>
      <diagonal/>
    </border>
    <border>
      <left/>
      <right/>
      <top style="thick">
        <color rgb="FFFF0000"/>
      </top>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indexed="64"/>
      </left>
      <right/>
      <top/>
      <bottom style="thick">
        <color indexed="64"/>
      </bottom>
      <diagonal/>
    </border>
    <border>
      <left/>
      <right style="thin">
        <color indexed="64"/>
      </right>
      <top style="thick">
        <color indexed="64"/>
      </top>
      <bottom/>
      <diagonal/>
    </border>
    <border>
      <left/>
      <right style="thin">
        <color indexed="64"/>
      </right>
      <top/>
      <bottom/>
      <diagonal/>
    </border>
    <border>
      <left/>
      <right style="thin">
        <color indexed="64"/>
      </right>
      <top/>
      <bottom style="thick">
        <color indexed="64"/>
      </bottom>
      <diagonal/>
    </border>
    <border>
      <left style="thin">
        <color indexed="64"/>
      </left>
      <right/>
      <top style="thick">
        <color indexed="64"/>
      </top>
      <bottom/>
      <diagonal/>
    </border>
    <border>
      <left style="thin">
        <color indexed="64"/>
      </left>
      <right/>
      <top/>
      <bottom/>
      <diagonal/>
    </border>
  </borders>
  <cellStyleXfs count="95">
    <xf numFmtId="0" fontId="0" fillId="0" borderId="0"/>
    <xf numFmtId="0" fontId="8" fillId="2"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2" fillId="21" borderId="2" applyNumberFormat="0" applyAlignment="0" applyProtection="0"/>
    <xf numFmtId="0" fontId="13" fillId="0" borderId="0" applyNumberFormat="0" applyFill="0" applyBorder="0" applyAlignment="0" applyProtection="0"/>
    <xf numFmtId="0" fontId="14" fillId="4"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7" borderId="1" applyNumberFormat="0" applyAlignment="0" applyProtection="0"/>
    <xf numFmtId="0" fontId="19" fillId="0" borderId="6" applyNumberFormat="0" applyFill="0" applyAlignment="0" applyProtection="0"/>
    <xf numFmtId="0" fontId="20" fillId="22" borderId="0" applyNumberFormat="0" applyBorder="0" applyAlignment="0" applyProtection="0"/>
    <xf numFmtId="0" fontId="3" fillId="0" borderId="0"/>
    <xf numFmtId="0" fontId="5" fillId="0" borderId="0"/>
    <xf numFmtId="0" fontId="5" fillId="0" borderId="0"/>
    <xf numFmtId="0" fontId="8" fillId="0" borderId="0"/>
    <xf numFmtId="0" fontId="5" fillId="0" borderId="0"/>
    <xf numFmtId="0" fontId="3" fillId="23" borderId="7" applyNumberFormat="0" applyFont="0" applyAlignment="0" applyProtection="0"/>
    <xf numFmtId="0" fontId="21" fillId="20" borderId="8" applyNumberFormat="0" applyAlignment="0" applyProtection="0"/>
    <xf numFmtId="0" fontId="22" fillId="0" borderId="0" applyNumberFormat="0" applyFill="0" applyBorder="0" applyAlignment="0" applyProtection="0"/>
    <xf numFmtId="0" fontId="23" fillId="0" borderId="9" applyNumberFormat="0" applyFill="0" applyAlignment="0" applyProtection="0"/>
    <xf numFmtId="0" fontId="24" fillId="0" borderId="0" applyNumberFormat="0" applyFill="0" applyBorder="0" applyAlignment="0" applyProtection="0"/>
    <xf numFmtId="0" fontId="2" fillId="0" borderId="0"/>
    <xf numFmtId="0" fontId="28" fillId="0" borderId="0" applyNumberFormat="0" applyFill="0" applyBorder="0" applyAlignment="0" applyProtection="0"/>
    <xf numFmtId="0" fontId="29" fillId="0" borderId="22" applyNumberFormat="0" applyFill="0" applyAlignment="0" applyProtection="0"/>
    <xf numFmtId="0" fontId="30" fillId="0" borderId="23" applyNumberFormat="0" applyFill="0" applyAlignment="0" applyProtection="0"/>
    <xf numFmtId="0" fontId="31" fillId="0" borderId="24" applyNumberFormat="0" applyFill="0" applyAlignment="0" applyProtection="0"/>
    <xf numFmtId="0" fontId="31" fillId="0" borderId="0" applyNumberFormat="0" applyFill="0" applyBorder="0" applyAlignment="0" applyProtection="0"/>
    <xf numFmtId="0" fontId="32" fillId="33" borderId="0" applyNumberFormat="0" applyBorder="0" applyAlignment="0" applyProtection="0"/>
    <xf numFmtId="0" fontId="33" fillId="34" borderId="0" applyNumberFormat="0" applyBorder="0" applyAlignment="0" applyProtection="0"/>
    <xf numFmtId="0" fontId="34" fillId="35" borderId="0" applyNumberFormat="0" applyBorder="0" applyAlignment="0" applyProtection="0"/>
    <xf numFmtId="0" fontId="35" fillId="36" borderId="25" applyNumberFormat="0" applyAlignment="0" applyProtection="0"/>
    <xf numFmtId="0" fontId="36" fillId="37" borderId="26" applyNumberFormat="0" applyAlignment="0" applyProtection="0"/>
    <xf numFmtId="0" fontId="37" fillId="37" borderId="25" applyNumberFormat="0" applyAlignment="0" applyProtection="0"/>
    <xf numFmtId="0" fontId="38" fillId="0" borderId="27" applyNumberFormat="0" applyFill="0" applyAlignment="0" applyProtection="0"/>
    <xf numFmtId="0" fontId="39" fillId="38" borderId="28" applyNumberFormat="0" applyAlignment="0" applyProtection="0"/>
    <xf numFmtId="0" fontId="40" fillId="0" borderId="0" applyNumberFormat="0" applyFill="0" applyBorder="0" applyAlignment="0" applyProtection="0"/>
    <xf numFmtId="0" fontId="2" fillId="39" borderId="29" applyNumberFormat="0" applyFont="0" applyAlignment="0" applyProtection="0"/>
    <xf numFmtId="0" fontId="41" fillId="0" borderId="0" applyNumberFormat="0" applyFill="0" applyBorder="0" applyAlignment="0" applyProtection="0"/>
    <xf numFmtId="0" fontId="42" fillId="0" borderId="30" applyNumberFormat="0" applyFill="0" applyAlignment="0" applyProtection="0"/>
    <xf numFmtId="0" fontId="43" fillId="40"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43" fillId="43" borderId="0" applyNumberFormat="0" applyBorder="0" applyAlignment="0" applyProtection="0"/>
    <xf numFmtId="0" fontId="43" fillId="44" borderId="0" applyNumberFormat="0" applyBorder="0" applyAlignment="0" applyProtection="0"/>
    <xf numFmtId="0" fontId="2" fillId="45" borderId="0" applyNumberFormat="0" applyBorder="0" applyAlignment="0" applyProtection="0"/>
    <xf numFmtId="0" fontId="2" fillId="46"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0" fontId="2" fillId="49" borderId="0" applyNumberFormat="0" applyBorder="0" applyAlignment="0" applyProtection="0"/>
    <xf numFmtId="0" fontId="2" fillId="50" borderId="0" applyNumberFormat="0" applyBorder="0" applyAlignment="0" applyProtection="0"/>
    <xf numFmtId="0" fontId="43" fillId="51" borderId="0" applyNumberFormat="0" applyBorder="0" applyAlignment="0" applyProtection="0"/>
    <xf numFmtId="0" fontId="43" fillId="52" borderId="0" applyNumberFormat="0" applyBorder="0" applyAlignment="0" applyProtection="0"/>
    <xf numFmtId="0" fontId="2" fillId="53" borderId="0" applyNumberFormat="0" applyBorder="0" applyAlignment="0" applyProtection="0"/>
    <xf numFmtId="0" fontId="2" fillId="54" borderId="0" applyNumberFormat="0" applyBorder="0" applyAlignment="0" applyProtection="0"/>
    <xf numFmtId="0" fontId="43" fillId="55" borderId="0" applyNumberFormat="0" applyBorder="0" applyAlignment="0" applyProtection="0"/>
    <xf numFmtId="0" fontId="43" fillId="56"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43" fillId="59" borderId="0" applyNumberFormat="0" applyBorder="0" applyAlignment="0" applyProtection="0"/>
    <xf numFmtId="0" fontId="43" fillId="60" borderId="0" applyNumberFormat="0" applyBorder="0" applyAlignment="0" applyProtection="0"/>
    <xf numFmtId="0" fontId="2" fillId="61" borderId="0" applyNumberFormat="0" applyBorder="0" applyAlignment="0" applyProtection="0"/>
    <xf numFmtId="0" fontId="2" fillId="62" borderId="0" applyNumberFormat="0" applyBorder="0" applyAlignment="0" applyProtection="0"/>
    <xf numFmtId="0" fontId="43" fillId="63" borderId="0" applyNumberFormat="0" applyBorder="0" applyAlignment="0" applyProtection="0"/>
    <xf numFmtId="0" fontId="1" fillId="0" borderId="0"/>
    <xf numFmtId="0" fontId="46" fillId="0" borderId="0"/>
    <xf numFmtId="0" fontId="47" fillId="0" borderId="0"/>
    <xf numFmtId="0" fontId="46" fillId="0" borderId="0"/>
    <xf numFmtId="0" fontId="46" fillId="0" borderId="0"/>
    <xf numFmtId="0" fontId="62" fillId="0" borderId="0" applyNumberFormat="0" applyFill="0" applyBorder="0" applyAlignment="0" applyProtection="0"/>
  </cellStyleXfs>
  <cellXfs count="357">
    <xf numFmtId="0" fontId="0" fillId="0" borderId="0" xfId="0"/>
    <xf numFmtId="0" fontId="0" fillId="0" borderId="0" xfId="0" applyAlignment="1">
      <alignment horizontal="center"/>
    </xf>
    <xf numFmtId="49" fontId="0" fillId="0" borderId="0" xfId="0" applyNumberFormat="1" applyAlignment="1">
      <alignment horizontal="center"/>
    </xf>
    <xf numFmtId="164" fontId="0" fillId="0" borderId="0" xfId="0" applyNumberFormat="1" applyAlignment="1">
      <alignment horizontal="center"/>
    </xf>
    <xf numFmtId="0" fontId="0" fillId="24" borderId="0" xfId="0" applyFill="1" applyAlignment="1">
      <alignment horizontal="center"/>
    </xf>
    <xf numFmtId="164" fontId="0" fillId="24" borderId="0" xfId="0" applyNumberFormat="1" applyFill="1" applyAlignment="1">
      <alignment horizontal="center"/>
    </xf>
    <xf numFmtId="165" fontId="0" fillId="24" borderId="0" xfId="0" applyNumberFormat="1" applyFill="1" applyAlignment="1">
      <alignment horizontal="center"/>
    </xf>
    <xf numFmtId="165" fontId="0" fillId="0" borderId="0" xfId="0" applyNumberFormat="1" applyAlignment="1">
      <alignment horizontal="center"/>
    </xf>
    <xf numFmtId="0" fontId="0" fillId="25" borderId="0" xfId="0" applyFill="1" applyAlignment="1">
      <alignment horizontal="center"/>
    </xf>
    <xf numFmtId="0" fontId="0" fillId="0" borderId="0" xfId="0" applyAlignment="1">
      <alignment horizontal="centerContinuous"/>
    </xf>
    <xf numFmtId="0" fontId="5" fillId="0" borderId="0" xfId="0" applyFont="1" applyAlignment="1">
      <alignment horizontal="left"/>
    </xf>
    <xf numFmtId="49" fontId="5" fillId="0" borderId="0" xfId="0" applyNumberFormat="1" applyFont="1" applyAlignment="1">
      <alignment horizontal="left"/>
    </xf>
    <xf numFmtId="164" fontId="5" fillId="0" borderId="0" xfId="0" applyNumberFormat="1" applyFont="1" applyFill="1" applyAlignment="1">
      <alignment horizontal="left"/>
    </xf>
    <xf numFmtId="164" fontId="0" fillId="0" borderId="0" xfId="0" applyNumberFormat="1" applyFill="1" applyAlignment="1">
      <alignment horizontal="left"/>
    </xf>
    <xf numFmtId="0" fontId="0" fillId="0" borderId="0" xfId="0" applyFill="1" applyAlignment="1">
      <alignment horizontal="left"/>
    </xf>
    <xf numFmtId="49" fontId="0" fillId="0" borderId="0" xfId="0" applyNumberFormat="1" applyFill="1" applyAlignment="1">
      <alignment horizontal="left"/>
    </xf>
    <xf numFmtId="0" fontId="0" fillId="0" borderId="0" xfId="0"/>
    <xf numFmtId="0" fontId="0" fillId="0" borderId="0" xfId="0" applyAlignment="1">
      <alignment horizontal="center"/>
    </xf>
    <xf numFmtId="0" fontId="0" fillId="0" borderId="0" xfId="0" applyAlignment="1">
      <alignment horizontal="left"/>
    </xf>
    <xf numFmtId="164" fontId="5" fillId="0" borderId="0" xfId="0" applyNumberFormat="1" applyFont="1" applyAlignment="1">
      <alignment horizontal="left"/>
    </xf>
    <xf numFmtId="0" fontId="0" fillId="0" borderId="0" xfId="0" applyFill="1" applyAlignment="1">
      <alignment horizontal="center"/>
    </xf>
    <xf numFmtId="4" fontId="25" fillId="0" borderId="0" xfId="40" applyNumberFormat="1" applyFon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0" borderId="0" xfId="0" applyFont="1"/>
    <xf numFmtId="0" fontId="5" fillId="31" borderId="0" xfId="0" applyFont="1" applyFill="1"/>
    <xf numFmtId="0" fontId="6" fillId="31" borderId="0" xfId="0" applyFont="1" applyFill="1"/>
    <xf numFmtId="0" fontId="7" fillId="31" borderId="0" xfId="0" applyFont="1" applyFill="1"/>
    <xf numFmtId="0" fontId="5" fillId="31" borderId="0" xfId="0" applyFont="1" applyFill="1" applyBorder="1"/>
    <xf numFmtId="0" fontId="0" fillId="27" borderId="0" xfId="0" applyFill="1" applyAlignment="1">
      <alignment horizontal="center"/>
    </xf>
    <xf numFmtId="1" fontId="0" fillId="0" borderId="0" xfId="0" applyNumberFormat="1"/>
    <xf numFmtId="1" fontId="0" fillId="26" borderId="0" xfId="0" applyNumberFormat="1" applyFill="1" applyAlignment="1">
      <alignment horizontal="center"/>
    </xf>
    <xf numFmtId="0" fontId="5" fillId="0" borderId="0" xfId="0" applyFont="1" applyFill="1" applyAlignment="1">
      <alignment horizontal="center"/>
    </xf>
    <xf numFmtId="0" fontId="45" fillId="0" borderId="0" xfId="47" applyFont="1" applyAlignment="1">
      <alignment horizontal="center"/>
    </xf>
    <xf numFmtId="0" fontId="45" fillId="0" borderId="0" xfId="47" applyFont="1" applyFill="1" applyAlignment="1">
      <alignment horizontal="center"/>
    </xf>
    <xf numFmtId="0" fontId="5" fillId="0" borderId="0" xfId="0" applyFont="1" applyFill="1"/>
    <xf numFmtId="0" fontId="6" fillId="0" borderId="0" xfId="0" applyFont="1" applyFill="1"/>
    <xf numFmtId="0" fontId="7" fillId="0" borderId="0" xfId="0" applyFont="1" applyFill="1"/>
    <xf numFmtId="0" fontId="5" fillId="0" borderId="0" xfId="0" applyFont="1" applyFill="1" applyBorder="1"/>
    <xf numFmtId="9" fontId="5" fillId="0" borderId="0" xfId="0" applyNumberFormat="1" applyFont="1" applyFill="1" applyBorder="1" applyAlignment="1">
      <alignment horizontal="center"/>
    </xf>
    <xf numFmtId="0" fontId="5" fillId="0" borderId="0" xfId="0" applyFont="1" applyFill="1" applyBorder="1" applyAlignment="1">
      <alignment horizontal="center"/>
    </xf>
    <xf numFmtId="0" fontId="3" fillId="0" borderId="0" xfId="0" applyFont="1" applyFill="1" applyBorder="1"/>
    <xf numFmtId="0" fontId="5" fillId="0" borderId="0" xfId="0" applyFont="1" applyFill="1" applyAlignment="1">
      <alignment wrapText="1"/>
    </xf>
    <xf numFmtId="0" fontId="5" fillId="69" borderId="0" xfId="0" applyFont="1" applyFill="1" applyBorder="1"/>
    <xf numFmtId="0" fontId="5" fillId="71" borderId="0" xfId="0" applyFont="1" applyFill="1" applyBorder="1"/>
    <xf numFmtId="0" fontId="5" fillId="72" borderId="0" xfId="0" applyFont="1" applyFill="1" applyBorder="1"/>
    <xf numFmtId="0" fontId="3" fillId="69" borderId="0" xfId="0" applyFont="1" applyFill="1" applyBorder="1" applyAlignment="1">
      <alignment horizontal="left" vertical="center"/>
    </xf>
    <xf numFmtId="0" fontId="6" fillId="69" borderId="0" xfId="0" applyFont="1" applyFill="1" applyBorder="1"/>
    <xf numFmtId="0" fontId="44" fillId="69" borderId="0" xfId="0" applyFont="1" applyFill="1" applyBorder="1" applyAlignment="1">
      <alignment horizontal="left" vertical="center"/>
    </xf>
    <xf numFmtId="0" fontId="0" fillId="69" borderId="0" xfId="0" applyFill="1" applyBorder="1" applyAlignment="1">
      <alignment horizontal="left" vertical="center"/>
    </xf>
    <xf numFmtId="0" fontId="5" fillId="69" borderId="0" xfId="0" applyFont="1" applyFill="1" applyBorder="1" applyAlignment="1"/>
    <xf numFmtId="0" fontId="5" fillId="69" borderId="0" xfId="0" applyFont="1" applyFill="1" applyBorder="1" applyAlignment="1">
      <alignment horizontal="center"/>
    </xf>
    <xf numFmtId="0" fontId="7" fillId="69" borderId="0" xfId="0" quotePrefix="1" applyFont="1" applyFill="1" applyBorder="1" applyAlignment="1"/>
    <xf numFmtId="0" fontId="3" fillId="69" borderId="0" xfId="0" applyFont="1" applyFill="1" applyBorder="1" applyAlignment="1"/>
    <xf numFmtId="0" fontId="3" fillId="69" borderId="0" xfId="0" applyFont="1" applyFill="1" applyBorder="1" applyAlignment="1">
      <alignment horizontal="left"/>
    </xf>
    <xf numFmtId="0" fontId="3" fillId="69" borderId="0" xfId="0" applyFont="1" applyFill="1" applyBorder="1"/>
    <xf numFmtId="0" fontId="3" fillId="69" borderId="11" xfId="0" applyFont="1" applyFill="1" applyBorder="1" applyAlignment="1">
      <alignment horizontal="left" vertical="center"/>
    </xf>
    <xf numFmtId="0" fontId="5" fillId="69" borderId="11" xfId="0" applyFont="1" applyFill="1" applyBorder="1"/>
    <xf numFmtId="0" fontId="5" fillId="69" borderId="12" xfId="0" applyFont="1" applyFill="1" applyBorder="1"/>
    <xf numFmtId="0" fontId="0" fillId="69" borderId="12" xfId="0" applyFill="1" applyBorder="1" applyAlignment="1">
      <alignment horizontal="left" vertical="center"/>
    </xf>
    <xf numFmtId="0" fontId="5" fillId="69" borderId="13" xfId="0" applyFont="1" applyFill="1" applyBorder="1"/>
    <xf numFmtId="0" fontId="5" fillId="69" borderId="40" xfId="0" applyFont="1" applyFill="1" applyBorder="1"/>
    <xf numFmtId="0" fontId="5" fillId="69" borderId="40" xfId="0" applyFont="1" applyFill="1" applyBorder="1" applyAlignment="1"/>
    <xf numFmtId="0" fontId="0" fillId="69" borderId="41" xfId="0" applyFill="1" applyBorder="1" applyAlignment="1">
      <alignment horizontal="left" vertical="center"/>
    </xf>
    <xf numFmtId="0" fontId="5" fillId="32" borderId="0" xfId="0" applyFont="1" applyFill="1" applyBorder="1" applyAlignment="1">
      <alignment horizontal="center" vertical="center"/>
    </xf>
    <xf numFmtId="0" fontId="0" fillId="32" borderId="0" xfId="0" applyFill="1" applyBorder="1" applyAlignment="1">
      <alignment horizontal="center" vertical="center"/>
    </xf>
    <xf numFmtId="0" fontId="3" fillId="69" borderId="13" xfId="0" applyFont="1" applyFill="1" applyBorder="1" applyAlignment="1">
      <alignment horizontal="left" vertical="center"/>
    </xf>
    <xf numFmtId="0" fontId="5" fillId="69" borderId="15" xfId="0" applyFont="1" applyFill="1" applyBorder="1"/>
    <xf numFmtId="0" fontId="5" fillId="69" borderId="16" xfId="0" applyFont="1" applyFill="1" applyBorder="1"/>
    <xf numFmtId="0" fontId="5" fillId="69" borderId="41" xfId="0" applyFont="1" applyFill="1" applyBorder="1"/>
    <xf numFmtId="0" fontId="7" fillId="72" borderId="0" xfId="0" applyFont="1" applyFill="1" applyBorder="1"/>
    <xf numFmtId="0" fontId="7" fillId="72" borderId="0" xfId="0" applyFont="1" applyFill="1" applyBorder="1" applyAlignment="1">
      <alignment horizontal="left" vertical="center"/>
    </xf>
    <xf numFmtId="0" fontId="0" fillId="31" borderId="0" xfId="0" applyFill="1" applyAlignment="1">
      <alignment horizontal="left" vertical="center"/>
    </xf>
    <xf numFmtId="0" fontId="5" fillId="72" borderId="16" xfId="0" applyFont="1" applyFill="1" applyBorder="1"/>
    <xf numFmtId="0" fontId="5" fillId="72" borderId="17" xfId="0" applyFont="1" applyFill="1" applyBorder="1"/>
    <xf numFmtId="0" fontId="5" fillId="72" borderId="11" xfId="0" applyFont="1" applyFill="1" applyBorder="1"/>
    <xf numFmtId="0" fontId="5" fillId="72" borderId="12" xfId="0" applyFont="1" applyFill="1" applyBorder="1"/>
    <xf numFmtId="0" fontId="3" fillId="72" borderId="12" xfId="0" applyFont="1" applyFill="1" applyBorder="1"/>
    <xf numFmtId="0" fontId="3" fillId="72" borderId="11" xfId="0" quotePrefix="1" applyFont="1" applyFill="1" applyBorder="1" applyAlignment="1">
      <alignment horizontal="left" vertical="center"/>
    </xf>
    <xf numFmtId="0" fontId="5" fillId="72" borderId="12" xfId="0" applyFont="1" applyFill="1" applyBorder="1" applyAlignment="1">
      <alignment horizontal="center"/>
    </xf>
    <xf numFmtId="0" fontId="0" fillId="72" borderId="11" xfId="0" applyFill="1" applyBorder="1" applyAlignment="1">
      <alignment horizontal="left" vertical="center"/>
    </xf>
    <xf numFmtId="0" fontId="5" fillId="72" borderId="13" xfId="0" applyFont="1" applyFill="1" applyBorder="1"/>
    <xf numFmtId="0" fontId="5" fillId="72" borderId="40" xfId="0" applyFont="1" applyFill="1" applyBorder="1"/>
    <xf numFmtId="0" fontId="5" fillId="72" borderId="41" xfId="0" applyFont="1" applyFill="1" applyBorder="1"/>
    <xf numFmtId="0" fontId="51" fillId="69" borderId="12" xfId="0" applyFont="1" applyFill="1" applyBorder="1"/>
    <xf numFmtId="0" fontId="51" fillId="69" borderId="12" xfId="0" applyFont="1" applyFill="1" applyBorder="1" applyAlignment="1">
      <alignment horizontal="left" vertical="center"/>
    </xf>
    <xf numFmtId="0" fontId="7" fillId="69" borderId="11" xfId="0" applyFont="1" applyFill="1" applyBorder="1" applyAlignment="1">
      <alignment horizontal="left" vertical="center"/>
    </xf>
    <xf numFmtId="0" fontId="6" fillId="69" borderId="0" xfId="0" applyFont="1" applyFill="1" applyBorder="1" applyAlignment="1">
      <alignment horizontal="left" vertical="center"/>
    </xf>
    <xf numFmtId="0" fontId="5" fillId="71" borderId="0" xfId="0" applyFont="1" applyFill="1" applyBorder="1" applyAlignment="1"/>
    <xf numFmtId="0" fontId="3" fillId="71" borderId="0" xfId="0" applyFont="1" applyFill="1" applyBorder="1"/>
    <xf numFmtId="0" fontId="5" fillId="71" borderId="0" xfId="0" applyFont="1" applyFill="1" applyBorder="1" applyAlignment="1">
      <alignment wrapText="1"/>
    </xf>
    <xf numFmtId="0" fontId="0" fillId="65" borderId="11" xfId="0" applyFill="1" applyBorder="1" applyAlignment="1">
      <alignment horizontal="center" vertical="center" wrapText="1"/>
    </xf>
    <xf numFmtId="0" fontId="0" fillId="65" borderId="0" xfId="0" applyFill="1" applyBorder="1" applyAlignment="1">
      <alignment horizontal="center" vertical="center" wrapText="1"/>
    </xf>
    <xf numFmtId="0" fontId="0" fillId="65" borderId="12" xfId="0" applyFill="1" applyBorder="1" applyAlignment="1">
      <alignment horizontal="center" vertical="center" wrapText="1"/>
    </xf>
    <xf numFmtId="0" fontId="0" fillId="65" borderId="13" xfId="0" applyFill="1" applyBorder="1" applyAlignment="1">
      <alignment horizontal="center" vertical="center" wrapText="1"/>
    </xf>
    <xf numFmtId="0" fontId="0" fillId="65" borderId="40" xfId="0" applyFill="1" applyBorder="1" applyAlignment="1">
      <alignment horizontal="center" vertical="center" wrapText="1"/>
    </xf>
    <xf numFmtId="0" fontId="5" fillId="78" borderId="0" xfId="0" applyFont="1" applyFill="1" applyBorder="1" applyAlignment="1">
      <alignment wrapText="1"/>
    </xf>
    <xf numFmtId="0" fontId="5" fillId="78" borderId="11" xfId="0" applyFont="1" applyFill="1" applyBorder="1" applyAlignment="1">
      <alignment wrapText="1"/>
    </xf>
    <xf numFmtId="0" fontId="5" fillId="78" borderId="12" xfId="0" applyFont="1" applyFill="1" applyBorder="1" applyAlignment="1">
      <alignment wrapText="1"/>
    </xf>
    <xf numFmtId="0" fontId="0" fillId="66" borderId="0" xfId="0" applyFill="1" applyBorder="1" applyAlignment="1">
      <alignment horizontal="center" vertical="center"/>
    </xf>
    <xf numFmtId="0" fontId="0" fillId="66" borderId="12" xfId="0" applyFill="1" applyBorder="1" applyAlignment="1">
      <alignment horizontal="center" vertical="center"/>
    </xf>
    <xf numFmtId="0" fontId="5" fillId="66" borderId="0" xfId="0" applyFont="1" applyFill="1" applyBorder="1" applyAlignment="1">
      <alignment wrapText="1"/>
    </xf>
    <xf numFmtId="0" fontId="5" fillId="66" borderId="12" xfId="0" applyFont="1" applyFill="1" applyBorder="1" applyAlignment="1">
      <alignment wrapText="1"/>
    </xf>
    <xf numFmtId="1" fontId="5" fillId="71" borderId="0" xfId="0" applyNumberFormat="1" applyFont="1" applyFill="1" applyBorder="1" applyAlignment="1">
      <alignment horizontal="center"/>
    </xf>
    <xf numFmtId="0" fontId="0" fillId="65" borderId="14" xfId="0" applyFill="1" applyBorder="1" applyAlignment="1">
      <alignment horizontal="center" vertical="center" wrapText="1"/>
    </xf>
    <xf numFmtId="0" fontId="3" fillId="66" borderId="0" xfId="0" applyFont="1" applyFill="1" applyBorder="1" applyAlignment="1">
      <alignment horizontal="center" vertical="center"/>
    </xf>
    <xf numFmtId="0" fontId="5" fillId="71" borderId="15" xfId="0" applyFont="1" applyFill="1" applyBorder="1"/>
    <xf numFmtId="0" fontId="5" fillId="71" borderId="16" xfId="0" applyFont="1" applyFill="1" applyBorder="1"/>
    <xf numFmtId="0" fontId="5" fillId="71" borderId="17" xfId="0" applyFont="1" applyFill="1" applyBorder="1"/>
    <xf numFmtId="0" fontId="5" fillId="71" borderId="11" xfId="0" applyFont="1" applyFill="1" applyBorder="1"/>
    <xf numFmtId="0" fontId="5" fillId="71" borderId="12" xfId="0" applyFont="1" applyFill="1" applyBorder="1"/>
    <xf numFmtId="0" fontId="5" fillId="71" borderId="11" xfId="0" applyFont="1" applyFill="1" applyBorder="1" applyAlignment="1">
      <alignment wrapText="1"/>
    </xf>
    <xf numFmtId="0" fontId="5" fillId="71" borderId="12" xfId="0" applyFont="1" applyFill="1" applyBorder="1" applyAlignment="1">
      <alignment wrapText="1"/>
    </xf>
    <xf numFmtId="0" fontId="5" fillId="71" borderId="13" xfId="0" applyFont="1" applyFill="1" applyBorder="1"/>
    <xf numFmtId="0" fontId="5" fillId="71" borderId="40" xfId="0" applyFont="1" applyFill="1" applyBorder="1"/>
    <xf numFmtId="167" fontId="5" fillId="71" borderId="40" xfId="0" applyNumberFormat="1" applyFont="1" applyFill="1" applyBorder="1" applyAlignment="1">
      <alignment horizontal="center"/>
    </xf>
    <xf numFmtId="0" fontId="5" fillId="71" borderId="14" xfId="0" applyFont="1" applyFill="1" applyBorder="1"/>
    <xf numFmtId="0" fontId="0" fillId="67" borderId="11" xfId="0" applyFill="1" applyBorder="1" applyAlignment="1">
      <alignment horizontal="center" vertical="center" wrapText="1"/>
    </xf>
    <xf numFmtId="0" fontId="0" fillId="67" borderId="0" xfId="0" applyFill="1" applyBorder="1" applyAlignment="1">
      <alignment horizontal="center" vertical="center" wrapText="1"/>
    </xf>
    <xf numFmtId="0" fontId="0" fillId="67" borderId="12" xfId="0" applyFill="1" applyBorder="1" applyAlignment="1">
      <alignment horizontal="center" vertical="center" wrapText="1"/>
    </xf>
    <xf numFmtId="0" fontId="53" fillId="71" borderId="11" xfId="0" applyFont="1" applyFill="1" applyBorder="1"/>
    <xf numFmtId="0" fontId="53" fillId="71" borderId="0" xfId="0" applyFont="1" applyFill="1" applyBorder="1"/>
    <xf numFmtId="0" fontId="4" fillId="67" borderId="13" xfId="0" applyFont="1" applyFill="1" applyBorder="1" applyAlignment="1">
      <alignment horizontal="left" vertical="center"/>
    </xf>
    <xf numFmtId="0" fontId="4" fillId="67" borderId="40" xfId="0" applyFont="1" applyFill="1" applyBorder="1" applyAlignment="1">
      <alignment horizontal="left" vertical="center"/>
    </xf>
    <xf numFmtId="0" fontId="4" fillId="67" borderId="14" xfId="0" applyFont="1" applyFill="1" applyBorder="1" applyAlignment="1">
      <alignment horizontal="left" vertical="center"/>
    </xf>
    <xf numFmtId="0" fontId="53" fillId="78" borderId="13" xfId="0" applyFont="1" applyFill="1" applyBorder="1"/>
    <xf numFmtId="0" fontId="4" fillId="78" borderId="40" xfId="0" applyFont="1" applyFill="1" applyBorder="1"/>
    <xf numFmtId="0" fontId="4" fillId="78" borderId="14" xfId="0" applyFont="1" applyFill="1" applyBorder="1"/>
    <xf numFmtId="0" fontId="4" fillId="66" borderId="40" xfId="0" applyFont="1" applyFill="1" applyBorder="1"/>
    <xf numFmtId="0" fontId="4" fillId="66" borderId="14" xfId="0" applyFont="1" applyFill="1" applyBorder="1"/>
    <xf numFmtId="0" fontId="4" fillId="71" borderId="0" xfId="0" applyFont="1" applyFill="1" applyBorder="1"/>
    <xf numFmtId="0" fontId="4" fillId="71" borderId="12" xfId="0" applyFont="1" applyFill="1" applyBorder="1"/>
    <xf numFmtId="0" fontId="4" fillId="0" borderId="0" xfId="0" applyFont="1" applyFill="1"/>
    <xf numFmtId="0" fontId="4" fillId="0" borderId="0" xfId="0" applyFont="1" applyFill="1" applyAlignment="1">
      <alignment wrapText="1"/>
    </xf>
    <xf numFmtId="0" fontId="0" fillId="72" borderId="0" xfId="0" applyFill="1" applyBorder="1" applyAlignment="1">
      <alignment horizontal="left" vertical="center"/>
    </xf>
    <xf numFmtId="0" fontId="57" fillId="72" borderId="16" xfId="0" applyFont="1" applyFill="1" applyBorder="1" applyAlignment="1">
      <alignment horizontal="left" vertical="center"/>
    </xf>
    <xf numFmtId="0" fontId="5" fillId="71" borderId="16" xfId="0" applyFont="1" applyFill="1" applyBorder="1" applyAlignment="1">
      <alignment wrapText="1"/>
    </xf>
    <xf numFmtId="0" fontId="57" fillId="69" borderId="16" xfId="0" applyFont="1" applyFill="1" applyBorder="1" applyAlignment="1">
      <alignment horizontal="left" vertical="center"/>
    </xf>
    <xf numFmtId="0" fontId="57" fillId="69" borderId="17" xfId="0" applyFont="1" applyFill="1" applyBorder="1" applyAlignment="1">
      <alignment horizontal="left" vertical="center"/>
    </xf>
    <xf numFmtId="0" fontId="56" fillId="69" borderId="16" xfId="0" applyFont="1" applyFill="1" applyBorder="1" applyAlignment="1">
      <alignment horizontal="left" vertical="center"/>
    </xf>
    <xf numFmtId="0" fontId="6" fillId="69" borderId="15" xfId="0" applyFont="1" applyFill="1" applyBorder="1"/>
    <xf numFmtId="0" fontId="56" fillId="72" borderId="16" xfId="0" applyFont="1" applyFill="1" applyBorder="1" applyAlignment="1">
      <alignment horizontal="left" vertical="center"/>
    </xf>
    <xf numFmtId="0" fontId="6" fillId="72" borderId="15" xfId="0" applyFont="1" applyFill="1" applyBorder="1"/>
    <xf numFmtId="0" fontId="56" fillId="71" borderId="16" xfId="0" applyFont="1" applyFill="1" applyBorder="1"/>
    <xf numFmtId="0" fontId="5" fillId="31" borderId="0" xfId="0" applyFont="1" applyFill="1" applyAlignment="1">
      <alignment wrapText="1"/>
    </xf>
    <xf numFmtId="0" fontId="4" fillId="31" borderId="0" xfId="0" applyFont="1" applyFill="1" applyAlignment="1">
      <alignment wrapText="1"/>
    </xf>
    <xf numFmtId="0" fontId="3" fillId="31" borderId="0" xfId="0" applyFont="1" applyFill="1" applyBorder="1"/>
    <xf numFmtId="0" fontId="5" fillId="31" borderId="0" xfId="0" applyFont="1" applyFill="1" applyBorder="1" applyAlignment="1">
      <alignment horizontal="center"/>
    </xf>
    <xf numFmtId="0" fontId="4" fillId="31" borderId="0" xfId="0" applyFont="1" applyFill="1"/>
    <xf numFmtId="0" fontId="50" fillId="31" borderId="0" xfId="0" applyFont="1" applyFill="1" applyBorder="1"/>
    <xf numFmtId="1" fontId="5" fillId="31" borderId="0" xfId="0" applyNumberFormat="1" applyFont="1" applyFill="1" applyBorder="1" applyAlignment="1">
      <alignment horizontal="center"/>
    </xf>
    <xf numFmtId="0" fontId="6" fillId="32" borderId="15" xfId="0" applyFont="1" applyFill="1" applyBorder="1"/>
    <xf numFmtId="0" fontId="56" fillId="32" borderId="16" xfId="0" applyFont="1" applyFill="1" applyBorder="1" applyAlignment="1">
      <alignment horizontal="left" vertical="center"/>
    </xf>
    <xf numFmtId="0" fontId="57" fillId="32" borderId="16" xfId="0" applyFont="1" applyFill="1" applyBorder="1" applyAlignment="1">
      <alignment horizontal="left" vertical="center"/>
    </xf>
    <xf numFmtId="0" fontId="0" fillId="32" borderId="11" xfId="0" applyFill="1" applyBorder="1" applyAlignment="1">
      <alignment horizontal="left" vertical="center"/>
    </xf>
    <xf numFmtId="0" fontId="0" fillId="32" borderId="0" xfId="0" applyFill="1" applyBorder="1" applyAlignment="1">
      <alignment horizontal="left" vertical="center"/>
    </xf>
    <xf numFmtId="0" fontId="5" fillId="32" borderId="0" xfId="0" applyFont="1" applyFill="1" applyBorder="1"/>
    <xf numFmtId="0" fontId="5" fillId="32" borderId="12" xfId="0" applyFont="1" applyFill="1" applyBorder="1"/>
    <xf numFmtId="0" fontId="7" fillId="32" borderId="11" xfId="0" quotePrefix="1" applyFont="1" applyFill="1" applyBorder="1"/>
    <xf numFmtId="0" fontId="5" fillId="32" borderId="0" xfId="0" applyFont="1" applyFill="1" applyBorder="1" applyAlignment="1">
      <alignment horizontal="left" vertical="center"/>
    </xf>
    <xf numFmtId="0" fontId="5" fillId="32" borderId="11" xfId="0" applyFont="1" applyFill="1" applyBorder="1"/>
    <xf numFmtId="0" fontId="5" fillId="32" borderId="42" xfId="0" applyFont="1" applyFill="1" applyBorder="1"/>
    <xf numFmtId="0" fontId="5" fillId="32" borderId="43" xfId="0" applyFont="1" applyFill="1" applyBorder="1" applyAlignment="1">
      <alignment horizontal="left" vertical="center"/>
    </xf>
    <xf numFmtId="0" fontId="0" fillId="32" borderId="43" xfId="0" applyFill="1" applyBorder="1" applyAlignment="1">
      <alignment horizontal="left" vertical="center"/>
    </xf>
    <xf numFmtId="0" fontId="5" fillId="32" borderId="45" xfId="0" applyFont="1" applyFill="1" applyBorder="1"/>
    <xf numFmtId="0" fontId="5" fillId="32" borderId="46" xfId="0" applyFont="1" applyFill="1" applyBorder="1"/>
    <xf numFmtId="0" fontId="5" fillId="32" borderId="13" xfId="0" applyFont="1" applyFill="1" applyBorder="1"/>
    <xf numFmtId="0" fontId="5" fillId="32" borderId="40" xfId="0" applyFont="1" applyFill="1" applyBorder="1" applyAlignment="1">
      <alignment horizontal="left" vertical="center"/>
    </xf>
    <xf numFmtId="0" fontId="0" fillId="32" borderId="40" xfId="0" applyFill="1" applyBorder="1" applyAlignment="1">
      <alignment horizontal="left" vertical="center"/>
    </xf>
    <xf numFmtId="0" fontId="56" fillId="32" borderId="15" xfId="0" applyFont="1" applyFill="1" applyBorder="1" applyAlignment="1">
      <alignment horizontal="left" vertical="center"/>
    </xf>
    <xf numFmtId="0" fontId="5" fillId="32" borderId="16" xfId="0" applyFont="1" applyFill="1" applyBorder="1"/>
    <xf numFmtId="0" fontId="5" fillId="32" borderId="40" xfId="0" applyFont="1" applyFill="1" applyBorder="1"/>
    <xf numFmtId="0" fontId="0" fillId="32" borderId="12" xfId="0" applyFill="1" applyBorder="1" applyAlignment="1">
      <alignment horizontal="center" vertical="center"/>
    </xf>
    <xf numFmtId="0" fontId="0" fillId="32" borderId="44" xfId="0" applyFill="1" applyBorder="1" applyAlignment="1">
      <alignment horizontal="center" vertical="center"/>
    </xf>
    <xf numFmtId="0" fontId="5" fillId="32" borderId="47" xfId="0" applyFont="1" applyFill="1" applyBorder="1" applyAlignment="1">
      <alignment horizontal="center"/>
    </xf>
    <xf numFmtId="0" fontId="0" fillId="32" borderId="41" xfId="0" applyFill="1" applyBorder="1" applyAlignment="1">
      <alignment horizontal="center" vertical="center"/>
    </xf>
    <xf numFmtId="0" fontId="5" fillId="32" borderId="17" xfId="0" applyFont="1" applyFill="1" applyBorder="1" applyAlignment="1">
      <alignment horizontal="center"/>
    </xf>
    <xf numFmtId="0" fontId="5" fillId="32" borderId="12" xfId="0" applyFont="1" applyFill="1" applyBorder="1" applyAlignment="1">
      <alignment horizontal="center"/>
    </xf>
    <xf numFmtId="1" fontId="5" fillId="32" borderId="12" xfId="0" applyNumberFormat="1" applyFont="1" applyFill="1" applyBorder="1" applyAlignment="1">
      <alignment horizontal="center"/>
    </xf>
    <xf numFmtId="1" fontId="5" fillId="32" borderId="41" xfId="0" applyNumberFormat="1" applyFont="1" applyFill="1" applyBorder="1" applyAlignment="1">
      <alignment horizontal="center"/>
    </xf>
    <xf numFmtId="0" fontId="5" fillId="32" borderId="43" xfId="0" applyFont="1" applyFill="1" applyBorder="1" applyAlignment="1">
      <alignment horizontal="center" vertical="center"/>
    </xf>
    <xf numFmtId="0" fontId="0" fillId="32" borderId="43" xfId="0" applyFill="1" applyBorder="1" applyAlignment="1">
      <alignment horizontal="center" vertical="center"/>
    </xf>
    <xf numFmtId="0" fontId="5" fillId="32" borderId="46" xfId="0" applyFont="1" applyFill="1" applyBorder="1" applyAlignment="1">
      <alignment horizontal="center"/>
    </xf>
    <xf numFmtId="0" fontId="5" fillId="32" borderId="40" xfId="0" applyFont="1" applyFill="1" applyBorder="1" applyAlignment="1">
      <alignment horizontal="center" vertical="center"/>
    </xf>
    <xf numFmtId="0" fontId="0" fillId="32" borderId="40" xfId="0" applyFill="1" applyBorder="1" applyAlignment="1">
      <alignment horizontal="center" vertical="center"/>
    </xf>
    <xf numFmtId="0" fontId="5" fillId="32" borderId="16" xfId="0" applyFont="1" applyFill="1" applyBorder="1" applyAlignment="1">
      <alignment horizontal="center"/>
    </xf>
    <xf numFmtId="0" fontId="5" fillId="32" borderId="0" xfId="0" applyFont="1" applyFill="1" applyBorder="1" applyAlignment="1">
      <alignment horizontal="center"/>
    </xf>
    <xf numFmtId="1" fontId="5" fillId="32" borderId="0" xfId="0" applyNumberFormat="1" applyFont="1" applyFill="1" applyBorder="1" applyAlignment="1">
      <alignment horizontal="center"/>
    </xf>
    <xf numFmtId="1" fontId="5" fillId="32" borderId="40" xfId="0" applyNumberFormat="1" applyFont="1" applyFill="1" applyBorder="1" applyAlignment="1">
      <alignment horizontal="center"/>
    </xf>
    <xf numFmtId="0" fontId="5" fillId="31" borderId="0" xfId="0" applyFont="1" applyFill="1" applyBorder="1" applyAlignment="1">
      <alignment horizontal="left" vertical="center"/>
    </xf>
    <xf numFmtId="0" fontId="3" fillId="31" borderId="0" xfId="0" applyFont="1" applyFill="1" applyBorder="1" applyAlignment="1">
      <alignment horizontal="left" vertical="center"/>
    </xf>
    <xf numFmtId="0" fontId="0" fillId="81" borderId="0" xfId="0" applyFill="1" applyBorder="1"/>
    <xf numFmtId="0" fontId="63" fillId="81" borderId="0" xfId="0" applyFont="1" applyFill="1" applyBorder="1"/>
    <xf numFmtId="0" fontId="64" fillId="81" borderId="0" xfId="0" applyFont="1" applyFill="1" applyBorder="1"/>
    <xf numFmtId="0" fontId="65" fillId="81" borderId="0" xfId="0" quotePrefix="1" applyFont="1" applyFill="1" applyBorder="1"/>
    <xf numFmtId="0" fontId="65" fillId="81" borderId="0" xfId="0" applyFont="1" applyFill="1" applyBorder="1"/>
    <xf numFmtId="0" fontId="3" fillId="0" borderId="0" xfId="0" applyFont="1" applyAlignment="1">
      <alignment horizontal="left"/>
    </xf>
    <xf numFmtId="0" fontId="3" fillId="0" borderId="0" xfId="0" applyFont="1" applyFill="1" applyAlignment="1">
      <alignment horizontal="left"/>
    </xf>
    <xf numFmtId="0" fontId="45" fillId="27" borderId="0" xfId="47" applyFont="1" applyFill="1" applyAlignment="1">
      <alignment horizontal="center"/>
    </xf>
    <xf numFmtId="0" fontId="5" fillId="27" borderId="0" xfId="0" applyFont="1" applyFill="1" applyAlignment="1">
      <alignment horizontal="center"/>
    </xf>
    <xf numFmtId="0" fontId="5" fillId="27" borderId="0" xfId="0" applyFont="1" applyFill="1"/>
    <xf numFmtId="0" fontId="5" fillId="0" borderId="0" xfId="0" applyFont="1" applyFill="1" applyAlignment="1">
      <alignment horizontal="left"/>
    </xf>
    <xf numFmtId="0" fontId="45" fillId="0" borderId="0" xfId="47" applyFont="1" applyFill="1" applyAlignment="1">
      <alignment horizontal="left"/>
    </xf>
    <xf numFmtId="0" fontId="45" fillId="27" borderId="0" xfId="47" applyFont="1" applyFill="1" applyAlignment="1">
      <alignment horizontal="left"/>
    </xf>
    <xf numFmtId="0" fontId="59" fillId="32" borderId="16" xfId="0" applyFont="1" applyFill="1" applyBorder="1" applyAlignment="1" applyProtection="1">
      <alignment horizontal="left" vertical="center"/>
      <protection locked="0"/>
    </xf>
    <xf numFmtId="0" fontId="3" fillId="0" borderId="0" xfId="0" applyFont="1" applyFill="1" applyAlignment="1">
      <alignment horizontal="center"/>
    </xf>
    <xf numFmtId="0" fontId="65" fillId="81" borderId="0" xfId="0" applyFont="1" applyFill="1" applyBorder="1" applyAlignment="1">
      <alignment horizontal="right"/>
    </xf>
    <xf numFmtId="0" fontId="62" fillId="81" borderId="0" xfId="94" applyFill="1" applyBorder="1" applyAlignment="1" applyProtection="1">
      <alignment horizontal="left"/>
    </xf>
    <xf numFmtId="0" fontId="45" fillId="68" borderId="50" xfId="89" applyFont="1" applyFill="1" applyBorder="1" applyAlignment="1">
      <alignment horizontal="left" vertical="top" wrapText="1"/>
    </xf>
    <xf numFmtId="0" fontId="45" fillId="68" borderId="49" xfId="89" applyFont="1" applyFill="1" applyBorder="1" applyAlignment="1">
      <alignment horizontal="left" vertical="top" wrapText="1"/>
    </xf>
    <xf numFmtId="0" fontId="3" fillId="68" borderId="49" xfId="0" applyFont="1" applyFill="1" applyBorder="1" applyAlignment="1">
      <alignment vertical="top" wrapText="1"/>
    </xf>
    <xf numFmtId="0" fontId="3" fillId="68" borderId="51" xfId="0" applyFont="1" applyFill="1" applyBorder="1" applyAlignment="1">
      <alignment vertical="top" wrapText="1"/>
    </xf>
    <xf numFmtId="0" fontId="0" fillId="0" borderId="52" xfId="0" applyBorder="1" applyAlignment="1">
      <alignment vertical="top"/>
    </xf>
    <xf numFmtId="0" fontId="0" fillId="0" borderId="53" xfId="0" applyBorder="1" applyAlignment="1">
      <alignment vertical="top"/>
    </xf>
    <xf numFmtId="0" fontId="0" fillId="0" borderId="54" xfId="0" applyBorder="1" applyAlignment="1">
      <alignment vertical="top"/>
    </xf>
    <xf numFmtId="0" fontId="66" fillId="31" borderId="0" xfId="94" applyFont="1" applyFill="1" applyAlignment="1"/>
    <xf numFmtId="0" fontId="66" fillId="0" borderId="0" xfId="94" applyFont="1" applyAlignment="1"/>
    <xf numFmtId="168" fontId="7" fillId="76" borderId="18" xfId="0" applyNumberFormat="1" applyFont="1" applyFill="1" applyBorder="1" applyAlignment="1">
      <alignment horizontal="center" vertical="center"/>
    </xf>
    <xf numFmtId="0" fontId="0" fillId="76" borderId="19" xfId="0" applyFill="1" applyBorder="1" applyAlignment="1">
      <alignment horizontal="center" vertical="center"/>
    </xf>
    <xf numFmtId="0" fontId="0" fillId="76" borderId="20" xfId="0" applyFill="1" applyBorder="1" applyAlignment="1">
      <alignment horizontal="center" vertical="center"/>
    </xf>
    <xf numFmtId="168" fontId="27" fillId="64" borderId="38" xfId="0" applyNumberFormat="1" applyFont="1" applyFill="1" applyBorder="1" applyAlignment="1">
      <alignment horizontal="center" vertical="center"/>
    </xf>
    <xf numFmtId="0" fontId="0" fillId="64" borderId="38" xfId="0" applyFill="1" applyBorder="1" applyAlignment="1">
      <alignment horizontal="center" vertical="center"/>
    </xf>
    <xf numFmtId="0" fontId="0" fillId="64" borderId="39" xfId="0" applyFill="1" applyBorder="1" applyAlignment="1">
      <alignment horizontal="center" vertical="center"/>
    </xf>
    <xf numFmtId="168" fontId="27" fillId="64" borderId="35" xfId="0" applyNumberFormat="1" applyFont="1" applyFill="1" applyBorder="1" applyAlignment="1">
      <alignment horizontal="center" vertical="center"/>
    </xf>
    <xf numFmtId="0" fontId="0" fillId="64" borderId="35" xfId="0" applyFill="1" applyBorder="1" applyAlignment="1">
      <alignment horizontal="center" vertical="center"/>
    </xf>
    <xf numFmtId="0" fontId="0" fillId="64" borderId="36" xfId="0" applyFill="1" applyBorder="1" applyAlignment="1">
      <alignment horizontal="center" vertical="center"/>
    </xf>
    <xf numFmtId="0" fontId="48" fillId="65" borderId="11" xfId="0" applyFont="1" applyFill="1" applyBorder="1" applyAlignment="1">
      <alignment horizontal="center" vertical="top" wrapText="1"/>
    </xf>
    <xf numFmtId="0" fontId="0" fillId="65" borderId="0" xfId="0" applyFill="1" applyBorder="1" applyAlignment="1">
      <alignment horizontal="center" vertical="top" wrapText="1"/>
    </xf>
    <xf numFmtId="0" fontId="0" fillId="65" borderId="12" xfId="0" applyFill="1" applyBorder="1" applyAlignment="1">
      <alignment horizontal="center" vertical="top" wrapText="1"/>
    </xf>
    <xf numFmtId="0" fontId="0" fillId="0" borderId="11" xfId="0" applyBorder="1" applyAlignment="1">
      <alignment horizontal="center" vertical="top" wrapText="1"/>
    </xf>
    <xf numFmtId="0" fontId="0" fillId="0" borderId="0" xfId="0" applyAlignment="1">
      <alignment horizontal="center" vertical="top" wrapText="1"/>
    </xf>
    <xf numFmtId="0" fontId="0" fillId="0" borderId="12" xfId="0" applyBorder="1" applyAlignment="1">
      <alignment horizontal="center" vertical="top" wrapText="1"/>
    </xf>
    <xf numFmtId="0" fontId="0" fillId="0" borderId="13" xfId="0" applyBorder="1" applyAlignment="1">
      <alignment horizontal="center" vertical="top" wrapText="1"/>
    </xf>
    <xf numFmtId="0" fontId="0" fillId="0" borderId="40" xfId="0" applyBorder="1" applyAlignment="1">
      <alignment horizontal="center" vertical="top" wrapText="1"/>
    </xf>
    <xf numFmtId="0" fontId="0" fillId="0" borderId="14" xfId="0" applyBorder="1" applyAlignment="1">
      <alignment horizontal="center" vertical="top" wrapText="1"/>
    </xf>
    <xf numFmtId="0" fontId="48" fillId="79" borderId="15" xfId="0" applyFont="1" applyFill="1" applyBorder="1" applyAlignment="1">
      <alignment horizontal="center" vertical="top" wrapText="1"/>
    </xf>
    <xf numFmtId="0" fontId="0" fillId="79" borderId="16" xfId="0" applyFill="1" applyBorder="1" applyAlignment="1">
      <alignment horizontal="center" vertical="top" wrapText="1"/>
    </xf>
    <xf numFmtId="0" fontId="0" fillId="79" borderId="56" xfId="0" applyFill="1" applyBorder="1" applyAlignment="1">
      <alignment horizontal="center" vertical="top" wrapText="1"/>
    </xf>
    <xf numFmtId="0" fontId="0" fillId="0" borderId="57" xfId="0" applyBorder="1" applyAlignment="1">
      <alignment horizontal="center" vertical="top" wrapText="1"/>
    </xf>
    <xf numFmtId="0" fontId="0" fillId="0" borderId="58" xfId="0" applyBorder="1" applyAlignment="1">
      <alignment horizontal="center" vertical="top" wrapText="1"/>
    </xf>
    <xf numFmtId="0" fontId="48" fillId="79" borderId="59" xfId="0" applyFont="1" applyFill="1" applyBorder="1" applyAlignment="1">
      <alignment horizontal="center" vertical="top" wrapText="1"/>
    </xf>
    <xf numFmtId="0" fontId="48" fillId="79" borderId="16" xfId="0" applyFont="1" applyFill="1" applyBorder="1" applyAlignment="1">
      <alignment horizontal="center" vertical="top" wrapText="1"/>
    </xf>
    <xf numFmtId="0" fontId="48" fillId="79" borderId="17" xfId="0" applyFont="1" applyFill="1" applyBorder="1" applyAlignment="1">
      <alignment horizontal="center" vertical="top" wrapText="1"/>
    </xf>
    <xf numFmtId="0" fontId="48" fillId="79" borderId="60" xfId="0" applyFont="1" applyFill="1" applyBorder="1" applyAlignment="1">
      <alignment horizontal="center" vertical="top" wrapText="1"/>
    </xf>
    <xf numFmtId="0" fontId="48" fillId="79" borderId="0" xfId="0" applyFont="1" applyFill="1" applyBorder="1" applyAlignment="1">
      <alignment horizontal="center" vertical="top" wrapText="1"/>
    </xf>
    <xf numFmtId="0" fontId="48" fillId="79" borderId="12" xfId="0" applyFont="1" applyFill="1" applyBorder="1" applyAlignment="1">
      <alignment horizontal="center" vertical="top" wrapText="1"/>
    </xf>
    <xf numFmtId="0" fontId="48" fillId="79" borderId="55" xfId="0" applyFont="1" applyFill="1" applyBorder="1" applyAlignment="1">
      <alignment horizontal="center" vertical="top" wrapText="1"/>
    </xf>
    <xf numFmtId="0" fontId="48" fillId="79" borderId="40" xfId="0" applyFont="1" applyFill="1" applyBorder="1" applyAlignment="1">
      <alignment horizontal="center" vertical="top" wrapText="1"/>
    </xf>
    <xf numFmtId="0" fontId="48" fillId="79" borderId="14" xfId="0" applyFont="1" applyFill="1" applyBorder="1" applyAlignment="1">
      <alignment horizontal="center" vertical="top" wrapText="1"/>
    </xf>
    <xf numFmtId="0" fontId="0" fillId="79" borderId="17" xfId="0" applyFill="1" applyBorder="1" applyAlignment="1">
      <alignment horizontal="center" vertical="top" wrapText="1"/>
    </xf>
    <xf numFmtId="0" fontId="0" fillId="79" borderId="11" xfId="0" applyFill="1" applyBorder="1" applyAlignment="1">
      <alignment horizontal="center" vertical="top" wrapText="1"/>
    </xf>
    <xf numFmtId="0" fontId="0" fillId="79" borderId="0" xfId="0" applyFill="1" applyAlignment="1">
      <alignment horizontal="center" vertical="top" wrapText="1"/>
    </xf>
    <xf numFmtId="0" fontId="0" fillId="79" borderId="12" xfId="0" applyFill="1" applyBorder="1" applyAlignment="1">
      <alignment horizontal="center" vertical="top" wrapText="1"/>
    </xf>
    <xf numFmtId="0" fontId="0" fillId="79" borderId="13" xfId="0" applyFill="1" applyBorder="1" applyAlignment="1">
      <alignment horizontal="center" vertical="top" wrapText="1"/>
    </xf>
    <xf numFmtId="0" fontId="0" fillId="79" borderId="40" xfId="0" applyFill="1" applyBorder="1" applyAlignment="1">
      <alignment horizontal="center" vertical="top" wrapText="1"/>
    </xf>
    <xf numFmtId="0" fontId="0" fillId="79" borderId="14" xfId="0" applyFill="1" applyBorder="1" applyAlignment="1">
      <alignment horizontal="center" vertical="top" wrapText="1"/>
    </xf>
    <xf numFmtId="168" fontId="27" fillId="64" borderId="37" xfId="0" applyNumberFormat="1" applyFont="1" applyFill="1" applyBorder="1" applyAlignment="1">
      <alignment horizontal="center" vertical="center"/>
    </xf>
    <xf numFmtId="168" fontId="27" fillId="64" borderId="34" xfId="0" applyNumberFormat="1" applyFont="1" applyFill="1" applyBorder="1" applyAlignment="1">
      <alignment horizontal="center" vertical="center"/>
    </xf>
    <xf numFmtId="168" fontId="7" fillId="74" borderId="18" xfId="0" applyNumberFormat="1" applyFont="1" applyFill="1" applyBorder="1" applyAlignment="1">
      <alignment horizontal="center"/>
    </xf>
    <xf numFmtId="0" fontId="0" fillId="74" borderId="19" xfId="0" applyFill="1" applyBorder="1" applyAlignment="1">
      <alignment horizontal="center"/>
    </xf>
    <xf numFmtId="0" fontId="0" fillId="74" borderId="20" xfId="0" applyFill="1" applyBorder="1" applyAlignment="1">
      <alignment horizontal="center"/>
    </xf>
    <xf numFmtId="0" fontId="3" fillId="78" borderId="11" xfId="0" applyFont="1" applyFill="1" applyBorder="1" applyAlignment="1">
      <alignment horizontal="center"/>
    </xf>
    <xf numFmtId="0" fontId="0" fillId="78" borderId="0" xfId="0" applyFill="1" applyBorder="1" applyAlignment="1">
      <alignment horizontal="center"/>
    </xf>
    <xf numFmtId="0" fontId="0" fillId="78" borderId="12" xfId="0" applyFill="1" applyBorder="1" applyAlignment="1">
      <alignment horizontal="center"/>
    </xf>
    <xf numFmtId="168" fontId="27" fillId="64" borderId="32" xfId="0" applyNumberFormat="1" applyFont="1" applyFill="1" applyBorder="1" applyAlignment="1">
      <alignment horizontal="center" vertical="center"/>
    </xf>
    <xf numFmtId="0" fontId="0" fillId="64" borderId="32" xfId="0" applyFill="1" applyBorder="1" applyAlignment="1">
      <alignment horizontal="center" vertical="center"/>
    </xf>
    <xf numFmtId="0" fontId="0" fillId="64" borderId="33" xfId="0" applyFill="1" applyBorder="1" applyAlignment="1">
      <alignment horizontal="center" vertical="center"/>
    </xf>
    <xf numFmtId="0" fontId="7" fillId="65" borderId="15" xfId="0" applyFont="1" applyFill="1" applyBorder="1" applyAlignment="1">
      <alignment horizontal="center" vertical="center"/>
    </xf>
    <xf numFmtId="0" fontId="0" fillId="65" borderId="16" xfId="0" applyFill="1" applyBorder="1" applyAlignment="1">
      <alignment horizontal="center" vertical="center"/>
    </xf>
    <xf numFmtId="0" fontId="0" fillId="65" borderId="17" xfId="0" applyFill="1" applyBorder="1" applyAlignment="1">
      <alignment horizontal="center" vertical="center"/>
    </xf>
    <xf numFmtId="0" fontId="5" fillId="27" borderId="18" xfId="0" applyFont="1" applyFill="1"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27" borderId="19" xfId="0" applyFill="1" applyBorder="1" applyAlignment="1">
      <alignment horizontal="center" vertical="center"/>
    </xf>
    <xf numFmtId="0" fontId="3" fillId="65" borderId="16" xfId="0" applyFont="1" applyFill="1" applyBorder="1" applyAlignment="1">
      <alignment horizontal="center" vertical="center"/>
    </xf>
    <xf numFmtId="0" fontId="3" fillId="65" borderId="17" xfId="0" applyFont="1" applyFill="1" applyBorder="1" applyAlignment="1">
      <alignment horizontal="center" vertical="center"/>
    </xf>
    <xf numFmtId="0" fontId="5" fillId="73" borderId="18" xfId="0" applyFont="1" applyFill="1" applyBorder="1" applyAlignment="1">
      <alignment horizontal="left" vertical="center"/>
    </xf>
    <xf numFmtId="0" fontId="0" fillId="73" borderId="19" xfId="0" applyFill="1" applyBorder="1" applyAlignment="1">
      <alignment horizontal="left" vertical="center"/>
    </xf>
    <xf numFmtId="0" fontId="0" fillId="73" borderId="20" xfId="0" applyFill="1" applyBorder="1" applyAlignment="1">
      <alignment horizontal="left" vertical="center"/>
    </xf>
    <xf numFmtId="0" fontId="3" fillId="73" borderId="18" xfId="0" applyFont="1" applyFill="1" applyBorder="1" applyAlignment="1">
      <alignment horizontal="left" vertical="center"/>
    </xf>
    <xf numFmtId="0" fontId="3" fillId="32" borderId="0" xfId="0" applyFont="1" applyFill="1" applyBorder="1" applyAlignment="1">
      <alignment horizontal="left" vertical="center"/>
    </xf>
    <xf numFmtId="0" fontId="0" fillId="32" borderId="0" xfId="0" applyFill="1" applyBorder="1" applyAlignment="1">
      <alignment horizontal="left" vertical="center"/>
    </xf>
    <xf numFmtId="168" fontId="7" fillId="70" borderId="18" xfId="0" applyNumberFormat="1" applyFont="1" applyFill="1" applyBorder="1" applyAlignment="1">
      <alignment horizontal="center"/>
    </xf>
    <xf numFmtId="0" fontId="7" fillId="70" borderId="19" xfId="0" applyFont="1" applyFill="1" applyBorder="1" applyAlignment="1">
      <alignment horizontal="center"/>
    </xf>
    <xf numFmtId="0" fontId="7" fillId="70" borderId="20" xfId="0" applyFont="1" applyFill="1" applyBorder="1" applyAlignment="1">
      <alignment horizontal="center"/>
    </xf>
    <xf numFmtId="0" fontId="0" fillId="0" borderId="0" xfId="0" applyAlignment="1">
      <alignment horizontal="left" vertical="center"/>
    </xf>
    <xf numFmtId="0" fontId="0" fillId="0" borderId="12" xfId="0" applyBorder="1" applyAlignment="1">
      <alignment horizontal="left" vertical="center"/>
    </xf>
    <xf numFmtId="0" fontId="7" fillId="65" borderId="48" xfId="0" applyFont="1" applyFill="1" applyBorder="1" applyAlignment="1">
      <alignment horizontal="center" vertical="center"/>
    </xf>
    <xf numFmtId="0" fontId="0" fillId="65" borderId="48" xfId="0" applyFill="1" applyBorder="1" applyAlignment="1">
      <alignment horizontal="center" vertical="center"/>
    </xf>
    <xf numFmtId="168" fontId="27" fillId="64" borderId="31" xfId="0" applyNumberFormat="1" applyFont="1" applyFill="1" applyBorder="1" applyAlignment="1">
      <alignment horizontal="center" vertical="center"/>
    </xf>
    <xf numFmtId="0" fontId="54" fillId="30" borderId="10" xfId="0" applyFont="1" applyFill="1" applyBorder="1" applyAlignment="1">
      <alignment horizontal="center" vertical="center"/>
    </xf>
    <xf numFmtId="0" fontId="3" fillId="66" borderId="0" xfId="0" applyFont="1" applyFill="1" applyBorder="1" applyAlignment="1">
      <alignment horizontal="center"/>
    </xf>
    <xf numFmtId="0" fontId="0" fillId="66" borderId="0" xfId="0" applyFill="1" applyBorder="1" applyAlignment="1">
      <alignment horizontal="center"/>
    </xf>
    <xf numFmtId="0" fontId="0" fillId="66" borderId="12" xfId="0" applyFill="1" applyBorder="1" applyAlignment="1">
      <alignment horizontal="center"/>
    </xf>
    <xf numFmtId="0" fontId="3" fillId="77" borderId="18" xfId="0" applyFont="1" applyFill="1" applyBorder="1" applyAlignment="1">
      <alignment horizontal="left" vertical="center"/>
    </xf>
    <xf numFmtId="0" fontId="0" fillId="77" borderId="19" xfId="0" applyFill="1" applyBorder="1" applyAlignment="1">
      <alignment horizontal="left" vertical="center"/>
    </xf>
    <xf numFmtId="0" fontId="0" fillId="77" borderId="20" xfId="0" applyFill="1" applyBorder="1" applyAlignment="1">
      <alignment horizontal="left" vertical="center"/>
    </xf>
    <xf numFmtId="166" fontId="7" fillId="75" borderId="18" xfId="0" applyNumberFormat="1" applyFont="1" applyFill="1" applyBorder="1" applyAlignment="1">
      <alignment horizontal="center" vertical="center"/>
    </xf>
    <xf numFmtId="0" fontId="0" fillId="75" borderId="19" xfId="0" applyFill="1" applyBorder="1" applyAlignment="1">
      <alignment horizontal="center" vertical="center"/>
    </xf>
    <xf numFmtId="0" fontId="0" fillId="75" borderId="20" xfId="0" applyFill="1" applyBorder="1" applyAlignment="1">
      <alignment horizontal="center" vertical="center"/>
    </xf>
    <xf numFmtId="0" fontId="5" fillId="32" borderId="0" xfId="0" applyFont="1" applyFill="1" applyBorder="1" applyAlignment="1">
      <alignment horizontal="left" vertical="center"/>
    </xf>
    <xf numFmtId="0" fontId="3" fillId="67" borderId="11" xfId="0" applyFont="1" applyFill="1" applyBorder="1" applyAlignment="1">
      <alignment horizontal="center" vertical="center"/>
    </xf>
    <xf numFmtId="0" fontId="0" fillId="67" borderId="0" xfId="0" applyFill="1" applyBorder="1" applyAlignment="1">
      <alignment horizontal="center" vertical="center"/>
    </xf>
    <xf numFmtId="0" fontId="0" fillId="67" borderId="12" xfId="0" applyFill="1" applyBorder="1" applyAlignment="1">
      <alignment horizontal="center" vertical="center"/>
    </xf>
    <xf numFmtId="0" fontId="54" fillId="26" borderId="10" xfId="0" applyFont="1" applyFill="1" applyBorder="1" applyAlignment="1">
      <alignment horizontal="center" vertical="center"/>
    </xf>
    <xf numFmtId="0" fontId="54" fillId="28" borderId="18" xfId="0" applyFont="1" applyFill="1" applyBorder="1" applyAlignment="1">
      <alignment horizontal="center" vertical="center"/>
    </xf>
    <xf numFmtId="0" fontId="54" fillId="28" borderId="19" xfId="0" applyFont="1" applyFill="1" applyBorder="1" applyAlignment="1">
      <alignment horizontal="center" vertical="center"/>
    </xf>
    <xf numFmtId="0" fontId="54" fillId="28" borderId="20" xfId="0" applyFont="1" applyFill="1" applyBorder="1" applyAlignment="1">
      <alignment horizontal="center" vertical="center"/>
    </xf>
    <xf numFmtId="0" fontId="54" fillId="29" borderId="18" xfId="0" applyFont="1" applyFill="1" applyBorder="1" applyAlignment="1">
      <alignment horizontal="center" vertical="center"/>
    </xf>
    <xf numFmtId="0" fontId="54" fillId="29" borderId="19" xfId="0" applyFont="1" applyFill="1" applyBorder="1" applyAlignment="1">
      <alignment horizontal="center" vertical="center"/>
    </xf>
    <xf numFmtId="0" fontId="54" fillId="29" borderId="19" xfId="0" applyFont="1" applyFill="1" applyBorder="1" applyAlignment="1">
      <alignment horizontal="center"/>
    </xf>
    <xf numFmtId="0" fontId="54" fillId="29" borderId="20" xfId="0" applyFont="1" applyFill="1" applyBorder="1" applyAlignment="1">
      <alignment horizontal="center"/>
    </xf>
    <xf numFmtId="0" fontId="5" fillId="65" borderId="18" xfId="0" applyFont="1" applyFill="1" applyBorder="1" applyAlignment="1">
      <alignment horizontal="right" vertical="center"/>
    </xf>
    <xf numFmtId="0" fontId="0" fillId="65" borderId="19" xfId="0" applyFill="1" applyBorder="1" applyAlignment="1">
      <alignment horizontal="right" vertical="center"/>
    </xf>
    <xf numFmtId="0" fontId="0" fillId="65" borderId="20" xfId="0" applyFill="1" applyBorder="1" applyAlignment="1">
      <alignment horizontal="right" vertical="center"/>
    </xf>
    <xf numFmtId="0" fontId="44" fillId="31" borderId="12" xfId="0" quotePrefix="1" applyFont="1" applyFill="1" applyBorder="1" applyAlignment="1">
      <alignment horizontal="center" vertical="center"/>
    </xf>
    <xf numFmtId="0" fontId="55" fillId="31" borderId="21" xfId="0" applyFont="1" applyFill="1" applyBorder="1" applyAlignment="1">
      <alignment horizontal="center" vertical="center"/>
    </xf>
    <xf numFmtId="0" fontId="44" fillId="31" borderId="21" xfId="0" quotePrefix="1" applyFont="1" applyFill="1" applyBorder="1" applyAlignment="1">
      <alignment horizontal="center" vertical="center"/>
    </xf>
    <xf numFmtId="0" fontId="44" fillId="31" borderId="21" xfId="0" applyFont="1" applyFill="1" applyBorder="1" applyAlignment="1">
      <alignment horizontal="center" vertical="center"/>
    </xf>
    <xf numFmtId="0" fontId="3" fillId="65" borderId="18" xfId="0" applyFont="1" applyFill="1" applyBorder="1" applyAlignment="1">
      <alignment horizontal="left" vertical="center"/>
    </xf>
    <xf numFmtId="0" fontId="0" fillId="65" borderId="19" xfId="0" applyFill="1" applyBorder="1" applyAlignment="1">
      <alignment horizontal="left" vertical="center"/>
    </xf>
    <xf numFmtId="0" fontId="0" fillId="65" borderId="20" xfId="0" applyFill="1" applyBorder="1" applyAlignment="1">
      <alignment horizontal="left" vertical="center"/>
    </xf>
    <xf numFmtId="0" fontId="3" fillId="78" borderId="11" xfId="0" applyFont="1" applyFill="1" applyBorder="1" applyAlignment="1">
      <alignment horizontal="center" vertical="center"/>
    </xf>
    <xf numFmtId="0" fontId="0" fillId="0" borderId="0" xfId="0" applyBorder="1" applyAlignment="1">
      <alignment horizontal="center" vertical="center"/>
    </xf>
    <xf numFmtId="0" fontId="0" fillId="0" borderId="12" xfId="0" applyBorder="1" applyAlignment="1">
      <alignment horizontal="center" vertical="center"/>
    </xf>
    <xf numFmtId="167" fontId="52" fillId="80" borderId="19" xfId="0" applyNumberFormat="1" applyFont="1" applyFill="1" applyBorder="1" applyAlignment="1">
      <alignment horizontal="center" vertical="center"/>
    </xf>
    <xf numFmtId="167" fontId="52" fillId="80" borderId="20" xfId="0" applyNumberFormat="1" applyFont="1" applyFill="1" applyBorder="1" applyAlignment="1">
      <alignment horizontal="center" vertical="center"/>
    </xf>
    <xf numFmtId="0" fontId="3" fillId="66" borderId="0" xfId="0" applyFont="1" applyFill="1" applyBorder="1" applyAlignment="1">
      <alignment horizontal="center" vertical="center"/>
    </xf>
    <xf numFmtId="0" fontId="0" fillId="66" borderId="0" xfId="0" applyFill="1" applyBorder="1" applyAlignment="1">
      <alignment horizontal="center" vertical="center"/>
    </xf>
    <xf numFmtId="0" fontId="0" fillId="66" borderId="12" xfId="0" applyFill="1" applyBorder="1" applyAlignment="1">
      <alignment horizontal="center" vertical="center"/>
    </xf>
    <xf numFmtId="0" fontId="3" fillId="66" borderId="0" xfId="0" quotePrefix="1" applyFont="1" applyFill="1" applyBorder="1" applyAlignment="1">
      <alignment horizontal="center" vertical="center"/>
    </xf>
    <xf numFmtId="1" fontId="5" fillId="27" borderId="18" xfId="0" applyNumberFormat="1" applyFont="1" applyFill="1" applyBorder="1" applyAlignment="1">
      <alignment horizontal="center" vertical="center"/>
    </xf>
    <xf numFmtId="0" fontId="7" fillId="77" borderId="18" xfId="0" applyFont="1" applyFill="1" applyBorder="1" applyAlignment="1">
      <alignment horizontal="center" vertical="center"/>
    </xf>
    <xf numFmtId="0" fontId="7" fillId="77" borderId="19" xfId="0" applyFont="1" applyFill="1" applyBorder="1" applyAlignment="1">
      <alignment horizontal="center" vertical="center"/>
    </xf>
    <xf numFmtId="0" fontId="7" fillId="77" borderId="20" xfId="0" applyFont="1" applyFill="1" applyBorder="1" applyAlignment="1">
      <alignment horizontal="center" vertical="center"/>
    </xf>
    <xf numFmtId="0" fontId="5" fillId="31" borderId="0" xfId="0" applyFont="1" applyFill="1" applyAlignment="1"/>
    <xf numFmtId="0" fontId="0" fillId="31" borderId="0" xfId="0" applyFill="1" applyAlignment="1"/>
    <xf numFmtId="0" fontId="3" fillId="29" borderId="10" xfId="0" applyFont="1" applyFill="1" applyBorder="1" applyAlignment="1">
      <alignment horizontal="center" vertical="center"/>
    </xf>
    <xf numFmtId="0" fontId="0" fillId="29" borderId="10" xfId="0" applyFill="1" applyBorder="1" applyAlignment="1">
      <alignment horizontal="center" vertical="center"/>
    </xf>
    <xf numFmtId="0" fontId="3" fillId="28" borderId="10" xfId="0" applyFont="1" applyFill="1" applyBorder="1" applyAlignment="1">
      <alignment horizontal="center" vertical="center"/>
    </xf>
    <xf numFmtId="0" fontId="0" fillId="28" borderId="10" xfId="0" applyFill="1" applyBorder="1" applyAlignment="1">
      <alignment horizontal="center" vertical="center"/>
    </xf>
    <xf numFmtId="0" fontId="3" fillId="26" borderId="10" xfId="0" applyFont="1" applyFill="1" applyBorder="1" applyAlignment="1">
      <alignment horizontal="center" vertical="center"/>
    </xf>
    <xf numFmtId="0" fontId="0" fillId="26" borderId="10" xfId="0" applyFill="1" applyBorder="1" applyAlignment="1">
      <alignment horizontal="center" vertical="center"/>
    </xf>
    <xf numFmtId="0" fontId="3" fillId="30" borderId="10" xfId="0" applyFont="1" applyFill="1" applyBorder="1" applyAlignment="1">
      <alignment horizontal="center" vertical="center"/>
    </xf>
    <xf numFmtId="0" fontId="0" fillId="30" borderId="10" xfId="0" applyFill="1" applyBorder="1" applyAlignment="1">
      <alignment horizontal="center" vertical="center"/>
    </xf>
    <xf numFmtId="0" fontId="7" fillId="67" borderId="15" xfId="0" applyFont="1" applyFill="1" applyBorder="1" applyAlignment="1">
      <alignment horizontal="center" vertical="center"/>
    </xf>
    <xf numFmtId="0" fontId="0" fillId="67" borderId="16" xfId="0" applyFill="1" applyBorder="1" applyAlignment="1">
      <alignment horizontal="center" vertical="center"/>
    </xf>
    <xf numFmtId="0" fontId="0" fillId="67" borderId="17" xfId="0" applyFill="1" applyBorder="1" applyAlignment="1">
      <alignment horizontal="center" vertical="center"/>
    </xf>
    <xf numFmtId="0" fontId="7" fillId="78" borderId="15" xfId="0" applyFont="1" applyFill="1" applyBorder="1" applyAlignment="1">
      <alignment horizontal="center" vertical="center"/>
    </xf>
    <xf numFmtId="0" fontId="7" fillId="78" borderId="16" xfId="0" applyFont="1" applyFill="1" applyBorder="1" applyAlignment="1">
      <alignment horizontal="center" vertical="center"/>
    </xf>
    <xf numFmtId="0" fontId="3" fillId="78" borderId="16" xfId="0" applyFont="1" applyFill="1" applyBorder="1" applyAlignment="1">
      <alignment horizontal="center" vertical="center"/>
    </xf>
    <xf numFmtId="0" fontId="0" fillId="78" borderId="16" xfId="0" applyFill="1" applyBorder="1" applyAlignment="1">
      <alignment horizontal="center" vertical="center"/>
    </xf>
    <xf numFmtId="0" fontId="0" fillId="78" borderId="17" xfId="0" applyFill="1" applyBorder="1" applyAlignment="1">
      <alignment horizontal="center" vertical="center"/>
    </xf>
    <xf numFmtId="0" fontId="7" fillId="66" borderId="15" xfId="0" applyFont="1" applyFill="1" applyBorder="1" applyAlignment="1">
      <alignment horizontal="center" vertical="center"/>
    </xf>
    <xf numFmtId="0" fontId="3" fillId="66" borderId="16" xfId="0" applyFont="1" applyFill="1" applyBorder="1" applyAlignment="1">
      <alignment horizontal="center" vertical="center"/>
    </xf>
    <xf numFmtId="0" fontId="3" fillId="66" borderId="17" xfId="0" applyFont="1" applyFill="1" applyBorder="1" applyAlignment="1">
      <alignment horizontal="center" vertical="center"/>
    </xf>
    <xf numFmtId="0" fontId="54" fillId="29" borderId="10" xfId="0" applyFont="1" applyFill="1" applyBorder="1" applyAlignment="1">
      <alignment horizontal="center" vertical="center"/>
    </xf>
  </cellXfs>
  <cellStyles count="95">
    <cellStyle name="20% - Accent1" xfId="1" builtinId="30" customBuiltin="1"/>
    <cellStyle name="20% - Accent1 2" xfId="66" xr:uid="{00000000-0005-0000-0000-000001000000}"/>
    <cellStyle name="20% - Accent2" xfId="2" builtinId="34" customBuiltin="1"/>
    <cellStyle name="20% - Accent2 2" xfId="70" xr:uid="{00000000-0005-0000-0000-000003000000}"/>
    <cellStyle name="20% - Accent3" xfId="3" builtinId="38" customBuiltin="1"/>
    <cellStyle name="20% - Accent3 2" xfId="74" xr:uid="{00000000-0005-0000-0000-000005000000}"/>
    <cellStyle name="20% - Accent4" xfId="4" builtinId="42" customBuiltin="1"/>
    <cellStyle name="20% - Accent4 2" xfId="78" xr:uid="{00000000-0005-0000-0000-000007000000}"/>
    <cellStyle name="20% - Accent5" xfId="5" builtinId="46" customBuiltin="1"/>
    <cellStyle name="20% - Accent5 2" xfId="82" xr:uid="{00000000-0005-0000-0000-000009000000}"/>
    <cellStyle name="20% - Accent6" xfId="6" builtinId="50" customBuiltin="1"/>
    <cellStyle name="20% - Accent6 2" xfId="86" xr:uid="{00000000-0005-0000-0000-00000B000000}"/>
    <cellStyle name="40% - Accent1" xfId="7" builtinId="31" customBuiltin="1"/>
    <cellStyle name="40% - Accent1 2" xfId="67" xr:uid="{00000000-0005-0000-0000-00000D000000}"/>
    <cellStyle name="40% - Accent2" xfId="8" builtinId="35" customBuiltin="1"/>
    <cellStyle name="40% - Accent2 2" xfId="71" xr:uid="{00000000-0005-0000-0000-00000F000000}"/>
    <cellStyle name="40% - Accent3" xfId="9" builtinId="39" customBuiltin="1"/>
    <cellStyle name="40% - Accent3 2" xfId="75" xr:uid="{00000000-0005-0000-0000-000011000000}"/>
    <cellStyle name="40% - Accent4" xfId="10" builtinId="43" customBuiltin="1"/>
    <cellStyle name="40% - Accent4 2" xfId="79" xr:uid="{00000000-0005-0000-0000-000013000000}"/>
    <cellStyle name="40% - Accent5" xfId="11" builtinId="47" customBuiltin="1"/>
    <cellStyle name="40% - Accent5 2" xfId="83" xr:uid="{00000000-0005-0000-0000-000015000000}"/>
    <cellStyle name="40% - Accent6" xfId="12" builtinId="51" customBuiltin="1"/>
    <cellStyle name="40% - Accent6 2" xfId="87" xr:uid="{00000000-0005-0000-0000-000017000000}"/>
    <cellStyle name="60% - Accent1" xfId="13" builtinId="32" customBuiltin="1"/>
    <cellStyle name="60% - Accent1 2" xfId="68" xr:uid="{00000000-0005-0000-0000-000019000000}"/>
    <cellStyle name="60% - Accent2" xfId="14" builtinId="36" customBuiltin="1"/>
    <cellStyle name="60% - Accent2 2" xfId="72" xr:uid="{00000000-0005-0000-0000-00001B000000}"/>
    <cellStyle name="60% - Accent3" xfId="15" builtinId="40" customBuiltin="1"/>
    <cellStyle name="60% - Accent3 2" xfId="76" xr:uid="{00000000-0005-0000-0000-00001D000000}"/>
    <cellStyle name="60% - Accent4" xfId="16" builtinId="44" customBuiltin="1"/>
    <cellStyle name="60% - Accent4 2" xfId="80" xr:uid="{00000000-0005-0000-0000-00001F000000}"/>
    <cellStyle name="60% - Accent5" xfId="17" builtinId="48" customBuiltin="1"/>
    <cellStyle name="60% - Accent5 2" xfId="84" xr:uid="{00000000-0005-0000-0000-000021000000}"/>
    <cellStyle name="60% - Accent6" xfId="18" builtinId="52" customBuiltin="1"/>
    <cellStyle name="60% - Accent6 2" xfId="88" xr:uid="{00000000-0005-0000-0000-000023000000}"/>
    <cellStyle name="Accent1" xfId="19" builtinId="29" customBuiltin="1"/>
    <cellStyle name="Accent1 2" xfId="65" xr:uid="{00000000-0005-0000-0000-000025000000}"/>
    <cellStyle name="Accent2" xfId="20" builtinId="33" customBuiltin="1"/>
    <cellStyle name="Accent2 2" xfId="69" xr:uid="{00000000-0005-0000-0000-000027000000}"/>
    <cellStyle name="Accent3" xfId="21" builtinId="37" customBuiltin="1"/>
    <cellStyle name="Accent3 2" xfId="73" xr:uid="{00000000-0005-0000-0000-000029000000}"/>
    <cellStyle name="Accent4" xfId="22" builtinId="41" customBuiltin="1"/>
    <cellStyle name="Accent4 2" xfId="77" xr:uid="{00000000-0005-0000-0000-00002B000000}"/>
    <cellStyle name="Accent5" xfId="23" builtinId="45" customBuiltin="1"/>
    <cellStyle name="Accent5 2" xfId="81" xr:uid="{00000000-0005-0000-0000-00002D000000}"/>
    <cellStyle name="Accent6" xfId="24" builtinId="49" customBuiltin="1"/>
    <cellStyle name="Accent6 2" xfId="85" xr:uid="{00000000-0005-0000-0000-00002F000000}"/>
    <cellStyle name="Bad" xfId="25" builtinId="27" customBuiltin="1"/>
    <cellStyle name="Bad 2" xfId="54" xr:uid="{00000000-0005-0000-0000-000031000000}"/>
    <cellStyle name="Calculation" xfId="26" builtinId="22" customBuiltin="1"/>
    <cellStyle name="Calculation 2" xfId="58" xr:uid="{00000000-0005-0000-0000-000033000000}"/>
    <cellStyle name="Check Cell" xfId="27" builtinId="23" customBuiltin="1"/>
    <cellStyle name="Check Cell 2" xfId="60" xr:uid="{00000000-0005-0000-0000-000035000000}"/>
    <cellStyle name="Explanatory Text" xfId="28" builtinId="53" customBuiltin="1"/>
    <cellStyle name="Explanatory Text 2" xfId="63" xr:uid="{00000000-0005-0000-0000-000037000000}"/>
    <cellStyle name="Good" xfId="29" builtinId="26" customBuiltin="1"/>
    <cellStyle name="Good 2" xfId="53" xr:uid="{00000000-0005-0000-0000-000039000000}"/>
    <cellStyle name="Heading 1" xfId="30" builtinId="16" customBuiltin="1"/>
    <cellStyle name="Heading 1 2" xfId="49" xr:uid="{00000000-0005-0000-0000-00003B000000}"/>
    <cellStyle name="Heading 2" xfId="31" builtinId="17" customBuiltin="1"/>
    <cellStyle name="Heading 2 2" xfId="50" xr:uid="{00000000-0005-0000-0000-00003D000000}"/>
    <cellStyle name="Heading 3" xfId="32" builtinId="18" customBuiltin="1"/>
    <cellStyle name="Heading 3 2" xfId="51" xr:uid="{00000000-0005-0000-0000-00003F000000}"/>
    <cellStyle name="Heading 4" xfId="33" builtinId="19" customBuiltin="1"/>
    <cellStyle name="Heading 4 2" xfId="52" xr:uid="{00000000-0005-0000-0000-000041000000}"/>
    <cellStyle name="Hyperlink" xfId="94" builtinId="8"/>
    <cellStyle name="Input" xfId="34" builtinId="20" customBuiltin="1"/>
    <cellStyle name="Input 2" xfId="56" xr:uid="{00000000-0005-0000-0000-000044000000}"/>
    <cellStyle name="Linked Cell" xfId="35" builtinId="24" customBuiltin="1"/>
    <cellStyle name="Linked Cell 2" xfId="59" xr:uid="{00000000-0005-0000-0000-000046000000}"/>
    <cellStyle name="Neutral" xfId="36" builtinId="28" customBuiltin="1"/>
    <cellStyle name="Neutral 2" xfId="55" xr:uid="{00000000-0005-0000-0000-000048000000}"/>
    <cellStyle name="Normal" xfId="0" builtinId="0"/>
    <cellStyle name="Normal 2" xfId="37" xr:uid="{00000000-0005-0000-0000-00004A000000}"/>
    <cellStyle name="Normal 2 2" xfId="38" xr:uid="{00000000-0005-0000-0000-00004B000000}"/>
    <cellStyle name="Normal 2 2 2" xfId="92" xr:uid="{00000000-0005-0000-0000-00004C000000}"/>
    <cellStyle name="Normal 2 3" xfId="90" xr:uid="{00000000-0005-0000-0000-00004D000000}"/>
    <cellStyle name="Normal 3" xfId="39" xr:uid="{00000000-0005-0000-0000-00004E000000}"/>
    <cellStyle name="Normal 3 2" xfId="93" xr:uid="{00000000-0005-0000-0000-00004F000000}"/>
    <cellStyle name="Normal 4" xfId="40" xr:uid="{00000000-0005-0000-0000-000050000000}"/>
    <cellStyle name="Normal 5" xfId="41" xr:uid="{00000000-0005-0000-0000-000051000000}"/>
    <cellStyle name="Normal 6" xfId="47" xr:uid="{00000000-0005-0000-0000-000052000000}"/>
    <cellStyle name="Normal 7" xfId="89" xr:uid="{00000000-0005-0000-0000-000053000000}"/>
    <cellStyle name="Note" xfId="42" builtinId="10" customBuiltin="1"/>
    <cellStyle name="Note 2" xfId="62" xr:uid="{00000000-0005-0000-0000-000055000000}"/>
    <cellStyle name="Output" xfId="43" builtinId="21" customBuiltin="1"/>
    <cellStyle name="Output 2" xfId="57" xr:uid="{00000000-0005-0000-0000-000057000000}"/>
    <cellStyle name="Standard_Data" xfId="91" xr:uid="{00000000-0005-0000-0000-000058000000}"/>
    <cellStyle name="Title" xfId="44" builtinId="15" customBuiltin="1"/>
    <cellStyle name="Title 2" xfId="48" xr:uid="{00000000-0005-0000-0000-00005A000000}"/>
    <cellStyle name="Total" xfId="45" builtinId="25" customBuiltin="1"/>
    <cellStyle name="Total 2" xfId="64" xr:uid="{00000000-0005-0000-0000-00005C000000}"/>
    <cellStyle name="Warning Text" xfId="46" builtinId="11" customBuiltin="1"/>
    <cellStyle name="Warning Text 2" xfId="61" xr:uid="{00000000-0005-0000-0000-00005E000000}"/>
  </cellStyles>
  <dxfs count="0"/>
  <tableStyles count="0" defaultTableStyle="TableStyleMedium2" defaultPivotStyle="PivotStyleLight16"/>
  <colors>
    <mruColors>
      <color rgb="FFFFCC99"/>
      <color rgb="FFFFFFCC"/>
      <color rgb="FF00FF00"/>
      <color rgb="FF66FFCC"/>
      <color rgb="FF00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wmf"/></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1.wmf"/><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7</xdr:col>
      <xdr:colOff>457200</xdr:colOff>
      <xdr:row>2</xdr:row>
      <xdr:rowOff>73606</xdr:rowOff>
    </xdr:from>
    <xdr:to>
      <xdr:col>11</xdr:col>
      <xdr:colOff>590550</xdr:colOff>
      <xdr:row>6</xdr:row>
      <xdr:rowOff>38100</xdr:rowOff>
    </xdr:to>
    <xdr:pic>
      <xdr:nvPicPr>
        <xdr:cNvPr id="4" name="Picture 3" descr="EEALogo">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24400" y="435556"/>
          <a:ext cx="2571750" cy="6883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85725</xdr:colOff>
      <xdr:row>2</xdr:row>
      <xdr:rowOff>114299</xdr:rowOff>
    </xdr:from>
    <xdr:to>
      <xdr:col>2</xdr:col>
      <xdr:colOff>295275</xdr:colOff>
      <xdr:row>4</xdr:row>
      <xdr:rowOff>142874</xdr:rowOff>
    </xdr:to>
    <xdr:pic>
      <xdr:nvPicPr>
        <xdr:cNvPr id="5" name="Picture 4" descr="G:\HSR\1. HSR1\1.1 Air, transport &amp; noise\EMEP EEA Guidebook\GB_2019\GB2019 - Files\logo_short_blue.jpg">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95325" y="476249"/>
          <a:ext cx="819150" cy="390525"/>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xdr:row>
      <xdr:rowOff>0</xdr:rowOff>
    </xdr:from>
    <xdr:to>
      <xdr:col>0</xdr:col>
      <xdr:colOff>0</xdr:colOff>
      <xdr:row>6</xdr:row>
      <xdr:rowOff>0</xdr:rowOff>
    </xdr:to>
    <xdr:pic>
      <xdr:nvPicPr>
        <xdr:cNvPr id="2" name="Picture 1" descr="logo_rgb_mi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2880"/>
          <a:ext cx="0" cy="993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204771</xdr:colOff>
      <xdr:row>0</xdr:row>
      <xdr:rowOff>127774</xdr:rowOff>
    </xdr:from>
    <xdr:to>
      <xdr:col>30</xdr:col>
      <xdr:colOff>4917</xdr:colOff>
      <xdr:row>3</xdr:row>
      <xdr:rowOff>66009</xdr:rowOff>
    </xdr:to>
    <xdr:pic>
      <xdr:nvPicPr>
        <xdr:cNvPr id="5" name="Picture 4" descr="EEALogo">
          <a:extLst>
            <a:ext uri="{FF2B5EF4-FFF2-40B4-BE49-F238E27FC236}">
              <a16:creationId xmlns:a16="http://schemas.microsoft.com/office/drawing/2014/main" id="{00000000-0008-0000-0100-000005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98430" y="127774"/>
          <a:ext cx="2448560" cy="623570"/>
        </a:xfrm>
        <a:prstGeom prst="rect">
          <a:avLst/>
        </a:prstGeom>
        <a:solidFill>
          <a:schemeClr val="bg1"/>
        </a:solidFill>
        <a:ln>
          <a:noFill/>
        </a:ln>
      </xdr:spPr>
    </xdr:pic>
    <xdr:clientData/>
  </xdr:twoCellAnchor>
  <xdr:twoCellAnchor editAs="oneCell">
    <xdr:from>
      <xdr:col>0</xdr:col>
      <xdr:colOff>429787</xdr:colOff>
      <xdr:row>0</xdr:row>
      <xdr:rowOff>139390</xdr:rowOff>
    </xdr:from>
    <xdr:to>
      <xdr:col>4</xdr:col>
      <xdr:colOff>182934</xdr:colOff>
      <xdr:row>3</xdr:row>
      <xdr:rowOff>36716</xdr:rowOff>
    </xdr:to>
    <xdr:pic>
      <xdr:nvPicPr>
        <xdr:cNvPr id="6" name="Picture 5" descr="G:\HSR\1. HSR1\1.1 Air, transport &amp; noise\EMEP EEA Guidebook\GB_2019\GB2019 - Files\logo_short_blue.jpg">
          <a:extLst>
            <a:ext uri="{FF2B5EF4-FFF2-40B4-BE49-F238E27FC236}">
              <a16:creationId xmlns:a16="http://schemas.microsoft.com/office/drawing/2014/main" id="{00000000-0008-0000-0100-000006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9787" y="139390"/>
          <a:ext cx="1518757" cy="582661"/>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eea.europa.eu/publications/emep-eea-guidebook-2019" TargetMode="External"/><Relationship Id="rId1" Type="http://schemas.openxmlformats.org/officeDocument/2006/relationships/hyperlink" Target="http://www.eea.europa.eu/publications/emep-eea-guidebook-2019"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eea.europa.eu/publications/emep-eea-guidebook-2019" TargetMode="External"/><Relationship Id="rId1" Type="http://schemas.openxmlformats.org/officeDocument/2006/relationships/hyperlink" Target="http://www.eea.europa.eu/publications/emep-eea-guidebook-2016"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
  <sheetViews>
    <sheetView topLeftCell="A4" workbookViewId="0">
      <selection activeCell="B7" sqref="B7"/>
    </sheetView>
  </sheetViews>
  <sheetFormatPr defaultColWidth="0" defaultRowHeight="12.75" customHeight="1" zeroHeight="1"/>
  <cols>
    <col min="1" max="14" width="8" style="191" customWidth="1"/>
    <col min="15" max="256" width="8" style="191" hidden="1"/>
    <col min="257" max="270" width="8" style="191" hidden="1" customWidth="1"/>
    <col min="271" max="512" width="8" style="191" hidden="1"/>
    <col min="513" max="526" width="8" style="191" hidden="1" customWidth="1"/>
    <col min="527" max="768" width="8" style="191" hidden="1"/>
    <col min="769" max="782" width="8" style="191" hidden="1" customWidth="1"/>
    <col min="783" max="1024" width="8" style="191" hidden="1"/>
    <col min="1025" max="1038" width="8" style="191" hidden="1" customWidth="1"/>
    <col min="1039" max="1280" width="8" style="191" hidden="1"/>
    <col min="1281" max="1294" width="8" style="191" hidden="1" customWidth="1"/>
    <col min="1295" max="1536" width="8" style="191" hidden="1"/>
    <col min="1537" max="1550" width="8" style="191" hidden="1" customWidth="1"/>
    <col min="1551" max="1792" width="8" style="191" hidden="1"/>
    <col min="1793" max="1806" width="8" style="191" hidden="1" customWidth="1"/>
    <col min="1807" max="2048" width="8" style="191" hidden="1"/>
    <col min="2049" max="2062" width="8" style="191" hidden="1" customWidth="1"/>
    <col min="2063" max="2304" width="8" style="191" hidden="1"/>
    <col min="2305" max="2318" width="8" style="191" hidden="1" customWidth="1"/>
    <col min="2319" max="2560" width="8" style="191" hidden="1"/>
    <col min="2561" max="2574" width="8" style="191" hidden="1" customWidth="1"/>
    <col min="2575" max="2816" width="8" style="191" hidden="1"/>
    <col min="2817" max="2830" width="8" style="191" hidden="1" customWidth="1"/>
    <col min="2831" max="3072" width="8" style="191" hidden="1"/>
    <col min="3073" max="3086" width="8" style="191" hidden="1" customWidth="1"/>
    <col min="3087" max="3328" width="8" style="191" hidden="1"/>
    <col min="3329" max="3342" width="8" style="191" hidden="1" customWidth="1"/>
    <col min="3343" max="3584" width="8" style="191" hidden="1"/>
    <col min="3585" max="3598" width="8" style="191" hidden="1" customWidth="1"/>
    <col min="3599" max="3840" width="8" style="191" hidden="1"/>
    <col min="3841" max="3854" width="8" style="191" hidden="1" customWidth="1"/>
    <col min="3855" max="4096" width="8" style="191" hidden="1"/>
    <col min="4097" max="4110" width="8" style="191" hidden="1" customWidth="1"/>
    <col min="4111" max="4352" width="8" style="191" hidden="1"/>
    <col min="4353" max="4366" width="8" style="191" hidden="1" customWidth="1"/>
    <col min="4367" max="4608" width="8" style="191" hidden="1"/>
    <col min="4609" max="4622" width="8" style="191" hidden="1" customWidth="1"/>
    <col min="4623" max="4864" width="8" style="191" hidden="1"/>
    <col min="4865" max="4878" width="8" style="191" hidden="1" customWidth="1"/>
    <col min="4879" max="5120" width="8" style="191" hidden="1"/>
    <col min="5121" max="5134" width="8" style="191" hidden="1" customWidth="1"/>
    <col min="5135" max="5376" width="8" style="191" hidden="1"/>
    <col min="5377" max="5390" width="8" style="191" hidden="1" customWidth="1"/>
    <col min="5391" max="5632" width="8" style="191" hidden="1"/>
    <col min="5633" max="5646" width="8" style="191" hidden="1" customWidth="1"/>
    <col min="5647" max="5888" width="8" style="191" hidden="1"/>
    <col min="5889" max="5902" width="8" style="191" hidden="1" customWidth="1"/>
    <col min="5903" max="6144" width="8" style="191" hidden="1"/>
    <col min="6145" max="6158" width="8" style="191" hidden="1" customWidth="1"/>
    <col min="6159" max="6400" width="8" style="191" hidden="1"/>
    <col min="6401" max="6414" width="8" style="191" hidden="1" customWidth="1"/>
    <col min="6415" max="6656" width="8" style="191" hidden="1"/>
    <col min="6657" max="6670" width="8" style="191" hidden="1" customWidth="1"/>
    <col min="6671" max="6912" width="8" style="191" hidden="1"/>
    <col min="6913" max="6926" width="8" style="191" hidden="1" customWidth="1"/>
    <col min="6927" max="7168" width="8" style="191" hidden="1"/>
    <col min="7169" max="7182" width="8" style="191" hidden="1" customWidth="1"/>
    <col min="7183" max="7424" width="8" style="191" hidden="1"/>
    <col min="7425" max="7438" width="8" style="191" hidden="1" customWidth="1"/>
    <col min="7439" max="7680" width="8" style="191" hidden="1"/>
    <col min="7681" max="7694" width="8" style="191" hidden="1" customWidth="1"/>
    <col min="7695" max="7936" width="8" style="191" hidden="1"/>
    <col min="7937" max="7950" width="8" style="191" hidden="1" customWidth="1"/>
    <col min="7951" max="8192" width="8" style="191" hidden="1"/>
    <col min="8193" max="8206" width="8" style="191" hidden="1" customWidth="1"/>
    <col min="8207" max="8448" width="8" style="191" hidden="1"/>
    <col min="8449" max="8462" width="8" style="191" hidden="1" customWidth="1"/>
    <col min="8463" max="8704" width="8" style="191" hidden="1"/>
    <col min="8705" max="8718" width="8" style="191" hidden="1" customWidth="1"/>
    <col min="8719" max="8960" width="8" style="191" hidden="1"/>
    <col min="8961" max="8974" width="8" style="191" hidden="1" customWidth="1"/>
    <col min="8975" max="9216" width="8" style="191" hidden="1"/>
    <col min="9217" max="9230" width="8" style="191" hidden="1" customWidth="1"/>
    <col min="9231" max="9472" width="8" style="191" hidden="1"/>
    <col min="9473" max="9486" width="8" style="191" hidden="1" customWidth="1"/>
    <col min="9487" max="9728" width="8" style="191" hidden="1"/>
    <col min="9729" max="9742" width="8" style="191" hidden="1" customWidth="1"/>
    <col min="9743" max="9984" width="8" style="191" hidden="1"/>
    <col min="9985" max="9998" width="8" style="191" hidden="1" customWidth="1"/>
    <col min="9999" max="10240" width="8" style="191" hidden="1"/>
    <col min="10241" max="10254" width="8" style="191" hidden="1" customWidth="1"/>
    <col min="10255" max="10496" width="8" style="191" hidden="1"/>
    <col min="10497" max="10510" width="8" style="191" hidden="1" customWidth="1"/>
    <col min="10511" max="10752" width="8" style="191" hidden="1"/>
    <col min="10753" max="10766" width="8" style="191" hidden="1" customWidth="1"/>
    <col min="10767" max="11008" width="8" style="191" hidden="1"/>
    <col min="11009" max="11022" width="8" style="191" hidden="1" customWidth="1"/>
    <col min="11023" max="11264" width="8" style="191" hidden="1"/>
    <col min="11265" max="11278" width="8" style="191" hidden="1" customWidth="1"/>
    <col min="11279" max="11520" width="8" style="191" hidden="1"/>
    <col min="11521" max="11534" width="8" style="191" hidden="1" customWidth="1"/>
    <col min="11535" max="11776" width="8" style="191" hidden="1"/>
    <col min="11777" max="11790" width="8" style="191" hidden="1" customWidth="1"/>
    <col min="11791" max="12032" width="8" style="191" hidden="1"/>
    <col min="12033" max="12046" width="8" style="191" hidden="1" customWidth="1"/>
    <col min="12047" max="12288" width="8" style="191" hidden="1"/>
    <col min="12289" max="12302" width="8" style="191" hidden="1" customWidth="1"/>
    <col min="12303" max="12544" width="8" style="191" hidden="1"/>
    <col min="12545" max="12558" width="8" style="191" hidden="1" customWidth="1"/>
    <col min="12559" max="12800" width="8" style="191" hidden="1"/>
    <col min="12801" max="12814" width="8" style="191" hidden="1" customWidth="1"/>
    <col min="12815" max="13056" width="8" style="191" hidden="1"/>
    <col min="13057" max="13070" width="8" style="191" hidden="1" customWidth="1"/>
    <col min="13071" max="13312" width="8" style="191" hidden="1"/>
    <col min="13313" max="13326" width="8" style="191" hidden="1" customWidth="1"/>
    <col min="13327" max="13568" width="8" style="191" hidden="1"/>
    <col min="13569" max="13582" width="8" style="191" hidden="1" customWidth="1"/>
    <col min="13583" max="13824" width="8" style="191" hidden="1"/>
    <col min="13825" max="13838" width="8" style="191" hidden="1" customWidth="1"/>
    <col min="13839" max="14080" width="8" style="191" hidden="1"/>
    <col min="14081" max="14094" width="8" style="191" hidden="1" customWidth="1"/>
    <col min="14095" max="14336" width="8" style="191" hidden="1"/>
    <col min="14337" max="14350" width="8" style="191" hidden="1" customWidth="1"/>
    <col min="14351" max="14592" width="8" style="191" hidden="1"/>
    <col min="14593" max="14606" width="8" style="191" hidden="1" customWidth="1"/>
    <col min="14607" max="14848" width="8" style="191" hidden="1"/>
    <col min="14849" max="14862" width="8" style="191" hidden="1" customWidth="1"/>
    <col min="14863" max="15104" width="8" style="191" hidden="1"/>
    <col min="15105" max="15118" width="8" style="191" hidden="1" customWidth="1"/>
    <col min="15119" max="15360" width="8" style="191" hidden="1"/>
    <col min="15361" max="15374" width="8" style="191" hidden="1" customWidth="1"/>
    <col min="15375" max="15616" width="8" style="191" hidden="1"/>
    <col min="15617" max="15630" width="8" style="191" hidden="1" customWidth="1"/>
    <col min="15631" max="15872" width="8" style="191" hidden="1"/>
    <col min="15873" max="15886" width="8" style="191" hidden="1" customWidth="1"/>
    <col min="15887" max="16128" width="8" style="191" hidden="1"/>
    <col min="16129" max="16142" width="8" style="191" hidden="1" customWidth="1"/>
    <col min="16143" max="16384" width="8" style="191" hidden="1"/>
  </cols>
  <sheetData>
    <row r="1" spans="2:7" ht="13.8"/>
    <row r="2" spans="2:7" ht="13.8"/>
    <row r="3" spans="2:7" ht="13.8"/>
    <row r="4" spans="2:7" ht="13.8"/>
    <row r="5" spans="2:7" ht="13.8"/>
    <row r="6" spans="2:7" ht="13.8"/>
    <row r="7" spans="2:7" ht="13.8"/>
    <row r="8" spans="2:7" ht="13.8"/>
    <row r="9" spans="2:7" ht="13.8"/>
    <row r="10" spans="2:7" ht="13.8"/>
    <row r="11" spans="2:7" ht="13.8">
      <c r="B11" s="192" t="s">
        <v>12535</v>
      </c>
      <c r="C11" s="193"/>
      <c r="D11" s="193"/>
      <c r="E11" s="193"/>
      <c r="F11" s="193"/>
      <c r="G11" s="193"/>
    </row>
    <row r="12" spans="2:7" ht="13.8">
      <c r="B12" s="192" t="s">
        <v>11102</v>
      </c>
      <c r="C12" s="193"/>
      <c r="D12" s="193"/>
      <c r="E12" s="193"/>
      <c r="F12" s="193"/>
      <c r="G12" s="193"/>
    </row>
    <row r="13" spans="2:7" ht="13.8">
      <c r="B13" s="193"/>
      <c r="C13" s="193"/>
      <c r="D13" s="193"/>
      <c r="E13" s="193"/>
      <c r="F13" s="193"/>
      <c r="G13" s="193"/>
    </row>
    <row r="14" spans="2:7" ht="13.8">
      <c r="B14" s="192" t="s">
        <v>11103</v>
      </c>
      <c r="C14" s="193"/>
      <c r="D14" s="193"/>
      <c r="E14" s="193"/>
      <c r="F14" s="193"/>
      <c r="G14" s="193"/>
    </row>
    <row r="15" spans="2:7" ht="13.8">
      <c r="B15" s="194" t="s">
        <v>11105</v>
      </c>
      <c r="C15" s="193"/>
      <c r="D15" s="193"/>
      <c r="E15" s="193"/>
      <c r="F15" s="193"/>
      <c r="G15" s="193"/>
    </row>
    <row r="16" spans="2:7" ht="13.8">
      <c r="B16" s="194"/>
      <c r="C16" s="193"/>
      <c r="D16" s="193"/>
      <c r="E16" s="193"/>
      <c r="F16" s="193"/>
      <c r="G16" s="193"/>
    </row>
    <row r="17" spans="2:10" ht="13.8">
      <c r="B17" s="194"/>
      <c r="C17" s="193"/>
      <c r="D17" s="193"/>
      <c r="E17" s="193"/>
      <c r="F17" s="193"/>
      <c r="G17" s="193"/>
    </row>
    <row r="18" spans="2:10" ht="13.8">
      <c r="B18" s="206" t="s">
        <v>12537</v>
      </c>
      <c r="C18" s="193" t="s">
        <v>12538</v>
      </c>
      <c r="D18" s="193"/>
      <c r="E18" s="193"/>
      <c r="F18" s="193"/>
      <c r="G18" s="193"/>
    </row>
    <row r="19" spans="2:10" ht="13.8">
      <c r="B19" s="193"/>
      <c r="C19" s="193"/>
      <c r="D19" s="193"/>
      <c r="E19" s="193"/>
      <c r="F19" s="193"/>
      <c r="G19" s="193"/>
    </row>
    <row r="20" spans="2:10" ht="13.8">
      <c r="B20" s="193"/>
      <c r="C20" s="193"/>
      <c r="D20" s="193"/>
      <c r="E20" s="193"/>
      <c r="F20" s="193"/>
      <c r="G20" s="193"/>
    </row>
    <row r="21" spans="2:10" ht="14.4">
      <c r="B21" s="195" t="s">
        <v>11104</v>
      </c>
      <c r="C21" s="207" t="s">
        <v>12536</v>
      </c>
      <c r="D21" s="207"/>
      <c r="E21" s="207"/>
      <c r="F21" s="207"/>
      <c r="G21" s="207"/>
      <c r="H21" s="207"/>
      <c r="I21" s="207"/>
      <c r="J21" s="207"/>
    </row>
    <row r="22" spans="2:10" ht="13.8"/>
    <row r="23" spans="2:10" ht="13.8"/>
    <row r="24" spans="2:10" ht="13.8"/>
    <row r="25" spans="2:10" ht="13.8"/>
    <row r="26" spans="2:10" ht="13.8"/>
    <row r="27" spans="2:10" ht="13.8"/>
    <row r="28" spans="2:10" ht="13.8"/>
    <row r="29" spans="2:10" ht="13.8"/>
    <row r="30" spans="2:10" ht="13.8"/>
    <row r="31" spans="2:10" ht="13.8"/>
    <row r="32" spans="2:10" ht="13.8"/>
    <row r="33" ht="13.8" hidden="1"/>
    <row r="34" ht="13.8" hidden="1"/>
    <row r="35" ht="13.8" hidden="1"/>
    <row r="36" ht="13.8" hidden="1"/>
    <row r="37" ht="13.8" hidden="1"/>
    <row r="38" ht="13.8" hidden="1"/>
    <row r="39" ht="13.8" hidden="1"/>
    <row r="40" ht="13.8" hidden="1"/>
    <row r="41" ht="13.8" hidden="1"/>
    <row r="42" ht="13.8" hidden="1"/>
    <row r="43" ht="13.8" hidden="1"/>
  </sheetData>
  <mergeCells count="1">
    <mergeCell ref="C21:J21"/>
  </mergeCells>
  <hyperlinks>
    <hyperlink ref="C21" r:id="rId1" xr:uid="{00000000-0004-0000-0000-000000000000}"/>
    <hyperlink ref="C21:J21" r:id="rId2" display="http://www.eea.europa.eu/publications/emep-eea-guidebook-2019"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FF00"/>
  </sheetPr>
  <dimension ref="A1:DL51"/>
  <sheetViews>
    <sheetView tabSelected="1" topLeftCell="A10" zoomScale="68" zoomScaleNormal="82" workbookViewId="0">
      <selection activeCell="F15" sqref="F15:P15"/>
    </sheetView>
  </sheetViews>
  <sheetFormatPr defaultColWidth="8.69921875" defaultRowHeight="13.8"/>
  <cols>
    <col min="1" max="52" width="5.69921875" style="35" customWidth="1"/>
    <col min="53" max="16384" width="8.69921875" style="35"/>
  </cols>
  <sheetData>
    <row r="1" spans="1:62">
      <c r="A1" s="25"/>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c r="AM1" s="25"/>
      <c r="AN1" s="25"/>
      <c r="AO1" s="25"/>
      <c r="AP1" s="25"/>
      <c r="AQ1" s="25"/>
      <c r="AR1" s="25"/>
      <c r="AS1" s="25"/>
      <c r="AT1" s="25"/>
      <c r="AU1" s="25"/>
      <c r="AV1" s="25"/>
    </row>
    <row r="2" spans="1:62" ht="17.399999999999999">
      <c r="A2" s="25"/>
      <c r="B2" s="25"/>
      <c r="C2" s="25"/>
      <c r="D2" s="25"/>
      <c r="E2" s="25"/>
      <c r="F2" s="25"/>
      <c r="G2" s="26" t="s">
        <v>11101</v>
      </c>
      <c r="H2" s="27"/>
      <c r="I2" s="27"/>
      <c r="J2" s="27"/>
      <c r="K2" s="27"/>
      <c r="L2" s="27"/>
      <c r="M2" s="27"/>
      <c r="N2" s="27"/>
      <c r="O2" s="27"/>
      <c r="P2" s="27"/>
      <c r="Q2" s="27"/>
      <c r="R2" s="27"/>
      <c r="S2" s="27"/>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row>
    <row r="3" spans="1:62" ht="21">
      <c r="A3" s="25"/>
      <c r="B3" s="25"/>
      <c r="C3" s="25"/>
      <c r="D3" s="25"/>
      <c r="E3" s="25"/>
      <c r="F3" s="25"/>
      <c r="G3" s="215" t="s">
        <v>12539</v>
      </c>
      <c r="H3" s="216"/>
      <c r="I3" s="216"/>
      <c r="J3" s="216"/>
      <c r="K3" s="216"/>
      <c r="L3" s="216"/>
      <c r="M3" s="216"/>
      <c r="N3" s="216"/>
      <c r="O3" s="216"/>
      <c r="P3" s="216"/>
      <c r="Q3" s="216"/>
      <c r="R3" s="216"/>
      <c r="S3" s="216"/>
      <c r="T3" s="216"/>
      <c r="U3" s="216"/>
      <c r="V3" s="216"/>
      <c r="W3" s="216"/>
      <c r="X3" s="216"/>
      <c r="Y3" s="25"/>
      <c r="Z3" s="25"/>
      <c r="AA3" s="25"/>
      <c r="AB3" s="25"/>
      <c r="AC3" s="25"/>
      <c r="AD3" s="25"/>
      <c r="AE3" s="25"/>
      <c r="AF3" s="25"/>
      <c r="AG3" s="25"/>
      <c r="AH3" s="25"/>
      <c r="AI3" s="25"/>
      <c r="AJ3" s="25"/>
      <c r="AK3" s="25"/>
      <c r="AL3" s="25"/>
      <c r="AM3" s="25"/>
      <c r="AN3" s="25"/>
      <c r="AO3" s="25"/>
      <c r="AP3" s="25"/>
      <c r="AQ3" s="25"/>
      <c r="AR3" s="25"/>
      <c r="AS3" s="25"/>
      <c r="AT3" s="25"/>
      <c r="AU3" s="25"/>
      <c r="AV3" s="25"/>
    </row>
    <row r="4" spans="1:62">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row>
    <row r="5" spans="1:62" ht="14.4" thickBot="1">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row>
    <row r="6" spans="1:62" ht="49.5" customHeight="1" thickTop="1">
      <c r="A6" s="335"/>
      <c r="B6" s="208" t="s">
        <v>12540</v>
      </c>
      <c r="C6" s="209"/>
      <c r="D6" s="209"/>
      <c r="E6" s="209"/>
      <c r="F6" s="209"/>
      <c r="G6" s="209"/>
      <c r="H6" s="209"/>
      <c r="I6" s="209"/>
      <c r="J6" s="209"/>
      <c r="K6" s="209"/>
      <c r="L6" s="209"/>
      <c r="M6" s="209"/>
      <c r="N6" s="209"/>
      <c r="O6" s="209"/>
      <c r="P6" s="210"/>
      <c r="Q6" s="210"/>
      <c r="R6" s="210"/>
      <c r="S6" s="210"/>
      <c r="T6" s="210"/>
      <c r="U6" s="210"/>
      <c r="V6" s="210"/>
      <c r="W6" s="210"/>
      <c r="X6" s="210"/>
      <c r="Y6" s="210"/>
      <c r="Z6" s="210"/>
      <c r="AA6" s="210"/>
      <c r="AB6" s="210"/>
      <c r="AC6" s="210"/>
      <c r="AD6" s="210"/>
      <c r="AE6" s="210"/>
      <c r="AF6" s="210"/>
      <c r="AG6" s="210"/>
      <c r="AH6" s="210"/>
      <c r="AI6" s="210"/>
      <c r="AJ6" s="210"/>
      <c r="AK6" s="210"/>
      <c r="AL6" s="210"/>
      <c r="AM6" s="210"/>
      <c r="AN6" s="210"/>
      <c r="AO6" s="210"/>
      <c r="AP6" s="210"/>
      <c r="AQ6" s="210"/>
      <c r="AR6" s="210"/>
      <c r="AS6" s="210"/>
      <c r="AT6" s="210"/>
      <c r="AU6" s="211"/>
      <c r="AV6" s="25"/>
    </row>
    <row r="7" spans="1:62" ht="15" customHeight="1" thickBot="1">
      <c r="A7" s="336"/>
      <c r="B7" s="212"/>
      <c r="C7" s="213"/>
      <c r="D7" s="213"/>
      <c r="E7" s="213"/>
      <c r="F7" s="213"/>
      <c r="G7" s="213"/>
      <c r="H7" s="213"/>
      <c r="I7" s="213"/>
      <c r="J7" s="213"/>
      <c r="K7" s="213"/>
      <c r="L7" s="213"/>
      <c r="M7" s="213"/>
      <c r="N7" s="213"/>
      <c r="O7" s="213"/>
      <c r="P7" s="213"/>
      <c r="Q7" s="213"/>
      <c r="R7" s="213"/>
      <c r="S7" s="213"/>
      <c r="T7" s="213"/>
      <c r="U7" s="213"/>
      <c r="V7" s="213"/>
      <c r="W7" s="213"/>
      <c r="X7" s="213"/>
      <c r="Y7" s="213"/>
      <c r="Z7" s="213"/>
      <c r="AA7" s="213"/>
      <c r="AB7" s="213"/>
      <c r="AC7" s="213"/>
      <c r="AD7" s="213"/>
      <c r="AE7" s="213"/>
      <c r="AF7" s="213"/>
      <c r="AG7" s="213"/>
      <c r="AH7" s="213"/>
      <c r="AI7" s="213"/>
      <c r="AJ7" s="213"/>
      <c r="AK7" s="213"/>
      <c r="AL7" s="213"/>
      <c r="AM7" s="213"/>
      <c r="AN7" s="213"/>
      <c r="AO7" s="213"/>
      <c r="AP7" s="213"/>
      <c r="AQ7" s="213"/>
      <c r="AR7" s="213"/>
      <c r="AS7" s="213"/>
      <c r="AT7" s="213"/>
      <c r="AU7" s="214"/>
      <c r="AV7" s="25"/>
      <c r="BF7" s="39"/>
    </row>
    <row r="8" spans="1:62" s="36" customFormat="1" ht="15" customHeight="1" thickTop="1" thickBot="1">
      <c r="A8" s="26"/>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35"/>
      <c r="AX8" s="35"/>
      <c r="AY8" s="35"/>
      <c r="AZ8" s="35"/>
      <c r="BA8" s="35"/>
      <c r="BB8" s="35"/>
      <c r="BC8" s="35"/>
      <c r="BD8" s="41"/>
      <c r="BE8" s="41"/>
      <c r="BF8" s="41"/>
      <c r="BG8" s="41"/>
      <c r="BH8" s="41"/>
    </row>
    <row r="9" spans="1:62" s="36" customFormat="1" ht="18.75" customHeight="1" thickTop="1">
      <c r="A9" s="26"/>
      <c r="B9" s="140"/>
      <c r="C9" s="139" t="s">
        <v>2676</v>
      </c>
      <c r="D9" s="137"/>
      <c r="E9" s="137"/>
      <c r="F9" s="137"/>
      <c r="G9" s="137"/>
      <c r="H9" s="137"/>
      <c r="I9" s="137"/>
      <c r="J9" s="137"/>
      <c r="K9" s="137"/>
      <c r="L9" s="137"/>
      <c r="M9" s="137"/>
      <c r="N9" s="137"/>
      <c r="O9" s="137"/>
      <c r="P9" s="137"/>
      <c r="Q9" s="138"/>
      <c r="R9" s="28"/>
      <c r="S9" s="151"/>
      <c r="T9" s="152" t="s">
        <v>2681</v>
      </c>
      <c r="U9" s="153"/>
      <c r="V9" s="153"/>
      <c r="W9" s="153"/>
      <c r="X9" s="153"/>
      <c r="Y9" s="153"/>
      <c r="Z9" s="204" t="str">
        <f>VLOOKUP(AircraftType,AircraftEngineTable,2,0)</f>
        <v>8CM051</v>
      </c>
      <c r="AA9" s="317" t="s">
        <v>1362</v>
      </c>
      <c r="AB9" s="142"/>
      <c r="AC9" s="141" t="s">
        <v>2677</v>
      </c>
      <c r="AD9" s="135"/>
      <c r="AE9" s="135"/>
      <c r="AF9" s="135"/>
      <c r="AG9" s="135"/>
      <c r="AH9" s="135"/>
      <c r="AI9" s="73"/>
      <c r="AJ9" s="73"/>
      <c r="AK9" s="73"/>
      <c r="AL9" s="73"/>
      <c r="AM9" s="73"/>
      <c r="AN9" s="73"/>
      <c r="AO9" s="73"/>
      <c r="AP9" s="73"/>
      <c r="AQ9" s="73"/>
      <c r="AR9" s="73"/>
      <c r="AS9" s="73"/>
      <c r="AT9" s="73"/>
      <c r="AU9" s="74"/>
      <c r="AV9" s="25"/>
      <c r="AW9" s="35"/>
      <c r="AX9" s="35"/>
      <c r="AY9" s="35"/>
      <c r="AZ9" s="35"/>
      <c r="BA9" s="35"/>
      <c r="BB9" s="35"/>
      <c r="BC9" s="41"/>
    </row>
    <row r="10" spans="1:62" s="37" customFormat="1" ht="15" customHeight="1" thickBot="1">
      <c r="A10" s="27"/>
      <c r="B10" s="86"/>
      <c r="C10" s="46"/>
      <c r="D10" s="46"/>
      <c r="E10" s="43"/>
      <c r="F10" s="43"/>
      <c r="G10" s="43"/>
      <c r="H10" s="43"/>
      <c r="I10" s="43"/>
      <c r="J10" s="43"/>
      <c r="K10" s="43"/>
      <c r="L10" s="48"/>
      <c r="M10" s="87"/>
      <c r="N10" s="49"/>
      <c r="O10" s="49"/>
      <c r="P10" s="43"/>
      <c r="Q10" s="58"/>
      <c r="R10" s="315" t="s">
        <v>1362</v>
      </c>
      <c r="S10" s="154"/>
      <c r="T10" s="155"/>
      <c r="U10" s="155"/>
      <c r="V10" s="155"/>
      <c r="W10" s="156"/>
      <c r="X10" s="156"/>
      <c r="Y10" s="156"/>
      <c r="Z10" s="157"/>
      <c r="AA10" s="318"/>
      <c r="AB10" s="75"/>
      <c r="AC10" s="45"/>
      <c r="AD10" s="45"/>
      <c r="AE10" s="45"/>
      <c r="AF10" s="45"/>
      <c r="AG10" s="45"/>
      <c r="AH10" s="45"/>
      <c r="AI10" s="134"/>
      <c r="AJ10" s="134"/>
      <c r="AK10" s="134"/>
      <c r="AL10" s="134"/>
      <c r="AM10" s="70"/>
      <c r="AN10" s="71"/>
      <c r="AO10" s="71"/>
      <c r="AP10" s="71"/>
      <c r="AQ10" s="71"/>
      <c r="AR10" s="45"/>
      <c r="AS10" s="45"/>
      <c r="AT10" s="45"/>
      <c r="AU10" s="76"/>
      <c r="AV10" s="25"/>
      <c r="AW10" s="35"/>
      <c r="AX10" s="41"/>
      <c r="AY10" s="41"/>
      <c r="AZ10" s="41"/>
      <c r="BA10" s="41"/>
      <c r="BB10" s="41"/>
      <c r="BC10" s="36"/>
      <c r="BD10" s="36"/>
      <c r="BE10" s="36"/>
      <c r="BF10" s="36"/>
      <c r="BG10" s="36"/>
      <c r="BH10" s="36"/>
      <c r="BI10" s="36"/>
      <c r="BJ10" s="36"/>
    </row>
    <row r="11" spans="1:62" ht="15" customHeight="1" thickTop="1" thickBot="1">
      <c r="A11" s="25"/>
      <c r="B11" s="86"/>
      <c r="C11" s="46"/>
      <c r="D11" s="46"/>
      <c r="E11" s="43"/>
      <c r="F11" s="43"/>
      <c r="G11" s="43"/>
      <c r="H11" s="43"/>
      <c r="I11" s="43"/>
      <c r="J11" s="43"/>
      <c r="K11" s="43"/>
      <c r="L11" s="48"/>
      <c r="M11" s="87"/>
      <c r="N11" s="49"/>
      <c r="O11" s="49"/>
      <c r="P11" s="43"/>
      <c r="Q11" s="58"/>
      <c r="R11" s="316"/>
      <c r="S11" s="158"/>
      <c r="T11" s="280" t="s">
        <v>12533</v>
      </c>
      <c r="U11" s="281"/>
      <c r="V11" s="281"/>
      <c r="W11" s="270" t="str">
        <f>Engine</f>
        <v>8CM051</v>
      </c>
      <c r="X11" s="271"/>
      <c r="Y11" s="272"/>
      <c r="Z11" s="172"/>
      <c r="AA11" s="318"/>
      <c r="AB11" s="75"/>
      <c r="AC11" s="45"/>
      <c r="AD11" s="45"/>
      <c r="AE11" s="45"/>
      <c r="AF11" s="45"/>
      <c r="AG11" s="45"/>
      <c r="AH11" s="45"/>
      <c r="AI11" s="332" t="s">
        <v>2670</v>
      </c>
      <c r="AJ11" s="333"/>
      <c r="AK11" s="333"/>
      <c r="AL11" s="333"/>
      <c r="AM11" s="333"/>
      <c r="AN11" s="333"/>
      <c r="AO11" s="333"/>
      <c r="AP11" s="333"/>
      <c r="AQ11" s="333"/>
      <c r="AR11" s="333"/>
      <c r="AS11" s="333"/>
      <c r="AT11" s="334"/>
      <c r="AU11" s="76"/>
      <c r="AV11" s="25"/>
      <c r="AX11" s="38"/>
      <c r="AY11" s="38"/>
      <c r="AZ11" s="38"/>
      <c r="BA11" s="37"/>
      <c r="BC11" s="36"/>
      <c r="BD11" s="37"/>
      <c r="BE11" s="37"/>
      <c r="BF11" s="37"/>
      <c r="BG11" s="37"/>
      <c r="BH11" s="37"/>
    </row>
    <row r="12" spans="1:62" ht="15" customHeight="1" thickTop="1" thickBot="1">
      <c r="A12" s="25"/>
      <c r="B12" s="86"/>
      <c r="C12" s="46"/>
      <c r="D12" s="46"/>
      <c r="E12" s="43"/>
      <c r="F12" s="43"/>
      <c r="G12" s="43"/>
      <c r="H12" s="43"/>
      <c r="I12" s="43"/>
      <c r="J12" s="43"/>
      <c r="K12" s="43"/>
      <c r="L12" s="48"/>
      <c r="M12" s="87"/>
      <c r="N12" s="49"/>
      <c r="O12" s="49"/>
      <c r="P12" s="43"/>
      <c r="Q12" s="58"/>
      <c r="R12" s="316"/>
      <c r="S12" s="158"/>
      <c r="T12" s="159"/>
      <c r="U12" s="155"/>
      <c r="V12" s="155"/>
      <c r="W12" s="64"/>
      <c r="X12" s="65"/>
      <c r="Y12" s="65"/>
      <c r="Z12" s="172"/>
      <c r="AA12" s="318"/>
      <c r="AB12" s="75"/>
      <c r="AC12" s="45"/>
      <c r="AD12" s="45"/>
      <c r="AE12" s="45"/>
      <c r="AF12" s="45"/>
      <c r="AG12" s="45"/>
      <c r="AH12" s="45"/>
      <c r="AI12" s="337">
        <v>7</v>
      </c>
      <c r="AJ12" s="338"/>
      <c r="AK12" s="338"/>
      <c r="AL12" s="339">
        <v>30</v>
      </c>
      <c r="AM12" s="340"/>
      <c r="AN12" s="340"/>
      <c r="AO12" s="341">
        <v>85</v>
      </c>
      <c r="AP12" s="342"/>
      <c r="AQ12" s="342"/>
      <c r="AR12" s="343">
        <v>100</v>
      </c>
      <c r="AS12" s="344"/>
      <c r="AT12" s="344"/>
      <c r="AU12" s="77"/>
      <c r="AV12" s="146"/>
      <c r="AW12" s="41"/>
      <c r="BB12" s="38"/>
      <c r="BC12" s="37"/>
    </row>
    <row r="13" spans="1:62" ht="15" customHeight="1" thickTop="1" thickBot="1">
      <c r="A13" s="25"/>
      <c r="B13" s="86"/>
      <c r="C13" s="46"/>
      <c r="D13" s="46"/>
      <c r="E13" s="43"/>
      <c r="F13" s="43"/>
      <c r="G13" s="43"/>
      <c r="H13" s="43"/>
      <c r="I13" s="43"/>
      <c r="J13" s="43"/>
      <c r="K13" s="43"/>
      <c r="L13" s="48"/>
      <c r="M13" s="87"/>
      <c r="N13" s="49"/>
      <c r="O13" s="49"/>
      <c r="P13" s="43"/>
      <c r="Q13" s="58"/>
      <c r="R13" s="316"/>
      <c r="S13" s="160"/>
      <c r="T13" s="280" t="s">
        <v>12532</v>
      </c>
      <c r="U13" s="281"/>
      <c r="V13" s="281"/>
      <c r="W13" s="270" t="str">
        <f>VLOOKUP(AircraftType,AircraftEngineTable,3,0)</f>
        <v>CFM56-7B26</v>
      </c>
      <c r="X13" s="273"/>
      <c r="Y13" s="272"/>
      <c r="Z13" s="172"/>
      <c r="AA13" s="318"/>
      <c r="AB13" s="78"/>
      <c r="AC13" s="294" t="s">
        <v>2663</v>
      </c>
      <c r="AD13" s="295"/>
      <c r="AE13" s="295"/>
      <c r="AF13" s="295"/>
      <c r="AG13" s="295"/>
      <c r="AH13" s="296"/>
      <c r="AI13" s="297" t="str">
        <f>VLOOKUP(Engine,FuelPollutantsTable,16,0)</f>
        <v>0.1130</v>
      </c>
      <c r="AJ13" s="298"/>
      <c r="AK13" s="299"/>
      <c r="AL13" s="297" t="str">
        <f>VLOOKUP(Engine,FuelPollutantsTable,15,0)</f>
        <v>0.3380</v>
      </c>
      <c r="AM13" s="298"/>
      <c r="AN13" s="299"/>
      <c r="AO13" s="297" t="str">
        <f>VLOOKUP(Engine,FuelPollutantsTable,17,0)</f>
        <v>0.9990</v>
      </c>
      <c r="AP13" s="298"/>
      <c r="AQ13" s="299"/>
      <c r="AR13" s="297" t="str">
        <f>VLOOKUP(Engine,FuelPollutantsTable,14,0)</f>
        <v>1.221</v>
      </c>
      <c r="AS13" s="298"/>
      <c r="AT13" s="299"/>
      <c r="AU13" s="79"/>
      <c r="AV13" s="147"/>
      <c r="AW13" s="40"/>
      <c r="AX13" s="38"/>
      <c r="AY13" s="38"/>
      <c r="AZ13" s="38"/>
      <c r="BA13" s="38"/>
      <c r="BB13" s="38"/>
    </row>
    <row r="14" spans="1:62" ht="15" customHeight="1" thickTop="1" thickBot="1">
      <c r="A14" s="25"/>
      <c r="B14" s="56"/>
      <c r="C14" s="46"/>
      <c r="D14" s="46"/>
      <c r="E14" s="47"/>
      <c r="F14" s="47"/>
      <c r="G14" s="47"/>
      <c r="H14" s="47"/>
      <c r="I14" s="47"/>
      <c r="J14" s="47"/>
      <c r="K14" s="48"/>
      <c r="L14" s="48"/>
      <c r="M14" s="48"/>
      <c r="N14" s="48"/>
      <c r="O14" s="48"/>
      <c r="P14" s="48"/>
      <c r="Q14" s="59"/>
      <c r="R14" s="316"/>
      <c r="S14" s="160"/>
      <c r="T14" s="159"/>
      <c r="U14" s="155"/>
      <c r="V14" s="155"/>
      <c r="W14" s="64"/>
      <c r="X14" s="65"/>
      <c r="Y14" s="65"/>
      <c r="Z14" s="172"/>
      <c r="AA14" s="318"/>
      <c r="AB14" s="80"/>
      <c r="AC14" s="294" t="s">
        <v>2682</v>
      </c>
      <c r="AD14" s="295"/>
      <c r="AE14" s="295"/>
      <c r="AF14" s="295"/>
      <c r="AG14" s="295"/>
      <c r="AH14" s="296"/>
      <c r="AI14" s="297" t="str">
        <f>VLOOKUP(Engine,FuelPollutantsTable,4,0)</f>
        <v>0.002124</v>
      </c>
      <c r="AJ14" s="298"/>
      <c r="AK14" s="299"/>
      <c r="AL14" s="297" t="str">
        <f>VLOOKUP(Engine,FuelPollutantsTable,3,0)</f>
        <v>0.0005408</v>
      </c>
      <c r="AM14" s="298"/>
      <c r="AN14" s="299"/>
      <c r="AO14" s="297" t="str">
        <f>VLOOKUP(Engine,FuelPollutantsTable,5,0)</f>
        <v>0.0005994</v>
      </c>
      <c r="AP14" s="298"/>
      <c r="AQ14" s="299"/>
      <c r="AR14" s="297" t="str">
        <f>VLOOKUP(Engine,FuelPollutantsTable,2,0)</f>
        <v>0.0002442</v>
      </c>
      <c r="AS14" s="298"/>
      <c r="AT14" s="299"/>
      <c r="AU14" s="76"/>
      <c r="AV14" s="25"/>
      <c r="BA14" s="38"/>
      <c r="BC14" s="38"/>
      <c r="BG14" s="38"/>
      <c r="BH14" s="38"/>
    </row>
    <row r="15" spans="1:62" ht="15" customHeight="1" thickTop="1" thickBot="1">
      <c r="A15" s="25"/>
      <c r="B15" s="56"/>
      <c r="C15" s="43" t="s">
        <v>1368</v>
      </c>
      <c r="D15" s="43"/>
      <c r="E15" s="43"/>
      <c r="F15" s="279" t="s">
        <v>2101</v>
      </c>
      <c r="G15" s="277"/>
      <c r="H15" s="277"/>
      <c r="I15" s="277"/>
      <c r="J15" s="277"/>
      <c r="K15" s="277"/>
      <c r="L15" s="277"/>
      <c r="M15" s="277"/>
      <c r="N15" s="277"/>
      <c r="O15" s="277"/>
      <c r="P15" s="278"/>
      <c r="Q15" s="84" t="s">
        <v>2669</v>
      </c>
      <c r="R15" s="316"/>
      <c r="S15" s="160"/>
      <c r="T15" s="280" t="s">
        <v>361</v>
      </c>
      <c r="U15" s="285"/>
      <c r="V15" s="286"/>
      <c r="W15" s="270" t="str">
        <f>VLOOKUP(AircraftType,AircraftEngineTable,5,0)</f>
        <v>Turbofan/turbojet</v>
      </c>
      <c r="X15" s="273"/>
      <c r="Y15" s="272"/>
      <c r="Z15" s="172"/>
      <c r="AA15" s="318"/>
      <c r="AB15" s="75"/>
      <c r="AC15" s="294" t="s">
        <v>2684</v>
      </c>
      <c r="AD15" s="295"/>
      <c r="AE15" s="295"/>
      <c r="AF15" s="295"/>
      <c r="AG15" s="295"/>
      <c r="AH15" s="296"/>
      <c r="AI15" s="297" t="str">
        <f>VLOOKUP(Engine,FuelPollutantsTable,8,0)</f>
        <v>0.0002147</v>
      </c>
      <c r="AJ15" s="298"/>
      <c r="AK15" s="299"/>
      <c r="AL15" s="297" t="str">
        <f>VLOOKUP(Engine,FuelPollutantsTable,7,0)</f>
        <v>0.00003380</v>
      </c>
      <c r="AM15" s="298"/>
      <c r="AN15" s="299"/>
      <c r="AO15" s="297" t="str">
        <f>VLOOKUP(Engine,FuelPollutantsTable,9,0)</f>
        <v>0.00009990</v>
      </c>
      <c r="AP15" s="298"/>
      <c r="AQ15" s="299"/>
      <c r="AR15" s="297" t="str">
        <f>VLOOKUP(Engine,FuelPollutantsTable,6,0)</f>
        <v>0.0001221</v>
      </c>
      <c r="AS15" s="298"/>
      <c r="AT15" s="299"/>
      <c r="AU15" s="76"/>
      <c r="AV15" s="28"/>
      <c r="AW15" s="38"/>
      <c r="BD15" s="38"/>
      <c r="BE15" s="38"/>
      <c r="BF15" s="38"/>
      <c r="BH15" s="38"/>
      <c r="BI15" s="38"/>
      <c r="BJ15" s="38"/>
    </row>
    <row r="16" spans="1:62" ht="15" customHeight="1" thickTop="1" thickBot="1">
      <c r="A16" s="25"/>
      <c r="B16" s="56"/>
      <c r="C16" s="43"/>
      <c r="D16" s="43"/>
      <c r="E16" s="43"/>
      <c r="F16" s="43"/>
      <c r="G16" s="43"/>
      <c r="H16" s="43"/>
      <c r="I16" s="43"/>
      <c r="J16" s="43"/>
      <c r="K16" s="43"/>
      <c r="L16" s="43"/>
      <c r="M16" s="43"/>
      <c r="N16" s="43"/>
      <c r="O16" s="43"/>
      <c r="P16" s="43"/>
      <c r="Q16" s="58"/>
      <c r="R16" s="316"/>
      <c r="S16" s="160"/>
      <c r="T16" s="159"/>
      <c r="U16" s="155"/>
      <c r="V16" s="155"/>
      <c r="W16" s="64"/>
      <c r="X16" s="65"/>
      <c r="Y16" s="65"/>
      <c r="Z16" s="172"/>
      <c r="AA16" s="318"/>
      <c r="AB16" s="75"/>
      <c r="AC16" s="294" t="s">
        <v>2683</v>
      </c>
      <c r="AD16" s="295"/>
      <c r="AE16" s="295"/>
      <c r="AF16" s="295"/>
      <c r="AG16" s="295"/>
      <c r="AH16" s="296"/>
      <c r="AI16" s="297" t="str">
        <f>VLOOKUP(Engine,FuelPollutantsTable,12,0)</f>
        <v>0.0005311</v>
      </c>
      <c r="AJ16" s="298"/>
      <c r="AK16" s="299"/>
      <c r="AL16" s="297" t="str">
        <f>VLOOKUP(Engine,FuelPollutantsTable,11,0)</f>
        <v>0.003650</v>
      </c>
      <c r="AM16" s="298"/>
      <c r="AN16" s="299"/>
      <c r="AO16" s="297" t="str">
        <f>VLOOKUP(Engine,FuelPollutantsTable,13,0)</f>
        <v>0.02248</v>
      </c>
      <c r="AP16" s="298"/>
      <c r="AQ16" s="299"/>
      <c r="AR16" s="297" t="str">
        <f>VLOOKUP(Engine,FuelPollutantsTable,10,0)</f>
        <v>0.03516</v>
      </c>
      <c r="AS16" s="298"/>
      <c r="AT16" s="299"/>
      <c r="AU16" s="76"/>
      <c r="AV16" s="28"/>
      <c r="AW16" s="38"/>
      <c r="BC16" s="38"/>
    </row>
    <row r="17" spans="1:116" ht="15" customHeight="1" thickTop="1" thickBot="1">
      <c r="A17" s="25"/>
      <c r="B17" s="56"/>
      <c r="C17" s="43"/>
      <c r="D17" s="43"/>
      <c r="E17" s="43"/>
      <c r="F17" s="43"/>
      <c r="G17" s="43"/>
      <c r="H17" s="43"/>
      <c r="I17" s="43"/>
      <c r="J17" s="43"/>
      <c r="K17" s="43"/>
      <c r="L17" s="43"/>
      <c r="M17" s="43"/>
      <c r="N17" s="43"/>
      <c r="O17" s="43"/>
      <c r="P17" s="43"/>
      <c r="Q17" s="58"/>
      <c r="R17" s="316"/>
      <c r="S17" s="161"/>
      <c r="T17" s="162"/>
      <c r="U17" s="163"/>
      <c r="V17" s="163"/>
      <c r="W17" s="180"/>
      <c r="X17" s="181"/>
      <c r="Y17" s="181"/>
      <c r="Z17" s="173"/>
      <c r="AA17" s="318"/>
      <c r="AB17" s="81"/>
      <c r="AC17" s="82"/>
      <c r="AD17" s="82"/>
      <c r="AE17" s="82"/>
      <c r="AF17" s="82"/>
      <c r="AG17" s="82"/>
      <c r="AH17" s="82"/>
      <c r="AI17" s="82"/>
      <c r="AJ17" s="82"/>
      <c r="AK17" s="82"/>
      <c r="AL17" s="82"/>
      <c r="AM17" s="82"/>
      <c r="AN17" s="82"/>
      <c r="AO17" s="82"/>
      <c r="AP17" s="82"/>
      <c r="AQ17" s="82"/>
      <c r="AR17" s="82"/>
      <c r="AS17" s="82"/>
      <c r="AT17" s="82"/>
      <c r="AU17" s="83"/>
      <c r="AV17" s="25"/>
      <c r="AX17" s="38"/>
      <c r="AY17" s="38"/>
      <c r="AZ17" s="38"/>
      <c r="BA17" s="38"/>
      <c r="BB17" s="38"/>
    </row>
    <row r="18" spans="1:116" ht="15" customHeight="1" thickBot="1">
      <c r="A18" s="25"/>
      <c r="B18" s="56"/>
      <c r="C18" s="43"/>
      <c r="D18" s="43"/>
      <c r="E18" s="43"/>
      <c r="F18" s="43"/>
      <c r="G18" s="43"/>
      <c r="H18" s="43"/>
      <c r="I18" s="43"/>
      <c r="J18" s="43"/>
      <c r="K18" s="43"/>
      <c r="L18" s="43"/>
      <c r="M18" s="43"/>
      <c r="N18" s="43"/>
      <c r="O18" s="43"/>
      <c r="P18" s="43"/>
      <c r="Q18" s="58"/>
      <c r="R18" s="316"/>
      <c r="S18" s="164"/>
      <c r="T18" s="165"/>
      <c r="U18" s="165"/>
      <c r="V18" s="165"/>
      <c r="W18" s="182"/>
      <c r="X18" s="182"/>
      <c r="Y18" s="182"/>
      <c r="Z18" s="174"/>
      <c r="AA18" s="72"/>
      <c r="AB18" s="72"/>
      <c r="AC18" s="72"/>
      <c r="AD18" s="72"/>
      <c r="AE18" s="72"/>
      <c r="AF18" s="72"/>
      <c r="AG18" s="72"/>
      <c r="AH18" s="25"/>
      <c r="AI18" s="25"/>
      <c r="AJ18" s="25"/>
      <c r="AK18" s="25"/>
      <c r="AL18" s="25"/>
      <c r="AM18" s="25"/>
      <c r="AN18" s="25"/>
      <c r="AO18" s="25"/>
      <c r="AP18" s="25"/>
      <c r="AQ18" s="25"/>
      <c r="AR18" s="25"/>
      <c r="AS18" s="25"/>
      <c r="AT18" s="25"/>
      <c r="AU18" s="25"/>
      <c r="AV18" s="25"/>
    </row>
    <row r="19" spans="1:116" ht="15" customHeight="1" thickTop="1" thickBot="1">
      <c r="A19" s="25"/>
      <c r="B19" s="56"/>
      <c r="C19" s="43"/>
      <c r="D19" s="43"/>
      <c r="E19" s="43"/>
      <c r="F19" s="43"/>
      <c r="G19" s="43"/>
      <c r="H19" s="43"/>
      <c r="I19" s="43"/>
      <c r="J19" s="43"/>
      <c r="K19" s="43"/>
      <c r="L19" s="43"/>
      <c r="M19" s="43"/>
      <c r="N19" s="43"/>
      <c r="O19" s="43"/>
      <c r="P19" s="43"/>
      <c r="Q19" s="58"/>
      <c r="R19" s="316"/>
      <c r="S19" s="154"/>
      <c r="T19" s="300" t="s">
        <v>362</v>
      </c>
      <c r="U19" s="281"/>
      <c r="V19" s="281"/>
      <c r="W19" s="270">
        <f>VLOOKUP(AircraftType,AircraftEngineTable,4,0)</f>
        <v>2</v>
      </c>
      <c r="X19" s="271"/>
      <c r="Y19" s="272"/>
      <c r="Z19" s="172"/>
      <c r="AA19" s="28"/>
      <c r="AB19" s="149">
        <v>1</v>
      </c>
      <c r="AC19" s="190" t="s">
        <v>12534</v>
      </c>
      <c r="AD19" s="28"/>
      <c r="AE19" s="28"/>
      <c r="AF19" s="28"/>
      <c r="AG19" s="28"/>
      <c r="AH19" s="28"/>
      <c r="AI19" s="28"/>
      <c r="AJ19" s="28"/>
      <c r="AK19" s="28"/>
      <c r="AL19" s="28"/>
      <c r="AM19" s="28"/>
      <c r="AN19" s="28"/>
      <c r="AO19" s="25"/>
      <c r="AP19" s="25"/>
      <c r="AQ19" s="25"/>
      <c r="AR19" s="28"/>
      <c r="AS19" s="28"/>
      <c r="AT19" s="28"/>
      <c r="AU19" s="28"/>
      <c r="AV19" s="28"/>
      <c r="AW19" s="38"/>
    </row>
    <row r="20" spans="1:116" ht="15" customHeight="1" thickTop="1" thickBot="1">
      <c r="A20" s="25"/>
      <c r="B20" s="66"/>
      <c r="C20" s="61"/>
      <c r="D20" s="43"/>
      <c r="E20" s="43"/>
      <c r="F20" s="43"/>
      <c r="G20" s="43"/>
      <c r="H20" s="43"/>
      <c r="I20" s="43"/>
      <c r="J20" s="43"/>
      <c r="K20" s="43"/>
      <c r="L20" s="43"/>
      <c r="M20" s="43"/>
      <c r="N20" s="43"/>
      <c r="O20" s="43"/>
      <c r="P20" s="43"/>
      <c r="Q20" s="69"/>
      <c r="R20" s="316"/>
      <c r="S20" s="166"/>
      <c r="T20" s="167"/>
      <c r="U20" s="168"/>
      <c r="V20" s="168"/>
      <c r="W20" s="183"/>
      <c r="X20" s="184"/>
      <c r="Y20" s="184"/>
      <c r="Z20" s="175"/>
      <c r="AA20" s="25"/>
      <c r="AB20" s="149">
        <v>2</v>
      </c>
      <c r="AC20" s="189" t="s">
        <v>2658</v>
      </c>
      <c r="AD20" s="28"/>
      <c r="AE20" s="28"/>
      <c r="AF20" s="28"/>
      <c r="AG20" s="28"/>
      <c r="AH20" s="28"/>
      <c r="AI20" s="28"/>
      <c r="AJ20" s="28"/>
      <c r="AK20" s="28"/>
      <c r="AL20" s="28"/>
      <c r="AM20" s="28"/>
      <c r="AN20" s="28"/>
      <c r="AO20" s="25"/>
      <c r="AP20" s="25"/>
      <c r="AQ20" s="25"/>
      <c r="AR20" s="25"/>
      <c r="AS20" s="25"/>
      <c r="AT20" s="25"/>
      <c r="AU20" s="25"/>
      <c r="AV20" s="25"/>
    </row>
    <row r="21" spans="1:116" ht="15" customHeight="1" thickTop="1">
      <c r="A21" s="25"/>
      <c r="B21" s="67"/>
      <c r="C21" s="68"/>
      <c r="D21" s="68"/>
      <c r="E21" s="68"/>
      <c r="F21" s="68"/>
      <c r="G21" s="68"/>
      <c r="H21" s="68"/>
      <c r="I21" s="68"/>
      <c r="J21" s="68"/>
      <c r="K21" s="68"/>
      <c r="L21" s="68"/>
      <c r="M21" s="68"/>
      <c r="N21" s="68"/>
      <c r="O21" s="68"/>
      <c r="P21" s="68"/>
      <c r="Q21" s="58"/>
      <c r="R21" s="28"/>
      <c r="S21" s="169"/>
      <c r="T21" s="152" t="s">
        <v>2680</v>
      </c>
      <c r="U21" s="170"/>
      <c r="V21" s="170"/>
      <c r="W21" s="185"/>
      <c r="X21" s="185"/>
      <c r="Y21" s="185"/>
      <c r="Z21" s="176"/>
      <c r="AA21" s="25"/>
      <c r="AB21" s="149">
        <v>3</v>
      </c>
      <c r="AC21" s="189" t="s">
        <v>2659</v>
      </c>
      <c r="AD21" s="28"/>
      <c r="AE21" s="28"/>
      <c r="AF21" s="28"/>
      <c r="AG21" s="28"/>
      <c r="AH21" s="28"/>
      <c r="AI21" s="28"/>
      <c r="AJ21" s="28"/>
      <c r="AK21" s="28"/>
      <c r="AL21" s="28"/>
      <c r="AM21" s="28"/>
      <c r="AN21" s="28"/>
      <c r="AO21" s="25"/>
      <c r="AP21" s="25"/>
      <c r="AQ21" s="25"/>
      <c r="AR21" s="25"/>
      <c r="AS21" s="25"/>
      <c r="AT21" s="25"/>
      <c r="AU21" s="25"/>
      <c r="AV21" s="25"/>
    </row>
    <row r="22" spans="1:116" ht="15" customHeight="1" thickBot="1">
      <c r="A22" s="25"/>
      <c r="B22" s="57"/>
      <c r="C22" s="43" t="s">
        <v>1367</v>
      </c>
      <c r="D22" s="43"/>
      <c r="E22" s="43"/>
      <c r="F22" s="43"/>
      <c r="G22" s="43"/>
      <c r="H22" s="43"/>
      <c r="I22" s="43"/>
      <c r="J22" s="43"/>
      <c r="K22" s="43"/>
      <c r="L22" s="43"/>
      <c r="M22" s="43"/>
      <c r="N22" s="43"/>
      <c r="O22" s="43"/>
      <c r="P22" s="43"/>
      <c r="Q22" s="59"/>
      <c r="R22" s="28"/>
      <c r="S22" s="154"/>
      <c r="T22" s="156"/>
      <c r="U22" s="156"/>
      <c r="V22" s="156"/>
      <c r="W22" s="186"/>
      <c r="X22" s="186"/>
      <c r="Y22" s="186"/>
      <c r="Z22" s="177"/>
      <c r="AA22" s="25"/>
      <c r="AB22" s="149">
        <v>4</v>
      </c>
      <c r="AC22" s="190" t="s">
        <v>2678</v>
      </c>
      <c r="AD22" s="28"/>
      <c r="AE22" s="28"/>
      <c r="AF22" s="28"/>
      <c r="AG22" s="28"/>
      <c r="AH22" s="28"/>
      <c r="AI22" s="28"/>
      <c r="AJ22" s="28"/>
      <c r="AK22" s="28"/>
      <c r="AL22" s="28"/>
      <c r="AM22" s="28"/>
      <c r="AN22" s="28"/>
      <c r="AO22" s="25"/>
      <c r="AP22" s="25"/>
      <c r="AQ22" s="25"/>
      <c r="AR22" s="25"/>
      <c r="AS22" s="25"/>
      <c r="AT22" s="25"/>
      <c r="AU22" s="25"/>
      <c r="AV22" s="25"/>
    </row>
    <row r="23" spans="1:116" ht="15" customHeight="1" thickTop="1" thickBot="1">
      <c r="A23" s="25"/>
      <c r="B23" s="57"/>
      <c r="C23" s="43"/>
      <c r="D23" s="53" t="s">
        <v>2662</v>
      </c>
      <c r="E23" s="43"/>
      <c r="F23" s="276" t="s">
        <v>1220</v>
      </c>
      <c r="G23" s="277"/>
      <c r="H23" s="277"/>
      <c r="I23" s="277"/>
      <c r="J23" s="277"/>
      <c r="K23" s="277"/>
      <c r="L23" s="277"/>
      <c r="M23" s="277"/>
      <c r="N23" s="277"/>
      <c r="O23" s="277"/>
      <c r="P23" s="278"/>
      <c r="Q23" s="85" t="s">
        <v>2669</v>
      </c>
      <c r="R23" s="317" t="s">
        <v>1362</v>
      </c>
      <c r="S23" s="154"/>
      <c r="T23" s="156"/>
      <c r="U23" s="156"/>
      <c r="V23" s="156"/>
      <c r="W23" s="186"/>
      <c r="X23" s="186"/>
      <c r="Y23" s="186"/>
      <c r="Z23" s="177"/>
      <c r="AA23" s="25"/>
      <c r="AB23" s="149"/>
      <c r="AC23" s="28"/>
      <c r="AD23" s="28"/>
      <c r="AE23" s="28"/>
      <c r="AF23" s="28"/>
      <c r="AG23" s="28"/>
      <c r="AH23" s="28"/>
      <c r="AI23" s="28"/>
      <c r="AJ23" s="28"/>
      <c r="AK23" s="28"/>
      <c r="AL23" s="28"/>
      <c r="AM23" s="28"/>
      <c r="AN23" s="28"/>
      <c r="AO23" s="25"/>
      <c r="AP23" s="25"/>
      <c r="AQ23" s="25"/>
      <c r="AR23" s="25"/>
      <c r="AS23" s="25"/>
      <c r="AT23" s="25"/>
      <c r="AU23" s="25"/>
      <c r="AV23" s="25"/>
    </row>
    <row r="24" spans="1:116" ht="15" customHeight="1" thickTop="1" thickBot="1">
      <c r="A24" s="25"/>
      <c r="B24" s="57"/>
      <c r="C24" s="43"/>
      <c r="D24" s="51"/>
      <c r="E24" s="43"/>
      <c r="F24" s="52"/>
      <c r="G24" s="52"/>
      <c r="H24" s="43"/>
      <c r="I24" s="51"/>
      <c r="J24" s="43"/>
      <c r="K24" s="43"/>
      <c r="L24" s="43"/>
      <c r="M24" s="43"/>
      <c r="N24" s="43"/>
      <c r="O24" s="43"/>
      <c r="P24" s="43"/>
      <c r="Q24" s="59"/>
      <c r="R24" s="318"/>
      <c r="S24" s="160"/>
      <c r="T24" s="156" t="s">
        <v>1230</v>
      </c>
      <c r="U24" s="156"/>
      <c r="V24" s="156"/>
      <c r="W24" s="331">
        <f>VLOOKUP(LEFT(Airport,4),TaxiTimesTable,MATCH(Year,Years)+1,0)</f>
        <v>811.33401134228529</v>
      </c>
      <c r="X24" s="271"/>
      <c r="Y24" s="272"/>
      <c r="Z24" s="172"/>
      <c r="AA24" s="25"/>
      <c r="AB24" s="149"/>
      <c r="AC24" s="28"/>
      <c r="AD24" s="28"/>
      <c r="AE24" s="28"/>
      <c r="AF24" s="28"/>
      <c r="AG24" s="28"/>
      <c r="AH24" s="28"/>
      <c r="AI24" s="28"/>
      <c r="AJ24" s="28"/>
      <c r="AK24" s="28"/>
      <c r="AL24" s="28"/>
      <c r="AM24" s="28"/>
      <c r="AN24" s="28"/>
      <c r="AO24" s="25"/>
      <c r="AP24" s="25"/>
      <c r="AQ24" s="25"/>
      <c r="AR24" s="25"/>
      <c r="AS24" s="25"/>
      <c r="AT24" s="25"/>
      <c r="AU24" s="25"/>
      <c r="AV24" s="25"/>
      <c r="BN24" s="38"/>
      <c r="BO24" s="38"/>
      <c r="BP24" s="38"/>
      <c r="CJ24" s="38"/>
      <c r="CK24" s="38"/>
      <c r="CL24" s="38"/>
    </row>
    <row r="25" spans="1:116" ht="15.6" thickTop="1" thickBot="1">
      <c r="A25" s="25"/>
      <c r="B25" s="57"/>
      <c r="C25" s="43"/>
      <c r="D25" s="54" t="s">
        <v>2660</v>
      </c>
      <c r="E25" s="43"/>
      <c r="F25" s="276" t="s">
        <v>1481</v>
      </c>
      <c r="G25" s="277"/>
      <c r="H25" s="277"/>
      <c r="I25" s="277"/>
      <c r="J25" s="277"/>
      <c r="K25" s="277"/>
      <c r="L25" s="277"/>
      <c r="M25" s="277"/>
      <c r="N25" s="277"/>
      <c r="O25" s="277"/>
      <c r="P25" s="278"/>
      <c r="Q25" s="85" t="s">
        <v>2669</v>
      </c>
      <c r="R25" s="318"/>
      <c r="S25" s="160"/>
      <c r="T25" s="156"/>
      <c r="U25" s="156"/>
      <c r="V25" s="156"/>
      <c r="W25" s="186"/>
      <c r="X25" s="186"/>
      <c r="Y25" s="186"/>
      <c r="Z25" s="177"/>
      <c r="AA25" s="28"/>
      <c r="AB25" s="28"/>
      <c r="AC25" s="28"/>
      <c r="AD25" s="28"/>
      <c r="AE25" s="28"/>
      <c r="AF25" s="25"/>
      <c r="AG25" s="25"/>
      <c r="AH25" s="28"/>
      <c r="AI25" s="28"/>
      <c r="AJ25" s="28"/>
      <c r="AK25" s="28"/>
      <c r="AL25" s="28"/>
      <c r="AM25" s="28"/>
      <c r="AN25" s="25"/>
      <c r="AO25" s="25"/>
      <c r="AP25" s="25"/>
      <c r="AQ25" s="25"/>
      <c r="AR25" s="25"/>
      <c r="AS25" s="25"/>
      <c r="AT25" s="25"/>
      <c r="AU25" s="25"/>
      <c r="AV25" s="25"/>
    </row>
    <row r="26" spans="1:116" s="42" customFormat="1" ht="15" thickTop="1" thickBot="1">
      <c r="A26" s="144"/>
      <c r="B26" s="57"/>
      <c r="C26" s="43"/>
      <c r="D26" s="51"/>
      <c r="E26" s="43"/>
      <c r="F26" s="50"/>
      <c r="G26" s="50"/>
      <c r="H26" s="50"/>
      <c r="I26" s="50"/>
      <c r="J26" s="50"/>
      <c r="K26" s="50"/>
      <c r="L26" s="50"/>
      <c r="M26" s="50"/>
      <c r="N26" s="50"/>
      <c r="O26" s="50"/>
      <c r="P26" s="50"/>
      <c r="Q26" s="59"/>
      <c r="R26" s="318"/>
      <c r="S26" s="160"/>
      <c r="T26" s="156" t="s">
        <v>1231</v>
      </c>
      <c r="U26" s="156"/>
      <c r="V26" s="156"/>
      <c r="W26" s="331">
        <f>VLOOKUP(LEFT(Airport,4),TaxiTimesTable,MATCH(Year,Years)+12,0)</f>
        <v>517.89024159247845</v>
      </c>
      <c r="X26" s="271"/>
      <c r="Y26" s="272"/>
      <c r="Z26" s="172"/>
      <c r="AA26" s="28"/>
      <c r="AB26" s="28"/>
      <c r="AC26" s="28"/>
      <c r="AD26" s="28"/>
      <c r="AE26" s="28"/>
      <c r="AF26" s="25"/>
      <c r="AG26" s="25"/>
      <c r="AH26" s="28"/>
      <c r="AI26" s="28"/>
      <c r="AJ26" s="28"/>
      <c r="AK26" s="28"/>
      <c r="AL26" s="28"/>
      <c r="AM26" s="28"/>
      <c r="AN26" s="25"/>
      <c r="AO26" s="25"/>
      <c r="AP26" s="25"/>
      <c r="AQ26" s="25"/>
      <c r="AR26" s="25"/>
      <c r="AS26" s="25"/>
      <c r="AT26" s="25"/>
      <c r="AU26" s="25"/>
      <c r="AV26" s="25"/>
      <c r="AW26" s="35"/>
      <c r="AX26" s="35"/>
      <c r="AY26" s="35"/>
      <c r="AZ26" s="35"/>
      <c r="BA26" s="35"/>
      <c r="BB26" s="35"/>
      <c r="BC26" s="35"/>
      <c r="BD26" s="35"/>
      <c r="BE26" s="35"/>
      <c r="BF26" s="35"/>
      <c r="BG26" s="35"/>
      <c r="BH26" s="35"/>
      <c r="BI26" s="35"/>
      <c r="BJ26" s="35"/>
      <c r="BK26" s="35"/>
      <c r="BL26" s="35"/>
      <c r="BM26" s="35"/>
      <c r="BN26" s="35"/>
      <c r="BO26" s="35"/>
      <c r="BP26" s="35"/>
      <c r="BQ26" s="35"/>
      <c r="BR26" s="35"/>
      <c r="BS26" s="35"/>
      <c r="BT26" s="35"/>
      <c r="BU26" s="35"/>
      <c r="BV26" s="35"/>
      <c r="BW26" s="35"/>
      <c r="BX26" s="35"/>
      <c r="BY26" s="35"/>
      <c r="BZ26" s="35"/>
      <c r="CA26" s="35"/>
      <c r="CB26" s="35"/>
      <c r="CC26" s="35"/>
      <c r="CD26" s="35"/>
      <c r="CE26" s="35"/>
      <c r="CF26" s="35"/>
      <c r="CG26" s="35"/>
      <c r="CH26" s="35"/>
      <c r="CI26" s="35"/>
      <c r="CJ26" s="35"/>
      <c r="CK26" s="35"/>
      <c r="CL26" s="35"/>
      <c r="CM26" s="35"/>
      <c r="CN26" s="35"/>
      <c r="CO26" s="35"/>
      <c r="CP26" s="35"/>
      <c r="CQ26" s="35"/>
      <c r="CR26" s="35"/>
      <c r="CS26" s="35"/>
      <c r="CT26" s="35"/>
      <c r="CU26" s="35"/>
      <c r="CV26" s="35"/>
      <c r="CW26" s="35"/>
      <c r="CX26" s="35"/>
      <c r="CY26" s="35"/>
      <c r="CZ26" s="35"/>
      <c r="DA26" s="35"/>
      <c r="DB26" s="35"/>
      <c r="DC26" s="35"/>
      <c r="DD26" s="35"/>
      <c r="DE26" s="35"/>
      <c r="DF26" s="35"/>
      <c r="DG26" s="35"/>
      <c r="DH26" s="35"/>
      <c r="DI26" s="35"/>
      <c r="DJ26" s="35"/>
      <c r="DK26" s="35"/>
      <c r="DL26" s="35"/>
    </row>
    <row r="27" spans="1:116" s="42" customFormat="1" ht="15.6" thickTop="1" thickBot="1">
      <c r="A27" s="144"/>
      <c r="B27" s="57"/>
      <c r="C27" s="43"/>
      <c r="D27" s="55" t="s">
        <v>2661</v>
      </c>
      <c r="E27" s="55"/>
      <c r="F27" s="276">
        <v>2015</v>
      </c>
      <c r="G27" s="277"/>
      <c r="H27" s="277"/>
      <c r="I27" s="277"/>
      <c r="J27" s="277"/>
      <c r="K27" s="277"/>
      <c r="L27" s="277"/>
      <c r="M27" s="277"/>
      <c r="N27" s="277"/>
      <c r="O27" s="277"/>
      <c r="P27" s="278"/>
      <c r="Q27" s="85" t="s">
        <v>2669</v>
      </c>
      <c r="R27" s="318"/>
      <c r="S27" s="160"/>
      <c r="T27" s="156"/>
      <c r="U27" s="156"/>
      <c r="V27" s="156"/>
      <c r="W27" s="156"/>
      <c r="X27" s="156"/>
      <c r="Y27" s="187"/>
      <c r="Z27" s="178"/>
      <c r="AA27" s="25"/>
      <c r="AB27" s="25"/>
      <c r="AC27" s="25"/>
      <c r="AD27" s="25"/>
      <c r="AE27" s="25"/>
      <c r="AF27" s="25"/>
      <c r="AG27" s="25"/>
      <c r="AH27" s="28"/>
      <c r="AI27" s="28"/>
      <c r="AJ27" s="28"/>
      <c r="AK27" s="28"/>
      <c r="AL27" s="28"/>
      <c r="AM27" s="28"/>
      <c r="AN27" s="25"/>
      <c r="AO27" s="25"/>
      <c r="AP27" s="25"/>
      <c r="AQ27" s="25"/>
      <c r="AR27" s="25"/>
      <c r="AS27" s="25"/>
      <c r="AT27" s="25"/>
      <c r="AU27" s="25"/>
      <c r="AV27" s="25"/>
      <c r="AW27" s="35"/>
      <c r="AX27" s="35"/>
      <c r="AY27" s="35"/>
      <c r="AZ27" s="35"/>
      <c r="BA27" s="35"/>
      <c r="BB27" s="35"/>
      <c r="BC27" s="35"/>
      <c r="BD27" s="35"/>
      <c r="BE27" s="35"/>
      <c r="BF27" s="35"/>
      <c r="BG27" s="35"/>
      <c r="BH27" s="35"/>
      <c r="BI27" s="35"/>
      <c r="BJ27" s="35"/>
      <c r="BK27" s="35"/>
      <c r="BL27" s="35"/>
      <c r="BM27" s="35"/>
      <c r="BN27" s="35"/>
      <c r="BO27" s="35"/>
      <c r="BP27" s="35"/>
      <c r="BQ27" s="35"/>
      <c r="BR27" s="35"/>
      <c r="BS27" s="35"/>
      <c r="BT27" s="35"/>
      <c r="BU27" s="35"/>
      <c r="BV27" s="35"/>
      <c r="BW27" s="35"/>
      <c r="BX27" s="35"/>
      <c r="BY27" s="35"/>
      <c r="BZ27" s="35"/>
      <c r="CA27" s="35"/>
      <c r="CB27" s="35"/>
      <c r="CC27" s="35"/>
      <c r="CD27" s="35"/>
      <c r="CE27" s="35"/>
      <c r="CF27" s="35"/>
    </row>
    <row r="28" spans="1:116" ht="15" thickTop="1" thickBot="1">
      <c r="A28" s="25"/>
      <c r="B28" s="60"/>
      <c r="C28" s="61"/>
      <c r="D28" s="61"/>
      <c r="E28" s="61"/>
      <c r="F28" s="62"/>
      <c r="G28" s="62"/>
      <c r="H28" s="61"/>
      <c r="I28" s="61"/>
      <c r="J28" s="61"/>
      <c r="K28" s="61"/>
      <c r="L28" s="61"/>
      <c r="M28" s="61"/>
      <c r="N28" s="61"/>
      <c r="O28" s="61"/>
      <c r="P28" s="61"/>
      <c r="Q28" s="63"/>
      <c r="R28" s="28"/>
      <c r="S28" s="166"/>
      <c r="T28" s="171"/>
      <c r="U28" s="171"/>
      <c r="V28" s="171"/>
      <c r="W28" s="171"/>
      <c r="X28" s="171"/>
      <c r="Y28" s="188"/>
      <c r="Z28" s="179"/>
      <c r="AA28" s="25"/>
      <c r="AB28" s="25"/>
      <c r="AC28" s="25"/>
      <c r="AD28" s="25"/>
      <c r="AE28" s="25"/>
      <c r="AF28" s="25"/>
      <c r="AG28" s="25"/>
      <c r="AH28" s="25"/>
      <c r="AI28" s="25"/>
      <c r="AJ28" s="28"/>
      <c r="AK28" s="28"/>
      <c r="AL28" s="28"/>
      <c r="AM28" s="28"/>
      <c r="AN28" s="28"/>
      <c r="AO28" s="28"/>
      <c r="AP28" s="25"/>
      <c r="AQ28" s="25"/>
      <c r="AR28" s="25"/>
      <c r="AS28" s="25"/>
      <c r="AT28" s="25"/>
      <c r="AU28" s="25"/>
      <c r="AV28" s="25"/>
    </row>
    <row r="29" spans="1:116" ht="15" thickTop="1" thickBot="1">
      <c r="A29" s="25"/>
      <c r="B29" s="28"/>
      <c r="C29" s="28"/>
      <c r="D29" s="28"/>
      <c r="E29" s="28"/>
      <c r="F29" s="28"/>
      <c r="G29" s="28"/>
      <c r="H29" s="28"/>
      <c r="I29" s="28"/>
      <c r="J29" s="28"/>
      <c r="K29" s="28"/>
      <c r="L29" s="28"/>
      <c r="M29" s="28"/>
      <c r="N29" s="28"/>
      <c r="O29" s="28"/>
      <c r="P29" s="28"/>
      <c r="Q29" s="28"/>
      <c r="R29" s="25"/>
      <c r="S29" s="28"/>
      <c r="T29" s="28"/>
      <c r="U29" s="28"/>
      <c r="V29" s="28"/>
      <c r="W29" s="28"/>
      <c r="X29" s="28"/>
      <c r="Y29" s="150"/>
      <c r="Z29" s="150"/>
      <c r="AA29" s="25"/>
      <c r="AB29" s="25"/>
      <c r="AC29" s="25"/>
      <c r="AD29" s="25"/>
      <c r="AE29" s="25"/>
      <c r="AF29" s="25"/>
      <c r="AG29" s="25"/>
      <c r="AH29" s="25"/>
      <c r="AI29" s="25"/>
      <c r="AJ29" s="28"/>
      <c r="AK29" s="28"/>
      <c r="AL29" s="28"/>
      <c r="AM29" s="28"/>
      <c r="AN29" s="28"/>
      <c r="AO29" s="28"/>
      <c r="AP29" s="25"/>
      <c r="AQ29" s="25"/>
      <c r="AR29" s="25"/>
      <c r="AS29" s="25"/>
      <c r="AT29" s="25"/>
      <c r="AU29" s="25"/>
      <c r="AV29" s="25"/>
    </row>
    <row r="30" spans="1:116" ht="14.4" thickTop="1">
      <c r="A30" s="25"/>
      <c r="B30" s="106"/>
      <c r="C30" s="143" t="s">
        <v>2679</v>
      </c>
      <c r="D30" s="107"/>
      <c r="E30" s="107"/>
      <c r="F30" s="107"/>
      <c r="G30" s="107"/>
      <c r="H30" s="107"/>
      <c r="I30" s="107"/>
      <c r="J30" s="107"/>
      <c r="K30" s="107"/>
      <c r="L30" s="107"/>
      <c r="M30" s="107"/>
      <c r="N30" s="107"/>
      <c r="O30" s="107"/>
      <c r="P30" s="107"/>
      <c r="Q30" s="136"/>
      <c r="R30" s="107"/>
      <c r="S30" s="107"/>
      <c r="T30" s="107"/>
      <c r="U30" s="107"/>
      <c r="V30" s="107"/>
      <c r="W30" s="107"/>
      <c r="X30" s="107"/>
      <c r="Y30" s="107"/>
      <c r="Z30" s="136"/>
      <c r="AA30" s="136"/>
      <c r="AB30" s="136"/>
      <c r="AC30" s="136"/>
      <c r="AD30" s="136"/>
      <c r="AE30" s="107"/>
      <c r="AF30" s="107"/>
      <c r="AG30" s="107"/>
      <c r="AH30" s="107"/>
      <c r="AI30" s="107"/>
      <c r="AJ30" s="107"/>
      <c r="AK30" s="107"/>
      <c r="AL30" s="107"/>
      <c r="AM30" s="107"/>
      <c r="AN30" s="107"/>
      <c r="AO30" s="107"/>
      <c r="AP30" s="107"/>
      <c r="AQ30" s="107"/>
      <c r="AR30" s="107"/>
      <c r="AS30" s="107"/>
      <c r="AT30" s="107"/>
      <c r="AU30" s="108"/>
      <c r="AV30" s="25"/>
    </row>
    <row r="31" spans="1:116" ht="14.4" thickBot="1">
      <c r="A31" s="25"/>
      <c r="B31" s="109"/>
      <c r="C31" s="88"/>
      <c r="D31" s="88"/>
      <c r="E31" s="88"/>
      <c r="F31" s="88"/>
      <c r="G31" s="88"/>
      <c r="H31" s="88"/>
      <c r="I31" s="88"/>
      <c r="J31" s="44"/>
      <c r="K31" s="44"/>
      <c r="L31" s="44"/>
      <c r="M31" s="103"/>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110"/>
      <c r="AV31" s="25"/>
      <c r="BD31" s="42"/>
      <c r="BE31" s="42"/>
      <c r="BF31" s="42"/>
      <c r="BG31" s="42"/>
      <c r="BH31" s="42"/>
    </row>
    <row r="32" spans="1:116" ht="15" thickTop="1" thickBot="1">
      <c r="A32" s="25"/>
      <c r="B32" s="109"/>
      <c r="C32" s="44"/>
      <c r="D32" s="44"/>
      <c r="E32" s="44"/>
      <c r="F32" s="44"/>
      <c r="G32" s="353" t="s">
        <v>2673</v>
      </c>
      <c r="H32" s="354"/>
      <c r="I32" s="354"/>
      <c r="J32" s="354"/>
      <c r="K32" s="354"/>
      <c r="L32" s="354"/>
      <c r="M32" s="354"/>
      <c r="N32" s="354"/>
      <c r="O32" s="354"/>
      <c r="P32" s="354"/>
      <c r="Q32" s="354"/>
      <c r="R32" s="354"/>
      <c r="S32" s="354"/>
      <c r="T32" s="354"/>
      <c r="U32" s="354"/>
      <c r="V32" s="354"/>
      <c r="W32" s="354"/>
      <c r="X32" s="354"/>
      <c r="Y32" s="354"/>
      <c r="Z32" s="354"/>
      <c r="AA32" s="354"/>
      <c r="AB32" s="354"/>
      <c r="AC32" s="354"/>
      <c r="AD32" s="354"/>
      <c r="AE32" s="354"/>
      <c r="AF32" s="354"/>
      <c r="AG32" s="354"/>
      <c r="AH32" s="354"/>
      <c r="AI32" s="354"/>
      <c r="AJ32" s="354"/>
      <c r="AK32" s="354"/>
      <c r="AL32" s="354"/>
      <c r="AM32" s="354"/>
      <c r="AN32" s="354"/>
      <c r="AO32" s="354"/>
      <c r="AP32" s="355"/>
      <c r="AQ32" s="44"/>
      <c r="AR32" s="44"/>
      <c r="AS32" s="44"/>
      <c r="AT32" s="44"/>
      <c r="AU32" s="110"/>
      <c r="AV32" s="25"/>
      <c r="BC32" s="42"/>
      <c r="BD32" s="42"/>
      <c r="BE32" s="42"/>
      <c r="BF32" s="42"/>
      <c r="BG32" s="42"/>
      <c r="BH32" s="42"/>
    </row>
    <row r="33" spans="1:60" ht="15" thickTop="1" thickBot="1">
      <c r="A33" s="25"/>
      <c r="B33" s="109"/>
      <c r="C33" s="44"/>
      <c r="D33" s="44"/>
      <c r="E33" s="89"/>
      <c r="F33" s="89"/>
      <c r="G33" s="345" t="s">
        <v>2674</v>
      </c>
      <c r="H33" s="346"/>
      <c r="I33" s="346"/>
      <c r="J33" s="346"/>
      <c r="K33" s="346"/>
      <c r="L33" s="346"/>
      <c r="M33" s="346"/>
      <c r="N33" s="346"/>
      <c r="O33" s="346"/>
      <c r="P33" s="346"/>
      <c r="Q33" s="346"/>
      <c r="R33" s="346"/>
      <c r="S33" s="346"/>
      <c r="T33" s="346"/>
      <c r="U33" s="346"/>
      <c r="V33" s="346"/>
      <c r="W33" s="346"/>
      <c r="X33" s="347"/>
      <c r="Y33" s="348" t="s">
        <v>2675</v>
      </c>
      <c r="Z33" s="349"/>
      <c r="AA33" s="350"/>
      <c r="AB33" s="350"/>
      <c r="AC33" s="351"/>
      <c r="AD33" s="351"/>
      <c r="AE33" s="351"/>
      <c r="AF33" s="351"/>
      <c r="AG33" s="351"/>
      <c r="AH33" s="351"/>
      <c r="AI33" s="351"/>
      <c r="AJ33" s="351"/>
      <c r="AK33" s="351"/>
      <c r="AL33" s="351"/>
      <c r="AM33" s="352"/>
      <c r="AN33" s="291"/>
      <c r="AO33" s="292"/>
      <c r="AP33" s="293"/>
      <c r="AQ33" s="44"/>
      <c r="AR33" s="44"/>
      <c r="AS33" s="44"/>
      <c r="AT33" s="44"/>
      <c r="AU33" s="110"/>
      <c r="AV33" s="25"/>
      <c r="AX33" s="42"/>
      <c r="AY33" s="42"/>
      <c r="AZ33" s="42"/>
      <c r="BA33" s="42"/>
      <c r="BB33" s="42"/>
      <c r="BC33" s="42"/>
      <c r="BD33" s="42"/>
      <c r="BE33" s="42"/>
      <c r="BF33" s="42"/>
      <c r="BG33" s="42"/>
      <c r="BH33" s="42"/>
    </row>
    <row r="34" spans="1:60" ht="15" thickTop="1" thickBot="1">
      <c r="A34" s="25"/>
      <c r="B34" s="109"/>
      <c r="C34" s="44"/>
      <c r="D34" s="44"/>
      <c r="E34" s="44"/>
      <c r="F34" s="44"/>
      <c r="G34" s="287" t="s">
        <v>1192</v>
      </c>
      <c r="H34" s="288"/>
      <c r="I34" s="288"/>
      <c r="J34" s="288"/>
      <c r="K34" s="288"/>
      <c r="L34" s="288"/>
      <c r="M34" s="288"/>
      <c r="N34" s="288"/>
      <c r="O34" s="288"/>
      <c r="P34" s="267" t="s">
        <v>1189</v>
      </c>
      <c r="Q34" s="274"/>
      <c r="R34" s="275"/>
      <c r="S34" s="267" t="s">
        <v>1190</v>
      </c>
      <c r="T34" s="268"/>
      <c r="U34" s="269"/>
      <c r="V34" s="301"/>
      <c r="W34" s="302"/>
      <c r="X34" s="303"/>
      <c r="Y34" s="267" t="s">
        <v>2671</v>
      </c>
      <c r="Z34" s="268"/>
      <c r="AA34" s="269"/>
      <c r="AB34" s="267" t="s">
        <v>1193</v>
      </c>
      <c r="AC34" s="268"/>
      <c r="AD34" s="268"/>
      <c r="AE34" s="268"/>
      <c r="AF34" s="268"/>
      <c r="AG34" s="268"/>
      <c r="AH34" s="268"/>
      <c r="AI34" s="268"/>
      <c r="AJ34" s="269"/>
      <c r="AK34" s="261"/>
      <c r="AL34" s="262"/>
      <c r="AM34" s="263"/>
      <c r="AN34" s="327"/>
      <c r="AO34" s="328"/>
      <c r="AP34" s="329"/>
      <c r="AQ34" s="44"/>
      <c r="AR34" s="44"/>
      <c r="AS34" s="44"/>
      <c r="AT34" s="44"/>
      <c r="AU34" s="110"/>
      <c r="AV34" s="25"/>
      <c r="AX34" s="42"/>
      <c r="AY34" s="42"/>
      <c r="AZ34" s="42"/>
      <c r="BA34" s="42"/>
      <c r="BB34" s="42"/>
      <c r="BC34" s="42"/>
      <c r="BD34" s="42"/>
      <c r="BE34" s="42"/>
      <c r="BF34" s="42"/>
      <c r="BG34" s="42"/>
      <c r="BH34" s="42"/>
    </row>
    <row r="35" spans="1:60" s="133" customFormat="1" ht="14.4" customHeight="1" thickTop="1">
      <c r="A35" s="145"/>
      <c r="B35" s="111"/>
      <c r="C35" s="90"/>
      <c r="D35" s="90"/>
      <c r="E35" s="90"/>
      <c r="F35" s="90"/>
      <c r="G35" s="226" t="s">
        <v>2690</v>
      </c>
      <c r="H35" s="227"/>
      <c r="I35" s="228"/>
      <c r="J35" s="235" t="s">
        <v>2686</v>
      </c>
      <c r="K35" s="236"/>
      <c r="L35" s="237"/>
      <c r="M35" s="240" t="s">
        <v>2688</v>
      </c>
      <c r="N35" s="241"/>
      <c r="O35" s="242"/>
      <c r="P35" s="91"/>
      <c r="Q35" s="92"/>
      <c r="R35" s="93"/>
      <c r="S35" s="91"/>
      <c r="T35" s="92"/>
      <c r="U35" s="93"/>
      <c r="V35" s="301"/>
      <c r="W35" s="302"/>
      <c r="X35" s="303"/>
      <c r="Y35" s="91"/>
      <c r="Z35" s="92"/>
      <c r="AA35" s="93"/>
      <c r="AB35" s="226" t="s">
        <v>2685</v>
      </c>
      <c r="AC35" s="227"/>
      <c r="AD35" s="228"/>
      <c r="AE35" s="235" t="s">
        <v>2687</v>
      </c>
      <c r="AF35" s="236"/>
      <c r="AG35" s="249"/>
      <c r="AH35" s="235" t="s">
        <v>2689</v>
      </c>
      <c r="AI35" s="236"/>
      <c r="AJ35" s="249"/>
      <c r="AK35" s="322"/>
      <c r="AL35" s="323"/>
      <c r="AM35" s="324"/>
      <c r="AN35" s="330"/>
      <c r="AO35" s="328"/>
      <c r="AP35" s="329"/>
      <c r="AQ35" s="90"/>
      <c r="AR35" s="90"/>
      <c r="AS35" s="90"/>
      <c r="AT35" s="90"/>
      <c r="AU35" s="112"/>
      <c r="AV35" s="144"/>
      <c r="AW35" s="42"/>
      <c r="AX35" s="42"/>
      <c r="AY35" s="42"/>
      <c r="AZ35" s="42"/>
      <c r="BA35" s="42"/>
      <c r="BB35" s="42"/>
      <c r="BC35" s="42"/>
      <c r="BD35" s="132"/>
      <c r="BE35" s="132"/>
      <c r="BF35" s="132"/>
      <c r="BG35" s="132"/>
      <c r="BH35" s="132"/>
    </row>
    <row r="36" spans="1:60">
      <c r="A36" s="25"/>
      <c r="B36" s="111"/>
      <c r="C36" s="90"/>
      <c r="D36" s="90"/>
      <c r="E36" s="90"/>
      <c r="F36" s="90"/>
      <c r="G36" s="229"/>
      <c r="H36" s="230"/>
      <c r="I36" s="231"/>
      <c r="J36" s="229"/>
      <c r="K36" s="230"/>
      <c r="L36" s="238"/>
      <c r="M36" s="243"/>
      <c r="N36" s="244"/>
      <c r="O36" s="245"/>
      <c r="P36" s="91"/>
      <c r="Q36" s="92"/>
      <c r="R36" s="93"/>
      <c r="S36" s="91"/>
      <c r="T36" s="92"/>
      <c r="U36" s="93"/>
      <c r="V36" s="117"/>
      <c r="W36" s="118"/>
      <c r="X36" s="119"/>
      <c r="Y36" s="91"/>
      <c r="Z36" s="92"/>
      <c r="AA36" s="93"/>
      <c r="AB36" s="229"/>
      <c r="AC36" s="230"/>
      <c r="AD36" s="231"/>
      <c r="AE36" s="250"/>
      <c r="AF36" s="251"/>
      <c r="AG36" s="252"/>
      <c r="AH36" s="250"/>
      <c r="AI36" s="251"/>
      <c r="AJ36" s="252"/>
      <c r="AK36" s="97"/>
      <c r="AL36" s="96"/>
      <c r="AM36" s="98"/>
      <c r="AN36" s="327"/>
      <c r="AO36" s="328"/>
      <c r="AP36" s="329"/>
      <c r="AQ36" s="90"/>
      <c r="AR36" s="90"/>
      <c r="AS36" s="90"/>
      <c r="AT36" s="90"/>
      <c r="AU36" s="112"/>
      <c r="AV36" s="144"/>
      <c r="AW36" s="42"/>
      <c r="AX36" s="42"/>
      <c r="AY36" s="42"/>
      <c r="AZ36" s="42"/>
      <c r="BA36" s="42"/>
      <c r="BB36" s="42"/>
      <c r="BC36" s="132"/>
    </row>
    <row r="37" spans="1:60">
      <c r="A37" s="25"/>
      <c r="B37" s="111"/>
      <c r="C37" s="90"/>
      <c r="D37" s="90"/>
      <c r="E37" s="90"/>
      <c r="F37" s="90"/>
      <c r="G37" s="229"/>
      <c r="H37" s="230"/>
      <c r="I37" s="231"/>
      <c r="J37" s="229"/>
      <c r="K37" s="230"/>
      <c r="L37" s="238"/>
      <c r="M37" s="243"/>
      <c r="N37" s="244"/>
      <c r="O37" s="245"/>
      <c r="P37" s="91"/>
      <c r="Q37" s="92"/>
      <c r="R37" s="93"/>
      <c r="S37" s="91"/>
      <c r="T37" s="92"/>
      <c r="U37" s="93"/>
      <c r="V37" s="117"/>
      <c r="W37" s="118"/>
      <c r="X37" s="119"/>
      <c r="Y37" s="91"/>
      <c r="Z37" s="92"/>
      <c r="AA37" s="93"/>
      <c r="AB37" s="229"/>
      <c r="AC37" s="230"/>
      <c r="AD37" s="231"/>
      <c r="AE37" s="250"/>
      <c r="AF37" s="251"/>
      <c r="AG37" s="252"/>
      <c r="AH37" s="250"/>
      <c r="AI37" s="251"/>
      <c r="AJ37" s="252"/>
      <c r="AK37" s="97"/>
      <c r="AL37" s="96"/>
      <c r="AM37" s="98"/>
      <c r="AN37" s="105"/>
      <c r="AO37" s="99"/>
      <c r="AP37" s="100"/>
      <c r="AQ37" s="90"/>
      <c r="AR37" s="90"/>
      <c r="AS37" s="90"/>
      <c r="AT37" s="90"/>
      <c r="AU37" s="112"/>
      <c r="AV37" s="144"/>
      <c r="AW37" s="42"/>
      <c r="AX37" s="132"/>
      <c r="AY37" s="132"/>
      <c r="AZ37" s="132"/>
      <c r="BA37" s="132"/>
      <c r="BB37" s="132"/>
    </row>
    <row r="38" spans="1:60" ht="14.4" thickBot="1">
      <c r="A38" s="25"/>
      <c r="B38" s="111"/>
      <c r="C38" s="90"/>
      <c r="D38" s="90"/>
      <c r="E38" s="90"/>
      <c r="F38" s="90"/>
      <c r="G38" s="232"/>
      <c r="H38" s="233"/>
      <c r="I38" s="234"/>
      <c r="J38" s="232"/>
      <c r="K38" s="233"/>
      <c r="L38" s="239"/>
      <c r="M38" s="246"/>
      <c r="N38" s="247"/>
      <c r="O38" s="248"/>
      <c r="P38" s="94"/>
      <c r="Q38" s="95"/>
      <c r="R38" s="104"/>
      <c r="S38" s="94"/>
      <c r="T38" s="95"/>
      <c r="U38" s="104"/>
      <c r="V38" s="117"/>
      <c r="W38" s="118"/>
      <c r="X38" s="119"/>
      <c r="Y38" s="94"/>
      <c r="Z38" s="95"/>
      <c r="AA38" s="104"/>
      <c r="AB38" s="232"/>
      <c r="AC38" s="233"/>
      <c r="AD38" s="234"/>
      <c r="AE38" s="253"/>
      <c r="AF38" s="254"/>
      <c r="AG38" s="255"/>
      <c r="AH38" s="253"/>
      <c r="AI38" s="254"/>
      <c r="AJ38" s="255"/>
      <c r="AK38" s="97"/>
      <c r="AL38" s="96"/>
      <c r="AM38" s="98"/>
      <c r="AN38" s="101"/>
      <c r="AO38" s="101"/>
      <c r="AP38" s="102"/>
      <c r="AQ38" s="90"/>
      <c r="AR38" s="90"/>
      <c r="AS38" s="90"/>
      <c r="AT38" s="90"/>
      <c r="AU38" s="112"/>
      <c r="AV38" s="144"/>
      <c r="AW38" s="42"/>
    </row>
    <row r="39" spans="1:60" ht="15" thickTop="1" thickBot="1">
      <c r="A39" s="25"/>
      <c r="B39" s="120"/>
      <c r="C39" s="121"/>
      <c r="D39" s="121"/>
      <c r="E39" s="121"/>
      <c r="F39" s="121"/>
      <c r="G39" s="356" t="s">
        <v>1363</v>
      </c>
      <c r="H39" s="356"/>
      <c r="I39" s="356"/>
      <c r="J39" s="356"/>
      <c r="K39" s="356"/>
      <c r="L39" s="356"/>
      <c r="M39" s="356"/>
      <c r="N39" s="356"/>
      <c r="O39" s="356"/>
      <c r="P39" s="290" t="s">
        <v>1364</v>
      </c>
      <c r="Q39" s="290"/>
      <c r="R39" s="290"/>
      <c r="S39" s="304" t="s">
        <v>1365</v>
      </c>
      <c r="T39" s="304"/>
      <c r="U39" s="304"/>
      <c r="V39" s="122"/>
      <c r="W39" s="123"/>
      <c r="X39" s="124"/>
      <c r="Y39" s="305" t="s">
        <v>1366</v>
      </c>
      <c r="Z39" s="306"/>
      <c r="AA39" s="307"/>
      <c r="AB39" s="308" t="s">
        <v>1363</v>
      </c>
      <c r="AC39" s="309"/>
      <c r="AD39" s="309"/>
      <c r="AE39" s="310"/>
      <c r="AF39" s="310"/>
      <c r="AG39" s="310"/>
      <c r="AH39" s="310"/>
      <c r="AI39" s="310"/>
      <c r="AJ39" s="311"/>
      <c r="AK39" s="125"/>
      <c r="AL39" s="126"/>
      <c r="AM39" s="127"/>
      <c r="AN39" s="128"/>
      <c r="AO39" s="128"/>
      <c r="AP39" s="129"/>
      <c r="AQ39" s="130"/>
      <c r="AR39" s="130"/>
      <c r="AS39" s="130"/>
      <c r="AT39" s="130"/>
      <c r="AU39" s="131"/>
      <c r="AV39" s="148"/>
      <c r="AW39" s="132"/>
    </row>
    <row r="40" spans="1:60" ht="15" thickTop="1" thickBot="1">
      <c r="A40" s="25"/>
      <c r="B40" s="109"/>
      <c r="C40" s="319" t="s">
        <v>2665</v>
      </c>
      <c r="D40" s="320"/>
      <c r="E40" s="320"/>
      <c r="F40" s="321"/>
      <c r="G40" s="217">
        <f>TaxiOutTime*$AI13*NumEngines</f>
        <v>183.36148656335649</v>
      </c>
      <c r="H40" s="218"/>
      <c r="I40" s="219"/>
      <c r="J40" s="256">
        <f>DefaultICAOTaxiOutTime*$AI13*NumEngines</f>
        <v>257.64</v>
      </c>
      <c r="K40" s="221"/>
      <c r="L40" s="221"/>
      <c r="M40" s="220">
        <f>BusiestAirportsTaxiOutTime*$AI13*NumEngines</f>
        <v>184.45217183937191</v>
      </c>
      <c r="N40" s="221"/>
      <c r="O40" s="222"/>
      <c r="P40" s="217">
        <f>TakeOffTime*$AR13*NumEngines</f>
        <v>102.56400000000001</v>
      </c>
      <c r="Q40" s="218"/>
      <c r="R40" s="219"/>
      <c r="S40" s="217">
        <f>ClimbOutTime*$AO13*NumEngines</f>
        <v>263.73599999999999</v>
      </c>
      <c r="T40" s="218"/>
      <c r="U40" s="219"/>
      <c r="V40" s="282">
        <f>$G40+$P40+$S40</f>
        <v>549.66148656335645</v>
      </c>
      <c r="W40" s="283"/>
      <c r="X40" s="284"/>
      <c r="Y40" s="217">
        <f>ApproachTime*$AL13*NumEngines</f>
        <v>162.24</v>
      </c>
      <c r="Z40" s="218"/>
      <c r="AA40" s="219"/>
      <c r="AB40" s="217">
        <f>TaxiInTime*$AI13*NumEngines</f>
        <v>117.04319459990013</v>
      </c>
      <c r="AC40" s="218"/>
      <c r="AD40" s="219"/>
      <c r="AE40" s="256">
        <f>DefaultICAOTaxiInTime*$AI13*NumEngines</f>
        <v>94.92</v>
      </c>
      <c r="AF40" s="221"/>
      <c r="AG40" s="221"/>
      <c r="AH40" s="220">
        <f>BusiestAirportsTaxiInTime*$AI13*NumEngines</f>
        <v>87.259095772015684</v>
      </c>
      <c r="AI40" s="221"/>
      <c r="AJ40" s="222"/>
      <c r="AK40" s="258">
        <f>$Y40+$AB40</f>
        <v>279.28319459990013</v>
      </c>
      <c r="AL40" s="259"/>
      <c r="AM40" s="260"/>
      <c r="AN40" s="325">
        <f>V40+AK40</f>
        <v>828.94468116325652</v>
      </c>
      <c r="AO40" s="325"/>
      <c r="AP40" s="326"/>
      <c r="AQ40" s="312" t="s">
        <v>2665</v>
      </c>
      <c r="AR40" s="313"/>
      <c r="AS40" s="313"/>
      <c r="AT40" s="314"/>
      <c r="AU40" s="110"/>
      <c r="AV40" s="25"/>
    </row>
    <row r="41" spans="1:60" ht="15" thickTop="1" thickBot="1">
      <c r="A41" s="25"/>
      <c r="B41" s="109"/>
      <c r="C41" s="319" t="s">
        <v>2664</v>
      </c>
      <c r="D41" s="320"/>
      <c r="E41" s="320"/>
      <c r="F41" s="321"/>
      <c r="G41" s="217">
        <f>TaxiOutTime*$AI14*NumEngines</f>
        <v>3.4465468801820278</v>
      </c>
      <c r="H41" s="218"/>
      <c r="I41" s="219"/>
      <c r="J41" s="257">
        <f>DefaultICAOTaxiOutTime*$AI14*NumEngines</f>
        <v>4.8427199999999999</v>
      </c>
      <c r="K41" s="224"/>
      <c r="L41" s="224"/>
      <c r="M41" s="223">
        <f>BusiestAirportsTaxiOutTime*$AI14*NumEngines</f>
        <v>3.4670479025382828</v>
      </c>
      <c r="N41" s="224"/>
      <c r="O41" s="225"/>
      <c r="P41" s="217">
        <f>TakeOffTime*$AR14*NumEngines</f>
        <v>2.0512800000000001E-2</v>
      </c>
      <c r="Q41" s="218"/>
      <c r="R41" s="219"/>
      <c r="S41" s="217">
        <f>ClimbOutTime*$AO14*NumEngines</f>
        <v>0.15824160000000001</v>
      </c>
      <c r="T41" s="218"/>
      <c r="U41" s="219"/>
      <c r="V41" s="282">
        <f>$G41+$P41+$S41</f>
        <v>3.6253012801820281</v>
      </c>
      <c r="W41" s="283"/>
      <c r="X41" s="284"/>
      <c r="Y41" s="217">
        <f>ApproachTime*$AL14*NumEngines</f>
        <v>0.25958400000000004</v>
      </c>
      <c r="Z41" s="218"/>
      <c r="AA41" s="219"/>
      <c r="AB41" s="217">
        <f>TaxiInTime*$AI14*NumEngines</f>
        <v>2.1999977462848483</v>
      </c>
      <c r="AC41" s="218"/>
      <c r="AD41" s="219"/>
      <c r="AE41" s="257">
        <f>DefaultICAOTaxiInTime*$AI14*NumEngines</f>
        <v>1.78416</v>
      </c>
      <c r="AF41" s="224"/>
      <c r="AG41" s="224"/>
      <c r="AH41" s="223">
        <f>BusiestAirportsTaxiInTime*$AI14*NumEngines</f>
        <v>1.6401621187589495</v>
      </c>
      <c r="AI41" s="224"/>
      <c r="AJ41" s="225"/>
      <c r="AK41" s="258">
        <f t="shared" ref="AK41:AK44" si="0">$Y41+$AB41</f>
        <v>2.4595817462848482</v>
      </c>
      <c r="AL41" s="259"/>
      <c r="AM41" s="260"/>
      <c r="AN41" s="325">
        <f t="shared" ref="AN41:AN44" si="1">V41+AK41</f>
        <v>6.0848830264668763</v>
      </c>
      <c r="AO41" s="325"/>
      <c r="AP41" s="326"/>
      <c r="AQ41" s="312" t="s">
        <v>2664</v>
      </c>
      <c r="AR41" s="313"/>
      <c r="AS41" s="313"/>
      <c r="AT41" s="314"/>
      <c r="AU41" s="110"/>
      <c r="AV41" s="25"/>
    </row>
    <row r="42" spans="1:60" ht="15" thickTop="1" thickBot="1">
      <c r="A42" s="25"/>
      <c r="B42" s="109"/>
      <c r="C42" s="319" t="s">
        <v>2666</v>
      </c>
      <c r="D42" s="320"/>
      <c r="E42" s="320"/>
      <c r="F42" s="321"/>
      <c r="G42" s="217">
        <f>TaxiOutTime*$AI15*NumEngines</f>
        <v>0.34838682447037728</v>
      </c>
      <c r="H42" s="218"/>
      <c r="I42" s="219"/>
      <c r="J42" s="257">
        <f>DefaultICAOTaxiOutTime*$AI15*NumEngines</f>
        <v>0.48951599999999995</v>
      </c>
      <c r="K42" s="224"/>
      <c r="L42" s="224"/>
      <c r="M42" s="223">
        <f>BusiestAirportsTaxiOutTime*$AI15*NumEngines</f>
        <v>0.35045912649480659</v>
      </c>
      <c r="N42" s="224"/>
      <c r="O42" s="225"/>
      <c r="P42" s="217">
        <f>TakeOffTime*$AR15*NumEngines</f>
        <v>1.0256400000000001E-2</v>
      </c>
      <c r="Q42" s="218"/>
      <c r="R42" s="219"/>
      <c r="S42" s="217">
        <f>ClimbOutTime*$AO15*NumEngines</f>
        <v>2.6373600000000001E-2</v>
      </c>
      <c r="T42" s="218"/>
      <c r="U42" s="219"/>
      <c r="V42" s="282">
        <f>$G42+$P42+$S42</f>
        <v>0.38501682447037727</v>
      </c>
      <c r="W42" s="283"/>
      <c r="X42" s="284"/>
      <c r="Y42" s="217">
        <f>ApproachTime*$AL15*NumEngines</f>
        <v>1.6224000000000002E-2</v>
      </c>
      <c r="Z42" s="218"/>
      <c r="AA42" s="219"/>
      <c r="AB42" s="217">
        <f>TaxiInTime*$AI15*NumEngines</f>
        <v>0.22238206973981023</v>
      </c>
      <c r="AC42" s="218"/>
      <c r="AD42" s="219"/>
      <c r="AE42" s="257">
        <f>DefaultICAOTaxiInTime*$AI15*NumEngines</f>
        <v>0.18034799999999998</v>
      </c>
      <c r="AF42" s="224"/>
      <c r="AG42" s="224"/>
      <c r="AH42" s="223">
        <f>BusiestAirportsTaxiInTime*$AI15*NumEngines</f>
        <v>0.16579228196682977</v>
      </c>
      <c r="AI42" s="224"/>
      <c r="AJ42" s="225"/>
      <c r="AK42" s="258">
        <f t="shared" si="0"/>
        <v>0.23860606973981024</v>
      </c>
      <c r="AL42" s="259"/>
      <c r="AM42" s="260"/>
      <c r="AN42" s="325">
        <f t="shared" si="1"/>
        <v>0.62362289421018757</v>
      </c>
      <c r="AO42" s="325"/>
      <c r="AP42" s="326"/>
      <c r="AQ42" s="312" t="s">
        <v>2666</v>
      </c>
      <c r="AR42" s="313"/>
      <c r="AS42" s="313"/>
      <c r="AT42" s="314"/>
      <c r="AU42" s="110"/>
      <c r="AV42" s="25"/>
    </row>
    <row r="43" spans="1:60" ht="15" thickTop="1" thickBot="1">
      <c r="A43" s="25"/>
      <c r="B43" s="109"/>
      <c r="C43" s="319" t="s">
        <v>2667</v>
      </c>
      <c r="D43" s="320"/>
      <c r="E43" s="320"/>
      <c r="F43" s="321"/>
      <c r="G43" s="217">
        <f>TaxiOutTime*$AI16*NumEngines</f>
        <v>0.86179898684777534</v>
      </c>
      <c r="H43" s="218"/>
      <c r="I43" s="219"/>
      <c r="J43" s="257">
        <f>DefaultICAOTaxiOutTime*$AI16*NumEngines</f>
        <v>1.2109079999999999</v>
      </c>
      <c r="K43" s="224"/>
      <c r="L43" s="224"/>
      <c r="M43" s="223">
        <f>BusiestAirportsTaxiOutTime*$AI16*NumEngines</f>
        <v>0.86692520764504788</v>
      </c>
      <c r="N43" s="224"/>
      <c r="O43" s="225"/>
      <c r="P43" s="217">
        <f>TakeOffTime*$AR16*NumEngines</f>
        <v>2.9534399999999996</v>
      </c>
      <c r="Q43" s="218"/>
      <c r="R43" s="219"/>
      <c r="S43" s="217">
        <f>ClimbOutTime*$AO16*NumEngines</f>
        <v>5.9347200000000004</v>
      </c>
      <c r="T43" s="218"/>
      <c r="U43" s="219"/>
      <c r="V43" s="282">
        <f>$G43+$P43+$S43</f>
        <v>9.7499589868477763</v>
      </c>
      <c r="W43" s="283"/>
      <c r="X43" s="284"/>
      <c r="Y43" s="217">
        <f>ApproachTime*$AL16*NumEngines</f>
        <v>1.752</v>
      </c>
      <c r="Z43" s="218"/>
      <c r="AA43" s="219"/>
      <c r="AB43" s="217">
        <f>TaxiInTime*$AI16*NumEngines</f>
        <v>0.55010301461953059</v>
      </c>
      <c r="AC43" s="218"/>
      <c r="AD43" s="219"/>
      <c r="AE43" s="257">
        <f>DefaultICAOTaxiInTime*$AI16*NumEngines</f>
        <v>0.44612399999999997</v>
      </c>
      <c r="AF43" s="224"/>
      <c r="AG43" s="224"/>
      <c r="AH43" s="223">
        <f>BusiestAirportsTaxiInTime*$AI16*NumEngines</f>
        <v>0.41011775012847362</v>
      </c>
      <c r="AI43" s="224"/>
      <c r="AJ43" s="225"/>
      <c r="AK43" s="258">
        <f t="shared" si="0"/>
        <v>2.3021030146195307</v>
      </c>
      <c r="AL43" s="259"/>
      <c r="AM43" s="260"/>
      <c r="AN43" s="325">
        <f t="shared" si="1"/>
        <v>12.052062001467307</v>
      </c>
      <c r="AO43" s="325"/>
      <c r="AP43" s="326"/>
      <c r="AQ43" s="312" t="s">
        <v>2667</v>
      </c>
      <c r="AR43" s="313"/>
      <c r="AS43" s="313"/>
      <c r="AT43" s="314"/>
      <c r="AU43" s="110"/>
      <c r="AV43" s="25"/>
    </row>
    <row r="44" spans="1:60" ht="17.399999999999999" thickTop="1" thickBot="1">
      <c r="A44" s="25"/>
      <c r="B44" s="109"/>
      <c r="C44" s="319" t="s">
        <v>2668</v>
      </c>
      <c r="D44" s="320"/>
      <c r="E44" s="320"/>
      <c r="F44" s="321"/>
      <c r="G44" s="217">
        <f t="shared" ref="G44:AH44" si="2">G40*CO2PerFuel</f>
        <v>577.58868267457296</v>
      </c>
      <c r="H44" s="218"/>
      <c r="I44" s="219"/>
      <c r="J44" s="289">
        <f t="shared" si="2"/>
        <v>811.56599999999992</v>
      </c>
      <c r="K44" s="265"/>
      <c r="L44" s="265"/>
      <c r="M44" s="264">
        <f t="shared" si="2"/>
        <v>581.0243412940215</v>
      </c>
      <c r="N44" s="265"/>
      <c r="O44" s="266"/>
      <c r="P44" s="217">
        <f t="shared" si="2"/>
        <v>323.07660000000004</v>
      </c>
      <c r="Q44" s="218"/>
      <c r="R44" s="219"/>
      <c r="S44" s="217">
        <f t="shared" si="2"/>
        <v>830.76839999999993</v>
      </c>
      <c r="T44" s="218"/>
      <c r="U44" s="219"/>
      <c r="V44" s="282">
        <f>$G44+$P44+$S44</f>
        <v>1731.433682674573</v>
      </c>
      <c r="W44" s="283"/>
      <c r="X44" s="284"/>
      <c r="Y44" s="217">
        <f t="shared" si="2"/>
        <v>511.05600000000004</v>
      </c>
      <c r="Z44" s="218"/>
      <c r="AA44" s="219"/>
      <c r="AB44" s="217">
        <f t="shared" si="2"/>
        <v>368.68606298968541</v>
      </c>
      <c r="AC44" s="218"/>
      <c r="AD44" s="219"/>
      <c r="AE44" s="289">
        <f t="shared" si="2"/>
        <v>298.99799999999999</v>
      </c>
      <c r="AF44" s="265"/>
      <c r="AG44" s="265"/>
      <c r="AH44" s="264">
        <f t="shared" si="2"/>
        <v>274.86615168184937</v>
      </c>
      <c r="AI44" s="265"/>
      <c r="AJ44" s="266"/>
      <c r="AK44" s="258">
        <f t="shared" si="0"/>
        <v>879.74206298968545</v>
      </c>
      <c r="AL44" s="259"/>
      <c r="AM44" s="260"/>
      <c r="AN44" s="325">
        <f t="shared" si="1"/>
        <v>2611.1757456642586</v>
      </c>
      <c r="AO44" s="325"/>
      <c r="AP44" s="326"/>
      <c r="AQ44" s="312" t="s">
        <v>2672</v>
      </c>
      <c r="AR44" s="313"/>
      <c r="AS44" s="313"/>
      <c r="AT44" s="314"/>
      <c r="AU44" s="110"/>
      <c r="AV44" s="25"/>
    </row>
    <row r="45" spans="1:60" ht="15" thickTop="1" thickBot="1">
      <c r="A45" s="25"/>
      <c r="B45" s="113"/>
      <c r="C45" s="114"/>
      <c r="D45" s="114"/>
      <c r="E45" s="115"/>
      <c r="F45" s="115"/>
      <c r="G45" s="115"/>
      <c r="H45" s="115"/>
      <c r="I45" s="115"/>
      <c r="J45" s="115"/>
      <c r="K45" s="114"/>
      <c r="L45" s="114"/>
      <c r="M45" s="114"/>
      <c r="N45" s="114"/>
      <c r="O45" s="114"/>
      <c r="P45" s="114"/>
      <c r="Q45" s="114"/>
      <c r="R45" s="114"/>
      <c r="S45" s="114"/>
      <c r="T45" s="114"/>
      <c r="U45" s="114"/>
      <c r="V45" s="114"/>
      <c r="W45" s="114"/>
      <c r="X45" s="114"/>
      <c r="Y45" s="114"/>
      <c r="Z45" s="114"/>
      <c r="AA45" s="114"/>
      <c r="AB45" s="114"/>
      <c r="AC45" s="114"/>
      <c r="AD45" s="114"/>
      <c r="AE45" s="114"/>
      <c r="AF45" s="114"/>
      <c r="AG45" s="114"/>
      <c r="AH45" s="114"/>
      <c r="AI45" s="114"/>
      <c r="AJ45" s="114"/>
      <c r="AK45" s="114"/>
      <c r="AL45" s="114"/>
      <c r="AM45" s="114"/>
      <c r="AN45" s="114"/>
      <c r="AO45" s="114"/>
      <c r="AP45" s="114"/>
      <c r="AQ45" s="114"/>
      <c r="AR45" s="114"/>
      <c r="AS45" s="114"/>
      <c r="AT45" s="114"/>
      <c r="AU45" s="116"/>
      <c r="AV45" s="25"/>
    </row>
    <row r="46" spans="1:60" ht="14.4" thickTop="1">
      <c r="A46" s="25"/>
      <c r="B46" s="25"/>
      <c r="C46" s="25"/>
      <c r="D46" s="25"/>
      <c r="E46" s="25"/>
      <c r="F46" s="25"/>
      <c r="G46" s="25"/>
      <c r="H46" s="25"/>
      <c r="I46" s="25"/>
      <c r="J46" s="25"/>
      <c r="K46" s="25"/>
      <c r="L46" s="28"/>
      <c r="M46" s="28"/>
      <c r="N46" s="28"/>
      <c r="O46" s="28"/>
      <c r="P46" s="28"/>
      <c r="Q46" s="28"/>
      <c r="R46" s="28"/>
      <c r="S46" s="28"/>
      <c r="T46" s="28"/>
      <c r="U46" s="28"/>
      <c r="V46" s="28"/>
      <c r="W46" s="28"/>
      <c r="X46" s="28"/>
      <c r="Y46" s="28"/>
      <c r="Z46" s="28"/>
      <c r="AA46" s="25"/>
      <c r="AB46" s="25"/>
      <c r="AC46" s="25"/>
      <c r="AD46" s="25"/>
      <c r="AE46" s="25"/>
      <c r="AF46" s="25"/>
      <c r="AG46" s="25"/>
      <c r="AH46" s="25"/>
      <c r="AI46" s="25"/>
      <c r="AJ46" s="25"/>
      <c r="AK46" s="25"/>
      <c r="AL46" s="25"/>
      <c r="AM46" s="25"/>
      <c r="AN46" s="25"/>
      <c r="AO46" s="25"/>
      <c r="AP46" s="25"/>
      <c r="AQ46" s="25"/>
      <c r="AR46" s="25"/>
      <c r="AS46" s="25"/>
      <c r="AT46" s="25"/>
      <c r="AU46" s="25"/>
      <c r="AV46" s="25"/>
    </row>
    <row r="47" spans="1:60">
      <c r="A47" s="25"/>
      <c r="B47" s="149"/>
      <c r="C47" s="146"/>
      <c r="D47" s="25"/>
      <c r="E47" s="25"/>
      <c r="F47" s="25"/>
      <c r="G47" s="25"/>
      <c r="H47" s="25"/>
      <c r="I47" s="25"/>
      <c r="J47" s="25"/>
      <c r="K47" s="25"/>
      <c r="L47" s="25"/>
      <c r="M47" s="28"/>
      <c r="N47" s="28"/>
      <c r="O47" s="28"/>
      <c r="P47" s="28"/>
      <c r="Q47" s="28"/>
      <c r="R47" s="25"/>
      <c r="S47" s="28"/>
      <c r="T47" s="28"/>
      <c r="U47" s="28"/>
      <c r="V47" s="28"/>
      <c r="W47" s="28"/>
      <c r="X47" s="28"/>
      <c r="Y47" s="28"/>
      <c r="Z47" s="28"/>
      <c r="AA47" s="25"/>
      <c r="AB47" s="25"/>
      <c r="AC47" s="25"/>
      <c r="AD47" s="25"/>
      <c r="AE47" s="25"/>
      <c r="AF47" s="25"/>
      <c r="AG47" s="25"/>
      <c r="AH47" s="25"/>
      <c r="AI47" s="25"/>
      <c r="AJ47" s="25"/>
      <c r="AK47" s="25"/>
      <c r="AL47" s="25"/>
      <c r="AM47" s="25"/>
      <c r="AN47" s="25"/>
      <c r="AO47" s="25"/>
      <c r="AP47" s="25"/>
      <c r="AQ47" s="25"/>
      <c r="AR47" s="25"/>
      <c r="AS47" s="25"/>
      <c r="AT47" s="25"/>
      <c r="AU47" s="25"/>
      <c r="AV47" s="25"/>
    </row>
    <row r="48" spans="1:60">
      <c r="A48" s="25"/>
      <c r="B48" s="149"/>
      <c r="C48" s="28"/>
      <c r="D48" s="25"/>
      <c r="E48" s="25"/>
      <c r="F48" s="25"/>
      <c r="G48" s="25"/>
      <c r="H48" s="25"/>
      <c r="I48" s="25"/>
      <c r="J48" s="25"/>
      <c r="K48" s="25"/>
      <c r="L48" s="25"/>
      <c r="M48" s="28"/>
      <c r="N48" s="28"/>
      <c r="O48" s="28"/>
      <c r="P48" s="28"/>
      <c r="Q48" s="28"/>
      <c r="R48" s="25"/>
      <c r="S48" s="25"/>
      <c r="T48" s="28"/>
      <c r="U48" s="28"/>
      <c r="V48" s="28"/>
      <c r="W48" s="28"/>
      <c r="X48" s="28"/>
      <c r="Y48" s="28"/>
      <c r="Z48" s="25"/>
      <c r="AA48" s="25"/>
      <c r="AB48" s="25"/>
      <c r="AC48" s="25"/>
      <c r="AD48" s="25"/>
      <c r="AE48" s="25"/>
      <c r="AF48" s="25"/>
      <c r="AG48" s="25"/>
      <c r="AH48" s="25"/>
      <c r="AI48" s="25"/>
      <c r="AJ48" s="25"/>
      <c r="AK48" s="25"/>
      <c r="AL48" s="25"/>
      <c r="AM48" s="25"/>
      <c r="AN48" s="25"/>
      <c r="AO48" s="25"/>
      <c r="AP48" s="25"/>
      <c r="AQ48" s="25"/>
      <c r="AR48" s="25"/>
      <c r="AS48" s="25"/>
      <c r="AT48" s="25"/>
      <c r="AU48" s="25"/>
      <c r="AV48" s="25"/>
    </row>
    <row r="49" spans="1:48">
      <c r="A49" s="25"/>
      <c r="B49" s="149"/>
      <c r="C49" s="28"/>
      <c r="D49" s="25"/>
      <c r="E49" s="25"/>
      <c r="F49" s="25"/>
      <c r="G49" s="25"/>
      <c r="H49" s="25"/>
      <c r="I49" s="25"/>
      <c r="J49" s="25"/>
      <c r="K49" s="25"/>
      <c r="L49" s="25"/>
      <c r="M49" s="28"/>
      <c r="N49" s="28"/>
      <c r="O49" s="28"/>
      <c r="P49" s="28"/>
      <c r="Q49" s="28"/>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row>
    <row r="50" spans="1:48">
      <c r="A50" s="25"/>
      <c r="B50" s="25"/>
      <c r="C50" s="25"/>
      <c r="D50" s="25"/>
      <c r="E50" s="25"/>
      <c r="F50" s="25"/>
      <c r="G50" s="25"/>
      <c r="H50" s="25"/>
      <c r="I50" s="25"/>
      <c r="J50" s="25"/>
      <c r="K50" s="25"/>
      <c r="L50" s="28"/>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row>
    <row r="51" spans="1:48">
      <c r="L51" s="38"/>
    </row>
  </sheetData>
  <mergeCells count="142">
    <mergeCell ref="A6:A7"/>
    <mergeCell ref="AQ41:AT41"/>
    <mergeCell ref="AQ42:AT42"/>
    <mergeCell ref="AQ43:AT43"/>
    <mergeCell ref="AI12:AK12"/>
    <mergeCell ref="AL12:AN12"/>
    <mergeCell ref="AO12:AQ12"/>
    <mergeCell ref="AR12:AT12"/>
    <mergeCell ref="C40:F40"/>
    <mergeCell ref="G33:X33"/>
    <mergeCell ref="Y33:AM33"/>
    <mergeCell ref="G32:AP32"/>
    <mergeCell ref="AQ40:AT40"/>
    <mergeCell ref="AL13:AN13"/>
    <mergeCell ref="AL14:AN14"/>
    <mergeCell ref="AL15:AN15"/>
    <mergeCell ref="AL16:AN16"/>
    <mergeCell ref="AO13:AQ13"/>
    <mergeCell ref="AO14:AQ14"/>
    <mergeCell ref="AR13:AT13"/>
    <mergeCell ref="AR14:AT14"/>
    <mergeCell ref="AR15:AT15"/>
    <mergeCell ref="AR16:AT16"/>
    <mergeCell ref="G39:O39"/>
    <mergeCell ref="AQ44:AT44"/>
    <mergeCell ref="R10:R20"/>
    <mergeCell ref="R23:R27"/>
    <mergeCell ref="AA9:AA17"/>
    <mergeCell ref="C41:F41"/>
    <mergeCell ref="C42:F42"/>
    <mergeCell ref="C43:F43"/>
    <mergeCell ref="C44:F44"/>
    <mergeCell ref="V35:X35"/>
    <mergeCell ref="AK35:AM35"/>
    <mergeCell ref="AN40:AP40"/>
    <mergeCell ref="AN41:AP41"/>
    <mergeCell ref="AN42:AP42"/>
    <mergeCell ref="AN43:AP43"/>
    <mergeCell ref="AN44:AP44"/>
    <mergeCell ref="AN34:AP34"/>
    <mergeCell ref="AN35:AP35"/>
    <mergeCell ref="AN36:AP36"/>
    <mergeCell ref="W19:Y19"/>
    <mergeCell ref="W24:Y24"/>
    <mergeCell ref="W26:Y26"/>
    <mergeCell ref="AI11:AT11"/>
    <mergeCell ref="AO15:AQ15"/>
    <mergeCell ref="AO16:AQ16"/>
    <mergeCell ref="P39:R39"/>
    <mergeCell ref="AN33:AP33"/>
    <mergeCell ref="AC13:AH13"/>
    <mergeCell ref="AC14:AH14"/>
    <mergeCell ref="AC15:AH15"/>
    <mergeCell ref="AC16:AH16"/>
    <mergeCell ref="AI13:AK13"/>
    <mergeCell ref="AI14:AK14"/>
    <mergeCell ref="AI15:AK15"/>
    <mergeCell ref="AI16:AK16"/>
    <mergeCell ref="T13:V13"/>
    <mergeCell ref="T19:V19"/>
    <mergeCell ref="V34:X34"/>
    <mergeCell ref="S34:U34"/>
    <mergeCell ref="S39:U39"/>
    <mergeCell ref="Y39:AA39"/>
    <mergeCell ref="AB39:AJ39"/>
    <mergeCell ref="G44:I44"/>
    <mergeCell ref="J43:L43"/>
    <mergeCell ref="J44:L44"/>
    <mergeCell ref="P44:R44"/>
    <mergeCell ref="AE43:AG43"/>
    <mergeCell ref="AE44:AG44"/>
    <mergeCell ref="AB43:AD43"/>
    <mergeCell ref="AB44:AD44"/>
    <mergeCell ref="V43:X43"/>
    <mergeCell ref="V44:X44"/>
    <mergeCell ref="Y43:AA43"/>
    <mergeCell ref="Y44:AA44"/>
    <mergeCell ref="S43:U43"/>
    <mergeCell ref="S44:U44"/>
    <mergeCell ref="M43:O43"/>
    <mergeCell ref="M44:O44"/>
    <mergeCell ref="P43:R43"/>
    <mergeCell ref="W11:Y11"/>
    <mergeCell ref="W13:Y13"/>
    <mergeCell ref="P34:R34"/>
    <mergeCell ref="F25:P25"/>
    <mergeCell ref="F15:P15"/>
    <mergeCell ref="F23:P23"/>
    <mergeCell ref="F27:P27"/>
    <mergeCell ref="T11:V11"/>
    <mergeCell ref="G43:I43"/>
    <mergeCell ref="V41:X41"/>
    <mergeCell ref="M40:O40"/>
    <mergeCell ref="Y40:AA40"/>
    <mergeCell ref="Y41:AA41"/>
    <mergeCell ref="Y42:AA42"/>
    <mergeCell ref="S40:U40"/>
    <mergeCell ref="S41:U41"/>
    <mergeCell ref="S42:U42"/>
    <mergeCell ref="V42:X42"/>
    <mergeCell ref="V40:X40"/>
    <mergeCell ref="Y34:AA34"/>
    <mergeCell ref="W15:Y15"/>
    <mergeCell ref="T15:V15"/>
    <mergeCell ref="P42:R42"/>
    <mergeCell ref="G34:O34"/>
    <mergeCell ref="AK40:AM40"/>
    <mergeCell ref="AK41:AM41"/>
    <mergeCell ref="AK42:AM42"/>
    <mergeCell ref="AK43:AM43"/>
    <mergeCell ref="AK44:AM44"/>
    <mergeCell ref="AK34:AM34"/>
    <mergeCell ref="AE40:AG40"/>
    <mergeCell ref="AE41:AG41"/>
    <mergeCell ref="AE42:AG42"/>
    <mergeCell ref="AH43:AJ43"/>
    <mergeCell ref="AH44:AJ44"/>
    <mergeCell ref="AB34:AJ34"/>
    <mergeCell ref="B6:AU7"/>
    <mergeCell ref="G3:X3"/>
    <mergeCell ref="AB40:AD40"/>
    <mergeCell ref="AB41:AD41"/>
    <mergeCell ref="AB42:AD42"/>
    <mergeCell ref="AH40:AJ40"/>
    <mergeCell ref="AH41:AJ41"/>
    <mergeCell ref="AH42:AJ42"/>
    <mergeCell ref="G35:I38"/>
    <mergeCell ref="AB35:AD38"/>
    <mergeCell ref="J35:L38"/>
    <mergeCell ref="M35:O38"/>
    <mergeCell ref="AE35:AG38"/>
    <mergeCell ref="AH35:AJ38"/>
    <mergeCell ref="G40:I40"/>
    <mergeCell ref="G41:I41"/>
    <mergeCell ref="G42:I42"/>
    <mergeCell ref="J40:L40"/>
    <mergeCell ref="J41:L41"/>
    <mergeCell ref="J42:L42"/>
    <mergeCell ref="M41:O41"/>
    <mergeCell ref="M42:O42"/>
    <mergeCell ref="P40:R40"/>
    <mergeCell ref="P41:R41"/>
  </mergeCells>
  <dataValidations count="6">
    <dataValidation type="list" allowBlank="1" showErrorMessage="1" prompt="Select the airport !" sqref="F25" xr:uid="{00000000-0002-0000-0100-000000000000}">
      <formula1>INDIRECT($F$23)</formula1>
    </dataValidation>
    <dataValidation type="list" allowBlank="1" showErrorMessage="1" prompt="Select the state where the airport is located !" sqref="F23" xr:uid="{00000000-0002-0000-0100-000001000000}">
      <formula1>States</formula1>
    </dataValidation>
    <dataValidation type="list" allowBlank="1" showErrorMessage="1" prompt="Select the year !" sqref="F27" xr:uid="{00000000-0002-0000-0100-000002000000}">
      <formula1>Years</formula1>
    </dataValidation>
    <dataValidation type="list" allowBlank="1" showInputMessage="1" showErrorMessage="1" sqref="AL17" xr:uid="{00000000-0002-0000-0100-000003000000}">
      <formula1>AircraftTypes</formula1>
    </dataValidation>
    <dataValidation type="list" allowBlank="1" showInputMessage="1" showErrorMessage="1" sqref="D26" xr:uid="{00000000-0002-0000-0100-000004000000}">
      <formula1>INDIRECT($F$23)</formula1>
    </dataValidation>
    <dataValidation type="list" allowBlank="1" showInputMessage="1" showErrorMessage="1" sqref="D24" xr:uid="{00000000-0002-0000-0100-000005000000}">
      <formula1>States</formula1>
    </dataValidation>
  </dataValidations>
  <hyperlinks>
    <hyperlink ref="G3" r:id="rId1" display=" Chapter 1.A.3.a 'Aviation' of the 'EMEP/EEA air pollutant emission inventory guidebook 2016'" xr:uid="{00000000-0004-0000-0100-000000000000}"/>
    <hyperlink ref="G3:X3" r:id="rId2" display=" Chapter 1.A.3.a 'Aviation' of the 'EMEP/EEA Air Pollutant Emission Inventory Guidebook 2019'" xr:uid="{00000000-0004-0000-0100-000001000000}"/>
  </hyperlinks>
  <pageMargins left="0.75" right="0.75" top="1" bottom="1" header="0.5" footer="0.5"/>
  <pageSetup paperSize="9" orientation="portrait" r:id="rId3"/>
  <headerFooter alignWithMargins="0"/>
  <ignoredErrors>
    <ignoredError sqref="Z9" unlockedFormula="1"/>
  </ignoredErrors>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6000000}">
          <x14:formula1>
            <xm:f>'ACT_PRF.aircraft-engine'!$B$2:$B$858</xm:f>
          </x14:formula1>
          <xm:sqref>F15:P15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47"/>
  </sheetPr>
  <dimension ref="A1:AS599"/>
  <sheetViews>
    <sheetView workbookViewId="0">
      <selection activeCell="AA2" sqref="AA2"/>
    </sheetView>
  </sheetViews>
  <sheetFormatPr defaultColWidth="8.69921875" defaultRowHeight="13.8"/>
  <cols>
    <col min="1" max="1" width="21.69921875" style="18" bestFit="1" customWidth="1"/>
    <col min="2" max="2" width="59.69921875" style="18" bestFit="1" customWidth="1"/>
    <col min="3" max="3" width="42.59765625" style="18" bestFit="1" customWidth="1"/>
    <col min="4" max="4" width="39.3984375" style="18" bestFit="1" customWidth="1"/>
    <col min="5" max="5" width="47.69921875" style="18" bestFit="1" customWidth="1"/>
    <col min="6" max="6" width="47.59765625" style="18" bestFit="1" customWidth="1"/>
    <col min="7" max="7" width="46.69921875" style="18" bestFit="1" customWidth="1"/>
    <col min="8" max="8" width="39.69921875" style="18" bestFit="1" customWidth="1"/>
    <col min="9" max="9" width="40.8984375" style="18" bestFit="1" customWidth="1"/>
    <col min="10" max="10" width="40.8984375" style="18" customWidth="1"/>
    <col min="11" max="11" width="49.3984375" style="18" bestFit="1" customWidth="1"/>
    <col min="12" max="12" width="54.69921875" style="18" bestFit="1" customWidth="1"/>
    <col min="13" max="13" width="39.59765625" style="18" bestFit="1" customWidth="1"/>
    <col min="14" max="14" width="41.69921875" style="18" bestFit="1" customWidth="1"/>
    <col min="15" max="15" width="72.59765625" style="18" bestFit="1" customWidth="1"/>
    <col min="16" max="16" width="53.69921875" style="18" bestFit="1" customWidth="1"/>
    <col min="17" max="17" width="54" style="18" bestFit="1" customWidth="1"/>
    <col min="18" max="18" width="67.09765625" style="18" bestFit="1" customWidth="1"/>
    <col min="19" max="19" width="46" style="18" bestFit="1" customWidth="1"/>
    <col min="20" max="20" width="40.19921875" style="18" bestFit="1" customWidth="1"/>
    <col min="21" max="21" width="37.8984375" style="18" bestFit="1" customWidth="1"/>
    <col min="22" max="22" width="53.69921875" style="18" bestFit="1" customWidth="1"/>
    <col min="23" max="23" width="40.69921875" style="18" bestFit="1" customWidth="1"/>
    <col min="24" max="24" width="38.69921875" style="18" bestFit="1" customWidth="1"/>
    <col min="25" max="25" width="41.19921875" style="18" bestFit="1" customWidth="1"/>
    <col min="26" max="26" width="43.69921875" style="18" bestFit="1" customWidth="1"/>
    <col min="27" max="27" width="44.3984375" style="18" bestFit="1" customWidth="1"/>
    <col min="28" max="28" width="35.69921875" style="18" bestFit="1" customWidth="1"/>
    <col min="29" max="29" width="41.69921875" style="18" bestFit="1" customWidth="1"/>
    <col min="30" max="30" width="61.09765625" style="18" bestFit="1" customWidth="1"/>
    <col min="31" max="31" width="64.5" style="18" bestFit="1" customWidth="1"/>
    <col min="32" max="32" width="59.8984375" style="18" bestFit="1" customWidth="1"/>
    <col min="33" max="33" width="56.09765625" style="18" bestFit="1" customWidth="1"/>
    <col min="34" max="34" width="46.19921875" style="18" bestFit="1" customWidth="1"/>
    <col min="35" max="35" width="64.19921875" style="18" bestFit="1" customWidth="1"/>
    <col min="36" max="36" width="61.09765625" style="18" bestFit="1" customWidth="1"/>
    <col min="37" max="37" width="45" style="18" bestFit="1" customWidth="1"/>
    <col min="38" max="38" width="42.3984375" style="18" bestFit="1" customWidth="1"/>
    <col min="39" max="39" width="61.19921875" style="18" bestFit="1" customWidth="1"/>
    <col min="40" max="40" width="48.5" style="18" bestFit="1" customWidth="1"/>
    <col min="41" max="41" width="47.19921875" style="18" bestFit="1" customWidth="1"/>
    <col min="42" max="42" width="47.09765625" style="18" bestFit="1" customWidth="1"/>
    <col min="43" max="43" width="56" style="18" bestFit="1" customWidth="1"/>
    <col min="44" max="44" width="56.09765625" style="18" bestFit="1" customWidth="1"/>
    <col min="45" max="45" width="26" style="18" bestFit="1" customWidth="1"/>
    <col min="46" max="16384" width="8.69921875" style="18"/>
  </cols>
  <sheetData>
    <row r="1" spans="1:45" s="17" customFormat="1">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0"/>
    </row>
    <row r="2" spans="1:45" s="17" customFormat="1">
      <c r="A2" s="17" t="s">
        <v>1201</v>
      </c>
      <c r="B2" s="17" t="s">
        <v>1258</v>
      </c>
      <c r="C2" s="17" t="s">
        <v>85</v>
      </c>
      <c r="D2" s="17" t="s">
        <v>1202</v>
      </c>
      <c r="E2" s="17" t="s">
        <v>84</v>
      </c>
      <c r="F2" s="17" t="s">
        <v>1203</v>
      </c>
      <c r="G2" s="17" t="s">
        <v>1233</v>
      </c>
      <c r="H2" s="17" t="s">
        <v>1204</v>
      </c>
      <c r="I2" s="17" t="s">
        <v>1205</v>
      </c>
      <c r="J2" s="17" t="s">
        <v>1206</v>
      </c>
      <c r="K2" s="17" t="s">
        <v>1228</v>
      </c>
      <c r="L2" s="17" t="s">
        <v>1207</v>
      </c>
      <c r="M2" s="17" t="s">
        <v>1208</v>
      </c>
      <c r="N2" s="17" t="s">
        <v>1209</v>
      </c>
      <c r="O2" s="17" t="s">
        <v>1210</v>
      </c>
      <c r="P2" s="17" t="s">
        <v>86</v>
      </c>
      <c r="Q2" s="17" t="s">
        <v>1211</v>
      </c>
      <c r="R2" s="17" t="s">
        <v>1212</v>
      </c>
      <c r="S2" s="17" t="s">
        <v>1213</v>
      </c>
      <c r="T2" s="17" t="s">
        <v>1232</v>
      </c>
      <c r="U2" s="17" t="s">
        <v>1214</v>
      </c>
      <c r="V2" s="17" t="s">
        <v>1215</v>
      </c>
      <c r="W2" s="17" t="s">
        <v>79</v>
      </c>
      <c r="X2" s="17" t="s">
        <v>1216</v>
      </c>
      <c r="Y2" s="17" t="s">
        <v>1217</v>
      </c>
      <c r="Z2" s="17" t="s">
        <v>1218</v>
      </c>
      <c r="AA2" s="17" t="s">
        <v>11113</v>
      </c>
      <c r="AB2" s="17" t="s">
        <v>1219</v>
      </c>
      <c r="AC2" s="17" t="s">
        <v>83</v>
      </c>
      <c r="AD2" s="17" t="s">
        <v>11106</v>
      </c>
      <c r="AE2" s="17" t="s">
        <v>1220</v>
      </c>
      <c r="AF2" s="20" t="s">
        <v>80</v>
      </c>
      <c r="AG2" s="17" t="s">
        <v>1221</v>
      </c>
      <c r="AH2" s="17" t="s">
        <v>1222</v>
      </c>
      <c r="AI2" s="17" t="s">
        <v>1223</v>
      </c>
      <c r="AJ2" s="17" t="s">
        <v>11110</v>
      </c>
      <c r="AK2" s="17" t="s">
        <v>1224</v>
      </c>
      <c r="AL2" s="17" t="s">
        <v>1225</v>
      </c>
      <c r="AM2" s="20" t="s">
        <v>1226</v>
      </c>
      <c r="AN2" s="20" t="s">
        <v>1227</v>
      </c>
      <c r="AO2" s="17" t="s">
        <v>81</v>
      </c>
      <c r="AP2" s="17" t="s">
        <v>82</v>
      </c>
      <c r="AQ2" s="17" t="s">
        <v>87</v>
      </c>
      <c r="AR2" s="20" t="s">
        <v>1229</v>
      </c>
      <c r="AS2" s="23" t="s">
        <v>2033</v>
      </c>
    </row>
    <row r="3" spans="1:45">
      <c r="A3" s="18" t="s">
        <v>1258</v>
      </c>
      <c r="B3" s="14" t="s">
        <v>1458</v>
      </c>
      <c r="C3" s="18" t="s">
        <v>1459</v>
      </c>
      <c r="D3" s="19" t="s">
        <v>1460</v>
      </c>
      <c r="E3" s="18" t="s">
        <v>1461</v>
      </c>
      <c r="F3" s="19" t="s">
        <v>1462</v>
      </c>
      <c r="G3" s="10" t="s">
        <v>1463</v>
      </c>
      <c r="H3" s="19" t="s">
        <v>1464</v>
      </c>
      <c r="I3" s="19" t="s">
        <v>11114</v>
      </c>
      <c r="J3" s="19" t="s">
        <v>1465</v>
      </c>
      <c r="K3" s="19" t="s">
        <v>1466</v>
      </c>
      <c r="L3" s="19" t="s">
        <v>1970</v>
      </c>
      <c r="M3" s="19" t="s">
        <v>1467</v>
      </c>
      <c r="N3" s="11" t="s">
        <v>1972</v>
      </c>
      <c r="O3" s="11" t="s">
        <v>1980</v>
      </c>
      <c r="P3" s="10" t="s">
        <v>1468</v>
      </c>
      <c r="Q3" s="19" t="s">
        <v>1989</v>
      </c>
      <c r="R3" s="19" t="s">
        <v>1469</v>
      </c>
      <c r="S3" s="19" t="s">
        <v>1470</v>
      </c>
      <c r="T3" s="18" t="s">
        <v>1471</v>
      </c>
      <c r="U3" s="19" t="s">
        <v>1472</v>
      </c>
      <c r="V3" s="19" t="s">
        <v>1473</v>
      </c>
      <c r="W3" s="18" t="s">
        <v>1474</v>
      </c>
      <c r="X3" s="19" t="s">
        <v>1475</v>
      </c>
      <c r="Y3" s="19" t="s">
        <v>1476</v>
      </c>
      <c r="Z3" s="19" t="s">
        <v>1477</v>
      </c>
      <c r="AA3" s="10" t="s">
        <v>1478</v>
      </c>
      <c r="AB3" s="19" t="s">
        <v>1479</v>
      </c>
      <c r="AC3" s="18" t="s">
        <v>1480</v>
      </c>
      <c r="AD3" s="196" t="s">
        <v>11107</v>
      </c>
      <c r="AE3" s="19" t="s">
        <v>1481</v>
      </c>
      <c r="AF3" s="18" t="s">
        <v>1482</v>
      </c>
      <c r="AG3" s="19" t="s">
        <v>1483</v>
      </c>
      <c r="AH3" s="19" t="s">
        <v>1484</v>
      </c>
      <c r="AI3" s="10" t="s">
        <v>1630</v>
      </c>
      <c r="AJ3" s="196" t="s">
        <v>11111</v>
      </c>
      <c r="AK3" s="19" t="s">
        <v>1485</v>
      </c>
      <c r="AL3" s="19" t="s">
        <v>1486</v>
      </c>
      <c r="AM3" s="19" t="s">
        <v>1487</v>
      </c>
      <c r="AN3" s="19" t="s">
        <v>1488</v>
      </c>
      <c r="AO3" s="18" t="s">
        <v>1489</v>
      </c>
      <c r="AP3" s="18" t="s">
        <v>1490</v>
      </c>
      <c r="AQ3" s="18" t="s">
        <v>1964</v>
      </c>
      <c r="AR3" s="19" t="s">
        <v>1491</v>
      </c>
      <c r="AS3" s="10" t="s">
        <v>2034</v>
      </c>
    </row>
    <row r="4" spans="1:45">
      <c r="A4" s="18" t="s">
        <v>85</v>
      </c>
      <c r="B4" s="18" t="s">
        <v>1323</v>
      </c>
      <c r="C4" s="18" t="s">
        <v>1324</v>
      </c>
      <c r="D4" s="19" t="s">
        <v>1492</v>
      </c>
      <c r="E4" s="10" t="s">
        <v>1493</v>
      </c>
      <c r="F4" s="19" t="s">
        <v>1494</v>
      </c>
      <c r="G4" s="14" t="s">
        <v>1495</v>
      </c>
      <c r="H4" s="19" t="s">
        <v>1496</v>
      </c>
      <c r="I4" s="19" t="s">
        <v>11115</v>
      </c>
      <c r="J4" s="19" t="s">
        <v>1497</v>
      </c>
      <c r="K4" s="19" t="s">
        <v>1962</v>
      </c>
      <c r="L4" s="19" t="s">
        <v>1498</v>
      </c>
      <c r="M4" s="19" t="s">
        <v>1499</v>
      </c>
      <c r="N4" s="11" t="s">
        <v>1500</v>
      </c>
      <c r="O4" s="19" t="s">
        <v>1979</v>
      </c>
      <c r="P4" s="10" t="s">
        <v>1501</v>
      </c>
      <c r="Q4" s="19" t="s">
        <v>1502</v>
      </c>
      <c r="R4" s="19" t="s">
        <v>1503</v>
      </c>
      <c r="S4" s="19" t="s">
        <v>1504</v>
      </c>
      <c r="T4" s="18" t="s">
        <v>1325</v>
      </c>
      <c r="U4" s="19" t="s">
        <v>1505</v>
      </c>
      <c r="V4" s="19" t="s">
        <v>1506</v>
      </c>
      <c r="W4" s="18" t="s">
        <v>1507</v>
      </c>
      <c r="X4" s="19" t="s">
        <v>1508</v>
      </c>
      <c r="Y4" s="19" t="s">
        <v>1509</v>
      </c>
      <c r="Z4" s="18" t="s">
        <v>1326</v>
      </c>
      <c r="AA4" s="18" t="s">
        <v>1510</v>
      </c>
      <c r="AB4" s="18" t="s">
        <v>1327</v>
      </c>
      <c r="AC4" s="18" t="s">
        <v>1328</v>
      </c>
      <c r="AD4" s="197" t="s">
        <v>11108</v>
      </c>
      <c r="AE4" s="19" t="s">
        <v>1511</v>
      </c>
      <c r="AF4" s="18" t="s">
        <v>1512</v>
      </c>
      <c r="AG4" s="19" t="s">
        <v>1513</v>
      </c>
      <c r="AH4" s="19" t="s">
        <v>1514</v>
      </c>
      <c r="AI4" s="19" t="s">
        <v>1515</v>
      </c>
      <c r="AJ4" s="196" t="s">
        <v>11112</v>
      </c>
      <c r="AK4" s="19" t="s">
        <v>1516</v>
      </c>
      <c r="AL4" s="18" t="s">
        <v>1329</v>
      </c>
      <c r="AM4" s="19" t="s">
        <v>1517</v>
      </c>
      <c r="AN4" s="19" t="s">
        <v>1518</v>
      </c>
      <c r="AO4" s="18" t="s">
        <v>1519</v>
      </c>
      <c r="AP4" s="18" t="s">
        <v>1520</v>
      </c>
      <c r="AQ4" s="18" t="s">
        <v>1521</v>
      </c>
      <c r="AR4" s="19" t="s">
        <v>1522</v>
      </c>
    </row>
    <row r="5" spans="1:45">
      <c r="A5" s="18" t="s">
        <v>1202</v>
      </c>
      <c r="D5" s="19" t="s">
        <v>1523</v>
      </c>
      <c r="E5" s="18" t="s">
        <v>1524</v>
      </c>
      <c r="F5" s="19" t="s">
        <v>1525</v>
      </c>
      <c r="G5" s="10" t="s">
        <v>1526</v>
      </c>
      <c r="H5" s="19" t="s">
        <v>1527</v>
      </c>
      <c r="I5" s="19" t="s">
        <v>11116</v>
      </c>
      <c r="J5" s="19" t="s">
        <v>1969</v>
      </c>
      <c r="K5" s="19" t="s">
        <v>1528</v>
      </c>
      <c r="L5" s="19" t="s">
        <v>1529</v>
      </c>
      <c r="M5" s="18" t="s">
        <v>1330</v>
      </c>
      <c r="N5" s="11" t="s">
        <v>1973</v>
      </c>
      <c r="O5" s="19" t="s">
        <v>1530</v>
      </c>
      <c r="P5" s="10" t="s">
        <v>1531</v>
      </c>
      <c r="Q5" s="19" t="s">
        <v>1990</v>
      </c>
      <c r="R5" s="19" t="s">
        <v>1993</v>
      </c>
      <c r="S5" s="19" t="s">
        <v>1532</v>
      </c>
      <c r="T5" s="19"/>
      <c r="U5" s="19" t="s">
        <v>1533</v>
      </c>
      <c r="V5" s="19" t="s">
        <v>1534</v>
      </c>
      <c r="W5" s="18" t="s">
        <v>1331</v>
      </c>
      <c r="X5" s="18" t="s">
        <v>1332</v>
      </c>
      <c r="Y5" s="19" t="s">
        <v>1535</v>
      </c>
      <c r="AA5" s="10" t="s">
        <v>1360</v>
      </c>
      <c r="AD5" s="196" t="s">
        <v>11109</v>
      </c>
      <c r="AE5" s="19" t="s">
        <v>1536</v>
      </c>
      <c r="AF5" s="18" t="s">
        <v>1537</v>
      </c>
      <c r="AG5" s="19" t="s">
        <v>1538</v>
      </c>
      <c r="AH5" s="19" t="s">
        <v>1539</v>
      </c>
      <c r="AI5" s="19" t="s">
        <v>1540</v>
      </c>
      <c r="AJ5" s="19"/>
      <c r="AK5" s="19" t="s">
        <v>1541</v>
      </c>
      <c r="AM5" s="19" t="s">
        <v>1542</v>
      </c>
      <c r="AN5" s="19" t="s">
        <v>1543</v>
      </c>
      <c r="AO5" s="18" t="s">
        <v>1965</v>
      </c>
      <c r="AP5" s="10" t="s">
        <v>1544</v>
      </c>
      <c r="AQ5" s="18" t="s">
        <v>1545</v>
      </c>
      <c r="AR5" s="19" t="s">
        <v>1546</v>
      </c>
    </row>
    <row r="6" spans="1:45">
      <c r="A6" s="18" t="s">
        <v>84</v>
      </c>
      <c r="D6" s="19" t="s">
        <v>1547</v>
      </c>
      <c r="E6" s="18" t="s">
        <v>1333</v>
      </c>
      <c r="F6" s="19" t="s">
        <v>1548</v>
      </c>
      <c r="G6" s="18" t="s">
        <v>1358</v>
      </c>
      <c r="H6" s="19" t="s">
        <v>1549</v>
      </c>
      <c r="I6" s="19" t="s">
        <v>11117</v>
      </c>
      <c r="J6" s="18" t="s">
        <v>1334</v>
      </c>
      <c r="K6" s="19" t="s">
        <v>1550</v>
      </c>
      <c r="L6" s="19" t="s">
        <v>1551</v>
      </c>
      <c r="N6" s="11" t="s">
        <v>1552</v>
      </c>
      <c r="O6" s="19" t="s">
        <v>1553</v>
      </c>
      <c r="P6" s="10" t="s">
        <v>1554</v>
      </c>
      <c r="Q6" s="19" t="s">
        <v>1555</v>
      </c>
      <c r="R6" s="19" t="s">
        <v>1556</v>
      </c>
      <c r="S6" s="18" t="s">
        <v>1335</v>
      </c>
      <c r="U6" s="19" t="s">
        <v>1557</v>
      </c>
      <c r="V6" s="19" t="s">
        <v>1558</v>
      </c>
      <c r="W6" s="19"/>
      <c r="Y6" s="18" t="s">
        <v>1336</v>
      </c>
      <c r="AD6" s="19"/>
      <c r="AE6" s="19" t="s">
        <v>1559</v>
      </c>
      <c r="AF6" s="18" t="s">
        <v>1966</v>
      </c>
      <c r="AG6" s="19" t="s">
        <v>1560</v>
      </c>
      <c r="AH6" s="19" t="s">
        <v>1561</v>
      </c>
      <c r="AI6" s="19" t="s">
        <v>1562</v>
      </c>
      <c r="AJ6" s="19"/>
      <c r="AK6" s="19" t="s">
        <v>1563</v>
      </c>
      <c r="AM6" s="19" t="s">
        <v>1564</v>
      </c>
      <c r="AN6" s="19" t="s">
        <v>1565</v>
      </c>
      <c r="AO6" s="18" t="s">
        <v>1566</v>
      </c>
      <c r="AP6" s="18" t="s">
        <v>1567</v>
      </c>
      <c r="AQ6" s="18" t="s">
        <v>1568</v>
      </c>
      <c r="AR6" s="19" t="s">
        <v>1569</v>
      </c>
    </row>
    <row r="7" spans="1:45">
      <c r="A7" s="18" t="s">
        <v>1203</v>
      </c>
      <c r="D7" s="19" t="s">
        <v>1570</v>
      </c>
      <c r="E7" s="19"/>
      <c r="F7" s="19" t="s">
        <v>1963</v>
      </c>
      <c r="G7" s="19"/>
      <c r="H7" s="18" t="s">
        <v>1337</v>
      </c>
      <c r="I7" s="18" t="s">
        <v>11118</v>
      </c>
      <c r="K7" s="19" t="s">
        <v>1571</v>
      </c>
      <c r="L7" s="19" t="s">
        <v>1572</v>
      </c>
      <c r="N7" s="11" t="s">
        <v>1974</v>
      </c>
      <c r="O7" s="19" t="s">
        <v>1573</v>
      </c>
      <c r="P7" s="18" t="s">
        <v>1338</v>
      </c>
      <c r="Q7" s="19" t="s">
        <v>1574</v>
      </c>
      <c r="R7" s="19" t="s">
        <v>1575</v>
      </c>
      <c r="U7" s="19" t="s">
        <v>1576</v>
      </c>
      <c r="V7" s="19" t="s">
        <v>1577</v>
      </c>
      <c r="W7" s="19"/>
      <c r="AD7" s="19"/>
      <c r="AE7" s="19" t="s">
        <v>1578</v>
      </c>
      <c r="AF7" s="18" t="s">
        <v>1579</v>
      </c>
      <c r="AG7" s="19" t="s">
        <v>1580</v>
      </c>
      <c r="AH7" s="19" t="s">
        <v>1581</v>
      </c>
      <c r="AI7" s="19" t="s">
        <v>1582</v>
      </c>
      <c r="AJ7" s="19"/>
      <c r="AK7" s="19" t="s">
        <v>1583</v>
      </c>
      <c r="AM7" s="19" t="s">
        <v>2024</v>
      </c>
      <c r="AN7" s="19" t="s">
        <v>1584</v>
      </c>
      <c r="AO7" s="18" t="s">
        <v>1585</v>
      </c>
      <c r="AP7" s="18" t="s">
        <v>1586</v>
      </c>
      <c r="AQ7" s="18" t="s">
        <v>1587</v>
      </c>
      <c r="AR7" s="19" t="s">
        <v>1588</v>
      </c>
    </row>
    <row r="8" spans="1:45">
      <c r="A8" s="18" t="s">
        <v>1233</v>
      </c>
      <c r="D8" s="19" t="s">
        <v>1589</v>
      </c>
      <c r="E8" s="19"/>
      <c r="F8" s="18" t="s">
        <v>1339</v>
      </c>
      <c r="G8" s="19"/>
      <c r="I8" s="18" t="s">
        <v>11119</v>
      </c>
      <c r="K8" s="10" t="s">
        <v>1359</v>
      </c>
      <c r="L8" s="19" t="s">
        <v>1590</v>
      </c>
      <c r="N8" s="11" t="s">
        <v>1591</v>
      </c>
      <c r="O8" s="19" t="s">
        <v>1592</v>
      </c>
      <c r="P8" s="19"/>
      <c r="Q8" s="19" t="s">
        <v>1593</v>
      </c>
      <c r="R8" s="19" t="s">
        <v>1594</v>
      </c>
      <c r="U8" s="19" t="s">
        <v>1595</v>
      </c>
      <c r="V8" s="19" t="s">
        <v>1596</v>
      </c>
      <c r="W8" s="19"/>
      <c r="AD8" s="19"/>
      <c r="AE8" s="19" t="s">
        <v>1597</v>
      </c>
      <c r="AF8" s="18" t="s">
        <v>1457</v>
      </c>
      <c r="AG8" s="19" t="s">
        <v>1560</v>
      </c>
      <c r="AH8" s="19" t="s">
        <v>1598</v>
      </c>
      <c r="AI8" s="19" t="s">
        <v>1599</v>
      </c>
      <c r="AJ8" s="19"/>
      <c r="AK8" s="18" t="s">
        <v>1340</v>
      </c>
      <c r="AM8" s="19" t="s">
        <v>1600</v>
      </c>
      <c r="AN8" s="19" t="s">
        <v>1601</v>
      </c>
      <c r="AO8" s="18" t="s">
        <v>1602</v>
      </c>
      <c r="AP8" s="10" t="s">
        <v>1603</v>
      </c>
      <c r="AQ8" s="18" t="s">
        <v>1604</v>
      </c>
      <c r="AR8" s="19" t="s">
        <v>1605</v>
      </c>
    </row>
    <row r="9" spans="1:45">
      <c r="A9" s="18" t="s">
        <v>1204</v>
      </c>
      <c r="D9" s="18" t="s">
        <v>1341</v>
      </c>
      <c r="E9" s="19"/>
      <c r="G9" s="19"/>
      <c r="I9" s="18" t="s">
        <v>11120</v>
      </c>
      <c r="L9" s="19" t="s">
        <v>1606</v>
      </c>
      <c r="N9" s="11" t="s">
        <v>1975</v>
      </c>
      <c r="O9" s="19" t="s">
        <v>1607</v>
      </c>
      <c r="P9" s="19"/>
      <c r="Q9" s="19" t="s">
        <v>1608</v>
      </c>
      <c r="R9" s="19" t="s">
        <v>1994</v>
      </c>
      <c r="U9" s="19" t="s">
        <v>1609</v>
      </c>
      <c r="V9" s="19" t="s">
        <v>1610</v>
      </c>
      <c r="W9" s="19"/>
      <c r="AD9" s="19"/>
      <c r="AE9" s="10" t="s">
        <v>1999</v>
      </c>
      <c r="AF9" s="10" t="s">
        <v>2003</v>
      </c>
      <c r="AG9" s="19" t="s">
        <v>1611</v>
      </c>
      <c r="AH9" s="19" t="s">
        <v>1612</v>
      </c>
      <c r="AI9" s="19" t="s">
        <v>1613</v>
      </c>
      <c r="AJ9" s="19"/>
      <c r="AM9" s="19" t="s">
        <v>1614</v>
      </c>
      <c r="AN9" s="19" t="s">
        <v>1615</v>
      </c>
      <c r="AO9" s="18" t="s">
        <v>1616</v>
      </c>
      <c r="AP9" s="18" t="s">
        <v>1617</v>
      </c>
      <c r="AQ9" s="18" t="s">
        <v>1618</v>
      </c>
      <c r="AR9" s="19" t="s">
        <v>1619</v>
      </c>
    </row>
    <row r="10" spans="1:45">
      <c r="A10" s="18" t="s">
        <v>1205</v>
      </c>
      <c r="G10" s="10"/>
      <c r="I10" s="18" t="s">
        <v>11121</v>
      </c>
      <c r="L10" s="19" t="s">
        <v>1620</v>
      </c>
      <c r="N10" s="11" t="s">
        <v>1621</v>
      </c>
      <c r="O10" s="19" t="s">
        <v>1622</v>
      </c>
      <c r="P10" s="19"/>
      <c r="Q10" s="19" t="s">
        <v>1623</v>
      </c>
      <c r="R10" s="19" t="s">
        <v>1624</v>
      </c>
      <c r="U10" s="19" t="s">
        <v>1625</v>
      </c>
      <c r="V10" s="19" t="s">
        <v>1626</v>
      </c>
      <c r="W10" s="19"/>
      <c r="AD10" s="19"/>
      <c r="AE10" s="10" t="s">
        <v>2000</v>
      </c>
      <c r="AF10" s="18" t="s">
        <v>1627</v>
      </c>
      <c r="AG10" s="19" t="s">
        <v>1628</v>
      </c>
      <c r="AH10" s="19" t="s">
        <v>1629</v>
      </c>
      <c r="AI10" s="19" t="s">
        <v>1630</v>
      </c>
      <c r="AJ10" s="19"/>
      <c r="AM10" s="19" t="s">
        <v>1631</v>
      </c>
      <c r="AN10" s="19" t="s">
        <v>1632</v>
      </c>
      <c r="AO10" s="18" t="s">
        <v>1342</v>
      </c>
      <c r="AP10" s="18" t="s">
        <v>1633</v>
      </c>
      <c r="AQ10" s="18" t="s">
        <v>1634</v>
      </c>
      <c r="AR10" s="19" t="s">
        <v>1635</v>
      </c>
    </row>
    <row r="11" spans="1:45">
      <c r="A11" s="18" t="s">
        <v>1206</v>
      </c>
      <c r="I11" s="18" t="s">
        <v>11122</v>
      </c>
      <c r="L11" s="19" t="s">
        <v>1636</v>
      </c>
      <c r="N11" s="11" t="s">
        <v>1637</v>
      </c>
      <c r="O11" s="19" t="s">
        <v>1638</v>
      </c>
      <c r="P11" s="19"/>
      <c r="Q11" s="19" t="s">
        <v>1639</v>
      </c>
      <c r="R11" s="19" t="s">
        <v>1640</v>
      </c>
      <c r="U11" s="19" t="s">
        <v>1641</v>
      </c>
      <c r="V11" s="19" t="s">
        <v>1642</v>
      </c>
      <c r="W11" s="19"/>
      <c r="AD11" s="19"/>
      <c r="AE11" s="10" t="s">
        <v>2001</v>
      </c>
      <c r="AF11" s="18" t="s">
        <v>1643</v>
      </c>
      <c r="AG11" s="19" t="s">
        <v>1644</v>
      </c>
      <c r="AH11" s="19" t="s">
        <v>1645</v>
      </c>
      <c r="AI11" s="19" t="s">
        <v>1646</v>
      </c>
      <c r="AJ11" s="19"/>
      <c r="AM11" s="19" t="s">
        <v>1647</v>
      </c>
      <c r="AN11" s="19" t="s">
        <v>1648</v>
      </c>
      <c r="AO11" s="19"/>
      <c r="AP11" s="18" t="s">
        <v>1649</v>
      </c>
      <c r="AQ11" s="18" t="s">
        <v>1343</v>
      </c>
      <c r="AR11" s="19" t="s">
        <v>1650</v>
      </c>
    </row>
    <row r="12" spans="1:45">
      <c r="A12" s="18" t="s">
        <v>1228</v>
      </c>
      <c r="I12" s="18" t="s">
        <v>11123</v>
      </c>
      <c r="L12" s="19" t="s">
        <v>1971</v>
      </c>
      <c r="N12" s="11" t="s">
        <v>1651</v>
      </c>
      <c r="O12" s="19" t="s">
        <v>1652</v>
      </c>
      <c r="P12" s="19"/>
      <c r="Q12" s="19" t="s">
        <v>1653</v>
      </c>
      <c r="R12" s="19" t="s">
        <v>1654</v>
      </c>
      <c r="U12" s="18" t="s">
        <v>1344</v>
      </c>
      <c r="V12" s="19" t="s">
        <v>1655</v>
      </c>
      <c r="W12" s="19"/>
      <c r="AD12" s="19"/>
      <c r="AE12" s="10" t="s">
        <v>2002</v>
      </c>
      <c r="AF12" s="18" t="s">
        <v>1656</v>
      </c>
      <c r="AG12" s="19" t="s">
        <v>1657</v>
      </c>
      <c r="AH12" s="19" t="s">
        <v>1658</v>
      </c>
      <c r="AI12" s="19" t="s">
        <v>1659</v>
      </c>
      <c r="AJ12" s="19"/>
      <c r="AM12" s="19" t="s">
        <v>1660</v>
      </c>
      <c r="AN12" s="19" t="s">
        <v>1661</v>
      </c>
      <c r="AO12" s="19"/>
      <c r="AP12" s="10" t="s">
        <v>1662</v>
      </c>
      <c r="AQ12" s="19"/>
      <c r="AR12" s="19" t="s">
        <v>2026</v>
      </c>
    </row>
    <row r="13" spans="1:45">
      <c r="A13" s="18" t="s">
        <v>1207</v>
      </c>
      <c r="L13" s="19" t="s">
        <v>1663</v>
      </c>
      <c r="N13" s="11" t="s">
        <v>1664</v>
      </c>
      <c r="O13" s="19" t="s">
        <v>1665</v>
      </c>
      <c r="P13" s="19"/>
      <c r="Q13" s="19" t="s">
        <v>1666</v>
      </c>
      <c r="R13" s="19" t="s">
        <v>1667</v>
      </c>
      <c r="V13" s="19" t="s">
        <v>1668</v>
      </c>
      <c r="W13" s="19"/>
      <c r="AD13" s="19"/>
      <c r="AE13" s="10" t="s">
        <v>1361</v>
      </c>
      <c r="AF13" s="18" t="s">
        <v>1669</v>
      </c>
      <c r="AG13" s="19" t="s">
        <v>1670</v>
      </c>
      <c r="AH13" s="19" t="s">
        <v>1671</v>
      </c>
      <c r="AI13" s="19" t="s">
        <v>1672</v>
      </c>
      <c r="AM13" s="19" t="s">
        <v>1673</v>
      </c>
      <c r="AN13" s="19" t="s">
        <v>1674</v>
      </c>
      <c r="AO13" s="19"/>
      <c r="AP13" s="18" t="s">
        <v>1675</v>
      </c>
      <c r="AQ13" s="19"/>
      <c r="AR13" s="19" t="s">
        <v>1676</v>
      </c>
    </row>
    <row r="14" spans="1:45">
      <c r="A14" s="18" t="s">
        <v>1208</v>
      </c>
      <c r="L14" s="18" t="s">
        <v>1345</v>
      </c>
      <c r="N14" s="11" t="s">
        <v>1677</v>
      </c>
      <c r="O14" s="19" t="s">
        <v>1678</v>
      </c>
      <c r="P14" s="19"/>
      <c r="Q14" s="19" t="s">
        <v>1679</v>
      </c>
      <c r="R14" s="19" t="s">
        <v>1680</v>
      </c>
      <c r="V14" s="19" t="s">
        <v>1681</v>
      </c>
      <c r="W14" s="19"/>
      <c r="AF14" s="18" t="s">
        <v>1682</v>
      </c>
      <c r="AG14" s="19" t="s">
        <v>2023</v>
      </c>
      <c r="AH14" s="19" t="s">
        <v>1683</v>
      </c>
      <c r="AI14" s="19" t="s">
        <v>1684</v>
      </c>
      <c r="AM14" s="19" t="s">
        <v>1685</v>
      </c>
      <c r="AN14" s="19" t="s">
        <v>1686</v>
      </c>
      <c r="AO14" s="19"/>
      <c r="AP14" s="18" t="s">
        <v>1687</v>
      </c>
      <c r="AQ14" s="19"/>
      <c r="AR14" s="19" t="s">
        <v>1688</v>
      </c>
    </row>
    <row r="15" spans="1:45">
      <c r="A15" s="18" t="s">
        <v>1209</v>
      </c>
      <c r="N15" s="11" t="s">
        <v>1689</v>
      </c>
      <c r="O15" s="19" t="s">
        <v>1690</v>
      </c>
      <c r="P15" s="19"/>
      <c r="Q15" s="19" t="s">
        <v>1691</v>
      </c>
      <c r="R15" s="19" t="s">
        <v>1692</v>
      </c>
      <c r="V15" s="19" t="s">
        <v>1693</v>
      </c>
      <c r="W15" s="19"/>
      <c r="AF15" s="18" t="s">
        <v>1694</v>
      </c>
      <c r="AG15" s="19" t="s">
        <v>1695</v>
      </c>
      <c r="AH15" s="19" t="s">
        <v>1696</v>
      </c>
      <c r="AI15" s="19" t="s">
        <v>1697</v>
      </c>
      <c r="AM15" s="19" t="s">
        <v>2025</v>
      </c>
      <c r="AN15" s="19" t="s">
        <v>1698</v>
      </c>
      <c r="AO15" s="19"/>
      <c r="AP15" s="18" t="s">
        <v>1699</v>
      </c>
      <c r="AQ15" s="19"/>
      <c r="AR15" s="19" t="s">
        <v>1700</v>
      </c>
    </row>
    <row r="16" spans="1:45">
      <c r="A16" s="18" t="s">
        <v>1210</v>
      </c>
      <c r="N16" s="11" t="s">
        <v>1701</v>
      </c>
      <c r="O16" s="19" t="s">
        <v>1702</v>
      </c>
      <c r="P16" s="19"/>
      <c r="Q16" s="19" t="s">
        <v>1703</v>
      </c>
      <c r="R16" s="19" t="s">
        <v>1704</v>
      </c>
      <c r="V16" s="19" t="s">
        <v>1705</v>
      </c>
      <c r="W16" s="19"/>
      <c r="AF16" s="18" t="s">
        <v>1706</v>
      </c>
      <c r="AG16" s="18" t="s">
        <v>1346</v>
      </c>
      <c r="AH16" s="19" t="s">
        <v>1707</v>
      </c>
      <c r="AI16" s="19" t="s">
        <v>1708</v>
      </c>
      <c r="AM16" s="19" t="s">
        <v>1709</v>
      </c>
      <c r="AN16" s="19" t="s">
        <v>1710</v>
      </c>
      <c r="AO16" s="19"/>
      <c r="AP16" s="18" t="s">
        <v>1711</v>
      </c>
      <c r="AQ16" s="19"/>
      <c r="AR16" s="19" t="s">
        <v>1712</v>
      </c>
    </row>
    <row r="17" spans="1:44">
      <c r="A17" s="18" t="s">
        <v>86</v>
      </c>
      <c r="N17" s="11" t="s">
        <v>1976</v>
      </c>
      <c r="O17" s="19" t="s">
        <v>1713</v>
      </c>
      <c r="P17" s="19"/>
      <c r="Q17" s="19" t="s">
        <v>1714</v>
      </c>
      <c r="R17" s="19" t="s">
        <v>1715</v>
      </c>
      <c r="V17" s="19" t="s">
        <v>1716</v>
      </c>
      <c r="W17" s="19"/>
      <c r="AF17" s="18" t="s">
        <v>1717</v>
      </c>
      <c r="AH17" s="18" t="s">
        <v>1347</v>
      </c>
      <c r="AI17" s="19" t="s">
        <v>1718</v>
      </c>
      <c r="AM17" s="19" t="s">
        <v>1719</v>
      </c>
      <c r="AN17" s="19" t="s">
        <v>1720</v>
      </c>
      <c r="AO17" s="19"/>
      <c r="AP17" s="18" t="s">
        <v>1721</v>
      </c>
      <c r="AQ17" s="19"/>
      <c r="AR17" s="19" t="s">
        <v>1722</v>
      </c>
    </row>
    <row r="18" spans="1:44">
      <c r="A18" s="18" t="s">
        <v>1211</v>
      </c>
      <c r="N18" s="11" t="s">
        <v>1977</v>
      </c>
      <c r="O18" s="19" t="s">
        <v>1723</v>
      </c>
      <c r="P18" s="19"/>
      <c r="Q18" s="19" t="s">
        <v>1724</v>
      </c>
      <c r="R18" s="19" t="s">
        <v>1725</v>
      </c>
      <c r="V18" s="19" t="s">
        <v>1726</v>
      </c>
      <c r="W18" s="19"/>
      <c r="AF18" s="10" t="s">
        <v>2004</v>
      </c>
      <c r="AI18" s="19" t="s">
        <v>1727</v>
      </c>
      <c r="AM18" s="19" t="s">
        <v>1728</v>
      </c>
      <c r="AN18" s="19" t="s">
        <v>1729</v>
      </c>
      <c r="AO18" s="19"/>
      <c r="AP18" s="18" t="s">
        <v>1730</v>
      </c>
      <c r="AQ18" s="19"/>
      <c r="AR18" s="19" t="s">
        <v>1731</v>
      </c>
    </row>
    <row r="19" spans="1:44">
      <c r="A19" s="18" t="s">
        <v>1212</v>
      </c>
      <c r="N19" s="11" t="s">
        <v>1732</v>
      </c>
      <c r="O19" s="19" t="s">
        <v>1978</v>
      </c>
      <c r="P19" s="19"/>
      <c r="Q19" s="19" t="s">
        <v>1733</v>
      </c>
      <c r="R19" s="19" t="s">
        <v>1734</v>
      </c>
      <c r="V19" s="19" t="s">
        <v>1735</v>
      </c>
      <c r="W19" s="19"/>
      <c r="AF19" s="18" t="s">
        <v>1736</v>
      </c>
      <c r="AI19" s="18" t="s">
        <v>1348</v>
      </c>
      <c r="AM19" s="19" t="s">
        <v>1737</v>
      </c>
      <c r="AN19" s="19" t="s">
        <v>1738</v>
      </c>
      <c r="AO19" s="19"/>
      <c r="AP19" s="18" t="s">
        <v>1739</v>
      </c>
      <c r="AQ19" s="19"/>
      <c r="AR19" s="19" t="s">
        <v>1740</v>
      </c>
    </row>
    <row r="20" spans="1:44">
      <c r="A20" s="18" t="s">
        <v>1213</v>
      </c>
      <c r="N20" s="11" t="s">
        <v>1741</v>
      </c>
      <c r="O20" s="19" t="s">
        <v>1981</v>
      </c>
      <c r="P20" s="19"/>
      <c r="Q20" s="19" t="s">
        <v>1742</v>
      </c>
      <c r="R20" s="19" t="s">
        <v>1743</v>
      </c>
      <c r="V20" s="19" t="s">
        <v>1744</v>
      </c>
      <c r="W20" s="19"/>
      <c r="AF20" s="18" t="s">
        <v>1745</v>
      </c>
      <c r="AM20" s="19" t="s">
        <v>1746</v>
      </c>
      <c r="AN20" s="19" t="s">
        <v>1747</v>
      </c>
      <c r="AO20" s="19"/>
      <c r="AP20" s="18" t="s">
        <v>1748</v>
      </c>
      <c r="AQ20" s="19"/>
      <c r="AR20" s="19" t="s">
        <v>1749</v>
      </c>
    </row>
    <row r="21" spans="1:44">
      <c r="A21" s="18" t="s">
        <v>1232</v>
      </c>
      <c r="N21" s="18" t="s">
        <v>1349</v>
      </c>
      <c r="O21" s="19" t="s">
        <v>1982</v>
      </c>
      <c r="P21" s="19"/>
      <c r="Q21" s="19" t="s">
        <v>1750</v>
      </c>
      <c r="R21" s="19" t="s">
        <v>1751</v>
      </c>
      <c r="V21" s="19" t="s">
        <v>1752</v>
      </c>
      <c r="W21" s="19"/>
      <c r="AF21" s="18" t="s">
        <v>1753</v>
      </c>
      <c r="AM21" s="19" t="s">
        <v>1754</v>
      </c>
      <c r="AN21" s="19" t="s">
        <v>1755</v>
      </c>
      <c r="AO21" s="19"/>
      <c r="AP21" s="18" t="s">
        <v>1756</v>
      </c>
      <c r="AQ21" s="19"/>
      <c r="AR21" s="19" t="s">
        <v>1757</v>
      </c>
    </row>
    <row r="22" spans="1:44">
      <c r="A22" s="18" t="s">
        <v>1214</v>
      </c>
      <c r="O22" s="19" t="s">
        <v>1983</v>
      </c>
      <c r="P22" s="19"/>
      <c r="Q22" s="19" t="s">
        <v>1758</v>
      </c>
      <c r="R22" s="19" t="s">
        <v>1759</v>
      </c>
      <c r="V22" s="19" t="s">
        <v>1760</v>
      </c>
      <c r="W22" s="19"/>
      <c r="AF22" s="18" t="s">
        <v>1761</v>
      </c>
      <c r="AM22" s="19" t="s">
        <v>1762</v>
      </c>
      <c r="AN22" s="19" t="s">
        <v>1763</v>
      </c>
      <c r="AO22" s="19"/>
      <c r="AP22" s="10" t="s">
        <v>1764</v>
      </c>
      <c r="AQ22" s="19"/>
      <c r="AR22" s="19" t="s">
        <v>1765</v>
      </c>
    </row>
    <row r="23" spans="1:44" ht="14.4">
      <c r="A23" s="18" t="s">
        <v>1215</v>
      </c>
      <c r="O23" s="19" t="s">
        <v>1766</v>
      </c>
      <c r="P23" s="19"/>
      <c r="Q23" s="19" t="s">
        <v>1767</v>
      </c>
      <c r="R23" s="19" t="s">
        <v>1768</v>
      </c>
      <c r="V23" s="19" t="s">
        <v>1769</v>
      </c>
      <c r="W23" s="19"/>
      <c r="AF23" s="10" t="s">
        <v>2005</v>
      </c>
      <c r="AM23" s="19" t="s">
        <v>1770</v>
      </c>
      <c r="AN23" s="19" t="s">
        <v>1771</v>
      </c>
      <c r="AO23" s="19"/>
      <c r="AP23" s="18" t="s">
        <v>1772</v>
      </c>
      <c r="AQ23" s="19"/>
      <c r="AR23" s="19" t="s">
        <v>1773</v>
      </c>
    </row>
    <row r="24" spans="1:44">
      <c r="A24" s="18" t="s">
        <v>79</v>
      </c>
      <c r="O24" s="19" t="s">
        <v>1774</v>
      </c>
      <c r="P24" s="19"/>
      <c r="Q24" s="19" t="s">
        <v>1775</v>
      </c>
      <c r="R24" s="19" t="s">
        <v>1776</v>
      </c>
      <c r="V24" s="19" t="s">
        <v>1777</v>
      </c>
      <c r="W24" s="19"/>
      <c r="AF24" s="18" t="s">
        <v>1778</v>
      </c>
      <c r="AM24" s="19" t="s">
        <v>1779</v>
      </c>
      <c r="AN24" s="19" t="s">
        <v>1780</v>
      </c>
      <c r="AO24" s="19"/>
      <c r="AP24" s="18" t="s">
        <v>1781</v>
      </c>
      <c r="AQ24" s="19"/>
      <c r="AR24" s="19" t="s">
        <v>1782</v>
      </c>
    </row>
    <row r="25" spans="1:44">
      <c r="A25" s="18" t="s">
        <v>1216</v>
      </c>
      <c r="O25" s="19" t="s">
        <v>1783</v>
      </c>
      <c r="P25" s="19"/>
      <c r="Q25" s="19" t="s">
        <v>1784</v>
      </c>
      <c r="R25" s="19" t="s">
        <v>1785</v>
      </c>
      <c r="V25" s="19" t="s">
        <v>1786</v>
      </c>
      <c r="W25" s="19"/>
      <c r="AF25" s="18" t="s">
        <v>1787</v>
      </c>
      <c r="AM25" s="19" t="s">
        <v>1788</v>
      </c>
      <c r="AN25" s="12" t="s">
        <v>1789</v>
      </c>
      <c r="AO25" s="19"/>
      <c r="AP25" s="18" t="s">
        <v>1790</v>
      </c>
      <c r="AQ25" s="19"/>
      <c r="AR25" s="19" t="s">
        <v>1791</v>
      </c>
    </row>
    <row r="26" spans="1:44">
      <c r="A26" s="18" t="s">
        <v>1217</v>
      </c>
      <c r="O26" s="19" t="s">
        <v>1792</v>
      </c>
      <c r="P26" s="19"/>
      <c r="Q26" s="12" t="s">
        <v>1793</v>
      </c>
      <c r="R26" s="12" t="s">
        <v>1794</v>
      </c>
      <c r="V26" s="19" t="s">
        <v>1795</v>
      </c>
      <c r="W26" s="19"/>
      <c r="AF26" s="18" t="s">
        <v>1796</v>
      </c>
      <c r="AM26" s="12" t="s">
        <v>1797</v>
      </c>
      <c r="AN26" s="12" t="s">
        <v>1798</v>
      </c>
      <c r="AO26" s="19"/>
      <c r="AP26" s="18" t="s">
        <v>1799</v>
      </c>
      <c r="AQ26" s="19"/>
      <c r="AR26" s="19" t="s">
        <v>1800</v>
      </c>
    </row>
    <row r="27" spans="1:44" ht="14.4">
      <c r="A27" s="18" t="s">
        <v>1218</v>
      </c>
      <c r="O27" s="19" t="s">
        <v>1801</v>
      </c>
      <c r="P27" s="19"/>
      <c r="Q27" s="12" t="s">
        <v>1802</v>
      </c>
      <c r="R27" s="12" t="s">
        <v>1803</v>
      </c>
      <c r="V27" s="19" t="s">
        <v>1804</v>
      </c>
      <c r="W27" s="19"/>
      <c r="AF27" s="10" t="s">
        <v>2006</v>
      </c>
      <c r="AM27" s="12" t="s">
        <v>1805</v>
      </c>
      <c r="AN27" s="12" t="s">
        <v>1806</v>
      </c>
      <c r="AO27" s="19"/>
      <c r="AP27" s="10" t="s">
        <v>1807</v>
      </c>
      <c r="AQ27" s="19"/>
      <c r="AR27" s="19" t="s">
        <v>1808</v>
      </c>
    </row>
    <row r="28" spans="1:44">
      <c r="A28" s="18" t="s">
        <v>11113</v>
      </c>
      <c r="O28" s="19" t="s">
        <v>1809</v>
      </c>
      <c r="P28" s="19"/>
      <c r="Q28" s="12" t="s">
        <v>1810</v>
      </c>
      <c r="R28" s="12" t="s">
        <v>1811</v>
      </c>
      <c r="V28" s="19" t="s">
        <v>1812</v>
      </c>
      <c r="W28" s="19"/>
      <c r="AF28" s="18" t="s">
        <v>1813</v>
      </c>
      <c r="AM28" s="12" t="s">
        <v>1814</v>
      </c>
      <c r="AN28" s="12" t="s">
        <v>1815</v>
      </c>
      <c r="AO28" s="19"/>
      <c r="AP28" s="18" t="s">
        <v>1816</v>
      </c>
      <c r="AQ28" s="19"/>
      <c r="AR28" s="12" t="s">
        <v>1817</v>
      </c>
    </row>
    <row r="29" spans="1:44">
      <c r="A29" s="18" t="s">
        <v>1219</v>
      </c>
      <c r="O29" s="19" t="s">
        <v>1818</v>
      </c>
      <c r="P29" s="19"/>
      <c r="Q29" s="12" t="s">
        <v>1819</v>
      </c>
      <c r="R29" s="12" t="s">
        <v>1820</v>
      </c>
      <c r="V29" s="12" t="s">
        <v>1821</v>
      </c>
      <c r="W29" s="19"/>
      <c r="AF29" s="10" t="s">
        <v>2007</v>
      </c>
      <c r="AM29" s="12" t="s">
        <v>1822</v>
      </c>
      <c r="AN29" s="12" t="s">
        <v>1823</v>
      </c>
      <c r="AO29" s="19"/>
      <c r="AP29" s="18" t="s">
        <v>1824</v>
      </c>
      <c r="AQ29" s="19"/>
      <c r="AR29" s="12" t="s">
        <v>1825</v>
      </c>
    </row>
    <row r="30" spans="1:44">
      <c r="A30" s="18" t="s">
        <v>83</v>
      </c>
      <c r="O30" s="12" t="s">
        <v>1826</v>
      </c>
      <c r="P30" s="19"/>
      <c r="Q30" s="12" t="s">
        <v>1827</v>
      </c>
      <c r="R30" s="12" t="s">
        <v>1828</v>
      </c>
      <c r="V30" s="12" t="s">
        <v>1829</v>
      </c>
      <c r="W30" s="19"/>
      <c r="AF30" s="18" t="s">
        <v>1830</v>
      </c>
      <c r="AM30" s="12" t="s">
        <v>1831</v>
      </c>
      <c r="AN30" s="12" t="s">
        <v>1832</v>
      </c>
      <c r="AO30" s="19"/>
      <c r="AP30" s="18" t="s">
        <v>1833</v>
      </c>
      <c r="AQ30" s="19"/>
      <c r="AR30" s="12" t="s">
        <v>1834</v>
      </c>
    </row>
    <row r="31" spans="1:44">
      <c r="A31" s="18" t="s">
        <v>11106</v>
      </c>
      <c r="O31" s="12" t="s">
        <v>1835</v>
      </c>
      <c r="P31" s="19"/>
      <c r="Q31" s="12" t="s">
        <v>1991</v>
      </c>
      <c r="R31" s="12" t="s">
        <v>1995</v>
      </c>
      <c r="V31" s="12" t="s">
        <v>1836</v>
      </c>
      <c r="W31" s="19"/>
      <c r="AF31" s="10" t="s">
        <v>2008</v>
      </c>
      <c r="AM31" s="12" t="s">
        <v>1837</v>
      </c>
      <c r="AN31" s="12" t="s">
        <v>1838</v>
      </c>
      <c r="AO31" s="19"/>
      <c r="AP31" s="18" t="s">
        <v>1839</v>
      </c>
      <c r="AQ31" s="19"/>
      <c r="AR31" s="12" t="s">
        <v>1840</v>
      </c>
    </row>
    <row r="32" spans="1:44">
      <c r="A32" s="18" t="s">
        <v>1220</v>
      </c>
      <c r="O32" s="12" t="s">
        <v>1841</v>
      </c>
      <c r="P32" s="19"/>
      <c r="Q32" s="12" t="s">
        <v>1842</v>
      </c>
      <c r="R32" s="12" t="s">
        <v>1843</v>
      </c>
      <c r="V32" s="12" t="s">
        <v>1844</v>
      </c>
      <c r="W32" s="19"/>
      <c r="AF32" s="10" t="s">
        <v>2009</v>
      </c>
      <c r="AM32" s="12" t="s">
        <v>1845</v>
      </c>
      <c r="AN32" s="12" t="s">
        <v>1846</v>
      </c>
      <c r="AO32" s="19"/>
      <c r="AP32" s="18" t="s">
        <v>1847</v>
      </c>
      <c r="AQ32" s="19"/>
      <c r="AR32" s="12" t="s">
        <v>1848</v>
      </c>
    </row>
    <row r="33" spans="1:44" ht="14.4">
      <c r="A33" s="18" t="s">
        <v>80</v>
      </c>
      <c r="O33" s="12" t="s">
        <v>1849</v>
      </c>
      <c r="P33" s="19"/>
      <c r="Q33" s="12" t="s">
        <v>1850</v>
      </c>
      <c r="R33" s="12" t="s">
        <v>1851</v>
      </c>
      <c r="V33" s="12" t="s">
        <v>1852</v>
      </c>
      <c r="W33" s="19"/>
      <c r="AF33" s="10" t="s">
        <v>2010</v>
      </c>
      <c r="AM33" s="12" t="s">
        <v>1853</v>
      </c>
      <c r="AN33" s="12" t="s">
        <v>1854</v>
      </c>
      <c r="AO33" s="19"/>
      <c r="AP33" s="18" t="s">
        <v>1855</v>
      </c>
      <c r="AQ33" s="19"/>
      <c r="AR33" s="12" t="s">
        <v>1856</v>
      </c>
    </row>
    <row r="34" spans="1:44">
      <c r="A34" s="18" t="s">
        <v>1221</v>
      </c>
      <c r="O34" s="12" t="s">
        <v>1857</v>
      </c>
      <c r="P34" s="19"/>
      <c r="Q34" s="12" t="s">
        <v>1858</v>
      </c>
      <c r="R34" s="12" t="s">
        <v>1859</v>
      </c>
      <c r="V34" s="12" t="s">
        <v>1860</v>
      </c>
      <c r="W34" s="19"/>
      <c r="AF34" s="10" t="s">
        <v>2011</v>
      </c>
      <c r="AM34" s="12" t="s">
        <v>1861</v>
      </c>
      <c r="AN34" s="12" t="s">
        <v>1862</v>
      </c>
      <c r="AP34" s="18" t="s">
        <v>1863</v>
      </c>
      <c r="AR34" s="13" t="s">
        <v>1864</v>
      </c>
    </row>
    <row r="35" spans="1:44">
      <c r="A35" s="18" t="s">
        <v>1222</v>
      </c>
      <c r="O35" s="12" t="s">
        <v>1984</v>
      </c>
      <c r="P35" s="19"/>
      <c r="Q35" s="12" t="s">
        <v>1865</v>
      </c>
      <c r="R35" s="12" t="s">
        <v>1996</v>
      </c>
      <c r="V35" s="12" t="s">
        <v>1866</v>
      </c>
      <c r="AF35" s="18" t="s">
        <v>1867</v>
      </c>
      <c r="AM35" s="12" t="s">
        <v>1868</v>
      </c>
      <c r="AN35" s="12" t="s">
        <v>1869</v>
      </c>
      <c r="AP35" s="18" t="s">
        <v>1870</v>
      </c>
      <c r="AR35" s="13" t="s">
        <v>1871</v>
      </c>
    </row>
    <row r="36" spans="1:44">
      <c r="A36" s="18" t="s">
        <v>1223</v>
      </c>
      <c r="O36" s="13" t="s">
        <v>1872</v>
      </c>
      <c r="P36" s="19"/>
      <c r="Q36" s="12" t="s">
        <v>1992</v>
      </c>
      <c r="R36" s="12" t="s">
        <v>1997</v>
      </c>
      <c r="V36" s="12" t="s">
        <v>1873</v>
      </c>
      <c r="AF36" s="18" t="s">
        <v>1874</v>
      </c>
      <c r="AM36" s="12" t="s">
        <v>1875</v>
      </c>
      <c r="AN36" s="12" t="s">
        <v>1876</v>
      </c>
      <c r="AP36" s="18" t="s">
        <v>1877</v>
      </c>
      <c r="AR36" s="13" t="s">
        <v>1878</v>
      </c>
    </row>
    <row r="37" spans="1:44">
      <c r="A37" s="18" t="s">
        <v>11110</v>
      </c>
      <c r="O37" s="13" t="s">
        <v>1879</v>
      </c>
      <c r="P37" s="19"/>
      <c r="Q37" s="12" t="s">
        <v>1880</v>
      </c>
      <c r="R37" s="12" t="s">
        <v>1998</v>
      </c>
      <c r="V37" s="12" t="s">
        <v>1881</v>
      </c>
      <c r="AF37" s="10" t="s">
        <v>2012</v>
      </c>
      <c r="AM37" s="12" t="s">
        <v>1882</v>
      </c>
      <c r="AN37" s="12" t="s">
        <v>1883</v>
      </c>
      <c r="AP37" s="18" t="s">
        <v>1884</v>
      </c>
      <c r="AR37" s="13" t="s">
        <v>1885</v>
      </c>
    </row>
    <row r="38" spans="1:44">
      <c r="A38" s="18" t="s">
        <v>1224</v>
      </c>
      <c r="O38" s="13" t="s">
        <v>1886</v>
      </c>
      <c r="P38" s="19"/>
      <c r="Q38" s="12" t="s">
        <v>1887</v>
      </c>
      <c r="R38" s="12" t="s">
        <v>1888</v>
      </c>
      <c r="V38" s="12" t="s">
        <v>1889</v>
      </c>
      <c r="AF38" s="10" t="s">
        <v>2013</v>
      </c>
      <c r="AM38" s="12" t="s">
        <v>1890</v>
      </c>
      <c r="AN38" s="12" t="s">
        <v>1891</v>
      </c>
      <c r="AP38" s="18" t="s">
        <v>1892</v>
      </c>
      <c r="AR38" s="13" t="s">
        <v>1893</v>
      </c>
    </row>
    <row r="39" spans="1:44">
      <c r="A39" s="18" t="s">
        <v>1225</v>
      </c>
      <c r="O39" s="12" t="s">
        <v>1894</v>
      </c>
      <c r="P39" s="19"/>
      <c r="Q39" s="18" t="s">
        <v>1350</v>
      </c>
      <c r="R39" s="12" t="s">
        <v>1895</v>
      </c>
      <c r="V39" s="12" t="s">
        <v>1896</v>
      </c>
      <c r="AF39" s="18" t="s">
        <v>1897</v>
      </c>
      <c r="AM39" s="12" t="s">
        <v>1898</v>
      </c>
      <c r="AN39" s="12" t="s">
        <v>1899</v>
      </c>
      <c r="AP39" s="18" t="s">
        <v>1900</v>
      </c>
      <c r="AR39" s="12" t="s">
        <v>1901</v>
      </c>
    </row>
    <row r="40" spans="1:44" ht="14.4">
      <c r="A40" s="18" t="s">
        <v>1226</v>
      </c>
      <c r="O40" s="12" t="s">
        <v>1902</v>
      </c>
      <c r="P40" s="19"/>
      <c r="Q40" s="12"/>
      <c r="R40" s="18" t="s">
        <v>1351</v>
      </c>
      <c r="V40" s="12" t="s">
        <v>1903</v>
      </c>
      <c r="AF40" s="10" t="s">
        <v>2014</v>
      </c>
      <c r="AM40" s="12" t="s">
        <v>1904</v>
      </c>
      <c r="AN40" s="18" t="s">
        <v>1352</v>
      </c>
      <c r="AP40" s="10" t="s">
        <v>1905</v>
      </c>
      <c r="AR40" s="13" t="s">
        <v>1906</v>
      </c>
    </row>
    <row r="41" spans="1:44">
      <c r="A41" s="18" t="s">
        <v>1227</v>
      </c>
      <c r="O41" s="12" t="s">
        <v>1907</v>
      </c>
      <c r="P41" s="19"/>
      <c r="Q41" s="19"/>
      <c r="R41" s="14"/>
      <c r="V41" s="12" t="s">
        <v>1908</v>
      </c>
      <c r="AF41" s="10" t="s">
        <v>2015</v>
      </c>
      <c r="AM41" s="12" t="s">
        <v>1909</v>
      </c>
      <c r="AP41" s="18" t="s">
        <v>1967</v>
      </c>
      <c r="AR41" s="15" t="s">
        <v>1910</v>
      </c>
    </row>
    <row r="42" spans="1:44">
      <c r="A42" s="18" t="s">
        <v>81</v>
      </c>
      <c r="O42" s="12" t="s">
        <v>1911</v>
      </c>
      <c r="P42" s="19"/>
      <c r="Q42" s="19"/>
      <c r="V42" s="12" t="s">
        <v>1912</v>
      </c>
      <c r="AF42" s="10" t="s">
        <v>2016</v>
      </c>
      <c r="AM42" s="12" t="s">
        <v>1913</v>
      </c>
      <c r="AP42" s="18" t="s">
        <v>1914</v>
      </c>
      <c r="AR42" s="12" t="s">
        <v>1915</v>
      </c>
    </row>
    <row r="43" spans="1:44">
      <c r="A43" s="18" t="s">
        <v>82</v>
      </c>
      <c r="O43" s="12" t="s">
        <v>1916</v>
      </c>
      <c r="P43" s="19"/>
      <c r="Q43" s="19"/>
      <c r="V43" s="12" t="s">
        <v>1917</v>
      </c>
      <c r="AF43" s="10" t="s">
        <v>2017</v>
      </c>
      <c r="AM43" s="12" t="s">
        <v>1918</v>
      </c>
      <c r="AP43" s="18" t="s">
        <v>1919</v>
      </c>
      <c r="AR43" s="12" t="s">
        <v>1920</v>
      </c>
    </row>
    <row r="44" spans="1:44" ht="14.4">
      <c r="A44" s="18" t="s">
        <v>87</v>
      </c>
      <c r="O44" s="12" t="s">
        <v>1921</v>
      </c>
      <c r="P44" s="19"/>
      <c r="Q44" s="19"/>
      <c r="V44" s="18" t="s">
        <v>1353</v>
      </c>
      <c r="AF44" s="10" t="s">
        <v>2018</v>
      </c>
      <c r="AM44" s="19" t="s">
        <v>1922</v>
      </c>
      <c r="AP44" s="18" t="s">
        <v>1923</v>
      </c>
      <c r="AR44" s="12" t="s">
        <v>1924</v>
      </c>
    </row>
    <row r="45" spans="1:44">
      <c r="A45" s="18" t="s">
        <v>1229</v>
      </c>
      <c r="O45" s="12" t="s">
        <v>1925</v>
      </c>
      <c r="P45" s="19"/>
      <c r="Q45" s="19"/>
      <c r="V45" s="14"/>
      <c r="AF45" s="18" t="s">
        <v>1926</v>
      </c>
      <c r="AM45" s="19" t="s">
        <v>1927</v>
      </c>
      <c r="AP45" s="18" t="s">
        <v>1928</v>
      </c>
      <c r="AR45" s="12" t="s">
        <v>1929</v>
      </c>
    </row>
    <row r="46" spans="1:44">
      <c r="A46" s="10" t="s">
        <v>2033</v>
      </c>
      <c r="O46" s="12" t="s">
        <v>1930</v>
      </c>
      <c r="P46" s="19"/>
      <c r="Q46" s="19"/>
      <c r="V46" s="14"/>
      <c r="AF46" s="10" t="s">
        <v>2019</v>
      </c>
      <c r="AM46" s="19" t="s">
        <v>1931</v>
      </c>
      <c r="AP46" s="10" t="s">
        <v>1932</v>
      </c>
      <c r="AR46" s="12" t="s">
        <v>1933</v>
      </c>
    </row>
    <row r="47" spans="1:44">
      <c r="O47" s="12" t="s">
        <v>1934</v>
      </c>
      <c r="P47" s="19"/>
      <c r="Q47" s="19"/>
      <c r="AF47" s="10" t="s">
        <v>2020</v>
      </c>
      <c r="AM47" s="18" t="s">
        <v>1354</v>
      </c>
      <c r="AP47" s="10" t="s">
        <v>1935</v>
      </c>
      <c r="AR47" s="12" t="s">
        <v>1936</v>
      </c>
    </row>
    <row r="48" spans="1:44">
      <c r="O48" s="12" t="s">
        <v>1937</v>
      </c>
      <c r="P48" s="19"/>
      <c r="AF48" s="18" t="s">
        <v>1938</v>
      </c>
      <c r="AP48" s="18" t="s">
        <v>1939</v>
      </c>
      <c r="AR48" s="12" t="s">
        <v>1940</v>
      </c>
    </row>
    <row r="49" spans="15:44">
      <c r="O49" s="12" t="s">
        <v>1941</v>
      </c>
      <c r="P49" s="19"/>
      <c r="AF49" s="18" t="s">
        <v>1942</v>
      </c>
      <c r="AP49" s="18" t="s">
        <v>1943</v>
      </c>
      <c r="AR49" s="12" t="s">
        <v>1944</v>
      </c>
    </row>
    <row r="50" spans="15:44" ht="14.4">
      <c r="O50" s="12" t="s">
        <v>1945</v>
      </c>
      <c r="P50" s="19"/>
      <c r="AF50" s="10" t="s">
        <v>2021</v>
      </c>
      <c r="AP50" s="10" t="s">
        <v>1946</v>
      </c>
      <c r="AR50" s="10" t="s">
        <v>1322</v>
      </c>
    </row>
    <row r="51" spans="15:44">
      <c r="O51" s="12" t="s">
        <v>1947</v>
      </c>
      <c r="P51" s="19"/>
      <c r="AF51" s="18" t="s">
        <v>1948</v>
      </c>
      <c r="AP51" s="18" t="s">
        <v>1949</v>
      </c>
      <c r="AR51" s="14"/>
    </row>
    <row r="52" spans="15:44">
      <c r="O52" s="12" t="s">
        <v>1987</v>
      </c>
      <c r="P52" s="19"/>
      <c r="AF52" s="18" t="s">
        <v>1950</v>
      </c>
      <c r="AP52" s="10" t="s">
        <v>1951</v>
      </c>
    </row>
    <row r="53" spans="15:44">
      <c r="O53" s="12" t="s">
        <v>1952</v>
      </c>
      <c r="P53" s="19"/>
      <c r="AF53" s="10" t="s">
        <v>2022</v>
      </c>
      <c r="AP53" s="18" t="s">
        <v>1953</v>
      </c>
    </row>
    <row r="54" spans="15:44">
      <c r="O54" s="12" t="s">
        <v>1954</v>
      </c>
      <c r="P54" s="19"/>
      <c r="AF54" s="18" t="s">
        <v>1355</v>
      </c>
      <c r="AP54" s="18" t="s">
        <v>1955</v>
      </c>
    </row>
    <row r="55" spans="15:44">
      <c r="O55" s="12" t="s">
        <v>1956</v>
      </c>
      <c r="P55" s="19"/>
      <c r="AP55" s="18" t="s">
        <v>1356</v>
      </c>
    </row>
    <row r="56" spans="15:44">
      <c r="O56" s="12" t="s">
        <v>1968</v>
      </c>
      <c r="P56" s="19"/>
    </row>
    <row r="57" spans="15:44">
      <c r="O57" s="12" t="s">
        <v>1957</v>
      </c>
      <c r="P57" s="19"/>
    </row>
    <row r="58" spans="15:44">
      <c r="O58" s="12" t="s">
        <v>1958</v>
      </c>
      <c r="P58" s="19"/>
    </row>
    <row r="59" spans="15:44">
      <c r="O59" s="12" t="s">
        <v>1959</v>
      </c>
      <c r="P59" s="19"/>
    </row>
    <row r="60" spans="15:44">
      <c r="O60" s="12" t="s">
        <v>1960</v>
      </c>
      <c r="P60" s="19"/>
    </row>
    <row r="61" spans="15:44">
      <c r="O61" s="12" t="s">
        <v>1961</v>
      </c>
      <c r="P61" s="19"/>
    </row>
    <row r="62" spans="15:44">
      <c r="O62" s="12" t="s">
        <v>1985</v>
      </c>
      <c r="P62" s="19"/>
    </row>
    <row r="63" spans="15:44">
      <c r="O63" s="12" t="s">
        <v>1986</v>
      </c>
      <c r="P63" s="19"/>
    </row>
    <row r="64" spans="15:44">
      <c r="O64" s="12" t="s">
        <v>1988</v>
      </c>
      <c r="P64" s="19"/>
    </row>
    <row r="65" spans="14:16">
      <c r="O65" s="18" t="s">
        <v>1357</v>
      </c>
      <c r="P65" s="19"/>
    </row>
    <row r="66" spans="14:16">
      <c r="O66" s="14"/>
      <c r="P66" s="19"/>
    </row>
    <row r="67" spans="14:16">
      <c r="O67" s="14"/>
    </row>
    <row r="68" spans="14:16">
      <c r="O68" s="14"/>
    </row>
    <row r="69" spans="14:16">
      <c r="O69" s="14"/>
    </row>
    <row r="70" spans="14:16">
      <c r="O70" s="14"/>
    </row>
    <row r="71" spans="14:16">
      <c r="O71" s="14"/>
    </row>
    <row r="72" spans="14:16">
      <c r="N72" s="11"/>
      <c r="O72" s="14"/>
    </row>
    <row r="73" spans="14:16">
      <c r="N73" s="11"/>
      <c r="O73" s="14"/>
    </row>
    <row r="74" spans="14:16">
      <c r="N74" s="11"/>
      <c r="O74" s="14"/>
    </row>
    <row r="75" spans="14:16">
      <c r="N75" s="11"/>
      <c r="O75" s="14"/>
    </row>
    <row r="76" spans="14:16">
      <c r="N76" s="11"/>
      <c r="O76" s="14"/>
    </row>
    <row r="77" spans="14:16">
      <c r="N77" s="11"/>
      <c r="O77" s="14"/>
    </row>
    <row r="78" spans="14:16">
      <c r="N78" s="11"/>
      <c r="O78" s="14"/>
    </row>
    <row r="79" spans="14:16">
      <c r="N79" s="11"/>
      <c r="O79" s="14"/>
    </row>
    <row r="80" spans="14:16">
      <c r="N80" s="11"/>
      <c r="O80" s="14"/>
    </row>
    <row r="81" spans="14:15">
      <c r="N81" s="11"/>
      <c r="O81" s="14"/>
    </row>
    <row r="82" spans="14:15">
      <c r="N82" s="11"/>
      <c r="O82" s="14"/>
    </row>
    <row r="83" spans="14:15">
      <c r="N83" s="11"/>
      <c r="O83" s="14"/>
    </row>
    <row r="84" spans="14:15">
      <c r="N84" s="11"/>
      <c r="O84" s="14"/>
    </row>
    <row r="85" spans="14:15">
      <c r="N85" s="11"/>
      <c r="O85" s="14"/>
    </row>
    <row r="86" spans="14:15">
      <c r="N86" s="11"/>
      <c r="O86" s="14"/>
    </row>
    <row r="87" spans="14:15">
      <c r="N87" s="11"/>
      <c r="O87" s="14"/>
    </row>
    <row r="88" spans="14:15">
      <c r="N88" s="11"/>
      <c r="O88" s="14"/>
    </row>
    <row r="89" spans="14:15">
      <c r="O89" s="14"/>
    </row>
    <row r="90" spans="14:15">
      <c r="O90" s="14"/>
    </row>
    <row r="91" spans="14:15">
      <c r="O91" s="14"/>
    </row>
    <row r="92" spans="14:15">
      <c r="O92" s="14"/>
    </row>
    <row r="93" spans="14:15">
      <c r="O93" s="14"/>
    </row>
    <row r="94" spans="14:15">
      <c r="O94" s="14"/>
    </row>
    <row r="95" spans="14:15">
      <c r="O95" s="14"/>
    </row>
    <row r="96" spans="14:15">
      <c r="O96" s="14"/>
    </row>
    <row r="97" spans="15:15">
      <c r="O97" s="14"/>
    </row>
    <row r="98" spans="15:15">
      <c r="O98" s="14"/>
    </row>
    <row r="99" spans="15:15">
      <c r="O99" s="14"/>
    </row>
    <row r="100" spans="15:15">
      <c r="O100" s="14"/>
    </row>
    <row r="101" spans="15:15">
      <c r="O101" s="14"/>
    </row>
    <row r="102" spans="15:15">
      <c r="O102" s="14"/>
    </row>
    <row r="103" spans="15:15">
      <c r="O103" s="14"/>
    </row>
    <row r="104" spans="15:15">
      <c r="O104" s="14"/>
    </row>
    <row r="105" spans="15:15">
      <c r="O105" s="14"/>
    </row>
    <row r="106" spans="15:15">
      <c r="O106" s="14"/>
    </row>
    <row r="107" spans="15:15">
      <c r="O107" s="14"/>
    </row>
    <row r="108" spans="15:15">
      <c r="O108" s="14"/>
    </row>
    <row r="109" spans="15:15">
      <c r="O109" s="14"/>
    </row>
    <row r="110" spans="15:15">
      <c r="O110" s="14"/>
    </row>
    <row r="111" spans="15:15">
      <c r="O111" s="14"/>
    </row>
    <row r="112" spans="15:15">
      <c r="O112" s="14"/>
    </row>
    <row r="113" spans="15:15">
      <c r="O113" s="14"/>
    </row>
    <row r="114" spans="15:15">
      <c r="O114" s="14"/>
    </row>
    <row r="115" spans="15:15">
      <c r="O115" s="14"/>
    </row>
    <row r="116" spans="15:15">
      <c r="O116" s="14"/>
    </row>
    <row r="117" spans="15:15">
      <c r="O117" s="14"/>
    </row>
    <row r="118" spans="15:15">
      <c r="O118" s="14"/>
    </row>
    <row r="119" spans="15:15">
      <c r="O119" s="14"/>
    </row>
    <row r="120" spans="15:15">
      <c r="O120" s="14"/>
    </row>
    <row r="121" spans="15:15">
      <c r="O121" s="14"/>
    </row>
    <row r="122" spans="15:15">
      <c r="O122" s="14"/>
    </row>
    <row r="123" spans="15:15">
      <c r="O123" s="14"/>
    </row>
    <row r="124" spans="15:15">
      <c r="O124" s="14"/>
    </row>
    <row r="125" spans="15:15">
      <c r="O125" s="14"/>
    </row>
    <row r="126" spans="15:15">
      <c r="O126" s="14"/>
    </row>
    <row r="127" spans="15:15">
      <c r="O127" s="14"/>
    </row>
    <row r="128" spans="15:15">
      <c r="O128" s="14"/>
    </row>
    <row r="129" spans="15:15">
      <c r="O129" s="14"/>
    </row>
    <row r="130" spans="15:15">
      <c r="O130" s="14"/>
    </row>
    <row r="131" spans="15:15">
      <c r="O131" s="14"/>
    </row>
    <row r="132" spans="15:15">
      <c r="O132" s="14"/>
    </row>
    <row r="133" spans="15:15">
      <c r="O133" s="14"/>
    </row>
    <row r="134" spans="15:15">
      <c r="O134" s="14"/>
    </row>
    <row r="135" spans="15:15">
      <c r="O135" s="14"/>
    </row>
    <row r="148" spans="11:11">
      <c r="K148" s="19"/>
    </row>
    <row r="149" spans="11:11">
      <c r="K149" s="19"/>
    </row>
    <row r="150" spans="11:11">
      <c r="K150" s="19"/>
    </row>
    <row r="151" spans="11:11">
      <c r="K151" s="19"/>
    </row>
    <row r="152" spans="11:11">
      <c r="K152" s="19"/>
    </row>
    <row r="153" spans="11:11">
      <c r="K153" s="19"/>
    </row>
    <row r="154" spans="11:11">
      <c r="K154" s="19"/>
    </row>
    <row r="155" spans="11:11">
      <c r="K155" s="19"/>
    </row>
    <row r="156" spans="11:11">
      <c r="K156" s="19"/>
    </row>
    <row r="157" spans="11:11">
      <c r="K157" s="19"/>
    </row>
    <row r="375" spans="8:8">
      <c r="H375" s="19"/>
    </row>
    <row r="376" spans="8:8">
      <c r="H376" s="19"/>
    </row>
    <row r="377" spans="8:8">
      <c r="H377" s="19"/>
    </row>
    <row r="378" spans="8:8">
      <c r="H378" s="19"/>
    </row>
    <row r="447" spans="15:15">
      <c r="O447" s="19"/>
    </row>
    <row r="448" spans="15:15">
      <c r="O448" s="19"/>
    </row>
    <row r="449" spans="15:15">
      <c r="O449" s="19"/>
    </row>
    <row r="450" spans="15:15">
      <c r="O450" s="19"/>
    </row>
    <row r="451" spans="15:15">
      <c r="O451" s="19"/>
    </row>
    <row r="452" spans="15:15">
      <c r="O452" s="19"/>
    </row>
    <row r="453" spans="15:15">
      <c r="O453" s="19"/>
    </row>
    <row r="454" spans="15:15">
      <c r="O454" s="19"/>
    </row>
    <row r="455" spans="15:15">
      <c r="O455" s="19"/>
    </row>
    <row r="456" spans="15:15">
      <c r="O456" s="19"/>
    </row>
    <row r="457" spans="15:15">
      <c r="O457" s="19"/>
    </row>
    <row r="458" spans="15:15">
      <c r="O458" s="19"/>
    </row>
    <row r="459" spans="15:15">
      <c r="O459" s="19"/>
    </row>
    <row r="460" spans="15:15">
      <c r="O460" s="19"/>
    </row>
    <row r="461" spans="15:15">
      <c r="O461" s="19"/>
    </row>
    <row r="462" spans="15:15">
      <c r="O462" s="19"/>
    </row>
    <row r="463" spans="15:15">
      <c r="O463" s="19"/>
    </row>
    <row r="464" spans="15:15">
      <c r="O464" s="19"/>
    </row>
    <row r="465" spans="15:15">
      <c r="O465" s="19"/>
    </row>
    <row r="466" spans="15:15">
      <c r="O466" s="19"/>
    </row>
    <row r="467" spans="15:15">
      <c r="O467" s="19"/>
    </row>
    <row r="468" spans="15:15">
      <c r="O468" s="19"/>
    </row>
    <row r="469" spans="15:15">
      <c r="O469" s="19"/>
    </row>
    <row r="470" spans="15:15">
      <c r="O470" s="19"/>
    </row>
    <row r="471" spans="15:15">
      <c r="O471" s="19"/>
    </row>
    <row r="472" spans="15:15">
      <c r="O472" s="19"/>
    </row>
    <row r="473" spans="15:15">
      <c r="O473" s="19"/>
    </row>
    <row r="474" spans="15:15">
      <c r="O474" s="19"/>
    </row>
    <row r="475" spans="15:15">
      <c r="O475" s="19"/>
    </row>
    <row r="476" spans="15:15">
      <c r="O476" s="19"/>
    </row>
    <row r="477" spans="15:15">
      <c r="O477" s="19"/>
    </row>
    <row r="478" spans="15:15">
      <c r="O478" s="19"/>
    </row>
    <row r="479" spans="15:15">
      <c r="O479" s="19"/>
    </row>
    <row r="480" spans="15:15">
      <c r="O480" s="19"/>
    </row>
    <row r="481" spans="15:15">
      <c r="O481" s="19"/>
    </row>
    <row r="482" spans="15:15">
      <c r="O482" s="19"/>
    </row>
    <row r="563" spans="4:4">
      <c r="D563" s="19"/>
    </row>
    <row r="564" spans="4:4">
      <c r="D564" s="19"/>
    </row>
    <row r="565" spans="4:4">
      <c r="D565" s="19"/>
    </row>
    <row r="566" spans="4:4">
      <c r="D566" s="19"/>
    </row>
    <row r="567" spans="4:4">
      <c r="D567" s="19"/>
    </row>
    <row r="568" spans="4:4">
      <c r="D568" s="19"/>
    </row>
    <row r="587" spans="35:35">
      <c r="AI587" s="19"/>
    </row>
    <row r="588" spans="35:35">
      <c r="AI588" s="19"/>
    </row>
    <row r="589" spans="35:35">
      <c r="AI589" s="19"/>
    </row>
    <row r="590" spans="35:35">
      <c r="AI590" s="19"/>
    </row>
    <row r="591" spans="35:35">
      <c r="AI591" s="19"/>
    </row>
    <row r="592" spans="35:35">
      <c r="AI592" s="19"/>
    </row>
    <row r="593" spans="35:35">
      <c r="AI593" s="19"/>
    </row>
    <row r="594" spans="35:35">
      <c r="AI594" s="19"/>
    </row>
    <row r="595" spans="35:35">
      <c r="AI595" s="19"/>
    </row>
    <row r="596" spans="35:35">
      <c r="AI596" s="19"/>
    </row>
    <row r="597" spans="35:35">
      <c r="AI597" s="19"/>
    </row>
    <row r="598" spans="35:35">
      <c r="AI598" s="19"/>
    </row>
    <row r="599" spans="35:35">
      <c r="AI599" s="19"/>
    </row>
  </sheetData>
  <sheetProtection algorithmName="SHA-512" hashValue="gcFhMeZTaElzFCC/YdG1W0qBpQ9Prb6bC88A5OV2rBA3Z3KcIYqwH+WvkrFkvqVfgxKhfOlAub71LkBu0+ykuA==" saltValue="X07+uQ6ZUQgWFrpHg8iujw==" spinCount="100000" sheet="1" objects="1" scenarios="1"/>
  <phoneticPr fontId="4"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indexed="47"/>
  </sheetPr>
  <dimension ref="B2:B12"/>
  <sheetViews>
    <sheetView workbookViewId="0">
      <selection activeCell="E19" sqref="E19"/>
    </sheetView>
  </sheetViews>
  <sheetFormatPr defaultRowHeight="13.8"/>
  <sheetData>
    <row r="2" spans="2:2">
      <c r="B2">
        <v>2005</v>
      </c>
    </row>
    <row r="3" spans="2:2">
      <c r="B3">
        <v>2006</v>
      </c>
    </row>
    <row r="4" spans="2:2">
      <c r="B4">
        <v>2007</v>
      </c>
    </row>
    <row r="5" spans="2:2">
      <c r="B5">
        <v>2008</v>
      </c>
    </row>
    <row r="6" spans="2:2">
      <c r="B6">
        <v>2009</v>
      </c>
    </row>
    <row r="7" spans="2:2">
      <c r="B7">
        <v>2010</v>
      </c>
    </row>
    <row r="8" spans="2:2">
      <c r="B8">
        <v>2011</v>
      </c>
    </row>
    <row r="9" spans="2:2">
      <c r="B9">
        <v>2012</v>
      </c>
    </row>
    <row r="10" spans="2:2">
      <c r="B10">
        <v>2013</v>
      </c>
    </row>
    <row r="11" spans="2:2">
      <c r="B11">
        <v>2014</v>
      </c>
    </row>
    <row r="12" spans="2:2">
      <c r="B12">
        <v>2015</v>
      </c>
    </row>
  </sheetData>
  <sheetProtection algorithmName="SHA-512" hashValue="e+h1O008B0PBIUb/GWfDssPdSWG+hC12vlyAFDXfPMAfeUbZQu0RnZBIk4NUG4uJ1PvivOlPTm6B+zHxkEgt9w==" saltValue="Z3BMfisMu0RLNtGUd12WOA==" spinCount="100000" sheet="1" objects="1" scenarios="1"/>
  <phoneticPr fontId="4"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indexed="47"/>
  </sheetPr>
  <dimension ref="A1:G718"/>
  <sheetViews>
    <sheetView topLeftCell="A4" workbookViewId="0">
      <selection activeCell="I17" sqref="I17"/>
    </sheetView>
  </sheetViews>
  <sheetFormatPr defaultColWidth="8.69921875" defaultRowHeight="13.8"/>
  <cols>
    <col min="1" max="1" width="7.19921875" style="17" bestFit="1" customWidth="1"/>
    <col min="2" max="2" width="8.09765625" style="17" bestFit="1" customWidth="1"/>
    <col min="3" max="3" width="9.19921875" style="17" bestFit="1" customWidth="1"/>
    <col min="4" max="5" width="8.69921875" style="17"/>
    <col min="6" max="6" width="10.09765625" style="17" bestFit="1" customWidth="1"/>
    <col min="7" max="7" width="11.19921875" style="17" bestFit="1" customWidth="1"/>
    <col min="8" max="16384" width="8.69921875" style="16"/>
  </cols>
  <sheetData>
    <row r="1" spans="1:7" s="17" customFormat="1">
      <c r="B1" s="23" t="s">
        <v>2027</v>
      </c>
      <c r="C1" s="23" t="s">
        <v>2028</v>
      </c>
      <c r="D1" s="23" t="s">
        <v>1455</v>
      </c>
      <c r="E1" s="23" t="s">
        <v>2029</v>
      </c>
      <c r="F1" s="23" t="s">
        <v>2030</v>
      </c>
      <c r="G1" s="23" t="s">
        <v>2031</v>
      </c>
    </row>
    <row r="2" spans="1:7">
      <c r="A2" s="29" t="s">
        <v>455</v>
      </c>
      <c r="B2" s="29">
        <v>185617</v>
      </c>
      <c r="C2" s="29">
        <v>185820</v>
      </c>
      <c r="D2" s="29">
        <v>371437</v>
      </c>
      <c r="E2" s="29">
        <v>1</v>
      </c>
      <c r="F2" s="22">
        <v>464.30704084216421</v>
      </c>
      <c r="G2" s="22">
        <v>1235.9777203745562</v>
      </c>
    </row>
    <row r="3" spans="1:7">
      <c r="A3" s="29" t="s">
        <v>741</v>
      </c>
      <c r="B3" s="29">
        <v>182528</v>
      </c>
      <c r="C3" s="29">
        <v>183119</v>
      </c>
      <c r="D3" s="29">
        <v>365647</v>
      </c>
      <c r="E3" s="29">
        <v>2</v>
      </c>
      <c r="F3" s="22">
        <v>573.5899149719495</v>
      </c>
      <c r="G3" s="22">
        <v>929.02964738776427</v>
      </c>
    </row>
    <row r="4" spans="1:7">
      <c r="A4" s="29" t="s">
        <v>398</v>
      </c>
      <c r="B4" s="29">
        <v>182169</v>
      </c>
      <c r="C4" s="29">
        <v>182910</v>
      </c>
      <c r="D4" s="29">
        <v>365079</v>
      </c>
      <c r="E4" s="29">
        <v>3</v>
      </c>
      <c r="F4" s="22">
        <v>536.22548293068519</v>
      </c>
      <c r="G4" s="22">
        <v>832.39757257667702</v>
      </c>
    </row>
    <row r="5" spans="1:7">
      <c r="A5" s="29" t="s">
        <v>475</v>
      </c>
      <c r="B5" s="29">
        <v>176604</v>
      </c>
      <c r="C5" s="29">
        <v>175511</v>
      </c>
      <c r="D5" s="29">
        <v>352115</v>
      </c>
      <c r="E5" s="29">
        <v>4</v>
      </c>
      <c r="F5" s="22">
        <v>512.10402935380853</v>
      </c>
      <c r="G5" s="22">
        <v>815.19403342240662</v>
      </c>
    </row>
    <row r="6" spans="1:7">
      <c r="A6" s="29" t="s">
        <v>403</v>
      </c>
      <c r="B6" s="29">
        <v>152532</v>
      </c>
      <c r="C6" s="29">
        <v>153011</v>
      </c>
      <c r="D6" s="29">
        <v>305543</v>
      </c>
      <c r="E6" s="29">
        <v>5</v>
      </c>
      <c r="F6" s="22">
        <v>323.86043584297062</v>
      </c>
      <c r="G6" s="22">
        <v>754.28577030409576</v>
      </c>
    </row>
    <row r="7" spans="1:7">
      <c r="A7" s="29" t="s">
        <v>883</v>
      </c>
      <c r="B7" s="29">
        <v>152215</v>
      </c>
      <c r="C7" s="29">
        <v>152489</v>
      </c>
      <c r="D7" s="29">
        <v>304704</v>
      </c>
      <c r="E7" s="29">
        <v>6</v>
      </c>
      <c r="F7" s="22">
        <v>604.5527707518969</v>
      </c>
      <c r="G7" s="22">
        <v>1143.2658093370669</v>
      </c>
    </row>
    <row r="8" spans="1:7">
      <c r="A8" s="29" t="s">
        <v>690</v>
      </c>
      <c r="B8" s="29">
        <v>133617</v>
      </c>
      <c r="C8" s="29">
        <v>133325</v>
      </c>
      <c r="D8" s="29">
        <v>266942</v>
      </c>
      <c r="E8" s="29">
        <v>7</v>
      </c>
      <c r="F8" s="22">
        <v>525.88113787916211</v>
      </c>
      <c r="G8" s="22">
        <v>952.8936058503657</v>
      </c>
    </row>
    <row r="9" spans="1:7">
      <c r="A9" s="29" t="s">
        <v>823</v>
      </c>
      <c r="B9" s="29">
        <v>129430</v>
      </c>
      <c r="C9" s="29">
        <v>129305</v>
      </c>
      <c r="D9" s="29">
        <v>258735</v>
      </c>
      <c r="E9" s="29">
        <v>8</v>
      </c>
      <c r="F9" s="22">
        <v>482.39990728579158</v>
      </c>
      <c r="G9" s="22">
        <v>1040.2539731642241</v>
      </c>
    </row>
    <row r="10" spans="1:7">
      <c r="A10" s="29" t="s">
        <v>452</v>
      </c>
      <c r="B10" s="29">
        <v>116031</v>
      </c>
      <c r="C10" s="29">
        <v>116046</v>
      </c>
      <c r="D10" s="29">
        <v>232077</v>
      </c>
      <c r="E10" s="29">
        <v>9</v>
      </c>
      <c r="F10" s="22">
        <v>424.04529823926362</v>
      </c>
      <c r="G10" s="22">
        <v>994.61299829378004</v>
      </c>
    </row>
    <row r="11" spans="1:7">
      <c r="A11" s="29" t="s">
        <v>681</v>
      </c>
      <c r="B11" s="29">
        <v>115962</v>
      </c>
      <c r="C11" s="29">
        <v>115826</v>
      </c>
      <c r="D11" s="29">
        <v>231788</v>
      </c>
      <c r="E11" s="29">
        <v>10</v>
      </c>
      <c r="F11" s="22">
        <v>297.19718528483469</v>
      </c>
      <c r="G11" s="22">
        <v>947.23343636143863</v>
      </c>
    </row>
    <row r="12" spans="1:7">
      <c r="A12" s="29" t="s">
        <v>509</v>
      </c>
      <c r="B12" s="29">
        <v>116682</v>
      </c>
      <c r="C12" s="29">
        <v>113326</v>
      </c>
      <c r="D12" s="29">
        <v>230008</v>
      </c>
      <c r="E12" s="29">
        <v>11</v>
      </c>
      <c r="F12" s="22">
        <v>244.75908880547127</v>
      </c>
      <c r="G12" s="22">
        <v>685.68183823659183</v>
      </c>
    </row>
    <row r="13" spans="1:7">
      <c r="A13" s="29" t="s">
        <v>491</v>
      </c>
      <c r="B13" s="29">
        <v>101945</v>
      </c>
      <c r="C13" s="29">
        <v>102496</v>
      </c>
      <c r="D13" s="29">
        <v>204441</v>
      </c>
      <c r="E13" s="29">
        <v>12</v>
      </c>
      <c r="F13" s="22">
        <v>344.66879199568393</v>
      </c>
      <c r="G13" s="22">
        <v>686.80904620668127</v>
      </c>
    </row>
    <row r="14" spans="1:7">
      <c r="A14" s="29" t="s">
        <v>840</v>
      </c>
      <c r="B14" s="29">
        <v>101852</v>
      </c>
      <c r="C14" s="29">
        <v>101905</v>
      </c>
      <c r="D14" s="29">
        <v>203757</v>
      </c>
      <c r="E14" s="29">
        <v>13</v>
      </c>
      <c r="F14" s="22">
        <v>395.92683501551272</v>
      </c>
      <c r="G14" s="22">
        <v>653.72003336440798</v>
      </c>
    </row>
    <row r="15" spans="1:7">
      <c r="A15" s="29" t="s">
        <v>868</v>
      </c>
      <c r="B15" s="29">
        <v>99279</v>
      </c>
      <c r="C15" s="29">
        <v>99261</v>
      </c>
      <c r="D15" s="29">
        <v>198540</v>
      </c>
      <c r="E15" s="29">
        <v>14</v>
      </c>
      <c r="F15" s="22">
        <v>304.46982745595744</v>
      </c>
      <c r="G15" s="22">
        <v>718.07658597032071</v>
      </c>
    </row>
    <row r="16" spans="1:7">
      <c r="A16" s="29" t="s">
        <v>390</v>
      </c>
      <c r="B16" s="29">
        <v>87545</v>
      </c>
      <c r="C16" s="29">
        <v>87581</v>
      </c>
      <c r="D16" s="29">
        <v>175126</v>
      </c>
      <c r="E16" s="29">
        <v>15</v>
      </c>
      <c r="F16" s="22">
        <v>318.16962704894627</v>
      </c>
      <c r="G16" s="22">
        <v>694.50200385928451</v>
      </c>
    </row>
    <row r="17" spans="1:7">
      <c r="A17" s="29" t="s">
        <v>569</v>
      </c>
      <c r="B17" s="29">
        <v>87465</v>
      </c>
      <c r="C17" s="29">
        <v>87456</v>
      </c>
      <c r="D17" s="29">
        <v>174921</v>
      </c>
      <c r="E17" s="29">
        <v>16</v>
      </c>
      <c r="F17" s="22">
        <v>323.01080432172864</v>
      </c>
      <c r="G17" s="22">
        <v>602.93358946212948</v>
      </c>
    </row>
    <row r="18" spans="1:7">
      <c r="A18" s="29" t="s">
        <v>402</v>
      </c>
      <c r="B18" s="29">
        <v>86104</v>
      </c>
      <c r="C18" s="29">
        <v>86271</v>
      </c>
      <c r="D18" s="29">
        <v>172375</v>
      </c>
      <c r="E18" s="29">
        <v>17</v>
      </c>
      <c r="F18" s="22">
        <v>260.67987549939608</v>
      </c>
      <c r="G18" s="22">
        <v>733.79698855930724</v>
      </c>
    </row>
    <row r="19" spans="1:7">
      <c r="A19" s="29" t="s">
        <v>742</v>
      </c>
      <c r="B19" s="29">
        <v>84557</v>
      </c>
      <c r="C19" s="29">
        <v>83724</v>
      </c>
      <c r="D19" s="29">
        <v>168281</v>
      </c>
      <c r="E19" s="29">
        <v>18</v>
      </c>
      <c r="F19" s="22">
        <v>346.32851212791371</v>
      </c>
      <c r="G19" s="22">
        <v>670.40920166260571</v>
      </c>
    </row>
    <row r="20" spans="1:7">
      <c r="A20" s="29" t="s">
        <v>408</v>
      </c>
      <c r="B20" s="29">
        <v>81821</v>
      </c>
      <c r="C20" s="29">
        <v>81781</v>
      </c>
      <c r="D20" s="29">
        <v>163602</v>
      </c>
      <c r="E20" s="29">
        <v>19</v>
      </c>
      <c r="F20" s="22">
        <v>279.04865499077249</v>
      </c>
      <c r="G20" s="22">
        <v>633.92254924738018</v>
      </c>
    </row>
    <row r="21" spans="1:7">
      <c r="A21" s="29" t="s">
        <v>483</v>
      </c>
      <c r="B21" s="29">
        <v>72958</v>
      </c>
      <c r="C21" s="29">
        <v>73156</v>
      </c>
      <c r="D21" s="29">
        <v>146114</v>
      </c>
      <c r="E21" s="29">
        <v>20</v>
      </c>
      <c r="F21" s="22">
        <v>362.4663505030291</v>
      </c>
      <c r="G21" s="22">
        <v>860.52053146700212</v>
      </c>
    </row>
    <row r="22" spans="1:7">
      <c r="A22" s="29" t="s">
        <v>423</v>
      </c>
      <c r="B22" s="29">
        <v>71826</v>
      </c>
      <c r="C22" s="29">
        <v>71813</v>
      </c>
      <c r="D22" s="29">
        <v>143639</v>
      </c>
      <c r="E22" s="29">
        <v>21</v>
      </c>
      <c r="F22" s="22">
        <v>257.81054214351349</v>
      </c>
      <c r="G22" s="22">
        <v>607.603915725565</v>
      </c>
    </row>
    <row r="23" spans="1:7">
      <c r="A23" s="29" t="s">
        <v>853</v>
      </c>
      <c r="B23" s="29">
        <v>68719</v>
      </c>
      <c r="C23" s="29">
        <v>68896</v>
      </c>
      <c r="D23" s="29">
        <v>137615</v>
      </c>
      <c r="E23" s="29">
        <v>22</v>
      </c>
      <c r="F23" s="22">
        <v>318.18099797726973</v>
      </c>
      <c r="G23" s="22">
        <v>804.53698327914537</v>
      </c>
    </row>
    <row r="24" spans="1:7">
      <c r="A24" s="29" t="s">
        <v>693</v>
      </c>
      <c r="B24" s="29">
        <v>68559</v>
      </c>
      <c r="C24" s="29">
        <v>68650</v>
      </c>
      <c r="D24" s="29">
        <v>137209</v>
      </c>
      <c r="E24" s="29">
        <v>23</v>
      </c>
      <c r="F24" s="22">
        <v>333.40655493808254</v>
      </c>
      <c r="G24" s="22">
        <v>726.16693372177713</v>
      </c>
    </row>
    <row r="25" spans="1:7">
      <c r="A25" s="29" t="s">
        <v>471</v>
      </c>
      <c r="B25" s="29">
        <v>64885</v>
      </c>
      <c r="C25" s="29">
        <v>65074</v>
      </c>
      <c r="D25" s="29">
        <v>129959</v>
      </c>
      <c r="E25" s="29">
        <v>24</v>
      </c>
      <c r="F25" s="22">
        <v>411.97996455267014</v>
      </c>
      <c r="G25" s="22">
        <v>828.85822294618436</v>
      </c>
    </row>
    <row r="26" spans="1:7">
      <c r="A26" s="29" t="s">
        <v>441</v>
      </c>
      <c r="B26" s="29">
        <v>63731</v>
      </c>
      <c r="C26" s="29">
        <v>63672</v>
      </c>
      <c r="D26" s="29">
        <v>127403</v>
      </c>
      <c r="E26" s="29">
        <v>25</v>
      </c>
      <c r="F26" s="22">
        <v>407.48521127865558</v>
      </c>
      <c r="G26" s="22">
        <v>851.31831888428201</v>
      </c>
    </row>
    <row r="27" spans="1:7">
      <c r="A27" s="17" t="s">
        <v>864</v>
      </c>
      <c r="B27" s="17">
        <v>61548</v>
      </c>
      <c r="C27" s="17">
        <v>61522</v>
      </c>
      <c r="D27" s="17">
        <v>123070</v>
      </c>
      <c r="E27" s="17">
        <v>26</v>
      </c>
      <c r="F27" s="31">
        <f>AVERAGE(F2:F26)</f>
        <v>386.10219368148529</v>
      </c>
      <c r="G27" s="31">
        <f>AVERAGE(G2:G26)</f>
        <v>816.16005238660136</v>
      </c>
    </row>
    <row r="28" spans="1:7">
      <c r="A28" s="17" t="s">
        <v>400</v>
      </c>
      <c r="B28" s="17">
        <v>60480</v>
      </c>
      <c r="C28" s="17">
        <v>60445</v>
      </c>
      <c r="D28" s="17">
        <v>120925</v>
      </c>
      <c r="E28" s="17">
        <v>27</v>
      </c>
    </row>
    <row r="29" spans="1:7">
      <c r="A29" s="17" t="s">
        <v>806</v>
      </c>
      <c r="B29" s="17">
        <v>60357</v>
      </c>
      <c r="C29" s="17">
        <v>60197</v>
      </c>
      <c r="D29" s="17">
        <v>120554</v>
      </c>
      <c r="E29" s="17">
        <v>28</v>
      </c>
    </row>
    <row r="30" spans="1:7">
      <c r="A30" s="17" t="s">
        <v>757</v>
      </c>
      <c r="B30" s="17">
        <v>56853</v>
      </c>
      <c r="C30" s="17">
        <v>56760</v>
      </c>
      <c r="D30" s="17">
        <v>113613</v>
      </c>
      <c r="E30" s="17">
        <v>29</v>
      </c>
    </row>
    <row r="31" spans="1:7">
      <c r="A31" s="17" t="s">
        <v>552</v>
      </c>
      <c r="B31" s="17">
        <v>47148</v>
      </c>
      <c r="C31" s="17">
        <v>47239</v>
      </c>
      <c r="D31" s="17">
        <v>94387</v>
      </c>
      <c r="E31" s="17">
        <v>30</v>
      </c>
    </row>
    <row r="32" spans="1:7">
      <c r="A32" s="17" t="s">
        <v>831</v>
      </c>
      <c r="B32" s="17">
        <v>45096</v>
      </c>
      <c r="C32" s="17">
        <v>45096</v>
      </c>
      <c r="D32" s="17">
        <v>90192</v>
      </c>
      <c r="E32" s="17">
        <v>31</v>
      </c>
    </row>
    <row r="33" spans="1:5">
      <c r="A33" s="17" t="s">
        <v>810</v>
      </c>
      <c r="B33" s="17">
        <v>44547</v>
      </c>
      <c r="C33" s="17">
        <v>44563</v>
      </c>
      <c r="D33" s="17">
        <v>89110</v>
      </c>
      <c r="E33" s="17">
        <v>32</v>
      </c>
    </row>
    <row r="34" spans="1:5">
      <c r="A34" s="17" t="s">
        <v>732</v>
      </c>
      <c r="B34" s="17">
        <v>43532</v>
      </c>
      <c r="C34" s="17">
        <v>43512</v>
      </c>
      <c r="D34" s="17">
        <v>87044</v>
      </c>
      <c r="E34" s="17">
        <v>33</v>
      </c>
    </row>
    <row r="35" spans="1:5">
      <c r="A35" s="17" t="s">
        <v>726</v>
      </c>
      <c r="B35" s="17">
        <v>42852</v>
      </c>
      <c r="C35" s="17">
        <v>42739</v>
      </c>
      <c r="D35" s="17">
        <v>85591</v>
      </c>
      <c r="E35" s="17">
        <v>34</v>
      </c>
    </row>
    <row r="36" spans="1:5">
      <c r="A36" s="17" t="s">
        <v>467</v>
      </c>
      <c r="B36" s="17">
        <v>41207</v>
      </c>
      <c r="C36" s="17">
        <v>41190</v>
      </c>
      <c r="D36" s="17">
        <v>82397</v>
      </c>
      <c r="E36" s="17">
        <v>35</v>
      </c>
    </row>
    <row r="37" spans="1:5">
      <c r="A37" s="17" t="s">
        <v>691</v>
      </c>
      <c r="B37" s="17">
        <v>41046</v>
      </c>
      <c r="C37" s="17">
        <v>41121</v>
      </c>
      <c r="D37" s="17">
        <v>82167</v>
      </c>
      <c r="E37" s="17">
        <v>36</v>
      </c>
    </row>
    <row r="38" spans="1:5">
      <c r="A38" s="17" t="s">
        <v>407</v>
      </c>
      <c r="B38" s="17">
        <v>40369</v>
      </c>
      <c r="C38" s="17">
        <v>40313</v>
      </c>
      <c r="D38" s="17">
        <v>80682</v>
      </c>
      <c r="E38" s="17">
        <v>37</v>
      </c>
    </row>
    <row r="39" spans="1:5">
      <c r="A39" s="17" t="s">
        <v>440</v>
      </c>
      <c r="B39" s="17">
        <v>38955</v>
      </c>
      <c r="C39" s="17">
        <v>38996</v>
      </c>
      <c r="D39" s="17">
        <v>77951</v>
      </c>
      <c r="E39" s="17">
        <v>38</v>
      </c>
    </row>
    <row r="40" spans="1:5">
      <c r="A40" s="17" t="s">
        <v>501</v>
      </c>
      <c r="B40" s="17">
        <v>37986</v>
      </c>
      <c r="C40" s="17">
        <v>37602</v>
      </c>
      <c r="D40" s="17">
        <v>75588</v>
      </c>
      <c r="E40" s="17">
        <v>39</v>
      </c>
    </row>
    <row r="41" spans="1:5">
      <c r="A41" s="17" t="s">
        <v>401</v>
      </c>
      <c r="B41" s="17">
        <v>37198</v>
      </c>
      <c r="C41" s="17">
        <v>37357</v>
      </c>
      <c r="D41" s="17">
        <v>74555</v>
      </c>
      <c r="E41" s="17">
        <v>40</v>
      </c>
    </row>
    <row r="42" spans="1:5">
      <c r="A42" s="17" t="s">
        <v>596</v>
      </c>
      <c r="B42" s="17">
        <v>36333</v>
      </c>
      <c r="C42" s="17">
        <v>36361</v>
      </c>
      <c r="D42" s="17">
        <v>72694</v>
      </c>
      <c r="E42" s="17">
        <v>41</v>
      </c>
    </row>
    <row r="43" spans="1:5">
      <c r="A43" s="17" t="s">
        <v>860</v>
      </c>
      <c r="B43" s="17">
        <v>35048</v>
      </c>
      <c r="C43" s="17">
        <v>35178</v>
      </c>
      <c r="D43" s="17">
        <v>70226</v>
      </c>
      <c r="E43" s="17">
        <v>42</v>
      </c>
    </row>
    <row r="44" spans="1:5">
      <c r="A44" s="17" t="s">
        <v>713</v>
      </c>
      <c r="B44" s="17">
        <v>33549</v>
      </c>
      <c r="C44" s="17">
        <v>33737</v>
      </c>
      <c r="D44" s="17">
        <v>67286</v>
      </c>
      <c r="E44" s="17">
        <v>43</v>
      </c>
    </row>
    <row r="45" spans="1:5">
      <c r="A45" s="17" t="s">
        <v>792</v>
      </c>
      <c r="B45" s="17">
        <v>32338</v>
      </c>
      <c r="C45" s="17">
        <v>32308</v>
      </c>
      <c r="D45" s="17">
        <v>64646</v>
      </c>
      <c r="E45" s="17">
        <v>44</v>
      </c>
    </row>
    <row r="46" spans="1:5">
      <c r="A46" s="17" t="s">
        <v>446</v>
      </c>
      <c r="B46" s="17">
        <v>31425</v>
      </c>
      <c r="C46" s="17">
        <v>31424</v>
      </c>
      <c r="D46" s="17">
        <v>62849</v>
      </c>
      <c r="E46" s="17">
        <v>45</v>
      </c>
    </row>
    <row r="47" spans="1:5">
      <c r="A47" s="17" t="s">
        <v>731</v>
      </c>
      <c r="B47" s="17">
        <v>29782</v>
      </c>
      <c r="C47" s="17">
        <v>29866</v>
      </c>
      <c r="D47" s="17">
        <v>59648</v>
      </c>
      <c r="E47" s="17">
        <v>46</v>
      </c>
    </row>
    <row r="48" spans="1:5">
      <c r="A48" s="17" t="s">
        <v>821</v>
      </c>
      <c r="B48" s="17">
        <v>29389</v>
      </c>
      <c r="C48" s="17">
        <v>29419</v>
      </c>
      <c r="D48" s="17">
        <v>58808</v>
      </c>
      <c r="E48" s="17">
        <v>47</v>
      </c>
    </row>
    <row r="49" spans="1:5">
      <c r="A49" s="17" t="s">
        <v>871</v>
      </c>
      <c r="B49" s="17">
        <v>29272</v>
      </c>
      <c r="C49" s="17">
        <v>29379</v>
      </c>
      <c r="D49" s="17">
        <v>58651</v>
      </c>
      <c r="E49" s="17">
        <v>48</v>
      </c>
    </row>
    <row r="50" spans="1:5">
      <c r="A50" s="17" t="s">
        <v>543</v>
      </c>
      <c r="B50" s="17">
        <v>28731</v>
      </c>
      <c r="C50" s="17">
        <v>28430</v>
      </c>
      <c r="D50" s="17">
        <v>57161</v>
      </c>
      <c r="E50" s="17">
        <v>49</v>
      </c>
    </row>
    <row r="51" spans="1:5">
      <c r="A51" s="17" t="s">
        <v>676</v>
      </c>
      <c r="B51" s="17">
        <v>28473</v>
      </c>
      <c r="C51" s="17">
        <v>28492</v>
      </c>
      <c r="D51" s="17">
        <v>56965</v>
      </c>
      <c r="E51" s="17">
        <v>50</v>
      </c>
    </row>
    <row r="52" spans="1:5">
      <c r="A52" s="17" t="s">
        <v>752</v>
      </c>
      <c r="B52" s="17">
        <v>28235</v>
      </c>
      <c r="C52" s="17">
        <v>28240</v>
      </c>
      <c r="D52" s="17">
        <v>56475</v>
      </c>
      <c r="E52" s="17">
        <v>51</v>
      </c>
    </row>
    <row r="53" spans="1:5">
      <c r="A53" s="17" t="s">
        <v>851</v>
      </c>
      <c r="B53" s="17">
        <v>27626</v>
      </c>
      <c r="C53" s="17">
        <v>27654</v>
      </c>
      <c r="D53" s="17">
        <v>55280</v>
      </c>
      <c r="E53" s="17">
        <v>52</v>
      </c>
    </row>
    <row r="54" spans="1:5">
      <c r="A54" s="17" t="s">
        <v>573</v>
      </c>
      <c r="B54" s="17">
        <v>27481</v>
      </c>
      <c r="C54" s="17">
        <v>27444</v>
      </c>
      <c r="D54" s="17">
        <v>54925</v>
      </c>
      <c r="E54" s="17">
        <v>53</v>
      </c>
    </row>
    <row r="55" spans="1:5">
      <c r="A55" s="17" t="s">
        <v>807</v>
      </c>
      <c r="B55" s="17">
        <v>27082</v>
      </c>
      <c r="C55" s="17">
        <v>27071</v>
      </c>
      <c r="D55" s="17">
        <v>54153</v>
      </c>
      <c r="E55" s="17">
        <v>54</v>
      </c>
    </row>
    <row r="56" spans="1:5">
      <c r="A56" s="17" t="s">
        <v>541</v>
      </c>
      <c r="B56" s="17">
        <v>26531</v>
      </c>
      <c r="C56" s="17">
        <v>26608</v>
      </c>
      <c r="D56" s="17">
        <v>53139</v>
      </c>
      <c r="E56" s="17">
        <v>55</v>
      </c>
    </row>
    <row r="57" spans="1:5">
      <c r="A57" s="17" t="s">
        <v>797</v>
      </c>
      <c r="B57" s="17">
        <v>26487</v>
      </c>
      <c r="C57" s="17">
        <v>26518</v>
      </c>
      <c r="D57" s="17">
        <v>53005</v>
      </c>
      <c r="E57" s="17">
        <v>56</v>
      </c>
    </row>
    <row r="58" spans="1:5">
      <c r="A58" s="17" t="s">
        <v>466</v>
      </c>
      <c r="B58" s="17">
        <v>25814</v>
      </c>
      <c r="C58" s="17">
        <v>25832</v>
      </c>
      <c r="D58" s="17">
        <v>51646</v>
      </c>
      <c r="E58" s="17">
        <v>57</v>
      </c>
    </row>
    <row r="59" spans="1:5">
      <c r="A59" s="17" t="s">
        <v>453</v>
      </c>
      <c r="B59" s="17">
        <v>25709</v>
      </c>
      <c r="C59" s="17">
        <v>25747</v>
      </c>
      <c r="D59" s="17">
        <v>51456</v>
      </c>
      <c r="E59" s="17">
        <v>58</v>
      </c>
    </row>
    <row r="60" spans="1:5">
      <c r="A60" s="17" t="s">
        <v>813</v>
      </c>
      <c r="B60" s="17">
        <v>25464</v>
      </c>
      <c r="C60" s="17">
        <v>25402</v>
      </c>
      <c r="D60" s="17">
        <v>50866</v>
      </c>
      <c r="E60" s="17">
        <v>59</v>
      </c>
    </row>
    <row r="61" spans="1:5">
      <c r="A61" s="17" t="s">
        <v>555</v>
      </c>
      <c r="B61" s="17">
        <v>25340</v>
      </c>
      <c r="C61" s="17">
        <v>25380</v>
      </c>
      <c r="D61" s="17">
        <v>50720</v>
      </c>
      <c r="E61" s="17">
        <v>60</v>
      </c>
    </row>
    <row r="62" spans="1:5">
      <c r="A62" s="17" t="s">
        <v>874</v>
      </c>
      <c r="B62" s="17">
        <v>24010</v>
      </c>
      <c r="C62" s="17">
        <v>24287</v>
      </c>
      <c r="D62" s="17">
        <v>48297</v>
      </c>
      <c r="E62" s="17">
        <v>61</v>
      </c>
    </row>
    <row r="63" spans="1:5">
      <c r="A63" s="17" t="s">
        <v>824</v>
      </c>
      <c r="B63" s="17">
        <v>23621</v>
      </c>
      <c r="C63" s="17">
        <v>23519</v>
      </c>
      <c r="D63" s="17">
        <v>47140</v>
      </c>
      <c r="E63" s="17">
        <v>62</v>
      </c>
    </row>
    <row r="64" spans="1:5">
      <c r="A64" s="17" t="s">
        <v>904</v>
      </c>
      <c r="B64" s="17">
        <v>22833</v>
      </c>
      <c r="C64" s="17">
        <v>22721</v>
      </c>
      <c r="D64" s="17">
        <v>45554</v>
      </c>
      <c r="E64" s="17">
        <v>63</v>
      </c>
    </row>
    <row r="65" spans="1:5">
      <c r="A65" s="17" t="s">
        <v>409</v>
      </c>
      <c r="B65" s="17">
        <v>22545</v>
      </c>
      <c r="C65" s="17">
        <v>22597</v>
      </c>
      <c r="D65" s="17">
        <v>45142</v>
      </c>
      <c r="E65" s="17">
        <v>64</v>
      </c>
    </row>
    <row r="66" spans="1:5">
      <c r="A66" s="17" t="s">
        <v>444</v>
      </c>
      <c r="B66" s="17">
        <v>21663</v>
      </c>
      <c r="C66" s="17">
        <v>21633</v>
      </c>
      <c r="D66" s="17">
        <v>43296</v>
      </c>
      <c r="E66" s="17">
        <v>65</v>
      </c>
    </row>
    <row r="67" spans="1:5">
      <c r="A67" s="17" t="s">
        <v>598</v>
      </c>
      <c r="B67" s="17">
        <v>21351</v>
      </c>
      <c r="C67" s="17">
        <v>21382</v>
      </c>
      <c r="D67" s="17">
        <v>42733</v>
      </c>
      <c r="E67" s="17">
        <v>66</v>
      </c>
    </row>
    <row r="68" spans="1:5">
      <c r="A68" s="17" t="s">
        <v>708</v>
      </c>
      <c r="B68" s="17">
        <v>21239</v>
      </c>
      <c r="C68" s="17">
        <v>21216</v>
      </c>
      <c r="D68" s="17">
        <v>42455</v>
      </c>
      <c r="E68" s="17">
        <v>67</v>
      </c>
    </row>
    <row r="69" spans="1:5">
      <c r="A69" s="17" t="s">
        <v>395</v>
      </c>
      <c r="B69" s="17">
        <v>21187</v>
      </c>
      <c r="C69" s="17">
        <v>21154</v>
      </c>
      <c r="D69" s="17">
        <v>42341</v>
      </c>
      <c r="E69" s="17">
        <v>68</v>
      </c>
    </row>
    <row r="70" spans="1:5">
      <c r="A70" s="17" t="s">
        <v>391</v>
      </c>
      <c r="B70" s="17">
        <v>20414</v>
      </c>
      <c r="C70" s="17">
        <v>20375</v>
      </c>
      <c r="D70" s="17">
        <v>40789</v>
      </c>
      <c r="E70" s="17">
        <v>69</v>
      </c>
    </row>
    <row r="71" spans="1:5">
      <c r="A71" s="17" t="s">
        <v>494</v>
      </c>
      <c r="B71" s="17">
        <v>19884</v>
      </c>
      <c r="C71" s="17">
        <v>19830</v>
      </c>
      <c r="D71" s="17">
        <v>39714</v>
      </c>
      <c r="E71" s="17">
        <v>70</v>
      </c>
    </row>
    <row r="72" spans="1:5">
      <c r="A72" s="17" t="s">
        <v>599</v>
      </c>
      <c r="B72" s="17">
        <v>19823</v>
      </c>
      <c r="C72" s="17">
        <v>19843</v>
      </c>
      <c r="D72" s="17">
        <v>39666</v>
      </c>
      <c r="E72" s="17">
        <v>71</v>
      </c>
    </row>
    <row r="73" spans="1:5">
      <c r="A73" s="17" t="s">
        <v>686</v>
      </c>
      <c r="B73" s="17">
        <v>19882</v>
      </c>
      <c r="C73" s="17">
        <v>19776</v>
      </c>
      <c r="D73" s="17">
        <v>39658</v>
      </c>
      <c r="E73" s="17">
        <v>72</v>
      </c>
    </row>
    <row r="74" spans="1:5">
      <c r="A74" s="17" t="s">
        <v>751</v>
      </c>
      <c r="B74" s="17">
        <v>19652</v>
      </c>
      <c r="C74" s="17">
        <v>19811</v>
      </c>
      <c r="D74" s="17">
        <v>39463</v>
      </c>
      <c r="E74" s="17">
        <v>73</v>
      </c>
    </row>
    <row r="75" spans="1:5">
      <c r="A75" s="17" t="s">
        <v>701</v>
      </c>
      <c r="B75" s="17">
        <v>19466</v>
      </c>
      <c r="C75" s="17">
        <v>19470</v>
      </c>
      <c r="D75" s="17">
        <v>38936</v>
      </c>
      <c r="E75" s="17">
        <v>74</v>
      </c>
    </row>
    <row r="76" spans="1:5">
      <c r="A76" s="17" t="s">
        <v>647</v>
      </c>
      <c r="B76" s="17">
        <v>19388</v>
      </c>
      <c r="C76" s="17">
        <v>19170</v>
      </c>
      <c r="D76" s="17">
        <v>38558</v>
      </c>
      <c r="E76" s="17">
        <v>75</v>
      </c>
    </row>
    <row r="77" spans="1:5">
      <c r="A77" s="17" t="s">
        <v>597</v>
      </c>
      <c r="B77" s="17">
        <v>18413</v>
      </c>
      <c r="C77" s="17">
        <v>18392</v>
      </c>
      <c r="D77" s="17">
        <v>36805</v>
      </c>
      <c r="E77" s="17">
        <v>76</v>
      </c>
    </row>
    <row r="78" spans="1:5">
      <c r="A78" s="17" t="s">
        <v>404</v>
      </c>
      <c r="B78" s="17">
        <v>18451</v>
      </c>
      <c r="C78" s="17">
        <v>18347</v>
      </c>
      <c r="D78" s="17">
        <v>36798</v>
      </c>
      <c r="E78" s="17">
        <v>77</v>
      </c>
    </row>
    <row r="79" spans="1:5">
      <c r="A79" s="17" t="s">
        <v>833</v>
      </c>
      <c r="B79" s="17">
        <v>18278</v>
      </c>
      <c r="C79" s="17">
        <v>18308</v>
      </c>
      <c r="D79" s="17">
        <v>36586</v>
      </c>
      <c r="E79" s="17">
        <v>78</v>
      </c>
    </row>
    <row r="80" spans="1:5">
      <c r="A80" s="17" t="s">
        <v>679</v>
      </c>
      <c r="B80" s="17">
        <v>17857</v>
      </c>
      <c r="C80" s="17">
        <v>17858</v>
      </c>
      <c r="D80" s="17">
        <v>35715</v>
      </c>
      <c r="E80" s="17">
        <v>79</v>
      </c>
    </row>
    <row r="81" spans="1:5">
      <c r="A81" s="17" t="s">
        <v>500</v>
      </c>
      <c r="B81" s="17">
        <v>17444</v>
      </c>
      <c r="C81" s="17">
        <v>17640</v>
      </c>
      <c r="D81" s="17">
        <v>35084</v>
      </c>
      <c r="E81" s="17">
        <v>80</v>
      </c>
    </row>
    <row r="82" spans="1:5">
      <c r="A82" s="17" t="s">
        <v>908</v>
      </c>
      <c r="B82" s="17">
        <v>17529</v>
      </c>
      <c r="C82" s="17">
        <v>17529</v>
      </c>
      <c r="D82" s="17">
        <v>35058</v>
      </c>
      <c r="E82" s="17">
        <v>81</v>
      </c>
    </row>
    <row r="83" spans="1:5">
      <c r="A83" s="17" t="s">
        <v>800</v>
      </c>
      <c r="B83" s="17">
        <v>16915</v>
      </c>
      <c r="C83" s="17">
        <v>17404</v>
      </c>
      <c r="D83" s="17">
        <v>34319</v>
      </c>
      <c r="E83" s="17">
        <v>82</v>
      </c>
    </row>
    <row r="84" spans="1:5">
      <c r="A84" s="17" t="s">
        <v>844</v>
      </c>
      <c r="B84" s="17">
        <v>17176</v>
      </c>
      <c r="C84" s="17">
        <v>17115</v>
      </c>
      <c r="D84" s="17">
        <v>34291</v>
      </c>
      <c r="E84" s="17">
        <v>83</v>
      </c>
    </row>
    <row r="85" spans="1:5">
      <c r="A85" s="17" t="s">
        <v>463</v>
      </c>
      <c r="B85" s="17">
        <v>17100</v>
      </c>
      <c r="C85" s="17">
        <v>17114</v>
      </c>
      <c r="D85" s="17">
        <v>34214</v>
      </c>
      <c r="E85" s="17">
        <v>84</v>
      </c>
    </row>
    <row r="86" spans="1:5">
      <c r="A86" s="17" t="s">
        <v>790</v>
      </c>
      <c r="B86" s="17">
        <v>16746</v>
      </c>
      <c r="C86" s="17">
        <v>16850</v>
      </c>
      <c r="D86" s="17">
        <v>33596</v>
      </c>
      <c r="E86" s="17">
        <v>85</v>
      </c>
    </row>
    <row r="87" spans="1:5">
      <c r="A87" s="17" t="s">
        <v>438</v>
      </c>
      <c r="B87" s="17">
        <v>16640</v>
      </c>
      <c r="C87" s="17">
        <v>16671</v>
      </c>
      <c r="D87" s="17">
        <v>33311</v>
      </c>
      <c r="E87" s="17">
        <v>86</v>
      </c>
    </row>
    <row r="88" spans="1:5">
      <c r="A88" s="17" t="s">
        <v>464</v>
      </c>
      <c r="B88" s="17">
        <v>16626</v>
      </c>
      <c r="C88" s="17">
        <v>16667</v>
      </c>
      <c r="D88" s="17">
        <v>33293</v>
      </c>
      <c r="E88" s="17">
        <v>87</v>
      </c>
    </row>
    <row r="89" spans="1:5">
      <c r="A89" s="17" t="s">
        <v>539</v>
      </c>
      <c r="B89" s="17">
        <v>16600</v>
      </c>
      <c r="C89" s="17">
        <v>16515</v>
      </c>
      <c r="D89" s="17">
        <v>33115</v>
      </c>
      <c r="E89" s="17">
        <v>88</v>
      </c>
    </row>
    <row r="90" spans="1:5">
      <c r="A90" s="17" t="s">
        <v>822</v>
      </c>
      <c r="B90" s="17">
        <v>16408</v>
      </c>
      <c r="C90" s="17">
        <v>16395</v>
      </c>
      <c r="D90" s="17">
        <v>32803</v>
      </c>
      <c r="E90" s="17">
        <v>89</v>
      </c>
    </row>
    <row r="91" spans="1:5">
      <c r="A91" s="17" t="s">
        <v>808</v>
      </c>
      <c r="B91" s="17">
        <v>16315</v>
      </c>
      <c r="C91" s="17">
        <v>16253</v>
      </c>
      <c r="D91" s="17">
        <v>32568</v>
      </c>
      <c r="E91" s="17">
        <v>90</v>
      </c>
    </row>
    <row r="92" spans="1:5">
      <c r="A92" s="17" t="s">
        <v>405</v>
      </c>
      <c r="B92" s="17">
        <v>16290</v>
      </c>
      <c r="C92" s="17">
        <v>16216</v>
      </c>
      <c r="D92" s="17">
        <v>32506</v>
      </c>
      <c r="E92" s="17">
        <v>91</v>
      </c>
    </row>
    <row r="93" spans="1:5">
      <c r="A93" s="17" t="s">
        <v>825</v>
      </c>
      <c r="B93" s="17">
        <v>15705</v>
      </c>
      <c r="C93" s="17">
        <v>15761</v>
      </c>
      <c r="D93" s="17">
        <v>31466</v>
      </c>
      <c r="E93" s="17">
        <v>92</v>
      </c>
    </row>
    <row r="94" spans="1:5">
      <c r="A94" s="17" t="s">
        <v>834</v>
      </c>
      <c r="B94" s="17">
        <v>15149</v>
      </c>
      <c r="C94" s="17">
        <v>15107</v>
      </c>
      <c r="D94" s="17">
        <v>30256</v>
      </c>
      <c r="E94" s="17">
        <v>93</v>
      </c>
    </row>
    <row r="95" spans="1:5">
      <c r="A95" s="17" t="s">
        <v>445</v>
      </c>
      <c r="B95" s="17">
        <v>14784</v>
      </c>
      <c r="C95" s="17">
        <v>14768</v>
      </c>
      <c r="D95" s="17">
        <v>29552</v>
      </c>
      <c r="E95" s="17">
        <v>94</v>
      </c>
    </row>
    <row r="96" spans="1:5">
      <c r="A96" s="17" t="s">
        <v>437</v>
      </c>
      <c r="B96" s="17">
        <v>14695</v>
      </c>
      <c r="C96" s="17">
        <v>14732</v>
      </c>
      <c r="D96" s="17">
        <v>29427</v>
      </c>
      <c r="E96" s="17">
        <v>95</v>
      </c>
    </row>
    <row r="97" spans="1:5">
      <c r="A97" s="17" t="s">
        <v>461</v>
      </c>
      <c r="B97" s="17">
        <v>14690</v>
      </c>
      <c r="C97" s="17">
        <v>14655</v>
      </c>
      <c r="D97" s="17">
        <v>29345</v>
      </c>
      <c r="E97" s="17">
        <v>96</v>
      </c>
    </row>
    <row r="98" spans="1:5">
      <c r="A98" s="17" t="s">
        <v>448</v>
      </c>
      <c r="B98" s="17">
        <v>14059</v>
      </c>
      <c r="C98" s="17">
        <v>14099</v>
      </c>
      <c r="D98" s="17">
        <v>28158</v>
      </c>
      <c r="E98" s="17">
        <v>97</v>
      </c>
    </row>
    <row r="99" spans="1:5">
      <c r="A99" s="17" t="s">
        <v>804</v>
      </c>
      <c r="B99" s="17">
        <v>13978</v>
      </c>
      <c r="C99" s="17">
        <v>13970</v>
      </c>
      <c r="D99" s="17">
        <v>27948</v>
      </c>
      <c r="E99" s="17">
        <v>98</v>
      </c>
    </row>
    <row r="100" spans="1:5">
      <c r="A100" s="17" t="s">
        <v>594</v>
      </c>
      <c r="B100" s="17">
        <v>13873</v>
      </c>
      <c r="C100" s="17">
        <v>13862</v>
      </c>
      <c r="D100" s="17">
        <v>27735</v>
      </c>
      <c r="E100" s="17">
        <v>99</v>
      </c>
    </row>
    <row r="101" spans="1:5">
      <c r="A101" s="17" t="s">
        <v>707</v>
      </c>
      <c r="B101" s="17">
        <v>13643</v>
      </c>
      <c r="C101" s="17">
        <v>13674</v>
      </c>
      <c r="D101" s="17">
        <v>27317</v>
      </c>
      <c r="E101" s="17">
        <v>100</v>
      </c>
    </row>
    <row r="102" spans="1:5">
      <c r="A102" s="17" t="s">
        <v>1004</v>
      </c>
      <c r="B102" s="17">
        <v>13298</v>
      </c>
      <c r="C102" s="17">
        <v>13338</v>
      </c>
      <c r="D102" s="17">
        <v>26636</v>
      </c>
      <c r="E102" s="17">
        <v>101</v>
      </c>
    </row>
    <row r="103" spans="1:5">
      <c r="A103" s="17" t="s">
        <v>546</v>
      </c>
      <c r="B103" s="17">
        <v>13108</v>
      </c>
      <c r="C103" s="17">
        <v>13124</v>
      </c>
      <c r="D103" s="17">
        <v>26232</v>
      </c>
      <c r="E103" s="17">
        <v>102</v>
      </c>
    </row>
    <row r="104" spans="1:5">
      <c r="A104" s="17" t="s">
        <v>793</v>
      </c>
      <c r="B104" s="17">
        <v>12792</v>
      </c>
      <c r="C104" s="17">
        <v>12804</v>
      </c>
      <c r="D104" s="17">
        <v>25596</v>
      </c>
      <c r="E104" s="17">
        <v>103</v>
      </c>
    </row>
    <row r="105" spans="1:5">
      <c r="A105" s="17" t="s">
        <v>410</v>
      </c>
      <c r="B105" s="17">
        <v>12580</v>
      </c>
      <c r="C105" s="17">
        <v>12691</v>
      </c>
      <c r="D105" s="17">
        <v>25271</v>
      </c>
      <c r="E105" s="17">
        <v>104</v>
      </c>
    </row>
    <row r="106" spans="1:5">
      <c r="A106" s="17" t="s">
        <v>384</v>
      </c>
      <c r="B106" s="17">
        <v>12415</v>
      </c>
      <c r="C106" s="17">
        <v>12408</v>
      </c>
      <c r="D106" s="17">
        <v>24823</v>
      </c>
      <c r="E106" s="17">
        <v>105</v>
      </c>
    </row>
    <row r="107" spans="1:5">
      <c r="A107" s="17" t="s">
        <v>737</v>
      </c>
      <c r="B107" s="17">
        <v>12284</v>
      </c>
      <c r="C107" s="17">
        <v>12291</v>
      </c>
      <c r="D107" s="17">
        <v>24575</v>
      </c>
      <c r="E107" s="17">
        <v>106</v>
      </c>
    </row>
    <row r="108" spans="1:5">
      <c r="A108" s="17" t="s">
        <v>762</v>
      </c>
      <c r="B108" s="17">
        <v>12131</v>
      </c>
      <c r="C108" s="17">
        <v>12102</v>
      </c>
      <c r="D108" s="17">
        <v>24233</v>
      </c>
      <c r="E108" s="17">
        <v>107</v>
      </c>
    </row>
    <row r="109" spans="1:5">
      <c r="A109" s="17" t="s">
        <v>490</v>
      </c>
      <c r="B109" s="17">
        <v>11714</v>
      </c>
      <c r="C109" s="17">
        <v>11752</v>
      </c>
      <c r="D109" s="17">
        <v>23466</v>
      </c>
      <c r="E109" s="17">
        <v>108</v>
      </c>
    </row>
    <row r="110" spans="1:5">
      <c r="A110" s="17" t="s">
        <v>885</v>
      </c>
      <c r="B110" s="17">
        <v>11638</v>
      </c>
      <c r="C110" s="17">
        <v>11715</v>
      </c>
      <c r="D110" s="17">
        <v>23353</v>
      </c>
      <c r="E110" s="17">
        <v>109</v>
      </c>
    </row>
    <row r="111" spans="1:5">
      <c r="A111" s="17" t="s">
        <v>545</v>
      </c>
      <c r="B111" s="17">
        <v>11411</v>
      </c>
      <c r="C111" s="17">
        <v>11369</v>
      </c>
      <c r="D111" s="17">
        <v>22780</v>
      </c>
      <c r="E111" s="17">
        <v>110</v>
      </c>
    </row>
    <row r="112" spans="1:5">
      <c r="A112" s="17" t="s">
        <v>570</v>
      </c>
      <c r="B112" s="17">
        <v>11228</v>
      </c>
      <c r="C112" s="17">
        <v>11211</v>
      </c>
      <c r="D112" s="17">
        <v>22439</v>
      </c>
      <c r="E112" s="17">
        <v>111</v>
      </c>
    </row>
    <row r="113" spans="1:5">
      <c r="A113" s="17" t="s">
        <v>666</v>
      </c>
      <c r="B113" s="17">
        <v>11101</v>
      </c>
      <c r="C113" s="17">
        <v>11109</v>
      </c>
      <c r="D113" s="17">
        <v>22210</v>
      </c>
      <c r="E113" s="17">
        <v>112</v>
      </c>
    </row>
    <row r="114" spans="1:5">
      <c r="A114" s="17" t="s">
        <v>826</v>
      </c>
      <c r="B114" s="17">
        <v>11034</v>
      </c>
      <c r="C114" s="17">
        <v>10942</v>
      </c>
      <c r="D114" s="17">
        <v>21976</v>
      </c>
      <c r="E114" s="17">
        <v>113</v>
      </c>
    </row>
    <row r="115" spans="1:5">
      <c r="A115" s="17" t="s">
        <v>477</v>
      </c>
      <c r="B115" s="17">
        <v>10677</v>
      </c>
      <c r="C115" s="17">
        <v>11132</v>
      </c>
      <c r="D115" s="17">
        <v>21809</v>
      </c>
      <c r="E115" s="17">
        <v>114</v>
      </c>
    </row>
    <row r="116" spans="1:5">
      <c r="A116" s="17" t="s">
        <v>613</v>
      </c>
      <c r="B116" s="17">
        <v>10870</v>
      </c>
      <c r="C116" s="17">
        <v>10934</v>
      </c>
      <c r="D116" s="17">
        <v>21804</v>
      </c>
      <c r="E116" s="17">
        <v>115</v>
      </c>
    </row>
    <row r="117" spans="1:5">
      <c r="A117" s="17" t="s">
        <v>664</v>
      </c>
      <c r="B117" s="17">
        <v>10743</v>
      </c>
      <c r="C117" s="17">
        <v>10751</v>
      </c>
      <c r="D117" s="17">
        <v>21494</v>
      </c>
      <c r="E117" s="17">
        <v>116</v>
      </c>
    </row>
    <row r="118" spans="1:5">
      <c r="A118" s="17" t="s">
        <v>782</v>
      </c>
      <c r="B118" s="17">
        <v>10717</v>
      </c>
      <c r="C118" s="17">
        <v>10671</v>
      </c>
      <c r="D118" s="17">
        <v>21388</v>
      </c>
      <c r="E118" s="17">
        <v>117</v>
      </c>
    </row>
    <row r="119" spans="1:5">
      <c r="A119" s="17" t="s">
        <v>576</v>
      </c>
      <c r="B119" s="17">
        <v>10634</v>
      </c>
      <c r="C119" s="17">
        <v>10619</v>
      </c>
      <c r="D119" s="17">
        <v>21253</v>
      </c>
      <c r="E119" s="17">
        <v>118</v>
      </c>
    </row>
    <row r="120" spans="1:5">
      <c r="A120" s="17" t="s">
        <v>540</v>
      </c>
      <c r="B120" s="17">
        <v>10590</v>
      </c>
      <c r="C120" s="17">
        <v>10249</v>
      </c>
      <c r="D120" s="17">
        <v>20839</v>
      </c>
      <c r="E120" s="17">
        <v>119</v>
      </c>
    </row>
    <row r="121" spans="1:5">
      <c r="A121" s="17" t="s">
        <v>1005</v>
      </c>
      <c r="B121" s="17">
        <v>9837</v>
      </c>
      <c r="C121" s="17">
        <v>9728</v>
      </c>
      <c r="D121" s="17">
        <v>19565</v>
      </c>
      <c r="E121" s="17">
        <v>120</v>
      </c>
    </row>
    <row r="122" spans="1:5">
      <c r="A122" s="17" t="s">
        <v>392</v>
      </c>
      <c r="B122" s="17">
        <v>9725</v>
      </c>
      <c r="C122" s="17">
        <v>9834</v>
      </c>
      <c r="D122" s="17">
        <v>19559</v>
      </c>
      <c r="E122" s="17">
        <v>121</v>
      </c>
    </row>
    <row r="123" spans="1:5">
      <c r="A123" s="17" t="s">
        <v>559</v>
      </c>
      <c r="B123" s="17">
        <v>9178</v>
      </c>
      <c r="C123" s="17">
        <v>9215</v>
      </c>
      <c r="D123" s="17">
        <v>18393</v>
      </c>
      <c r="E123" s="17">
        <v>122</v>
      </c>
    </row>
    <row r="124" spans="1:5">
      <c r="A124" s="17" t="s">
        <v>993</v>
      </c>
      <c r="B124" s="17">
        <v>9130</v>
      </c>
      <c r="C124" s="17">
        <v>9122</v>
      </c>
      <c r="D124" s="17">
        <v>18252</v>
      </c>
      <c r="E124" s="17">
        <v>123</v>
      </c>
    </row>
    <row r="125" spans="1:5">
      <c r="A125" s="17" t="s">
        <v>692</v>
      </c>
      <c r="B125" s="17">
        <v>9064</v>
      </c>
      <c r="C125" s="17">
        <v>9068</v>
      </c>
      <c r="D125" s="17">
        <v>18132</v>
      </c>
      <c r="E125" s="17">
        <v>124</v>
      </c>
    </row>
    <row r="126" spans="1:5">
      <c r="A126" s="17" t="s">
        <v>652</v>
      </c>
      <c r="B126" s="17">
        <v>9203</v>
      </c>
      <c r="C126" s="17">
        <v>8882</v>
      </c>
      <c r="D126" s="17">
        <v>18085</v>
      </c>
      <c r="E126" s="17">
        <v>125</v>
      </c>
    </row>
    <row r="127" spans="1:5">
      <c r="A127" s="17" t="s">
        <v>805</v>
      </c>
      <c r="B127" s="17">
        <v>8949</v>
      </c>
      <c r="C127" s="17">
        <v>8917</v>
      </c>
      <c r="D127" s="17">
        <v>17866</v>
      </c>
      <c r="E127" s="17">
        <v>126</v>
      </c>
    </row>
    <row r="128" spans="1:5">
      <c r="A128" s="17" t="s">
        <v>942</v>
      </c>
      <c r="B128" s="17">
        <v>8921</v>
      </c>
      <c r="C128" s="17">
        <v>8766</v>
      </c>
      <c r="D128" s="17">
        <v>17687</v>
      </c>
      <c r="E128" s="17">
        <v>127</v>
      </c>
    </row>
    <row r="129" spans="1:5">
      <c r="A129" s="17" t="s">
        <v>753</v>
      </c>
      <c r="B129" s="17">
        <v>8733</v>
      </c>
      <c r="C129" s="17">
        <v>8769</v>
      </c>
      <c r="D129" s="17">
        <v>17502</v>
      </c>
      <c r="E129" s="17">
        <v>128</v>
      </c>
    </row>
    <row r="130" spans="1:5">
      <c r="A130" s="17" t="s">
        <v>796</v>
      </c>
      <c r="B130" s="17">
        <v>8741</v>
      </c>
      <c r="C130" s="17">
        <v>8739</v>
      </c>
      <c r="D130" s="17">
        <v>17480</v>
      </c>
      <c r="E130" s="17">
        <v>129</v>
      </c>
    </row>
    <row r="131" spans="1:5">
      <c r="A131" s="17" t="s">
        <v>396</v>
      </c>
      <c r="B131" s="17">
        <v>8411</v>
      </c>
      <c r="C131" s="17">
        <v>8397</v>
      </c>
      <c r="D131" s="17">
        <v>16808</v>
      </c>
      <c r="E131" s="17">
        <v>130</v>
      </c>
    </row>
    <row r="132" spans="1:5">
      <c r="A132" s="17" t="s">
        <v>839</v>
      </c>
      <c r="B132" s="17">
        <v>8363</v>
      </c>
      <c r="C132" s="17">
        <v>8351</v>
      </c>
      <c r="D132" s="17">
        <v>16714</v>
      </c>
      <c r="E132" s="17">
        <v>131</v>
      </c>
    </row>
    <row r="133" spans="1:5">
      <c r="A133" s="17" t="s">
        <v>480</v>
      </c>
      <c r="B133" s="17">
        <v>8010</v>
      </c>
      <c r="C133" s="17">
        <v>8020</v>
      </c>
      <c r="D133" s="17">
        <v>16030</v>
      </c>
      <c r="E133" s="17">
        <v>132</v>
      </c>
    </row>
    <row r="134" spans="1:5">
      <c r="A134" s="17" t="s">
        <v>819</v>
      </c>
      <c r="B134" s="17">
        <v>7815</v>
      </c>
      <c r="C134" s="17">
        <v>7713</v>
      </c>
      <c r="D134" s="17">
        <v>15528</v>
      </c>
      <c r="E134" s="17">
        <v>133</v>
      </c>
    </row>
    <row r="135" spans="1:5">
      <c r="A135" s="17" t="s">
        <v>411</v>
      </c>
      <c r="B135" s="17">
        <v>7727</v>
      </c>
      <c r="C135" s="17">
        <v>7717</v>
      </c>
      <c r="D135" s="17">
        <v>15444</v>
      </c>
      <c r="E135" s="17">
        <v>134</v>
      </c>
    </row>
    <row r="136" spans="1:5">
      <c r="A136" s="17" t="s">
        <v>795</v>
      </c>
      <c r="B136" s="17">
        <v>7675</v>
      </c>
      <c r="C136" s="17">
        <v>7686</v>
      </c>
      <c r="D136" s="17">
        <v>15361</v>
      </c>
      <c r="E136" s="17">
        <v>135</v>
      </c>
    </row>
    <row r="137" spans="1:5">
      <c r="A137" s="17" t="s">
        <v>504</v>
      </c>
      <c r="B137" s="17">
        <v>7690</v>
      </c>
      <c r="C137" s="17">
        <v>7659</v>
      </c>
      <c r="D137" s="17">
        <v>15349</v>
      </c>
      <c r="E137" s="17">
        <v>136</v>
      </c>
    </row>
    <row r="138" spans="1:5">
      <c r="A138" s="17" t="s">
        <v>450</v>
      </c>
      <c r="B138" s="17">
        <v>7534</v>
      </c>
      <c r="C138" s="17">
        <v>7530</v>
      </c>
      <c r="D138" s="17">
        <v>15064</v>
      </c>
      <c r="E138" s="17">
        <v>137</v>
      </c>
    </row>
    <row r="139" spans="1:5">
      <c r="A139" s="17" t="s">
        <v>458</v>
      </c>
      <c r="B139" s="17">
        <v>7519</v>
      </c>
      <c r="C139" s="17">
        <v>7526</v>
      </c>
      <c r="D139" s="17">
        <v>15045</v>
      </c>
      <c r="E139" s="17">
        <v>138</v>
      </c>
    </row>
    <row r="140" spans="1:5">
      <c r="A140" s="17" t="s">
        <v>421</v>
      </c>
      <c r="B140" s="17">
        <v>7439</v>
      </c>
      <c r="C140" s="17">
        <v>7436</v>
      </c>
      <c r="D140" s="17">
        <v>14875</v>
      </c>
      <c r="E140" s="17">
        <v>139</v>
      </c>
    </row>
    <row r="141" spans="1:5">
      <c r="A141" s="17" t="s">
        <v>848</v>
      </c>
      <c r="B141" s="17">
        <v>7297</v>
      </c>
      <c r="C141" s="17">
        <v>7353</v>
      </c>
      <c r="D141" s="17">
        <v>14650</v>
      </c>
      <c r="E141" s="17">
        <v>140</v>
      </c>
    </row>
    <row r="142" spans="1:5">
      <c r="A142" s="17" t="s">
        <v>684</v>
      </c>
      <c r="B142" s="17">
        <v>7041</v>
      </c>
      <c r="C142" s="17">
        <v>7045</v>
      </c>
      <c r="D142" s="17">
        <v>14086</v>
      </c>
      <c r="E142" s="17">
        <v>141</v>
      </c>
    </row>
    <row r="143" spans="1:5">
      <c r="A143" s="17" t="s">
        <v>743</v>
      </c>
      <c r="B143" s="17">
        <v>7013</v>
      </c>
      <c r="C143" s="17">
        <v>7019</v>
      </c>
      <c r="D143" s="17">
        <v>14032</v>
      </c>
      <c r="E143" s="17">
        <v>142</v>
      </c>
    </row>
    <row r="144" spans="1:5">
      <c r="A144" s="17" t="s">
        <v>1016</v>
      </c>
      <c r="B144" s="17">
        <v>7086</v>
      </c>
      <c r="C144" s="17">
        <v>6936</v>
      </c>
      <c r="D144" s="17">
        <v>14022</v>
      </c>
      <c r="E144" s="17">
        <v>143</v>
      </c>
    </row>
    <row r="145" spans="1:5">
      <c r="A145" s="17" t="s">
        <v>553</v>
      </c>
      <c r="B145" s="17">
        <v>6978</v>
      </c>
      <c r="C145" s="17">
        <v>6952</v>
      </c>
      <c r="D145" s="17">
        <v>13930</v>
      </c>
      <c r="E145" s="17">
        <v>144</v>
      </c>
    </row>
    <row r="146" spans="1:5">
      <c r="A146" s="17" t="s">
        <v>699</v>
      </c>
      <c r="B146" s="17">
        <v>6886</v>
      </c>
      <c r="C146" s="17">
        <v>6937</v>
      </c>
      <c r="D146" s="17">
        <v>13823</v>
      </c>
      <c r="E146" s="17">
        <v>145</v>
      </c>
    </row>
    <row r="147" spans="1:5">
      <c r="A147" s="17" t="s">
        <v>986</v>
      </c>
      <c r="B147" s="17">
        <v>6837</v>
      </c>
      <c r="C147" s="17">
        <v>6852</v>
      </c>
      <c r="D147" s="17">
        <v>13689</v>
      </c>
      <c r="E147" s="17">
        <v>146</v>
      </c>
    </row>
    <row r="148" spans="1:5">
      <c r="A148" s="17" t="s">
        <v>734</v>
      </c>
      <c r="B148" s="17">
        <v>6900</v>
      </c>
      <c r="C148" s="17">
        <v>6788</v>
      </c>
      <c r="D148" s="17">
        <v>13688</v>
      </c>
      <c r="E148" s="17">
        <v>147</v>
      </c>
    </row>
    <row r="149" spans="1:5">
      <c r="A149" s="17" t="s">
        <v>814</v>
      </c>
      <c r="B149" s="17">
        <v>6830</v>
      </c>
      <c r="C149" s="17">
        <v>6834</v>
      </c>
      <c r="D149" s="17">
        <v>13664</v>
      </c>
      <c r="E149" s="17">
        <v>148</v>
      </c>
    </row>
    <row r="150" spans="1:5">
      <c r="A150" s="17" t="s">
        <v>784</v>
      </c>
      <c r="B150" s="17">
        <v>6776</v>
      </c>
      <c r="C150" s="17">
        <v>6771</v>
      </c>
      <c r="D150" s="17">
        <v>13547</v>
      </c>
      <c r="E150" s="17">
        <v>149</v>
      </c>
    </row>
    <row r="151" spans="1:5">
      <c r="A151" s="17" t="s">
        <v>611</v>
      </c>
      <c r="B151" s="17">
        <v>6672</v>
      </c>
      <c r="C151" s="17">
        <v>6729</v>
      </c>
      <c r="D151" s="17">
        <v>13401</v>
      </c>
      <c r="E151" s="17">
        <v>150</v>
      </c>
    </row>
    <row r="152" spans="1:5">
      <c r="A152" s="17" t="s">
        <v>493</v>
      </c>
      <c r="B152" s="17">
        <v>6541</v>
      </c>
      <c r="C152" s="17">
        <v>6783</v>
      </c>
      <c r="D152" s="17">
        <v>13324</v>
      </c>
      <c r="E152" s="17">
        <v>151</v>
      </c>
    </row>
    <row r="153" spans="1:5">
      <c r="A153" s="17" t="s">
        <v>547</v>
      </c>
      <c r="B153" s="17">
        <v>6623</v>
      </c>
      <c r="C153" s="17">
        <v>6653</v>
      </c>
      <c r="D153" s="17">
        <v>13276</v>
      </c>
      <c r="E153" s="17">
        <v>152</v>
      </c>
    </row>
    <row r="154" spans="1:5">
      <c r="A154" s="17" t="s">
        <v>528</v>
      </c>
      <c r="B154" s="17">
        <v>6597</v>
      </c>
      <c r="C154" s="17">
        <v>6670</v>
      </c>
      <c r="D154" s="17">
        <v>13267</v>
      </c>
      <c r="E154" s="17">
        <v>153</v>
      </c>
    </row>
    <row r="155" spans="1:5">
      <c r="A155" s="17" t="s">
        <v>886</v>
      </c>
      <c r="B155" s="17">
        <v>6648</v>
      </c>
      <c r="C155" s="17">
        <v>6595</v>
      </c>
      <c r="D155" s="17">
        <v>13243</v>
      </c>
      <c r="E155" s="17">
        <v>154</v>
      </c>
    </row>
    <row r="156" spans="1:5">
      <c r="A156" s="17" t="s">
        <v>651</v>
      </c>
      <c r="B156" s="17">
        <v>6461</v>
      </c>
      <c r="C156" s="17">
        <v>6651</v>
      </c>
      <c r="D156" s="17">
        <v>13112</v>
      </c>
      <c r="E156" s="17">
        <v>155</v>
      </c>
    </row>
    <row r="157" spans="1:5">
      <c r="A157" s="17" t="s">
        <v>769</v>
      </c>
      <c r="B157" s="17">
        <v>6346</v>
      </c>
      <c r="C157" s="17">
        <v>6428</v>
      </c>
      <c r="D157" s="17">
        <v>12774</v>
      </c>
      <c r="E157" s="17">
        <v>156</v>
      </c>
    </row>
    <row r="158" spans="1:5">
      <c r="A158" s="17" t="s">
        <v>495</v>
      </c>
      <c r="B158" s="17">
        <v>6342</v>
      </c>
      <c r="C158" s="17">
        <v>6340</v>
      </c>
      <c r="D158" s="17">
        <v>12682</v>
      </c>
      <c r="E158" s="17">
        <v>157</v>
      </c>
    </row>
    <row r="159" spans="1:5">
      <c r="A159" s="17" t="s">
        <v>809</v>
      </c>
      <c r="B159" s="17">
        <v>6256</v>
      </c>
      <c r="C159" s="17">
        <v>6195</v>
      </c>
      <c r="D159" s="17">
        <v>12451</v>
      </c>
      <c r="E159" s="17">
        <v>158</v>
      </c>
    </row>
    <row r="160" spans="1:5">
      <c r="A160" s="17" t="s">
        <v>486</v>
      </c>
      <c r="B160" s="17">
        <v>6100</v>
      </c>
      <c r="C160" s="17">
        <v>6165</v>
      </c>
      <c r="D160" s="17">
        <v>12265</v>
      </c>
      <c r="E160" s="17">
        <v>159</v>
      </c>
    </row>
    <row r="161" spans="1:5">
      <c r="A161" s="17" t="s">
        <v>414</v>
      </c>
      <c r="B161" s="17">
        <v>6019</v>
      </c>
      <c r="C161" s="17">
        <v>6021</v>
      </c>
      <c r="D161" s="17">
        <v>12040</v>
      </c>
      <c r="E161" s="17">
        <v>160</v>
      </c>
    </row>
    <row r="162" spans="1:5">
      <c r="A162" s="17" t="s">
        <v>835</v>
      </c>
      <c r="B162" s="17">
        <v>5924</v>
      </c>
      <c r="C162" s="17">
        <v>5926</v>
      </c>
      <c r="D162" s="17">
        <v>11850</v>
      </c>
      <c r="E162" s="17">
        <v>161</v>
      </c>
    </row>
    <row r="163" spans="1:5">
      <c r="A163" s="17" t="s">
        <v>415</v>
      </c>
      <c r="B163" s="17">
        <v>5921</v>
      </c>
      <c r="C163" s="17">
        <v>5921</v>
      </c>
      <c r="D163" s="17">
        <v>11842</v>
      </c>
      <c r="E163" s="17">
        <v>162</v>
      </c>
    </row>
    <row r="164" spans="1:5">
      <c r="A164" s="17" t="s">
        <v>803</v>
      </c>
      <c r="B164" s="17">
        <v>5885</v>
      </c>
      <c r="C164" s="17">
        <v>5928</v>
      </c>
      <c r="D164" s="17">
        <v>11813</v>
      </c>
      <c r="E164" s="17">
        <v>163</v>
      </c>
    </row>
    <row r="165" spans="1:5">
      <c r="A165" s="17" t="s">
        <v>872</v>
      </c>
      <c r="B165" s="17">
        <v>5860</v>
      </c>
      <c r="C165" s="17">
        <v>5875</v>
      </c>
      <c r="D165" s="17">
        <v>11735</v>
      </c>
      <c r="E165" s="17">
        <v>164</v>
      </c>
    </row>
    <row r="166" spans="1:5">
      <c r="A166" s="17" t="s">
        <v>1105</v>
      </c>
      <c r="B166" s="17">
        <v>5567</v>
      </c>
      <c r="C166" s="17">
        <v>5554</v>
      </c>
      <c r="D166" s="17">
        <v>11121</v>
      </c>
      <c r="E166" s="17">
        <v>165</v>
      </c>
    </row>
    <row r="167" spans="1:5">
      <c r="A167" s="17" t="s">
        <v>802</v>
      </c>
      <c r="B167" s="17">
        <v>5551</v>
      </c>
      <c r="C167" s="17">
        <v>5543</v>
      </c>
      <c r="D167" s="17">
        <v>11094</v>
      </c>
      <c r="E167" s="17">
        <v>166</v>
      </c>
    </row>
    <row r="168" spans="1:5">
      <c r="A168" s="17" t="s">
        <v>479</v>
      </c>
      <c r="B168" s="17">
        <v>5612</v>
      </c>
      <c r="C168" s="17">
        <v>5422</v>
      </c>
      <c r="D168" s="17">
        <v>11034</v>
      </c>
      <c r="E168" s="17">
        <v>167</v>
      </c>
    </row>
    <row r="169" spans="1:5">
      <c r="A169" s="17" t="s">
        <v>744</v>
      </c>
      <c r="B169" s="17">
        <v>5446</v>
      </c>
      <c r="C169" s="17">
        <v>5490</v>
      </c>
      <c r="D169" s="17">
        <v>10936</v>
      </c>
      <c r="E169" s="17">
        <v>168</v>
      </c>
    </row>
    <row r="170" spans="1:5">
      <c r="A170" s="17" t="s">
        <v>1006</v>
      </c>
      <c r="B170" s="17">
        <v>5406</v>
      </c>
      <c r="C170" s="17">
        <v>5415</v>
      </c>
      <c r="D170" s="17">
        <v>10821</v>
      </c>
      <c r="E170" s="17">
        <v>169</v>
      </c>
    </row>
    <row r="171" spans="1:5">
      <c r="A171" s="17" t="s">
        <v>767</v>
      </c>
      <c r="B171" s="17">
        <v>5402</v>
      </c>
      <c r="C171" s="17">
        <v>5407</v>
      </c>
      <c r="D171" s="17">
        <v>10809</v>
      </c>
      <c r="E171" s="17">
        <v>170</v>
      </c>
    </row>
    <row r="172" spans="1:5">
      <c r="A172" s="17" t="s">
        <v>595</v>
      </c>
      <c r="B172" s="17">
        <v>5259</v>
      </c>
      <c r="C172" s="17">
        <v>5267</v>
      </c>
      <c r="D172" s="17">
        <v>10526</v>
      </c>
      <c r="E172" s="17">
        <v>171</v>
      </c>
    </row>
    <row r="173" spans="1:5">
      <c r="A173" s="17" t="s">
        <v>902</v>
      </c>
      <c r="B173" s="17">
        <v>5247</v>
      </c>
      <c r="C173" s="17">
        <v>5266</v>
      </c>
      <c r="D173" s="17">
        <v>10513</v>
      </c>
      <c r="E173" s="17">
        <v>172</v>
      </c>
    </row>
    <row r="174" spans="1:5">
      <c r="A174" s="17" t="s">
        <v>557</v>
      </c>
      <c r="B174" s="17">
        <v>5224</v>
      </c>
      <c r="C174" s="17">
        <v>5219</v>
      </c>
      <c r="D174" s="17">
        <v>10443</v>
      </c>
      <c r="E174" s="17">
        <v>173</v>
      </c>
    </row>
    <row r="175" spans="1:5">
      <c r="A175" s="17" t="s">
        <v>836</v>
      </c>
      <c r="B175" s="17">
        <v>5171</v>
      </c>
      <c r="C175" s="17">
        <v>5190</v>
      </c>
      <c r="D175" s="17">
        <v>10361</v>
      </c>
      <c r="E175" s="17">
        <v>174</v>
      </c>
    </row>
    <row r="176" spans="1:5">
      <c r="A176" s="17" t="s">
        <v>460</v>
      </c>
      <c r="B176" s="17">
        <v>5128</v>
      </c>
      <c r="C176" s="17">
        <v>5138</v>
      </c>
      <c r="D176" s="17">
        <v>10266</v>
      </c>
      <c r="E176" s="17">
        <v>175</v>
      </c>
    </row>
    <row r="177" spans="1:5">
      <c r="A177" s="17" t="s">
        <v>472</v>
      </c>
      <c r="B177" s="17">
        <v>5113</v>
      </c>
      <c r="C177" s="17">
        <v>5122</v>
      </c>
      <c r="D177" s="17">
        <v>10235</v>
      </c>
      <c r="E177" s="17">
        <v>176</v>
      </c>
    </row>
    <row r="178" spans="1:5">
      <c r="A178" s="17" t="s">
        <v>662</v>
      </c>
      <c r="B178" s="17">
        <v>5088</v>
      </c>
      <c r="C178" s="17">
        <v>5086</v>
      </c>
      <c r="D178" s="17">
        <v>10174</v>
      </c>
      <c r="E178" s="17">
        <v>177</v>
      </c>
    </row>
    <row r="179" spans="1:5">
      <c r="A179" s="17" t="s">
        <v>673</v>
      </c>
      <c r="B179" s="17">
        <v>5061</v>
      </c>
      <c r="C179" s="17">
        <v>5064</v>
      </c>
      <c r="D179" s="17">
        <v>10125</v>
      </c>
      <c r="E179" s="17">
        <v>178</v>
      </c>
    </row>
    <row r="180" spans="1:5">
      <c r="A180" s="17" t="s">
        <v>549</v>
      </c>
      <c r="B180" s="17">
        <v>5068</v>
      </c>
      <c r="C180" s="17">
        <v>5048</v>
      </c>
      <c r="D180" s="17">
        <v>10116</v>
      </c>
      <c r="E180" s="17">
        <v>179</v>
      </c>
    </row>
    <row r="181" spans="1:5">
      <c r="A181" s="17" t="s">
        <v>894</v>
      </c>
      <c r="B181" s="17">
        <v>5071</v>
      </c>
      <c r="C181" s="17">
        <v>5044</v>
      </c>
      <c r="D181" s="17">
        <v>10115</v>
      </c>
      <c r="E181" s="17">
        <v>180</v>
      </c>
    </row>
    <row r="182" spans="1:5">
      <c r="A182" s="17" t="s">
        <v>370</v>
      </c>
      <c r="B182" s="17">
        <v>5042</v>
      </c>
      <c r="C182" s="17">
        <v>4933</v>
      </c>
      <c r="D182" s="17">
        <v>9975</v>
      </c>
      <c r="E182" s="17">
        <v>181</v>
      </c>
    </row>
    <row r="183" spans="1:5">
      <c r="A183" s="17" t="s">
        <v>678</v>
      </c>
      <c r="B183" s="17">
        <v>4975</v>
      </c>
      <c r="C183" s="17">
        <v>4967</v>
      </c>
      <c r="D183" s="17">
        <v>9942</v>
      </c>
      <c r="E183" s="17">
        <v>182</v>
      </c>
    </row>
    <row r="184" spans="1:5">
      <c r="A184" s="17" t="s">
        <v>667</v>
      </c>
      <c r="B184" s="17">
        <v>4867</v>
      </c>
      <c r="C184" s="17">
        <v>4874</v>
      </c>
      <c r="D184" s="17">
        <v>9741</v>
      </c>
      <c r="E184" s="17">
        <v>183</v>
      </c>
    </row>
    <row r="185" spans="1:5">
      <c r="A185" s="17" t="s">
        <v>959</v>
      </c>
      <c r="B185" s="17">
        <v>4832</v>
      </c>
      <c r="C185" s="17">
        <v>4828</v>
      </c>
      <c r="D185" s="17">
        <v>9660</v>
      </c>
      <c r="E185" s="17">
        <v>184</v>
      </c>
    </row>
    <row r="186" spans="1:5">
      <c r="A186" s="17" t="s">
        <v>564</v>
      </c>
      <c r="B186" s="17">
        <v>4767</v>
      </c>
      <c r="C186" s="17">
        <v>4772</v>
      </c>
      <c r="D186" s="17">
        <v>9539</v>
      </c>
      <c r="E186" s="17">
        <v>185</v>
      </c>
    </row>
    <row r="187" spans="1:5">
      <c r="A187" s="17" t="s">
        <v>371</v>
      </c>
      <c r="B187" s="17">
        <v>4751</v>
      </c>
      <c r="C187" s="17">
        <v>4732</v>
      </c>
      <c r="D187" s="17">
        <v>9483</v>
      </c>
      <c r="E187" s="17">
        <v>186</v>
      </c>
    </row>
    <row r="188" spans="1:5">
      <c r="A188" s="17" t="s">
        <v>624</v>
      </c>
      <c r="B188" s="17">
        <v>4717</v>
      </c>
      <c r="C188" s="17">
        <v>4736</v>
      </c>
      <c r="D188" s="17">
        <v>9453</v>
      </c>
      <c r="E188" s="17">
        <v>187</v>
      </c>
    </row>
    <row r="189" spans="1:5">
      <c r="A189" s="17" t="s">
        <v>838</v>
      </c>
      <c r="B189" s="17">
        <v>4707</v>
      </c>
      <c r="C189" s="17">
        <v>4703</v>
      </c>
      <c r="D189" s="17">
        <v>9410</v>
      </c>
      <c r="E189" s="17">
        <v>188</v>
      </c>
    </row>
    <row r="190" spans="1:5">
      <c r="A190" s="17" t="s">
        <v>858</v>
      </c>
      <c r="B190" s="17">
        <v>4710</v>
      </c>
      <c r="C190" s="17">
        <v>4699</v>
      </c>
      <c r="D190" s="17">
        <v>9409</v>
      </c>
      <c r="E190" s="17">
        <v>189</v>
      </c>
    </row>
    <row r="191" spans="1:5">
      <c r="A191" s="17" t="s">
        <v>637</v>
      </c>
      <c r="B191" s="17">
        <v>4645</v>
      </c>
      <c r="C191" s="17">
        <v>4635</v>
      </c>
      <c r="D191" s="17">
        <v>9280</v>
      </c>
      <c r="E191" s="17">
        <v>190</v>
      </c>
    </row>
    <row r="192" spans="1:5">
      <c r="A192" s="17" t="s">
        <v>683</v>
      </c>
      <c r="B192" s="17">
        <v>4614</v>
      </c>
      <c r="C192" s="17">
        <v>4615</v>
      </c>
      <c r="D192" s="17">
        <v>9229</v>
      </c>
      <c r="E192" s="17">
        <v>191</v>
      </c>
    </row>
    <row r="193" spans="1:5">
      <c r="A193" s="17" t="s">
        <v>749</v>
      </c>
      <c r="B193" s="17">
        <v>4613</v>
      </c>
      <c r="C193" s="17">
        <v>4612</v>
      </c>
      <c r="D193" s="17">
        <v>9225</v>
      </c>
      <c r="E193" s="17">
        <v>192</v>
      </c>
    </row>
    <row r="194" spans="1:5">
      <c r="A194" s="17" t="s">
        <v>911</v>
      </c>
      <c r="B194" s="17">
        <v>4559</v>
      </c>
      <c r="C194" s="17">
        <v>4561</v>
      </c>
      <c r="D194" s="17">
        <v>9120</v>
      </c>
      <c r="E194" s="17">
        <v>193</v>
      </c>
    </row>
    <row r="195" spans="1:5">
      <c r="A195" s="17" t="s">
        <v>432</v>
      </c>
      <c r="B195" s="17">
        <v>4554</v>
      </c>
      <c r="C195" s="17">
        <v>4557</v>
      </c>
      <c r="D195" s="17">
        <v>9111</v>
      </c>
      <c r="E195" s="17">
        <v>194</v>
      </c>
    </row>
    <row r="196" spans="1:5">
      <c r="A196" s="17" t="s">
        <v>716</v>
      </c>
      <c r="B196" s="17">
        <v>4424</v>
      </c>
      <c r="C196" s="17">
        <v>4465</v>
      </c>
      <c r="D196" s="17">
        <v>8889</v>
      </c>
      <c r="E196" s="17">
        <v>195</v>
      </c>
    </row>
    <row r="197" spans="1:5">
      <c r="A197" s="17" t="s">
        <v>943</v>
      </c>
      <c r="B197" s="17">
        <v>4483</v>
      </c>
      <c r="C197" s="17">
        <v>4395</v>
      </c>
      <c r="D197" s="17">
        <v>8878</v>
      </c>
      <c r="E197" s="17">
        <v>196</v>
      </c>
    </row>
    <row r="198" spans="1:5">
      <c r="A198" s="17" t="s">
        <v>1064</v>
      </c>
      <c r="B198" s="17">
        <v>4381</v>
      </c>
      <c r="C198" s="17">
        <v>4401</v>
      </c>
      <c r="D198" s="17">
        <v>8782</v>
      </c>
      <c r="E198" s="17">
        <v>197</v>
      </c>
    </row>
    <row r="199" spans="1:5">
      <c r="A199" s="17" t="s">
        <v>623</v>
      </c>
      <c r="B199" s="17">
        <v>4072</v>
      </c>
      <c r="C199" s="17">
        <v>4660</v>
      </c>
      <c r="D199" s="17">
        <v>8732</v>
      </c>
      <c r="E199" s="17">
        <v>198</v>
      </c>
    </row>
    <row r="200" spans="1:5">
      <c r="A200" s="17" t="s">
        <v>1303</v>
      </c>
      <c r="B200" s="17">
        <v>4320</v>
      </c>
      <c r="C200" s="17">
        <v>4399</v>
      </c>
      <c r="D200" s="17">
        <v>8719</v>
      </c>
      <c r="E200" s="17">
        <v>199</v>
      </c>
    </row>
    <row r="201" spans="1:5">
      <c r="A201" s="17" t="s">
        <v>649</v>
      </c>
      <c r="B201" s="17">
        <v>4297</v>
      </c>
      <c r="C201" s="17">
        <v>4357</v>
      </c>
      <c r="D201" s="17">
        <v>8654</v>
      </c>
      <c r="E201" s="17">
        <v>200</v>
      </c>
    </row>
    <row r="202" spans="1:5">
      <c r="A202" s="17" t="s">
        <v>511</v>
      </c>
      <c r="B202" s="17">
        <v>4330</v>
      </c>
      <c r="C202" s="17">
        <v>4320</v>
      </c>
      <c r="D202" s="17">
        <v>8650</v>
      </c>
      <c r="E202" s="17">
        <v>201</v>
      </c>
    </row>
    <row r="203" spans="1:5">
      <c r="A203" s="17" t="s">
        <v>568</v>
      </c>
      <c r="B203" s="17">
        <v>4286</v>
      </c>
      <c r="C203" s="17">
        <v>4285</v>
      </c>
      <c r="D203" s="17">
        <v>8571</v>
      </c>
      <c r="E203" s="17">
        <v>202</v>
      </c>
    </row>
    <row r="204" spans="1:5">
      <c r="A204" s="17" t="s">
        <v>952</v>
      </c>
      <c r="B204" s="17">
        <v>4298</v>
      </c>
      <c r="C204" s="17">
        <v>4268</v>
      </c>
      <c r="D204" s="17">
        <v>8566</v>
      </c>
      <c r="E204" s="17">
        <v>203</v>
      </c>
    </row>
    <row r="205" spans="1:5">
      <c r="A205" s="17" t="s">
        <v>506</v>
      </c>
      <c r="B205" s="17">
        <v>4099</v>
      </c>
      <c r="C205" s="17">
        <v>4285</v>
      </c>
      <c r="D205" s="17">
        <v>8384</v>
      </c>
      <c r="E205" s="17">
        <v>204</v>
      </c>
    </row>
    <row r="206" spans="1:5">
      <c r="A206" s="17" t="s">
        <v>672</v>
      </c>
      <c r="B206" s="17">
        <v>4145</v>
      </c>
      <c r="C206" s="17">
        <v>4136</v>
      </c>
      <c r="D206" s="17">
        <v>8281</v>
      </c>
      <c r="E206" s="17">
        <v>205</v>
      </c>
    </row>
    <row r="207" spans="1:5">
      <c r="A207" s="17" t="s">
        <v>643</v>
      </c>
      <c r="B207" s="17">
        <v>3971</v>
      </c>
      <c r="C207" s="17">
        <v>4228</v>
      </c>
      <c r="D207" s="17">
        <v>8199</v>
      </c>
      <c r="E207" s="17">
        <v>206</v>
      </c>
    </row>
    <row r="208" spans="1:5">
      <c r="A208" s="17" t="s">
        <v>399</v>
      </c>
      <c r="B208" s="17">
        <v>4101</v>
      </c>
      <c r="C208" s="17">
        <v>4090</v>
      </c>
      <c r="D208" s="17">
        <v>8191</v>
      </c>
      <c r="E208" s="17">
        <v>207</v>
      </c>
    </row>
    <row r="209" spans="1:5">
      <c r="A209" s="17" t="s">
        <v>817</v>
      </c>
      <c r="B209" s="17">
        <v>4031</v>
      </c>
      <c r="C209" s="17">
        <v>4030</v>
      </c>
      <c r="D209" s="17">
        <v>8061</v>
      </c>
      <c r="E209" s="17">
        <v>208</v>
      </c>
    </row>
    <row r="210" spans="1:5">
      <c r="A210" s="17" t="s">
        <v>419</v>
      </c>
      <c r="B210" s="17">
        <v>3986</v>
      </c>
      <c r="C210" s="17">
        <v>3985</v>
      </c>
      <c r="D210" s="17">
        <v>7971</v>
      </c>
      <c r="E210" s="17">
        <v>209</v>
      </c>
    </row>
    <row r="211" spans="1:5">
      <c r="A211" s="17" t="s">
        <v>1029</v>
      </c>
      <c r="B211" s="17">
        <v>3869</v>
      </c>
      <c r="C211" s="17">
        <v>4029</v>
      </c>
      <c r="D211" s="17">
        <v>7898</v>
      </c>
      <c r="E211" s="17">
        <v>210</v>
      </c>
    </row>
    <row r="212" spans="1:5">
      <c r="A212" s="17" t="s">
        <v>627</v>
      </c>
      <c r="B212" s="17">
        <v>3861</v>
      </c>
      <c r="C212" s="17">
        <v>4031</v>
      </c>
      <c r="D212" s="17">
        <v>7892</v>
      </c>
      <c r="E212" s="17">
        <v>211</v>
      </c>
    </row>
    <row r="213" spans="1:5">
      <c r="A213" s="17" t="s">
        <v>443</v>
      </c>
      <c r="B213" s="17">
        <v>3908</v>
      </c>
      <c r="C213" s="17">
        <v>3906</v>
      </c>
      <c r="D213" s="17">
        <v>7814</v>
      </c>
      <c r="E213" s="17">
        <v>212</v>
      </c>
    </row>
    <row r="214" spans="1:5">
      <c r="A214" s="17" t="s">
        <v>364</v>
      </c>
      <c r="B214" s="17">
        <v>3891</v>
      </c>
      <c r="C214" s="17">
        <v>3890</v>
      </c>
      <c r="D214" s="17">
        <v>7781</v>
      </c>
      <c r="E214" s="17">
        <v>213</v>
      </c>
    </row>
    <row r="215" spans="1:5">
      <c r="A215" s="17" t="s">
        <v>518</v>
      </c>
      <c r="B215" s="17">
        <v>3800</v>
      </c>
      <c r="C215" s="17">
        <v>3797</v>
      </c>
      <c r="D215" s="17">
        <v>7597</v>
      </c>
      <c r="E215" s="17">
        <v>214</v>
      </c>
    </row>
    <row r="216" spans="1:5">
      <c r="A216" s="17" t="s">
        <v>941</v>
      </c>
      <c r="B216" s="17">
        <v>3775</v>
      </c>
      <c r="C216" s="17">
        <v>3822</v>
      </c>
      <c r="D216" s="17">
        <v>7597</v>
      </c>
      <c r="E216" s="17">
        <v>215</v>
      </c>
    </row>
    <row r="217" spans="1:5">
      <c r="A217" s="17" t="s">
        <v>1101</v>
      </c>
      <c r="B217" s="17">
        <v>3751</v>
      </c>
      <c r="C217" s="17">
        <v>3774</v>
      </c>
      <c r="D217" s="17">
        <v>7525</v>
      </c>
      <c r="E217" s="17">
        <v>216</v>
      </c>
    </row>
    <row r="218" spans="1:5">
      <c r="A218" s="17" t="s">
        <v>510</v>
      </c>
      <c r="B218" s="17">
        <v>3733</v>
      </c>
      <c r="C218" s="17">
        <v>3658</v>
      </c>
      <c r="D218" s="17">
        <v>7391</v>
      </c>
      <c r="E218" s="17">
        <v>217</v>
      </c>
    </row>
    <row r="219" spans="1:5">
      <c r="A219" s="17" t="s">
        <v>644</v>
      </c>
      <c r="B219" s="17">
        <v>3693</v>
      </c>
      <c r="C219" s="17">
        <v>3694</v>
      </c>
      <c r="D219" s="17">
        <v>7387</v>
      </c>
      <c r="E219" s="17">
        <v>218</v>
      </c>
    </row>
    <row r="220" spans="1:5">
      <c r="A220" s="17" t="s">
        <v>367</v>
      </c>
      <c r="B220" s="17">
        <v>3687</v>
      </c>
      <c r="C220" s="17">
        <v>3694</v>
      </c>
      <c r="D220" s="17">
        <v>7381</v>
      </c>
      <c r="E220" s="17">
        <v>219</v>
      </c>
    </row>
    <row r="221" spans="1:5">
      <c r="A221" s="17" t="s">
        <v>1026</v>
      </c>
      <c r="B221" s="17">
        <v>3671</v>
      </c>
      <c r="C221" s="17">
        <v>3677</v>
      </c>
      <c r="D221" s="17">
        <v>7348</v>
      </c>
      <c r="E221" s="17">
        <v>220</v>
      </c>
    </row>
    <row r="222" spans="1:5">
      <c r="A222" s="17" t="s">
        <v>677</v>
      </c>
      <c r="B222" s="17">
        <v>3628</v>
      </c>
      <c r="C222" s="17">
        <v>3617</v>
      </c>
      <c r="D222" s="17">
        <v>7245</v>
      </c>
      <c r="E222" s="17">
        <v>221</v>
      </c>
    </row>
    <row r="223" spans="1:5">
      <c r="A223" s="17" t="s">
        <v>705</v>
      </c>
      <c r="B223" s="17">
        <v>3604</v>
      </c>
      <c r="C223" s="17">
        <v>3603</v>
      </c>
      <c r="D223" s="17">
        <v>7207</v>
      </c>
      <c r="E223" s="17">
        <v>222</v>
      </c>
    </row>
    <row r="224" spans="1:5">
      <c r="A224" s="17" t="s">
        <v>497</v>
      </c>
      <c r="B224" s="17">
        <v>3592</v>
      </c>
      <c r="C224" s="17">
        <v>3577</v>
      </c>
      <c r="D224" s="17">
        <v>7169</v>
      </c>
      <c r="E224" s="17">
        <v>223</v>
      </c>
    </row>
    <row r="225" spans="1:5">
      <c r="A225" s="17" t="s">
        <v>787</v>
      </c>
      <c r="B225" s="17">
        <v>3533</v>
      </c>
      <c r="C225" s="17">
        <v>3631</v>
      </c>
      <c r="D225" s="17">
        <v>7164</v>
      </c>
      <c r="E225" s="17">
        <v>224</v>
      </c>
    </row>
    <row r="226" spans="1:5">
      <c r="A226" s="17" t="s">
        <v>714</v>
      </c>
      <c r="B226" s="17">
        <v>3550</v>
      </c>
      <c r="C226" s="17">
        <v>3546</v>
      </c>
      <c r="D226" s="17">
        <v>7096</v>
      </c>
      <c r="E226" s="17">
        <v>225</v>
      </c>
    </row>
    <row r="227" spans="1:5">
      <c r="A227" s="17" t="s">
        <v>508</v>
      </c>
      <c r="B227" s="17">
        <v>3524</v>
      </c>
      <c r="C227" s="17">
        <v>3525</v>
      </c>
      <c r="D227" s="17">
        <v>7049</v>
      </c>
      <c r="E227" s="17">
        <v>226</v>
      </c>
    </row>
    <row r="228" spans="1:5">
      <c r="A228" s="17" t="s">
        <v>906</v>
      </c>
      <c r="B228" s="17">
        <v>3508</v>
      </c>
      <c r="C228" s="17">
        <v>3516</v>
      </c>
      <c r="D228" s="17">
        <v>7024</v>
      </c>
      <c r="E228" s="17">
        <v>227</v>
      </c>
    </row>
    <row r="229" spans="1:5">
      <c r="A229" s="17" t="s">
        <v>875</v>
      </c>
      <c r="B229" s="17">
        <v>3478</v>
      </c>
      <c r="C229" s="17">
        <v>3486</v>
      </c>
      <c r="D229" s="17">
        <v>6964</v>
      </c>
      <c r="E229" s="17">
        <v>228</v>
      </c>
    </row>
    <row r="230" spans="1:5">
      <c r="A230" s="17" t="s">
        <v>1022</v>
      </c>
      <c r="B230" s="17">
        <v>3494</v>
      </c>
      <c r="C230" s="17">
        <v>3442</v>
      </c>
      <c r="D230" s="17">
        <v>6936</v>
      </c>
      <c r="E230" s="17">
        <v>229</v>
      </c>
    </row>
    <row r="231" spans="1:5">
      <c r="A231" s="17" t="s">
        <v>1017</v>
      </c>
      <c r="B231" s="17">
        <v>3346</v>
      </c>
      <c r="C231" s="17">
        <v>3552</v>
      </c>
      <c r="D231" s="17">
        <v>6898</v>
      </c>
      <c r="E231" s="17">
        <v>230</v>
      </c>
    </row>
    <row r="232" spans="1:5">
      <c r="A232" s="17" t="s">
        <v>668</v>
      </c>
      <c r="B232" s="17">
        <v>3431</v>
      </c>
      <c r="C232" s="17">
        <v>3438</v>
      </c>
      <c r="D232" s="17">
        <v>6869</v>
      </c>
      <c r="E232" s="17">
        <v>231</v>
      </c>
    </row>
    <row r="233" spans="1:5">
      <c r="A233" s="17" t="s">
        <v>725</v>
      </c>
      <c r="B233" s="17">
        <v>3385</v>
      </c>
      <c r="C233" s="17">
        <v>3367</v>
      </c>
      <c r="D233" s="17">
        <v>6752</v>
      </c>
      <c r="E233" s="17">
        <v>232</v>
      </c>
    </row>
    <row r="234" spans="1:5">
      <c r="A234" s="17" t="s">
        <v>600</v>
      </c>
      <c r="B234" s="17">
        <v>3364</v>
      </c>
      <c r="C234" s="17">
        <v>3370</v>
      </c>
      <c r="D234" s="17">
        <v>6734</v>
      </c>
      <c r="E234" s="17">
        <v>233</v>
      </c>
    </row>
    <row r="235" spans="1:5">
      <c r="A235" s="17" t="s">
        <v>890</v>
      </c>
      <c r="B235" s="17">
        <v>3403</v>
      </c>
      <c r="C235" s="17">
        <v>3318</v>
      </c>
      <c r="D235" s="17">
        <v>6721</v>
      </c>
      <c r="E235" s="17">
        <v>234</v>
      </c>
    </row>
    <row r="236" spans="1:5">
      <c r="A236" s="17" t="s">
        <v>863</v>
      </c>
      <c r="B236" s="17">
        <v>3360</v>
      </c>
      <c r="C236" s="17">
        <v>3354</v>
      </c>
      <c r="D236" s="17">
        <v>6714</v>
      </c>
      <c r="E236" s="17">
        <v>235</v>
      </c>
    </row>
    <row r="237" spans="1:5">
      <c r="A237" s="17" t="s">
        <v>385</v>
      </c>
      <c r="B237" s="17">
        <v>3378</v>
      </c>
      <c r="C237" s="17">
        <v>3305</v>
      </c>
      <c r="D237" s="17">
        <v>6683</v>
      </c>
      <c r="E237" s="17">
        <v>236</v>
      </c>
    </row>
    <row r="238" spans="1:5">
      <c r="A238" s="17" t="s">
        <v>499</v>
      </c>
      <c r="B238" s="17">
        <v>3306</v>
      </c>
      <c r="C238" s="17">
        <v>3317</v>
      </c>
      <c r="D238" s="17">
        <v>6623</v>
      </c>
      <c r="E238" s="17">
        <v>237</v>
      </c>
    </row>
    <row r="239" spans="1:5">
      <c r="A239" s="17" t="s">
        <v>465</v>
      </c>
      <c r="B239" s="17">
        <v>3270</v>
      </c>
      <c r="C239" s="17">
        <v>3279</v>
      </c>
      <c r="D239" s="17">
        <v>6549</v>
      </c>
      <c r="E239" s="17">
        <v>238</v>
      </c>
    </row>
    <row r="240" spans="1:5">
      <c r="A240" s="17" t="s">
        <v>542</v>
      </c>
      <c r="B240" s="17">
        <v>3259</v>
      </c>
      <c r="C240" s="17">
        <v>3247</v>
      </c>
      <c r="D240" s="17">
        <v>6506</v>
      </c>
      <c r="E240" s="17">
        <v>239</v>
      </c>
    </row>
    <row r="241" spans="1:5">
      <c r="A241" s="17" t="s">
        <v>435</v>
      </c>
      <c r="B241" s="17">
        <v>3255</v>
      </c>
      <c r="C241" s="17">
        <v>3249</v>
      </c>
      <c r="D241" s="17">
        <v>6504</v>
      </c>
      <c r="E241" s="17">
        <v>240</v>
      </c>
    </row>
    <row r="242" spans="1:5">
      <c r="A242" s="17" t="s">
        <v>685</v>
      </c>
      <c r="B242" s="17">
        <v>3211</v>
      </c>
      <c r="C242" s="17">
        <v>3206</v>
      </c>
      <c r="D242" s="17">
        <v>6417</v>
      </c>
      <c r="E242" s="17">
        <v>241</v>
      </c>
    </row>
    <row r="243" spans="1:5">
      <c r="A243" s="17" t="s">
        <v>514</v>
      </c>
      <c r="B243" s="17">
        <v>3195</v>
      </c>
      <c r="C243" s="17">
        <v>3191</v>
      </c>
      <c r="D243" s="17">
        <v>6386</v>
      </c>
      <c r="E243" s="17">
        <v>242</v>
      </c>
    </row>
    <row r="244" spans="1:5">
      <c r="A244" s="17" t="s">
        <v>468</v>
      </c>
      <c r="B244" s="17">
        <v>3165</v>
      </c>
      <c r="C244" s="17">
        <v>3155</v>
      </c>
      <c r="D244" s="17">
        <v>6320</v>
      </c>
      <c r="E244" s="17">
        <v>243</v>
      </c>
    </row>
    <row r="245" spans="1:5">
      <c r="A245" s="17" t="s">
        <v>880</v>
      </c>
      <c r="B245" s="17">
        <v>3161</v>
      </c>
      <c r="C245" s="17">
        <v>3151</v>
      </c>
      <c r="D245" s="17">
        <v>6312</v>
      </c>
      <c r="E245" s="17">
        <v>244</v>
      </c>
    </row>
    <row r="246" spans="1:5">
      <c r="A246" s="17" t="s">
        <v>515</v>
      </c>
      <c r="B246" s="17">
        <v>3145</v>
      </c>
      <c r="C246" s="17">
        <v>3150</v>
      </c>
      <c r="D246" s="17">
        <v>6295</v>
      </c>
      <c r="E246" s="17">
        <v>245</v>
      </c>
    </row>
    <row r="247" spans="1:5">
      <c r="A247" s="17" t="s">
        <v>434</v>
      </c>
      <c r="B247" s="17">
        <v>3088</v>
      </c>
      <c r="C247" s="17">
        <v>3090</v>
      </c>
      <c r="D247" s="17">
        <v>6178</v>
      </c>
      <c r="E247" s="17">
        <v>246</v>
      </c>
    </row>
    <row r="248" spans="1:5">
      <c r="A248" s="17" t="s">
        <v>484</v>
      </c>
      <c r="B248" s="17">
        <v>3052</v>
      </c>
      <c r="C248" s="17">
        <v>3059</v>
      </c>
      <c r="D248" s="17">
        <v>6111</v>
      </c>
      <c r="E248" s="17">
        <v>247</v>
      </c>
    </row>
    <row r="249" spans="1:5">
      <c r="A249" s="17" t="s">
        <v>903</v>
      </c>
      <c r="B249" s="17">
        <v>3043</v>
      </c>
      <c r="C249" s="17">
        <v>3067</v>
      </c>
      <c r="D249" s="17">
        <v>6110</v>
      </c>
      <c r="E249" s="17">
        <v>248</v>
      </c>
    </row>
    <row r="250" spans="1:5">
      <c r="A250" s="17" t="s">
        <v>524</v>
      </c>
      <c r="B250" s="17">
        <v>3032</v>
      </c>
      <c r="C250" s="17">
        <v>3035</v>
      </c>
      <c r="D250" s="17">
        <v>6067</v>
      </c>
      <c r="E250" s="17">
        <v>249</v>
      </c>
    </row>
    <row r="251" spans="1:5">
      <c r="A251" s="17" t="s">
        <v>660</v>
      </c>
      <c r="B251" s="17">
        <v>3010</v>
      </c>
      <c r="C251" s="17">
        <v>3001</v>
      </c>
      <c r="D251" s="17">
        <v>6011</v>
      </c>
      <c r="E251" s="17">
        <v>250</v>
      </c>
    </row>
    <row r="252" spans="1:5">
      <c r="A252" s="17" t="s">
        <v>641</v>
      </c>
      <c r="B252" s="17">
        <v>2869</v>
      </c>
      <c r="C252" s="17">
        <v>3131</v>
      </c>
      <c r="D252" s="17">
        <v>6000</v>
      </c>
      <c r="E252" s="17">
        <v>251</v>
      </c>
    </row>
    <row r="253" spans="1:5">
      <c r="A253" s="17" t="s">
        <v>723</v>
      </c>
      <c r="B253" s="17">
        <v>3006</v>
      </c>
      <c r="C253" s="17">
        <v>2987</v>
      </c>
      <c r="D253" s="17">
        <v>5993</v>
      </c>
      <c r="E253" s="17">
        <v>252</v>
      </c>
    </row>
    <row r="254" spans="1:5">
      <c r="A254" s="17" t="s">
        <v>958</v>
      </c>
      <c r="B254" s="17">
        <v>2976</v>
      </c>
      <c r="C254" s="17">
        <v>2975</v>
      </c>
      <c r="D254" s="17">
        <v>5951</v>
      </c>
      <c r="E254" s="17">
        <v>253</v>
      </c>
    </row>
    <row r="255" spans="1:5">
      <c r="A255" s="17" t="s">
        <v>985</v>
      </c>
      <c r="B255" s="17">
        <v>2946</v>
      </c>
      <c r="C255" s="17">
        <v>2954</v>
      </c>
      <c r="D255" s="17">
        <v>5900</v>
      </c>
      <c r="E255" s="17">
        <v>254</v>
      </c>
    </row>
    <row r="256" spans="1:5">
      <c r="A256" s="17" t="s">
        <v>688</v>
      </c>
      <c r="B256" s="17">
        <v>2947</v>
      </c>
      <c r="C256" s="17">
        <v>2950</v>
      </c>
      <c r="D256" s="17">
        <v>5897</v>
      </c>
      <c r="E256" s="17">
        <v>255</v>
      </c>
    </row>
    <row r="257" spans="1:5">
      <c r="A257" s="17" t="s">
        <v>565</v>
      </c>
      <c r="B257" s="17">
        <v>2909</v>
      </c>
      <c r="C257" s="17">
        <v>2916</v>
      </c>
      <c r="D257" s="17">
        <v>5825</v>
      </c>
      <c r="E257" s="17">
        <v>256</v>
      </c>
    </row>
    <row r="258" spans="1:5">
      <c r="A258" s="17" t="s">
        <v>538</v>
      </c>
      <c r="B258" s="17">
        <v>2903</v>
      </c>
      <c r="C258" s="17">
        <v>2909</v>
      </c>
      <c r="D258" s="17">
        <v>5812</v>
      </c>
      <c r="E258" s="17">
        <v>257</v>
      </c>
    </row>
    <row r="259" spans="1:5">
      <c r="A259" s="17" t="s">
        <v>406</v>
      </c>
      <c r="B259" s="17">
        <v>2859</v>
      </c>
      <c r="C259" s="17">
        <v>2928</v>
      </c>
      <c r="D259" s="17">
        <v>5787</v>
      </c>
      <c r="E259" s="17">
        <v>258</v>
      </c>
    </row>
    <row r="260" spans="1:5">
      <c r="A260" s="17" t="s">
        <v>1025</v>
      </c>
      <c r="B260" s="17">
        <v>2959</v>
      </c>
      <c r="C260" s="17">
        <v>2812</v>
      </c>
      <c r="D260" s="17">
        <v>5771</v>
      </c>
      <c r="E260" s="17">
        <v>259</v>
      </c>
    </row>
    <row r="261" spans="1:5">
      <c r="A261" s="17" t="s">
        <v>720</v>
      </c>
      <c r="B261" s="17">
        <v>2865</v>
      </c>
      <c r="C261" s="17">
        <v>2855</v>
      </c>
      <c r="D261" s="17">
        <v>5720</v>
      </c>
      <c r="E261" s="17">
        <v>260</v>
      </c>
    </row>
    <row r="262" spans="1:5">
      <c r="A262" s="17" t="s">
        <v>775</v>
      </c>
      <c r="B262" s="17">
        <v>2920</v>
      </c>
      <c r="C262" s="17">
        <v>2757</v>
      </c>
      <c r="D262" s="17">
        <v>5677</v>
      </c>
      <c r="E262" s="17">
        <v>261</v>
      </c>
    </row>
    <row r="263" spans="1:5">
      <c r="A263" s="17" t="s">
        <v>436</v>
      </c>
      <c r="B263" s="17">
        <v>2824</v>
      </c>
      <c r="C263" s="17">
        <v>2828</v>
      </c>
      <c r="D263" s="17">
        <v>5652</v>
      </c>
      <c r="E263" s="17">
        <v>262</v>
      </c>
    </row>
    <row r="264" spans="1:5">
      <c r="A264" s="17" t="s">
        <v>603</v>
      </c>
      <c r="B264" s="17">
        <v>2803</v>
      </c>
      <c r="C264" s="17">
        <v>2800</v>
      </c>
      <c r="D264" s="17">
        <v>5603</v>
      </c>
      <c r="E264" s="17">
        <v>263</v>
      </c>
    </row>
    <row r="265" spans="1:5">
      <c r="A265" s="17" t="s">
        <v>519</v>
      </c>
      <c r="B265" s="17">
        <v>2757</v>
      </c>
      <c r="C265" s="17">
        <v>2749</v>
      </c>
      <c r="D265" s="17">
        <v>5506</v>
      </c>
      <c r="E265" s="17">
        <v>264</v>
      </c>
    </row>
    <row r="266" spans="1:5">
      <c r="A266" s="17" t="s">
        <v>1011</v>
      </c>
      <c r="B266" s="17">
        <v>2807</v>
      </c>
      <c r="C266" s="17">
        <v>2656</v>
      </c>
      <c r="D266" s="17">
        <v>5463</v>
      </c>
      <c r="E266" s="17">
        <v>265</v>
      </c>
    </row>
    <row r="267" spans="1:5">
      <c r="A267" s="17" t="s">
        <v>905</v>
      </c>
      <c r="B267" s="17">
        <v>2720</v>
      </c>
      <c r="C267" s="17">
        <v>2718</v>
      </c>
      <c r="D267" s="17">
        <v>5438</v>
      </c>
      <c r="E267" s="17">
        <v>266</v>
      </c>
    </row>
    <row r="268" spans="1:5">
      <c r="A268" s="17" t="s">
        <v>791</v>
      </c>
      <c r="B268" s="17">
        <v>2703</v>
      </c>
      <c r="C268" s="17">
        <v>2707</v>
      </c>
      <c r="D268" s="17">
        <v>5410</v>
      </c>
      <c r="E268" s="17">
        <v>267</v>
      </c>
    </row>
    <row r="269" spans="1:5">
      <c r="A269" s="17" t="s">
        <v>955</v>
      </c>
      <c r="B269" s="17">
        <v>2746</v>
      </c>
      <c r="C269" s="17">
        <v>2633</v>
      </c>
      <c r="D269" s="17">
        <v>5379</v>
      </c>
      <c r="E269" s="17">
        <v>268</v>
      </c>
    </row>
    <row r="270" spans="1:5">
      <c r="A270" s="17" t="s">
        <v>449</v>
      </c>
      <c r="B270" s="17">
        <v>2663</v>
      </c>
      <c r="C270" s="17">
        <v>2667</v>
      </c>
      <c r="D270" s="17">
        <v>5330</v>
      </c>
      <c r="E270" s="17">
        <v>269</v>
      </c>
    </row>
    <row r="271" spans="1:5">
      <c r="A271" s="17" t="s">
        <v>489</v>
      </c>
      <c r="B271" s="17">
        <v>2666</v>
      </c>
      <c r="C271" s="17">
        <v>2658</v>
      </c>
      <c r="D271" s="17">
        <v>5324</v>
      </c>
      <c r="E271" s="17">
        <v>270</v>
      </c>
    </row>
    <row r="272" spans="1:5">
      <c r="A272" s="17" t="s">
        <v>687</v>
      </c>
      <c r="B272" s="17">
        <v>2630</v>
      </c>
      <c r="C272" s="17">
        <v>2622</v>
      </c>
      <c r="D272" s="17">
        <v>5252</v>
      </c>
      <c r="E272" s="17">
        <v>271</v>
      </c>
    </row>
    <row r="273" spans="1:5">
      <c r="A273" s="17" t="s">
        <v>531</v>
      </c>
      <c r="B273" s="17">
        <v>2619</v>
      </c>
      <c r="C273" s="17">
        <v>2632</v>
      </c>
      <c r="D273" s="17">
        <v>5251</v>
      </c>
      <c r="E273" s="17">
        <v>272</v>
      </c>
    </row>
    <row r="274" spans="1:5">
      <c r="A274" s="17" t="s">
        <v>363</v>
      </c>
      <c r="B274" s="17">
        <v>2618</v>
      </c>
      <c r="C274" s="17">
        <v>2625</v>
      </c>
      <c r="D274" s="17">
        <v>5243</v>
      </c>
      <c r="E274" s="17">
        <v>273</v>
      </c>
    </row>
    <row r="275" spans="1:5">
      <c r="A275" s="17" t="s">
        <v>957</v>
      </c>
      <c r="B275" s="17">
        <v>2598</v>
      </c>
      <c r="C275" s="17">
        <v>2630</v>
      </c>
      <c r="D275" s="17">
        <v>5228</v>
      </c>
      <c r="E275" s="17">
        <v>274</v>
      </c>
    </row>
    <row r="276" spans="1:5">
      <c r="A276" s="17" t="s">
        <v>533</v>
      </c>
      <c r="B276" s="17">
        <v>2545</v>
      </c>
      <c r="C276" s="17">
        <v>2542</v>
      </c>
      <c r="D276" s="17">
        <v>5087</v>
      </c>
      <c r="E276" s="17">
        <v>275</v>
      </c>
    </row>
    <row r="277" spans="1:5">
      <c r="A277" s="17" t="s">
        <v>703</v>
      </c>
      <c r="B277" s="17">
        <v>2541</v>
      </c>
      <c r="C277" s="17">
        <v>2537</v>
      </c>
      <c r="D277" s="17">
        <v>5078</v>
      </c>
      <c r="E277" s="17">
        <v>276</v>
      </c>
    </row>
    <row r="278" spans="1:5">
      <c r="A278" s="17" t="s">
        <v>932</v>
      </c>
      <c r="B278" s="17">
        <v>2560</v>
      </c>
      <c r="C278" s="17">
        <v>2470</v>
      </c>
      <c r="D278" s="17">
        <v>5030</v>
      </c>
      <c r="E278" s="17">
        <v>277</v>
      </c>
    </row>
    <row r="279" spans="1:5">
      <c r="A279" s="17" t="s">
        <v>979</v>
      </c>
      <c r="B279" s="17">
        <v>2451</v>
      </c>
      <c r="C279" s="17">
        <v>2571</v>
      </c>
      <c r="D279" s="17">
        <v>5022</v>
      </c>
      <c r="E279" s="17">
        <v>278</v>
      </c>
    </row>
    <row r="280" spans="1:5">
      <c r="A280" s="17" t="s">
        <v>982</v>
      </c>
      <c r="B280" s="17">
        <v>2497</v>
      </c>
      <c r="C280" s="17">
        <v>2492</v>
      </c>
      <c r="D280" s="17">
        <v>4989</v>
      </c>
      <c r="E280" s="17">
        <v>279</v>
      </c>
    </row>
    <row r="281" spans="1:5">
      <c r="A281" s="17" t="s">
        <v>523</v>
      </c>
      <c r="B281" s="17">
        <v>2456</v>
      </c>
      <c r="C281" s="17">
        <v>2461</v>
      </c>
      <c r="D281" s="17">
        <v>4917</v>
      </c>
      <c r="E281" s="17">
        <v>280</v>
      </c>
    </row>
    <row r="282" spans="1:5">
      <c r="A282" s="17" t="s">
        <v>1033</v>
      </c>
      <c r="B282" s="17">
        <v>2415</v>
      </c>
      <c r="C282" s="17">
        <v>2418</v>
      </c>
      <c r="D282" s="17">
        <v>4833</v>
      </c>
      <c r="E282" s="17">
        <v>281</v>
      </c>
    </row>
    <row r="283" spans="1:5">
      <c r="A283" s="17" t="s">
        <v>516</v>
      </c>
      <c r="B283" s="17">
        <v>2391</v>
      </c>
      <c r="C283" s="17">
        <v>2397</v>
      </c>
      <c r="D283" s="17">
        <v>4788</v>
      </c>
      <c r="E283" s="17">
        <v>282</v>
      </c>
    </row>
    <row r="284" spans="1:5">
      <c r="A284" s="17" t="s">
        <v>895</v>
      </c>
      <c r="B284" s="17">
        <v>2390</v>
      </c>
      <c r="C284" s="17">
        <v>2385</v>
      </c>
      <c r="D284" s="17">
        <v>4775</v>
      </c>
      <c r="E284" s="17">
        <v>283</v>
      </c>
    </row>
    <row r="285" spans="1:5">
      <c r="A285" s="17" t="s">
        <v>938</v>
      </c>
      <c r="B285" s="17">
        <v>2388</v>
      </c>
      <c r="C285" s="17">
        <v>2386</v>
      </c>
      <c r="D285" s="17">
        <v>4774</v>
      </c>
      <c r="E285" s="17">
        <v>284</v>
      </c>
    </row>
    <row r="286" spans="1:5">
      <c r="A286" s="17" t="s">
        <v>645</v>
      </c>
      <c r="B286" s="17">
        <v>2245</v>
      </c>
      <c r="C286" s="17">
        <v>2513</v>
      </c>
      <c r="D286" s="17">
        <v>4758</v>
      </c>
      <c r="E286" s="17">
        <v>285</v>
      </c>
    </row>
    <row r="287" spans="1:5">
      <c r="A287" s="17" t="s">
        <v>704</v>
      </c>
      <c r="B287" s="17">
        <v>2373</v>
      </c>
      <c r="C287" s="17">
        <v>2367</v>
      </c>
      <c r="D287" s="17">
        <v>4740</v>
      </c>
      <c r="E287" s="17">
        <v>286</v>
      </c>
    </row>
    <row r="288" spans="1:5">
      <c r="A288" s="17" t="s">
        <v>921</v>
      </c>
      <c r="B288" s="17">
        <v>2509</v>
      </c>
      <c r="C288" s="17">
        <v>2227</v>
      </c>
      <c r="D288" s="17">
        <v>4736</v>
      </c>
      <c r="E288" s="17">
        <v>287</v>
      </c>
    </row>
    <row r="289" spans="1:5">
      <c r="A289" s="17" t="s">
        <v>935</v>
      </c>
      <c r="B289" s="17">
        <v>2378</v>
      </c>
      <c r="C289" s="17">
        <v>2343</v>
      </c>
      <c r="D289" s="17">
        <v>4721</v>
      </c>
      <c r="E289" s="17">
        <v>288</v>
      </c>
    </row>
    <row r="290" spans="1:5">
      <c r="A290" s="17" t="s">
        <v>616</v>
      </c>
      <c r="B290" s="17">
        <v>2353</v>
      </c>
      <c r="C290" s="17">
        <v>2351</v>
      </c>
      <c r="D290" s="17">
        <v>4704</v>
      </c>
      <c r="E290" s="17">
        <v>289</v>
      </c>
    </row>
    <row r="291" spans="1:5">
      <c r="A291" s="17" t="s">
        <v>892</v>
      </c>
      <c r="B291" s="17">
        <v>2348</v>
      </c>
      <c r="C291" s="17">
        <v>2352</v>
      </c>
      <c r="D291" s="17">
        <v>4700</v>
      </c>
      <c r="E291" s="17">
        <v>290</v>
      </c>
    </row>
    <row r="292" spans="1:5">
      <c r="A292" s="17" t="s">
        <v>855</v>
      </c>
      <c r="B292" s="17">
        <v>2347</v>
      </c>
      <c r="C292" s="17">
        <v>2348</v>
      </c>
      <c r="D292" s="17">
        <v>4695</v>
      </c>
      <c r="E292" s="17">
        <v>291</v>
      </c>
    </row>
    <row r="293" spans="1:5">
      <c r="A293" s="17" t="s">
        <v>696</v>
      </c>
      <c r="B293" s="17">
        <v>2325</v>
      </c>
      <c r="C293" s="17">
        <v>2334</v>
      </c>
      <c r="D293" s="17">
        <v>4659</v>
      </c>
      <c r="E293" s="17">
        <v>292</v>
      </c>
    </row>
    <row r="294" spans="1:5">
      <c r="A294" s="17" t="s">
        <v>820</v>
      </c>
      <c r="B294" s="17">
        <v>2316</v>
      </c>
      <c r="C294" s="17">
        <v>2317</v>
      </c>
      <c r="D294" s="17">
        <v>4633</v>
      </c>
      <c r="E294" s="17">
        <v>293</v>
      </c>
    </row>
    <row r="295" spans="1:5">
      <c r="A295" s="17" t="s">
        <v>754</v>
      </c>
      <c r="B295" s="17">
        <v>2280</v>
      </c>
      <c r="C295" s="17">
        <v>2313</v>
      </c>
      <c r="D295" s="17">
        <v>4593</v>
      </c>
      <c r="E295" s="17">
        <v>294</v>
      </c>
    </row>
    <row r="296" spans="1:5">
      <c r="A296" s="17" t="s">
        <v>574</v>
      </c>
      <c r="B296" s="17">
        <v>2258</v>
      </c>
      <c r="C296" s="17">
        <v>2251</v>
      </c>
      <c r="D296" s="17">
        <v>4509</v>
      </c>
      <c r="E296" s="17">
        <v>295</v>
      </c>
    </row>
    <row r="297" spans="1:5">
      <c r="A297" s="17" t="s">
        <v>447</v>
      </c>
      <c r="B297" s="17">
        <v>2235</v>
      </c>
      <c r="C297" s="17">
        <v>2238</v>
      </c>
      <c r="D297" s="17">
        <v>4473</v>
      </c>
      <c r="E297" s="17">
        <v>296</v>
      </c>
    </row>
    <row r="298" spans="1:5">
      <c r="A298" s="17" t="s">
        <v>859</v>
      </c>
      <c r="B298" s="17">
        <v>2227</v>
      </c>
      <c r="C298" s="17">
        <v>2224</v>
      </c>
      <c r="D298" s="17">
        <v>4451</v>
      </c>
      <c r="E298" s="17">
        <v>297</v>
      </c>
    </row>
    <row r="299" spans="1:5">
      <c r="A299" s="17" t="s">
        <v>1097</v>
      </c>
      <c r="B299" s="17">
        <v>2229</v>
      </c>
      <c r="C299" s="17">
        <v>2222</v>
      </c>
      <c r="D299" s="17">
        <v>4451</v>
      </c>
      <c r="E299" s="17">
        <v>298</v>
      </c>
    </row>
    <row r="300" spans="1:5">
      <c r="A300" s="17" t="s">
        <v>663</v>
      </c>
      <c r="B300" s="17">
        <v>2213</v>
      </c>
      <c r="C300" s="17">
        <v>2199</v>
      </c>
      <c r="D300" s="17">
        <v>4412</v>
      </c>
      <c r="E300" s="17">
        <v>299</v>
      </c>
    </row>
    <row r="301" spans="1:5">
      <c r="A301" s="17" t="s">
        <v>940</v>
      </c>
      <c r="B301" s="17">
        <v>2260</v>
      </c>
      <c r="C301" s="17">
        <v>2057</v>
      </c>
      <c r="D301" s="17">
        <v>4317</v>
      </c>
      <c r="E301" s="17">
        <v>300</v>
      </c>
    </row>
    <row r="302" spans="1:5">
      <c r="A302" s="17" t="s">
        <v>828</v>
      </c>
      <c r="B302" s="17">
        <v>2136</v>
      </c>
      <c r="C302" s="17">
        <v>2133</v>
      </c>
      <c r="D302" s="17">
        <v>4269</v>
      </c>
      <c r="E302" s="17">
        <v>301</v>
      </c>
    </row>
    <row r="303" spans="1:5">
      <c r="A303" s="17" t="s">
        <v>431</v>
      </c>
      <c r="B303" s="17">
        <v>2119</v>
      </c>
      <c r="C303" s="17">
        <v>2127</v>
      </c>
      <c r="D303" s="17">
        <v>4246</v>
      </c>
      <c r="E303" s="17">
        <v>302</v>
      </c>
    </row>
    <row r="304" spans="1:5">
      <c r="A304" s="17" t="s">
        <v>413</v>
      </c>
      <c r="B304" s="17">
        <v>2104</v>
      </c>
      <c r="C304" s="17">
        <v>2098</v>
      </c>
      <c r="D304" s="17">
        <v>4202</v>
      </c>
      <c r="E304" s="17">
        <v>303</v>
      </c>
    </row>
    <row r="305" spans="1:5">
      <c r="A305" s="17" t="s">
        <v>550</v>
      </c>
      <c r="B305" s="17">
        <v>2091</v>
      </c>
      <c r="C305" s="17">
        <v>2095</v>
      </c>
      <c r="D305" s="17">
        <v>4186</v>
      </c>
      <c r="E305" s="17">
        <v>304</v>
      </c>
    </row>
    <row r="306" spans="1:5">
      <c r="A306" s="17" t="s">
        <v>912</v>
      </c>
      <c r="B306" s="17">
        <v>2076</v>
      </c>
      <c r="C306" s="17">
        <v>2075</v>
      </c>
      <c r="D306" s="17">
        <v>4151</v>
      </c>
      <c r="E306" s="17">
        <v>305</v>
      </c>
    </row>
    <row r="307" spans="1:5">
      <c r="A307" s="17" t="s">
        <v>604</v>
      </c>
      <c r="B307" s="17">
        <v>2057</v>
      </c>
      <c r="C307" s="17">
        <v>2059</v>
      </c>
      <c r="D307" s="17">
        <v>4116</v>
      </c>
      <c r="E307" s="17">
        <v>306</v>
      </c>
    </row>
    <row r="308" spans="1:5">
      <c r="A308" s="17" t="s">
        <v>498</v>
      </c>
      <c r="B308" s="17">
        <v>2054</v>
      </c>
      <c r="C308" s="17">
        <v>2059</v>
      </c>
      <c r="D308" s="17">
        <v>4113</v>
      </c>
      <c r="E308" s="17">
        <v>307</v>
      </c>
    </row>
    <row r="309" spans="1:5">
      <c r="A309" s="17" t="s">
        <v>876</v>
      </c>
      <c r="B309" s="17">
        <v>2057</v>
      </c>
      <c r="C309" s="17">
        <v>2049</v>
      </c>
      <c r="D309" s="17">
        <v>4106</v>
      </c>
      <c r="E309" s="17">
        <v>308</v>
      </c>
    </row>
    <row r="310" spans="1:5">
      <c r="A310" s="17" t="s">
        <v>379</v>
      </c>
      <c r="B310" s="17">
        <v>2149</v>
      </c>
      <c r="C310" s="17">
        <v>1955</v>
      </c>
      <c r="D310" s="17">
        <v>4104</v>
      </c>
      <c r="E310" s="17">
        <v>309</v>
      </c>
    </row>
    <row r="311" spans="1:5">
      <c r="A311" s="17" t="s">
        <v>794</v>
      </c>
      <c r="B311" s="17">
        <v>2024</v>
      </c>
      <c r="C311" s="17">
        <v>2037</v>
      </c>
      <c r="D311" s="17">
        <v>4061</v>
      </c>
      <c r="E311" s="17">
        <v>310</v>
      </c>
    </row>
    <row r="312" spans="1:5">
      <c r="A312" s="17" t="s">
        <v>629</v>
      </c>
      <c r="B312" s="17">
        <v>1602</v>
      </c>
      <c r="C312" s="17">
        <v>2454</v>
      </c>
      <c r="D312" s="17">
        <v>4056</v>
      </c>
      <c r="E312" s="17">
        <v>311</v>
      </c>
    </row>
    <row r="313" spans="1:5">
      <c r="A313" s="17" t="s">
        <v>801</v>
      </c>
      <c r="B313" s="17">
        <v>2000</v>
      </c>
      <c r="C313" s="17">
        <v>2001</v>
      </c>
      <c r="D313" s="17">
        <v>4001</v>
      </c>
      <c r="E313" s="17">
        <v>312</v>
      </c>
    </row>
    <row r="314" spans="1:5">
      <c r="A314" s="17" t="s">
        <v>636</v>
      </c>
      <c r="B314" s="17">
        <v>1965</v>
      </c>
      <c r="C314" s="17">
        <v>1968</v>
      </c>
      <c r="D314" s="17">
        <v>3933</v>
      </c>
      <c r="E314" s="17">
        <v>313</v>
      </c>
    </row>
    <row r="315" spans="1:5">
      <c r="A315" s="17" t="s">
        <v>698</v>
      </c>
      <c r="B315" s="17">
        <v>1951</v>
      </c>
      <c r="C315" s="17">
        <v>1958</v>
      </c>
      <c r="D315" s="17">
        <v>3909</v>
      </c>
      <c r="E315" s="17">
        <v>314</v>
      </c>
    </row>
    <row r="316" spans="1:5">
      <c r="A316" s="17" t="s">
        <v>416</v>
      </c>
      <c r="B316" s="17">
        <v>1958</v>
      </c>
      <c r="C316" s="17">
        <v>1946</v>
      </c>
      <c r="D316" s="17">
        <v>3904</v>
      </c>
      <c r="E316" s="17">
        <v>315</v>
      </c>
    </row>
    <row r="317" spans="1:5">
      <c r="A317" s="17" t="s">
        <v>706</v>
      </c>
      <c r="B317" s="17">
        <v>1937</v>
      </c>
      <c r="C317" s="17">
        <v>1939</v>
      </c>
      <c r="D317" s="17">
        <v>3876</v>
      </c>
      <c r="E317" s="17">
        <v>316</v>
      </c>
    </row>
    <row r="318" spans="1:5">
      <c r="A318" s="17" t="s">
        <v>532</v>
      </c>
      <c r="B318" s="17">
        <v>1917</v>
      </c>
      <c r="C318" s="17">
        <v>1928</v>
      </c>
      <c r="D318" s="17">
        <v>3845</v>
      </c>
      <c r="E318" s="17">
        <v>317</v>
      </c>
    </row>
    <row r="319" spans="1:5">
      <c r="A319" s="17" t="s">
        <v>953</v>
      </c>
      <c r="B319" s="17">
        <v>1917</v>
      </c>
      <c r="C319" s="17">
        <v>1920</v>
      </c>
      <c r="D319" s="17">
        <v>3837</v>
      </c>
      <c r="E319" s="17">
        <v>318</v>
      </c>
    </row>
    <row r="320" spans="1:5">
      <c r="A320" s="17" t="s">
        <v>442</v>
      </c>
      <c r="B320" s="17">
        <v>1914</v>
      </c>
      <c r="C320" s="17">
        <v>1909</v>
      </c>
      <c r="D320" s="17">
        <v>3823</v>
      </c>
      <c r="E320" s="17">
        <v>319</v>
      </c>
    </row>
    <row r="321" spans="1:5">
      <c r="A321" s="17" t="s">
        <v>837</v>
      </c>
      <c r="B321" s="17">
        <v>1913</v>
      </c>
      <c r="C321" s="17">
        <v>1910</v>
      </c>
      <c r="D321" s="17">
        <v>3823</v>
      </c>
      <c r="E321" s="17">
        <v>320</v>
      </c>
    </row>
    <row r="322" spans="1:5">
      <c r="A322" s="17" t="s">
        <v>922</v>
      </c>
      <c r="B322" s="17">
        <v>1793</v>
      </c>
      <c r="C322" s="17">
        <v>2022</v>
      </c>
      <c r="D322" s="17">
        <v>3815</v>
      </c>
      <c r="E322" s="17">
        <v>321</v>
      </c>
    </row>
    <row r="323" spans="1:5">
      <c r="A323" s="17" t="s">
        <v>733</v>
      </c>
      <c r="B323" s="17">
        <v>1897</v>
      </c>
      <c r="C323" s="17">
        <v>1917</v>
      </c>
      <c r="D323" s="17">
        <v>3814</v>
      </c>
      <c r="E323" s="17">
        <v>322</v>
      </c>
    </row>
    <row r="324" spans="1:5">
      <c r="A324" s="17" t="s">
        <v>607</v>
      </c>
      <c r="B324" s="17">
        <v>1896</v>
      </c>
      <c r="C324" s="17">
        <v>1890</v>
      </c>
      <c r="D324" s="17">
        <v>3786</v>
      </c>
      <c r="E324" s="17">
        <v>323</v>
      </c>
    </row>
    <row r="325" spans="1:5">
      <c r="A325" s="17" t="s">
        <v>995</v>
      </c>
      <c r="B325" s="17">
        <v>1821</v>
      </c>
      <c r="C325" s="17">
        <v>1817</v>
      </c>
      <c r="D325" s="17">
        <v>3638</v>
      </c>
      <c r="E325" s="17">
        <v>324</v>
      </c>
    </row>
    <row r="326" spans="1:5">
      <c r="A326" s="17" t="s">
        <v>375</v>
      </c>
      <c r="B326" s="17">
        <v>1787</v>
      </c>
      <c r="C326" s="17">
        <v>1841</v>
      </c>
      <c r="D326" s="17">
        <v>3628</v>
      </c>
      <c r="E326" s="17">
        <v>325</v>
      </c>
    </row>
    <row r="327" spans="1:5">
      <c r="A327" s="17" t="s">
        <v>433</v>
      </c>
      <c r="B327" s="17">
        <v>1754</v>
      </c>
      <c r="C327" s="17">
        <v>1758</v>
      </c>
      <c r="D327" s="17">
        <v>3512</v>
      </c>
      <c r="E327" s="17">
        <v>326</v>
      </c>
    </row>
    <row r="328" spans="1:5">
      <c r="A328" s="17" t="s">
        <v>934</v>
      </c>
      <c r="B328" s="17">
        <v>1776</v>
      </c>
      <c r="C328" s="17">
        <v>1703</v>
      </c>
      <c r="D328" s="17">
        <v>3479</v>
      </c>
      <c r="E328" s="17">
        <v>327</v>
      </c>
    </row>
    <row r="329" spans="1:5">
      <c r="A329" s="17" t="s">
        <v>383</v>
      </c>
      <c r="B329" s="17">
        <v>1720</v>
      </c>
      <c r="C329" s="17">
        <v>1720</v>
      </c>
      <c r="D329" s="17">
        <v>3440</v>
      </c>
      <c r="E329" s="17">
        <v>328</v>
      </c>
    </row>
    <row r="330" spans="1:5">
      <c r="A330" s="17" t="s">
        <v>615</v>
      </c>
      <c r="B330" s="17">
        <v>1710</v>
      </c>
      <c r="C330" s="17">
        <v>1714</v>
      </c>
      <c r="D330" s="17">
        <v>3424</v>
      </c>
      <c r="E330" s="17">
        <v>329</v>
      </c>
    </row>
    <row r="331" spans="1:5">
      <c r="A331" s="17" t="s">
        <v>626</v>
      </c>
      <c r="B331" s="17">
        <v>1835</v>
      </c>
      <c r="C331" s="17">
        <v>1582</v>
      </c>
      <c r="D331" s="17">
        <v>3417</v>
      </c>
      <c r="E331" s="17">
        <v>330</v>
      </c>
    </row>
    <row r="332" spans="1:5">
      <c r="A332" s="17" t="s">
        <v>889</v>
      </c>
      <c r="B332" s="17">
        <v>1699</v>
      </c>
      <c r="C332" s="17">
        <v>1705</v>
      </c>
      <c r="D332" s="17">
        <v>3404</v>
      </c>
      <c r="E332" s="17">
        <v>331</v>
      </c>
    </row>
    <row r="333" spans="1:5">
      <c r="A333" s="17" t="s">
        <v>470</v>
      </c>
      <c r="B333" s="17">
        <v>1690</v>
      </c>
      <c r="C333" s="17">
        <v>1682</v>
      </c>
      <c r="D333" s="17">
        <v>3372</v>
      </c>
      <c r="E333" s="17">
        <v>332</v>
      </c>
    </row>
    <row r="334" spans="1:5">
      <c r="A334" s="17" t="s">
        <v>861</v>
      </c>
      <c r="B334" s="17">
        <v>1673</v>
      </c>
      <c r="C334" s="17">
        <v>1670</v>
      </c>
      <c r="D334" s="17">
        <v>3343</v>
      </c>
      <c r="E334" s="17">
        <v>333</v>
      </c>
    </row>
    <row r="335" spans="1:5">
      <c r="A335" s="17" t="s">
        <v>768</v>
      </c>
      <c r="B335" s="17">
        <v>1658</v>
      </c>
      <c r="C335" s="17">
        <v>1660</v>
      </c>
      <c r="D335" s="17">
        <v>3318</v>
      </c>
      <c r="E335" s="17">
        <v>334</v>
      </c>
    </row>
    <row r="336" spans="1:5">
      <c r="A336" s="17" t="s">
        <v>368</v>
      </c>
      <c r="B336" s="17">
        <v>1633</v>
      </c>
      <c r="C336" s="17">
        <v>1624</v>
      </c>
      <c r="D336" s="17">
        <v>3257</v>
      </c>
      <c r="E336" s="17">
        <v>335</v>
      </c>
    </row>
    <row r="337" spans="1:5">
      <c r="A337" s="17" t="s">
        <v>1042</v>
      </c>
      <c r="B337" s="17">
        <v>1598</v>
      </c>
      <c r="C337" s="17">
        <v>1595</v>
      </c>
      <c r="D337" s="17">
        <v>3193</v>
      </c>
      <c r="E337" s="17">
        <v>336</v>
      </c>
    </row>
    <row r="338" spans="1:5">
      <c r="A338" s="17" t="s">
        <v>777</v>
      </c>
      <c r="B338" s="17">
        <v>1609</v>
      </c>
      <c r="C338" s="17">
        <v>1552</v>
      </c>
      <c r="D338" s="17">
        <v>3161</v>
      </c>
      <c r="E338" s="17">
        <v>337</v>
      </c>
    </row>
    <row r="339" spans="1:5">
      <c r="A339" s="17" t="s">
        <v>1053</v>
      </c>
      <c r="B339" s="17">
        <v>1541</v>
      </c>
      <c r="C339" s="17">
        <v>1540</v>
      </c>
      <c r="D339" s="17">
        <v>3081</v>
      </c>
      <c r="E339" s="17">
        <v>338</v>
      </c>
    </row>
    <row r="340" spans="1:5">
      <c r="A340" s="17" t="s">
        <v>496</v>
      </c>
      <c r="B340" s="17">
        <v>1536</v>
      </c>
      <c r="C340" s="17">
        <v>1543</v>
      </c>
      <c r="D340" s="17">
        <v>3079</v>
      </c>
      <c r="E340" s="17">
        <v>339</v>
      </c>
    </row>
    <row r="341" spans="1:5">
      <c r="A341" s="17" t="s">
        <v>1063</v>
      </c>
      <c r="B341" s="17">
        <v>1545</v>
      </c>
      <c r="C341" s="17">
        <v>1500</v>
      </c>
      <c r="D341" s="17">
        <v>3045</v>
      </c>
      <c r="E341" s="17">
        <v>340</v>
      </c>
    </row>
    <row r="342" spans="1:5">
      <c r="A342" s="17" t="s">
        <v>933</v>
      </c>
      <c r="B342" s="17">
        <v>1513</v>
      </c>
      <c r="C342" s="17">
        <v>1531</v>
      </c>
      <c r="D342" s="17">
        <v>3044</v>
      </c>
      <c r="E342" s="17">
        <v>341</v>
      </c>
    </row>
    <row r="343" spans="1:5">
      <c r="A343" s="17" t="s">
        <v>764</v>
      </c>
      <c r="B343" s="17">
        <v>1521</v>
      </c>
      <c r="C343" s="17">
        <v>1522</v>
      </c>
      <c r="D343" s="17">
        <v>3043</v>
      </c>
      <c r="E343" s="17">
        <v>342</v>
      </c>
    </row>
    <row r="344" spans="1:5">
      <c r="A344" s="17" t="s">
        <v>832</v>
      </c>
      <c r="B344" s="17">
        <v>1503</v>
      </c>
      <c r="C344" s="17">
        <v>1507</v>
      </c>
      <c r="D344" s="17">
        <v>3010</v>
      </c>
      <c r="E344" s="17">
        <v>343</v>
      </c>
    </row>
    <row r="345" spans="1:5">
      <c r="A345" s="17" t="s">
        <v>715</v>
      </c>
      <c r="B345" s="17">
        <v>1483</v>
      </c>
      <c r="C345" s="17">
        <v>1516</v>
      </c>
      <c r="D345" s="17">
        <v>2999</v>
      </c>
      <c r="E345" s="17">
        <v>344</v>
      </c>
    </row>
    <row r="346" spans="1:5">
      <c r="A346" s="17" t="s">
        <v>525</v>
      </c>
      <c r="B346" s="17">
        <v>1490</v>
      </c>
      <c r="C346" s="17">
        <v>1488</v>
      </c>
      <c r="D346" s="17">
        <v>2978</v>
      </c>
      <c r="E346" s="17">
        <v>345</v>
      </c>
    </row>
    <row r="347" spans="1:5">
      <c r="A347" s="17" t="s">
        <v>563</v>
      </c>
      <c r="B347" s="17">
        <v>1488</v>
      </c>
      <c r="C347" s="17">
        <v>1490</v>
      </c>
      <c r="D347" s="17">
        <v>2978</v>
      </c>
      <c r="E347" s="17">
        <v>346</v>
      </c>
    </row>
    <row r="348" spans="1:5">
      <c r="A348" s="17" t="s">
        <v>522</v>
      </c>
      <c r="B348" s="17">
        <v>1479</v>
      </c>
      <c r="C348" s="17">
        <v>1479</v>
      </c>
      <c r="D348" s="17">
        <v>2958</v>
      </c>
      <c r="E348" s="17">
        <v>347</v>
      </c>
    </row>
    <row r="349" spans="1:5">
      <c r="A349" s="17" t="s">
        <v>1065</v>
      </c>
      <c r="B349" s="17">
        <v>1469</v>
      </c>
      <c r="C349" s="17">
        <v>1466</v>
      </c>
      <c r="D349" s="17">
        <v>2935</v>
      </c>
      <c r="E349" s="17">
        <v>348</v>
      </c>
    </row>
    <row r="350" spans="1:5">
      <c r="A350" s="17" t="s">
        <v>786</v>
      </c>
      <c r="B350" s="17">
        <v>1437</v>
      </c>
      <c r="C350" s="17">
        <v>1447</v>
      </c>
      <c r="D350" s="17">
        <v>2884</v>
      </c>
      <c r="E350" s="17">
        <v>349</v>
      </c>
    </row>
    <row r="351" spans="1:5">
      <c r="A351" s="17" t="s">
        <v>909</v>
      </c>
      <c r="B351" s="17">
        <v>1440</v>
      </c>
      <c r="C351" s="17">
        <v>1436</v>
      </c>
      <c r="D351" s="17">
        <v>2876</v>
      </c>
      <c r="E351" s="17">
        <v>350</v>
      </c>
    </row>
    <row r="352" spans="1:5">
      <c r="A352" s="17" t="s">
        <v>830</v>
      </c>
      <c r="B352" s="17">
        <v>1421</v>
      </c>
      <c r="C352" s="17">
        <v>1416</v>
      </c>
      <c r="D352" s="17">
        <v>2837</v>
      </c>
      <c r="E352" s="17">
        <v>351</v>
      </c>
    </row>
    <row r="353" spans="1:5">
      <c r="A353" s="17" t="s">
        <v>967</v>
      </c>
      <c r="B353" s="17">
        <v>1408</v>
      </c>
      <c r="C353" s="17">
        <v>1395</v>
      </c>
      <c r="D353" s="17">
        <v>2803</v>
      </c>
      <c r="E353" s="17">
        <v>352</v>
      </c>
    </row>
    <row r="354" spans="1:5">
      <c r="A354" s="17" t="s">
        <v>674</v>
      </c>
      <c r="B354" s="17">
        <v>1376</v>
      </c>
      <c r="C354" s="17">
        <v>1398</v>
      </c>
      <c r="D354" s="17">
        <v>2774</v>
      </c>
      <c r="E354" s="17">
        <v>353</v>
      </c>
    </row>
    <row r="355" spans="1:5">
      <c r="A355" s="17" t="s">
        <v>866</v>
      </c>
      <c r="B355" s="17">
        <v>1383</v>
      </c>
      <c r="C355" s="17">
        <v>1382</v>
      </c>
      <c r="D355" s="17">
        <v>2765</v>
      </c>
      <c r="E355" s="17">
        <v>354</v>
      </c>
    </row>
    <row r="356" spans="1:5">
      <c r="A356" s="17" t="s">
        <v>980</v>
      </c>
      <c r="B356" s="17">
        <v>1365</v>
      </c>
      <c r="C356" s="17">
        <v>1365</v>
      </c>
      <c r="D356" s="17">
        <v>2730</v>
      </c>
      <c r="E356" s="17">
        <v>355</v>
      </c>
    </row>
    <row r="357" spans="1:5">
      <c r="A357" s="17" t="s">
        <v>730</v>
      </c>
      <c r="B357" s="17">
        <v>1362</v>
      </c>
      <c r="C357" s="17">
        <v>1365</v>
      </c>
      <c r="D357" s="17">
        <v>2727</v>
      </c>
      <c r="E357" s="17">
        <v>356</v>
      </c>
    </row>
    <row r="358" spans="1:5">
      <c r="A358" s="17" t="s">
        <v>425</v>
      </c>
      <c r="B358" s="17">
        <v>1348</v>
      </c>
      <c r="C358" s="17">
        <v>1350</v>
      </c>
      <c r="D358" s="17">
        <v>2698</v>
      </c>
      <c r="E358" s="17">
        <v>357</v>
      </c>
    </row>
    <row r="359" spans="1:5">
      <c r="A359" s="17" t="s">
        <v>520</v>
      </c>
      <c r="B359" s="17">
        <v>1337</v>
      </c>
      <c r="C359" s="17">
        <v>1349</v>
      </c>
      <c r="D359" s="17">
        <v>2686</v>
      </c>
      <c r="E359" s="17">
        <v>358</v>
      </c>
    </row>
    <row r="360" spans="1:5">
      <c r="A360" s="17" t="s">
        <v>991</v>
      </c>
      <c r="B360" s="17">
        <v>1337</v>
      </c>
      <c r="C360" s="17">
        <v>1339</v>
      </c>
      <c r="D360" s="17">
        <v>2676</v>
      </c>
      <c r="E360" s="17">
        <v>359</v>
      </c>
    </row>
    <row r="361" spans="1:5">
      <c r="A361" s="17" t="s">
        <v>694</v>
      </c>
      <c r="B361" s="17">
        <v>1312</v>
      </c>
      <c r="C361" s="17">
        <v>1307</v>
      </c>
      <c r="D361" s="17">
        <v>2619</v>
      </c>
      <c r="E361" s="17">
        <v>360</v>
      </c>
    </row>
    <row r="362" spans="1:5">
      <c r="A362" s="17" t="s">
        <v>710</v>
      </c>
      <c r="B362" s="17">
        <v>1292</v>
      </c>
      <c r="C362" s="17">
        <v>1305</v>
      </c>
      <c r="D362" s="17">
        <v>2597</v>
      </c>
      <c r="E362" s="17">
        <v>361</v>
      </c>
    </row>
    <row r="363" spans="1:5">
      <c r="A363" s="17" t="s">
        <v>915</v>
      </c>
      <c r="B363" s="17">
        <v>1352</v>
      </c>
      <c r="C363" s="17">
        <v>1241</v>
      </c>
      <c r="D363" s="17">
        <v>2593</v>
      </c>
      <c r="E363" s="17">
        <v>362</v>
      </c>
    </row>
    <row r="364" spans="1:5">
      <c r="A364" s="17" t="s">
        <v>1113</v>
      </c>
      <c r="B364" s="17">
        <v>1295</v>
      </c>
      <c r="C364" s="17">
        <v>1297</v>
      </c>
      <c r="D364" s="17">
        <v>2592</v>
      </c>
      <c r="E364" s="17">
        <v>363</v>
      </c>
    </row>
    <row r="365" spans="1:5">
      <c r="A365" s="17" t="s">
        <v>1087</v>
      </c>
      <c r="B365" s="17">
        <v>1295</v>
      </c>
      <c r="C365" s="17">
        <v>1287</v>
      </c>
      <c r="D365" s="17">
        <v>2582</v>
      </c>
      <c r="E365" s="17">
        <v>364</v>
      </c>
    </row>
    <row r="366" spans="1:5">
      <c r="A366" s="17" t="s">
        <v>965</v>
      </c>
      <c r="B366" s="17">
        <v>1280</v>
      </c>
      <c r="C366" s="17">
        <v>1279</v>
      </c>
      <c r="D366" s="17">
        <v>2559</v>
      </c>
      <c r="E366" s="17">
        <v>365</v>
      </c>
    </row>
    <row r="367" spans="1:5">
      <c r="A367" s="17" t="s">
        <v>650</v>
      </c>
      <c r="B367" s="17">
        <v>1268</v>
      </c>
      <c r="C367" s="17">
        <v>1286</v>
      </c>
      <c r="D367" s="17">
        <v>2554</v>
      </c>
      <c r="E367" s="17">
        <v>366</v>
      </c>
    </row>
    <row r="368" spans="1:5">
      <c r="A368" s="17" t="s">
        <v>439</v>
      </c>
      <c r="B368" s="17">
        <v>1273</v>
      </c>
      <c r="C368" s="17">
        <v>1272</v>
      </c>
      <c r="D368" s="17">
        <v>2545</v>
      </c>
      <c r="E368" s="17">
        <v>367</v>
      </c>
    </row>
    <row r="369" spans="1:5">
      <c r="A369" s="17" t="s">
        <v>1266</v>
      </c>
      <c r="B369" s="17">
        <v>1394</v>
      </c>
      <c r="C369" s="17">
        <v>1144</v>
      </c>
      <c r="D369" s="17">
        <v>2538</v>
      </c>
      <c r="E369" s="17">
        <v>368</v>
      </c>
    </row>
    <row r="370" spans="1:5">
      <c r="A370" s="17" t="s">
        <v>879</v>
      </c>
      <c r="B370" s="17">
        <v>1251</v>
      </c>
      <c r="C370" s="17">
        <v>1253</v>
      </c>
      <c r="D370" s="17">
        <v>2504</v>
      </c>
      <c r="E370" s="17">
        <v>369</v>
      </c>
    </row>
    <row r="371" spans="1:5">
      <c r="A371" s="17" t="s">
        <v>485</v>
      </c>
      <c r="B371" s="17">
        <v>1240</v>
      </c>
      <c r="C371" s="17">
        <v>1240</v>
      </c>
      <c r="D371" s="17">
        <v>2480</v>
      </c>
      <c r="E371" s="17">
        <v>370</v>
      </c>
    </row>
    <row r="372" spans="1:5">
      <c r="A372" s="17" t="s">
        <v>619</v>
      </c>
      <c r="B372" s="17">
        <v>966</v>
      </c>
      <c r="C372" s="17">
        <v>1468</v>
      </c>
      <c r="D372" s="17">
        <v>2434</v>
      </c>
      <c r="E372" s="17">
        <v>371</v>
      </c>
    </row>
    <row r="373" spans="1:5">
      <c r="A373" s="17" t="s">
        <v>665</v>
      </c>
      <c r="B373" s="17">
        <v>1205</v>
      </c>
      <c r="C373" s="17">
        <v>1202</v>
      </c>
      <c r="D373" s="17">
        <v>2407</v>
      </c>
      <c r="E373" s="17">
        <v>372</v>
      </c>
    </row>
    <row r="374" spans="1:5">
      <c r="A374" s="17" t="s">
        <v>896</v>
      </c>
      <c r="B374" s="17">
        <v>1191</v>
      </c>
      <c r="C374" s="17">
        <v>1190</v>
      </c>
      <c r="D374" s="17">
        <v>2381</v>
      </c>
      <c r="E374" s="17">
        <v>373</v>
      </c>
    </row>
    <row r="375" spans="1:5">
      <c r="A375" s="17" t="s">
        <v>907</v>
      </c>
      <c r="B375" s="17">
        <v>1197</v>
      </c>
      <c r="C375" s="17">
        <v>1174</v>
      </c>
      <c r="D375" s="17">
        <v>2371</v>
      </c>
      <c r="E375" s="17">
        <v>374</v>
      </c>
    </row>
    <row r="376" spans="1:5">
      <c r="A376" s="17" t="s">
        <v>502</v>
      </c>
      <c r="B376" s="17">
        <v>1170</v>
      </c>
      <c r="C376" s="17">
        <v>1167</v>
      </c>
      <c r="D376" s="17">
        <v>2337</v>
      </c>
      <c r="E376" s="17">
        <v>375</v>
      </c>
    </row>
    <row r="377" spans="1:5">
      <c r="A377" s="17" t="s">
        <v>537</v>
      </c>
      <c r="B377" s="17">
        <v>1147</v>
      </c>
      <c r="C377" s="17">
        <v>1157</v>
      </c>
      <c r="D377" s="17">
        <v>2304</v>
      </c>
      <c r="E377" s="17">
        <v>376</v>
      </c>
    </row>
    <row r="378" spans="1:5">
      <c r="A378" s="17" t="s">
        <v>530</v>
      </c>
      <c r="B378" s="17">
        <v>1149</v>
      </c>
      <c r="C378" s="17">
        <v>1152</v>
      </c>
      <c r="D378" s="17">
        <v>2301</v>
      </c>
      <c r="E378" s="17">
        <v>377</v>
      </c>
    </row>
    <row r="379" spans="1:5">
      <c r="A379" s="17" t="s">
        <v>1281</v>
      </c>
      <c r="B379" s="17">
        <v>1152</v>
      </c>
      <c r="C379" s="17">
        <v>1149</v>
      </c>
      <c r="D379" s="17">
        <v>2301</v>
      </c>
      <c r="E379" s="17">
        <v>378</v>
      </c>
    </row>
    <row r="380" spans="1:5">
      <c r="A380" s="17" t="s">
        <v>577</v>
      </c>
      <c r="B380" s="17">
        <v>1156</v>
      </c>
      <c r="C380" s="17">
        <v>1141</v>
      </c>
      <c r="D380" s="17">
        <v>2297</v>
      </c>
      <c r="E380" s="17">
        <v>379</v>
      </c>
    </row>
    <row r="381" spans="1:5">
      <c r="A381" s="17" t="s">
        <v>517</v>
      </c>
      <c r="B381" s="17">
        <v>1132</v>
      </c>
      <c r="C381" s="17">
        <v>1154</v>
      </c>
      <c r="D381" s="17">
        <v>2286</v>
      </c>
      <c r="E381" s="17">
        <v>380</v>
      </c>
    </row>
    <row r="382" spans="1:5">
      <c r="A382" s="17" t="s">
        <v>992</v>
      </c>
      <c r="B382" s="17">
        <v>1137</v>
      </c>
      <c r="C382" s="17">
        <v>1135</v>
      </c>
      <c r="D382" s="17">
        <v>2272</v>
      </c>
      <c r="E382" s="17">
        <v>381</v>
      </c>
    </row>
    <row r="383" spans="1:5">
      <c r="A383" s="17" t="s">
        <v>561</v>
      </c>
      <c r="B383" s="17">
        <v>1120</v>
      </c>
      <c r="C383" s="17">
        <v>1119</v>
      </c>
      <c r="D383" s="17">
        <v>2239</v>
      </c>
      <c r="E383" s="17">
        <v>382</v>
      </c>
    </row>
    <row r="384" spans="1:5">
      <c r="A384" s="17" t="s">
        <v>719</v>
      </c>
      <c r="B384" s="17">
        <v>1104</v>
      </c>
      <c r="C384" s="17">
        <v>1110</v>
      </c>
      <c r="D384" s="17">
        <v>2214</v>
      </c>
      <c r="E384" s="17">
        <v>383</v>
      </c>
    </row>
    <row r="385" spans="1:5">
      <c r="A385" s="17" t="s">
        <v>901</v>
      </c>
      <c r="B385" s="17">
        <v>1104</v>
      </c>
      <c r="C385" s="17">
        <v>1106</v>
      </c>
      <c r="D385" s="17">
        <v>2210</v>
      </c>
      <c r="E385" s="17">
        <v>384</v>
      </c>
    </row>
    <row r="386" spans="1:5">
      <c r="A386" s="17" t="s">
        <v>457</v>
      </c>
      <c r="B386" s="17">
        <v>1102</v>
      </c>
      <c r="C386" s="17">
        <v>1103</v>
      </c>
      <c r="D386" s="17">
        <v>2205</v>
      </c>
      <c r="E386" s="17">
        <v>385</v>
      </c>
    </row>
    <row r="387" spans="1:5">
      <c r="A387" s="17" t="s">
        <v>962</v>
      </c>
      <c r="B387" s="17">
        <v>1137</v>
      </c>
      <c r="C387" s="17">
        <v>1051</v>
      </c>
      <c r="D387" s="17">
        <v>2188</v>
      </c>
      <c r="E387" s="17">
        <v>386</v>
      </c>
    </row>
    <row r="388" spans="1:5">
      <c r="A388" s="17" t="s">
        <v>893</v>
      </c>
      <c r="B388" s="17">
        <v>1086</v>
      </c>
      <c r="C388" s="17">
        <v>1091</v>
      </c>
      <c r="D388" s="17">
        <v>2177</v>
      </c>
      <c r="E388" s="17">
        <v>387</v>
      </c>
    </row>
    <row r="389" spans="1:5">
      <c r="A389" s="17" t="s">
        <v>588</v>
      </c>
      <c r="B389" s="17">
        <v>1151</v>
      </c>
      <c r="C389" s="17">
        <v>1003</v>
      </c>
      <c r="D389" s="17">
        <v>2154</v>
      </c>
      <c r="E389" s="17">
        <v>388</v>
      </c>
    </row>
    <row r="390" spans="1:5">
      <c r="A390" s="17" t="s">
        <v>771</v>
      </c>
      <c r="B390" s="17">
        <v>1069</v>
      </c>
      <c r="C390" s="17">
        <v>1080</v>
      </c>
      <c r="D390" s="17">
        <v>2149</v>
      </c>
      <c r="E390" s="17">
        <v>389</v>
      </c>
    </row>
    <row r="391" spans="1:5">
      <c r="A391" s="17" t="s">
        <v>562</v>
      </c>
      <c r="B391" s="17">
        <v>1075</v>
      </c>
      <c r="C391" s="17">
        <v>1071</v>
      </c>
      <c r="D391" s="17">
        <v>2146</v>
      </c>
      <c r="E391" s="17">
        <v>390</v>
      </c>
    </row>
    <row r="392" spans="1:5">
      <c r="A392" s="17" t="s">
        <v>558</v>
      </c>
      <c r="B392" s="17">
        <v>1072</v>
      </c>
      <c r="C392" s="17">
        <v>1072</v>
      </c>
      <c r="D392" s="17">
        <v>2144</v>
      </c>
      <c r="E392" s="17">
        <v>391</v>
      </c>
    </row>
    <row r="393" spans="1:5">
      <c r="A393" s="17" t="s">
        <v>785</v>
      </c>
      <c r="B393" s="17">
        <v>1072</v>
      </c>
      <c r="C393" s="17">
        <v>1072</v>
      </c>
      <c r="D393" s="17">
        <v>2144</v>
      </c>
      <c r="E393" s="17">
        <v>392</v>
      </c>
    </row>
    <row r="394" spans="1:5">
      <c r="A394" s="17" t="s">
        <v>862</v>
      </c>
      <c r="B394" s="17">
        <v>1054</v>
      </c>
      <c r="C394" s="17">
        <v>1068</v>
      </c>
      <c r="D394" s="17">
        <v>2122</v>
      </c>
      <c r="E394" s="17">
        <v>393</v>
      </c>
    </row>
    <row r="395" spans="1:5">
      <c r="A395" s="17" t="s">
        <v>505</v>
      </c>
      <c r="B395" s="17">
        <v>1053</v>
      </c>
      <c r="C395" s="17">
        <v>1058</v>
      </c>
      <c r="D395" s="17">
        <v>2111</v>
      </c>
      <c r="E395" s="17">
        <v>394</v>
      </c>
    </row>
    <row r="396" spans="1:5">
      <c r="A396" s="17" t="s">
        <v>709</v>
      </c>
      <c r="B396" s="17">
        <v>1051</v>
      </c>
      <c r="C396" s="17">
        <v>1056</v>
      </c>
      <c r="D396" s="17">
        <v>2107</v>
      </c>
      <c r="E396" s="17">
        <v>395</v>
      </c>
    </row>
    <row r="397" spans="1:5">
      <c r="A397" s="17" t="s">
        <v>377</v>
      </c>
      <c r="B397" s="17">
        <v>1051</v>
      </c>
      <c r="C397" s="17">
        <v>1044</v>
      </c>
      <c r="D397" s="17">
        <v>2095</v>
      </c>
      <c r="E397" s="17">
        <v>396</v>
      </c>
    </row>
    <row r="398" spans="1:5">
      <c r="A398" s="17" t="s">
        <v>513</v>
      </c>
      <c r="B398" s="17">
        <v>1042</v>
      </c>
      <c r="C398" s="17">
        <v>1039</v>
      </c>
      <c r="D398" s="17">
        <v>2081</v>
      </c>
      <c r="E398" s="17">
        <v>397</v>
      </c>
    </row>
    <row r="399" spans="1:5">
      <c r="A399" s="17" t="s">
        <v>536</v>
      </c>
      <c r="B399" s="17">
        <v>1035</v>
      </c>
      <c r="C399" s="17">
        <v>1032</v>
      </c>
      <c r="D399" s="17">
        <v>2067</v>
      </c>
      <c r="E399" s="17">
        <v>398</v>
      </c>
    </row>
    <row r="400" spans="1:5">
      <c r="A400" s="17" t="s">
        <v>571</v>
      </c>
      <c r="B400" s="17">
        <v>1034</v>
      </c>
      <c r="C400" s="17">
        <v>1033</v>
      </c>
      <c r="D400" s="17">
        <v>2067</v>
      </c>
      <c r="E400" s="17">
        <v>399</v>
      </c>
    </row>
    <row r="401" spans="1:5">
      <c r="A401" s="17" t="s">
        <v>654</v>
      </c>
      <c r="B401" s="17">
        <v>1029</v>
      </c>
      <c r="C401" s="17">
        <v>1033</v>
      </c>
      <c r="D401" s="17">
        <v>2062</v>
      </c>
      <c r="E401" s="17">
        <v>400</v>
      </c>
    </row>
    <row r="402" spans="1:5">
      <c r="A402" s="17" t="s">
        <v>926</v>
      </c>
      <c r="B402" s="17">
        <v>1031</v>
      </c>
      <c r="C402" s="17">
        <v>1031</v>
      </c>
      <c r="D402" s="17">
        <v>2062</v>
      </c>
      <c r="E402" s="17">
        <v>401</v>
      </c>
    </row>
    <row r="403" spans="1:5">
      <c r="A403" s="17" t="s">
        <v>420</v>
      </c>
      <c r="B403" s="17">
        <v>1011</v>
      </c>
      <c r="C403" s="17">
        <v>1012</v>
      </c>
      <c r="D403" s="17">
        <v>2023</v>
      </c>
      <c r="E403" s="17">
        <v>402</v>
      </c>
    </row>
    <row r="404" spans="1:5">
      <c r="A404" s="17" t="s">
        <v>462</v>
      </c>
      <c r="B404" s="17">
        <v>1012</v>
      </c>
      <c r="C404" s="17">
        <v>1007</v>
      </c>
      <c r="D404" s="17">
        <v>2019</v>
      </c>
      <c r="E404" s="17">
        <v>403</v>
      </c>
    </row>
    <row r="405" spans="1:5">
      <c r="A405" s="17" t="s">
        <v>430</v>
      </c>
      <c r="B405" s="17">
        <v>1007</v>
      </c>
      <c r="C405" s="17">
        <v>1007</v>
      </c>
      <c r="D405" s="17">
        <v>2014</v>
      </c>
      <c r="E405" s="17">
        <v>404</v>
      </c>
    </row>
    <row r="406" spans="1:5">
      <c r="A406" s="17" t="s">
        <v>1024</v>
      </c>
      <c r="B406" s="17">
        <v>1000</v>
      </c>
      <c r="C406" s="17">
        <v>1013</v>
      </c>
      <c r="D406" s="17">
        <v>2013</v>
      </c>
      <c r="E406" s="17">
        <v>405</v>
      </c>
    </row>
    <row r="407" spans="1:5">
      <c r="A407" s="17" t="s">
        <v>397</v>
      </c>
      <c r="B407" s="17">
        <v>995</v>
      </c>
      <c r="C407" s="17">
        <v>1002</v>
      </c>
      <c r="D407" s="17">
        <v>1997</v>
      </c>
      <c r="E407" s="17">
        <v>406</v>
      </c>
    </row>
    <row r="408" spans="1:5">
      <c r="A408" s="17" t="s">
        <v>947</v>
      </c>
      <c r="B408" s="17">
        <v>997</v>
      </c>
      <c r="C408" s="17">
        <v>990</v>
      </c>
      <c r="D408" s="17">
        <v>1987</v>
      </c>
      <c r="E408" s="17">
        <v>407</v>
      </c>
    </row>
    <row r="409" spans="1:5">
      <c r="A409" s="17" t="s">
        <v>750</v>
      </c>
      <c r="B409" s="17">
        <v>973</v>
      </c>
      <c r="C409" s="17">
        <v>1013</v>
      </c>
      <c r="D409" s="17">
        <v>1986</v>
      </c>
      <c r="E409" s="17">
        <v>408</v>
      </c>
    </row>
    <row r="410" spans="1:5">
      <c r="A410" s="17" t="s">
        <v>711</v>
      </c>
      <c r="B410" s="17">
        <v>992</v>
      </c>
      <c r="C410" s="17">
        <v>977</v>
      </c>
      <c r="D410" s="17">
        <v>1969</v>
      </c>
      <c r="E410" s="17">
        <v>409</v>
      </c>
    </row>
    <row r="411" spans="1:5">
      <c r="A411" s="17" t="s">
        <v>1040</v>
      </c>
      <c r="B411" s="17">
        <v>971</v>
      </c>
      <c r="C411" s="17">
        <v>975</v>
      </c>
      <c r="D411" s="17">
        <v>1946</v>
      </c>
      <c r="E411" s="17">
        <v>410</v>
      </c>
    </row>
    <row r="412" spans="1:5">
      <c r="A412" s="17" t="s">
        <v>747</v>
      </c>
      <c r="B412" s="17">
        <v>959</v>
      </c>
      <c r="C412" s="17">
        <v>983</v>
      </c>
      <c r="D412" s="17">
        <v>1942</v>
      </c>
      <c r="E412" s="17">
        <v>411</v>
      </c>
    </row>
    <row r="413" spans="1:5">
      <c r="A413" s="17" t="s">
        <v>575</v>
      </c>
      <c r="B413" s="17">
        <v>961</v>
      </c>
      <c r="C413" s="17">
        <v>976</v>
      </c>
      <c r="D413" s="17">
        <v>1937</v>
      </c>
      <c r="E413" s="17">
        <v>412</v>
      </c>
    </row>
    <row r="414" spans="1:5">
      <c r="A414" s="17" t="s">
        <v>748</v>
      </c>
      <c r="B414" s="17">
        <v>951</v>
      </c>
      <c r="C414" s="17">
        <v>964</v>
      </c>
      <c r="D414" s="17">
        <v>1915</v>
      </c>
      <c r="E414" s="17">
        <v>413</v>
      </c>
    </row>
    <row r="415" spans="1:5">
      <c r="A415" s="17" t="s">
        <v>1018</v>
      </c>
      <c r="B415" s="17">
        <v>1006</v>
      </c>
      <c r="C415" s="17">
        <v>908</v>
      </c>
      <c r="D415" s="17">
        <v>1914</v>
      </c>
      <c r="E415" s="17">
        <v>414</v>
      </c>
    </row>
    <row r="416" spans="1:5">
      <c r="A416" s="17" t="s">
        <v>712</v>
      </c>
      <c r="B416" s="17">
        <v>945</v>
      </c>
      <c r="C416" s="17">
        <v>955</v>
      </c>
      <c r="D416" s="17">
        <v>1900</v>
      </c>
      <c r="E416" s="17">
        <v>415</v>
      </c>
    </row>
    <row r="417" spans="1:5">
      <c r="A417" s="17" t="s">
        <v>612</v>
      </c>
      <c r="B417" s="17">
        <v>946</v>
      </c>
      <c r="C417" s="17">
        <v>935</v>
      </c>
      <c r="D417" s="17">
        <v>1881</v>
      </c>
      <c r="E417" s="17">
        <v>416</v>
      </c>
    </row>
    <row r="418" spans="1:5">
      <c r="A418" s="17" t="s">
        <v>878</v>
      </c>
      <c r="B418" s="17">
        <v>941</v>
      </c>
      <c r="C418" s="17">
        <v>940</v>
      </c>
      <c r="D418" s="17">
        <v>1881</v>
      </c>
      <c r="E418" s="17">
        <v>417</v>
      </c>
    </row>
    <row r="419" spans="1:5">
      <c r="A419" s="17" t="s">
        <v>369</v>
      </c>
      <c r="B419" s="17">
        <v>943</v>
      </c>
      <c r="C419" s="17">
        <v>931</v>
      </c>
      <c r="D419" s="17">
        <v>1874</v>
      </c>
      <c r="E419" s="17">
        <v>418</v>
      </c>
    </row>
    <row r="420" spans="1:5">
      <c r="A420" s="17" t="s">
        <v>983</v>
      </c>
      <c r="B420" s="17">
        <v>933</v>
      </c>
      <c r="C420" s="17">
        <v>935</v>
      </c>
      <c r="D420" s="17">
        <v>1868</v>
      </c>
      <c r="E420" s="17">
        <v>419</v>
      </c>
    </row>
    <row r="421" spans="1:5">
      <c r="A421" s="17" t="s">
        <v>798</v>
      </c>
      <c r="B421" s="17">
        <v>921</v>
      </c>
      <c r="C421" s="17">
        <v>919</v>
      </c>
      <c r="D421" s="17">
        <v>1840</v>
      </c>
      <c r="E421" s="17">
        <v>420</v>
      </c>
    </row>
    <row r="422" spans="1:5">
      <c r="A422" s="17" t="s">
        <v>702</v>
      </c>
      <c r="B422" s="17">
        <v>910</v>
      </c>
      <c r="C422" s="17">
        <v>906</v>
      </c>
      <c r="D422" s="17">
        <v>1816</v>
      </c>
      <c r="E422" s="17">
        <v>421</v>
      </c>
    </row>
    <row r="423" spans="1:5">
      <c r="A423" s="17" t="s">
        <v>554</v>
      </c>
      <c r="B423" s="17">
        <v>907</v>
      </c>
      <c r="C423" s="17">
        <v>907</v>
      </c>
      <c r="D423" s="17">
        <v>1814</v>
      </c>
      <c r="E423" s="17">
        <v>422</v>
      </c>
    </row>
    <row r="424" spans="1:5">
      <c r="A424" s="17" t="s">
        <v>521</v>
      </c>
      <c r="B424" s="17">
        <v>905</v>
      </c>
      <c r="C424" s="17">
        <v>907</v>
      </c>
      <c r="D424" s="17">
        <v>1812</v>
      </c>
      <c r="E424" s="17">
        <v>423</v>
      </c>
    </row>
    <row r="425" spans="1:5">
      <c r="A425" s="17" t="s">
        <v>923</v>
      </c>
      <c r="B425" s="17">
        <v>857</v>
      </c>
      <c r="C425" s="17">
        <v>942</v>
      </c>
      <c r="D425" s="17">
        <v>1799</v>
      </c>
      <c r="E425" s="17">
        <v>424</v>
      </c>
    </row>
    <row r="426" spans="1:5">
      <c r="A426" s="17" t="s">
        <v>721</v>
      </c>
      <c r="B426" s="17">
        <v>894</v>
      </c>
      <c r="C426" s="17">
        <v>904</v>
      </c>
      <c r="D426" s="17">
        <v>1798</v>
      </c>
      <c r="E426" s="17">
        <v>425</v>
      </c>
    </row>
    <row r="427" spans="1:5">
      <c r="A427" s="17" t="s">
        <v>551</v>
      </c>
      <c r="B427" s="17">
        <v>898</v>
      </c>
      <c r="C427" s="17">
        <v>895</v>
      </c>
      <c r="D427" s="17">
        <v>1793</v>
      </c>
      <c r="E427" s="17">
        <v>426</v>
      </c>
    </row>
    <row r="428" spans="1:5">
      <c r="A428" s="17" t="s">
        <v>658</v>
      </c>
      <c r="B428" s="17">
        <v>882</v>
      </c>
      <c r="C428" s="17">
        <v>880</v>
      </c>
      <c r="D428" s="17">
        <v>1762</v>
      </c>
      <c r="E428" s="17">
        <v>427</v>
      </c>
    </row>
    <row r="429" spans="1:5">
      <c r="A429" s="17" t="s">
        <v>1293</v>
      </c>
      <c r="B429" s="17">
        <v>927</v>
      </c>
      <c r="C429" s="17">
        <v>833</v>
      </c>
      <c r="D429" s="17">
        <v>1760</v>
      </c>
      <c r="E429" s="17">
        <v>428</v>
      </c>
    </row>
    <row r="430" spans="1:5">
      <c r="A430" s="17" t="s">
        <v>727</v>
      </c>
      <c r="B430" s="17">
        <v>866</v>
      </c>
      <c r="C430" s="17">
        <v>877</v>
      </c>
      <c r="D430" s="17">
        <v>1743</v>
      </c>
      <c r="E430" s="17">
        <v>429</v>
      </c>
    </row>
    <row r="431" spans="1:5">
      <c r="A431" s="17" t="s">
        <v>503</v>
      </c>
      <c r="B431" s="17">
        <v>870</v>
      </c>
      <c r="C431" s="17">
        <v>863</v>
      </c>
      <c r="D431" s="17">
        <v>1733</v>
      </c>
      <c r="E431" s="17">
        <v>430</v>
      </c>
    </row>
    <row r="432" spans="1:5">
      <c r="A432" s="17" t="s">
        <v>669</v>
      </c>
      <c r="B432" s="17">
        <v>872</v>
      </c>
      <c r="C432" s="17">
        <v>858</v>
      </c>
      <c r="D432" s="17">
        <v>1730</v>
      </c>
      <c r="E432" s="17">
        <v>431</v>
      </c>
    </row>
    <row r="433" spans="1:5">
      <c r="A433" s="17" t="s">
        <v>799</v>
      </c>
      <c r="B433" s="17">
        <v>857</v>
      </c>
      <c r="C433" s="17">
        <v>853</v>
      </c>
      <c r="D433" s="17">
        <v>1710</v>
      </c>
      <c r="E433" s="17">
        <v>432</v>
      </c>
    </row>
    <row r="434" spans="1:5">
      <c r="A434" s="17" t="s">
        <v>881</v>
      </c>
      <c r="B434" s="17">
        <v>852</v>
      </c>
      <c r="C434" s="17">
        <v>852</v>
      </c>
      <c r="D434" s="17">
        <v>1704</v>
      </c>
      <c r="E434" s="17">
        <v>433</v>
      </c>
    </row>
    <row r="435" spans="1:5">
      <c r="A435" s="17" t="s">
        <v>476</v>
      </c>
      <c r="B435" s="17">
        <v>852</v>
      </c>
      <c r="C435" s="17">
        <v>849</v>
      </c>
      <c r="D435" s="17">
        <v>1701</v>
      </c>
      <c r="E435" s="17">
        <v>434</v>
      </c>
    </row>
    <row r="436" spans="1:5">
      <c r="A436" s="17" t="s">
        <v>882</v>
      </c>
      <c r="B436" s="17">
        <v>849</v>
      </c>
      <c r="C436" s="17">
        <v>850</v>
      </c>
      <c r="D436" s="17">
        <v>1699</v>
      </c>
      <c r="E436" s="17">
        <v>435</v>
      </c>
    </row>
    <row r="437" spans="1:5">
      <c r="A437" s="17" t="s">
        <v>735</v>
      </c>
      <c r="B437" s="17">
        <v>841</v>
      </c>
      <c r="C437" s="17">
        <v>842</v>
      </c>
      <c r="D437" s="17">
        <v>1683</v>
      </c>
      <c r="E437" s="17">
        <v>436</v>
      </c>
    </row>
    <row r="438" spans="1:5">
      <c r="A438" s="17" t="s">
        <v>606</v>
      </c>
      <c r="B438" s="17">
        <v>818</v>
      </c>
      <c r="C438" s="17">
        <v>817</v>
      </c>
      <c r="D438" s="17">
        <v>1635</v>
      </c>
      <c r="E438" s="17">
        <v>437</v>
      </c>
    </row>
    <row r="439" spans="1:5">
      <c r="A439" s="17" t="s">
        <v>1291</v>
      </c>
      <c r="B439" s="17">
        <v>806</v>
      </c>
      <c r="C439" s="17">
        <v>806</v>
      </c>
      <c r="D439" s="17">
        <v>1612</v>
      </c>
      <c r="E439" s="17">
        <v>438</v>
      </c>
    </row>
    <row r="440" spans="1:5">
      <c r="A440" s="17" t="s">
        <v>1116</v>
      </c>
      <c r="B440" s="17">
        <v>689</v>
      </c>
      <c r="C440" s="17">
        <v>917</v>
      </c>
      <c r="D440" s="17">
        <v>1606</v>
      </c>
      <c r="E440" s="17">
        <v>439</v>
      </c>
    </row>
    <row r="441" spans="1:5">
      <c r="A441" s="17" t="s">
        <v>969</v>
      </c>
      <c r="B441" s="17">
        <v>767</v>
      </c>
      <c r="C441" s="17">
        <v>838</v>
      </c>
      <c r="D441" s="17">
        <v>1605</v>
      </c>
      <c r="E441" s="17">
        <v>440</v>
      </c>
    </row>
    <row r="442" spans="1:5">
      <c r="A442" s="17" t="s">
        <v>756</v>
      </c>
      <c r="B442" s="17">
        <v>772</v>
      </c>
      <c r="C442" s="17">
        <v>831</v>
      </c>
      <c r="D442" s="17">
        <v>1603</v>
      </c>
      <c r="E442" s="17">
        <v>441</v>
      </c>
    </row>
    <row r="443" spans="1:5">
      <c r="A443" s="17" t="s">
        <v>620</v>
      </c>
      <c r="B443" s="17">
        <v>1062</v>
      </c>
      <c r="C443" s="17">
        <v>533</v>
      </c>
      <c r="D443" s="17">
        <v>1595</v>
      </c>
      <c r="E443" s="17">
        <v>442</v>
      </c>
    </row>
    <row r="444" spans="1:5">
      <c r="A444" s="17" t="s">
        <v>996</v>
      </c>
      <c r="B444" s="17">
        <v>721</v>
      </c>
      <c r="C444" s="17">
        <v>856</v>
      </c>
      <c r="D444" s="17">
        <v>1577</v>
      </c>
      <c r="E444" s="17">
        <v>443</v>
      </c>
    </row>
    <row r="445" spans="1:5">
      <c r="A445" s="17" t="s">
        <v>717</v>
      </c>
      <c r="B445" s="17">
        <v>771</v>
      </c>
      <c r="C445" s="17">
        <v>804</v>
      </c>
      <c r="D445" s="17">
        <v>1575</v>
      </c>
      <c r="E445" s="17">
        <v>444</v>
      </c>
    </row>
    <row r="446" spans="1:5">
      <c r="A446" s="17" t="s">
        <v>960</v>
      </c>
      <c r="B446" s="17">
        <v>775</v>
      </c>
      <c r="C446" s="17">
        <v>776</v>
      </c>
      <c r="D446" s="17">
        <v>1551</v>
      </c>
      <c r="E446" s="17">
        <v>445</v>
      </c>
    </row>
    <row r="447" spans="1:5">
      <c r="A447" s="17" t="s">
        <v>781</v>
      </c>
      <c r="B447" s="17">
        <v>779</v>
      </c>
      <c r="C447" s="17">
        <v>769</v>
      </c>
      <c r="D447" s="17">
        <v>1548</v>
      </c>
      <c r="E447" s="17">
        <v>446</v>
      </c>
    </row>
    <row r="448" spans="1:5">
      <c r="A448" s="17" t="s">
        <v>722</v>
      </c>
      <c r="B448" s="17">
        <v>769</v>
      </c>
      <c r="C448" s="17">
        <v>768</v>
      </c>
      <c r="D448" s="17">
        <v>1537</v>
      </c>
      <c r="E448" s="17">
        <v>447</v>
      </c>
    </row>
    <row r="449" spans="1:5">
      <c r="A449" s="17" t="s">
        <v>535</v>
      </c>
      <c r="B449" s="17">
        <v>736</v>
      </c>
      <c r="C449" s="17">
        <v>744</v>
      </c>
      <c r="D449" s="17">
        <v>1480</v>
      </c>
      <c r="E449" s="17">
        <v>448</v>
      </c>
    </row>
    <row r="450" spans="1:5">
      <c r="A450" s="17" t="s">
        <v>930</v>
      </c>
      <c r="B450" s="17">
        <v>770</v>
      </c>
      <c r="C450" s="17">
        <v>708</v>
      </c>
      <c r="D450" s="17">
        <v>1478</v>
      </c>
      <c r="E450" s="17">
        <v>449</v>
      </c>
    </row>
    <row r="451" spans="1:5">
      <c r="A451" s="17" t="s">
        <v>393</v>
      </c>
      <c r="B451" s="17">
        <v>738</v>
      </c>
      <c r="C451" s="17">
        <v>734</v>
      </c>
      <c r="D451" s="17">
        <v>1472</v>
      </c>
      <c r="E451" s="17">
        <v>450</v>
      </c>
    </row>
    <row r="452" spans="1:5">
      <c r="A452" s="17" t="s">
        <v>544</v>
      </c>
      <c r="B452" s="17">
        <v>722</v>
      </c>
      <c r="C452" s="17">
        <v>744</v>
      </c>
      <c r="D452" s="17">
        <v>1466</v>
      </c>
      <c r="E452" s="17">
        <v>451</v>
      </c>
    </row>
    <row r="453" spans="1:5">
      <c r="A453" s="17" t="s">
        <v>998</v>
      </c>
      <c r="B453" s="17">
        <v>728</v>
      </c>
      <c r="C453" s="17">
        <v>726</v>
      </c>
      <c r="D453" s="17">
        <v>1454</v>
      </c>
      <c r="E453" s="17">
        <v>452</v>
      </c>
    </row>
    <row r="454" spans="1:5">
      <c r="A454" s="17" t="s">
        <v>1309</v>
      </c>
      <c r="B454" s="17">
        <v>725</v>
      </c>
      <c r="C454" s="17">
        <v>722</v>
      </c>
      <c r="D454" s="17">
        <v>1447</v>
      </c>
      <c r="E454" s="17">
        <v>453</v>
      </c>
    </row>
    <row r="455" spans="1:5">
      <c r="A455" s="17" t="s">
        <v>424</v>
      </c>
      <c r="B455" s="17">
        <v>717</v>
      </c>
      <c r="C455" s="17">
        <v>715</v>
      </c>
      <c r="D455" s="17">
        <v>1432</v>
      </c>
      <c r="E455" s="17">
        <v>454</v>
      </c>
    </row>
    <row r="456" spans="1:5">
      <c r="A456" s="17" t="s">
        <v>534</v>
      </c>
      <c r="B456" s="17">
        <v>712</v>
      </c>
      <c r="C456" s="17">
        <v>714</v>
      </c>
      <c r="D456" s="17">
        <v>1426</v>
      </c>
      <c r="E456" s="17">
        <v>455</v>
      </c>
    </row>
    <row r="457" spans="1:5">
      <c r="A457" s="17" t="s">
        <v>583</v>
      </c>
      <c r="B457" s="17">
        <v>656</v>
      </c>
      <c r="C457" s="17">
        <v>745</v>
      </c>
      <c r="D457" s="17">
        <v>1401</v>
      </c>
      <c r="E457" s="17">
        <v>456</v>
      </c>
    </row>
    <row r="458" spans="1:5">
      <c r="A458" s="17" t="s">
        <v>640</v>
      </c>
      <c r="B458" s="17">
        <v>694</v>
      </c>
      <c r="C458" s="17">
        <v>697</v>
      </c>
      <c r="D458" s="17">
        <v>1391</v>
      </c>
      <c r="E458" s="17">
        <v>457</v>
      </c>
    </row>
    <row r="459" spans="1:5">
      <c r="A459" s="17" t="s">
        <v>847</v>
      </c>
      <c r="B459" s="17">
        <v>696</v>
      </c>
      <c r="C459" s="17">
        <v>694</v>
      </c>
      <c r="D459" s="17">
        <v>1390</v>
      </c>
      <c r="E459" s="17">
        <v>458</v>
      </c>
    </row>
    <row r="460" spans="1:5">
      <c r="A460" s="17" t="s">
        <v>1031</v>
      </c>
      <c r="B460" s="17">
        <v>690</v>
      </c>
      <c r="C460" s="17">
        <v>697</v>
      </c>
      <c r="D460" s="17">
        <v>1387</v>
      </c>
      <c r="E460" s="17">
        <v>459</v>
      </c>
    </row>
    <row r="461" spans="1:5">
      <c r="A461" s="17" t="s">
        <v>1071</v>
      </c>
      <c r="B461" s="17">
        <v>693</v>
      </c>
      <c r="C461" s="17">
        <v>692</v>
      </c>
      <c r="D461" s="17">
        <v>1385</v>
      </c>
      <c r="E461" s="17">
        <v>460</v>
      </c>
    </row>
    <row r="462" spans="1:5">
      <c r="A462" s="17" t="s">
        <v>897</v>
      </c>
      <c r="B462" s="17">
        <v>690</v>
      </c>
      <c r="C462" s="17">
        <v>692</v>
      </c>
      <c r="D462" s="17">
        <v>1382</v>
      </c>
      <c r="E462" s="17">
        <v>461</v>
      </c>
    </row>
    <row r="463" spans="1:5">
      <c r="A463" s="17" t="s">
        <v>1020</v>
      </c>
      <c r="B463" s="17">
        <v>679</v>
      </c>
      <c r="C463" s="17">
        <v>693</v>
      </c>
      <c r="D463" s="17">
        <v>1372</v>
      </c>
      <c r="E463" s="17">
        <v>462</v>
      </c>
    </row>
    <row r="464" spans="1:5">
      <c r="A464" s="17" t="s">
        <v>1000</v>
      </c>
      <c r="B464" s="17">
        <v>681</v>
      </c>
      <c r="C464" s="17">
        <v>686</v>
      </c>
      <c r="D464" s="17">
        <v>1367</v>
      </c>
      <c r="E464" s="17">
        <v>463</v>
      </c>
    </row>
    <row r="465" spans="1:5">
      <c r="A465" s="17" t="s">
        <v>642</v>
      </c>
      <c r="B465" s="17">
        <v>683</v>
      </c>
      <c r="C465" s="17">
        <v>669</v>
      </c>
      <c r="D465" s="17">
        <v>1352</v>
      </c>
      <c r="E465" s="17">
        <v>464</v>
      </c>
    </row>
    <row r="466" spans="1:5">
      <c r="A466" s="17" t="s">
        <v>635</v>
      </c>
      <c r="B466" s="17">
        <v>227</v>
      </c>
      <c r="C466" s="17">
        <v>1106</v>
      </c>
      <c r="D466" s="17">
        <v>1333</v>
      </c>
      <c r="E466" s="17">
        <v>465</v>
      </c>
    </row>
    <row r="467" spans="1:5">
      <c r="A467" s="17" t="s">
        <v>755</v>
      </c>
      <c r="B467" s="17">
        <v>665</v>
      </c>
      <c r="C467" s="17">
        <v>668</v>
      </c>
      <c r="D467" s="17">
        <v>1333</v>
      </c>
      <c r="E467" s="17">
        <v>466</v>
      </c>
    </row>
    <row r="468" spans="1:5">
      <c r="A468" s="17" t="s">
        <v>931</v>
      </c>
      <c r="B468" s="17">
        <v>741</v>
      </c>
      <c r="C468" s="17">
        <v>583</v>
      </c>
      <c r="D468" s="17">
        <v>1324</v>
      </c>
      <c r="E468" s="17">
        <v>467</v>
      </c>
    </row>
    <row r="469" spans="1:5">
      <c r="A469" s="17" t="s">
        <v>376</v>
      </c>
      <c r="B469" s="17">
        <v>572</v>
      </c>
      <c r="C469" s="17">
        <v>747</v>
      </c>
      <c r="D469" s="17">
        <v>1319</v>
      </c>
      <c r="E469" s="17">
        <v>468</v>
      </c>
    </row>
    <row r="470" spans="1:5">
      <c r="A470" s="17" t="s">
        <v>1082</v>
      </c>
      <c r="B470" s="17">
        <v>651</v>
      </c>
      <c r="C470" s="17">
        <v>651</v>
      </c>
      <c r="D470" s="17">
        <v>1302</v>
      </c>
      <c r="E470" s="17">
        <v>469</v>
      </c>
    </row>
    <row r="471" spans="1:5">
      <c r="A471" s="17" t="s">
        <v>891</v>
      </c>
      <c r="B471" s="17">
        <v>648</v>
      </c>
      <c r="C471" s="17">
        <v>648</v>
      </c>
      <c r="D471" s="17">
        <v>1296</v>
      </c>
      <c r="E471" s="17">
        <v>470</v>
      </c>
    </row>
    <row r="472" spans="1:5">
      <c r="A472" s="17" t="s">
        <v>811</v>
      </c>
      <c r="B472" s="17">
        <v>646</v>
      </c>
      <c r="C472" s="17">
        <v>649</v>
      </c>
      <c r="D472" s="17">
        <v>1295</v>
      </c>
      <c r="E472" s="17">
        <v>471</v>
      </c>
    </row>
    <row r="473" spans="1:5">
      <c r="A473" s="17" t="s">
        <v>648</v>
      </c>
      <c r="B473" s="17">
        <v>648</v>
      </c>
      <c r="C473" s="17">
        <v>646</v>
      </c>
      <c r="D473" s="17">
        <v>1294</v>
      </c>
      <c r="E473" s="17">
        <v>472</v>
      </c>
    </row>
    <row r="474" spans="1:5">
      <c r="A474" s="17" t="s">
        <v>682</v>
      </c>
      <c r="B474" s="17">
        <v>645</v>
      </c>
      <c r="C474" s="17">
        <v>644</v>
      </c>
      <c r="D474" s="17">
        <v>1289</v>
      </c>
      <c r="E474" s="17">
        <v>473</v>
      </c>
    </row>
    <row r="475" spans="1:5">
      <c r="A475" s="17" t="s">
        <v>827</v>
      </c>
      <c r="B475" s="17">
        <v>645</v>
      </c>
      <c r="C475" s="17">
        <v>644</v>
      </c>
      <c r="D475" s="17">
        <v>1289</v>
      </c>
      <c r="E475" s="17">
        <v>474</v>
      </c>
    </row>
    <row r="476" spans="1:5">
      <c r="A476" s="17" t="s">
        <v>1001</v>
      </c>
      <c r="B476" s="17">
        <v>661</v>
      </c>
      <c r="C476" s="17">
        <v>618</v>
      </c>
      <c r="D476" s="17">
        <v>1279</v>
      </c>
      <c r="E476" s="17">
        <v>475</v>
      </c>
    </row>
    <row r="477" spans="1:5">
      <c r="A477" s="17" t="s">
        <v>591</v>
      </c>
      <c r="B477" s="17">
        <v>559</v>
      </c>
      <c r="C477" s="17">
        <v>707</v>
      </c>
      <c r="D477" s="17">
        <v>1266</v>
      </c>
      <c r="E477" s="17">
        <v>476</v>
      </c>
    </row>
    <row r="478" spans="1:5">
      <c r="A478" s="17" t="s">
        <v>954</v>
      </c>
      <c r="B478" s="17">
        <v>627</v>
      </c>
      <c r="C478" s="17">
        <v>633</v>
      </c>
      <c r="D478" s="17">
        <v>1260</v>
      </c>
      <c r="E478" s="17">
        <v>477</v>
      </c>
    </row>
    <row r="479" spans="1:5">
      <c r="A479" s="17" t="s">
        <v>971</v>
      </c>
      <c r="B479" s="17">
        <v>627</v>
      </c>
      <c r="C479" s="17">
        <v>625</v>
      </c>
      <c r="D479" s="17">
        <v>1252</v>
      </c>
      <c r="E479" s="17">
        <v>478</v>
      </c>
    </row>
    <row r="480" spans="1:5">
      <c r="A480" s="17" t="s">
        <v>766</v>
      </c>
      <c r="B480" s="17">
        <v>604</v>
      </c>
      <c r="C480" s="17">
        <v>641</v>
      </c>
      <c r="D480" s="17">
        <v>1245</v>
      </c>
      <c r="E480" s="17">
        <v>479</v>
      </c>
    </row>
    <row r="481" spans="1:5">
      <c r="A481" s="17" t="s">
        <v>917</v>
      </c>
      <c r="B481" s="17">
        <v>602</v>
      </c>
      <c r="C481" s="17">
        <v>631</v>
      </c>
      <c r="D481" s="17">
        <v>1233</v>
      </c>
      <c r="E481" s="17">
        <v>480</v>
      </c>
    </row>
    <row r="482" spans="1:5">
      <c r="A482" s="17" t="s">
        <v>548</v>
      </c>
      <c r="B482" s="17">
        <v>605</v>
      </c>
      <c r="C482" s="17">
        <v>627</v>
      </c>
      <c r="D482" s="17">
        <v>1232</v>
      </c>
      <c r="E482" s="17">
        <v>481</v>
      </c>
    </row>
    <row r="483" spans="1:5">
      <c r="A483" s="17" t="s">
        <v>567</v>
      </c>
      <c r="B483" s="17">
        <v>616</v>
      </c>
      <c r="C483" s="17">
        <v>614</v>
      </c>
      <c r="D483" s="17">
        <v>1230</v>
      </c>
      <c r="E483" s="17">
        <v>482</v>
      </c>
    </row>
    <row r="484" spans="1:5">
      <c r="A484" s="17" t="s">
        <v>526</v>
      </c>
      <c r="B484" s="17">
        <v>608</v>
      </c>
      <c r="C484" s="17">
        <v>610</v>
      </c>
      <c r="D484" s="17">
        <v>1218</v>
      </c>
      <c r="E484" s="17">
        <v>483</v>
      </c>
    </row>
    <row r="485" spans="1:5">
      <c r="A485" s="17" t="s">
        <v>739</v>
      </c>
      <c r="B485" s="17">
        <v>602</v>
      </c>
      <c r="C485" s="17">
        <v>600</v>
      </c>
      <c r="D485" s="17">
        <v>1202</v>
      </c>
      <c r="E485" s="17">
        <v>484</v>
      </c>
    </row>
    <row r="486" spans="1:5">
      <c r="A486" s="17" t="s">
        <v>527</v>
      </c>
      <c r="B486" s="17">
        <v>597</v>
      </c>
      <c r="C486" s="17">
        <v>596</v>
      </c>
      <c r="D486" s="17">
        <v>1193</v>
      </c>
      <c r="E486" s="17">
        <v>485</v>
      </c>
    </row>
    <row r="487" spans="1:5">
      <c r="A487" s="17" t="s">
        <v>900</v>
      </c>
      <c r="B487" s="17">
        <v>594</v>
      </c>
      <c r="C487" s="17">
        <v>594</v>
      </c>
      <c r="D487" s="17">
        <v>1188</v>
      </c>
      <c r="E487" s="17">
        <v>486</v>
      </c>
    </row>
    <row r="488" spans="1:5">
      <c r="A488" s="17" t="s">
        <v>1010</v>
      </c>
      <c r="B488" s="17">
        <v>594</v>
      </c>
      <c r="C488" s="17">
        <v>594</v>
      </c>
      <c r="D488" s="17">
        <v>1188</v>
      </c>
      <c r="E488" s="17">
        <v>487</v>
      </c>
    </row>
    <row r="489" spans="1:5">
      <c r="A489" s="17" t="s">
        <v>566</v>
      </c>
      <c r="B489" s="17">
        <v>591</v>
      </c>
      <c r="C489" s="17">
        <v>586</v>
      </c>
      <c r="D489" s="17">
        <v>1177</v>
      </c>
      <c r="E489" s="17">
        <v>488</v>
      </c>
    </row>
    <row r="490" spans="1:5">
      <c r="A490" s="17" t="s">
        <v>1114</v>
      </c>
      <c r="B490" s="17">
        <v>588</v>
      </c>
      <c r="C490" s="17">
        <v>586</v>
      </c>
      <c r="D490" s="17">
        <v>1174</v>
      </c>
      <c r="E490" s="17">
        <v>489</v>
      </c>
    </row>
    <row r="491" spans="1:5">
      <c r="A491" s="17" t="s">
        <v>1027</v>
      </c>
      <c r="B491" s="17">
        <v>590</v>
      </c>
      <c r="C491" s="17">
        <v>583</v>
      </c>
      <c r="D491" s="17">
        <v>1173</v>
      </c>
      <c r="E491" s="17">
        <v>490</v>
      </c>
    </row>
    <row r="492" spans="1:5">
      <c r="A492" s="17" t="s">
        <v>1021</v>
      </c>
      <c r="B492" s="17">
        <v>584</v>
      </c>
      <c r="C492" s="17">
        <v>588</v>
      </c>
      <c r="D492" s="17">
        <v>1172</v>
      </c>
      <c r="E492" s="17">
        <v>491</v>
      </c>
    </row>
    <row r="493" spans="1:5">
      <c r="A493" s="17" t="s">
        <v>1161</v>
      </c>
      <c r="B493" s="17">
        <v>583</v>
      </c>
      <c r="C493" s="17">
        <v>584</v>
      </c>
      <c r="D493" s="17">
        <v>1167</v>
      </c>
      <c r="E493" s="17">
        <v>492</v>
      </c>
    </row>
    <row r="494" spans="1:5">
      <c r="A494" s="17" t="s">
        <v>593</v>
      </c>
      <c r="B494" s="17">
        <v>538</v>
      </c>
      <c r="C494" s="17">
        <v>623</v>
      </c>
      <c r="D494" s="17">
        <v>1161</v>
      </c>
      <c r="E494" s="17">
        <v>493</v>
      </c>
    </row>
    <row r="495" spans="1:5">
      <c r="A495" s="17" t="s">
        <v>1280</v>
      </c>
      <c r="B495" s="17">
        <v>557</v>
      </c>
      <c r="C495" s="17">
        <v>594</v>
      </c>
      <c r="D495" s="17">
        <v>1151</v>
      </c>
      <c r="E495" s="17">
        <v>494</v>
      </c>
    </row>
    <row r="496" spans="1:5">
      <c r="A496" s="17" t="s">
        <v>976</v>
      </c>
      <c r="B496" s="17">
        <v>524</v>
      </c>
      <c r="C496" s="17">
        <v>621</v>
      </c>
      <c r="D496" s="17">
        <v>1145</v>
      </c>
      <c r="E496" s="17">
        <v>495</v>
      </c>
    </row>
    <row r="497" spans="1:5">
      <c r="A497" s="17" t="s">
        <v>1041</v>
      </c>
      <c r="B497" s="17">
        <v>573</v>
      </c>
      <c r="C497" s="17">
        <v>570</v>
      </c>
      <c r="D497" s="17">
        <v>1143</v>
      </c>
      <c r="E497" s="17">
        <v>496</v>
      </c>
    </row>
    <row r="498" spans="1:5">
      <c r="A498" s="17" t="s">
        <v>529</v>
      </c>
      <c r="B498" s="17">
        <v>566</v>
      </c>
      <c r="C498" s="17">
        <v>560</v>
      </c>
      <c r="D498" s="17">
        <v>1126</v>
      </c>
      <c r="E498" s="17">
        <v>497</v>
      </c>
    </row>
    <row r="499" spans="1:5">
      <c r="A499" s="17" t="s">
        <v>592</v>
      </c>
      <c r="B499" s="17">
        <v>553</v>
      </c>
      <c r="C499" s="17">
        <v>564</v>
      </c>
      <c r="D499" s="17">
        <v>1117</v>
      </c>
      <c r="E499" s="17">
        <v>498</v>
      </c>
    </row>
    <row r="500" spans="1:5">
      <c r="A500" s="17" t="s">
        <v>899</v>
      </c>
      <c r="B500" s="17">
        <v>553</v>
      </c>
      <c r="C500" s="17">
        <v>553</v>
      </c>
      <c r="D500" s="17">
        <v>1106</v>
      </c>
      <c r="E500" s="17">
        <v>499</v>
      </c>
    </row>
    <row r="501" spans="1:5">
      <c r="A501" s="17" t="s">
        <v>1311</v>
      </c>
      <c r="B501" s="17">
        <v>548</v>
      </c>
      <c r="C501" s="17">
        <v>548</v>
      </c>
      <c r="D501" s="17">
        <v>1096</v>
      </c>
      <c r="E501" s="17">
        <v>500</v>
      </c>
    </row>
    <row r="502" spans="1:5">
      <c r="A502" s="17" t="s">
        <v>512</v>
      </c>
      <c r="B502" s="17">
        <v>543</v>
      </c>
      <c r="C502" s="17">
        <v>543</v>
      </c>
      <c r="D502" s="17">
        <v>1086</v>
      </c>
      <c r="E502" s="17">
        <v>501</v>
      </c>
    </row>
    <row r="503" spans="1:5">
      <c r="A503" s="17" t="s">
        <v>1062</v>
      </c>
      <c r="B503" s="17">
        <v>539</v>
      </c>
      <c r="C503" s="17">
        <v>539</v>
      </c>
      <c r="D503" s="17">
        <v>1078</v>
      </c>
      <c r="E503" s="17">
        <v>502</v>
      </c>
    </row>
    <row r="504" spans="1:5">
      <c r="A504" s="17" t="s">
        <v>412</v>
      </c>
      <c r="B504" s="17">
        <v>535</v>
      </c>
      <c r="C504" s="17">
        <v>532</v>
      </c>
      <c r="D504" s="17">
        <v>1067</v>
      </c>
      <c r="E504" s="17">
        <v>503</v>
      </c>
    </row>
    <row r="505" spans="1:5">
      <c r="A505" s="17" t="s">
        <v>970</v>
      </c>
      <c r="B505" s="17">
        <v>531</v>
      </c>
      <c r="C505" s="17">
        <v>532</v>
      </c>
      <c r="D505" s="17">
        <v>1063</v>
      </c>
      <c r="E505" s="17">
        <v>504</v>
      </c>
    </row>
    <row r="506" spans="1:5">
      <c r="A506" s="17" t="s">
        <v>887</v>
      </c>
      <c r="B506" s="17">
        <v>526</v>
      </c>
      <c r="C506" s="17">
        <v>526</v>
      </c>
      <c r="D506" s="17">
        <v>1052</v>
      </c>
      <c r="E506" s="17">
        <v>505</v>
      </c>
    </row>
    <row r="507" spans="1:5">
      <c r="A507" s="17" t="s">
        <v>1056</v>
      </c>
      <c r="B507" s="17">
        <v>523</v>
      </c>
      <c r="C507" s="17">
        <v>528</v>
      </c>
      <c r="D507" s="17">
        <v>1051</v>
      </c>
      <c r="E507" s="17">
        <v>506</v>
      </c>
    </row>
    <row r="508" spans="1:5">
      <c r="A508" s="17" t="s">
        <v>988</v>
      </c>
      <c r="B508" s="17">
        <v>525</v>
      </c>
      <c r="C508" s="17">
        <v>523</v>
      </c>
      <c r="D508" s="17">
        <v>1048</v>
      </c>
      <c r="E508" s="17">
        <v>507</v>
      </c>
    </row>
    <row r="509" spans="1:5">
      <c r="A509" s="17" t="s">
        <v>1061</v>
      </c>
      <c r="B509" s="17">
        <v>498</v>
      </c>
      <c r="C509" s="17">
        <v>527</v>
      </c>
      <c r="D509" s="17">
        <v>1025</v>
      </c>
      <c r="E509" s="17">
        <v>508</v>
      </c>
    </row>
    <row r="510" spans="1:5">
      <c r="A510" s="17" t="s">
        <v>427</v>
      </c>
      <c r="B510" s="17">
        <v>507</v>
      </c>
      <c r="C510" s="17">
        <v>507</v>
      </c>
      <c r="D510" s="17">
        <v>1014</v>
      </c>
      <c r="E510" s="17">
        <v>509</v>
      </c>
    </row>
    <row r="511" spans="1:5">
      <c r="A511" s="17" t="s">
        <v>582</v>
      </c>
      <c r="B511" s="17">
        <v>501</v>
      </c>
      <c r="C511" s="17">
        <v>501</v>
      </c>
      <c r="D511" s="17">
        <v>1002</v>
      </c>
      <c r="E511" s="17">
        <v>510</v>
      </c>
    </row>
    <row r="512" spans="1:5">
      <c r="A512" s="17" t="s">
        <v>994</v>
      </c>
      <c r="B512" s="17">
        <v>494</v>
      </c>
      <c r="C512" s="17">
        <v>493</v>
      </c>
      <c r="D512" s="17">
        <v>987</v>
      </c>
      <c r="E512" s="17">
        <v>511</v>
      </c>
    </row>
    <row r="513" spans="1:5">
      <c r="A513" s="17" t="s">
        <v>724</v>
      </c>
      <c r="B513" s="17">
        <v>493</v>
      </c>
      <c r="C513" s="17">
        <v>490</v>
      </c>
      <c r="D513" s="17">
        <v>983</v>
      </c>
      <c r="E513" s="17">
        <v>512</v>
      </c>
    </row>
    <row r="514" spans="1:5">
      <c r="A514" s="17" t="s">
        <v>1118</v>
      </c>
      <c r="B514" s="17">
        <v>488</v>
      </c>
      <c r="C514" s="17">
        <v>487</v>
      </c>
      <c r="D514" s="17">
        <v>975</v>
      </c>
      <c r="E514" s="17">
        <v>513</v>
      </c>
    </row>
    <row r="515" spans="1:5">
      <c r="A515" s="17" t="s">
        <v>586</v>
      </c>
      <c r="B515" s="17">
        <v>487</v>
      </c>
      <c r="C515" s="17">
        <v>485</v>
      </c>
      <c r="D515" s="17">
        <v>972</v>
      </c>
      <c r="E515" s="17">
        <v>514</v>
      </c>
    </row>
    <row r="516" spans="1:5">
      <c r="A516" s="17" t="s">
        <v>634</v>
      </c>
      <c r="B516" s="17">
        <v>323</v>
      </c>
      <c r="C516" s="17">
        <v>634</v>
      </c>
      <c r="D516" s="17">
        <v>957</v>
      </c>
      <c r="E516" s="17">
        <v>515</v>
      </c>
    </row>
    <row r="517" spans="1:5">
      <c r="A517" s="17" t="s">
        <v>774</v>
      </c>
      <c r="B517" s="17">
        <v>480</v>
      </c>
      <c r="C517" s="17">
        <v>477</v>
      </c>
      <c r="D517" s="17">
        <v>957</v>
      </c>
      <c r="E517" s="17">
        <v>516</v>
      </c>
    </row>
    <row r="518" spans="1:5">
      <c r="A518" s="17" t="s">
        <v>1009</v>
      </c>
      <c r="B518" s="17">
        <v>477</v>
      </c>
      <c r="C518" s="17">
        <v>478</v>
      </c>
      <c r="D518" s="17">
        <v>955</v>
      </c>
      <c r="E518" s="17">
        <v>517</v>
      </c>
    </row>
    <row r="519" spans="1:5">
      <c r="A519" s="17" t="s">
        <v>1276</v>
      </c>
      <c r="B519" s="17">
        <v>467</v>
      </c>
      <c r="C519" s="17">
        <v>483</v>
      </c>
      <c r="D519" s="17">
        <v>950</v>
      </c>
      <c r="E519" s="17">
        <v>518</v>
      </c>
    </row>
    <row r="520" spans="1:5">
      <c r="A520" s="17" t="s">
        <v>812</v>
      </c>
      <c r="B520" s="17">
        <v>474</v>
      </c>
      <c r="C520" s="17">
        <v>474</v>
      </c>
      <c r="D520" s="17">
        <v>948</v>
      </c>
      <c r="E520" s="17">
        <v>519</v>
      </c>
    </row>
    <row r="521" spans="1:5">
      <c r="A521" s="17" t="s">
        <v>507</v>
      </c>
      <c r="B521" s="17">
        <v>469</v>
      </c>
      <c r="C521" s="17">
        <v>475</v>
      </c>
      <c r="D521" s="17">
        <v>944</v>
      </c>
      <c r="E521" s="17">
        <v>520</v>
      </c>
    </row>
    <row r="522" spans="1:5">
      <c r="A522" s="17" t="s">
        <v>478</v>
      </c>
      <c r="B522" s="17">
        <v>342</v>
      </c>
      <c r="C522" s="17">
        <v>600</v>
      </c>
      <c r="D522" s="17">
        <v>942</v>
      </c>
      <c r="E522" s="17">
        <v>521</v>
      </c>
    </row>
    <row r="523" spans="1:5">
      <c r="A523" s="17" t="s">
        <v>1275</v>
      </c>
      <c r="B523" s="17">
        <v>462</v>
      </c>
      <c r="C523" s="17">
        <v>475</v>
      </c>
      <c r="D523" s="17">
        <v>937</v>
      </c>
      <c r="E523" s="17">
        <v>522</v>
      </c>
    </row>
    <row r="524" spans="1:5">
      <c r="A524" s="17" t="s">
        <v>617</v>
      </c>
      <c r="B524" s="17">
        <v>584</v>
      </c>
      <c r="C524" s="17">
        <v>350</v>
      </c>
      <c r="D524" s="17">
        <v>934</v>
      </c>
      <c r="E524" s="17">
        <v>523</v>
      </c>
    </row>
    <row r="525" spans="1:5">
      <c r="A525" s="17" t="s">
        <v>1132</v>
      </c>
      <c r="B525" s="17">
        <v>930</v>
      </c>
      <c r="C525" s="17">
        <v>0</v>
      </c>
      <c r="D525" s="17">
        <f>B525+C525</f>
        <v>930</v>
      </c>
      <c r="E525" s="17">
        <v>524</v>
      </c>
    </row>
    <row r="526" spans="1:5">
      <c r="A526" s="17" t="s">
        <v>1055</v>
      </c>
      <c r="B526" s="17">
        <v>462</v>
      </c>
      <c r="C526" s="17">
        <v>463</v>
      </c>
      <c r="D526" s="17">
        <v>925</v>
      </c>
      <c r="E526" s="17">
        <v>525</v>
      </c>
    </row>
    <row r="527" spans="1:5">
      <c r="A527" s="17" t="s">
        <v>1023</v>
      </c>
      <c r="B527" s="17">
        <v>446</v>
      </c>
      <c r="C527" s="17">
        <v>443</v>
      </c>
      <c r="D527" s="17">
        <v>889</v>
      </c>
      <c r="E527" s="17">
        <v>526</v>
      </c>
    </row>
    <row r="528" spans="1:5">
      <c r="A528" s="17" t="s">
        <v>1142</v>
      </c>
      <c r="B528" s="17">
        <v>444</v>
      </c>
      <c r="C528" s="17">
        <v>442</v>
      </c>
      <c r="D528" s="17">
        <v>886</v>
      </c>
      <c r="E528" s="17">
        <v>527</v>
      </c>
    </row>
    <row r="529" spans="1:5">
      <c r="A529" s="17" t="s">
        <v>661</v>
      </c>
      <c r="B529" s="17">
        <v>443</v>
      </c>
      <c r="C529" s="17">
        <v>442</v>
      </c>
      <c r="D529" s="17">
        <v>885</v>
      </c>
      <c r="E529" s="17">
        <v>528</v>
      </c>
    </row>
    <row r="530" spans="1:5">
      <c r="A530" s="17" t="s">
        <v>1290</v>
      </c>
      <c r="B530" s="17">
        <v>434</v>
      </c>
      <c r="C530" s="17">
        <v>434</v>
      </c>
      <c r="D530" s="17">
        <v>868</v>
      </c>
      <c r="E530" s="17">
        <v>529</v>
      </c>
    </row>
    <row r="531" spans="1:5">
      <c r="A531" s="17" t="s">
        <v>1089</v>
      </c>
      <c r="B531" s="17">
        <v>432</v>
      </c>
      <c r="C531" s="17">
        <v>434</v>
      </c>
      <c r="D531" s="17">
        <v>866</v>
      </c>
      <c r="E531" s="17">
        <v>530</v>
      </c>
    </row>
    <row r="532" spans="1:5">
      <c r="A532" s="17" t="s">
        <v>589</v>
      </c>
      <c r="B532" s="17">
        <v>372</v>
      </c>
      <c r="C532" s="17">
        <v>483</v>
      </c>
      <c r="D532" s="17">
        <v>855</v>
      </c>
      <c r="E532" s="17">
        <v>531</v>
      </c>
    </row>
    <row r="533" spans="1:5">
      <c r="A533" s="17" t="s">
        <v>428</v>
      </c>
      <c r="B533" s="17">
        <v>424</v>
      </c>
      <c r="C533" s="17">
        <v>423</v>
      </c>
      <c r="D533" s="17">
        <v>847</v>
      </c>
      <c r="E533" s="17">
        <v>532</v>
      </c>
    </row>
    <row r="534" spans="1:5">
      <c r="A534" s="17" t="s">
        <v>1058</v>
      </c>
      <c r="B534" s="17">
        <v>420</v>
      </c>
      <c r="C534" s="17">
        <v>426</v>
      </c>
      <c r="D534" s="17">
        <v>846</v>
      </c>
      <c r="E534" s="17">
        <v>533</v>
      </c>
    </row>
    <row r="535" spans="1:5">
      <c r="A535" s="17" t="s">
        <v>1086</v>
      </c>
      <c r="B535" s="17">
        <v>414</v>
      </c>
      <c r="C535" s="17">
        <v>416</v>
      </c>
      <c r="D535" s="17">
        <v>830</v>
      </c>
      <c r="E535" s="17">
        <v>534</v>
      </c>
    </row>
    <row r="536" spans="1:5">
      <c r="A536" s="17" t="s">
        <v>1073</v>
      </c>
      <c r="B536" s="17">
        <v>417</v>
      </c>
      <c r="C536" s="17">
        <v>412</v>
      </c>
      <c r="D536" s="17">
        <v>829</v>
      </c>
      <c r="E536" s="17">
        <v>535</v>
      </c>
    </row>
    <row r="537" spans="1:5">
      <c r="A537" s="17" t="s">
        <v>1008</v>
      </c>
      <c r="B537" s="17">
        <v>440</v>
      </c>
      <c r="C537" s="17">
        <v>386</v>
      </c>
      <c r="D537" s="17">
        <v>826</v>
      </c>
      <c r="E537" s="17">
        <v>536</v>
      </c>
    </row>
    <row r="538" spans="1:5">
      <c r="A538" s="17" t="s">
        <v>426</v>
      </c>
      <c r="B538" s="17">
        <v>410</v>
      </c>
      <c r="C538" s="17">
        <v>413</v>
      </c>
      <c r="D538" s="17">
        <v>823</v>
      </c>
      <c r="E538" s="17">
        <v>537</v>
      </c>
    </row>
    <row r="539" spans="1:5">
      <c r="A539" s="17" t="s">
        <v>429</v>
      </c>
      <c r="B539" s="17">
        <v>409</v>
      </c>
      <c r="C539" s="17">
        <v>409</v>
      </c>
      <c r="D539" s="17">
        <v>818</v>
      </c>
      <c r="E539" s="17">
        <v>538</v>
      </c>
    </row>
    <row r="540" spans="1:5">
      <c r="A540" s="17" t="s">
        <v>1289</v>
      </c>
      <c r="B540" s="17">
        <v>405</v>
      </c>
      <c r="C540" s="17">
        <v>405</v>
      </c>
      <c r="D540" s="17">
        <v>810</v>
      </c>
      <c r="E540" s="17">
        <v>539</v>
      </c>
    </row>
    <row r="541" spans="1:5">
      <c r="A541" s="17" t="s">
        <v>584</v>
      </c>
      <c r="B541" s="17">
        <v>480</v>
      </c>
      <c r="C541" s="17">
        <v>326</v>
      </c>
      <c r="D541" s="17">
        <v>806</v>
      </c>
      <c r="E541" s="17">
        <v>540</v>
      </c>
    </row>
    <row r="542" spans="1:5">
      <c r="A542" s="17" t="s">
        <v>1003</v>
      </c>
      <c r="B542" s="17">
        <v>394</v>
      </c>
      <c r="C542" s="17">
        <v>390</v>
      </c>
      <c r="D542" s="17">
        <v>784</v>
      </c>
      <c r="E542" s="17">
        <v>541</v>
      </c>
    </row>
    <row r="543" spans="1:5">
      <c r="A543" s="17" t="s">
        <v>919</v>
      </c>
      <c r="B543" s="17">
        <v>329</v>
      </c>
      <c r="C543" s="17">
        <v>446</v>
      </c>
      <c r="D543" s="17">
        <v>775</v>
      </c>
      <c r="E543" s="17">
        <v>542</v>
      </c>
    </row>
    <row r="544" spans="1:5">
      <c r="A544" s="17" t="s">
        <v>973</v>
      </c>
      <c r="B544" s="17">
        <v>413</v>
      </c>
      <c r="C544" s="17">
        <v>361</v>
      </c>
      <c r="D544" s="17">
        <v>774</v>
      </c>
      <c r="E544" s="17">
        <v>543</v>
      </c>
    </row>
    <row r="545" spans="1:5">
      <c r="A545" s="17" t="s">
        <v>1271</v>
      </c>
      <c r="B545" s="17">
        <v>372</v>
      </c>
      <c r="C545" s="17">
        <v>399</v>
      </c>
      <c r="D545" s="17">
        <v>771</v>
      </c>
      <c r="E545" s="17">
        <v>544</v>
      </c>
    </row>
    <row r="546" spans="1:5">
      <c r="A546" s="17" t="s">
        <v>659</v>
      </c>
      <c r="B546" s="17">
        <v>437</v>
      </c>
      <c r="C546" s="17">
        <v>334</v>
      </c>
      <c r="D546" s="17">
        <v>771</v>
      </c>
      <c r="E546" s="17">
        <v>545</v>
      </c>
    </row>
    <row r="547" spans="1:5">
      <c r="A547" s="17" t="s">
        <v>1091</v>
      </c>
      <c r="B547" s="17">
        <v>374</v>
      </c>
      <c r="C547" s="17">
        <v>384</v>
      </c>
      <c r="D547" s="17">
        <v>758</v>
      </c>
      <c r="E547" s="17">
        <v>546</v>
      </c>
    </row>
    <row r="548" spans="1:5">
      <c r="A548" s="17" t="s">
        <v>997</v>
      </c>
      <c r="B548" s="17">
        <v>378</v>
      </c>
      <c r="C548" s="17">
        <v>380</v>
      </c>
      <c r="D548" s="17">
        <v>758</v>
      </c>
      <c r="E548" s="17">
        <v>547</v>
      </c>
    </row>
    <row r="549" spans="1:5">
      <c r="A549" s="17" t="s">
        <v>977</v>
      </c>
      <c r="B549" s="17">
        <v>457</v>
      </c>
      <c r="C549" s="17">
        <v>296</v>
      </c>
      <c r="D549" s="17">
        <v>753</v>
      </c>
      <c r="E549" s="17">
        <v>548</v>
      </c>
    </row>
    <row r="550" spans="1:5">
      <c r="A550" s="17" t="s">
        <v>1030</v>
      </c>
      <c r="B550" s="17">
        <v>373</v>
      </c>
      <c r="C550" s="17">
        <v>374</v>
      </c>
      <c r="D550" s="17">
        <v>747</v>
      </c>
      <c r="E550" s="17">
        <v>549</v>
      </c>
    </row>
    <row r="551" spans="1:5">
      <c r="A551" s="17" t="s">
        <v>1007</v>
      </c>
      <c r="B551" s="17">
        <v>374</v>
      </c>
      <c r="C551" s="17">
        <v>372</v>
      </c>
      <c r="D551" s="17">
        <v>746</v>
      </c>
      <c r="E551" s="17">
        <v>550</v>
      </c>
    </row>
    <row r="552" spans="1:5">
      <c r="A552" s="17" t="s">
        <v>381</v>
      </c>
      <c r="B552" s="17">
        <v>493</v>
      </c>
      <c r="C552" s="17">
        <v>251</v>
      </c>
      <c r="D552" s="17">
        <v>744</v>
      </c>
      <c r="E552" s="17">
        <v>551</v>
      </c>
    </row>
    <row r="553" spans="1:5">
      <c r="A553" s="17" t="s">
        <v>964</v>
      </c>
      <c r="B553" s="17">
        <v>374</v>
      </c>
      <c r="C553" s="17">
        <v>365</v>
      </c>
      <c r="D553" s="17">
        <v>739</v>
      </c>
      <c r="E553" s="17">
        <v>552</v>
      </c>
    </row>
    <row r="554" spans="1:5">
      <c r="A554" s="17" t="s">
        <v>745</v>
      </c>
      <c r="B554" s="17">
        <v>368</v>
      </c>
      <c r="C554" s="17">
        <v>369</v>
      </c>
      <c r="D554" s="17">
        <v>737</v>
      </c>
      <c r="E554" s="17">
        <v>553</v>
      </c>
    </row>
    <row r="555" spans="1:5">
      <c r="A555" s="17" t="s">
        <v>638</v>
      </c>
      <c r="B555" s="17">
        <v>369</v>
      </c>
      <c r="C555" s="17">
        <v>366</v>
      </c>
      <c r="D555" s="17">
        <v>735</v>
      </c>
      <c r="E555" s="17">
        <v>554</v>
      </c>
    </row>
    <row r="556" spans="1:5">
      <c r="A556" s="17" t="s">
        <v>1049</v>
      </c>
      <c r="B556" s="17">
        <v>362</v>
      </c>
      <c r="C556" s="17">
        <v>368</v>
      </c>
      <c r="D556" s="17">
        <v>730</v>
      </c>
      <c r="E556" s="17">
        <v>555</v>
      </c>
    </row>
    <row r="557" spans="1:5">
      <c r="A557" s="17" t="s">
        <v>1283</v>
      </c>
      <c r="B557" s="17">
        <v>365</v>
      </c>
      <c r="C557" s="17">
        <v>365</v>
      </c>
      <c r="D557" s="17">
        <v>730</v>
      </c>
      <c r="E557" s="17">
        <v>556</v>
      </c>
    </row>
    <row r="558" spans="1:5">
      <c r="A558" s="17" t="s">
        <v>1122</v>
      </c>
      <c r="B558" s="17">
        <v>366</v>
      </c>
      <c r="C558" s="17">
        <v>364</v>
      </c>
      <c r="D558" s="17">
        <v>730</v>
      </c>
      <c r="E558" s="17">
        <v>557</v>
      </c>
    </row>
    <row r="559" spans="1:5">
      <c r="A559" s="17" t="s">
        <v>1074</v>
      </c>
      <c r="B559" s="17">
        <v>361</v>
      </c>
      <c r="C559" s="17">
        <v>363</v>
      </c>
      <c r="D559" s="17">
        <v>724</v>
      </c>
      <c r="E559" s="17">
        <v>558</v>
      </c>
    </row>
    <row r="560" spans="1:5">
      <c r="A560" s="17" t="s">
        <v>1070</v>
      </c>
      <c r="B560" s="17">
        <v>362</v>
      </c>
      <c r="C560" s="17">
        <v>361</v>
      </c>
      <c r="D560" s="17">
        <v>723</v>
      </c>
      <c r="E560" s="17">
        <v>559</v>
      </c>
    </row>
    <row r="561" spans="1:5">
      <c r="A561" s="17" t="s">
        <v>655</v>
      </c>
      <c r="B561" s="17">
        <v>359</v>
      </c>
      <c r="C561" s="17">
        <v>361</v>
      </c>
      <c r="D561" s="17">
        <v>720</v>
      </c>
      <c r="E561" s="17">
        <v>560</v>
      </c>
    </row>
    <row r="562" spans="1:5">
      <c r="A562" s="17" t="s">
        <v>924</v>
      </c>
      <c r="B562" s="17">
        <v>358</v>
      </c>
      <c r="C562" s="17">
        <v>361</v>
      </c>
      <c r="D562" s="17">
        <v>719</v>
      </c>
      <c r="E562" s="17">
        <v>561</v>
      </c>
    </row>
    <row r="563" spans="1:5">
      <c r="A563" s="17" t="s">
        <v>1019</v>
      </c>
      <c r="B563" s="17">
        <v>361</v>
      </c>
      <c r="C563" s="17">
        <v>358</v>
      </c>
      <c r="D563" s="17">
        <v>719</v>
      </c>
      <c r="E563" s="17">
        <v>562</v>
      </c>
    </row>
    <row r="564" spans="1:5">
      <c r="A564" s="17" t="s">
        <v>946</v>
      </c>
      <c r="B564" s="17">
        <v>355</v>
      </c>
      <c r="C564" s="17">
        <v>356</v>
      </c>
      <c r="D564" s="17">
        <v>711</v>
      </c>
      <c r="E564" s="17">
        <v>563</v>
      </c>
    </row>
    <row r="565" spans="1:5">
      <c r="A565" s="17" t="s">
        <v>1278</v>
      </c>
      <c r="B565" s="17">
        <v>340</v>
      </c>
      <c r="C565" s="17">
        <v>370</v>
      </c>
      <c r="D565" s="17">
        <v>710</v>
      </c>
      <c r="E565" s="17">
        <v>564</v>
      </c>
    </row>
    <row r="566" spans="1:5">
      <c r="A566" s="17" t="s">
        <v>656</v>
      </c>
      <c r="B566" s="17">
        <v>354</v>
      </c>
      <c r="C566" s="17">
        <v>353</v>
      </c>
      <c r="D566" s="17">
        <v>707</v>
      </c>
      <c r="E566" s="17">
        <v>565</v>
      </c>
    </row>
    <row r="567" spans="1:5">
      <c r="A567" s="17" t="s">
        <v>984</v>
      </c>
      <c r="B567" s="17">
        <v>351</v>
      </c>
      <c r="C567" s="17">
        <v>351</v>
      </c>
      <c r="D567" s="17">
        <v>702</v>
      </c>
      <c r="E567" s="17">
        <v>566</v>
      </c>
    </row>
    <row r="568" spans="1:5">
      <c r="A568" s="17" t="s">
        <v>670</v>
      </c>
      <c r="B568" s="17">
        <v>346</v>
      </c>
      <c r="C568" s="17">
        <v>347</v>
      </c>
      <c r="D568" s="17">
        <v>693</v>
      </c>
      <c r="E568" s="17">
        <v>567</v>
      </c>
    </row>
    <row r="569" spans="1:5">
      <c r="A569" s="17" t="s">
        <v>718</v>
      </c>
      <c r="B569" s="17">
        <v>344</v>
      </c>
      <c r="C569" s="17">
        <v>346</v>
      </c>
      <c r="D569" s="17">
        <v>690</v>
      </c>
      <c r="E569" s="17">
        <v>568</v>
      </c>
    </row>
    <row r="570" spans="1:5">
      <c r="A570" s="17" t="s">
        <v>968</v>
      </c>
      <c r="B570" s="17">
        <v>359</v>
      </c>
      <c r="C570" s="17">
        <v>329</v>
      </c>
      <c r="D570" s="17">
        <v>688</v>
      </c>
      <c r="E570" s="17">
        <v>569</v>
      </c>
    </row>
    <row r="571" spans="1:5">
      <c r="A571" s="17" t="s">
        <v>581</v>
      </c>
      <c r="B571" s="17">
        <v>342</v>
      </c>
      <c r="C571" s="17">
        <v>341</v>
      </c>
      <c r="D571" s="17">
        <v>683</v>
      </c>
      <c r="E571" s="17">
        <v>570</v>
      </c>
    </row>
    <row r="572" spans="1:5">
      <c r="A572" s="17" t="s">
        <v>633</v>
      </c>
      <c r="B572" s="17">
        <v>383</v>
      </c>
      <c r="C572" s="17">
        <v>296</v>
      </c>
      <c r="D572" s="17">
        <v>679</v>
      </c>
      <c r="E572" s="17">
        <v>571</v>
      </c>
    </row>
    <row r="573" spans="1:5">
      <c r="A573" s="17" t="s">
        <v>849</v>
      </c>
      <c r="B573" s="17">
        <v>338</v>
      </c>
      <c r="C573" s="17">
        <v>340</v>
      </c>
      <c r="D573" s="17">
        <v>678</v>
      </c>
      <c r="E573" s="17">
        <v>572</v>
      </c>
    </row>
    <row r="574" spans="1:5">
      <c r="A574" s="17" t="s">
        <v>639</v>
      </c>
      <c r="B574" s="17">
        <v>337</v>
      </c>
      <c r="C574" s="17">
        <v>338</v>
      </c>
      <c r="D574" s="17">
        <v>675</v>
      </c>
      <c r="E574" s="17">
        <v>573</v>
      </c>
    </row>
    <row r="575" spans="1:5">
      <c r="A575" s="17" t="s">
        <v>1133</v>
      </c>
      <c r="B575" s="17">
        <v>674</v>
      </c>
      <c r="C575" s="17">
        <v>0</v>
      </c>
      <c r="D575" s="17">
        <f>B575+C575</f>
        <v>674</v>
      </c>
      <c r="E575" s="17">
        <v>574</v>
      </c>
    </row>
    <row r="576" spans="1:5">
      <c r="A576" s="17" t="s">
        <v>877</v>
      </c>
      <c r="B576" s="17">
        <v>334</v>
      </c>
      <c r="C576" s="17">
        <v>334</v>
      </c>
      <c r="D576" s="17">
        <v>668</v>
      </c>
      <c r="E576" s="17">
        <v>575</v>
      </c>
    </row>
    <row r="577" spans="1:5">
      <c r="A577" s="17" t="s">
        <v>1095</v>
      </c>
      <c r="B577" s="17">
        <v>334</v>
      </c>
      <c r="C577" s="17">
        <v>334</v>
      </c>
      <c r="D577" s="17">
        <v>668</v>
      </c>
      <c r="E577" s="17">
        <v>576</v>
      </c>
    </row>
    <row r="578" spans="1:5">
      <c r="A578" s="17" t="s">
        <v>1043</v>
      </c>
      <c r="B578" s="17">
        <v>331</v>
      </c>
      <c r="C578" s="17">
        <v>332</v>
      </c>
      <c r="D578" s="17">
        <v>663</v>
      </c>
      <c r="E578" s="17">
        <v>577</v>
      </c>
    </row>
    <row r="579" spans="1:5">
      <c r="A579" s="17" t="s">
        <v>1109</v>
      </c>
      <c r="B579" s="17">
        <v>331</v>
      </c>
      <c r="C579" s="17">
        <v>331</v>
      </c>
      <c r="D579" s="17">
        <v>662</v>
      </c>
      <c r="E579" s="17">
        <v>578</v>
      </c>
    </row>
    <row r="580" spans="1:5">
      <c r="A580" s="17" t="s">
        <v>1120</v>
      </c>
      <c r="B580" s="17">
        <v>329</v>
      </c>
      <c r="C580" s="17">
        <v>328</v>
      </c>
      <c r="D580" s="17">
        <v>657</v>
      </c>
      <c r="E580" s="17">
        <v>579</v>
      </c>
    </row>
    <row r="581" spans="1:5">
      <c r="A581" s="17" t="s">
        <v>937</v>
      </c>
      <c r="B581" s="17">
        <v>328</v>
      </c>
      <c r="C581" s="17">
        <v>327</v>
      </c>
      <c r="D581" s="17">
        <v>655</v>
      </c>
      <c r="E581" s="17">
        <v>580</v>
      </c>
    </row>
    <row r="582" spans="1:5">
      <c r="A582" s="17" t="s">
        <v>621</v>
      </c>
      <c r="B582" s="17">
        <v>334</v>
      </c>
      <c r="C582" s="17">
        <v>320</v>
      </c>
      <c r="D582" s="17">
        <v>654</v>
      </c>
      <c r="E582" s="17">
        <v>581</v>
      </c>
    </row>
    <row r="583" spans="1:5">
      <c r="A583" s="17" t="s">
        <v>999</v>
      </c>
      <c r="B583" s="17">
        <v>325</v>
      </c>
      <c r="C583" s="17">
        <v>327</v>
      </c>
      <c r="D583" s="17">
        <v>652</v>
      </c>
      <c r="E583" s="17">
        <v>582</v>
      </c>
    </row>
    <row r="584" spans="1:5">
      <c r="A584" s="17" t="s">
        <v>1125</v>
      </c>
      <c r="B584" s="17">
        <v>321</v>
      </c>
      <c r="C584" s="17">
        <v>330</v>
      </c>
      <c r="D584" s="17">
        <v>651</v>
      </c>
      <c r="E584" s="17">
        <v>583</v>
      </c>
    </row>
    <row r="585" spans="1:5">
      <c r="A585" s="17" t="s">
        <v>373</v>
      </c>
      <c r="B585" s="17">
        <v>422</v>
      </c>
      <c r="C585" s="17">
        <v>225</v>
      </c>
      <c r="D585" s="17">
        <v>647</v>
      </c>
      <c r="E585" s="17">
        <v>584</v>
      </c>
    </row>
    <row r="586" spans="1:5">
      <c r="A586" s="17" t="s">
        <v>928</v>
      </c>
      <c r="B586" s="17">
        <v>402</v>
      </c>
      <c r="C586" s="17">
        <v>245</v>
      </c>
      <c r="D586" s="17">
        <v>647</v>
      </c>
      <c r="E586" s="17">
        <v>585</v>
      </c>
    </row>
    <row r="587" spans="1:5">
      <c r="A587" s="17" t="s">
        <v>939</v>
      </c>
      <c r="B587" s="17">
        <v>335</v>
      </c>
      <c r="C587" s="17">
        <v>310</v>
      </c>
      <c r="D587" s="17">
        <v>645</v>
      </c>
      <c r="E587" s="17">
        <v>586</v>
      </c>
    </row>
    <row r="588" spans="1:5">
      <c r="A588" s="17" t="s">
        <v>1277</v>
      </c>
      <c r="B588" s="17">
        <v>307</v>
      </c>
      <c r="C588" s="17">
        <v>337</v>
      </c>
      <c r="D588" s="17">
        <v>644</v>
      </c>
      <c r="E588" s="17">
        <v>587</v>
      </c>
    </row>
    <row r="589" spans="1:5">
      <c r="A589" s="17" t="s">
        <v>978</v>
      </c>
      <c r="B589" s="17">
        <v>314</v>
      </c>
      <c r="C589" s="17">
        <v>317</v>
      </c>
      <c r="D589" s="17">
        <v>631</v>
      </c>
      <c r="E589" s="17">
        <v>588</v>
      </c>
    </row>
    <row r="590" spans="1:5">
      <c r="A590" s="17" t="s">
        <v>389</v>
      </c>
      <c r="B590" s="17">
        <v>312</v>
      </c>
      <c r="C590" s="17">
        <v>315</v>
      </c>
      <c r="D590" s="17">
        <v>627</v>
      </c>
      <c r="E590" s="17">
        <v>589</v>
      </c>
    </row>
    <row r="591" spans="1:5">
      <c r="A591" s="17" t="s">
        <v>1038</v>
      </c>
      <c r="B591" s="17">
        <v>312</v>
      </c>
      <c r="C591" s="17">
        <v>311</v>
      </c>
      <c r="D591" s="17">
        <v>623</v>
      </c>
      <c r="E591" s="17">
        <v>590</v>
      </c>
    </row>
    <row r="592" spans="1:5">
      <c r="A592" s="17" t="s">
        <v>580</v>
      </c>
      <c r="B592" s="17">
        <v>310</v>
      </c>
      <c r="C592" s="17">
        <v>308</v>
      </c>
      <c r="D592" s="17">
        <v>618</v>
      </c>
      <c r="E592" s="17">
        <v>591</v>
      </c>
    </row>
    <row r="593" spans="1:5">
      <c r="A593" s="17" t="s">
        <v>1117</v>
      </c>
      <c r="B593" s="17">
        <v>309</v>
      </c>
      <c r="C593" s="17">
        <v>304</v>
      </c>
      <c r="D593" s="17">
        <v>613</v>
      </c>
      <c r="E593" s="17">
        <v>592</v>
      </c>
    </row>
    <row r="594" spans="1:5">
      <c r="A594" s="17" t="s">
        <v>1090</v>
      </c>
      <c r="B594" s="17">
        <v>302</v>
      </c>
      <c r="C594" s="17">
        <v>302</v>
      </c>
      <c r="D594" s="17">
        <v>604</v>
      </c>
      <c r="E594" s="17">
        <v>593</v>
      </c>
    </row>
    <row r="595" spans="1:5">
      <c r="A595" s="17" t="s">
        <v>1057</v>
      </c>
      <c r="B595" s="17">
        <v>145</v>
      </c>
      <c r="C595" s="17">
        <v>453</v>
      </c>
      <c r="D595" s="17">
        <v>598</v>
      </c>
      <c r="E595" s="17">
        <v>594</v>
      </c>
    </row>
    <row r="596" spans="1:5">
      <c r="A596" s="17" t="s">
        <v>374</v>
      </c>
      <c r="B596" s="17">
        <v>203</v>
      </c>
      <c r="C596" s="17">
        <v>393</v>
      </c>
      <c r="D596" s="17">
        <v>596</v>
      </c>
      <c r="E596" s="17">
        <v>595</v>
      </c>
    </row>
    <row r="597" spans="1:5">
      <c r="A597" s="17" t="s">
        <v>1085</v>
      </c>
      <c r="B597" s="17">
        <v>309</v>
      </c>
      <c r="C597" s="17">
        <v>279</v>
      </c>
      <c r="D597" s="17">
        <v>588</v>
      </c>
      <c r="E597" s="17">
        <v>596</v>
      </c>
    </row>
    <row r="598" spans="1:5">
      <c r="A598" s="17" t="s">
        <v>1285</v>
      </c>
      <c r="B598" s="17">
        <v>296</v>
      </c>
      <c r="C598" s="17">
        <v>290</v>
      </c>
      <c r="D598" s="17">
        <v>586</v>
      </c>
      <c r="E598" s="17">
        <v>597</v>
      </c>
    </row>
    <row r="599" spans="1:5">
      <c r="A599" s="17" t="s">
        <v>1039</v>
      </c>
      <c r="B599" s="17">
        <v>290</v>
      </c>
      <c r="C599" s="17">
        <v>292</v>
      </c>
      <c r="D599" s="17">
        <v>582</v>
      </c>
      <c r="E599" s="17">
        <v>598</v>
      </c>
    </row>
    <row r="600" spans="1:5">
      <c r="A600" s="17" t="s">
        <v>898</v>
      </c>
      <c r="B600" s="17">
        <v>291</v>
      </c>
      <c r="C600" s="17">
        <v>291</v>
      </c>
      <c r="D600" s="17">
        <v>582</v>
      </c>
      <c r="E600" s="17">
        <v>599</v>
      </c>
    </row>
    <row r="601" spans="1:5">
      <c r="A601" s="17" t="s">
        <v>1184</v>
      </c>
      <c r="B601" s="17">
        <v>289</v>
      </c>
      <c r="C601" s="17">
        <v>290</v>
      </c>
      <c r="D601" s="17">
        <v>579</v>
      </c>
      <c r="E601" s="17">
        <v>600</v>
      </c>
    </row>
    <row r="602" spans="1:5">
      <c r="A602" s="17" t="s">
        <v>1286</v>
      </c>
      <c r="B602" s="17">
        <v>288</v>
      </c>
      <c r="C602" s="17">
        <v>288</v>
      </c>
      <c r="D602" s="17">
        <v>576</v>
      </c>
      <c r="E602" s="17">
        <v>601</v>
      </c>
    </row>
    <row r="603" spans="1:5">
      <c r="A603" s="17" t="s">
        <v>916</v>
      </c>
      <c r="B603" s="17">
        <v>323</v>
      </c>
      <c r="C603" s="17">
        <v>252</v>
      </c>
      <c r="D603" s="17">
        <v>575</v>
      </c>
      <c r="E603" s="17">
        <v>602</v>
      </c>
    </row>
    <row r="604" spans="1:5">
      <c r="A604" s="17" t="s">
        <v>488</v>
      </c>
      <c r="B604" s="17">
        <v>286</v>
      </c>
      <c r="C604" s="17">
        <v>285</v>
      </c>
      <c r="D604" s="17">
        <v>571</v>
      </c>
      <c r="E604" s="17">
        <v>603</v>
      </c>
    </row>
    <row r="605" spans="1:5">
      <c r="A605" s="17" t="s">
        <v>961</v>
      </c>
      <c r="B605" s="17">
        <v>0</v>
      </c>
      <c r="C605" s="17">
        <v>570</v>
      </c>
      <c r="D605" s="17">
        <f>B605+C605</f>
        <v>570</v>
      </c>
      <c r="E605" s="17">
        <v>604</v>
      </c>
    </row>
    <row r="606" spans="1:5">
      <c r="A606" s="17" t="s">
        <v>1034</v>
      </c>
      <c r="B606" s="17">
        <v>284</v>
      </c>
      <c r="C606" s="17">
        <v>283</v>
      </c>
      <c r="D606" s="17">
        <v>567</v>
      </c>
      <c r="E606" s="17">
        <v>605</v>
      </c>
    </row>
    <row r="607" spans="1:5">
      <c r="A607" s="17" t="s">
        <v>695</v>
      </c>
      <c r="B607" s="17">
        <v>280</v>
      </c>
      <c r="C607" s="17">
        <v>282</v>
      </c>
      <c r="D607" s="17">
        <v>562</v>
      </c>
      <c r="E607" s="17">
        <v>606</v>
      </c>
    </row>
    <row r="608" spans="1:5">
      <c r="A608" s="17" t="s">
        <v>1270</v>
      </c>
      <c r="B608" s="17">
        <v>282</v>
      </c>
      <c r="C608" s="17">
        <v>278</v>
      </c>
      <c r="D608" s="17">
        <v>560</v>
      </c>
      <c r="E608" s="17">
        <v>607</v>
      </c>
    </row>
    <row r="609" spans="1:5">
      <c r="A609" s="17" t="s">
        <v>1048</v>
      </c>
      <c r="B609" s="17">
        <v>277</v>
      </c>
      <c r="C609" s="17">
        <v>277</v>
      </c>
      <c r="D609" s="17">
        <v>554</v>
      </c>
      <c r="E609" s="17">
        <v>608</v>
      </c>
    </row>
    <row r="610" spans="1:5">
      <c r="A610" s="17" t="s">
        <v>1115</v>
      </c>
      <c r="B610" s="17">
        <v>212</v>
      </c>
      <c r="C610" s="17">
        <v>337</v>
      </c>
      <c r="D610" s="17">
        <v>549</v>
      </c>
      <c r="E610" s="17">
        <v>609</v>
      </c>
    </row>
    <row r="611" spans="1:5">
      <c r="A611" s="17" t="s">
        <v>689</v>
      </c>
      <c r="B611" s="17">
        <v>275</v>
      </c>
      <c r="C611" s="17">
        <v>273</v>
      </c>
      <c r="D611" s="17">
        <v>548</v>
      </c>
      <c r="E611" s="17">
        <v>610</v>
      </c>
    </row>
    <row r="612" spans="1:5">
      <c r="A612" s="17" t="s">
        <v>1316</v>
      </c>
      <c r="B612" s="17">
        <v>269</v>
      </c>
      <c r="C612" s="17">
        <v>279</v>
      </c>
      <c r="D612" s="17">
        <v>548</v>
      </c>
      <c r="E612" s="17">
        <v>611</v>
      </c>
    </row>
    <row r="613" spans="1:5">
      <c r="A613" s="17" t="s">
        <v>783</v>
      </c>
      <c r="B613" s="17">
        <v>271</v>
      </c>
      <c r="C613" s="17">
        <v>272</v>
      </c>
      <c r="D613" s="17">
        <v>543</v>
      </c>
      <c r="E613" s="17">
        <v>612</v>
      </c>
    </row>
    <row r="614" spans="1:5">
      <c r="A614" s="17" t="s">
        <v>590</v>
      </c>
      <c r="B614" s="17">
        <v>259</v>
      </c>
      <c r="C614" s="17">
        <v>277</v>
      </c>
      <c r="D614" s="17">
        <v>536</v>
      </c>
      <c r="E614" s="17">
        <v>613</v>
      </c>
    </row>
    <row r="615" spans="1:5">
      <c r="A615" s="17" t="s">
        <v>974</v>
      </c>
      <c r="B615" s="17">
        <v>347</v>
      </c>
      <c r="C615" s="17">
        <v>187</v>
      </c>
      <c r="D615" s="17">
        <v>534</v>
      </c>
      <c r="E615" s="17">
        <v>614</v>
      </c>
    </row>
    <row r="616" spans="1:5">
      <c r="A616" s="17" t="s">
        <v>388</v>
      </c>
      <c r="B616" s="17">
        <v>214</v>
      </c>
      <c r="C616" s="17">
        <v>313</v>
      </c>
      <c r="D616" s="17">
        <v>527</v>
      </c>
      <c r="E616" s="17">
        <v>615</v>
      </c>
    </row>
    <row r="617" spans="1:5">
      <c r="A617" s="17" t="s">
        <v>829</v>
      </c>
      <c r="B617" s="17">
        <v>262</v>
      </c>
      <c r="C617" s="17">
        <v>262</v>
      </c>
      <c r="D617" s="17">
        <v>524</v>
      </c>
      <c r="E617" s="17">
        <v>616</v>
      </c>
    </row>
    <row r="618" spans="1:5">
      <c r="A618" s="17" t="s">
        <v>1131</v>
      </c>
      <c r="B618" s="17">
        <v>286</v>
      </c>
      <c r="C618" s="17">
        <v>236</v>
      </c>
      <c r="D618" s="17">
        <v>522</v>
      </c>
      <c r="E618" s="17">
        <v>617</v>
      </c>
    </row>
    <row r="619" spans="1:5">
      <c r="A619" s="17" t="s">
        <v>746</v>
      </c>
      <c r="B619" s="17">
        <v>260</v>
      </c>
      <c r="C619" s="17">
        <v>261</v>
      </c>
      <c r="D619" s="17">
        <v>521</v>
      </c>
      <c r="E619" s="17">
        <v>618</v>
      </c>
    </row>
    <row r="620" spans="1:5">
      <c r="A620" s="17" t="s">
        <v>929</v>
      </c>
      <c r="B620" s="17">
        <v>260</v>
      </c>
      <c r="C620" s="17">
        <v>258</v>
      </c>
      <c r="D620" s="17">
        <v>518</v>
      </c>
      <c r="E620" s="17">
        <v>619</v>
      </c>
    </row>
    <row r="621" spans="1:5">
      <c r="A621" s="17" t="s">
        <v>630</v>
      </c>
      <c r="B621" s="17">
        <v>0</v>
      </c>
      <c r="C621" s="17">
        <v>511</v>
      </c>
      <c r="D621" s="17">
        <f>B621+C621</f>
        <v>511</v>
      </c>
      <c r="E621" s="17">
        <v>620</v>
      </c>
    </row>
    <row r="622" spans="1:5">
      <c r="A622" s="17" t="s">
        <v>1054</v>
      </c>
      <c r="B622" s="17">
        <v>251</v>
      </c>
      <c r="C622" s="17">
        <v>251</v>
      </c>
      <c r="D622" s="17">
        <v>502</v>
      </c>
      <c r="E622" s="17">
        <v>621</v>
      </c>
    </row>
    <row r="623" spans="1:5">
      <c r="A623" s="17" t="s">
        <v>852</v>
      </c>
      <c r="B623" s="17">
        <v>241</v>
      </c>
      <c r="C623" s="17">
        <v>240</v>
      </c>
      <c r="D623" s="17">
        <v>481</v>
      </c>
      <c r="E623" s="17">
        <v>622</v>
      </c>
    </row>
    <row r="624" spans="1:5">
      <c r="A624" s="17" t="s">
        <v>966</v>
      </c>
      <c r="B624" s="17">
        <v>238</v>
      </c>
      <c r="C624" s="17">
        <v>241</v>
      </c>
      <c r="D624" s="17">
        <v>479</v>
      </c>
      <c r="E624" s="17">
        <v>623</v>
      </c>
    </row>
    <row r="625" spans="1:5">
      <c r="A625" s="17" t="s">
        <v>1143</v>
      </c>
      <c r="B625" s="17">
        <v>237</v>
      </c>
      <c r="C625" s="17">
        <v>239</v>
      </c>
      <c r="D625" s="17">
        <v>476</v>
      </c>
      <c r="E625" s="17">
        <v>624</v>
      </c>
    </row>
    <row r="626" spans="1:5">
      <c r="A626" s="17" t="s">
        <v>1162</v>
      </c>
      <c r="B626" s="17">
        <v>238</v>
      </c>
      <c r="C626" s="17">
        <v>238</v>
      </c>
      <c r="D626" s="17">
        <v>476</v>
      </c>
      <c r="E626" s="17">
        <v>625</v>
      </c>
    </row>
    <row r="627" spans="1:5">
      <c r="A627" s="17" t="s">
        <v>1121</v>
      </c>
      <c r="B627" s="17">
        <v>234</v>
      </c>
      <c r="C627" s="17">
        <v>236</v>
      </c>
      <c r="D627" s="17">
        <v>470</v>
      </c>
      <c r="E627" s="17">
        <v>626</v>
      </c>
    </row>
    <row r="628" spans="1:5">
      <c r="A628" s="17" t="s">
        <v>1075</v>
      </c>
      <c r="B628" s="17">
        <v>232</v>
      </c>
      <c r="C628" s="17">
        <v>228</v>
      </c>
      <c r="D628" s="17">
        <v>460</v>
      </c>
      <c r="E628" s="17">
        <v>627</v>
      </c>
    </row>
    <row r="629" spans="1:5">
      <c r="A629" s="17" t="s">
        <v>1279</v>
      </c>
      <c r="B629" s="17">
        <v>227</v>
      </c>
      <c r="C629" s="17">
        <v>229</v>
      </c>
      <c r="D629" s="17">
        <v>456</v>
      </c>
      <c r="E629" s="17">
        <v>628</v>
      </c>
    </row>
    <row r="630" spans="1:5">
      <c r="A630" s="17" t="s">
        <v>1092</v>
      </c>
      <c r="B630" s="17">
        <v>338</v>
      </c>
      <c r="C630" s="17">
        <v>117</v>
      </c>
      <c r="D630" s="17">
        <v>455</v>
      </c>
      <c r="E630" s="17">
        <v>629</v>
      </c>
    </row>
    <row r="631" spans="1:5">
      <c r="A631" s="17" t="s">
        <v>1302</v>
      </c>
      <c r="B631" s="17">
        <v>199</v>
      </c>
      <c r="C631" s="17">
        <v>251</v>
      </c>
      <c r="D631" s="17">
        <v>450</v>
      </c>
      <c r="E631" s="17">
        <v>630</v>
      </c>
    </row>
    <row r="632" spans="1:5">
      <c r="A632" s="17" t="s">
        <v>560</v>
      </c>
      <c r="B632" s="17">
        <v>200</v>
      </c>
      <c r="C632" s="17">
        <v>234</v>
      </c>
      <c r="D632" s="17">
        <v>434</v>
      </c>
      <c r="E632" s="17">
        <v>631</v>
      </c>
    </row>
    <row r="633" spans="1:5">
      <c r="A633" s="17" t="s">
        <v>936</v>
      </c>
      <c r="B633" s="17">
        <v>236</v>
      </c>
      <c r="C633" s="17">
        <v>195</v>
      </c>
      <c r="D633" s="17">
        <v>431</v>
      </c>
      <c r="E633" s="17">
        <v>632</v>
      </c>
    </row>
    <row r="634" spans="1:5">
      <c r="A634" s="17" t="s">
        <v>680</v>
      </c>
      <c r="B634" s="17">
        <v>214</v>
      </c>
      <c r="C634" s="17">
        <v>216</v>
      </c>
      <c r="D634" s="17">
        <v>430</v>
      </c>
      <c r="E634" s="17">
        <v>633</v>
      </c>
    </row>
    <row r="635" spans="1:5">
      <c r="A635" s="17" t="s">
        <v>1094</v>
      </c>
      <c r="B635" s="17">
        <v>215</v>
      </c>
      <c r="C635" s="17">
        <v>214</v>
      </c>
      <c r="D635" s="17">
        <v>429</v>
      </c>
      <c r="E635" s="17">
        <v>634</v>
      </c>
    </row>
    <row r="636" spans="1:5">
      <c r="A636" s="17" t="s">
        <v>975</v>
      </c>
      <c r="B636" s="17">
        <v>101</v>
      </c>
      <c r="C636" s="17">
        <v>325</v>
      </c>
      <c r="D636" s="17">
        <v>426</v>
      </c>
      <c r="E636" s="17">
        <v>635</v>
      </c>
    </row>
    <row r="637" spans="1:5">
      <c r="A637" s="17" t="s">
        <v>579</v>
      </c>
      <c r="B637" s="17">
        <v>206</v>
      </c>
      <c r="C637" s="17">
        <v>215</v>
      </c>
      <c r="D637" s="17">
        <v>421</v>
      </c>
      <c r="E637" s="17">
        <v>636</v>
      </c>
    </row>
    <row r="638" spans="1:5">
      <c r="A638" s="17" t="s">
        <v>1046</v>
      </c>
      <c r="B638" s="17">
        <v>210</v>
      </c>
      <c r="C638" s="17">
        <v>211</v>
      </c>
      <c r="D638" s="17">
        <v>421</v>
      </c>
      <c r="E638" s="17">
        <v>637</v>
      </c>
    </row>
    <row r="639" spans="1:5">
      <c r="A639" s="17" t="s">
        <v>1265</v>
      </c>
      <c r="B639" s="17">
        <v>208</v>
      </c>
      <c r="C639" s="17">
        <v>207</v>
      </c>
      <c r="D639" s="17">
        <v>415</v>
      </c>
      <c r="E639" s="17">
        <v>638</v>
      </c>
    </row>
    <row r="640" spans="1:5">
      <c r="A640" s="17" t="s">
        <v>697</v>
      </c>
      <c r="B640" s="17">
        <v>207</v>
      </c>
      <c r="C640" s="17">
        <v>206</v>
      </c>
      <c r="D640" s="17">
        <v>413</v>
      </c>
      <c r="E640" s="17">
        <v>639</v>
      </c>
    </row>
    <row r="641" spans="1:5">
      <c r="A641" s="17" t="s">
        <v>1127</v>
      </c>
      <c r="B641" s="17">
        <v>206</v>
      </c>
      <c r="C641" s="17">
        <v>204</v>
      </c>
      <c r="D641" s="17">
        <v>410</v>
      </c>
      <c r="E641" s="17">
        <v>640</v>
      </c>
    </row>
    <row r="642" spans="1:5">
      <c r="A642" s="17" t="s">
        <v>818</v>
      </c>
      <c r="B642" s="17">
        <v>200</v>
      </c>
      <c r="C642" s="17">
        <v>205</v>
      </c>
      <c r="D642" s="17">
        <v>405</v>
      </c>
      <c r="E642" s="17">
        <v>641</v>
      </c>
    </row>
    <row r="643" spans="1:5">
      <c r="A643" s="17" t="s">
        <v>1099</v>
      </c>
      <c r="B643" s="17">
        <v>200</v>
      </c>
      <c r="C643" s="17">
        <v>201</v>
      </c>
      <c r="D643" s="17">
        <v>401</v>
      </c>
      <c r="E643" s="17">
        <v>642</v>
      </c>
    </row>
    <row r="644" spans="1:5">
      <c r="A644" s="17" t="s">
        <v>857</v>
      </c>
      <c r="B644" s="17">
        <v>200</v>
      </c>
      <c r="C644" s="17">
        <v>198</v>
      </c>
      <c r="D644" s="17">
        <v>398</v>
      </c>
      <c r="E644" s="17">
        <v>643</v>
      </c>
    </row>
    <row r="645" spans="1:5">
      <c r="A645" s="17" t="s">
        <v>914</v>
      </c>
      <c r="B645" s="17">
        <v>197</v>
      </c>
      <c r="C645" s="17">
        <v>197</v>
      </c>
      <c r="D645" s="17">
        <v>394</v>
      </c>
      <c r="E645" s="17">
        <v>644</v>
      </c>
    </row>
    <row r="646" spans="1:5">
      <c r="A646" s="17" t="s">
        <v>1050</v>
      </c>
      <c r="B646" s="17">
        <v>187</v>
      </c>
      <c r="C646" s="17">
        <v>189</v>
      </c>
      <c r="D646" s="17">
        <v>376</v>
      </c>
      <c r="E646" s="17">
        <v>645</v>
      </c>
    </row>
    <row r="647" spans="1:5">
      <c r="A647" s="17" t="s">
        <v>1301</v>
      </c>
      <c r="B647" s="17">
        <v>189</v>
      </c>
      <c r="C647" s="17">
        <v>187</v>
      </c>
      <c r="D647" s="17">
        <v>376</v>
      </c>
      <c r="E647" s="17">
        <v>646</v>
      </c>
    </row>
    <row r="648" spans="1:5">
      <c r="A648" s="17" t="s">
        <v>1304</v>
      </c>
      <c r="B648" s="17">
        <v>186</v>
      </c>
      <c r="C648" s="17">
        <v>184</v>
      </c>
      <c r="D648" s="17">
        <v>370</v>
      </c>
      <c r="E648" s="17">
        <v>647</v>
      </c>
    </row>
    <row r="649" spans="1:5">
      <c r="A649" s="17" t="s">
        <v>918</v>
      </c>
      <c r="B649" s="17">
        <v>186</v>
      </c>
      <c r="C649" s="17">
        <v>183</v>
      </c>
      <c r="D649" s="17">
        <v>369</v>
      </c>
      <c r="E649" s="17">
        <v>648</v>
      </c>
    </row>
    <row r="650" spans="1:5">
      <c r="A650" s="17" t="s">
        <v>1028</v>
      </c>
      <c r="B650" s="17">
        <v>181</v>
      </c>
      <c r="C650" s="17">
        <v>180</v>
      </c>
      <c r="D650" s="17">
        <v>361</v>
      </c>
      <c r="E650" s="17">
        <v>649</v>
      </c>
    </row>
    <row r="651" spans="1:5">
      <c r="A651" s="17" t="s">
        <v>1297</v>
      </c>
      <c r="B651" s="17">
        <v>180</v>
      </c>
      <c r="C651" s="17">
        <v>179</v>
      </c>
      <c r="D651" s="17">
        <v>359</v>
      </c>
      <c r="E651" s="17">
        <v>650</v>
      </c>
    </row>
    <row r="652" spans="1:5">
      <c r="A652" s="17" t="s">
        <v>1106</v>
      </c>
      <c r="B652" s="17">
        <v>177</v>
      </c>
      <c r="C652" s="17">
        <v>177</v>
      </c>
      <c r="D652" s="17">
        <v>354</v>
      </c>
      <c r="E652" s="17">
        <v>651</v>
      </c>
    </row>
    <row r="653" spans="1:5">
      <c r="A653" s="17" t="s">
        <v>1308</v>
      </c>
      <c r="B653" s="17">
        <v>100</v>
      </c>
      <c r="C653" s="17">
        <v>251</v>
      </c>
      <c r="D653" s="17">
        <v>351</v>
      </c>
      <c r="E653" s="17">
        <v>652</v>
      </c>
    </row>
    <row r="654" spans="1:5">
      <c r="A654" s="17" t="s">
        <v>1299</v>
      </c>
      <c r="B654" s="17">
        <v>119</v>
      </c>
      <c r="C654" s="17">
        <v>231</v>
      </c>
      <c r="D654" s="17">
        <v>350</v>
      </c>
      <c r="E654" s="17">
        <v>653</v>
      </c>
    </row>
    <row r="655" spans="1:5">
      <c r="A655" s="17" t="s">
        <v>963</v>
      </c>
      <c r="B655" s="17">
        <v>175</v>
      </c>
      <c r="C655" s="17">
        <v>174</v>
      </c>
      <c r="D655" s="17">
        <v>349</v>
      </c>
      <c r="E655" s="17">
        <v>654</v>
      </c>
    </row>
    <row r="656" spans="1:5">
      <c r="A656" s="17" t="s">
        <v>1296</v>
      </c>
      <c r="B656" s="17">
        <v>171</v>
      </c>
      <c r="C656" s="17">
        <v>176</v>
      </c>
      <c r="D656" s="17">
        <v>347</v>
      </c>
      <c r="E656" s="17">
        <v>655</v>
      </c>
    </row>
    <row r="657" spans="1:5">
      <c r="A657" s="17" t="s">
        <v>657</v>
      </c>
      <c r="B657" s="17">
        <v>168</v>
      </c>
      <c r="C657" s="17">
        <v>167</v>
      </c>
      <c r="D657" s="17">
        <v>335</v>
      </c>
      <c r="E657" s="17">
        <v>656</v>
      </c>
    </row>
    <row r="658" spans="1:5">
      <c r="A658" s="17" t="s">
        <v>587</v>
      </c>
      <c r="B658" s="17">
        <v>167</v>
      </c>
      <c r="C658" s="17">
        <v>166</v>
      </c>
      <c r="D658" s="17">
        <v>333</v>
      </c>
      <c r="E658" s="17">
        <v>657</v>
      </c>
    </row>
    <row r="659" spans="1:5">
      <c r="A659" s="17" t="s">
        <v>1310</v>
      </c>
      <c r="B659" s="17">
        <v>166</v>
      </c>
      <c r="C659" s="17">
        <v>163</v>
      </c>
      <c r="D659" s="17">
        <v>329</v>
      </c>
      <c r="E659" s="17">
        <v>658</v>
      </c>
    </row>
    <row r="660" spans="1:5">
      <c r="A660" s="17" t="s">
        <v>1103</v>
      </c>
      <c r="B660" s="17">
        <v>163</v>
      </c>
      <c r="C660" s="17">
        <v>161</v>
      </c>
      <c r="D660" s="17">
        <v>324</v>
      </c>
      <c r="E660" s="17">
        <v>659</v>
      </c>
    </row>
    <row r="661" spans="1:5">
      <c r="A661" s="17" t="s">
        <v>1126</v>
      </c>
      <c r="B661" s="17">
        <v>155</v>
      </c>
      <c r="C661" s="17">
        <v>159</v>
      </c>
      <c r="D661" s="17">
        <v>314</v>
      </c>
      <c r="E661" s="17">
        <v>660</v>
      </c>
    </row>
    <row r="662" spans="1:5">
      <c r="A662" s="17" t="s">
        <v>888</v>
      </c>
      <c r="B662" s="17">
        <v>155</v>
      </c>
      <c r="C662" s="17">
        <v>154</v>
      </c>
      <c r="D662" s="17">
        <v>309</v>
      </c>
      <c r="E662" s="17">
        <v>661</v>
      </c>
    </row>
    <row r="663" spans="1:5">
      <c r="A663" s="17" t="s">
        <v>1307</v>
      </c>
      <c r="B663" s="17">
        <v>155</v>
      </c>
      <c r="C663" s="17">
        <v>153</v>
      </c>
      <c r="D663" s="17">
        <v>308</v>
      </c>
      <c r="E663" s="17">
        <v>662</v>
      </c>
    </row>
    <row r="664" spans="1:5">
      <c r="A664" s="17" t="s">
        <v>1282</v>
      </c>
      <c r="B664" s="17">
        <v>150</v>
      </c>
      <c r="C664" s="17">
        <v>152</v>
      </c>
      <c r="D664" s="17">
        <v>302</v>
      </c>
      <c r="E664" s="17">
        <v>663</v>
      </c>
    </row>
    <row r="665" spans="1:5">
      <c r="A665" s="17" t="s">
        <v>1128</v>
      </c>
      <c r="B665" s="17">
        <v>151</v>
      </c>
      <c r="C665" s="17">
        <v>149</v>
      </c>
      <c r="D665" s="17">
        <v>300</v>
      </c>
      <c r="E665" s="17">
        <v>664</v>
      </c>
    </row>
    <row r="666" spans="1:5">
      <c r="A666" s="17" t="s">
        <v>1300</v>
      </c>
      <c r="B666" s="17">
        <v>159</v>
      </c>
      <c r="C666" s="17">
        <v>138</v>
      </c>
      <c r="D666" s="17">
        <v>297</v>
      </c>
      <c r="E666" s="17">
        <v>665</v>
      </c>
    </row>
    <row r="667" spans="1:5">
      <c r="A667" s="17" t="s">
        <v>618</v>
      </c>
      <c r="B667" s="17">
        <v>133</v>
      </c>
      <c r="C667" s="17">
        <v>161</v>
      </c>
      <c r="D667" s="17">
        <v>294</v>
      </c>
      <c r="E667" s="17">
        <v>666</v>
      </c>
    </row>
    <row r="668" spans="1:5">
      <c r="A668" s="17" t="s">
        <v>1263</v>
      </c>
      <c r="B668" s="17">
        <v>146</v>
      </c>
      <c r="C668" s="17">
        <v>146</v>
      </c>
      <c r="D668" s="17">
        <v>292</v>
      </c>
      <c r="E668" s="17">
        <v>667</v>
      </c>
    </row>
    <row r="669" spans="1:5">
      <c r="A669" s="17" t="s">
        <v>609</v>
      </c>
      <c r="B669" s="17">
        <v>145</v>
      </c>
      <c r="C669" s="17">
        <v>145</v>
      </c>
      <c r="D669" s="17">
        <v>290</v>
      </c>
      <c r="E669" s="17">
        <v>668</v>
      </c>
    </row>
    <row r="670" spans="1:5">
      <c r="A670" s="17" t="s">
        <v>601</v>
      </c>
      <c r="B670" s="17">
        <v>285</v>
      </c>
      <c r="C670" s="17">
        <v>0</v>
      </c>
      <c r="D670" s="17">
        <f>B670+C670</f>
        <v>285</v>
      </c>
      <c r="E670" s="17">
        <v>669</v>
      </c>
    </row>
    <row r="671" spans="1:5">
      <c r="A671" s="17" t="s">
        <v>610</v>
      </c>
      <c r="B671" s="17">
        <v>141</v>
      </c>
      <c r="C671" s="17">
        <v>144</v>
      </c>
      <c r="D671" s="17">
        <v>285</v>
      </c>
      <c r="E671" s="17">
        <v>670</v>
      </c>
    </row>
    <row r="672" spans="1:5">
      <c r="A672" s="17" t="s">
        <v>1124</v>
      </c>
      <c r="B672" s="17">
        <v>145</v>
      </c>
      <c r="C672" s="17">
        <v>139</v>
      </c>
      <c r="D672" s="17">
        <v>284</v>
      </c>
      <c r="E672" s="17">
        <v>671</v>
      </c>
    </row>
    <row r="673" spans="1:5">
      <c r="A673" s="17" t="s">
        <v>884</v>
      </c>
      <c r="B673" s="17">
        <v>141</v>
      </c>
      <c r="C673" s="17">
        <v>141</v>
      </c>
      <c r="D673" s="17">
        <v>282</v>
      </c>
      <c r="E673" s="17">
        <v>672</v>
      </c>
    </row>
    <row r="674" spans="1:5">
      <c r="A674" s="17" t="s">
        <v>1317</v>
      </c>
      <c r="B674" s="17">
        <v>140</v>
      </c>
      <c r="C674" s="17">
        <v>140</v>
      </c>
      <c r="D674" s="17">
        <v>280</v>
      </c>
      <c r="E674" s="17">
        <v>673</v>
      </c>
    </row>
    <row r="675" spans="1:5">
      <c r="A675" s="17" t="s">
        <v>1298</v>
      </c>
      <c r="B675" s="17">
        <v>139</v>
      </c>
      <c r="C675" s="17">
        <v>140</v>
      </c>
      <c r="D675" s="17">
        <v>279</v>
      </c>
      <c r="E675" s="17">
        <v>674</v>
      </c>
    </row>
    <row r="676" spans="1:5">
      <c r="A676" s="17" t="s">
        <v>1313</v>
      </c>
      <c r="B676" s="17">
        <v>138</v>
      </c>
      <c r="C676" s="17">
        <v>137</v>
      </c>
      <c r="D676" s="17">
        <v>275</v>
      </c>
      <c r="E676" s="17">
        <v>675</v>
      </c>
    </row>
    <row r="677" spans="1:5">
      <c r="A677" s="17" t="s">
        <v>1102</v>
      </c>
      <c r="B677" s="17">
        <v>135</v>
      </c>
      <c r="C677" s="17">
        <v>136</v>
      </c>
      <c r="D677" s="17">
        <v>271</v>
      </c>
      <c r="E677" s="17">
        <v>676</v>
      </c>
    </row>
    <row r="678" spans="1:5">
      <c r="A678" s="17" t="s">
        <v>1100</v>
      </c>
      <c r="B678" s="17">
        <v>135</v>
      </c>
      <c r="C678" s="17">
        <v>135</v>
      </c>
      <c r="D678" s="17">
        <v>270</v>
      </c>
      <c r="E678" s="17">
        <v>677</v>
      </c>
    </row>
    <row r="679" spans="1:5">
      <c r="A679" s="17" t="s">
        <v>1273</v>
      </c>
      <c r="B679" s="17">
        <v>134</v>
      </c>
      <c r="C679" s="17">
        <v>135</v>
      </c>
      <c r="D679" s="17">
        <v>269</v>
      </c>
      <c r="E679" s="17">
        <v>678</v>
      </c>
    </row>
    <row r="680" spans="1:5">
      <c r="A680" s="17" t="s">
        <v>945</v>
      </c>
      <c r="B680" s="17">
        <v>153</v>
      </c>
      <c r="C680" s="17">
        <v>110</v>
      </c>
      <c r="D680" s="17">
        <v>263</v>
      </c>
      <c r="E680" s="17">
        <v>679</v>
      </c>
    </row>
    <row r="681" spans="1:5">
      <c r="A681" s="17" t="s">
        <v>1288</v>
      </c>
      <c r="B681" s="17">
        <v>130</v>
      </c>
      <c r="C681" s="17">
        <v>131</v>
      </c>
      <c r="D681" s="17">
        <v>261</v>
      </c>
      <c r="E681" s="17">
        <v>680</v>
      </c>
    </row>
    <row r="682" spans="1:5">
      <c r="A682" s="17" t="s">
        <v>1059</v>
      </c>
      <c r="B682" s="17">
        <v>129</v>
      </c>
      <c r="C682" s="17">
        <v>130</v>
      </c>
      <c r="D682" s="17">
        <v>259</v>
      </c>
      <c r="E682" s="17">
        <v>681</v>
      </c>
    </row>
    <row r="683" spans="1:5">
      <c r="A683" s="17" t="s">
        <v>1294</v>
      </c>
      <c r="B683" s="17">
        <v>127</v>
      </c>
      <c r="C683" s="17">
        <v>127</v>
      </c>
      <c r="D683" s="17">
        <v>254</v>
      </c>
      <c r="E683" s="17">
        <v>682</v>
      </c>
    </row>
    <row r="684" spans="1:5">
      <c r="A684" s="17" t="s">
        <v>1269</v>
      </c>
      <c r="B684" s="17">
        <v>171</v>
      </c>
      <c r="C684" s="17">
        <v>76</v>
      </c>
      <c r="D684" s="17">
        <v>247</v>
      </c>
      <c r="E684" s="17">
        <v>683</v>
      </c>
    </row>
    <row r="685" spans="1:5">
      <c r="A685" s="17" t="s">
        <v>422</v>
      </c>
      <c r="B685" s="17">
        <v>119</v>
      </c>
      <c r="C685" s="17">
        <v>121</v>
      </c>
      <c r="D685" s="17">
        <v>240</v>
      </c>
      <c r="E685" s="17">
        <v>684</v>
      </c>
    </row>
    <row r="686" spans="1:5">
      <c r="A686" s="17" t="s">
        <v>1287</v>
      </c>
      <c r="B686" s="17">
        <v>120</v>
      </c>
      <c r="C686" s="17">
        <v>120</v>
      </c>
      <c r="D686" s="17">
        <v>240</v>
      </c>
      <c r="E686" s="17">
        <v>685</v>
      </c>
    </row>
    <row r="687" spans="1:5">
      <c r="A687" s="17" t="s">
        <v>1107</v>
      </c>
      <c r="B687" s="17">
        <v>110</v>
      </c>
      <c r="C687" s="17">
        <v>107</v>
      </c>
      <c r="D687" s="17">
        <v>217</v>
      </c>
      <c r="E687" s="17">
        <v>686</v>
      </c>
    </row>
    <row r="688" spans="1:5">
      <c r="A688" s="17" t="s">
        <v>1002</v>
      </c>
      <c r="B688" s="17">
        <v>106</v>
      </c>
      <c r="C688" s="17">
        <v>105</v>
      </c>
      <c r="D688" s="17">
        <v>211</v>
      </c>
      <c r="E688" s="17">
        <v>687</v>
      </c>
    </row>
    <row r="689" spans="1:5">
      <c r="A689" s="17" t="s">
        <v>1052</v>
      </c>
      <c r="B689" s="17">
        <v>107</v>
      </c>
      <c r="C689" s="17">
        <v>103</v>
      </c>
      <c r="D689" s="17">
        <v>210</v>
      </c>
      <c r="E689" s="17">
        <v>688</v>
      </c>
    </row>
    <row r="690" spans="1:5">
      <c r="A690" s="17" t="s">
        <v>1135</v>
      </c>
      <c r="B690" s="17">
        <v>206</v>
      </c>
      <c r="C690" s="17">
        <v>0</v>
      </c>
      <c r="D690" s="17">
        <f>B690+C690</f>
        <v>206</v>
      </c>
      <c r="E690" s="17">
        <v>689</v>
      </c>
    </row>
    <row r="691" spans="1:5">
      <c r="A691" s="17" t="s">
        <v>1123</v>
      </c>
      <c r="B691" s="17">
        <v>103</v>
      </c>
      <c r="C691" s="17">
        <v>103</v>
      </c>
      <c r="D691" s="17">
        <v>206</v>
      </c>
      <c r="E691" s="17">
        <v>690</v>
      </c>
    </row>
    <row r="692" spans="1:5">
      <c r="A692" s="17" t="s">
        <v>1084</v>
      </c>
      <c r="B692" s="17">
        <v>0</v>
      </c>
      <c r="C692" s="17">
        <v>205</v>
      </c>
      <c r="D692" s="17">
        <f>B692+C692</f>
        <v>205</v>
      </c>
      <c r="E692" s="17">
        <v>691</v>
      </c>
    </row>
    <row r="693" spans="1:5">
      <c r="A693" s="17" t="s">
        <v>944</v>
      </c>
      <c r="B693" s="17">
        <v>0</v>
      </c>
      <c r="C693" s="17">
        <v>204</v>
      </c>
      <c r="D693" s="17">
        <f>B693+C693</f>
        <v>204</v>
      </c>
      <c r="E693" s="17">
        <v>692</v>
      </c>
    </row>
    <row r="694" spans="1:5">
      <c r="A694" s="17" t="s">
        <v>1152</v>
      </c>
      <c r="B694" s="17">
        <v>101</v>
      </c>
      <c r="C694" s="17">
        <v>100</v>
      </c>
      <c r="D694" s="17">
        <v>201</v>
      </c>
      <c r="E694" s="17">
        <v>693</v>
      </c>
    </row>
    <row r="695" spans="1:5">
      <c r="A695" s="17" t="s">
        <v>1306</v>
      </c>
      <c r="B695" s="17">
        <v>96</v>
      </c>
      <c r="C695" s="17">
        <v>100</v>
      </c>
      <c r="D695" s="17">
        <v>196</v>
      </c>
      <c r="E695" s="17">
        <v>694</v>
      </c>
    </row>
    <row r="696" spans="1:5">
      <c r="A696" s="17" t="s">
        <v>378</v>
      </c>
      <c r="B696" s="17">
        <v>125</v>
      </c>
      <c r="C696" s="17">
        <v>67</v>
      </c>
      <c r="D696" s="17">
        <v>192</v>
      </c>
      <c r="E696" s="17">
        <v>695</v>
      </c>
    </row>
    <row r="697" spans="1:5">
      <c r="A697" s="17" t="s">
        <v>1069</v>
      </c>
      <c r="B697" s="17">
        <v>96</v>
      </c>
      <c r="C697" s="17">
        <v>94</v>
      </c>
      <c r="D697" s="17">
        <v>190</v>
      </c>
      <c r="E697" s="17">
        <v>696</v>
      </c>
    </row>
    <row r="698" spans="1:5">
      <c r="A698" s="17" t="s">
        <v>1292</v>
      </c>
      <c r="B698" s="17">
        <v>93</v>
      </c>
      <c r="C698" s="17">
        <v>93</v>
      </c>
      <c r="D698" s="17">
        <v>186</v>
      </c>
      <c r="E698" s="17">
        <v>697</v>
      </c>
    </row>
    <row r="699" spans="1:5">
      <c r="A699" s="17" t="s">
        <v>1312</v>
      </c>
      <c r="B699" s="17">
        <v>93</v>
      </c>
      <c r="C699" s="17">
        <v>93</v>
      </c>
      <c r="D699" s="17">
        <v>186</v>
      </c>
      <c r="E699" s="17">
        <v>698</v>
      </c>
    </row>
    <row r="700" spans="1:5">
      <c r="A700" s="17" t="s">
        <v>366</v>
      </c>
      <c r="B700" s="17">
        <v>87</v>
      </c>
      <c r="C700" s="17">
        <v>97</v>
      </c>
      <c r="D700" s="17">
        <v>184</v>
      </c>
      <c r="E700" s="17">
        <v>699</v>
      </c>
    </row>
    <row r="701" spans="1:5">
      <c r="A701" s="17" t="s">
        <v>1272</v>
      </c>
      <c r="B701" s="17">
        <v>91</v>
      </c>
      <c r="C701" s="17">
        <v>91</v>
      </c>
      <c r="D701" s="17">
        <v>182</v>
      </c>
      <c r="E701" s="17">
        <v>700</v>
      </c>
    </row>
    <row r="702" spans="1:5">
      <c r="A702" s="17" t="s">
        <v>1319</v>
      </c>
      <c r="B702" s="17">
        <v>86</v>
      </c>
      <c r="C702" s="17">
        <v>88</v>
      </c>
      <c r="D702" s="17">
        <v>174</v>
      </c>
      <c r="E702" s="17">
        <v>701</v>
      </c>
    </row>
    <row r="703" spans="1:5">
      <c r="A703" s="17" t="s">
        <v>927</v>
      </c>
      <c r="B703" s="17">
        <v>169</v>
      </c>
      <c r="C703" s="17">
        <v>0</v>
      </c>
      <c r="D703" s="17">
        <f>B703+C703</f>
        <v>169</v>
      </c>
      <c r="E703" s="17">
        <v>702</v>
      </c>
    </row>
    <row r="704" spans="1:5">
      <c r="A704" s="17" t="s">
        <v>1318</v>
      </c>
      <c r="B704" s="17">
        <v>85</v>
      </c>
      <c r="C704" s="17">
        <v>83</v>
      </c>
      <c r="D704" s="17">
        <v>168</v>
      </c>
      <c r="E704" s="17">
        <v>703</v>
      </c>
    </row>
    <row r="705" spans="1:5">
      <c r="A705" s="17" t="s">
        <v>1262</v>
      </c>
      <c r="B705" s="17">
        <v>74</v>
      </c>
      <c r="C705" s="17">
        <v>74</v>
      </c>
      <c r="D705" s="17">
        <v>148</v>
      </c>
      <c r="E705" s="17">
        <v>704</v>
      </c>
    </row>
    <row r="706" spans="1:5">
      <c r="A706" s="17" t="s">
        <v>1013</v>
      </c>
      <c r="B706" s="17">
        <v>145</v>
      </c>
      <c r="C706" s="17">
        <v>0</v>
      </c>
      <c r="D706" s="17">
        <f>B706+C706</f>
        <v>145</v>
      </c>
      <c r="E706" s="17">
        <v>705</v>
      </c>
    </row>
    <row r="707" spans="1:5">
      <c r="A707" s="17" t="s">
        <v>1139</v>
      </c>
      <c r="B707" s="17">
        <v>143</v>
      </c>
      <c r="C707" s="17">
        <v>0</v>
      </c>
      <c r="D707" s="17">
        <f>B707+C707</f>
        <v>143</v>
      </c>
      <c r="E707" s="17">
        <v>706</v>
      </c>
    </row>
    <row r="708" spans="1:5">
      <c r="A708" s="17" t="s">
        <v>602</v>
      </c>
      <c r="B708" s="17">
        <v>0</v>
      </c>
      <c r="C708" s="17">
        <v>141</v>
      </c>
      <c r="D708" s="17">
        <f>B708+C708</f>
        <v>141</v>
      </c>
      <c r="E708" s="17">
        <v>707</v>
      </c>
    </row>
    <row r="709" spans="1:5">
      <c r="A709" s="17" t="s">
        <v>1295</v>
      </c>
      <c r="B709" s="17">
        <v>70</v>
      </c>
      <c r="C709" s="17">
        <v>69</v>
      </c>
      <c r="D709" s="17">
        <v>139</v>
      </c>
      <c r="E709" s="17">
        <v>708</v>
      </c>
    </row>
    <row r="710" spans="1:5">
      <c r="A710" s="17" t="s">
        <v>972</v>
      </c>
      <c r="B710" s="17">
        <v>66</v>
      </c>
      <c r="C710" s="17">
        <v>66</v>
      </c>
      <c r="D710" s="17">
        <v>132</v>
      </c>
      <c r="E710" s="17">
        <v>709</v>
      </c>
    </row>
    <row r="711" spans="1:5">
      <c r="A711" s="17" t="s">
        <v>1130</v>
      </c>
      <c r="B711" s="17">
        <v>131</v>
      </c>
      <c r="C711" s="17">
        <v>0</v>
      </c>
      <c r="D711" s="17">
        <f>B711+C711</f>
        <v>131</v>
      </c>
      <c r="E711" s="17">
        <v>710</v>
      </c>
    </row>
    <row r="712" spans="1:5">
      <c r="A712" s="17" t="s">
        <v>1274</v>
      </c>
      <c r="B712" s="17">
        <v>63</v>
      </c>
      <c r="C712" s="17">
        <v>63</v>
      </c>
      <c r="D712" s="17">
        <v>126</v>
      </c>
      <c r="E712" s="17">
        <v>711</v>
      </c>
    </row>
    <row r="713" spans="1:5">
      <c r="A713" s="17" t="s">
        <v>1305</v>
      </c>
      <c r="B713" s="17">
        <v>88</v>
      </c>
      <c r="C713" s="17">
        <v>0</v>
      </c>
      <c r="D713" s="17">
        <f t="shared" ref="D713:D718" si="0">B713+C713</f>
        <v>88</v>
      </c>
      <c r="E713" s="17">
        <v>712</v>
      </c>
    </row>
    <row r="714" spans="1:5">
      <c r="A714" s="17" t="s">
        <v>1321</v>
      </c>
      <c r="B714" s="17">
        <v>0</v>
      </c>
      <c r="C714" s="17">
        <v>85</v>
      </c>
      <c r="D714" s="17">
        <f t="shared" si="0"/>
        <v>85</v>
      </c>
      <c r="E714" s="17">
        <v>713</v>
      </c>
    </row>
    <row r="715" spans="1:5">
      <c r="A715" s="17" t="s">
        <v>920</v>
      </c>
      <c r="B715" s="17">
        <v>0</v>
      </c>
      <c r="C715" s="17">
        <v>83</v>
      </c>
      <c r="D715" s="17">
        <f t="shared" si="0"/>
        <v>83</v>
      </c>
      <c r="E715" s="17">
        <v>714</v>
      </c>
    </row>
    <row r="716" spans="1:5">
      <c r="A716" s="17" t="s">
        <v>1104</v>
      </c>
      <c r="B716" s="17">
        <v>0</v>
      </c>
      <c r="C716" s="17">
        <v>67</v>
      </c>
      <c r="D716" s="17">
        <f t="shared" si="0"/>
        <v>67</v>
      </c>
      <c r="E716" s="17">
        <v>715</v>
      </c>
    </row>
    <row r="717" spans="1:5">
      <c r="A717" s="17" t="s">
        <v>625</v>
      </c>
      <c r="B717" s="17">
        <v>54</v>
      </c>
      <c r="C717" s="17">
        <v>0</v>
      </c>
      <c r="D717" s="17">
        <f t="shared" si="0"/>
        <v>54</v>
      </c>
      <c r="E717" s="17">
        <v>716</v>
      </c>
    </row>
    <row r="718" spans="1:5">
      <c r="A718" s="17" t="s">
        <v>1267</v>
      </c>
      <c r="B718" s="17">
        <v>53</v>
      </c>
      <c r="C718" s="17">
        <v>0</v>
      </c>
      <c r="D718" s="17">
        <f t="shared" si="0"/>
        <v>53</v>
      </c>
      <c r="E718" s="17">
        <v>717</v>
      </c>
    </row>
  </sheetData>
  <sheetProtection algorithmName="SHA-512" hashValue="N6RLg62PjliZpbue0ZGFaKEwtzYDhFNa8ymrhdQo0AxMboI8vQr9kWacSSx1bVkBE+GK7Rwn4AurceBZBc4+Cw==" saltValue="Z+J8Tn1lUg23Ad6GT1UOcQ==" spinCount="100000" sheet="1" objects="1" scenarios="1"/>
  <sortState xmlns:xlrd2="http://schemas.microsoft.com/office/spreadsheetml/2017/richdata2" ref="A2:W1416">
    <sortCondition descending="1" ref="D2:D1416"/>
  </sortState>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47"/>
  </sheetPr>
  <dimension ref="A1:W1039"/>
  <sheetViews>
    <sheetView workbookViewId="0">
      <selection activeCell="W3" sqref="W3:W887"/>
    </sheetView>
  </sheetViews>
  <sheetFormatPr defaultRowHeight="13.8"/>
  <cols>
    <col min="1" max="1" width="7.19921875" style="1" bestFit="1" customWidth="1"/>
    <col min="2" max="9" width="8.69921875" customWidth="1"/>
    <col min="11" max="12" width="8.69921875" style="16"/>
  </cols>
  <sheetData>
    <row r="1" spans="1:23">
      <c r="A1" s="1" t="s">
        <v>1198</v>
      </c>
      <c r="B1" s="9" t="s">
        <v>1199</v>
      </c>
      <c r="C1" s="9"/>
      <c r="D1" s="9"/>
      <c r="E1" s="9"/>
      <c r="F1" s="9"/>
      <c r="G1" s="9"/>
      <c r="H1" s="9"/>
      <c r="I1" s="9"/>
      <c r="J1" s="9"/>
      <c r="K1" s="9"/>
      <c r="L1" s="9"/>
      <c r="M1" s="9" t="s">
        <v>1200</v>
      </c>
      <c r="N1" s="9"/>
      <c r="O1" s="9"/>
      <c r="P1" s="9"/>
      <c r="Q1" s="9"/>
      <c r="R1" s="9"/>
      <c r="S1" s="9"/>
      <c r="T1" s="9"/>
    </row>
    <row r="2" spans="1:23">
      <c r="B2">
        <v>2005</v>
      </c>
      <c r="C2">
        <v>2006</v>
      </c>
      <c r="D2">
        <v>2007</v>
      </c>
      <c r="E2">
        <v>2008</v>
      </c>
      <c r="F2">
        <v>2009</v>
      </c>
      <c r="G2">
        <v>2010</v>
      </c>
      <c r="H2">
        <v>2011</v>
      </c>
      <c r="I2">
        <v>2012</v>
      </c>
      <c r="J2">
        <v>2013</v>
      </c>
      <c r="K2" s="16">
        <v>2014</v>
      </c>
      <c r="L2" s="16">
        <v>2015</v>
      </c>
      <c r="M2">
        <v>2005</v>
      </c>
      <c r="N2">
        <v>2006</v>
      </c>
      <c r="O2">
        <v>2007</v>
      </c>
      <c r="P2">
        <v>2008</v>
      </c>
      <c r="Q2">
        <v>2009</v>
      </c>
      <c r="R2">
        <v>2010</v>
      </c>
      <c r="S2">
        <v>2011</v>
      </c>
      <c r="T2">
        <v>2012</v>
      </c>
      <c r="U2">
        <v>2013</v>
      </c>
      <c r="V2">
        <v>2014</v>
      </c>
      <c r="W2">
        <v>2015</v>
      </c>
    </row>
    <row r="3" spans="1:23" s="16" customFormat="1">
      <c r="A3" s="23" t="s">
        <v>1456</v>
      </c>
      <c r="B3" s="30">
        <f>IF(ISNA(VLOOKUP($A3,' Taxi out times'!$B$2:$C$483, 2, 0)), 'ICAO LTO Cycle times'!$D$7,VLOOKUP($A3,' Taxi out times'!$B$2:$C$483, 2, 0)*60)</f>
        <v>1140</v>
      </c>
      <c r="C3" s="30">
        <f>IF(ISNA(VLOOKUP($A3,' Taxi out times'!$B$484:$C$1071, 2, 0)), 'ICAO LTO Cycle times'!$D$7,VLOOKUP($A3,' Taxi out times'!$B$484:$C$1071, 2, 0)*60)</f>
        <v>1140</v>
      </c>
      <c r="D3" s="30">
        <f>IF(ISNA(VLOOKUP($A3,' Taxi out times'!$B$1072:$C$1692, 2, 0)), 'ICAO LTO Cycle times'!$D$7,VLOOKUP($A3,' Taxi out times'!$B$1072:$C$1692, 2, 0)*60)</f>
        <v>1140</v>
      </c>
      <c r="E3" s="30">
        <f>IF(ISNA(VLOOKUP($A3,' Taxi out times'!$B$1693:$C$2329, 2, 0)), 'ICAO LTO Cycle times'!$D$7,VLOOKUP($A3,' Taxi out times'!$B$1693:$C$2329, 2, 0)*60)</f>
        <v>1140</v>
      </c>
      <c r="F3" s="30">
        <f>IF(ISNA(VLOOKUP($A3,' Taxi out times'!$B$2330:$C$2997, 2, 0)), 'ICAO LTO Cycle times'!$D$7,VLOOKUP($A3,' Taxi out times'!$B$2330:$C$2997, 2, 0)*60)</f>
        <v>1140</v>
      </c>
      <c r="G3" s="30">
        <f>IF(ISNA(VLOOKUP($A3,' Taxi out times'!$B$2998:$C$3661, 2, 0)), 'ICAO LTO Cycle times'!$D$7,VLOOKUP($A3,' Taxi out times'!$B$2998:$C$3661, 2, 0)*60)</f>
        <v>1140</v>
      </c>
      <c r="H3" s="30">
        <f>IF(ISNA(VLOOKUP($A3,' Taxi out times'!$B$3662:$C$4362, 2, 0)), 'ICAO LTO Cycle times'!$D$7,VLOOKUP($A3,' Taxi out times'!$B$3662:$C$4362, 2, 0)*60)</f>
        <v>1140</v>
      </c>
      <c r="I3" s="30">
        <f>IF(ISNA(VLOOKUP($A3,' Taxi out times'!$B$4363:$C$5052, 2, 0)), 'ICAO LTO Cycle times'!$D$7,VLOOKUP($A3,' Taxi out times'!$B$4363:$C$5052, 2, 0)*60)</f>
        <v>1140</v>
      </c>
      <c r="J3" s="30">
        <f>IF(ISNA(VLOOKUP($A3,' Taxi out times'!$B$5053:$C$5713, 2, 0)), 'ICAO LTO Cycle times'!$D$7,VLOOKUP($A3,' Taxi out times'!$B$5053:$C$5713, 2, 0)*60)</f>
        <v>1140</v>
      </c>
      <c r="K3" s="30">
        <f>IF(ISNA(VLOOKUP($A3,' Taxi out times'!$B$5714:$C$6466, 2, 0)), 'ICAO LTO Cycle times'!$D$7,VLOOKUP($A3,' Taxi out times'!$B$5713:$C$6466, 2, 0)*60)</f>
        <v>1140</v>
      </c>
      <c r="L3" s="30">
        <f>IF(ISNA(VLOOKUP($A3,' Taxi out times'!$B$6467:$C$7195, 2, 0)), 'ICAO LTO Cycle times'!$D$7,VLOOKUP($A3,' Taxi out times'!$B$6467:$C$7195, 2, 0)*60)</f>
        <v>1140</v>
      </c>
      <c r="M3" s="30">
        <f>IF(ISNA(VLOOKUP($A3,'Taxi in times'!$B$2:$C$483, 2, 0)), 'ICAO LTO Cycle times'!$D$8,VLOOKUP($A3,'Taxi in times'!$B$2:$C$483, 2, 0)*60)</f>
        <v>420</v>
      </c>
      <c r="N3" s="30">
        <f>IF(ISNA(VLOOKUP($A3,'Taxi in times'!$B$484:$C$1074, 2, 0)), 'ICAO LTO Cycle times'!$D$8,VLOOKUP($A3,'Taxi in times'!$B$484:$C$1074, 2, 0)*60)</f>
        <v>420</v>
      </c>
      <c r="O3" s="30">
        <f>IF(ISNA(VLOOKUP($A3,'Taxi in times'!$B$1075:$C$1700, 2, 0)), 'ICAO LTO Cycle times'!$D$8,VLOOKUP($A3,'Taxi in times'!$B$1075:$C$1700, 2, 0)*60)</f>
        <v>420</v>
      </c>
      <c r="P3" s="30">
        <f>IF(ISNA(VLOOKUP($A3,'Taxi in times'!$B$1701:$C$2346, 2, 0)), 'ICAO LTO Cycle times'!$D$8,VLOOKUP($A3,'Taxi in times'!$B$1701:$C$2346, 2, 0)*60)</f>
        <v>420</v>
      </c>
      <c r="Q3" s="30">
        <f>IF(ISNA(VLOOKUP($A3,'Taxi in times'!$B$2347:$C$3020, 2, 0)), 'ICAO LTO Cycle times'!$D$8,VLOOKUP($A3,'Taxi in times'!$B$2347:$C$3020, 2, 0)*60)</f>
        <v>420</v>
      </c>
      <c r="R3" s="30">
        <f>IF(ISNA(VLOOKUP($A3,'Taxi in times'!$B$3021:$C$3684, 2, 0)), 'ICAO LTO Cycle times'!$D$8,VLOOKUP($A3,'Taxi in times'!$B$3021:$C$3684, 2, 0)*60)</f>
        <v>420</v>
      </c>
      <c r="S3" s="30">
        <f>IF(ISNA(VLOOKUP($A3,'Taxi in times'!$B$3685:$C$4389, 2, 0)), 'ICAO LTO Cycle times'!$D$8,VLOOKUP($A3,'Taxi in times'!$B$3685:$C$4389, 2, 0)*60)</f>
        <v>420</v>
      </c>
      <c r="T3" s="30">
        <f>IF(ISNA(VLOOKUP($A3,'Taxi in times'!$B$4390:$C$5084, 2, 0)), 'ICAO LTO Cycle times'!$D$8,VLOOKUP($A3,'Taxi in times'!$B$4390:$C$5084, 2, 0)*60)</f>
        <v>420</v>
      </c>
      <c r="U3" s="30">
        <f>IF(ISNA(VLOOKUP($A3,'Taxi in times'!$B$5085:$C$5749, 2, 0)), 'ICAO LTO Cycle times'!$D$8,VLOOKUP($A3,'Taxi in times'!$B$5085:$C$5749, 2, 0)*60)</f>
        <v>420</v>
      </c>
      <c r="V3" s="30">
        <f>IF(ISNA(VLOOKUP($A3,'Taxi in times'!$B$5750:$C$6509, 2, 0)), 'ICAO LTO Cycle times'!$D$8,VLOOKUP($A3,'Taxi in times'!$B$5750:$C$6509, 2, 0)*60)</f>
        <v>420</v>
      </c>
      <c r="W3" s="30">
        <f>IF(ISNA(VLOOKUP($A3,'Taxi in times'!$B$6510:$C$7239, 2, 0)), 'ICAO LTO Cycle times'!$D$8,VLOOKUP($A3,'Taxi in times'!$B$6510:$C$7239, 2, 0)*60)</f>
        <v>420</v>
      </c>
    </row>
    <row r="4" spans="1:23">
      <c r="A4" s="3" t="s">
        <v>1171</v>
      </c>
      <c r="B4" s="30">
        <f>IF(ISNA(VLOOKUP($A4,' Taxi out times'!$B$2:$C$483, 2, 0)), 'ICAO LTO Cycle times'!$D$7,VLOOKUP($A4,' Taxi out times'!$B$2:$C$483, 2, 0)*60)</f>
        <v>1140</v>
      </c>
      <c r="C4" s="30">
        <f>IF(ISNA(VLOOKUP($A4,' Taxi out times'!$B$484:$C$1071, 2, 0)), 'ICAO LTO Cycle times'!$D$7,VLOOKUP($A4,' Taxi out times'!$B$484:$C$1071, 2, 0)*60)</f>
        <v>650.87452471482891</v>
      </c>
      <c r="D4" s="30">
        <f>IF(ISNA(VLOOKUP($A4,' Taxi out times'!$B$1072:$C$1692, 2, 0)), 'ICAO LTO Cycle times'!$D$7,VLOOKUP($A4,' Taxi out times'!$B$1072:$C$1692, 2, 0)*60)</f>
        <v>482.03389830508473</v>
      </c>
      <c r="E4" s="30">
        <f>IF(ISNA(VLOOKUP($A4,' Taxi out times'!$B$1693:$C$2329, 2, 0)), 'ICAO LTO Cycle times'!$D$7,VLOOKUP($A4,' Taxi out times'!$B$1693:$C$2329, 2, 0)*60)</f>
        <v>1140</v>
      </c>
      <c r="F4" s="30">
        <f>IF(ISNA(VLOOKUP($A4,' Taxi out times'!$B$2330:$C$2997, 2, 0)), 'ICAO LTO Cycle times'!$D$7,VLOOKUP($A4,' Taxi out times'!$B$2330:$C$2997, 2, 0)*60)</f>
        <v>1140</v>
      </c>
      <c r="G4" s="30">
        <f>IF(ISNA(VLOOKUP($A4,' Taxi out times'!$B$2998:$C$3661, 2, 0)), 'ICAO LTO Cycle times'!$D$7,VLOOKUP($A4,' Taxi out times'!$B$2998:$C$3661, 2, 0)*60)</f>
        <v>1140</v>
      </c>
      <c r="H4" s="30">
        <f>IF(ISNA(VLOOKUP($A4,' Taxi out times'!$B$3662:$C$4362, 2, 0)), 'ICAO LTO Cycle times'!$D$7,VLOOKUP($A4,' Taxi out times'!$B$3662:$C$4362, 2, 0)*60)</f>
        <v>1140</v>
      </c>
      <c r="I4" s="30">
        <f>IF(ISNA(VLOOKUP($A4,' Taxi out times'!$B$4363:$C$5052, 2, 0)), 'ICAO LTO Cycle times'!$D$7,VLOOKUP($A4,' Taxi out times'!$B$4363:$C$5052, 2, 0)*60)</f>
        <v>1140</v>
      </c>
      <c r="J4" s="30">
        <f>IF(ISNA(VLOOKUP($A4,' Taxi out times'!$B$5053:$C$5713, 2, 0)), 'ICAO LTO Cycle times'!$D$7,VLOOKUP($A4,' Taxi out times'!$B$5053:$C$5713, 2, 0)*60)</f>
        <v>1140</v>
      </c>
      <c r="K4" s="30">
        <f>IF(ISNA(VLOOKUP($A4,' Taxi out times'!$B$5714:$C$6466, 2, 0)), 'ICAO LTO Cycle times'!$D$7,VLOOKUP($A4,' Taxi out times'!$B$5713:$C$6466, 2, 0)*60)</f>
        <v>1140</v>
      </c>
      <c r="L4" s="30">
        <f>IF(ISNA(VLOOKUP($A4,' Taxi out times'!$B$6467:$C$7195, 2, 0)), 'ICAO LTO Cycle times'!$D$7,VLOOKUP($A4,' Taxi out times'!$B$6467:$C$7195, 2, 0)*60)</f>
        <v>1140</v>
      </c>
      <c r="M4" s="30">
        <f>IF(ISNA(VLOOKUP($A4,'Taxi in times'!$B$2:$C$483, 2, 0)), 'ICAO LTO Cycle times'!$D$8,VLOOKUP($A4,'Taxi in times'!$B$2:$C$483, 2, 0)*60)</f>
        <v>420</v>
      </c>
      <c r="N4" s="30">
        <f>IF(ISNA(VLOOKUP($A4,'Taxi in times'!$B$484:$C$1074, 2, 0)), 'ICAO LTO Cycle times'!$D$8,VLOOKUP($A4,'Taxi in times'!$B$484:$C$1074, 2, 0)*60)</f>
        <v>212.74809160305344</v>
      </c>
      <c r="O4" s="30">
        <f>IF(ISNA(VLOOKUP($A4,'Taxi in times'!$B$1075:$C$1700, 2, 0)), 'ICAO LTO Cycle times'!$D$8,VLOOKUP($A4,'Taxi in times'!$B$1075:$C$1700, 2, 0)*60)</f>
        <v>188.64406779661016</v>
      </c>
      <c r="P4" s="30">
        <f>IF(ISNA(VLOOKUP($A4,'Taxi in times'!$B$1701:$C$2346, 2, 0)), 'ICAO LTO Cycle times'!$D$8,VLOOKUP($A4,'Taxi in times'!$B$1701:$C$2346, 2, 0)*60)</f>
        <v>420</v>
      </c>
      <c r="Q4" s="30">
        <f>IF(ISNA(VLOOKUP($A4,'Taxi in times'!$B$2347:$C$3020, 2, 0)), 'ICAO LTO Cycle times'!$D$8,VLOOKUP($A4,'Taxi in times'!$B$2347:$C$3020, 2, 0)*60)</f>
        <v>420</v>
      </c>
      <c r="R4" s="30">
        <f>IF(ISNA(VLOOKUP($A4,'Taxi in times'!$B$3021:$C$3684, 2, 0)), 'ICAO LTO Cycle times'!$D$8,VLOOKUP($A4,'Taxi in times'!$B$3021:$C$3684, 2, 0)*60)</f>
        <v>420</v>
      </c>
      <c r="S4" s="30">
        <f>IF(ISNA(VLOOKUP($A4,'Taxi in times'!$B$3685:$C$4389, 2, 0)), 'ICAO LTO Cycle times'!$D$8,VLOOKUP($A4,'Taxi in times'!$B$3685:$C$4389, 2, 0)*60)</f>
        <v>420</v>
      </c>
      <c r="T4" s="30">
        <f>IF(ISNA(VLOOKUP($A4,'Taxi in times'!$B$4390:$C$5084, 2, 0)), 'ICAO LTO Cycle times'!$D$8,VLOOKUP($A4,'Taxi in times'!$B$4390:$C$5084, 2, 0)*60)</f>
        <v>420</v>
      </c>
      <c r="U4" s="30">
        <f>IF(ISNA(VLOOKUP($A4,'Taxi in times'!$B$5085:$C$5749, 2, 0)), 'ICAO LTO Cycle times'!$D$8,VLOOKUP($A4,'Taxi in times'!$B$5085:$C$5749, 2, 0)*60)</f>
        <v>420</v>
      </c>
      <c r="V4" s="30">
        <f>IF(ISNA(VLOOKUP($A4,'Taxi in times'!$B$5750:$C$6509, 2, 0)), 'ICAO LTO Cycle times'!$D$8,VLOOKUP($A4,'Taxi in times'!$B$5750:$C$6509, 2, 0)*60)</f>
        <v>420</v>
      </c>
      <c r="W4" s="30">
        <f>IF(ISNA(VLOOKUP($A4,'Taxi in times'!$B$6510:$C$7239, 2, 0)), 'ICAO LTO Cycle times'!$D$8,VLOOKUP($A4,'Taxi in times'!$B$6510:$C$7239, 2, 0)*60)</f>
        <v>420</v>
      </c>
    </row>
    <row r="5" spans="1:23">
      <c r="A5" s="3" t="s">
        <v>363</v>
      </c>
      <c r="B5" s="30">
        <f>IF(ISNA(VLOOKUP($A5,' Taxi out times'!$B$2:$C$483, 2, 0)), 'ICAO LTO Cycle times'!$D$7,VLOOKUP($A5,' Taxi out times'!$B$2:$C$483, 2, 0)*60)</f>
        <v>1140</v>
      </c>
      <c r="C5" s="30">
        <f>IF(ISNA(VLOOKUP($A5,' Taxi out times'!$B$484:$C$1071, 2, 0)), 'ICAO LTO Cycle times'!$D$7,VLOOKUP($A5,' Taxi out times'!$B$484:$C$1071, 2, 0)*60)</f>
        <v>637.89115646258506</v>
      </c>
      <c r="D5" s="30">
        <f>IF(ISNA(VLOOKUP($A5,' Taxi out times'!$B$1072:$C$1692, 2, 0)), 'ICAO LTO Cycle times'!$D$7,VLOOKUP($A5,' Taxi out times'!$B$1072:$C$1692, 2, 0)*60)</f>
        <v>667.65249537892794</v>
      </c>
      <c r="E5" s="30">
        <f>IF(ISNA(VLOOKUP($A5,' Taxi out times'!$B$1693:$C$2329, 2, 0)), 'ICAO LTO Cycle times'!$D$7,VLOOKUP($A5,' Taxi out times'!$B$1693:$C$2329, 2, 0)*60)</f>
        <v>670.24793388429748</v>
      </c>
      <c r="F5" s="30">
        <f>IF(ISNA(VLOOKUP($A5,' Taxi out times'!$B$2330:$C$2997, 2, 0)), 'ICAO LTO Cycle times'!$D$7,VLOOKUP($A5,' Taxi out times'!$B$2330:$C$2997, 2, 0)*60)</f>
        <v>618.15980629539945</v>
      </c>
      <c r="G5" s="30">
        <f>IF(ISNA(VLOOKUP($A5,' Taxi out times'!$B$2998:$C$3661, 2, 0)), 'ICAO LTO Cycle times'!$D$7,VLOOKUP($A5,' Taxi out times'!$B$2998:$C$3661, 2, 0)*60)</f>
        <v>622.94845360824741</v>
      </c>
      <c r="H5" s="30">
        <f>IF(ISNA(VLOOKUP($A5,' Taxi out times'!$B$3662:$C$4362, 2, 0)), 'ICAO LTO Cycle times'!$D$7,VLOOKUP($A5,' Taxi out times'!$B$3662:$C$4362, 2, 0)*60)</f>
        <v>649.9447513812155</v>
      </c>
      <c r="I5" s="30">
        <f>IF(ISNA(VLOOKUP($A5,' Taxi out times'!$B$4363:$C$5052, 2, 0)), 'ICAO LTO Cycle times'!$D$7,VLOOKUP($A5,' Taxi out times'!$B$4363:$C$5052, 2, 0)*60)</f>
        <v>625.65619223659894</v>
      </c>
      <c r="J5" s="30">
        <f>IF(ISNA(VLOOKUP($A5,' Taxi out times'!$B$5053:$C$5713, 2, 0)), 'ICAO LTO Cycle times'!$D$7,VLOOKUP($A5,' Taxi out times'!$B$5053:$C$5713, 2, 0)*60)</f>
        <v>628.18378378378384</v>
      </c>
      <c r="K5" s="30">
        <f>IF(ISNA(VLOOKUP($A5,' Taxi out times'!$B$5714:$C$6466, 2, 0)), 'ICAO LTO Cycle times'!$D$7,VLOOKUP($A5,' Taxi out times'!$B$5713:$C$6466, 2, 0)*60)</f>
        <v>654.60365853658539</v>
      </c>
      <c r="L5" s="30">
        <f>IF(ISNA(VLOOKUP($A5,' Taxi out times'!$B$6467:$C$7195, 2, 0)), 'ICAO LTO Cycle times'!$D$7,VLOOKUP($A5,' Taxi out times'!$B$6467:$C$7195, 2, 0)*60)</f>
        <v>680.04298434141845</v>
      </c>
      <c r="M5" s="30">
        <f>IF(ISNA(VLOOKUP($A5,'Taxi in times'!$B$2:$C$483, 2, 0)), 'ICAO LTO Cycle times'!$D$8,VLOOKUP($A5,'Taxi in times'!$B$2:$C$483, 2, 0)*60)</f>
        <v>420</v>
      </c>
      <c r="N5" s="30">
        <f>IF(ISNA(VLOOKUP($A5,'Taxi in times'!$B$483:$C$1074, 2, 0)), 'ICAO LTO Cycle times'!$D$8,VLOOKUP($A5,'Taxi in times'!$B$483:$C$1074, 2, 0)*60)</f>
        <v>421.18372379778054</v>
      </c>
      <c r="O5" s="30">
        <f>IF(ISNA(VLOOKUP($A5,'Taxi in times'!$B$1074:$C$1700, 2, 0)), 'ICAO LTO Cycle times'!$D$8,VLOOKUP($A5,'Taxi in times'!$B$1074:$C$1700, 2, 0)*60)</f>
        <v>399.39864209505333</v>
      </c>
      <c r="P5" s="30">
        <f>IF(ISNA(VLOOKUP($A5,'Taxi in times'!$B$1700:$C$2346, 2, 0)), 'ICAO LTO Cycle times'!$D$8,VLOOKUP($A5,'Taxi in times'!$B$1700:$C$2346, 2, 0)*60)</f>
        <v>402.59715639810429</v>
      </c>
      <c r="Q5" s="30">
        <f>IF(ISNA(VLOOKUP($A5,'Taxi in times'!$B$2346:$C$3020, 2, 0)), 'ICAO LTO Cycle times'!$D$8,VLOOKUP($A5,'Taxi in times'!$B$2346:$C$3020, 2, 0)*60)</f>
        <v>373.0402010050251</v>
      </c>
      <c r="R5" s="30">
        <f>IF(ISNA(VLOOKUP($A5,'Taxi in times'!$B$3020:$C$3684, 2, 0)), 'ICAO LTO Cycle times'!$D$8,VLOOKUP($A5,'Taxi in times'!$B$3020:$C$3684, 2, 0)*60)</f>
        <v>384.52868852459017</v>
      </c>
      <c r="S5" s="30">
        <f>IF(ISNA(VLOOKUP($A5,'Taxi in times'!$B$3684:$C$4389, 2, 0)), 'ICAO LTO Cycle times'!$D$8,VLOOKUP($A5,'Taxi in times'!$B$3684:$C$4389, 2, 0)*60)</f>
        <v>390.78717201166182</v>
      </c>
      <c r="T5" s="30">
        <f>IF(ISNA(VLOOKUP($A5,'Taxi in times'!$B$4389:$C$5084, 2, 0)), 'ICAO LTO Cycle times'!$D$8,VLOOKUP($A5,'Taxi in times'!$B$4389:$C$5084, 2, 0)*60)</f>
        <v>398.71207430340559</v>
      </c>
      <c r="U5" s="30">
        <f>IF(ISNA(VLOOKUP($A5,'Taxi in times'!$B$5085:$C$5749, 2, 0)), 'ICAO LTO Cycle times'!$D$8,VLOOKUP($A5,'Taxi in times'!$B$5085:$C$5749, 2, 0)*60)</f>
        <v>409.47540983606558</v>
      </c>
      <c r="V5" s="30">
        <f>IF(ISNA(VLOOKUP($A5,'Taxi in times'!$B$5750:$C$6509, 2, 0)), 'ICAO LTO Cycle times'!$D$8,VLOOKUP($A5,'Taxi in times'!$B$5750:$C$6509, 2, 0)*60)</f>
        <v>405.42398777692898</v>
      </c>
      <c r="W5" s="30">
        <f>IF(ISNA(VLOOKUP($A5,'Taxi in times'!$B$6510:$C$7239, 2, 0)), 'ICAO LTO Cycle times'!$D$8,VLOOKUP($A5,'Taxi in times'!$B$6510:$C$7239, 2, 0)*60)</f>
        <v>420.85558252427182</v>
      </c>
    </row>
    <row r="6" spans="1:23">
      <c r="A6" s="3" t="s">
        <v>364</v>
      </c>
      <c r="B6" s="30">
        <f>IF(ISNA(VLOOKUP($A6,' Taxi out times'!$B$2:$C$483, 2, 0)), 'ICAO LTO Cycle times'!$D$7,VLOOKUP($A6,' Taxi out times'!$B$2:$C$483, 2, 0)*60)</f>
        <v>542.32258064516134</v>
      </c>
      <c r="C6" s="30">
        <f>IF(ISNA(VLOOKUP($A6,' Taxi out times'!$B$484:$C$1071, 2, 0)), 'ICAO LTO Cycle times'!$D$7,VLOOKUP($A6,' Taxi out times'!$B$484:$C$1071, 2, 0)*60)</f>
        <v>506.74418604651163</v>
      </c>
      <c r="D6" s="30">
        <f>IF(ISNA(VLOOKUP($A6,' Taxi out times'!$B$1072:$C$1692, 2, 0)), 'ICAO LTO Cycle times'!$D$7,VLOOKUP($A6,' Taxi out times'!$B$1072:$C$1692, 2, 0)*60)</f>
        <v>598.55769230769226</v>
      </c>
      <c r="E6" s="30">
        <f>IF(ISNA(VLOOKUP($A6,' Taxi out times'!$B$1693:$C$2329, 2, 0)), 'ICAO LTO Cycle times'!$D$7,VLOOKUP($A6,' Taxi out times'!$B$1693:$C$2329, 2, 0)*60)</f>
        <v>560.35087719298247</v>
      </c>
      <c r="F6" s="30">
        <f>IF(ISNA(VLOOKUP($A6,' Taxi out times'!$B$2330:$C$2997, 2, 0)), 'ICAO LTO Cycle times'!$D$7,VLOOKUP($A6,' Taxi out times'!$B$2330:$C$2997, 2, 0)*60)</f>
        <v>514.15384615384619</v>
      </c>
      <c r="G6" s="30">
        <f>IF(ISNA(VLOOKUP($A6,' Taxi out times'!$B$2998:$C$3661, 2, 0)), 'ICAO LTO Cycle times'!$D$7,VLOOKUP($A6,' Taxi out times'!$B$2998:$C$3661, 2, 0)*60)</f>
        <v>512.91139240506334</v>
      </c>
      <c r="H6" s="30">
        <f>IF(ISNA(VLOOKUP($A6,' Taxi out times'!$B$3662:$C$4362, 2, 0)), 'ICAO LTO Cycle times'!$D$7,VLOOKUP($A6,' Taxi out times'!$B$3662:$C$4362, 2, 0)*60)</f>
        <v>444.22331940751991</v>
      </c>
      <c r="I6" s="30">
        <f>IF(ISNA(VLOOKUP($A6,' Taxi out times'!$B$4363:$C$5052, 2, 0)), 'ICAO LTO Cycle times'!$D$7,VLOOKUP($A6,' Taxi out times'!$B$4363:$C$5052, 2, 0)*60)</f>
        <v>428.65162355531095</v>
      </c>
      <c r="J6" s="30">
        <f>IF(ISNA(VLOOKUP($A6,' Taxi out times'!$B$5053:$C$5713, 2, 0)), 'ICAO LTO Cycle times'!$D$7,VLOOKUP($A6,' Taxi out times'!$B$5053:$C$5713, 2, 0)*60)</f>
        <v>457.01880530973449</v>
      </c>
      <c r="K6" s="30">
        <f>IF(ISNA(VLOOKUP($A6,' Taxi out times'!$B$5714:$C$6466, 2, 0)), 'ICAO LTO Cycle times'!$D$7,VLOOKUP($A6,' Taxi out times'!$B$5713:$C$6466, 2, 0)*60)</f>
        <v>607.40992167101831</v>
      </c>
      <c r="L6" s="30">
        <f>IF(ISNA(VLOOKUP($A6,' Taxi out times'!$B$6467:$C$7195, 2, 0)), 'ICAO LTO Cycle times'!$D$7,VLOOKUP($A6,' Taxi out times'!$B$6467:$C$7195, 2, 0)*60)</f>
        <v>609.14947856315189</v>
      </c>
      <c r="M6" s="30">
        <f>IF(ISNA(VLOOKUP($A6,'Taxi in times'!$B$2:$C$483, 2, 0)), 'ICAO LTO Cycle times'!$D$8,VLOOKUP($A6,'Taxi in times'!$B$2:$C$483, 2, 0)*60)</f>
        <v>343.94904458598722</v>
      </c>
      <c r="N6" s="30">
        <f>IF(ISNA(VLOOKUP($A6,'Taxi in times'!$B$483:$C$1074, 2, 0)), 'ICAO LTO Cycle times'!$D$8,VLOOKUP($A6,'Taxi in times'!$B$483:$C$1074, 2, 0)*60)</f>
        <v>328</v>
      </c>
      <c r="O6" s="30">
        <f>IF(ISNA(VLOOKUP($A6,'Taxi in times'!$B$1074:$C$1700, 2, 0)), 'ICAO LTO Cycle times'!$D$8,VLOOKUP($A6,'Taxi in times'!$B$1074:$C$1700, 2, 0)*60)</f>
        <v>304.01913875598086</v>
      </c>
      <c r="P6" s="30">
        <f>IF(ISNA(VLOOKUP($A6,'Taxi in times'!$B$1700:$C$2346, 2, 0)), 'ICAO LTO Cycle times'!$D$8,VLOOKUP($A6,'Taxi in times'!$B$1700:$C$2346, 2, 0)*60)</f>
        <v>319.07514450867052</v>
      </c>
      <c r="Q6" s="30">
        <f>IF(ISNA(VLOOKUP($A6,'Taxi in times'!$B$2346:$C$3020, 2, 0)), 'ICAO LTO Cycle times'!$D$8,VLOOKUP($A6,'Taxi in times'!$B$2346:$C$3020, 2, 0)*60)</f>
        <v>285.98984771573606</v>
      </c>
      <c r="R6" s="30">
        <f>IF(ISNA(VLOOKUP($A6,'Taxi in times'!$B$3020:$C$3684, 2, 0)), 'ICAO LTO Cycle times'!$D$8,VLOOKUP($A6,'Taxi in times'!$B$3020:$C$3684, 2, 0)*60)</f>
        <v>292.18487394957981</v>
      </c>
      <c r="S6" s="30">
        <f>IF(ISNA(VLOOKUP($A6,'Taxi in times'!$B$3684:$C$4389, 2, 0)), 'ICAO LTO Cycle times'!$D$8,VLOOKUP($A6,'Taxi in times'!$B$3684:$C$4389, 2, 0)*60)</f>
        <v>312.90936785986293</v>
      </c>
      <c r="T6" s="30">
        <f>IF(ISNA(VLOOKUP($A6,'Taxi in times'!$B$4389:$C$5084, 2, 0)), 'ICAO LTO Cycle times'!$D$8,VLOOKUP($A6,'Taxi in times'!$B$4389:$C$5084, 2, 0)*60)</f>
        <v>307.67499313752404</v>
      </c>
      <c r="U6" s="30">
        <f>IF(ISNA(VLOOKUP($A6,'Taxi in times'!$B$5085:$C$5749, 2, 0)), 'ICAO LTO Cycle times'!$D$8,VLOOKUP($A6,'Taxi in times'!$B$5085:$C$5749, 2, 0)*60)</f>
        <v>329.53795379537956</v>
      </c>
      <c r="V6" s="30">
        <f>IF(ISNA(VLOOKUP($A6,'Taxi in times'!$B$5750:$C$6509, 2, 0)), 'ICAO LTO Cycle times'!$D$8,VLOOKUP($A6,'Taxi in times'!$B$5750:$C$6509, 2, 0)*60)</f>
        <v>329.04438642297652</v>
      </c>
      <c r="W6" s="30">
        <f>IF(ISNA(VLOOKUP($A6,'Taxi in times'!$B$6510:$C$7239, 2, 0)), 'ICAO LTO Cycle times'!$D$8,VLOOKUP($A6,'Taxi in times'!$B$6510:$C$7239, 2, 0)*60)</f>
        <v>324.31981460023178</v>
      </c>
    </row>
    <row r="7" spans="1:23">
      <c r="A7" s="3" t="s">
        <v>365</v>
      </c>
      <c r="B7" s="30">
        <f>IF(ISNA(VLOOKUP($A7,' Taxi out times'!$B$2:$C$483, 2, 0)), 'ICAO LTO Cycle times'!$D$7,VLOOKUP($A7,' Taxi out times'!$B$2:$C$483, 2, 0)*60)</f>
        <v>1140</v>
      </c>
      <c r="C7" s="30">
        <f>IF(ISNA(VLOOKUP($A7,' Taxi out times'!$B$484:$C$1071, 2, 0)), 'ICAO LTO Cycle times'!$D$7,VLOOKUP($A7,' Taxi out times'!$B$484:$C$1071, 2, 0)*60)</f>
        <v>836.72727272727275</v>
      </c>
      <c r="D7" s="30">
        <f>IF(ISNA(VLOOKUP($A7,' Taxi out times'!$B$1072:$C$1692, 2, 0)), 'ICAO LTO Cycle times'!$D$7,VLOOKUP($A7,' Taxi out times'!$B$1072:$C$1692, 2, 0)*60)</f>
        <v>1140</v>
      </c>
      <c r="E7" s="30">
        <f>IF(ISNA(VLOOKUP($A7,' Taxi out times'!$B$1693:$C$2329, 2, 0)), 'ICAO LTO Cycle times'!$D$7,VLOOKUP($A7,' Taxi out times'!$B$1693:$C$2329, 2, 0)*60)</f>
        <v>879.17647058823525</v>
      </c>
      <c r="F7" s="30">
        <f>IF(ISNA(VLOOKUP($A7,' Taxi out times'!$B$2330:$C$2997, 2, 0)), 'ICAO LTO Cycle times'!$D$7,VLOOKUP($A7,' Taxi out times'!$B$2330:$C$2997, 2, 0)*60)</f>
        <v>955.5</v>
      </c>
      <c r="G7" s="30">
        <f>IF(ISNA(VLOOKUP($A7,' Taxi out times'!$B$2998:$C$3661, 2, 0)), 'ICAO LTO Cycle times'!$D$7,VLOOKUP($A7,' Taxi out times'!$B$2998:$C$3661, 2, 0)*60)</f>
        <v>861.98019801980195</v>
      </c>
      <c r="H7" s="30">
        <f>IF(ISNA(VLOOKUP($A7,' Taxi out times'!$B$3662:$C$4362, 2, 0)), 'ICAO LTO Cycle times'!$D$7,VLOOKUP($A7,' Taxi out times'!$B$3662:$C$4362, 2, 0)*60)</f>
        <v>1140</v>
      </c>
      <c r="I7" s="30">
        <f>IF(ISNA(VLOOKUP($A7,' Taxi out times'!$B$4363:$C$5052, 2, 0)), 'ICAO LTO Cycle times'!$D$7,VLOOKUP($A7,' Taxi out times'!$B$4363:$C$5052, 2, 0)*60)</f>
        <v>1140</v>
      </c>
      <c r="J7" s="30">
        <f>IF(ISNA(VLOOKUP($A7,' Taxi out times'!$B$5053:$C$5713, 2, 0)), 'ICAO LTO Cycle times'!$D$7,VLOOKUP($A7,' Taxi out times'!$B$5053:$C$5713, 2, 0)*60)</f>
        <v>1140</v>
      </c>
      <c r="K7" s="30">
        <f>IF(ISNA(VLOOKUP($A7,' Taxi out times'!$B$5714:$C$6466, 2, 0)), 'ICAO LTO Cycle times'!$D$7,VLOOKUP($A7,' Taxi out times'!$B$5713:$C$6466, 2, 0)*60)</f>
        <v>1140</v>
      </c>
      <c r="L7" s="30">
        <f>IF(ISNA(VLOOKUP($A7,' Taxi out times'!$B$6467:$C$7195, 2, 0)), 'ICAO LTO Cycle times'!$D$7,VLOOKUP($A7,' Taxi out times'!$B$6467:$C$7195, 2, 0)*60)</f>
        <v>1140</v>
      </c>
      <c r="M7" s="30">
        <f>IF(ISNA(VLOOKUP($A7,'Taxi in times'!$B$2:$C$483, 2, 0)), 'ICAO LTO Cycle times'!$D$8,VLOOKUP($A7,'Taxi in times'!$B$2:$C$483, 2, 0)*60)</f>
        <v>420</v>
      </c>
      <c r="N7" s="30">
        <f>IF(ISNA(VLOOKUP($A7,'Taxi in times'!$B$483:$C$1074, 2, 0)), 'ICAO LTO Cycle times'!$D$8,VLOOKUP($A7,'Taxi in times'!$B$483:$C$1074, 2, 0)*60)</f>
        <v>354.84375</v>
      </c>
      <c r="O7" s="30">
        <f>IF(ISNA(VLOOKUP($A7,'Taxi in times'!$B$1074:$C$1700, 2, 0)), 'ICAO LTO Cycle times'!$D$8,VLOOKUP($A7,'Taxi in times'!$B$1074:$C$1700, 2, 0)*60)</f>
        <v>446.66666666666669</v>
      </c>
      <c r="P7" s="30">
        <f>IF(ISNA(VLOOKUP($A7,'Taxi in times'!$B$1700:$C$2346, 2, 0)), 'ICAO LTO Cycle times'!$D$8,VLOOKUP($A7,'Taxi in times'!$B$1700:$C$2346, 2, 0)*60)</f>
        <v>374.79452054794524</v>
      </c>
      <c r="Q7" s="30">
        <f>IF(ISNA(VLOOKUP($A7,'Taxi in times'!$B$2346:$C$3020, 2, 0)), 'ICAO LTO Cycle times'!$D$8,VLOOKUP($A7,'Taxi in times'!$B$2346:$C$3020, 2, 0)*60)</f>
        <v>358.90909090909088</v>
      </c>
      <c r="R7" s="30">
        <f>IF(ISNA(VLOOKUP($A7,'Taxi in times'!$B$3020:$C$3684, 2, 0)), 'ICAO LTO Cycle times'!$D$8,VLOOKUP($A7,'Taxi in times'!$B$3020:$C$3684, 2, 0)*60)</f>
        <v>420</v>
      </c>
      <c r="S7" s="30">
        <f>IF(ISNA(VLOOKUP($A7,'Taxi in times'!$B$3684:$C$4389, 2, 0)), 'ICAO LTO Cycle times'!$D$8,VLOOKUP($A7,'Taxi in times'!$B$3684:$C$4389, 2, 0)*60)</f>
        <v>420</v>
      </c>
      <c r="T7" s="30">
        <f>IF(ISNA(VLOOKUP($A7,'Taxi in times'!$B$4389:$C$5084, 2, 0)), 'ICAO LTO Cycle times'!$D$8,VLOOKUP($A7,'Taxi in times'!$B$4389:$C$5084, 2, 0)*60)</f>
        <v>420</v>
      </c>
      <c r="U7" s="30">
        <f>IF(ISNA(VLOOKUP($A7,'Taxi in times'!$B$5085:$C$5749, 2, 0)), 'ICAO LTO Cycle times'!$D$8,VLOOKUP($A7,'Taxi in times'!$B$5085:$C$5749, 2, 0)*60)</f>
        <v>420</v>
      </c>
      <c r="V7" s="30">
        <f>IF(ISNA(VLOOKUP($A7,'Taxi in times'!$B$5750:$C$6509, 2, 0)), 'ICAO LTO Cycle times'!$D$8,VLOOKUP($A7,'Taxi in times'!$B$5750:$C$6509, 2, 0)*60)</f>
        <v>420</v>
      </c>
      <c r="W7" s="30">
        <f>IF(ISNA(VLOOKUP($A7,'Taxi in times'!$B$6510:$C$7239, 2, 0)), 'ICAO LTO Cycle times'!$D$8,VLOOKUP($A7,'Taxi in times'!$B$6510:$C$7239, 2, 0)*60)</f>
        <v>420</v>
      </c>
    </row>
    <row r="8" spans="1:23">
      <c r="A8" s="3" t="s">
        <v>366</v>
      </c>
      <c r="B8" s="30">
        <f>IF(ISNA(VLOOKUP($A8,' Taxi out times'!$B$2:$C$483, 2, 0)), 'ICAO LTO Cycle times'!$D$7,VLOOKUP($A8,' Taxi out times'!$B$2:$C$483, 2, 0)*60)</f>
        <v>1140</v>
      </c>
      <c r="C8" s="30">
        <f>IF(ISNA(VLOOKUP($A8,' Taxi out times'!$B$484:$C$1071, 2, 0)), 'ICAO LTO Cycle times'!$D$7,VLOOKUP($A8,' Taxi out times'!$B$484:$C$1071, 2, 0)*60)</f>
        <v>1140</v>
      </c>
      <c r="D8" s="30">
        <f>IF(ISNA(VLOOKUP($A8,' Taxi out times'!$B$1072:$C$1692, 2, 0)), 'ICAO LTO Cycle times'!$D$7,VLOOKUP($A8,' Taxi out times'!$B$1072:$C$1692, 2, 0)*60)</f>
        <v>1140</v>
      </c>
      <c r="E8" s="30">
        <f>IF(ISNA(VLOOKUP($A8,' Taxi out times'!$B$1693:$C$2329, 2, 0)), 'ICAO LTO Cycle times'!$D$7,VLOOKUP($A8,' Taxi out times'!$B$1693:$C$2329, 2, 0)*60)</f>
        <v>926.88</v>
      </c>
      <c r="F8" s="30">
        <f>IF(ISNA(VLOOKUP($A8,' Taxi out times'!$B$2330:$C$2997, 2, 0)), 'ICAO LTO Cycle times'!$D$7,VLOOKUP($A8,' Taxi out times'!$B$2330:$C$2997, 2, 0)*60)</f>
        <v>811.11111111111109</v>
      </c>
      <c r="G8" s="30">
        <f>IF(ISNA(VLOOKUP($A8,' Taxi out times'!$B$2998:$C$3661, 2, 0)), 'ICAO LTO Cycle times'!$D$7,VLOOKUP($A8,' Taxi out times'!$B$2998:$C$3661, 2, 0)*60)</f>
        <v>838.75862068965523</v>
      </c>
      <c r="H8" s="30">
        <f>IF(ISNA(VLOOKUP($A8,' Taxi out times'!$B$3662:$C$4362, 2, 0)), 'ICAO LTO Cycle times'!$D$7,VLOOKUP($A8,' Taxi out times'!$B$3662:$C$4362, 2, 0)*60)</f>
        <v>872.80575539568349</v>
      </c>
      <c r="I8" s="30">
        <f>IF(ISNA(VLOOKUP($A8,' Taxi out times'!$B$4363:$C$5052, 2, 0)), 'ICAO LTO Cycle times'!$D$7,VLOOKUP($A8,' Taxi out times'!$B$4363:$C$5052, 2, 0)*60)</f>
        <v>932.64705882352951</v>
      </c>
      <c r="J8" s="30">
        <f>IF(ISNA(VLOOKUP($A8,' Taxi out times'!$B$5053:$C$5713, 2, 0)), 'ICAO LTO Cycle times'!$D$7,VLOOKUP($A8,' Taxi out times'!$B$5053:$C$5713, 2, 0)*60)</f>
        <v>918.05825242718447</v>
      </c>
      <c r="K8" s="30">
        <f>IF(ISNA(VLOOKUP($A8,' Taxi out times'!$B$5714:$C$6466, 2, 0)), 'ICAO LTO Cycle times'!$D$7,VLOOKUP($A8,' Taxi out times'!$B$5713:$C$6466, 2, 0)*60)</f>
        <v>897.52577319587635</v>
      </c>
      <c r="L8" s="30">
        <f>IF(ISNA(VLOOKUP($A8,' Taxi out times'!$B$6467:$C$7195, 2, 0)), 'ICAO LTO Cycle times'!$D$7,VLOOKUP($A8,' Taxi out times'!$B$6467:$C$7195, 2, 0)*60)</f>
        <v>880.82474226804118</v>
      </c>
      <c r="M8" s="30">
        <f>IF(ISNA(VLOOKUP($A8,'Taxi in times'!$B$2:$C$483, 2, 0)), 'ICAO LTO Cycle times'!$D$8,VLOOKUP($A8,'Taxi in times'!$B$2:$C$483, 2, 0)*60)</f>
        <v>420</v>
      </c>
      <c r="N8" s="30">
        <f>IF(ISNA(VLOOKUP($A8,'Taxi in times'!$B$483:$C$1074, 2, 0)), 'ICAO LTO Cycle times'!$D$8,VLOOKUP($A8,'Taxi in times'!$B$483:$C$1074, 2, 0)*60)</f>
        <v>420</v>
      </c>
      <c r="O8" s="30">
        <f>IF(ISNA(VLOOKUP($A8,'Taxi in times'!$B$1074:$C$1700, 2, 0)), 'ICAO LTO Cycle times'!$D$8,VLOOKUP($A8,'Taxi in times'!$B$1074:$C$1700, 2, 0)*60)</f>
        <v>420</v>
      </c>
      <c r="P8" s="30">
        <f>IF(ISNA(VLOOKUP($A8,'Taxi in times'!$B$1700:$C$2346, 2, 0)), 'ICAO LTO Cycle times'!$D$8,VLOOKUP($A8,'Taxi in times'!$B$1700:$C$2346, 2, 0)*60)</f>
        <v>365.32258064516128</v>
      </c>
      <c r="Q8" s="30">
        <f>IF(ISNA(VLOOKUP($A8,'Taxi in times'!$B$2346:$C$3020, 2, 0)), 'ICAO LTO Cycle times'!$D$8,VLOOKUP($A8,'Taxi in times'!$B$2346:$C$3020, 2, 0)*60)</f>
        <v>355.10204081632651</v>
      </c>
      <c r="R8" s="30">
        <f>IF(ISNA(VLOOKUP($A8,'Taxi in times'!$B$3020:$C$3684, 2, 0)), 'ICAO LTO Cycle times'!$D$8,VLOOKUP($A8,'Taxi in times'!$B$3020:$C$3684, 2, 0)*60)</f>
        <v>402.04379562043795</v>
      </c>
      <c r="S8" s="30">
        <f>IF(ISNA(VLOOKUP($A8,'Taxi in times'!$B$3684:$C$4389, 2, 0)), 'ICAO LTO Cycle times'!$D$8,VLOOKUP($A8,'Taxi in times'!$B$3684:$C$4389, 2, 0)*60)</f>
        <v>358.125</v>
      </c>
      <c r="T8" s="30">
        <f>IF(ISNA(VLOOKUP($A8,'Taxi in times'!$B$4389:$C$5084, 2, 0)), 'ICAO LTO Cycle times'!$D$8,VLOOKUP($A8,'Taxi in times'!$B$4389:$C$5084, 2, 0)*60)</f>
        <v>379.84251968503941</v>
      </c>
      <c r="U8" s="30">
        <f>IF(ISNA(VLOOKUP($A8,'Taxi in times'!$B$5085:$C$5749, 2, 0)), 'ICAO LTO Cycle times'!$D$8,VLOOKUP($A8,'Taxi in times'!$B$5085:$C$5749, 2, 0)*60)</f>
        <v>420</v>
      </c>
      <c r="V8" s="30">
        <f>IF(ISNA(VLOOKUP($A8,'Taxi in times'!$B$5750:$C$6509, 2, 0)), 'ICAO LTO Cycle times'!$D$8,VLOOKUP($A8,'Taxi in times'!$B$5750:$C$6509, 2, 0)*60)</f>
        <v>386.20689655172413</v>
      </c>
      <c r="W8" s="30">
        <f>IF(ISNA(VLOOKUP($A8,'Taxi in times'!$B$6510:$C$7239, 2, 0)), 'ICAO LTO Cycle times'!$D$8,VLOOKUP($A8,'Taxi in times'!$B$6510:$C$7239, 2, 0)*60)</f>
        <v>397.65957446808511</v>
      </c>
    </row>
    <row r="9" spans="1:23">
      <c r="A9" s="3" t="s">
        <v>367</v>
      </c>
      <c r="B9" s="30">
        <f>IF(ISNA(VLOOKUP($A9,' Taxi out times'!$B$2:$C$483, 2, 0)), 'ICAO LTO Cycle times'!$D$7,VLOOKUP($A9,' Taxi out times'!$B$2:$C$483, 2, 0)*60)</f>
        <v>1146.6737626397021</v>
      </c>
      <c r="C9" s="30">
        <f>IF(ISNA(VLOOKUP($A9,' Taxi out times'!$B$484:$C$1071, 2, 0)), 'ICAO LTO Cycle times'!$D$7,VLOOKUP($A9,' Taxi out times'!$B$484:$C$1071, 2, 0)*60)</f>
        <v>1113.0327580133851</v>
      </c>
      <c r="D9" s="30">
        <f>IF(ISNA(VLOOKUP($A9,' Taxi out times'!$B$1072:$C$1692, 2, 0)), 'ICAO LTO Cycle times'!$D$7,VLOOKUP($A9,' Taxi out times'!$B$1072:$C$1692, 2, 0)*60)</f>
        <v>1166.2420042643923</v>
      </c>
      <c r="E9" s="30">
        <f>IF(ISNA(VLOOKUP($A9,' Taxi out times'!$B$1693:$C$2329, 2, 0)), 'ICAO LTO Cycle times'!$D$7,VLOOKUP($A9,' Taxi out times'!$B$1693:$C$2329, 2, 0)*60)</f>
        <v>1179.9443742098608</v>
      </c>
      <c r="F9" s="30">
        <f>IF(ISNA(VLOOKUP($A9,' Taxi out times'!$B$2330:$C$2997, 2, 0)), 'ICAO LTO Cycle times'!$D$7,VLOOKUP($A9,' Taxi out times'!$B$2330:$C$2997, 2, 0)*60)</f>
        <v>1183.9104477611938</v>
      </c>
      <c r="G9" s="30">
        <f>IF(ISNA(VLOOKUP($A9,' Taxi out times'!$B$2998:$C$3661, 2, 0)), 'ICAO LTO Cycle times'!$D$7,VLOOKUP($A9,' Taxi out times'!$B$2998:$C$3661, 2, 0)*60)</f>
        <v>1179.1168016723282</v>
      </c>
      <c r="H9" s="30">
        <f>IF(ISNA(VLOOKUP($A9,' Taxi out times'!$B$3662:$C$4362, 2, 0)), 'ICAO LTO Cycle times'!$D$7,VLOOKUP($A9,' Taxi out times'!$B$3662:$C$4362, 2, 0)*60)</f>
        <v>1244.5364064955475</v>
      </c>
      <c r="I9" s="30">
        <f>IF(ISNA(VLOOKUP($A9,' Taxi out times'!$B$4363:$C$5052, 2, 0)), 'ICAO LTO Cycle times'!$D$7,VLOOKUP($A9,' Taxi out times'!$B$4363:$C$5052, 2, 0)*60)</f>
        <v>1248.7912087912089</v>
      </c>
      <c r="J9" s="30">
        <f>IF(ISNA(VLOOKUP($A9,' Taxi out times'!$B$5053:$C$5713, 2, 0)), 'ICAO LTO Cycle times'!$D$7,VLOOKUP($A9,' Taxi out times'!$B$5053:$C$5713, 2, 0)*60)</f>
        <v>1249.2316416217748</v>
      </c>
      <c r="K9" s="30">
        <f>IF(ISNA(VLOOKUP($A9,' Taxi out times'!$B$5714:$C$6466, 2, 0)), 'ICAO LTO Cycle times'!$D$7,VLOOKUP($A9,' Taxi out times'!$B$5713:$C$6466, 2, 0)*60)</f>
        <v>1202.021739130435</v>
      </c>
      <c r="L9" s="30">
        <f>IF(ISNA(VLOOKUP($A9,' Taxi out times'!$B$6467:$C$7195, 2, 0)), 'ICAO LTO Cycle times'!$D$7,VLOOKUP($A9,' Taxi out times'!$B$6467:$C$7195, 2, 0)*60)</f>
        <v>1244.870925684485</v>
      </c>
      <c r="M9" s="30">
        <f>IF(ISNA(VLOOKUP($A9,'Taxi in times'!$B$2:$C$483, 2, 0)), 'ICAO LTO Cycle times'!$D$8,VLOOKUP($A9,'Taxi in times'!$B$2:$C$483, 2, 0)*60)</f>
        <v>451.30712008501598</v>
      </c>
      <c r="N9" s="30">
        <f>IF(ISNA(VLOOKUP($A9,'Taxi in times'!$B$483:$C$1074, 2, 0)), 'ICAO LTO Cycle times'!$D$8,VLOOKUP($A9,'Taxi in times'!$B$483:$C$1074, 2, 0)*60)</f>
        <v>405.68517217146876</v>
      </c>
      <c r="O9" s="30">
        <f>IF(ISNA(VLOOKUP($A9,'Taxi in times'!$B$1074:$C$1700, 2, 0)), 'ICAO LTO Cycle times'!$D$8,VLOOKUP($A9,'Taxi in times'!$B$1074:$C$1700, 2, 0)*60)</f>
        <v>400.67851373182555</v>
      </c>
      <c r="P9" s="30">
        <f>IF(ISNA(VLOOKUP($A9,'Taxi in times'!$B$1700:$C$2346, 2, 0)), 'ICAO LTO Cycle times'!$D$8,VLOOKUP($A9,'Taxi in times'!$B$1700:$C$2346, 2, 0)*60)</f>
        <v>393.80710659898477</v>
      </c>
      <c r="Q9" s="30">
        <f>IF(ISNA(VLOOKUP($A9,'Taxi in times'!$B$2346:$C$3020, 2, 0)), 'ICAO LTO Cycle times'!$D$8,VLOOKUP($A9,'Taxi in times'!$B$2346:$C$3020, 2, 0)*60)</f>
        <v>452.46656760772657</v>
      </c>
      <c r="R9" s="30">
        <f>IF(ISNA(VLOOKUP($A9,'Taxi in times'!$B$3020:$C$3684, 2, 0)), 'ICAO LTO Cycle times'!$D$8,VLOOKUP($A9,'Taxi in times'!$B$3020:$C$3684, 2, 0)*60)</f>
        <v>414.72920445711327</v>
      </c>
      <c r="S9" s="30">
        <f>IF(ISNA(VLOOKUP($A9,'Taxi in times'!$B$3684:$C$4389, 2, 0)), 'ICAO LTO Cycle times'!$D$8,VLOOKUP($A9,'Taxi in times'!$B$3684:$C$4389, 2, 0)*60)</f>
        <v>467.5385822652367</v>
      </c>
      <c r="T9" s="30">
        <f>IF(ISNA(VLOOKUP($A9,'Taxi in times'!$B$4389:$C$5084, 2, 0)), 'ICAO LTO Cycle times'!$D$8,VLOOKUP($A9,'Taxi in times'!$B$4389:$C$5084, 2, 0)*60)</f>
        <v>452.85714285714283</v>
      </c>
      <c r="U9" s="30">
        <f>IF(ISNA(VLOOKUP($A9,'Taxi in times'!$B$5085:$C$5749, 2, 0)), 'ICAO LTO Cycle times'!$D$8,VLOOKUP($A9,'Taxi in times'!$B$5085:$C$5749, 2, 0)*60)</f>
        <v>410.8828522920204</v>
      </c>
      <c r="V9" s="30">
        <f>IF(ISNA(VLOOKUP($A9,'Taxi in times'!$B$5750:$C$6509, 2, 0)), 'ICAO LTO Cycle times'!$D$8,VLOOKUP($A9,'Taxi in times'!$B$5750:$C$6509, 2, 0)*60)</f>
        <v>425.32389765922699</v>
      </c>
      <c r="W9" s="30">
        <f>IF(ISNA(VLOOKUP($A9,'Taxi in times'!$B$6510:$C$7239, 2, 0)), 'ICAO LTO Cycle times'!$D$8,VLOOKUP($A9,'Taxi in times'!$B$6510:$C$7239, 2, 0)*60)</f>
        <v>496.6010362694301</v>
      </c>
    </row>
    <row r="10" spans="1:23">
      <c r="A10" s="3" t="s">
        <v>368</v>
      </c>
      <c r="B10" s="30">
        <f>IF(ISNA(VLOOKUP($A10,' Taxi out times'!$B$2:$C$483, 2, 0)), 'ICAO LTO Cycle times'!$D$7,VLOOKUP($A10,' Taxi out times'!$B$2:$C$483, 2, 0)*60)</f>
        <v>1125.2432432432433</v>
      </c>
      <c r="C10" s="30">
        <f>IF(ISNA(VLOOKUP($A10,' Taxi out times'!$B$484:$C$1071, 2, 0)), 'ICAO LTO Cycle times'!$D$7,VLOOKUP($A10,' Taxi out times'!$B$484:$C$1071, 2, 0)*60)</f>
        <v>1208.6728655959425</v>
      </c>
      <c r="D10" s="30">
        <f>IF(ISNA(VLOOKUP($A10,' Taxi out times'!$B$1072:$C$1692, 2, 0)), 'ICAO LTO Cycle times'!$D$7,VLOOKUP($A10,' Taxi out times'!$B$1072:$C$1692, 2, 0)*60)</f>
        <v>1207.2115384615383</v>
      </c>
      <c r="E10" s="30">
        <f>IF(ISNA(VLOOKUP($A10,' Taxi out times'!$B$1693:$C$2329, 2, 0)), 'ICAO LTO Cycle times'!$D$7,VLOOKUP($A10,' Taxi out times'!$B$1693:$C$2329, 2, 0)*60)</f>
        <v>1249</v>
      </c>
      <c r="F10" s="30">
        <f>IF(ISNA(VLOOKUP($A10,' Taxi out times'!$B$2330:$C$2997, 2, 0)), 'ICAO LTO Cycle times'!$D$7,VLOOKUP($A10,' Taxi out times'!$B$2330:$C$2997, 2, 0)*60)</f>
        <v>1182.8144989339019</v>
      </c>
      <c r="G10" s="30">
        <f>IF(ISNA(VLOOKUP($A10,' Taxi out times'!$B$2998:$C$3661, 2, 0)), 'ICAO LTO Cycle times'!$D$7,VLOOKUP($A10,' Taxi out times'!$B$2998:$C$3661, 2, 0)*60)</f>
        <v>1119.3160054719563</v>
      </c>
      <c r="H10" s="30">
        <f>IF(ISNA(VLOOKUP($A10,' Taxi out times'!$B$3662:$C$4362, 2, 0)), 'ICAO LTO Cycle times'!$D$7,VLOOKUP($A10,' Taxi out times'!$B$3662:$C$4362, 2, 0)*60)</f>
        <v>1180</v>
      </c>
      <c r="I10" s="30">
        <f>IF(ISNA(VLOOKUP($A10,' Taxi out times'!$B$4363:$C$5052, 2, 0)), 'ICAO LTO Cycle times'!$D$7,VLOOKUP($A10,' Taxi out times'!$B$4363:$C$5052, 2, 0)*60)</f>
        <v>1201.8572331017056</v>
      </c>
      <c r="J10" s="30">
        <f>IF(ISNA(VLOOKUP($A10,' Taxi out times'!$B$5053:$C$5713, 2, 0)), 'ICAO LTO Cycle times'!$D$7,VLOOKUP($A10,' Taxi out times'!$B$5053:$C$5713, 2, 0)*60)</f>
        <v>1225.7034220532321</v>
      </c>
      <c r="K10" s="30">
        <f>IF(ISNA(VLOOKUP($A10,' Taxi out times'!$B$5714:$C$6466, 2, 0)), 'ICAO LTO Cycle times'!$D$7,VLOOKUP($A10,' Taxi out times'!$B$5713:$C$6466, 2, 0)*60)</f>
        <v>1232.9187192118225</v>
      </c>
      <c r="L10" s="30">
        <f>IF(ISNA(VLOOKUP($A10,' Taxi out times'!$B$6467:$C$7195, 2, 0)), 'ICAO LTO Cycle times'!$D$7,VLOOKUP($A10,' Taxi out times'!$B$6467:$C$7195, 2, 0)*60)</f>
        <v>1222.2080185938407</v>
      </c>
      <c r="M10" s="30">
        <f>IF(ISNA(VLOOKUP($A10,'Taxi in times'!$B$2:$C$483, 2, 0)), 'ICAO LTO Cycle times'!$D$8,VLOOKUP($A10,'Taxi in times'!$B$2:$C$483, 2, 0)*60)</f>
        <v>441.8842530282638</v>
      </c>
      <c r="N10" s="30">
        <f>IF(ISNA(VLOOKUP($A10,'Taxi in times'!$B$483:$C$1074, 2, 0)), 'ICAO LTO Cycle times'!$D$8,VLOOKUP($A10,'Taxi in times'!$B$483:$C$1074, 2, 0)*60)</f>
        <v>449.49152542372877</v>
      </c>
      <c r="O10" s="30">
        <f>IF(ISNA(VLOOKUP($A10,'Taxi in times'!$B$1074:$C$1700, 2, 0)), 'ICAO LTO Cycle times'!$D$8,VLOOKUP($A10,'Taxi in times'!$B$1074:$C$1700, 2, 0)*60)</f>
        <v>413.68421052631578</v>
      </c>
      <c r="P10" s="30">
        <f>IF(ISNA(VLOOKUP($A10,'Taxi in times'!$B$1700:$C$2346, 2, 0)), 'ICAO LTO Cycle times'!$D$8,VLOOKUP($A10,'Taxi in times'!$B$1700:$C$2346, 2, 0)*60)</f>
        <v>408.04181184668988</v>
      </c>
      <c r="Q10" s="30">
        <f>IF(ISNA(VLOOKUP($A10,'Taxi in times'!$B$2346:$C$3020, 2, 0)), 'ICAO LTO Cycle times'!$D$8,VLOOKUP($A10,'Taxi in times'!$B$2346:$C$3020, 2, 0)*60)</f>
        <v>399.91507430997876</v>
      </c>
      <c r="R10" s="30">
        <f>IF(ISNA(VLOOKUP($A10,'Taxi in times'!$B$3020:$C$3684, 2, 0)), 'ICAO LTO Cycle times'!$D$8,VLOOKUP($A10,'Taxi in times'!$B$3020:$C$3684, 2, 0)*60)</f>
        <v>386.29680998613037</v>
      </c>
      <c r="S10" s="30">
        <f>IF(ISNA(VLOOKUP($A10,'Taxi in times'!$B$3684:$C$4389, 2, 0)), 'ICAO LTO Cycle times'!$D$8,VLOOKUP($A10,'Taxi in times'!$B$3684:$C$4389, 2, 0)*60)</f>
        <v>392.78795811518324</v>
      </c>
      <c r="T10" s="30">
        <f>IF(ISNA(VLOOKUP($A10,'Taxi in times'!$B$4389:$C$5084, 2, 0)), 'ICAO LTO Cycle times'!$D$8,VLOOKUP($A10,'Taxi in times'!$B$4389:$C$5084, 2, 0)*60)</f>
        <v>421.49329929802167</v>
      </c>
      <c r="U10" s="30">
        <f>IF(ISNA(VLOOKUP($A10,'Taxi in times'!$B$5085:$C$5749, 2, 0)), 'ICAO LTO Cycle times'!$D$8,VLOOKUP($A10,'Taxi in times'!$B$5085:$C$5749, 2, 0)*60)</f>
        <v>432.96577946768059</v>
      </c>
      <c r="V10" s="30">
        <f>IF(ISNA(VLOOKUP($A10,'Taxi in times'!$B$5750:$C$6509, 2, 0)), 'ICAO LTO Cycle times'!$D$8,VLOOKUP($A10,'Taxi in times'!$B$5750:$C$6509, 2, 0)*60)</f>
        <v>420.77158603796693</v>
      </c>
      <c r="W10" s="30">
        <f>IF(ISNA(VLOOKUP($A10,'Taxi in times'!$B$6510:$C$7239, 2, 0)), 'ICAO LTO Cycle times'!$D$8,VLOOKUP($A10,'Taxi in times'!$B$6510:$C$7239, 2, 0)*60)</f>
        <v>411.66475315729048</v>
      </c>
    </row>
    <row r="11" spans="1:23">
      <c r="A11" s="3" t="s">
        <v>369</v>
      </c>
      <c r="B11" s="30">
        <f>IF(ISNA(VLOOKUP($A11,' Taxi out times'!$B$2:$C$483, 2, 0)), 'ICAO LTO Cycle times'!$D$7,VLOOKUP($A11,' Taxi out times'!$B$2:$C$483, 2, 0)*60)</f>
        <v>1140</v>
      </c>
      <c r="C11" s="30">
        <f>IF(ISNA(VLOOKUP($A11,' Taxi out times'!$B$484:$C$1071, 2, 0)), 'ICAO LTO Cycle times'!$D$7,VLOOKUP($A11,' Taxi out times'!$B$484:$C$1071, 2, 0)*60)</f>
        <v>986.81415929203536</v>
      </c>
      <c r="D11" s="30">
        <f>IF(ISNA(VLOOKUP($A11,' Taxi out times'!$B$1072:$C$1692, 2, 0)), 'ICAO LTO Cycle times'!$D$7,VLOOKUP($A11,' Taxi out times'!$B$1072:$C$1692, 2, 0)*60)</f>
        <v>1091.1683168316831</v>
      </c>
      <c r="E11" s="30">
        <f>IF(ISNA(VLOOKUP($A11,' Taxi out times'!$B$1693:$C$2329, 2, 0)), 'ICAO LTO Cycle times'!$D$7,VLOOKUP($A11,' Taxi out times'!$B$1693:$C$2329, 2, 0)*60)</f>
        <v>1093.0232558139535</v>
      </c>
      <c r="F11" s="30">
        <f>IF(ISNA(VLOOKUP($A11,' Taxi out times'!$B$2330:$C$2997, 2, 0)), 'ICAO LTO Cycle times'!$D$7,VLOOKUP($A11,' Taxi out times'!$B$2330:$C$2997, 2, 0)*60)</f>
        <v>1104.7460595446585</v>
      </c>
      <c r="G11" s="30">
        <f>IF(ISNA(VLOOKUP($A11,' Taxi out times'!$B$2998:$C$3661, 2, 0)), 'ICAO LTO Cycle times'!$D$7,VLOOKUP($A11,' Taxi out times'!$B$2998:$C$3661, 2, 0)*60)</f>
        <v>1141.3965087281795</v>
      </c>
      <c r="H11" s="30">
        <f>IF(ISNA(VLOOKUP($A11,' Taxi out times'!$B$3662:$C$4362, 2, 0)), 'ICAO LTO Cycle times'!$D$7,VLOOKUP($A11,' Taxi out times'!$B$3662:$C$4362, 2, 0)*60)</f>
        <v>1149.2502106149959</v>
      </c>
      <c r="I11" s="30">
        <f>IF(ISNA(VLOOKUP($A11,' Taxi out times'!$B$4363:$C$5052, 2, 0)), 'ICAO LTO Cycle times'!$D$7,VLOOKUP($A11,' Taxi out times'!$B$4363:$C$5052, 2, 0)*60)</f>
        <v>1156.8944099378882</v>
      </c>
      <c r="J11" s="30">
        <f>IF(ISNA(VLOOKUP($A11,' Taxi out times'!$B$5053:$C$5713, 2, 0)), 'ICAO LTO Cycle times'!$D$7,VLOOKUP($A11,' Taxi out times'!$B$5053:$C$5713, 2, 0)*60)</f>
        <v>1207.3695652173913</v>
      </c>
      <c r="K11" s="30">
        <f>IF(ISNA(VLOOKUP($A11,' Taxi out times'!$B$5714:$C$6466, 2, 0)), 'ICAO LTO Cycle times'!$D$7,VLOOKUP($A11,' Taxi out times'!$B$5713:$C$6466, 2, 0)*60)</f>
        <v>1253.4924078091105</v>
      </c>
      <c r="L11" s="30">
        <f>IF(ISNA(VLOOKUP($A11,' Taxi out times'!$B$6467:$C$7195, 2, 0)), 'ICAO LTO Cycle times'!$D$7,VLOOKUP($A11,' Taxi out times'!$B$6467:$C$7195, 2, 0)*60)</f>
        <v>1233.8231917336393</v>
      </c>
      <c r="M11" s="30">
        <f>IF(ISNA(VLOOKUP($A11,'Taxi in times'!$B$2:$C$483, 2, 0)), 'ICAO LTO Cycle times'!$D$8,VLOOKUP($A11,'Taxi in times'!$B$2:$C$483, 2, 0)*60)</f>
        <v>420</v>
      </c>
      <c r="N11" s="30">
        <f>IF(ISNA(VLOOKUP($A11,'Taxi in times'!$B$483:$C$1074, 2, 0)), 'ICAO LTO Cycle times'!$D$8,VLOOKUP($A11,'Taxi in times'!$B$483:$C$1074, 2, 0)*60)</f>
        <v>436.34042553191489</v>
      </c>
      <c r="O11" s="30">
        <f>IF(ISNA(VLOOKUP($A11,'Taxi in times'!$B$1074:$C$1700, 2, 0)), 'ICAO LTO Cycle times'!$D$8,VLOOKUP($A11,'Taxi in times'!$B$1074:$C$1700, 2, 0)*60)</f>
        <v>451.86372745490985</v>
      </c>
      <c r="P11" s="30">
        <f>IF(ISNA(VLOOKUP($A11,'Taxi in times'!$B$1700:$C$2346, 2, 0)), 'ICAO LTO Cycle times'!$D$8,VLOOKUP($A11,'Taxi in times'!$B$1700:$C$2346, 2, 0)*60)</f>
        <v>453.00992282249172</v>
      </c>
      <c r="Q11" s="30">
        <f>IF(ISNA(VLOOKUP($A11,'Taxi in times'!$B$2346:$C$3020, 2, 0)), 'ICAO LTO Cycle times'!$D$8,VLOOKUP($A11,'Taxi in times'!$B$2346:$C$3020, 2, 0)*60)</f>
        <v>475.42907180385288</v>
      </c>
      <c r="R11" s="30">
        <f>IF(ISNA(VLOOKUP($A11,'Taxi in times'!$B$3020:$C$3684, 2, 0)), 'ICAO LTO Cycle times'!$D$8,VLOOKUP($A11,'Taxi in times'!$B$3020:$C$3684, 2, 0)*60)</f>
        <v>477.00249791840133</v>
      </c>
      <c r="S11" s="30">
        <f>IF(ISNA(VLOOKUP($A11,'Taxi in times'!$B$3684:$C$4389, 2, 0)), 'ICAO LTO Cycle times'!$D$8,VLOOKUP($A11,'Taxi in times'!$B$3684:$C$4389, 2, 0)*60)</f>
        <v>500.10204081632656</v>
      </c>
      <c r="T11" s="30">
        <f>IF(ISNA(VLOOKUP($A11,'Taxi in times'!$B$4389:$C$5084, 2, 0)), 'ICAO LTO Cycle times'!$D$8,VLOOKUP($A11,'Taxi in times'!$B$4389:$C$5084, 2, 0)*60)</f>
        <v>519.39209726443767</v>
      </c>
      <c r="U11" s="30">
        <f>IF(ISNA(VLOOKUP($A11,'Taxi in times'!$B$5085:$C$5749, 2, 0)), 'ICAO LTO Cycle times'!$D$8,VLOOKUP($A11,'Taxi in times'!$B$5085:$C$5749, 2, 0)*60)</f>
        <v>508.60238353196104</v>
      </c>
      <c r="V11" s="30">
        <f>IF(ISNA(VLOOKUP($A11,'Taxi in times'!$B$5750:$C$6509, 2, 0)), 'ICAO LTO Cycle times'!$D$8,VLOOKUP($A11,'Taxi in times'!$B$5750:$C$6509, 2, 0)*60)</f>
        <v>546.10278372591006</v>
      </c>
      <c r="W11" s="30">
        <f>IF(ISNA(VLOOKUP($A11,'Taxi in times'!$B$6510:$C$7239, 2, 0)), 'ICAO LTO Cycle times'!$D$8,VLOOKUP($A11,'Taxi in times'!$B$6510:$C$7239, 2, 0)*60)</f>
        <v>606.42369020501144</v>
      </c>
    </row>
    <row r="12" spans="1:23">
      <c r="A12" s="3" t="s">
        <v>370</v>
      </c>
      <c r="B12" s="30">
        <f>IF(ISNA(VLOOKUP($A12,' Taxi out times'!$B$2:$C$483, 2, 0)), 'ICAO LTO Cycle times'!$D$7,VLOOKUP($A12,' Taxi out times'!$B$2:$C$483, 2, 0)*60)</f>
        <v>1378.7479131886475</v>
      </c>
      <c r="C12" s="30">
        <f>IF(ISNA(VLOOKUP($A12,' Taxi out times'!$B$484:$C$1071, 2, 0)), 'ICAO LTO Cycle times'!$D$7,VLOOKUP($A12,' Taxi out times'!$B$484:$C$1071, 2, 0)*60)</f>
        <v>1236.685878962536</v>
      </c>
      <c r="D12" s="30">
        <f>IF(ISNA(VLOOKUP($A12,' Taxi out times'!$B$1072:$C$1692, 2, 0)), 'ICAO LTO Cycle times'!$D$7,VLOOKUP($A12,' Taxi out times'!$B$1072:$C$1692, 2, 0)*60)</f>
        <v>1180.7940137185617</v>
      </c>
      <c r="E12" s="30">
        <f>IF(ISNA(VLOOKUP($A12,' Taxi out times'!$B$1693:$C$2329, 2, 0)), 'ICAO LTO Cycle times'!$D$7,VLOOKUP($A12,' Taxi out times'!$B$1693:$C$2329, 2, 0)*60)</f>
        <v>1200.2746268656715</v>
      </c>
      <c r="F12" s="30">
        <f>IF(ISNA(VLOOKUP($A12,' Taxi out times'!$B$2330:$C$2997, 2, 0)), 'ICAO LTO Cycle times'!$D$7,VLOOKUP($A12,' Taxi out times'!$B$2330:$C$2997, 2, 0)*60)</f>
        <v>1099.6699956578375</v>
      </c>
      <c r="G12" s="30">
        <f>IF(ISNA(VLOOKUP($A12,' Taxi out times'!$B$2998:$C$3661, 2, 0)), 'ICAO LTO Cycle times'!$D$7,VLOOKUP($A12,' Taxi out times'!$B$2998:$C$3661, 2, 0)*60)</f>
        <v>1122.4477244772447</v>
      </c>
      <c r="H12" s="30">
        <f>IF(ISNA(VLOOKUP($A12,' Taxi out times'!$B$3662:$C$4362, 2, 0)), 'ICAO LTO Cycle times'!$D$7,VLOOKUP($A12,' Taxi out times'!$B$3662:$C$4362, 2, 0)*60)</f>
        <v>1170.4096189117586</v>
      </c>
      <c r="I12" s="30">
        <f>IF(ISNA(VLOOKUP($A12,' Taxi out times'!$B$4363:$C$5052, 2, 0)), 'ICAO LTO Cycle times'!$D$7,VLOOKUP($A12,' Taxi out times'!$B$4363:$C$5052, 2, 0)*60)</f>
        <v>1120.4727044551348</v>
      </c>
      <c r="J12" s="30">
        <f>IF(ISNA(VLOOKUP($A12,' Taxi out times'!$B$5053:$C$5713, 2, 0)), 'ICAO LTO Cycle times'!$D$7,VLOOKUP($A12,' Taxi out times'!$B$5053:$C$5713, 2, 0)*60)</f>
        <v>1200.8071748878924</v>
      </c>
      <c r="K12" s="30">
        <f>IF(ISNA(VLOOKUP($A12,' Taxi out times'!$B$5714:$C$6466, 2, 0)), 'ICAO LTO Cycle times'!$D$7,VLOOKUP($A12,' Taxi out times'!$B$5713:$C$6466, 2, 0)*60)</f>
        <v>1256.9025811823481</v>
      </c>
      <c r="L12" s="30">
        <f>IF(ISNA(VLOOKUP($A12,' Taxi out times'!$B$6467:$C$7195, 2, 0)), 'ICAO LTO Cycle times'!$D$7,VLOOKUP($A12,' Taxi out times'!$B$6467:$C$7195, 2, 0)*60)</f>
        <v>1222.1723300970873</v>
      </c>
      <c r="M12" s="30">
        <f>IF(ISNA(VLOOKUP($A12,'Taxi in times'!$B$2:$C$483, 2, 0)), 'ICAO LTO Cycle times'!$D$8,VLOOKUP($A12,'Taxi in times'!$B$2:$C$483, 2, 0)*60)</f>
        <v>619.03846153846155</v>
      </c>
      <c r="N12" s="30">
        <f>IF(ISNA(VLOOKUP($A12,'Taxi in times'!$B$483:$C$1074, 2, 0)), 'ICAO LTO Cycle times'!$D$8,VLOOKUP($A12,'Taxi in times'!$B$483:$C$1074, 2, 0)*60)</f>
        <v>604.47675804529206</v>
      </c>
      <c r="O12" s="30">
        <f>IF(ISNA(VLOOKUP($A12,'Taxi in times'!$B$1074:$C$1700, 2, 0)), 'ICAO LTO Cycle times'!$D$8,VLOOKUP($A12,'Taxi in times'!$B$1074:$C$1700, 2, 0)*60)</f>
        <v>607.85758133824436</v>
      </c>
      <c r="P12" s="30">
        <f>IF(ISNA(VLOOKUP($A12,'Taxi in times'!$B$1700:$C$2346, 2, 0)), 'ICAO LTO Cycle times'!$D$8,VLOOKUP($A12,'Taxi in times'!$B$1700:$C$2346, 2, 0)*60)</f>
        <v>617.03732655853037</v>
      </c>
      <c r="Q12" s="30">
        <f>IF(ISNA(VLOOKUP($A12,'Taxi in times'!$B$2346:$C$3020, 2, 0)), 'ICAO LTO Cycle times'!$D$8,VLOOKUP($A12,'Taxi in times'!$B$2346:$C$3020, 2, 0)*60)</f>
        <v>595.04331290935977</v>
      </c>
      <c r="R12" s="30">
        <f>IF(ISNA(VLOOKUP($A12,'Taxi in times'!$B$3020:$C$3684, 2, 0)), 'ICAO LTO Cycle times'!$D$8,VLOOKUP($A12,'Taxi in times'!$B$3020:$C$3684, 2, 0)*60)</f>
        <v>585.09068923821042</v>
      </c>
      <c r="S12" s="30">
        <f>IF(ISNA(VLOOKUP($A12,'Taxi in times'!$B$3684:$C$4389, 2, 0)), 'ICAO LTO Cycle times'!$D$8,VLOOKUP($A12,'Taxi in times'!$B$3684:$C$4389, 2, 0)*60)</f>
        <v>590.50049850448659</v>
      </c>
      <c r="T12" s="30">
        <f>IF(ISNA(VLOOKUP($A12,'Taxi in times'!$B$4389:$C$5084, 2, 0)), 'ICAO LTO Cycle times'!$D$8,VLOOKUP($A12,'Taxi in times'!$B$4389:$C$5084, 2, 0)*60)</f>
        <v>612.02464065708421</v>
      </c>
      <c r="U12" s="30">
        <f>IF(ISNA(VLOOKUP($A12,'Taxi in times'!$B$5085:$C$5749, 2, 0)), 'ICAO LTO Cycle times'!$D$8,VLOOKUP($A12,'Taxi in times'!$B$5085:$C$5749, 2, 0)*60)</f>
        <v>602.28679722046741</v>
      </c>
      <c r="V12" s="30">
        <f>IF(ISNA(VLOOKUP($A12,'Taxi in times'!$B$5750:$C$6509, 2, 0)), 'ICAO LTO Cycle times'!$D$8,VLOOKUP($A12,'Taxi in times'!$B$5750:$C$6509, 2, 0)*60)</f>
        <v>652.77314343845376</v>
      </c>
      <c r="W12" s="30">
        <f>IF(ISNA(VLOOKUP($A12,'Taxi in times'!$B$6510:$C$7239, 2, 0)), 'ICAO LTO Cycle times'!$D$8,VLOOKUP($A12,'Taxi in times'!$B$6510:$C$7239, 2, 0)*60)</f>
        <v>663.15851502651742</v>
      </c>
    </row>
    <row r="13" spans="1:23">
      <c r="A13" s="3" t="s">
        <v>371</v>
      </c>
      <c r="B13" s="30">
        <f>IF(ISNA(VLOOKUP($A13,' Taxi out times'!$B$2:$C$483, 2, 0)), 'ICAO LTO Cycle times'!$D$7,VLOOKUP($A13,' Taxi out times'!$B$2:$C$483, 2, 0)*60)</f>
        <v>390.54706752094626</v>
      </c>
      <c r="C13" s="30">
        <f>IF(ISNA(VLOOKUP($A13,' Taxi out times'!$B$484:$C$1071, 2, 0)), 'ICAO LTO Cycle times'!$D$7,VLOOKUP($A13,' Taxi out times'!$B$484:$C$1071, 2, 0)*60)</f>
        <v>499.15206727400141</v>
      </c>
      <c r="D13" s="30">
        <f>IF(ISNA(VLOOKUP($A13,' Taxi out times'!$B$1072:$C$1692, 2, 0)), 'ICAO LTO Cycle times'!$D$7,VLOOKUP($A13,' Taxi out times'!$B$1072:$C$1692, 2, 0)*60)</f>
        <v>599.18725099601591</v>
      </c>
      <c r="E13" s="30">
        <f>IF(ISNA(VLOOKUP($A13,' Taxi out times'!$B$1693:$C$2329, 2, 0)), 'ICAO LTO Cycle times'!$D$7,VLOOKUP($A13,' Taxi out times'!$B$1693:$C$2329, 2, 0)*60)</f>
        <v>641.90310559006207</v>
      </c>
      <c r="F13" s="30">
        <f>IF(ISNA(VLOOKUP($A13,' Taxi out times'!$B$2330:$C$2997, 2, 0)), 'ICAO LTO Cycle times'!$D$7,VLOOKUP($A13,' Taxi out times'!$B$2330:$C$2997, 2, 0)*60)</f>
        <v>627.55781683626276</v>
      </c>
      <c r="G13" s="30">
        <f>IF(ISNA(VLOOKUP($A13,' Taxi out times'!$B$2998:$C$3661, 2, 0)), 'ICAO LTO Cycle times'!$D$7,VLOOKUP($A13,' Taxi out times'!$B$2998:$C$3661, 2, 0)*60)</f>
        <v>640.05803571428567</v>
      </c>
      <c r="H13" s="30">
        <f>IF(ISNA(VLOOKUP($A13,' Taxi out times'!$B$3662:$C$4362, 2, 0)), 'ICAO LTO Cycle times'!$D$7,VLOOKUP($A13,' Taxi out times'!$B$3662:$C$4362, 2, 0)*60)</f>
        <v>579.6598483107332</v>
      </c>
      <c r="I13" s="30">
        <f>IF(ISNA(VLOOKUP($A13,' Taxi out times'!$B$4363:$C$5052, 2, 0)), 'ICAO LTO Cycle times'!$D$7,VLOOKUP($A13,' Taxi out times'!$B$4363:$C$5052, 2, 0)*60)</f>
        <v>589.30616456022699</v>
      </c>
      <c r="J13" s="30">
        <f>IF(ISNA(VLOOKUP($A13,' Taxi out times'!$B$5053:$C$5713, 2, 0)), 'ICAO LTO Cycle times'!$D$7,VLOOKUP($A13,' Taxi out times'!$B$5053:$C$5713, 2, 0)*60)</f>
        <v>585.82568807339453</v>
      </c>
      <c r="K13" s="30">
        <f>IF(ISNA(VLOOKUP($A13,' Taxi out times'!$B$5714:$C$6466, 2, 0)), 'ICAO LTO Cycle times'!$D$7,VLOOKUP($A13,' Taxi out times'!$B$5713:$C$6466, 2, 0)*60)</f>
        <v>652.63882910030134</v>
      </c>
      <c r="L13" s="30">
        <f>IF(ISNA(VLOOKUP($A13,' Taxi out times'!$B$6467:$C$7195, 2, 0)), 'ICAO LTO Cycle times'!$D$7,VLOOKUP($A13,' Taxi out times'!$B$6467:$C$7195, 2, 0)*60)</f>
        <v>708.03866290777285</v>
      </c>
      <c r="M13" s="30">
        <f>IF(ISNA(VLOOKUP($A13,'Taxi in times'!$B$2:$C$483, 2, 0)), 'ICAO LTO Cycle times'!$D$8,VLOOKUP($A13,'Taxi in times'!$B$2:$C$483, 2, 0)*60)</f>
        <v>300.84549572219424</v>
      </c>
      <c r="N13" s="30">
        <f>IF(ISNA(VLOOKUP($A13,'Taxi in times'!$B$483:$C$1074, 2, 0)), 'ICAO LTO Cycle times'!$D$8,VLOOKUP($A13,'Taxi in times'!$B$483:$C$1074, 2, 0)*60)</f>
        <v>323.02445745780227</v>
      </c>
      <c r="O13" s="30">
        <f>IF(ISNA(VLOOKUP($A13,'Taxi in times'!$B$1074:$C$1700, 2, 0)), 'ICAO LTO Cycle times'!$D$8,VLOOKUP($A13,'Taxi in times'!$B$1074:$C$1700, 2, 0)*60)</f>
        <v>337.99682034976149</v>
      </c>
      <c r="P13" s="30">
        <f>IF(ISNA(VLOOKUP($A13,'Taxi in times'!$B$1700:$C$2346, 2, 0)), 'ICAO LTO Cycle times'!$D$8,VLOOKUP($A13,'Taxi in times'!$B$1700:$C$2346, 2, 0)*60)</f>
        <v>356.09624355511909</v>
      </c>
      <c r="Q13" s="30">
        <f>IF(ISNA(VLOOKUP($A13,'Taxi in times'!$B$2346:$C$3020, 2, 0)), 'ICAO LTO Cycle times'!$D$8,VLOOKUP($A13,'Taxi in times'!$B$2346:$C$3020, 2, 0)*60)</f>
        <v>360.05468215994529</v>
      </c>
      <c r="R13" s="30">
        <f>IF(ISNA(VLOOKUP($A13,'Taxi in times'!$B$3020:$C$3684, 2, 0)), 'ICAO LTO Cycle times'!$D$8,VLOOKUP($A13,'Taxi in times'!$B$3020:$C$3684, 2, 0)*60)</f>
        <v>345.34228187919467</v>
      </c>
      <c r="S13" s="30">
        <f>IF(ISNA(VLOOKUP($A13,'Taxi in times'!$B$3684:$C$4389, 2, 0)), 'ICAO LTO Cycle times'!$D$8,VLOOKUP($A13,'Taxi in times'!$B$3684:$C$4389, 2, 0)*60)</f>
        <v>336.9368131868132</v>
      </c>
      <c r="T13" s="30">
        <f>IF(ISNA(VLOOKUP($A13,'Taxi in times'!$B$4389:$C$5084, 2, 0)), 'ICAO LTO Cycle times'!$D$8,VLOOKUP($A13,'Taxi in times'!$B$4389:$C$5084, 2, 0)*60)</f>
        <v>340.24653312788905</v>
      </c>
      <c r="U13" s="30">
        <f>IF(ISNA(VLOOKUP($A13,'Taxi in times'!$B$5085:$C$5749, 2, 0)), 'ICAO LTO Cycle times'!$D$8,VLOOKUP($A13,'Taxi in times'!$B$5085:$C$5749, 2, 0)*60)</f>
        <v>348.46892138939671</v>
      </c>
      <c r="V13" s="30">
        <f>IF(ISNA(VLOOKUP($A13,'Taxi in times'!$B$5750:$C$6509, 2, 0)), 'ICAO LTO Cycle times'!$D$8,VLOOKUP($A13,'Taxi in times'!$B$5750:$C$6509, 2, 0)*60)</f>
        <v>368.69453376205792</v>
      </c>
      <c r="W13" s="30">
        <f>IF(ISNA(VLOOKUP($A13,'Taxi in times'!$B$6510:$C$7239, 2, 0)), 'ICAO LTO Cycle times'!$D$8,VLOOKUP($A13,'Taxi in times'!$B$6510:$C$7239, 2, 0)*60)</f>
        <v>373.43141153081513</v>
      </c>
    </row>
    <row r="14" spans="1:23">
      <c r="A14" s="3" t="s">
        <v>1262</v>
      </c>
      <c r="B14" s="30">
        <f>IF(ISNA(VLOOKUP($A14,' Taxi out times'!$B$2:$C$483, 2, 0)), 'ICAO LTO Cycle times'!$D$7,VLOOKUP($A14,' Taxi out times'!$B$2:$C$483, 2, 0)*60)</f>
        <v>1140</v>
      </c>
      <c r="C14" s="30">
        <f>IF(ISNA(VLOOKUP($A14,' Taxi out times'!$B$484:$C$1071, 2, 0)), 'ICAO LTO Cycle times'!$D$7,VLOOKUP($A14,' Taxi out times'!$B$484:$C$1071, 2, 0)*60)</f>
        <v>1140</v>
      </c>
      <c r="D14" s="30">
        <f>IF(ISNA(VLOOKUP($A14,' Taxi out times'!$B$1072:$C$1692, 2, 0)), 'ICAO LTO Cycle times'!$D$7,VLOOKUP($A14,' Taxi out times'!$B$1072:$C$1692, 2, 0)*60)</f>
        <v>1140</v>
      </c>
      <c r="E14" s="30">
        <f>IF(ISNA(VLOOKUP($A14,' Taxi out times'!$B$1693:$C$2329, 2, 0)), 'ICAO LTO Cycle times'!$D$7,VLOOKUP($A14,' Taxi out times'!$B$1693:$C$2329, 2, 0)*60)</f>
        <v>1140</v>
      </c>
      <c r="F14" s="30">
        <f>IF(ISNA(VLOOKUP($A14,' Taxi out times'!$B$2330:$C$2997, 2, 0)), 'ICAO LTO Cycle times'!$D$7,VLOOKUP($A14,' Taxi out times'!$B$2330:$C$2997, 2, 0)*60)</f>
        <v>1140</v>
      </c>
      <c r="G14" s="30">
        <f>IF(ISNA(VLOOKUP($A14,' Taxi out times'!$B$2998:$C$3661, 2, 0)), 'ICAO LTO Cycle times'!$D$7,VLOOKUP($A14,' Taxi out times'!$B$2998:$C$3661, 2, 0)*60)</f>
        <v>1140</v>
      </c>
      <c r="H14" s="30">
        <f>IF(ISNA(VLOOKUP($A14,' Taxi out times'!$B$3662:$C$4362, 2, 0)), 'ICAO LTO Cycle times'!$D$7,VLOOKUP($A14,' Taxi out times'!$B$3662:$C$4362, 2, 0)*60)</f>
        <v>1140</v>
      </c>
      <c r="I14" s="30">
        <f>IF(ISNA(VLOOKUP($A14,' Taxi out times'!$B$4363:$C$5052, 2, 0)), 'ICAO LTO Cycle times'!$D$7,VLOOKUP($A14,' Taxi out times'!$B$4363:$C$5052, 2, 0)*60)</f>
        <v>1140</v>
      </c>
      <c r="J14" s="30">
        <f>IF(ISNA(VLOOKUP($A14,' Taxi out times'!$B$5053:$C$5713, 2, 0)), 'ICAO LTO Cycle times'!$D$7,VLOOKUP($A14,' Taxi out times'!$B$5053:$C$5713, 2, 0)*60)</f>
        <v>1140</v>
      </c>
      <c r="K14" s="30">
        <f>IF(ISNA(VLOOKUP($A14,' Taxi out times'!$B$5714:$C$6466, 2, 0)), 'ICAO LTO Cycle times'!$D$7,VLOOKUP($A14,' Taxi out times'!$B$5713:$C$6466, 2, 0)*60)</f>
        <v>417.09677419354836</v>
      </c>
      <c r="L14" s="30">
        <f>IF(ISNA(VLOOKUP($A14,' Taxi out times'!$B$6467:$C$7195, 2, 0)), 'ICAO LTO Cycle times'!$D$7,VLOOKUP($A14,' Taxi out times'!$B$6467:$C$7195, 2, 0)*60)</f>
        <v>466.875</v>
      </c>
      <c r="M14" s="30">
        <f>IF(ISNA(VLOOKUP($A14,'Taxi in times'!$B$2:$C$483, 2, 0)), 'ICAO LTO Cycle times'!$D$8,VLOOKUP($A14,'Taxi in times'!$B$2:$C$483, 2, 0)*60)</f>
        <v>420</v>
      </c>
      <c r="N14" s="30">
        <f>IF(ISNA(VLOOKUP($A14,'Taxi in times'!$B$483:$C$1074, 2, 0)), 'ICAO LTO Cycle times'!$D$8,VLOOKUP($A14,'Taxi in times'!$B$483:$C$1074, 2, 0)*60)</f>
        <v>420</v>
      </c>
      <c r="O14" s="30">
        <f>IF(ISNA(VLOOKUP($A14,'Taxi in times'!$B$1074:$C$1700, 2, 0)), 'ICAO LTO Cycle times'!$D$8,VLOOKUP($A14,'Taxi in times'!$B$1074:$C$1700, 2, 0)*60)</f>
        <v>420</v>
      </c>
      <c r="P14" s="30">
        <f>IF(ISNA(VLOOKUP($A14,'Taxi in times'!$B$1700:$C$2346, 2, 0)), 'ICAO LTO Cycle times'!$D$8,VLOOKUP($A14,'Taxi in times'!$B$1700:$C$2346, 2, 0)*60)</f>
        <v>420</v>
      </c>
      <c r="Q14" s="30">
        <f>IF(ISNA(VLOOKUP($A14,'Taxi in times'!$B$2346:$C$3020, 2, 0)), 'ICAO LTO Cycle times'!$D$8,VLOOKUP($A14,'Taxi in times'!$B$2346:$C$3020, 2, 0)*60)</f>
        <v>420</v>
      </c>
      <c r="R14" s="30">
        <f>IF(ISNA(VLOOKUP($A14,'Taxi in times'!$B$3020:$C$3684, 2, 0)), 'ICAO LTO Cycle times'!$D$8,VLOOKUP($A14,'Taxi in times'!$B$3020:$C$3684, 2, 0)*60)</f>
        <v>420</v>
      </c>
      <c r="S14" s="30">
        <f>IF(ISNA(VLOOKUP($A14,'Taxi in times'!$B$3684:$C$4389, 2, 0)), 'ICAO LTO Cycle times'!$D$8,VLOOKUP($A14,'Taxi in times'!$B$3684:$C$4389, 2, 0)*60)</f>
        <v>420</v>
      </c>
      <c r="T14" s="30">
        <f>IF(ISNA(VLOOKUP($A14,'Taxi in times'!$B$4389:$C$5084, 2, 0)), 'ICAO LTO Cycle times'!$D$8,VLOOKUP($A14,'Taxi in times'!$B$4389:$C$5084, 2, 0)*60)</f>
        <v>420</v>
      </c>
      <c r="U14" s="30">
        <f>IF(ISNA(VLOOKUP($A14,'Taxi in times'!$B$5085:$C$5749, 2, 0)), 'ICAO LTO Cycle times'!$D$8,VLOOKUP($A14,'Taxi in times'!$B$5085:$C$5749, 2, 0)*60)</f>
        <v>420</v>
      </c>
      <c r="V14" s="30">
        <f>IF(ISNA(VLOOKUP($A14,'Taxi in times'!$B$5750:$C$6509, 2, 0)), 'ICAO LTO Cycle times'!$D$8,VLOOKUP($A14,'Taxi in times'!$B$5750:$C$6509, 2, 0)*60)</f>
        <v>315.48387096774195</v>
      </c>
      <c r="W14" s="30">
        <f>IF(ISNA(VLOOKUP($A14,'Taxi in times'!$B$6510:$C$7239, 2, 0)), 'ICAO LTO Cycle times'!$D$8,VLOOKUP($A14,'Taxi in times'!$B$6510:$C$7239, 2, 0)*60)</f>
        <v>288.25396825396825</v>
      </c>
    </row>
    <row r="15" spans="1:23">
      <c r="A15" s="3" t="s">
        <v>1031</v>
      </c>
      <c r="B15" s="30">
        <f>IF(ISNA(VLOOKUP($A15,' Taxi out times'!$B$2:$C$483, 2, 0)), 'ICAO LTO Cycle times'!$D$7,VLOOKUP($A15,' Taxi out times'!$B$2:$C$483, 2, 0)*60)</f>
        <v>1140</v>
      </c>
      <c r="C15" s="30">
        <f>IF(ISNA(VLOOKUP($A15,' Taxi out times'!$B$484:$C$1071, 2, 0)), 'ICAO LTO Cycle times'!$D$7,VLOOKUP($A15,' Taxi out times'!$B$484:$C$1071, 2, 0)*60)</f>
        <v>1140</v>
      </c>
      <c r="D15" s="30">
        <f>IF(ISNA(VLOOKUP($A15,' Taxi out times'!$B$1072:$C$1692, 2, 0)), 'ICAO LTO Cycle times'!$D$7,VLOOKUP($A15,' Taxi out times'!$B$1072:$C$1692, 2, 0)*60)</f>
        <v>1140</v>
      </c>
      <c r="E15" s="30">
        <f>IF(ISNA(VLOOKUP($A15,' Taxi out times'!$B$1693:$C$2329, 2, 0)), 'ICAO LTO Cycle times'!$D$7,VLOOKUP($A15,' Taxi out times'!$B$1693:$C$2329, 2, 0)*60)</f>
        <v>1140</v>
      </c>
      <c r="F15" s="30">
        <f>IF(ISNA(VLOOKUP($A15,' Taxi out times'!$B$2330:$C$2997, 2, 0)), 'ICAO LTO Cycle times'!$D$7,VLOOKUP($A15,' Taxi out times'!$B$2330:$C$2997, 2, 0)*60)</f>
        <v>1140</v>
      </c>
      <c r="G15" s="30">
        <f>IF(ISNA(VLOOKUP($A15,' Taxi out times'!$B$2998:$C$3661, 2, 0)), 'ICAO LTO Cycle times'!$D$7,VLOOKUP($A15,' Taxi out times'!$B$2998:$C$3661, 2, 0)*60)</f>
        <v>547.18562874251495</v>
      </c>
      <c r="H15" s="30">
        <f>IF(ISNA(VLOOKUP($A15,' Taxi out times'!$B$3662:$C$4362, 2, 0)), 'ICAO LTO Cycle times'!$D$7,VLOOKUP($A15,' Taxi out times'!$B$3662:$C$4362, 2, 0)*60)</f>
        <v>535.69811320754718</v>
      </c>
      <c r="I15" s="30">
        <f>IF(ISNA(VLOOKUP($A15,' Taxi out times'!$B$4363:$C$5052, 2, 0)), 'ICAO LTO Cycle times'!$D$7,VLOOKUP($A15,' Taxi out times'!$B$4363:$C$5052, 2, 0)*60)</f>
        <v>441.11587982832617</v>
      </c>
      <c r="J15" s="30">
        <f>IF(ISNA(VLOOKUP($A15,' Taxi out times'!$B$5053:$C$5713, 2, 0)), 'ICAO LTO Cycle times'!$D$7,VLOOKUP($A15,' Taxi out times'!$B$5053:$C$5713, 2, 0)*60)</f>
        <v>535.04716981132083</v>
      </c>
      <c r="K15" s="30">
        <f>IF(ISNA(VLOOKUP($A15,' Taxi out times'!$B$5714:$C$6466, 2, 0)), 'ICAO LTO Cycle times'!$D$7,VLOOKUP($A15,' Taxi out times'!$B$5713:$C$6466, 2, 0)*60)</f>
        <v>498.37997054491905</v>
      </c>
      <c r="L15" s="30">
        <f>IF(ISNA(VLOOKUP($A15,' Taxi out times'!$B$6467:$C$7195, 2, 0)), 'ICAO LTO Cycle times'!$D$7,VLOOKUP($A15,' Taxi out times'!$B$6467:$C$7195, 2, 0)*60)</f>
        <v>534.42953020134235</v>
      </c>
      <c r="M15" s="30">
        <f>IF(ISNA(VLOOKUP($A15,'Taxi in times'!$B$2:$C$483, 2, 0)), 'ICAO LTO Cycle times'!$D$8,VLOOKUP($A15,'Taxi in times'!$B$2:$C$483, 2, 0)*60)</f>
        <v>420</v>
      </c>
      <c r="N15" s="30">
        <f>IF(ISNA(VLOOKUP($A15,'Taxi in times'!$B$483:$C$1074, 2, 0)), 'ICAO LTO Cycle times'!$D$8,VLOOKUP($A15,'Taxi in times'!$B$483:$C$1074, 2, 0)*60)</f>
        <v>420</v>
      </c>
      <c r="O15" s="30">
        <f>IF(ISNA(VLOOKUP($A15,'Taxi in times'!$B$1074:$C$1700, 2, 0)), 'ICAO LTO Cycle times'!$D$8,VLOOKUP($A15,'Taxi in times'!$B$1074:$C$1700, 2, 0)*60)</f>
        <v>420</v>
      </c>
      <c r="P15" s="30">
        <f>IF(ISNA(VLOOKUP($A15,'Taxi in times'!$B$1700:$C$2346, 2, 0)), 'ICAO LTO Cycle times'!$D$8,VLOOKUP($A15,'Taxi in times'!$B$1700:$C$2346, 2, 0)*60)</f>
        <v>420</v>
      </c>
      <c r="Q15" s="30">
        <f>IF(ISNA(VLOOKUP($A15,'Taxi in times'!$B$2346:$C$3020, 2, 0)), 'ICAO LTO Cycle times'!$D$8,VLOOKUP($A15,'Taxi in times'!$B$2346:$C$3020, 2, 0)*60)</f>
        <v>420</v>
      </c>
      <c r="R15" s="30">
        <f>IF(ISNA(VLOOKUP($A15,'Taxi in times'!$B$3020:$C$3684, 2, 0)), 'ICAO LTO Cycle times'!$D$8,VLOOKUP($A15,'Taxi in times'!$B$3020:$C$3684, 2, 0)*60)</f>
        <v>342.90697674418607</v>
      </c>
      <c r="S15" s="30">
        <f>IF(ISNA(VLOOKUP($A15,'Taxi in times'!$B$3684:$C$4389, 2, 0)), 'ICAO LTO Cycle times'!$D$8,VLOOKUP($A15,'Taxi in times'!$B$3684:$C$4389, 2, 0)*60)</f>
        <v>356.81818181818181</v>
      </c>
      <c r="T15" s="30">
        <f>IF(ISNA(VLOOKUP($A15,'Taxi in times'!$B$4389:$C$5084, 2, 0)), 'ICAO LTO Cycle times'!$D$8,VLOOKUP($A15,'Taxi in times'!$B$4389:$C$5084, 2, 0)*60)</f>
        <v>451.16883116883116</v>
      </c>
      <c r="U15" s="30">
        <f>IF(ISNA(VLOOKUP($A15,'Taxi in times'!$B$5085:$C$5749, 2, 0)), 'ICAO LTO Cycle times'!$D$8,VLOOKUP($A15,'Taxi in times'!$B$5085:$C$5749, 2, 0)*60)</f>
        <v>395.88652482269504</v>
      </c>
      <c r="V15" s="30">
        <f>IF(ISNA(VLOOKUP($A15,'Taxi in times'!$B$5750:$C$6509, 2, 0)), 'ICAO LTO Cycle times'!$D$8,VLOOKUP($A15,'Taxi in times'!$B$5750:$C$6509, 2, 0)*60)</f>
        <v>363.03571428571428</v>
      </c>
      <c r="W15" s="30">
        <f>IF(ISNA(VLOOKUP($A15,'Taxi in times'!$B$6510:$C$7239, 2, 0)), 'ICAO LTO Cycle times'!$D$8,VLOOKUP($A15,'Taxi in times'!$B$6510:$C$7239, 2, 0)*60)</f>
        <v>372.74917853231108</v>
      </c>
    </row>
    <row r="16" spans="1:23">
      <c r="A16" s="3" t="s">
        <v>372</v>
      </c>
      <c r="B16" s="30">
        <f>IF(ISNA(VLOOKUP($A16,' Taxi out times'!$B$2:$C$483, 2, 0)), 'ICAO LTO Cycle times'!$D$7,VLOOKUP($A16,' Taxi out times'!$B$2:$C$483, 2, 0)*60)</f>
        <v>1140</v>
      </c>
      <c r="C16" s="30">
        <f>IF(ISNA(VLOOKUP($A16,' Taxi out times'!$B$484:$C$1071, 2, 0)), 'ICAO LTO Cycle times'!$D$7,VLOOKUP($A16,' Taxi out times'!$B$484:$C$1071, 2, 0)*60)</f>
        <v>498.82352941176475</v>
      </c>
      <c r="D16" s="30">
        <f>IF(ISNA(VLOOKUP($A16,' Taxi out times'!$B$1072:$C$1692, 2, 0)), 'ICAO LTO Cycle times'!$D$7,VLOOKUP($A16,' Taxi out times'!$B$1072:$C$1692, 2, 0)*60)</f>
        <v>553.22033898305085</v>
      </c>
      <c r="E16" s="30">
        <f>IF(ISNA(VLOOKUP($A16,' Taxi out times'!$B$1693:$C$2329, 2, 0)), 'ICAO LTO Cycle times'!$D$7,VLOOKUP($A16,' Taxi out times'!$B$1693:$C$2329, 2, 0)*60)</f>
        <v>449.72222222222223</v>
      </c>
      <c r="F16" s="30">
        <f>IF(ISNA(VLOOKUP($A16,' Taxi out times'!$B$2330:$C$2997, 2, 0)), 'ICAO LTO Cycle times'!$D$7,VLOOKUP($A16,' Taxi out times'!$B$2330:$C$2997, 2, 0)*60)</f>
        <v>434.86956521739131</v>
      </c>
      <c r="G16" s="30">
        <f>IF(ISNA(VLOOKUP($A16,' Taxi out times'!$B$2998:$C$3661, 2, 0)), 'ICAO LTO Cycle times'!$D$7,VLOOKUP($A16,' Taxi out times'!$B$2998:$C$3661, 2, 0)*60)</f>
        <v>409.20000000000005</v>
      </c>
      <c r="H16" s="30">
        <f>IF(ISNA(VLOOKUP($A16,' Taxi out times'!$B$3662:$C$4362, 2, 0)), 'ICAO LTO Cycle times'!$D$7,VLOOKUP($A16,' Taxi out times'!$B$3662:$C$4362, 2, 0)*60)</f>
        <v>420.79470198675494</v>
      </c>
      <c r="I16" s="30">
        <f>IF(ISNA(VLOOKUP($A16,' Taxi out times'!$B$4363:$C$5052, 2, 0)), 'ICAO LTO Cycle times'!$D$7,VLOOKUP($A16,' Taxi out times'!$B$4363:$C$5052, 2, 0)*60)</f>
        <v>428.23529411764707</v>
      </c>
      <c r="J16" s="30">
        <f>IF(ISNA(VLOOKUP($A16,' Taxi out times'!$B$5053:$C$5713, 2, 0)), 'ICAO LTO Cycle times'!$D$7,VLOOKUP($A16,' Taxi out times'!$B$5053:$C$5713, 2, 0)*60)</f>
        <v>1140</v>
      </c>
      <c r="K16" s="30">
        <f>IF(ISNA(VLOOKUP($A16,' Taxi out times'!$B$5714:$C$6466, 2, 0)), 'ICAO LTO Cycle times'!$D$7,VLOOKUP($A16,' Taxi out times'!$B$5713:$C$6466, 2, 0)*60)</f>
        <v>458.49056603773585</v>
      </c>
      <c r="L16" s="30">
        <f>IF(ISNA(VLOOKUP($A16,' Taxi out times'!$B$6467:$C$7195, 2, 0)), 'ICAO LTO Cycle times'!$D$7,VLOOKUP($A16,' Taxi out times'!$B$6467:$C$7195, 2, 0)*60)</f>
        <v>1140</v>
      </c>
      <c r="M16" s="30">
        <f>IF(ISNA(VLOOKUP($A16,'Taxi in times'!$B$2:$C$483, 2, 0)), 'ICAO LTO Cycle times'!$D$8,VLOOKUP($A16,'Taxi in times'!$B$2:$C$483, 2, 0)*60)</f>
        <v>420</v>
      </c>
      <c r="N16" s="30">
        <f>IF(ISNA(VLOOKUP($A16,'Taxi in times'!$B$483:$C$1074, 2, 0)), 'ICAO LTO Cycle times'!$D$8,VLOOKUP($A16,'Taxi in times'!$B$483:$C$1074, 2, 0)*60)</f>
        <v>420</v>
      </c>
      <c r="O16" s="30">
        <f>IF(ISNA(VLOOKUP($A16,'Taxi in times'!$B$1074:$C$1700, 2, 0)), 'ICAO LTO Cycle times'!$D$8,VLOOKUP($A16,'Taxi in times'!$B$1074:$C$1700, 2, 0)*60)</f>
        <v>339.32773109243698</v>
      </c>
      <c r="P16" s="30">
        <f>IF(ISNA(VLOOKUP($A16,'Taxi in times'!$B$1700:$C$2346, 2, 0)), 'ICAO LTO Cycle times'!$D$8,VLOOKUP($A16,'Taxi in times'!$B$1700:$C$2346, 2, 0)*60)</f>
        <v>243.04147465437791</v>
      </c>
      <c r="Q16" s="30">
        <f>IF(ISNA(VLOOKUP($A16,'Taxi in times'!$B$2346:$C$3020, 2, 0)), 'ICAO LTO Cycle times'!$D$8,VLOOKUP($A16,'Taxi in times'!$B$2346:$C$3020, 2, 0)*60)</f>
        <v>238.73949579831933</v>
      </c>
      <c r="R16" s="30">
        <f>IF(ISNA(VLOOKUP($A16,'Taxi in times'!$B$3020:$C$3684, 2, 0)), 'ICAO LTO Cycle times'!$D$8,VLOOKUP($A16,'Taxi in times'!$B$3020:$C$3684, 2, 0)*60)</f>
        <v>273.59999999999997</v>
      </c>
      <c r="S16" s="30">
        <f>IF(ISNA(VLOOKUP($A16,'Taxi in times'!$B$3684:$C$4389, 2, 0)), 'ICAO LTO Cycle times'!$D$8,VLOOKUP($A16,'Taxi in times'!$B$3684:$C$4389, 2, 0)*60)</f>
        <v>232.10526315789474</v>
      </c>
      <c r="T16" s="30">
        <f>IF(ISNA(VLOOKUP($A16,'Taxi in times'!$B$4389:$C$5084, 2, 0)), 'ICAO LTO Cycle times'!$D$8,VLOOKUP($A16,'Taxi in times'!$B$4389:$C$5084, 2, 0)*60)</f>
        <v>241.16129032258067</v>
      </c>
      <c r="U16" s="30">
        <f>IF(ISNA(VLOOKUP($A16,'Taxi in times'!$B$5085:$C$5749, 2, 0)), 'ICAO LTO Cycle times'!$D$8,VLOOKUP($A16,'Taxi in times'!$B$5085:$C$5749, 2, 0)*60)</f>
        <v>420</v>
      </c>
      <c r="V16" s="30">
        <f>IF(ISNA(VLOOKUP($A16,'Taxi in times'!$B$5750:$C$6509, 2, 0)), 'ICAO LTO Cycle times'!$D$8,VLOOKUP($A16,'Taxi in times'!$B$5750:$C$6509, 2, 0)*60)</f>
        <v>304.70588235294116</v>
      </c>
      <c r="W16" s="30">
        <f>IF(ISNA(VLOOKUP($A16,'Taxi in times'!$B$6510:$C$7239, 2, 0)), 'ICAO LTO Cycle times'!$D$8,VLOOKUP($A16,'Taxi in times'!$B$6510:$C$7239, 2, 0)*60)</f>
        <v>420</v>
      </c>
    </row>
    <row r="17" spans="1:23">
      <c r="A17" s="3" t="s">
        <v>373</v>
      </c>
      <c r="B17" s="30">
        <f>IF(ISNA(VLOOKUP($A17,' Taxi out times'!$B$2:$C$483, 2, 0)), 'ICAO LTO Cycle times'!$D$7,VLOOKUP($A17,' Taxi out times'!$B$2:$C$483, 2, 0)*60)</f>
        <v>543.77142857142849</v>
      </c>
      <c r="C17" s="30">
        <f>IF(ISNA(VLOOKUP($A17,' Taxi out times'!$B$484:$C$1071, 2, 0)), 'ICAO LTO Cycle times'!$D$7,VLOOKUP($A17,' Taxi out times'!$B$484:$C$1071, 2, 0)*60)</f>
        <v>525.76744186046517</v>
      </c>
      <c r="D17" s="30">
        <f>IF(ISNA(VLOOKUP($A17,' Taxi out times'!$B$1072:$C$1692, 2, 0)), 'ICAO LTO Cycle times'!$D$7,VLOOKUP($A17,' Taxi out times'!$B$1072:$C$1692, 2, 0)*60)</f>
        <v>564.03409090909088</v>
      </c>
      <c r="E17" s="30">
        <f>IF(ISNA(VLOOKUP($A17,' Taxi out times'!$B$1693:$C$2329, 2, 0)), 'ICAO LTO Cycle times'!$D$7,VLOOKUP($A17,' Taxi out times'!$B$1693:$C$2329, 2, 0)*60)</f>
        <v>559.36708860759495</v>
      </c>
      <c r="F17" s="30">
        <f>IF(ISNA(VLOOKUP($A17,' Taxi out times'!$B$2330:$C$2997, 2, 0)), 'ICAO LTO Cycle times'!$D$7,VLOOKUP($A17,' Taxi out times'!$B$2330:$C$2997, 2, 0)*60)</f>
        <v>518.66261398176289</v>
      </c>
      <c r="G17" s="30">
        <f>IF(ISNA(VLOOKUP($A17,' Taxi out times'!$B$2998:$C$3661, 2, 0)), 'ICAO LTO Cycle times'!$D$7,VLOOKUP($A17,' Taxi out times'!$B$2998:$C$3661, 2, 0)*60)</f>
        <v>506.36942675159236</v>
      </c>
      <c r="H17" s="30">
        <f>IF(ISNA(VLOOKUP($A17,' Taxi out times'!$B$3662:$C$4362, 2, 0)), 'ICAO LTO Cycle times'!$D$7,VLOOKUP($A17,' Taxi out times'!$B$3662:$C$4362, 2, 0)*60)</f>
        <v>552.32142857142856</v>
      </c>
      <c r="I17" s="30">
        <f>IF(ISNA(VLOOKUP($A17,' Taxi out times'!$B$4363:$C$5052, 2, 0)), 'ICAO LTO Cycle times'!$D$7,VLOOKUP($A17,' Taxi out times'!$B$4363:$C$5052, 2, 0)*60)</f>
        <v>588.9795918367347</v>
      </c>
      <c r="J17" s="30">
        <f>IF(ISNA(VLOOKUP($A17,' Taxi out times'!$B$5053:$C$5713, 2, 0)), 'ICAO LTO Cycle times'!$D$7,VLOOKUP($A17,' Taxi out times'!$B$5053:$C$5713, 2, 0)*60)</f>
        <v>552.35294117647049</v>
      </c>
      <c r="K17" s="30">
        <f>IF(ISNA(VLOOKUP($A17,' Taxi out times'!$B$5714:$C$6466, 2, 0)), 'ICAO LTO Cycle times'!$D$7,VLOOKUP($A17,' Taxi out times'!$B$5713:$C$6466, 2, 0)*60)</f>
        <v>566.4</v>
      </c>
      <c r="L17" s="30">
        <f>IF(ISNA(VLOOKUP($A17,' Taxi out times'!$B$6467:$C$7195, 2, 0)), 'ICAO LTO Cycle times'!$D$7,VLOOKUP($A17,' Taxi out times'!$B$6467:$C$7195, 2, 0)*60)</f>
        <v>544.97695852534559</v>
      </c>
      <c r="M17" s="30">
        <f>IF(ISNA(VLOOKUP($A17,'Taxi in times'!$B$2:$C$483, 2, 0)), 'ICAO LTO Cycle times'!$D$8,VLOOKUP($A17,'Taxi in times'!$B$2:$C$483, 2, 0)*60)</f>
        <v>390.1083032490975</v>
      </c>
      <c r="N17" s="30">
        <f>IF(ISNA(VLOOKUP($A17,'Taxi in times'!$B$483:$C$1074, 2, 0)), 'ICAO LTO Cycle times'!$D$8,VLOOKUP($A17,'Taxi in times'!$B$483:$C$1074, 2, 0)*60)</f>
        <v>381.88524590163934</v>
      </c>
      <c r="O17" s="30">
        <f>IF(ISNA(VLOOKUP($A17,'Taxi in times'!$B$1074:$C$1700, 2, 0)), 'ICAO LTO Cycle times'!$D$8,VLOOKUP($A17,'Taxi in times'!$B$1074:$C$1700, 2, 0)*60)</f>
        <v>384.23076923076923</v>
      </c>
      <c r="P17" s="30">
        <f>IF(ISNA(VLOOKUP($A17,'Taxi in times'!$B$1700:$C$2346, 2, 0)), 'ICAO LTO Cycle times'!$D$8,VLOOKUP($A17,'Taxi in times'!$B$1700:$C$2346, 2, 0)*60)</f>
        <v>384.6394984326019</v>
      </c>
      <c r="Q17" s="30">
        <f>IF(ISNA(VLOOKUP($A17,'Taxi in times'!$B$2346:$C$3020, 2, 0)), 'ICAO LTO Cycle times'!$D$8,VLOOKUP($A17,'Taxi in times'!$B$2346:$C$3020, 2, 0)*60)</f>
        <v>397.33812949640287</v>
      </c>
      <c r="R17" s="30">
        <f>IF(ISNA(VLOOKUP($A17,'Taxi in times'!$B$3020:$C$3684, 2, 0)), 'ICAO LTO Cycle times'!$D$8,VLOOKUP($A17,'Taxi in times'!$B$3020:$C$3684, 2, 0)*60)</f>
        <v>428.59872611464971</v>
      </c>
      <c r="S17" s="30">
        <f>IF(ISNA(VLOOKUP($A17,'Taxi in times'!$B$3684:$C$4389, 2, 0)), 'ICAO LTO Cycle times'!$D$8,VLOOKUP($A17,'Taxi in times'!$B$3684:$C$4389, 2, 0)*60)</f>
        <v>439.24137931034483</v>
      </c>
      <c r="T17" s="30">
        <f>IF(ISNA(VLOOKUP($A17,'Taxi in times'!$B$4389:$C$5084, 2, 0)), 'ICAO LTO Cycle times'!$D$8,VLOOKUP($A17,'Taxi in times'!$B$4389:$C$5084, 2, 0)*60)</f>
        <v>415.21594684385383</v>
      </c>
      <c r="U17" s="30">
        <f>IF(ISNA(VLOOKUP($A17,'Taxi in times'!$B$5085:$C$5749, 2, 0)), 'ICAO LTO Cycle times'!$D$8,VLOOKUP($A17,'Taxi in times'!$B$5085:$C$5749, 2, 0)*60)</f>
        <v>417.36842105263156</v>
      </c>
      <c r="V17" s="30">
        <f>IF(ISNA(VLOOKUP($A17,'Taxi in times'!$B$5750:$C$6509, 2, 0)), 'ICAO LTO Cycle times'!$D$8,VLOOKUP($A17,'Taxi in times'!$B$5750:$C$6509, 2, 0)*60)</f>
        <v>406.03960396039605</v>
      </c>
      <c r="W17" s="30">
        <f>IF(ISNA(VLOOKUP($A17,'Taxi in times'!$B$6510:$C$7239, 2, 0)), 'ICAO LTO Cycle times'!$D$8,VLOOKUP($A17,'Taxi in times'!$B$6510:$C$7239, 2, 0)*60)</f>
        <v>391.37404580152673</v>
      </c>
    </row>
    <row r="18" spans="1:23">
      <c r="A18" s="3" t="s">
        <v>374</v>
      </c>
      <c r="B18" s="30">
        <f>IF(ISNA(VLOOKUP($A18,' Taxi out times'!$B$2:$C$483, 2, 0)), 'ICAO LTO Cycle times'!$D$7,VLOOKUP($A18,' Taxi out times'!$B$2:$C$483, 2, 0)*60)</f>
        <v>580.85889570552149</v>
      </c>
      <c r="C18" s="30">
        <f>IF(ISNA(VLOOKUP($A18,' Taxi out times'!$B$484:$C$1071, 2, 0)), 'ICAO LTO Cycle times'!$D$7,VLOOKUP($A18,' Taxi out times'!$B$484:$C$1071, 2, 0)*60)</f>
        <v>541.55844155844159</v>
      </c>
      <c r="D18" s="30">
        <f>IF(ISNA(VLOOKUP($A18,' Taxi out times'!$B$1072:$C$1692, 2, 0)), 'ICAO LTO Cycle times'!$D$7,VLOOKUP($A18,' Taxi out times'!$B$1072:$C$1692, 2, 0)*60)</f>
        <v>582.1529745042493</v>
      </c>
      <c r="E18" s="30">
        <f>IF(ISNA(VLOOKUP($A18,' Taxi out times'!$B$1693:$C$2329, 2, 0)), 'ICAO LTO Cycle times'!$D$7,VLOOKUP($A18,' Taxi out times'!$B$1693:$C$2329, 2, 0)*60)</f>
        <v>562.57142857142856</v>
      </c>
      <c r="F18" s="30">
        <f>IF(ISNA(VLOOKUP($A18,' Taxi out times'!$B$2330:$C$2997, 2, 0)), 'ICAO LTO Cycle times'!$D$7,VLOOKUP($A18,' Taxi out times'!$B$2330:$C$2997, 2, 0)*60)</f>
        <v>597.95275590551182</v>
      </c>
      <c r="G18" s="30">
        <f>IF(ISNA(VLOOKUP($A18,' Taxi out times'!$B$2998:$C$3661, 2, 0)), 'ICAO LTO Cycle times'!$D$7,VLOOKUP($A18,' Taxi out times'!$B$2998:$C$3661, 2, 0)*60)</f>
        <v>542.99003322259136</v>
      </c>
      <c r="H18" s="30">
        <f>IF(ISNA(VLOOKUP($A18,' Taxi out times'!$B$3662:$C$4362, 2, 0)), 'ICAO LTO Cycle times'!$D$7,VLOOKUP($A18,' Taxi out times'!$B$3662:$C$4362, 2, 0)*60)</f>
        <v>500.98654708520183</v>
      </c>
      <c r="I18" s="30">
        <f>IF(ISNA(VLOOKUP($A18,' Taxi out times'!$B$4363:$C$5052, 2, 0)), 'ICAO LTO Cycle times'!$D$7,VLOOKUP($A18,' Taxi out times'!$B$4363:$C$5052, 2, 0)*60)</f>
        <v>511.25000000000006</v>
      </c>
      <c r="J18" s="30">
        <f>IF(ISNA(VLOOKUP($A18,' Taxi out times'!$B$5053:$C$5713, 2, 0)), 'ICAO LTO Cycle times'!$D$7,VLOOKUP($A18,' Taxi out times'!$B$5053:$C$5713, 2, 0)*60)</f>
        <v>505.75539568345323</v>
      </c>
      <c r="K18" s="30">
        <f>IF(ISNA(VLOOKUP($A18,' Taxi out times'!$B$5714:$C$6466, 2, 0)), 'ICAO LTO Cycle times'!$D$7,VLOOKUP($A18,' Taxi out times'!$B$5713:$C$6466, 2, 0)*60)</f>
        <v>491.32075471698113</v>
      </c>
      <c r="L18" s="30">
        <f>IF(ISNA(VLOOKUP($A18,' Taxi out times'!$B$6467:$C$7195, 2, 0)), 'ICAO LTO Cycle times'!$D$7,VLOOKUP($A18,' Taxi out times'!$B$6467:$C$7195, 2, 0)*60)</f>
        <v>476.0344827586207</v>
      </c>
      <c r="M18" s="30">
        <f>IF(ISNA(VLOOKUP($A18,'Taxi in times'!$B$2:$C$483, 2, 0)), 'ICAO LTO Cycle times'!$D$8,VLOOKUP($A18,'Taxi in times'!$B$2:$C$483, 2, 0)*60)</f>
        <v>423.64864864864865</v>
      </c>
      <c r="N18" s="30">
        <f>IF(ISNA(VLOOKUP($A18,'Taxi in times'!$B$483:$C$1074, 2, 0)), 'ICAO LTO Cycle times'!$D$8,VLOOKUP($A18,'Taxi in times'!$B$483:$C$1074, 2, 0)*60)</f>
        <v>408.51851851851848</v>
      </c>
      <c r="O18" s="30">
        <f>IF(ISNA(VLOOKUP($A18,'Taxi in times'!$B$1074:$C$1700, 2, 0)), 'ICAO LTO Cycle times'!$D$8,VLOOKUP($A18,'Taxi in times'!$B$1074:$C$1700, 2, 0)*60)</f>
        <v>437.59717314487636</v>
      </c>
      <c r="P18" s="30">
        <f>IF(ISNA(VLOOKUP($A18,'Taxi in times'!$B$1700:$C$2346, 2, 0)), 'ICAO LTO Cycle times'!$D$8,VLOOKUP($A18,'Taxi in times'!$B$1700:$C$2346, 2, 0)*60)</f>
        <v>433.2</v>
      </c>
      <c r="Q18" s="30">
        <f>IF(ISNA(VLOOKUP($A18,'Taxi in times'!$B$2346:$C$3020, 2, 0)), 'ICAO LTO Cycle times'!$D$8,VLOOKUP($A18,'Taxi in times'!$B$2346:$C$3020, 2, 0)*60)</f>
        <v>431.64556962025313</v>
      </c>
      <c r="R18" s="30">
        <f>IF(ISNA(VLOOKUP($A18,'Taxi in times'!$B$3020:$C$3684, 2, 0)), 'ICAO LTO Cycle times'!$D$8,VLOOKUP($A18,'Taxi in times'!$B$3020:$C$3684, 2, 0)*60)</f>
        <v>436.99300699300699</v>
      </c>
      <c r="S18" s="30">
        <f>IF(ISNA(VLOOKUP($A18,'Taxi in times'!$B$3684:$C$4389, 2, 0)), 'ICAO LTO Cycle times'!$D$8,VLOOKUP($A18,'Taxi in times'!$B$3684:$C$4389, 2, 0)*60)</f>
        <v>425.33898305084745</v>
      </c>
      <c r="T18" s="30">
        <f>IF(ISNA(VLOOKUP($A18,'Taxi in times'!$B$4389:$C$5084, 2, 0)), 'ICAO LTO Cycle times'!$D$8,VLOOKUP($A18,'Taxi in times'!$B$4389:$C$5084, 2, 0)*60)</f>
        <v>424.3523316062176</v>
      </c>
      <c r="U18" s="30">
        <f>IF(ISNA(VLOOKUP($A18,'Taxi in times'!$B$5085:$C$5749, 2, 0)), 'ICAO LTO Cycle times'!$D$8,VLOOKUP($A18,'Taxi in times'!$B$5085:$C$5749, 2, 0)*60)</f>
        <v>405.64593301435411</v>
      </c>
      <c r="V18" s="30">
        <f>IF(ISNA(VLOOKUP($A18,'Taxi in times'!$B$5750:$C$6509, 2, 0)), 'ICAO LTO Cycle times'!$D$8,VLOOKUP($A18,'Taxi in times'!$B$5750:$C$6509, 2, 0)*60)</f>
        <v>414.0886699507389</v>
      </c>
      <c r="W18" s="30">
        <f>IF(ISNA(VLOOKUP($A18,'Taxi in times'!$B$6510:$C$7239, 2, 0)), 'ICAO LTO Cycle times'!$D$8,VLOOKUP($A18,'Taxi in times'!$B$6510:$C$7239, 2, 0)*60)</f>
        <v>453.81107491856676</v>
      </c>
    </row>
    <row r="19" spans="1:23">
      <c r="A19" s="3" t="s">
        <v>375</v>
      </c>
      <c r="B19" s="30">
        <f>IF(ISNA(VLOOKUP($A19,' Taxi out times'!$B$2:$C$483, 2, 0)), 'ICAO LTO Cycle times'!$D$7,VLOOKUP($A19,' Taxi out times'!$B$2:$C$483, 2, 0)*60)</f>
        <v>715.41284403669727</v>
      </c>
      <c r="C19" s="30">
        <f>IF(ISNA(VLOOKUP($A19,' Taxi out times'!$B$484:$C$1071, 2, 0)), 'ICAO LTO Cycle times'!$D$7,VLOOKUP($A19,' Taxi out times'!$B$484:$C$1071, 2, 0)*60)</f>
        <v>645.33907427341228</v>
      </c>
      <c r="D19" s="30">
        <f>IF(ISNA(VLOOKUP($A19,' Taxi out times'!$B$1072:$C$1692, 2, 0)), 'ICAO LTO Cycle times'!$D$7,VLOOKUP($A19,' Taxi out times'!$B$1072:$C$1692, 2, 0)*60)</f>
        <v>653.97209302325587</v>
      </c>
      <c r="E19" s="30">
        <f>IF(ISNA(VLOOKUP($A19,' Taxi out times'!$B$1693:$C$2329, 2, 0)), 'ICAO LTO Cycle times'!$D$7,VLOOKUP($A19,' Taxi out times'!$B$1693:$C$2329, 2, 0)*60)</f>
        <v>618.33667334669337</v>
      </c>
      <c r="F19" s="30">
        <f>IF(ISNA(VLOOKUP($A19,' Taxi out times'!$B$2330:$C$2997, 2, 0)), 'ICAO LTO Cycle times'!$D$7,VLOOKUP($A19,' Taxi out times'!$B$2330:$C$2997, 2, 0)*60)</f>
        <v>584.88372093023258</v>
      </c>
      <c r="G19" s="30">
        <f>IF(ISNA(VLOOKUP($A19,' Taxi out times'!$B$2998:$C$3661, 2, 0)), 'ICAO LTO Cycle times'!$D$7,VLOOKUP($A19,' Taxi out times'!$B$2998:$C$3661, 2, 0)*60)</f>
        <v>548.57142857142856</v>
      </c>
      <c r="H19" s="30">
        <f>IF(ISNA(VLOOKUP($A19,' Taxi out times'!$B$3662:$C$4362, 2, 0)), 'ICAO LTO Cycle times'!$D$7,VLOOKUP($A19,' Taxi out times'!$B$3662:$C$4362, 2, 0)*60)</f>
        <v>526.69090909090903</v>
      </c>
      <c r="I19" s="30">
        <f>IF(ISNA(VLOOKUP($A19,' Taxi out times'!$B$4363:$C$5052, 2, 0)), 'ICAO LTO Cycle times'!$D$7,VLOOKUP($A19,' Taxi out times'!$B$4363:$C$5052, 2, 0)*60)</f>
        <v>601.81593576281659</v>
      </c>
      <c r="J19" s="30">
        <f>IF(ISNA(VLOOKUP($A19,' Taxi out times'!$B$5053:$C$5713, 2, 0)), 'ICAO LTO Cycle times'!$D$7,VLOOKUP($A19,' Taxi out times'!$B$5053:$C$5713, 2, 0)*60)</f>
        <v>584.0928527794747</v>
      </c>
      <c r="K19" s="30">
        <f>IF(ISNA(VLOOKUP($A19,' Taxi out times'!$B$5714:$C$6466, 2, 0)), 'ICAO LTO Cycle times'!$D$7,VLOOKUP($A19,' Taxi out times'!$B$5713:$C$6466, 2, 0)*60)</f>
        <v>664.30939226519331</v>
      </c>
      <c r="L19" s="30">
        <f>IF(ISNA(VLOOKUP($A19,' Taxi out times'!$B$6467:$C$7195, 2, 0)), 'ICAO LTO Cycle times'!$D$7,VLOOKUP($A19,' Taxi out times'!$B$6467:$C$7195, 2, 0)*60)</f>
        <v>695.86319218241033</v>
      </c>
      <c r="M19" s="30">
        <f>IF(ISNA(VLOOKUP($A19,'Taxi in times'!$B$2:$C$483, 2, 0)), 'ICAO LTO Cycle times'!$D$8,VLOOKUP($A19,'Taxi in times'!$B$2:$C$483, 2, 0)*60)</f>
        <v>335.10086455331412</v>
      </c>
      <c r="N19" s="30">
        <f>IF(ISNA(VLOOKUP($A19,'Taxi in times'!$B$483:$C$1074, 2, 0)), 'ICAO LTO Cycle times'!$D$8,VLOOKUP($A19,'Taxi in times'!$B$483:$C$1074, 2, 0)*60)</f>
        <v>354.9185667752443</v>
      </c>
      <c r="O19" s="30">
        <f>IF(ISNA(VLOOKUP($A19,'Taxi in times'!$B$1074:$C$1700, 2, 0)), 'ICAO LTO Cycle times'!$D$8,VLOOKUP($A19,'Taxi in times'!$B$1074:$C$1700, 2, 0)*60)</f>
        <v>343.28398384925976</v>
      </c>
      <c r="P19" s="30">
        <f>IF(ISNA(VLOOKUP($A19,'Taxi in times'!$B$1700:$C$2346, 2, 0)), 'ICAO LTO Cycle times'!$D$8,VLOOKUP($A19,'Taxi in times'!$B$1700:$C$2346, 2, 0)*60)</f>
        <v>340.38990825688074</v>
      </c>
      <c r="Q19" s="30">
        <f>IF(ISNA(VLOOKUP($A19,'Taxi in times'!$B$2346:$C$3020, 2, 0)), 'ICAO LTO Cycle times'!$D$8,VLOOKUP($A19,'Taxi in times'!$B$2346:$C$3020, 2, 0)*60)</f>
        <v>334.83076923076925</v>
      </c>
      <c r="R19" s="30">
        <f>IF(ISNA(VLOOKUP($A19,'Taxi in times'!$B$3020:$C$3684, 2, 0)), 'ICAO LTO Cycle times'!$D$8,VLOOKUP($A19,'Taxi in times'!$B$3020:$C$3684, 2, 0)*60)</f>
        <v>359.13043478260869</v>
      </c>
      <c r="S19" s="30">
        <f>IF(ISNA(VLOOKUP($A19,'Taxi in times'!$B$3684:$C$4389, 2, 0)), 'ICAO LTO Cycle times'!$D$8,VLOOKUP($A19,'Taxi in times'!$B$3684:$C$4389, 2, 0)*60)</f>
        <v>404.3478260869565</v>
      </c>
      <c r="T19" s="30">
        <f>IF(ISNA(VLOOKUP($A19,'Taxi in times'!$B$4389:$C$5084, 2, 0)), 'ICAO LTO Cycle times'!$D$8,VLOOKUP($A19,'Taxi in times'!$B$4389:$C$5084, 2, 0)*60)</f>
        <v>481.26126126126121</v>
      </c>
      <c r="U19" s="30">
        <f>IF(ISNA(VLOOKUP($A19,'Taxi in times'!$B$5085:$C$5749, 2, 0)), 'ICAO LTO Cycle times'!$D$8,VLOOKUP($A19,'Taxi in times'!$B$5085:$C$5749, 2, 0)*60)</f>
        <v>387.96610169491527</v>
      </c>
      <c r="V19" s="30">
        <f>IF(ISNA(VLOOKUP($A19,'Taxi in times'!$B$5750:$C$6509, 2, 0)), 'ICAO LTO Cycle times'!$D$8,VLOOKUP($A19,'Taxi in times'!$B$5750:$C$6509, 2, 0)*60)</f>
        <v>473.85665529010237</v>
      </c>
      <c r="W19" s="30">
        <f>IF(ISNA(VLOOKUP($A19,'Taxi in times'!$B$6510:$C$7239, 2, 0)), 'ICAO LTO Cycle times'!$D$8,VLOOKUP($A19,'Taxi in times'!$B$6510:$C$7239, 2, 0)*60)</f>
        <v>351.22609673790777</v>
      </c>
    </row>
    <row r="20" spans="1:23">
      <c r="A20" s="3" t="s">
        <v>376</v>
      </c>
      <c r="B20" s="30">
        <f>IF(ISNA(VLOOKUP($A20,' Taxi out times'!$B$2:$C$483, 2, 0)), 'ICAO LTO Cycle times'!$D$7,VLOOKUP($A20,' Taxi out times'!$B$2:$C$483, 2, 0)*60)</f>
        <v>773.23308270676694</v>
      </c>
      <c r="C20" s="30">
        <f>IF(ISNA(VLOOKUP($A20,' Taxi out times'!$B$484:$C$1071, 2, 0)), 'ICAO LTO Cycle times'!$D$7,VLOOKUP($A20,' Taxi out times'!$B$484:$C$1071, 2, 0)*60)</f>
        <v>1140</v>
      </c>
      <c r="D20" s="30">
        <f>IF(ISNA(VLOOKUP($A20,' Taxi out times'!$B$1072:$C$1692, 2, 0)), 'ICAO LTO Cycle times'!$D$7,VLOOKUP($A20,' Taxi out times'!$B$1072:$C$1692, 2, 0)*60)</f>
        <v>701.72477064220186</v>
      </c>
      <c r="E20" s="30">
        <f>IF(ISNA(VLOOKUP($A20,' Taxi out times'!$B$1693:$C$2329, 2, 0)), 'ICAO LTO Cycle times'!$D$7,VLOOKUP($A20,' Taxi out times'!$B$1693:$C$2329, 2, 0)*60)</f>
        <v>725.17766497461935</v>
      </c>
      <c r="F20" s="30">
        <f>IF(ISNA(VLOOKUP($A20,' Taxi out times'!$B$2330:$C$2997, 2, 0)), 'ICAO LTO Cycle times'!$D$7,VLOOKUP($A20,' Taxi out times'!$B$2330:$C$2997, 2, 0)*60)</f>
        <v>748.300395256917</v>
      </c>
      <c r="G20" s="30">
        <f>IF(ISNA(VLOOKUP($A20,' Taxi out times'!$B$2998:$C$3661, 2, 0)), 'ICAO LTO Cycle times'!$D$7,VLOOKUP($A20,' Taxi out times'!$B$2998:$C$3661, 2, 0)*60)</f>
        <v>771.89781021897807</v>
      </c>
      <c r="H20" s="30">
        <f>IF(ISNA(VLOOKUP($A20,' Taxi out times'!$B$3662:$C$4362, 2, 0)), 'ICAO LTO Cycle times'!$D$7,VLOOKUP($A20,' Taxi out times'!$B$3662:$C$4362, 2, 0)*60)</f>
        <v>770.78260869565213</v>
      </c>
      <c r="I20" s="30">
        <f>IF(ISNA(VLOOKUP($A20,' Taxi out times'!$B$4363:$C$5052, 2, 0)), 'ICAO LTO Cycle times'!$D$7,VLOOKUP($A20,' Taxi out times'!$B$4363:$C$5052, 2, 0)*60)</f>
        <v>767.33333333333337</v>
      </c>
      <c r="J20" s="30">
        <f>IF(ISNA(VLOOKUP($A20,' Taxi out times'!$B$5053:$C$5713, 2, 0)), 'ICAO LTO Cycle times'!$D$7,VLOOKUP($A20,' Taxi out times'!$B$5053:$C$5713, 2, 0)*60)</f>
        <v>766.04113110539845</v>
      </c>
      <c r="K20" s="30">
        <f>IF(ISNA(VLOOKUP($A20,' Taxi out times'!$B$5714:$C$6466, 2, 0)), 'ICAO LTO Cycle times'!$D$7,VLOOKUP($A20,' Taxi out times'!$B$5713:$C$6466, 2, 0)*60)</f>
        <v>853.0612244897959</v>
      </c>
      <c r="L20" s="30">
        <f>IF(ISNA(VLOOKUP($A20,' Taxi out times'!$B$6467:$C$7195, 2, 0)), 'ICAO LTO Cycle times'!$D$7,VLOOKUP($A20,' Taxi out times'!$B$6467:$C$7195, 2, 0)*60)</f>
        <v>905.35251798561148</v>
      </c>
      <c r="M20" s="30">
        <f>IF(ISNA(VLOOKUP($A20,'Taxi in times'!$B$2:$C$483, 2, 0)), 'ICAO LTO Cycle times'!$D$8,VLOOKUP($A20,'Taxi in times'!$B$2:$C$483, 2, 0)*60)</f>
        <v>250.21978021978023</v>
      </c>
      <c r="N20" s="30">
        <f>IF(ISNA(VLOOKUP($A20,'Taxi in times'!$B$483:$C$1074, 2, 0)), 'ICAO LTO Cycle times'!$D$8,VLOOKUP($A20,'Taxi in times'!$B$483:$C$1074, 2, 0)*60)</f>
        <v>266.99186991869919</v>
      </c>
      <c r="O20" s="30">
        <f>IF(ISNA(VLOOKUP($A20,'Taxi in times'!$B$1074:$C$1700, 2, 0)), 'ICAO LTO Cycle times'!$D$8,VLOOKUP($A20,'Taxi in times'!$B$1074:$C$1700, 2, 0)*60)</f>
        <v>276.20418848167537</v>
      </c>
      <c r="P20" s="30">
        <f>IF(ISNA(VLOOKUP($A20,'Taxi in times'!$B$1700:$C$2346, 2, 0)), 'ICAO LTO Cycle times'!$D$8,VLOOKUP($A20,'Taxi in times'!$B$1700:$C$2346, 2, 0)*60)</f>
        <v>277.34999999999997</v>
      </c>
      <c r="Q20" s="30">
        <f>IF(ISNA(VLOOKUP($A20,'Taxi in times'!$B$2346:$C$3020, 2, 0)), 'ICAO LTO Cycle times'!$D$8,VLOOKUP($A20,'Taxi in times'!$B$2346:$C$3020, 2, 0)*60)</f>
        <v>276.99604743083006</v>
      </c>
      <c r="R20" s="30">
        <f>IF(ISNA(VLOOKUP($A20,'Taxi in times'!$B$3020:$C$3684, 2, 0)), 'ICAO LTO Cycle times'!$D$8,VLOOKUP($A20,'Taxi in times'!$B$3020:$C$3684, 2, 0)*60)</f>
        <v>277.91907514450872</v>
      </c>
      <c r="S20" s="30">
        <f>IF(ISNA(VLOOKUP($A20,'Taxi in times'!$B$3684:$C$4389, 2, 0)), 'ICAO LTO Cycle times'!$D$8,VLOOKUP($A20,'Taxi in times'!$B$3684:$C$4389, 2, 0)*60)</f>
        <v>277.59656652360513</v>
      </c>
      <c r="T20" s="30">
        <f>IF(ISNA(VLOOKUP($A20,'Taxi in times'!$B$4389:$C$5084, 2, 0)), 'ICAO LTO Cycle times'!$D$8,VLOOKUP($A20,'Taxi in times'!$B$4389:$C$5084, 2, 0)*60)</f>
        <v>270.54766734279917</v>
      </c>
      <c r="U20" s="30">
        <f>IF(ISNA(VLOOKUP($A20,'Taxi in times'!$B$5085:$C$5749, 2, 0)), 'ICAO LTO Cycle times'!$D$8,VLOOKUP($A20,'Taxi in times'!$B$5085:$C$5749, 2, 0)*60)</f>
        <v>280.17211703958691</v>
      </c>
      <c r="V20" s="30">
        <f>IF(ISNA(VLOOKUP($A20,'Taxi in times'!$B$5750:$C$6509, 2, 0)), 'ICAO LTO Cycle times'!$D$8,VLOOKUP($A20,'Taxi in times'!$B$5750:$C$6509, 2, 0)*60)</f>
        <v>275.45454545454544</v>
      </c>
      <c r="W20" s="30">
        <f>IF(ISNA(VLOOKUP($A20,'Taxi in times'!$B$6510:$C$7239, 2, 0)), 'ICAO LTO Cycle times'!$D$8,VLOOKUP($A20,'Taxi in times'!$B$6510:$C$7239, 2, 0)*60)</f>
        <v>251.57232704402517</v>
      </c>
    </row>
    <row r="21" spans="1:23">
      <c r="A21" s="3" t="s">
        <v>377</v>
      </c>
      <c r="B21" s="30">
        <f>IF(ISNA(VLOOKUP($A21,' Taxi out times'!$B$2:$C$483, 2, 0)), 'ICAO LTO Cycle times'!$D$7,VLOOKUP($A21,' Taxi out times'!$B$2:$C$483, 2, 0)*60)</f>
        <v>996.58536585365846</v>
      </c>
      <c r="C21" s="30">
        <f>IF(ISNA(VLOOKUP($A21,' Taxi out times'!$B$484:$C$1071, 2, 0)), 'ICAO LTO Cycle times'!$D$7,VLOOKUP($A21,' Taxi out times'!$B$484:$C$1071, 2, 0)*60)</f>
        <v>1052.1148825065275</v>
      </c>
      <c r="D21" s="30">
        <f>IF(ISNA(VLOOKUP($A21,' Taxi out times'!$B$1072:$C$1692, 2, 0)), 'ICAO LTO Cycle times'!$D$7,VLOOKUP($A21,' Taxi out times'!$B$1072:$C$1692, 2, 0)*60)</f>
        <v>906.97095435684651</v>
      </c>
      <c r="E21" s="30">
        <f>IF(ISNA(VLOOKUP($A21,' Taxi out times'!$B$1693:$C$2329, 2, 0)), 'ICAO LTO Cycle times'!$D$7,VLOOKUP($A21,' Taxi out times'!$B$1693:$C$2329, 2, 0)*60)</f>
        <v>948.2962962962963</v>
      </c>
      <c r="F21" s="30">
        <f>IF(ISNA(VLOOKUP($A21,' Taxi out times'!$B$2330:$C$2997, 2, 0)), 'ICAO LTO Cycle times'!$D$7,VLOOKUP($A21,' Taxi out times'!$B$2330:$C$2997, 2, 0)*60)</f>
        <v>1027.7102803738319</v>
      </c>
      <c r="G21" s="30">
        <f>IF(ISNA(VLOOKUP($A21,' Taxi out times'!$B$2998:$C$3661, 2, 0)), 'ICAO LTO Cycle times'!$D$7,VLOOKUP($A21,' Taxi out times'!$B$2998:$C$3661, 2, 0)*60)</f>
        <v>922.71844660194176</v>
      </c>
      <c r="H21" s="30">
        <f>IF(ISNA(VLOOKUP($A21,' Taxi out times'!$B$3662:$C$4362, 2, 0)), 'ICAO LTO Cycle times'!$D$7,VLOOKUP($A21,' Taxi out times'!$B$3662:$C$4362, 2, 0)*60)</f>
        <v>949.84869325997249</v>
      </c>
      <c r="I21" s="30">
        <f>IF(ISNA(VLOOKUP($A21,' Taxi out times'!$B$4363:$C$5052, 2, 0)), 'ICAO LTO Cycle times'!$D$7,VLOOKUP($A21,' Taxi out times'!$B$4363:$C$5052, 2, 0)*60)</f>
        <v>926.60194174757282</v>
      </c>
      <c r="J21" s="30">
        <f>IF(ISNA(VLOOKUP($A21,' Taxi out times'!$B$5053:$C$5713, 2, 0)), 'ICAO LTO Cycle times'!$D$7,VLOOKUP($A21,' Taxi out times'!$B$5053:$C$5713, 2, 0)*60)</f>
        <v>949.73831775700933</v>
      </c>
      <c r="K21" s="30">
        <f>IF(ISNA(VLOOKUP($A21,' Taxi out times'!$B$5714:$C$6466, 2, 0)), 'ICAO LTO Cycle times'!$D$7,VLOOKUP($A21,' Taxi out times'!$B$5713:$C$6466, 2, 0)*60)</f>
        <v>962.9885057471264</v>
      </c>
      <c r="L21" s="30">
        <f>IF(ISNA(VLOOKUP($A21,' Taxi out times'!$B$6467:$C$7195, 2, 0)), 'ICAO LTO Cycle times'!$D$7,VLOOKUP($A21,' Taxi out times'!$B$6467:$C$7195, 2, 0)*60)</f>
        <v>899.6537510305028</v>
      </c>
      <c r="M21" s="30">
        <f>IF(ISNA(VLOOKUP($A21,'Taxi in times'!$B$2:$C$483, 2, 0)), 'ICAO LTO Cycle times'!$D$8,VLOOKUP($A21,'Taxi in times'!$B$2:$C$483, 2, 0)*60)</f>
        <v>412</v>
      </c>
      <c r="N21" s="30">
        <f>IF(ISNA(VLOOKUP($A21,'Taxi in times'!$B$483:$C$1074, 2, 0)), 'ICAO LTO Cycle times'!$D$8,VLOOKUP($A21,'Taxi in times'!$B$483:$C$1074, 2, 0)*60)</f>
        <v>383.57588357588361</v>
      </c>
      <c r="O21" s="30">
        <f>IF(ISNA(VLOOKUP($A21,'Taxi in times'!$B$1074:$C$1700, 2, 0)), 'ICAO LTO Cycle times'!$D$8,VLOOKUP($A21,'Taxi in times'!$B$1074:$C$1700, 2, 0)*60)</f>
        <v>389.28909952606631</v>
      </c>
      <c r="P21" s="30">
        <f>IF(ISNA(VLOOKUP($A21,'Taxi in times'!$B$1700:$C$2346, 2, 0)), 'ICAO LTO Cycle times'!$D$8,VLOOKUP($A21,'Taxi in times'!$B$1700:$C$2346, 2, 0)*60)</f>
        <v>396.10810810810813</v>
      </c>
      <c r="Q21" s="30">
        <f>IF(ISNA(VLOOKUP($A21,'Taxi in times'!$B$2346:$C$3020, 2, 0)), 'ICAO LTO Cycle times'!$D$8,VLOOKUP($A21,'Taxi in times'!$B$2346:$C$3020, 2, 0)*60)</f>
        <v>392.52144082332762</v>
      </c>
      <c r="R21" s="30">
        <f>IF(ISNA(VLOOKUP($A21,'Taxi in times'!$B$3020:$C$3684, 2, 0)), 'ICAO LTO Cycle times'!$D$8,VLOOKUP($A21,'Taxi in times'!$B$3020:$C$3684, 2, 0)*60)</f>
        <v>416.18497109826592</v>
      </c>
      <c r="S21" s="30">
        <f>IF(ISNA(VLOOKUP($A21,'Taxi in times'!$B$3684:$C$4389, 2, 0)), 'ICAO LTO Cycle times'!$D$8,VLOOKUP($A21,'Taxi in times'!$B$3684:$C$4389, 2, 0)*60)</f>
        <v>426.11973392461198</v>
      </c>
      <c r="T21" s="30">
        <f>IF(ISNA(VLOOKUP($A21,'Taxi in times'!$B$4389:$C$5084, 2, 0)), 'ICAO LTO Cycle times'!$D$8,VLOOKUP($A21,'Taxi in times'!$B$4389:$C$5084, 2, 0)*60)</f>
        <v>429.61737331954498</v>
      </c>
      <c r="U21" s="30">
        <f>IF(ISNA(VLOOKUP($A21,'Taxi in times'!$B$5085:$C$5749, 2, 0)), 'ICAO LTO Cycle times'!$D$8,VLOOKUP($A21,'Taxi in times'!$B$5085:$C$5749, 2, 0)*60)</f>
        <v>423.05454545454546</v>
      </c>
      <c r="V21" s="30">
        <f>IF(ISNA(VLOOKUP($A21,'Taxi in times'!$B$5750:$C$6509, 2, 0)), 'ICAO LTO Cycle times'!$D$8,VLOOKUP($A21,'Taxi in times'!$B$5750:$C$6509, 2, 0)*60)</f>
        <v>431.07516650808753</v>
      </c>
      <c r="W21" s="30">
        <f>IF(ISNA(VLOOKUP($A21,'Taxi in times'!$B$6510:$C$7239, 2, 0)), 'ICAO LTO Cycle times'!$D$8,VLOOKUP($A21,'Taxi in times'!$B$6510:$C$7239, 2, 0)*60)</f>
        <v>460.11208967173741</v>
      </c>
    </row>
    <row r="22" spans="1:23">
      <c r="A22" s="3" t="s">
        <v>378</v>
      </c>
      <c r="B22" s="30">
        <f>IF(ISNA(VLOOKUP($A22,' Taxi out times'!$B$2:$C$483, 2, 0)), 'ICAO LTO Cycle times'!$D$7,VLOOKUP($A22,' Taxi out times'!$B$2:$C$483, 2, 0)*60)</f>
        <v>1140</v>
      </c>
      <c r="C22" s="30">
        <f>IF(ISNA(VLOOKUP($A22,' Taxi out times'!$B$484:$C$1071, 2, 0)), 'ICAO LTO Cycle times'!$D$7,VLOOKUP($A22,' Taxi out times'!$B$484:$C$1071, 2, 0)*60)</f>
        <v>462.52427184466018</v>
      </c>
      <c r="D22" s="30">
        <f>IF(ISNA(VLOOKUP($A22,' Taxi out times'!$B$1072:$C$1692, 2, 0)), 'ICAO LTO Cycle times'!$D$7,VLOOKUP($A22,' Taxi out times'!$B$1072:$C$1692, 2, 0)*60)</f>
        <v>710.93525179856113</v>
      </c>
      <c r="E22" s="30">
        <f>IF(ISNA(VLOOKUP($A22,' Taxi out times'!$B$1693:$C$2329, 2, 0)), 'ICAO LTO Cycle times'!$D$7,VLOOKUP($A22,' Taxi out times'!$B$1693:$C$2329, 2, 0)*60)</f>
        <v>639.16167664670661</v>
      </c>
      <c r="F22" s="30">
        <f>IF(ISNA(VLOOKUP($A22,' Taxi out times'!$B$2330:$C$2997, 2, 0)), 'ICAO LTO Cycle times'!$D$7,VLOOKUP($A22,' Taxi out times'!$B$2330:$C$2997, 2, 0)*60)</f>
        <v>569.31818181818176</v>
      </c>
      <c r="G22" s="30">
        <f>IF(ISNA(VLOOKUP($A22,' Taxi out times'!$B$2998:$C$3661, 2, 0)), 'ICAO LTO Cycle times'!$D$7,VLOOKUP($A22,' Taxi out times'!$B$2998:$C$3661, 2, 0)*60)</f>
        <v>493.99999999999994</v>
      </c>
      <c r="H22" s="30">
        <f>IF(ISNA(VLOOKUP($A22,' Taxi out times'!$B$3662:$C$4362, 2, 0)), 'ICAO LTO Cycle times'!$D$7,VLOOKUP($A22,' Taxi out times'!$B$3662:$C$4362, 2, 0)*60)</f>
        <v>521.2987012987013</v>
      </c>
      <c r="I22" s="30">
        <f>IF(ISNA(VLOOKUP($A22,' Taxi out times'!$B$4363:$C$5052, 2, 0)), 'ICAO LTO Cycle times'!$D$7,VLOOKUP($A22,' Taxi out times'!$B$4363:$C$5052, 2, 0)*60)</f>
        <v>1140</v>
      </c>
      <c r="J22" s="30">
        <f>IF(ISNA(VLOOKUP($A22,' Taxi out times'!$B$5053:$C$5713, 2, 0)), 'ICAO LTO Cycle times'!$D$7,VLOOKUP($A22,' Taxi out times'!$B$5053:$C$5713, 2, 0)*60)</f>
        <v>1140</v>
      </c>
      <c r="K22" s="30">
        <f>IF(ISNA(VLOOKUP($A22,' Taxi out times'!$B$5714:$C$6466, 2, 0)), 'ICAO LTO Cycle times'!$D$7,VLOOKUP($A22,' Taxi out times'!$B$5713:$C$6466, 2, 0)*60)</f>
        <v>1140</v>
      </c>
      <c r="L22" s="30">
        <f>IF(ISNA(VLOOKUP($A22,' Taxi out times'!$B$6467:$C$7195, 2, 0)), 'ICAO LTO Cycle times'!$D$7,VLOOKUP($A22,' Taxi out times'!$B$6467:$C$7195, 2, 0)*60)</f>
        <v>461</v>
      </c>
      <c r="M22" s="30">
        <f>IF(ISNA(VLOOKUP($A22,'Taxi in times'!$B$2:$C$483, 2, 0)), 'ICAO LTO Cycle times'!$D$8,VLOOKUP($A22,'Taxi in times'!$B$2:$C$483, 2, 0)*60)</f>
        <v>420</v>
      </c>
      <c r="N22" s="30">
        <f>IF(ISNA(VLOOKUP($A22,'Taxi in times'!$B$483:$C$1074, 2, 0)), 'ICAO LTO Cycle times'!$D$8,VLOOKUP($A22,'Taxi in times'!$B$483:$C$1074, 2, 0)*60)</f>
        <v>420</v>
      </c>
      <c r="O22" s="30">
        <f>IF(ISNA(VLOOKUP($A22,'Taxi in times'!$B$1074:$C$1700, 2, 0)), 'ICAO LTO Cycle times'!$D$8,VLOOKUP($A22,'Taxi in times'!$B$1074:$C$1700, 2, 0)*60)</f>
        <v>420</v>
      </c>
      <c r="P22" s="30">
        <f>IF(ISNA(VLOOKUP($A22,'Taxi in times'!$B$1700:$C$2346, 2, 0)), 'ICAO LTO Cycle times'!$D$8,VLOOKUP($A22,'Taxi in times'!$B$1700:$C$2346, 2, 0)*60)</f>
        <v>420</v>
      </c>
      <c r="Q22" s="30">
        <f>IF(ISNA(VLOOKUP($A22,'Taxi in times'!$B$2346:$C$3020, 2, 0)), 'ICAO LTO Cycle times'!$D$8,VLOOKUP($A22,'Taxi in times'!$B$2346:$C$3020, 2, 0)*60)</f>
        <v>420</v>
      </c>
      <c r="R22" s="30">
        <f>IF(ISNA(VLOOKUP($A22,'Taxi in times'!$B$3020:$C$3684, 2, 0)), 'ICAO LTO Cycle times'!$D$8,VLOOKUP($A22,'Taxi in times'!$B$3020:$C$3684, 2, 0)*60)</f>
        <v>420</v>
      </c>
      <c r="S22" s="30">
        <f>IF(ISNA(VLOOKUP($A22,'Taxi in times'!$B$3684:$C$4389, 2, 0)), 'ICAO LTO Cycle times'!$D$8,VLOOKUP($A22,'Taxi in times'!$B$3684:$C$4389, 2, 0)*60)</f>
        <v>420</v>
      </c>
      <c r="T22" s="30">
        <f>IF(ISNA(VLOOKUP($A22,'Taxi in times'!$B$4389:$C$5084, 2, 0)), 'ICAO LTO Cycle times'!$D$8,VLOOKUP($A22,'Taxi in times'!$B$4389:$C$5084, 2, 0)*60)</f>
        <v>420</v>
      </c>
      <c r="U22" s="30">
        <f>IF(ISNA(VLOOKUP($A22,'Taxi in times'!$B$5085:$C$5749, 2, 0)), 'ICAO LTO Cycle times'!$D$8,VLOOKUP($A22,'Taxi in times'!$B$5085:$C$5749, 2, 0)*60)</f>
        <v>420</v>
      </c>
      <c r="V22" s="30">
        <f>IF(ISNA(VLOOKUP($A22,'Taxi in times'!$B$5750:$C$6509, 2, 0)), 'ICAO LTO Cycle times'!$D$8,VLOOKUP($A22,'Taxi in times'!$B$5750:$C$6509, 2, 0)*60)</f>
        <v>394.08</v>
      </c>
      <c r="W22" s="30">
        <f>IF(ISNA(VLOOKUP($A22,'Taxi in times'!$B$6510:$C$7239, 2, 0)), 'ICAO LTO Cycle times'!$D$8,VLOOKUP($A22,'Taxi in times'!$B$6510:$C$7239, 2, 0)*60)</f>
        <v>415.29411764705884</v>
      </c>
    </row>
    <row r="23" spans="1:23">
      <c r="A23" s="3" t="s">
        <v>379</v>
      </c>
      <c r="B23" s="30">
        <f>IF(ISNA(VLOOKUP($A23,' Taxi out times'!$B$2:$C$483, 2, 0)), 'ICAO LTO Cycle times'!$D$7,VLOOKUP($A23,' Taxi out times'!$B$2:$C$483, 2, 0)*60)</f>
        <v>996.189683860233</v>
      </c>
      <c r="C23" s="30">
        <f>IF(ISNA(VLOOKUP($A23,' Taxi out times'!$B$484:$C$1071, 2, 0)), 'ICAO LTO Cycle times'!$D$7,VLOOKUP($A23,' Taxi out times'!$B$484:$C$1071, 2, 0)*60)</f>
        <v>867.11401425178144</v>
      </c>
      <c r="D23" s="30">
        <f>IF(ISNA(VLOOKUP($A23,' Taxi out times'!$B$1072:$C$1692, 2, 0)), 'ICAO LTO Cycle times'!$D$7,VLOOKUP($A23,' Taxi out times'!$B$1072:$C$1692, 2, 0)*60)</f>
        <v>879.60204661739624</v>
      </c>
      <c r="E23" s="30">
        <f>IF(ISNA(VLOOKUP($A23,' Taxi out times'!$B$1693:$C$2329, 2, 0)), 'ICAO LTO Cycle times'!$D$7,VLOOKUP($A23,' Taxi out times'!$B$1693:$C$2329, 2, 0)*60)</f>
        <v>939.70540098199672</v>
      </c>
      <c r="F23" s="30">
        <f>IF(ISNA(VLOOKUP($A23,' Taxi out times'!$B$2330:$C$2997, 2, 0)), 'ICAO LTO Cycle times'!$D$7,VLOOKUP($A23,' Taxi out times'!$B$2330:$C$2997, 2, 0)*60)</f>
        <v>917.23469387755108</v>
      </c>
      <c r="G23" s="30">
        <f>IF(ISNA(VLOOKUP($A23,' Taxi out times'!$B$2998:$C$3661, 2, 0)), 'ICAO LTO Cycle times'!$D$7,VLOOKUP($A23,' Taxi out times'!$B$2998:$C$3661, 2, 0)*60)</f>
        <v>893.7757947573898</v>
      </c>
      <c r="H23" s="30">
        <f>IF(ISNA(VLOOKUP($A23,' Taxi out times'!$B$3662:$C$4362, 2, 0)), 'ICAO LTO Cycle times'!$D$7,VLOOKUP($A23,' Taxi out times'!$B$3662:$C$4362, 2, 0)*60)</f>
        <v>866.13698630136992</v>
      </c>
      <c r="I23" s="30">
        <f>IF(ISNA(VLOOKUP($A23,' Taxi out times'!$B$4363:$C$5052, 2, 0)), 'ICAO LTO Cycle times'!$D$7,VLOOKUP($A23,' Taxi out times'!$B$4363:$C$5052, 2, 0)*60)</f>
        <v>888.06697108066976</v>
      </c>
      <c r="J23" s="30">
        <f>IF(ISNA(VLOOKUP($A23,' Taxi out times'!$B$5053:$C$5713, 2, 0)), 'ICAO LTO Cycle times'!$D$7,VLOOKUP($A23,' Taxi out times'!$B$5053:$C$5713, 2, 0)*60)</f>
        <v>880.58651026392954</v>
      </c>
      <c r="K23" s="30">
        <f>IF(ISNA(VLOOKUP($A23,' Taxi out times'!$B$5714:$C$6466, 2, 0)), 'ICAO LTO Cycle times'!$D$7,VLOOKUP($A23,' Taxi out times'!$B$5713:$C$6466, 2, 0)*60)</f>
        <v>935.84415584415581</v>
      </c>
      <c r="L23" s="30">
        <f>IF(ISNA(VLOOKUP($A23,' Taxi out times'!$B$6467:$C$7195, 2, 0)), 'ICAO LTO Cycle times'!$D$7,VLOOKUP($A23,' Taxi out times'!$B$6467:$C$7195, 2, 0)*60)</f>
        <v>954.37974683544303</v>
      </c>
      <c r="M23" s="30">
        <f>IF(ISNA(VLOOKUP($A23,'Taxi in times'!$B$2:$C$483, 2, 0)), 'ICAO LTO Cycle times'!$D$8,VLOOKUP($A23,'Taxi in times'!$B$2:$C$483, 2, 0)*60)</f>
        <v>497.03799098518994</v>
      </c>
      <c r="N23" s="30">
        <f>IF(ISNA(VLOOKUP($A23,'Taxi in times'!$B$483:$C$1074, 2, 0)), 'ICAO LTO Cycle times'!$D$8,VLOOKUP($A23,'Taxi in times'!$B$483:$C$1074, 2, 0)*60)</f>
        <v>528.75557759048093</v>
      </c>
      <c r="O23" s="30">
        <f>IF(ISNA(VLOOKUP($A23,'Taxi in times'!$B$1074:$C$1700, 2, 0)), 'ICAO LTO Cycle times'!$D$8,VLOOKUP($A23,'Taxi in times'!$B$1074:$C$1700, 2, 0)*60)</f>
        <v>558.13749390541204</v>
      </c>
      <c r="P23" s="30">
        <f>IF(ISNA(VLOOKUP($A23,'Taxi in times'!$B$1700:$C$2346, 2, 0)), 'ICAO LTO Cycle times'!$D$8,VLOOKUP($A23,'Taxi in times'!$B$1700:$C$2346, 2, 0)*60)</f>
        <v>565.80204778156997</v>
      </c>
      <c r="Q23" s="30">
        <f>IF(ISNA(VLOOKUP($A23,'Taxi in times'!$B$2346:$C$3020, 2, 0)), 'ICAO LTO Cycle times'!$D$8,VLOOKUP($A23,'Taxi in times'!$B$2346:$C$3020, 2, 0)*60)</f>
        <v>601.47208121827407</v>
      </c>
      <c r="R23" s="30">
        <f>IF(ISNA(VLOOKUP($A23,'Taxi in times'!$B$3020:$C$3684, 2, 0)), 'ICAO LTO Cycle times'!$D$8,VLOOKUP($A23,'Taxi in times'!$B$3020:$C$3684, 2, 0)*60)</f>
        <v>593.7232524964337</v>
      </c>
      <c r="S23" s="30">
        <f>IF(ISNA(VLOOKUP($A23,'Taxi in times'!$B$3684:$C$4389, 2, 0)), 'ICAO LTO Cycle times'!$D$8,VLOOKUP($A23,'Taxi in times'!$B$3684:$C$4389, 2, 0)*60)</f>
        <v>568.15496368038748</v>
      </c>
      <c r="T23" s="30">
        <f>IF(ISNA(VLOOKUP($A23,'Taxi in times'!$B$4389:$C$5084, 2, 0)), 'ICAO LTO Cycle times'!$D$8,VLOOKUP($A23,'Taxi in times'!$B$4389:$C$5084, 2, 0)*60)</f>
        <v>601.43891402714928</v>
      </c>
      <c r="U23" s="30">
        <f>IF(ISNA(VLOOKUP($A23,'Taxi in times'!$B$5085:$C$5749, 2, 0)), 'ICAO LTO Cycle times'!$D$8,VLOOKUP($A23,'Taxi in times'!$B$5085:$C$5749, 2, 0)*60)</f>
        <v>583.00979519145142</v>
      </c>
      <c r="V23" s="30">
        <f>IF(ISNA(VLOOKUP($A23,'Taxi in times'!$B$5750:$C$6509, 2, 0)), 'ICAO LTO Cycle times'!$D$8,VLOOKUP($A23,'Taxi in times'!$B$5750:$C$6509, 2, 0)*60)</f>
        <v>675.55240793201142</v>
      </c>
      <c r="W23" s="30">
        <f>IF(ISNA(VLOOKUP($A23,'Taxi in times'!$B$6510:$C$7239, 2, 0)), 'ICAO LTO Cycle times'!$D$8,VLOOKUP($A23,'Taxi in times'!$B$6510:$C$7239, 2, 0)*60)</f>
        <v>715.57086614173238</v>
      </c>
    </row>
    <row r="24" spans="1:23">
      <c r="A24" s="3" t="s">
        <v>380</v>
      </c>
      <c r="B24" s="30">
        <f>IF(ISNA(VLOOKUP($A24,' Taxi out times'!$B$2:$C$483, 2, 0)), 'ICAO LTO Cycle times'!$D$7,VLOOKUP($A24,' Taxi out times'!$B$2:$C$483, 2, 0)*60)</f>
        <v>544.52054794520541</v>
      </c>
      <c r="C24" s="30">
        <f>IF(ISNA(VLOOKUP($A24,' Taxi out times'!$B$484:$C$1071, 2, 0)), 'ICAO LTO Cycle times'!$D$7,VLOOKUP($A24,' Taxi out times'!$B$484:$C$1071, 2, 0)*60)</f>
        <v>553.24324324324323</v>
      </c>
      <c r="D24" s="30">
        <f>IF(ISNA(VLOOKUP($A24,' Taxi out times'!$B$1072:$C$1692, 2, 0)), 'ICAO LTO Cycle times'!$D$7,VLOOKUP($A24,' Taxi out times'!$B$1072:$C$1692, 2, 0)*60)</f>
        <v>1140</v>
      </c>
      <c r="E24" s="30">
        <f>IF(ISNA(VLOOKUP($A24,' Taxi out times'!$B$1693:$C$2329, 2, 0)), 'ICAO LTO Cycle times'!$D$7,VLOOKUP($A24,' Taxi out times'!$B$1693:$C$2329, 2, 0)*60)</f>
        <v>1140</v>
      </c>
      <c r="F24" s="30">
        <f>IF(ISNA(VLOOKUP($A24,' Taxi out times'!$B$2330:$C$2997, 2, 0)), 'ICAO LTO Cycle times'!$D$7,VLOOKUP($A24,' Taxi out times'!$B$2330:$C$2997, 2, 0)*60)</f>
        <v>502.61682242990662</v>
      </c>
      <c r="G24" s="30">
        <f>IF(ISNA(VLOOKUP($A24,' Taxi out times'!$B$2998:$C$3661, 2, 0)), 'ICAO LTO Cycle times'!$D$7,VLOOKUP($A24,' Taxi out times'!$B$2998:$C$3661, 2, 0)*60)</f>
        <v>1140</v>
      </c>
      <c r="H24" s="30">
        <f>IF(ISNA(VLOOKUP($A24,' Taxi out times'!$B$3662:$C$4362, 2, 0)), 'ICAO LTO Cycle times'!$D$7,VLOOKUP($A24,' Taxi out times'!$B$3662:$C$4362, 2, 0)*60)</f>
        <v>1140</v>
      </c>
      <c r="I24" s="30">
        <f>IF(ISNA(VLOOKUP($A24,' Taxi out times'!$B$4363:$C$5052, 2, 0)), 'ICAO LTO Cycle times'!$D$7,VLOOKUP($A24,' Taxi out times'!$B$4363:$C$5052, 2, 0)*60)</f>
        <v>1140</v>
      </c>
      <c r="J24" s="30">
        <f>IF(ISNA(VLOOKUP($A24,' Taxi out times'!$B$5053:$C$5713, 2, 0)), 'ICAO LTO Cycle times'!$D$7,VLOOKUP($A24,' Taxi out times'!$B$5053:$C$5713, 2, 0)*60)</f>
        <v>1140</v>
      </c>
      <c r="K24" s="30">
        <f>IF(ISNA(VLOOKUP($A24,' Taxi out times'!$B$5714:$C$6466, 2, 0)), 'ICAO LTO Cycle times'!$D$7,VLOOKUP($A24,' Taxi out times'!$B$5713:$C$6466, 2, 0)*60)</f>
        <v>1140</v>
      </c>
      <c r="L24" s="30">
        <f>IF(ISNA(VLOOKUP($A24,' Taxi out times'!$B$6467:$C$7195, 2, 0)), 'ICAO LTO Cycle times'!$D$7,VLOOKUP($A24,' Taxi out times'!$B$6467:$C$7195, 2, 0)*60)</f>
        <v>1140</v>
      </c>
      <c r="M24" s="30">
        <f>IF(ISNA(VLOOKUP($A24,'Taxi in times'!$B$2:$C$483, 2, 0)), 'ICAO LTO Cycle times'!$D$8,VLOOKUP($A24,'Taxi in times'!$B$2:$C$483, 2, 0)*60)</f>
        <v>292.5</v>
      </c>
      <c r="N24" s="30">
        <f>IF(ISNA(VLOOKUP($A24,'Taxi in times'!$B$483:$C$1074, 2, 0)), 'ICAO LTO Cycle times'!$D$8,VLOOKUP($A24,'Taxi in times'!$B$483:$C$1074, 2, 0)*60)</f>
        <v>290.22624434389138</v>
      </c>
      <c r="O24" s="30">
        <f>IF(ISNA(VLOOKUP($A24,'Taxi in times'!$B$1074:$C$1700, 2, 0)), 'ICAO LTO Cycle times'!$D$8,VLOOKUP($A24,'Taxi in times'!$B$1074:$C$1700, 2, 0)*60)</f>
        <v>420</v>
      </c>
      <c r="P24" s="30">
        <f>IF(ISNA(VLOOKUP($A24,'Taxi in times'!$B$1700:$C$2346, 2, 0)), 'ICAO LTO Cycle times'!$D$8,VLOOKUP($A24,'Taxi in times'!$B$1700:$C$2346, 2, 0)*60)</f>
        <v>188.91089108910893</v>
      </c>
      <c r="Q24" s="30">
        <f>IF(ISNA(VLOOKUP($A24,'Taxi in times'!$B$2346:$C$3020, 2, 0)), 'ICAO LTO Cycle times'!$D$8,VLOOKUP($A24,'Taxi in times'!$B$2346:$C$3020, 2, 0)*60)</f>
        <v>179.1919191919192</v>
      </c>
      <c r="R24" s="30">
        <f>IF(ISNA(VLOOKUP($A24,'Taxi in times'!$B$3020:$C$3684, 2, 0)), 'ICAO LTO Cycle times'!$D$8,VLOOKUP($A24,'Taxi in times'!$B$3020:$C$3684, 2, 0)*60)</f>
        <v>420</v>
      </c>
      <c r="S24" s="30">
        <f>IF(ISNA(VLOOKUP($A24,'Taxi in times'!$B$3684:$C$4389, 2, 0)), 'ICAO LTO Cycle times'!$D$8,VLOOKUP($A24,'Taxi in times'!$B$3684:$C$4389, 2, 0)*60)</f>
        <v>420</v>
      </c>
      <c r="T24" s="30">
        <f>IF(ISNA(VLOOKUP($A24,'Taxi in times'!$B$4389:$C$5084, 2, 0)), 'ICAO LTO Cycle times'!$D$8,VLOOKUP($A24,'Taxi in times'!$B$4389:$C$5084, 2, 0)*60)</f>
        <v>420</v>
      </c>
      <c r="U24" s="30">
        <f>IF(ISNA(VLOOKUP($A24,'Taxi in times'!$B$5085:$C$5749, 2, 0)), 'ICAO LTO Cycle times'!$D$8,VLOOKUP($A24,'Taxi in times'!$B$5085:$C$5749, 2, 0)*60)</f>
        <v>420</v>
      </c>
      <c r="V24" s="30">
        <f>IF(ISNA(VLOOKUP($A24,'Taxi in times'!$B$5750:$C$6509, 2, 0)), 'ICAO LTO Cycle times'!$D$8,VLOOKUP($A24,'Taxi in times'!$B$5750:$C$6509, 2, 0)*60)</f>
        <v>420</v>
      </c>
      <c r="W24" s="30">
        <f>IF(ISNA(VLOOKUP($A24,'Taxi in times'!$B$6510:$C$7239, 2, 0)), 'ICAO LTO Cycle times'!$D$8,VLOOKUP($A24,'Taxi in times'!$B$6510:$C$7239, 2, 0)*60)</f>
        <v>420</v>
      </c>
    </row>
    <row r="25" spans="1:23">
      <c r="A25" s="3" t="s">
        <v>381</v>
      </c>
      <c r="B25" s="30">
        <f>IF(ISNA(VLOOKUP($A25,' Taxi out times'!$B$2:$C$483, 2, 0)), 'ICAO LTO Cycle times'!$D$7,VLOOKUP($A25,' Taxi out times'!$B$2:$C$483, 2, 0)*60)</f>
        <v>1140</v>
      </c>
      <c r="C25" s="30">
        <f>IF(ISNA(VLOOKUP($A25,' Taxi out times'!$B$484:$C$1071, 2, 0)), 'ICAO LTO Cycle times'!$D$7,VLOOKUP($A25,' Taxi out times'!$B$484:$C$1071, 2, 0)*60)</f>
        <v>1140</v>
      </c>
      <c r="D25" s="30">
        <f>IF(ISNA(VLOOKUP($A25,' Taxi out times'!$B$1072:$C$1692, 2, 0)), 'ICAO LTO Cycle times'!$D$7,VLOOKUP($A25,' Taxi out times'!$B$1072:$C$1692, 2, 0)*60)</f>
        <v>533.71428571428578</v>
      </c>
      <c r="E25" s="30">
        <f>IF(ISNA(VLOOKUP($A25,' Taxi out times'!$B$1693:$C$2329, 2, 0)), 'ICAO LTO Cycle times'!$D$7,VLOOKUP($A25,' Taxi out times'!$B$1693:$C$2329, 2, 0)*60)</f>
        <v>538.51239669421489</v>
      </c>
      <c r="F25" s="30">
        <f>IF(ISNA(VLOOKUP($A25,' Taxi out times'!$B$2330:$C$2997, 2, 0)), 'ICAO LTO Cycle times'!$D$7,VLOOKUP($A25,' Taxi out times'!$B$2330:$C$2997, 2, 0)*60)</f>
        <v>519.24170616113747</v>
      </c>
      <c r="G25" s="30">
        <f>IF(ISNA(VLOOKUP($A25,' Taxi out times'!$B$2998:$C$3661, 2, 0)), 'ICAO LTO Cycle times'!$D$7,VLOOKUP($A25,' Taxi out times'!$B$2998:$C$3661, 2, 0)*60)</f>
        <v>520.47337278106511</v>
      </c>
      <c r="H25" s="30">
        <f>IF(ISNA(VLOOKUP($A25,' Taxi out times'!$B$3662:$C$4362, 2, 0)), 'ICAO LTO Cycle times'!$D$7,VLOOKUP($A25,' Taxi out times'!$B$3662:$C$4362, 2, 0)*60)</f>
        <v>515.35135135135135</v>
      </c>
      <c r="I25" s="30">
        <f>IF(ISNA(VLOOKUP($A25,' Taxi out times'!$B$4363:$C$5052, 2, 0)), 'ICAO LTO Cycle times'!$D$7,VLOOKUP($A25,' Taxi out times'!$B$4363:$C$5052, 2, 0)*60)</f>
        <v>514.39655172413802</v>
      </c>
      <c r="J25" s="30">
        <f>IF(ISNA(VLOOKUP($A25,' Taxi out times'!$B$5053:$C$5713, 2, 0)), 'ICAO LTO Cycle times'!$D$7,VLOOKUP($A25,' Taxi out times'!$B$5053:$C$5713, 2, 0)*60)</f>
        <v>494.88188976377955</v>
      </c>
      <c r="K25" s="30">
        <f>IF(ISNA(VLOOKUP($A25,' Taxi out times'!$B$5714:$C$6466, 2, 0)), 'ICAO LTO Cycle times'!$D$7,VLOOKUP($A25,' Taxi out times'!$B$5713:$C$6466, 2, 0)*60)</f>
        <v>476.89243027888449</v>
      </c>
      <c r="L25" s="30">
        <f>IF(ISNA(VLOOKUP($A25,' Taxi out times'!$B$6467:$C$7195, 2, 0)), 'ICAO LTO Cycle times'!$D$7,VLOOKUP($A25,' Taxi out times'!$B$6467:$C$7195, 2, 0)*60)</f>
        <v>465.26315789473688</v>
      </c>
      <c r="M25" s="30">
        <f>IF(ISNA(VLOOKUP($A25,'Taxi in times'!$B$2:$C$483, 2, 0)), 'ICAO LTO Cycle times'!$D$8,VLOOKUP($A25,'Taxi in times'!$B$2:$C$483, 2, 0)*60)</f>
        <v>469.82142857142861</v>
      </c>
      <c r="N25" s="30">
        <f>IF(ISNA(VLOOKUP($A25,'Taxi in times'!$B$483:$C$1074, 2, 0)), 'ICAO LTO Cycle times'!$D$8,VLOOKUP($A25,'Taxi in times'!$B$483:$C$1074, 2, 0)*60)</f>
        <v>417.56756756756761</v>
      </c>
      <c r="O25" s="30">
        <f>IF(ISNA(VLOOKUP($A25,'Taxi in times'!$B$1074:$C$1700, 2, 0)), 'ICAO LTO Cycle times'!$D$8,VLOOKUP($A25,'Taxi in times'!$B$1074:$C$1700, 2, 0)*60)</f>
        <v>461.92982456140351</v>
      </c>
      <c r="P25" s="30">
        <f>IF(ISNA(VLOOKUP($A25,'Taxi in times'!$B$1700:$C$2346, 2, 0)), 'ICAO LTO Cycle times'!$D$8,VLOOKUP($A25,'Taxi in times'!$B$1700:$C$2346, 2, 0)*60)</f>
        <v>443.44370860927154</v>
      </c>
      <c r="Q25" s="30">
        <f>IF(ISNA(VLOOKUP($A25,'Taxi in times'!$B$2346:$C$3020, 2, 0)), 'ICAO LTO Cycle times'!$D$8,VLOOKUP($A25,'Taxi in times'!$B$2346:$C$3020, 2, 0)*60)</f>
        <v>445.4831460674157</v>
      </c>
      <c r="R25" s="30">
        <f>IF(ISNA(VLOOKUP($A25,'Taxi in times'!$B$3020:$C$3684, 2, 0)), 'ICAO LTO Cycle times'!$D$8,VLOOKUP($A25,'Taxi in times'!$B$3020:$C$3684, 2, 0)*60)</f>
        <v>415.76470588235293</v>
      </c>
      <c r="S25" s="30">
        <f>IF(ISNA(VLOOKUP($A25,'Taxi in times'!$B$3684:$C$4389, 2, 0)), 'ICAO LTO Cycle times'!$D$8,VLOOKUP($A25,'Taxi in times'!$B$3684:$C$4389, 2, 0)*60)</f>
        <v>411.42857142857139</v>
      </c>
      <c r="T25" s="30">
        <f>IF(ISNA(VLOOKUP($A25,'Taxi in times'!$B$4389:$C$5084, 2, 0)), 'ICAO LTO Cycle times'!$D$8,VLOOKUP($A25,'Taxi in times'!$B$4389:$C$5084, 2, 0)*60)</f>
        <v>402.26720647773283</v>
      </c>
      <c r="U25" s="30">
        <f>IF(ISNA(VLOOKUP($A25,'Taxi in times'!$B$5085:$C$5749, 2, 0)), 'ICAO LTO Cycle times'!$D$8,VLOOKUP($A25,'Taxi in times'!$B$5085:$C$5749, 2, 0)*60)</f>
        <v>441.50214592274676</v>
      </c>
      <c r="V25" s="30">
        <f>IF(ISNA(VLOOKUP($A25,'Taxi in times'!$B$5750:$C$6509, 2, 0)), 'ICAO LTO Cycle times'!$D$8,VLOOKUP($A25,'Taxi in times'!$B$5750:$C$6509, 2, 0)*60)</f>
        <v>441.14649681528664</v>
      </c>
      <c r="W25" s="30">
        <f>IF(ISNA(VLOOKUP($A25,'Taxi in times'!$B$6510:$C$7239, 2, 0)), 'ICAO LTO Cycle times'!$D$8,VLOOKUP($A25,'Taxi in times'!$B$6510:$C$7239, 2, 0)*60)</f>
        <v>459.75460122699383</v>
      </c>
    </row>
    <row r="26" spans="1:23">
      <c r="A26" s="3" t="s">
        <v>382</v>
      </c>
      <c r="B26" s="30">
        <f>IF(ISNA(VLOOKUP($A26,' Taxi out times'!$B$2:$C$483, 2, 0)), 'ICAO LTO Cycle times'!$D$7,VLOOKUP($A26,' Taxi out times'!$B$2:$C$483, 2, 0)*60)</f>
        <v>1140</v>
      </c>
      <c r="C26" s="30">
        <f>IF(ISNA(VLOOKUP($A26,' Taxi out times'!$B$484:$C$1071, 2, 0)), 'ICAO LTO Cycle times'!$D$7,VLOOKUP($A26,' Taxi out times'!$B$484:$C$1071, 2, 0)*60)</f>
        <v>560.1639344262295</v>
      </c>
      <c r="D26" s="30">
        <f>IF(ISNA(VLOOKUP($A26,' Taxi out times'!$B$1072:$C$1692, 2, 0)), 'ICAO LTO Cycle times'!$D$7,VLOOKUP($A26,' Taxi out times'!$B$1072:$C$1692, 2, 0)*60)</f>
        <v>1140</v>
      </c>
      <c r="E26" s="30">
        <f>IF(ISNA(VLOOKUP($A26,' Taxi out times'!$B$1693:$C$2329, 2, 0)), 'ICAO LTO Cycle times'!$D$7,VLOOKUP($A26,' Taxi out times'!$B$1693:$C$2329, 2, 0)*60)</f>
        <v>505.50000000000006</v>
      </c>
      <c r="F26" s="30">
        <f>IF(ISNA(VLOOKUP($A26,' Taxi out times'!$B$2330:$C$2997, 2, 0)), 'ICAO LTO Cycle times'!$D$7,VLOOKUP($A26,' Taxi out times'!$B$2330:$C$2997, 2, 0)*60)</f>
        <v>517.45856353591159</v>
      </c>
      <c r="G26" s="30">
        <f>IF(ISNA(VLOOKUP($A26,' Taxi out times'!$B$2998:$C$3661, 2, 0)), 'ICAO LTO Cycle times'!$D$7,VLOOKUP($A26,' Taxi out times'!$B$2998:$C$3661, 2, 0)*60)</f>
        <v>527.48815165876772</v>
      </c>
      <c r="H26" s="30">
        <f>IF(ISNA(VLOOKUP($A26,' Taxi out times'!$B$3662:$C$4362, 2, 0)), 'ICAO LTO Cycle times'!$D$7,VLOOKUP($A26,' Taxi out times'!$B$3662:$C$4362, 2, 0)*60)</f>
        <v>1140</v>
      </c>
      <c r="I26" s="30">
        <f>IF(ISNA(VLOOKUP($A26,' Taxi out times'!$B$4363:$C$5052, 2, 0)), 'ICAO LTO Cycle times'!$D$7,VLOOKUP($A26,' Taxi out times'!$B$4363:$C$5052, 2, 0)*60)</f>
        <v>1140</v>
      </c>
      <c r="J26" s="30">
        <f>IF(ISNA(VLOOKUP($A26,' Taxi out times'!$B$5053:$C$5713, 2, 0)), 'ICAO LTO Cycle times'!$D$7,VLOOKUP($A26,' Taxi out times'!$B$5053:$C$5713, 2, 0)*60)</f>
        <v>1140</v>
      </c>
      <c r="K26" s="30">
        <f>IF(ISNA(VLOOKUP($A26,' Taxi out times'!$B$5714:$C$6466, 2, 0)), 'ICAO LTO Cycle times'!$D$7,VLOOKUP($A26,' Taxi out times'!$B$5713:$C$6466, 2, 0)*60)</f>
        <v>1140</v>
      </c>
      <c r="L26" s="30">
        <f>IF(ISNA(VLOOKUP($A26,' Taxi out times'!$B$6467:$C$7195, 2, 0)), 'ICAO LTO Cycle times'!$D$7,VLOOKUP($A26,' Taxi out times'!$B$6467:$C$7195, 2, 0)*60)</f>
        <v>1140</v>
      </c>
      <c r="M26" s="30">
        <f>IF(ISNA(VLOOKUP($A26,'Taxi in times'!$B$2:$C$483, 2, 0)), 'ICAO LTO Cycle times'!$D$8,VLOOKUP($A26,'Taxi in times'!$B$2:$C$483, 2, 0)*60)</f>
        <v>420</v>
      </c>
      <c r="N26" s="30">
        <f>IF(ISNA(VLOOKUP($A26,'Taxi in times'!$B$483:$C$1074, 2, 0)), 'ICAO LTO Cycle times'!$D$8,VLOOKUP($A26,'Taxi in times'!$B$483:$C$1074, 2, 0)*60)</f>
        <v>264.09448818897641</v>
      </c>
      <c r="O26" s="30">
        <f>IF(ISNA(VLOOKUP($A26,'Taxi in times'!$B$1074:$C$1700, 2, 0)), 'ICAO LTO Cycle times'!$D$8,VLOOKUP($A26,'Taxi in times'!$B$1074:$C$1700, 2, 0)*60)</f>
        <v>273.72972972972968</v>
      </c>
      <c r="P26" s="30">
        <f>IF(ISNA(VLOOKUP($A26,'Taxi in times'!$B$1700:$C$2346, 2, 0)), 'ICAO LTO Cycle times'!$D$8,VLOOKUP($A26,'Taxi in times'!$B$1700:$C$2346, 2, 0)*60)</f>
        <v>320.89068825910931</v>
      </c>
      <c r="Q26" s="30">
        <f>IF(ISNA(VLOOKUP($A26,'Taxi in times'!$B$2346:$C$3020, 2, 0)), 'ICAO LTO Cycle times'!$D$8,VLOOKUP($A26,'Taxi in times'!$B$2346:$C$3020, 2, 0)*60)</f>
        <v>327.01754385964915</v>
      </c>
      <c r="R26" s="30">
        <f>IF(ISNA(VLOOKUP($A26,'Taxi in times'!$B$3020:$C$3684, 2, 0)), 'ICAO LTO Cycle times'!$D$8,VLOOKUP($A26,'Taxi in times'!$B$3020:$C$3684, 2, 0)*60)</f>
        <v>316.47058823529409</v>
      </c>
      <c r="S26" s="30">
        <f>IF(ISNA(VLOOKUP($A26,'Taxi in times'!$B$3684:$C$4389, 2, 0)), 'ICAO LTO Cycle times'!$D$8,VLOOKUP($A26,'Taxi in times'!$B$3684:$C$4389, 2, 0)*60)</f>
        <v>420</v>
      </c>
      <c r="T26" s="30">
        <f>IF(ISNA(VLOOKUP($A26,'Taxi in times'!$B$4389:$C$5084, 2, 0)), 'ICAO LTO Cycle times'!$D$8,VLOOKUP($A26,'Taxi in times'!$B$4389:$C$5084, 2, 0)*60)</f>
        <v>420</v>
      </c>
      <c r="U26" s="30">
        <f>IF(ISNA(VLOOKUP($A26,'Taxi in times'!$B$5085:$C$5749, 2, 0)), 'ICAO LTO Cycle times'!$D$8,VLOOKUP($A26,'Taxi in times'!$B$5085:$C$5749, 2, 0)*60)</f>
        <v>420</v>
      </c>
      <c r="V26" s="30">
        <f>IF(ISNA(VLOOKUP($A26,'Taxi in times'!$B$5750:$C$6509, 2, 0)), 'ICAO LTO Cycle times'!$D$8,VLOOKUP($A26,'Taxi in times'!$B$5750:$C$6509, 2, 0)*60)</f>
        <v>420</v>
      </c>
      <c r="W26" s="30">
        <f>IF(ISNA(VLOOKUP($A26,'Taxi in times'!$B$6510:$C$7239, 2, 0)), 'ICAO LTO Cycle times'!$D$8,VLOOKUP($A26,'Taxi in times'!$B$6510:$C$7239, 2, 0)*60)</f>
        <v>420</v>
      </c>
    </row>
    <row r="27" spans="1:23">
      <c r="A27" s="3" t="s">
        <v>383</v>
      </c>
      <c r="B27" s="30">
        <f>IF(ISNA(VLOOKUP($A27,' Taxi out times'!$B$2:$C$483, 2, 0)), 'ICAO LTO Cycle times'!$D$7,VLOOKUP($A27,' Taxi out times'!$B$2:$C$483, 2, 0)*60)</f>
        <v>653.50803043110739</v>
      </c>
      <c r="C27" s="30">
        <f>IF(ISNA(VLOOKUP($A27,' Taxi out times'!$B$484:$C$1071, 2, 0)), 'ICAO LTO Cycle times'!$D$7,VLOOKUP($A27,' Taxi out times'!$B$484:$C$1071, 2, 0)*60)</f>
        <v>678.67716135584612</v>
      </c>
      <c r="D27" s="30">
        <f>IF(ISNA(VLOOKUP($A27,' Taxi out times'!$B$1072:$C$1692, 2, 0)), 'ICAO LTO Cycle times'!$D$7,VLOOKUP($A27,' Taxi out times'!$B$1072:$C$1692, 2, 0)*60)</f>
        <v>663.18405166362493</v>
      </c>
      <c r="E27" s="30">
        <f>IF(ISNA(VLOOKUP($A27,' Taxi out times'!$B$1693:$C$2329, 2, 0)), 'ICAO LTO Cycle times'!$D$7,VLOOKUP($A27,' Taxi out times'!$B$1693:$C$2329, 2, 0)*60)</f>
        <v>680.5907760902885</v>
      </c>
      <c r="F27" s="30">
        <f>IF(ISNA(VLOOKUP($A27,' Taxi out times'!$B$2330:$C$2997, 2, 0)), 'ICAO LTO Cycle times'!$D$7,VLOOKUP($A27,' Taxi out times'!$B$2330:$C$2997, 2, 0)*60)</f>
        <v>687.32232875358307</v>
      </c>
      <c r="G27" s="30">
        <f>IF(ISNA(VLOOKUP($A27,' Taxi out times'!$B$2998:$C$3661, 2, 0)), 'ICAO LTO Cycle times'!$D$7,VLOOKUP($A27,' Taxi out times'!$B$2998:$C$3661, 2, 0)*60)</f>
        <v>671.20838471023433</v>
      </c>
      <c r="H27" s="30">
        <f>IF(ISNA(VLOOKUP($A27,' Taxi out times'!$B$3662:$C$4362, 2, 0)), 'ICAO LTO Cycle times'!$D$7,VLOOKUP($A27,' Taxi out times'!$B$3662:$C$4362, 2, 0)*60)</f>
        <v>698.37723919915697</v>
      </c>
      <c r="I27" s="30">
        <f>IF(ISNA(VLOOKUP($A27,' Taxi out times'!$B$4363:$C$5052, 2, 0)), 'ICAO LTO Cycle times'!$D$7,VLOOKUP($A27,' Taxi out times'!$B$4363:$C$5052, 2, 0)*60)</f>
        <v>653.18665720369063</v>
      </c>
      <c r="J27" s="30">
        <f>IF(ISNA(VLOOKUP($A27,' Taxi out times'!$B$5053:$C$5713, 2, 0)), 'ICAO LTO Cycle times'!$D$7,VLOOKUP($A27,' Taxi out times'!$B$5053:$C$5713, 2, 0)*60)</f>
        <v>627.53684210526308</v>
      </c>
      <c r="K27" s="30">
        <f>IF(ISNA(VLOOKUP($A27,' Taxi out times'!$B$5714:$C$6466, 2, 0)), 'ICAO LTO Cycle times'!$D$7,VLOOKUP($A27,' Taxi out times'!$B$5713:$C$6466, 2, 0)*60)</f>
        <v>616.77876106194685</v>
      </c>
      <c r="L27" s="30">
        <f>IF(ISNA(VLOOKUP($A27,' Taxi out times'!$B$6467:$C$7195, 2, 0)), 'ICAO LTO Cycle times'!$D$7,VLOOKUP($A27,' Taxi out times'!$B$6467:$C$7195, 2, 0)*60)</f>
        <v>561.31868131868134</v>
      </c>
      <c r="M27" s="30">
        <f>IF(ISNA(VLOOKUP($A27,'Taxi in times'!$B$2:$C$483, 2, 0)), 'ICAO LTO Cycle times'!$D$8,VLOOKUP($A27,'Taxi in times'!$B$2:$C$483, 2, 0)*60)</f>
        <v>233.97976391231029</v>
      </c>
      <c r="N27" s="30">
        <f>IF(ISNA(VLOOKUP($A27,'Taxi in times'!$B$483:$C$1074, 2, 0)), 'ICAO LTO Cycle times'!$D$8,VLOOKUP($A27,'Taxi in times'!$B$483:$C$1074, 2, 0)*60)</f>
        <v>229.73623559539053</v>
      </c>
      <c r="O27" s="30">
        <f>IF(ISNA(VLOOKUP($A27,'Taxi in times'!$B$1074:$C$1700, 2, 0)), 'ICAO LTO Cycle times'!$D$8,VLOOKUP($A27,'Taxi in times'!$B$1074:$C$1700, 2, 0)*60)</f>
        <v>257.70306006800149</v>
      </c>
      <c r="P27" s="30">
        <f>IF(ISNA(VLOOKUP($A27,'Taxi in times'!$B$1700:$C$2346, 2, 0)), 'ICAO LTO Cycle times'!$D$8,VLOOKUP($A27,'Taxi in times'!$B$1700:$C$2346, 2, 0)*60)</f>
        <v>258.84418039427493</v>
      </c>
      <c r="Q27" s="30">
        <f>IF(ISNA(VLOOKUP($A27,'Taxi in times'!$B$2346:$C$3020, 2, 0)), 'ICAO LTO Cycle times'!$D$8,VLOOKUP($A27,'Taxi in times'!$B$2346:$C$3020, 2, 0)*60)</f>
        <v>251.84932194876947</v>
      </c>
      <c r="R27" s="30">
        <f>IF(ISNA(VLOOKUP($A27,'Taxi in times'!$B$3020:$C$3684, 2, 0)), 'ICAO LTO Cycle times'!$D$8,VLOOKUP($A27,'Taxi in times'!$B$3020:$C$3684, 2, 0)*60)</f>
        <v>242.0503866300823</v>
      </c>
      <c r="S27" s="30">
        <f>IF(ISNA(VLOOKUP($A27,'Taxi in times'!$B$3684:$C$4389, 2, 0)), 'ICAO LTO Cycle times'!$D$8,VLOOKUP($A27,'Taxi in times'!$B$3684:$C$4389, 2, 0)*60)</f>
        <v>194.71032745591938</v>
      </c>
      <c r="T27" s="30">
        <f>IF(ISNA(VLOOKUP($A27,'Taxi in times'!$B$4389:$C$5084, 2, 0)), 'ICAO LTO Cycle times'!$D$8,VLOOKUP($A27,'Taxi in times'!$B$4389:$C$5084, 2, 0)*60)</f>
        <v>186.189111747851</v>
      </c>
      <c r="U27" s="30">
        <f>IF(ISNA(VLOOKUP($A27,'Taxi in times'!$B$5085:$C$5749, 2, 0)), 'ICAO LTO Cycle times'!$D$8,VLOOKUP($A27,'Taxi in times'!$B$5085:$C$5749, 2, 0)*60)</f>
        <v>217.88571428571427</v>
      </c>
      <c r="V27" s="30">
        <f>IF(ISNA(VLOOKUP($A27,'Taxi in times'!$B$5750:$C$6509, 2, 0)), 'ICAO LTO Cycle times'!$D$8,VLOOKUP($A27,'Taxi in times'!$B$5750:$C$6509, 2, 0)*60)</f>
        <v>219.07964601769913</v>
      </c>
      <c r="W27" s="30">
        <f>IF(ISNA(VLOOKUP($A27,'Taxi in times'!$B$6510:$C$7239, 2, 0)), 'ICAO LTO Cycle times'!$D$8,VLOOKUP($A27,'Taxi in times'!$B$6510:$C$7239, 2, 0)*60)</f>
        <v>180.14833127317678</v>
      </c>
    </row>
    <row r="28" spans="1:23">
      <c r="A28" s="3" t="s">
        <v>1101</v>
      </c>
      <c r="B28" s="30">
        <f>IF(ISNA(VLOOKUP($A28,' Taxi out times'!$B$2:$C$483, 2, 0)), 'ICAO LTO Cycle times'!$D$7,VLOOKUP($A28,' Taxi out times'!$B$2:$C$483, 2, 0)*60)</f>
        <v>1140</v>
      </c>
      <c r="C28" s="30">
        <f>IF(ISNA(VLOOKUP($A28,' Taxi out times'!$B$484:$C$1071, 2, 0)), 'ICAO LTO Cycle times'!$D$7,VLOOKUP($A28,' Taxi out times'!$B$484:$C$1071, 2, 0)*60)</f>
        <v>1140</v>
      </c>
      <c r="D28" s="30">
        <f>IF(ISNA(VLOOKUP($A28,' Taxi out times'!$B$1072:$C$1692, 2, 0)), 'ICAO LTO Cycle times'!$D$7,VLOOKUP($A28,' Taxi out times'!$B$1072:$C$1692, 2, 0)*60)</f>
        <v>1140</v>
      </c>
      <c r="E28" s="30">
        <f>IF(ISNA(VLOOKUP($A28,' Taxi out times'!$B$1693:$C$2329, 2, 0)), 'ICAO LTO Cycle times'!$D$7,VLOOKUP($A28,' Taxi out times'!$B$1693:$C$2329, 2, 0)*60)</f>
        <v>1140</v>
      </c>
      <c r="F28" s="30">
        <f>IF(ISNA(VLOOKUP($A28,' Taxi out times'!$B$2330:$C$2997, 2, 0)), 'ICAO LTO Cycle times'!$D$7,VLOOKUP($A28,' Taxi out times'!$B$2330:$C$2997, 2, 0)*60)</f>
        <v>1140</v>
      </c>
      <c r="G28" s="30">
        <f>IF(ISNA(VLOOKUP($A28,' Taxi out times'!$B$2998:$C$3661, 2, 0)), 'ICAO LTO Cycle times'!$D$7,VLOOKUP($A28,' Taxi out times'!$B$2998:$C$3661, 2, 0)*60)</f>
        <v>1140</v>
      </c>
      <c r="H28" s="30">
        <f>IF(ISNA(VLOOKUP($A28,' Taxi out times'!$B$3662:$C$4362, 2, 0)), 'ICAO LTO Cycle times'!$D$7,VLOOKUP($A28,' Taxi out times'!$B$3662:$C$4362, 2, 0)*60)</f>
        <v>1140</v>
      </c>
      <c r="I28" s="30">
        <f>IF(ISNA(VLOOKUP($A28,' Taxi out times'!$B$4363:$C$5052, 2, 0)), 'ICAO LTO Cycle times'!$D$7,VLOOKUP($A28,' Taxi out times'!$B$4363:$C$5052, 2, 0)*60)</f>
        <v>655.28658125421441</v>
      </c>
      <c r="J28" s="30">
        <f>IF(ISNA(VLOOKUP($A28,' Taxi out times'!$B$5053:$C$5713, 2, 0)), 'ICAO LTO Cycle times'!$D$7,VLOOKUP($A28,' Taxi out times'!$B$5053:$C$5713, 2, 0)*60)</f>
        <v>656.18763961280717</v>
      </c>
      <c r="K28" s="30">
        <f>IF(ISNA(VLOOKUP($A28,' Taxi out times'!$B$5714:$C$6466, 2, 0)), 'ICAO LTO Cycle times'!$D$7,VLOOKUP($A28,' Taxi out times'!$B$5713:$C$6466, 2, 0)*60)</f>
        <v>638.5214626391097</v>
      </c>
      <c r="L28" s="30">
        <f>IF(ISNA(VLOOKUP($A28,' Taxi out times'!$B$6467:$C$7195, 2, 0)), 'ICAO LTO Cycle times'!$D$7,VLOOKUP($A28,' Taxi out times'!$B$6467:$C$7195, 2, 0)*60)</f>
        <v>626.22516556291396</v>
      </c>
      <c r="M28" s="30">
        <f>IF(ISNA(VLOOKUP($A28,'Taxi in times'!$B$2:$C$483, 2, 0)), 'ICAO LTO Cycle times'!$D$8,VLOOKUP($A28,'Taxi in times'!$B$2:$C$483, 2, 0)*60)</f>
        <v>420</v>
      </c>
      <c r="N28" s="30">
        <f>IF(ISNA(VLOOKUP($A28,'Taxi in times'!$B$483:$C$1074, 2, 0)), 'ICAO LTO Cycle times'!$D$8,VLOOKUP($A28,'Taxi in times'!$B$483:$C$1074, 2, 0)*60)</f>
        <v>420</v>
      </c>
      <c r="O28" s="30">
        <f>IF(ISNA(VLOOKUP($A28,'Taxi in times'!$B$1074:$C$1700, 2, 0)), 'ICAO LTO Cycle times'!$D$8,VLOOKUP($A28,'Taxi in times'!$B$1074:$C$1700, 2, 0)*60)</f>
        <v>420</v>
      </c>
      <c r="P28" s="30">
        <f>IF(ISNA(VLOOKUP($A28,'Taxi in times'!$B$1700:$C$2346, 2, 0)), 'ICAO LTO Cycle times'!$D$8,VLOOKUP($A28,'Taxi in times'!$B$1700:$C$2346, 2, 0)*60)</f>
        <v>420</v>
      </c>
      <c r="Q28" s="30">
        <f>IF(ISNA(VLOOKUP($A28,'Taxi in times'!$B$2346:$C$3020, 2, 0)), 'ICAO LTO Cycle times'!$D$8,VLOOKUP($A28,'Taxi in times'!$B$2346:$C$3020, 2, 0)*60)</f>
        <v>420</v>
      </c>
      <c r="R28" s="30">
        <f>IF(ISNA(VLOOKUP($A28,'Taxi in times'!$B$3020:$C$3684, 2, 0)), 'ICAO LTO Cycle times'!$D$8,VLOOKUP($A28,'Taxi in times'!$B$3020:$C$3684, 2, 0)*60)</f>
        <v>420</v>
      </c>
      <c r="S28" s="30">
        <f>IF(ISNA(VLOOKUP($A28,'Taxi in times'!$B$3684:$C$4389, 2, 0)), 'ICAO LTO Cycle times'!$D$8,VLOOKUP($A28,'Taxi in times'!$B$3684:$C$4389, 2, 0)*60)</f>
        <v>420</v>
      </c>
      <c r="T28" s="30">
        <f>IF(ISNA(VLOOKUP($A28,'Taxi in times'!$B$4389:$C$5084, 2, 0)), 'ICAO LTO Cycle times'!$D$8,VLOOKUP($A28,'Taxi in times'!$B$4389:$C$5084, 2, 0)*60)</f>
        <v>286.9120654396728</v>
      </c>
      <c r="U28" s="30">
        <f>IF(ISNA(VLOOKUP($A28,'Taxi in times'!$B$5085:$C$5749, 2, 0)), 'ICAO LTO Cycle times'!$D$8,VLOOKUP($A28,'Taxi in times'!$B$5085:$C$5749, 2, 0)*60)</f>
        <v>278.25794779012665</v>
      </c>
      <c r="V28" s="30">
        <f>IF(ISNA(VLOOKUP($A28,'Taxi in times'!$B$5750:$C$6509, 2, 0)), 'ICAO LTO Cycle times'!$D$8,VLOOKUP($A28,'Taxi in times'!$B$5750:$C$6509, 2, 0)*60)</f>
        <v>274.42282058117837</v>
      </c>
      <c r="W28" s="30">
        <f>IF(ISNA(VLOOKUP($A28,'Taxi in times'!$B$6510:$C$7239, 2, 0)), 'ICAO LTO Cycle times'!$D$8,VLOOKUP($A28,'Taxi in times'!$B$6510:$C$7239, 2, 0)*60)</f>
        <v>263.48855564325174</v>
      </c>
    </row>
    <row r="29" spans="1:23">
      <c r="A29" s="3" t="s">
        <v>1032</v>
      </c>
      <c r="B29" s="30">
        <f>IF(ISNA(VLOOKUP($A29,' Taxi out times'!$B$2:$C$483, 2, 0)), 'ICAO LTO Cycle times'!$D$7,VLOOKUP($A29,' Taxi out times'!$B$2:$C$483, 2, 0)*60)</f>
        <v>1140</v>
      </c>
      <c r="C29" s="30">
        <f>IF(ISNA(VLOOKUP($A29,' Taxi out times'!$B$484:$C$1071, 2, 0)), 'ICAO LTO Cycle times'!$D$7,VLOOKUP($A29,' Taxi out times'!$B$484:$C$1071, 2, 0)*60)</f>
        <v>1140</v>
      </c>
      <c r="D29" s="30">
        <f>IF(ISNA(VLOOKUP($A29,' Taxi out times'!$B$1072:$C$1692, 2, 0)), 'ICAO LTO Cycle times'!$D$7,VLOOKUP($A29,' Taxi out times'!$B$1072:$C$1692, 2, 0)*60)</f>
        <v>1140</v>
      </c>
      <c r="E29" s="30">
        <f>IF(ISNA(VLOOKUP($A29,' Taxi out times'!$B$1693:$C$2329, 2, 0)), 'ICAO LTO Cycle times'!$D$7,VLOOKUP($A29,' Taxi out times'!$B$1693:$C$2329, 2, 0)*60)</f>
        <v>1140</v>
      </c>
      <c r="F29" s="30">
        <f>IF(ISNA(VLOOKUP($A29,' Taxi out times'!$B$2330:$C$2997, 2, 0)), 'ICAO LTO Cycle times'!$D$7,VLOOKUP($A29,' Taxi out times'!$B$2330:$C$2997, 2, 0)*60)</f>
        <v>1140</v>
      </c>
      <c r="G29" s="30">
        <f>IF(ISNA(VLOOKUP($A29,' Taxi out times'!$B$2998:$C$3661, 2, 0)), 'ICAO LTO Cycle times'!$D$7,VLOOKUP($A29,' Taxi out times'!$B$2998:$C$3661, 2, 0)*60)</f>
        <v>717.29032258064512</v>
      </c>
      <c r="H29" s="30">
        <f>IF(ISNA(VLOOKUP($A29,' Taxi out times'!$B$3662:$C$4362, 2, 0)), 'ICAO LTO Cycle times'!$D$7,VLOOKUP($A29,' Taxi out times'!$B$3662:$C$4362, 2, 0)*60)</f>
        <v>671.54582763337885</v>
      </c>
      <c r="I29" s="30">
        <f>IF(ISNA(VLOOKUP($A29,' Taxi out times'!$B$4363:$C$5052, 2, 0)), 'ICAO LTO Cycle times'!$D$7,VLOOKUP($A29,' Taxi out times'!$B$4363:$C$5052, 2, 0)*60)</f>
        <v>1140</v>
      </c>
      <c r="J29" s="30">
        <f>IF(ISNA(VLOOKUP($A29,' Taxi out times'!$B$5053:$C$5713, 2, 0)), 'ICAO LTO Cycle times'!$D$7,VLOOKUP($A29,' Taxi out times'!$B$5053:$C$5713, 2, 0)*60)</f>
        <v>1140</v>
      </c>
      <c r="K29" s="30">
        <f>IF(ISNA(VLOOKUP($A29,' Taxi out times'!$B$5714:$C$6466, 2, 0)), 'ICAO LTO Cycle times'!$D$7,VLOOKUP($A29,' Taxi out times'!$B$5713:$C$6466, 2, 0)*60)</f>
        <v>1140</v>
      </c>
      <c r="L29" s="30">
        <f>IF(ISNA(VLOOKUP($A29,' Taxi out times'!$B$6467:$C$7195, 2, 0)), 'ICAO LTO Cycle times'!$D$7,VLOOKUP($A29,' Taxi out times'!$B$6467:$C$7195, 2, 0)*60)</f>
        <v>1140</v>
      </c>
      <c r="M29" s="30">
        <f>IF(ISNA(VLOOKUP($A29,'Taxi in times'!$B$2:$C$483, 2, 0)), 'ICAO LTO Cycle times'!$D$8,VLOOKUP($A29,'Taxi in times'!$B$2:$C$483, 2, 0)*60)</f>
        <v>420</v>
      </c>
      <c r="N29" s="30">
        <f>IF(ISNA(VLOOKUP($A29,'Taxi in times'!$B$483:$C$1074, 2, 0)), 'ICAO LTO Cycle times'!$D$8,VLOOKUP($A29,'Taxi in times'!$B$483:$C$1074, 2, 0)*60)</f>
        <v>420</v>
      </c>
      <c r="O29" s="30">
        <f>IF(ISNA(VLOOKUP($A29,'Taxi in times'!$B$1074:$C$1700, 2, 0)), 'ICAO LTO Cycle times'!$D$8,VLOOKUP($A29,'Taxi in times'!$B$1074:$C$1700, 2, 0)*60)</f>
        <v>420</v>
      </c>
      <c r="P29" s="30">
        <f>IF(ISNA(VLOOKUP($A29,'Taxi in times'!$B$1700:$C$2346, 2, 0)), 'ICAO LTO Cycle times'!$D$8,VLOOKUP($A29,'Taxi in times'!$B$1700:$C$2346, 2, 0)*60)</f>
        <v>420</v>
      </c>
      <c r="Q29" s="30">
        <f>IF(ISNA(VLOOKUP($A29,'Taxi in times'!$B$2346:$C$3020, 2, 0)), 'ICAO LTO Cycle times'!$D$8,VLOOKUP($A29,'Taxi in times'!$B$2346:$C$3020, 2, 0)*60)</f>
        <v>420</v>
      </c>
      <c r="R29" s="30">
        <f>IF(ISNA(VLOOKUP($A29,'Taxi in times'!$B$3020:$C$3684, 2, 0)), 'ICAO LTO Cycle times'!$D$8,VLOOKUP($A29,'Taxi in times'!$B$3020:$C$3684, 2, 0)*60)</f>
        <v>302.15827338129498</v>
      </c>
      <c r="S29" s="30">
        <f>IF(ISNA(VLOOKUP($A29,'Taxi in times'!$B$3684:$C$4389, 2, 0)), 'ICAO LTO Cycle times'!$D$8,VLOOKUP($A29,'Taxi in times'!$B$3684:$C$4389, 2, 0)*60)</f>
        <v>297.39379474940336</v>
      </c>
      <c r="T29" s="30">
        <f>IF(ISNA(VLOOKUP($A29,'Taxi in times'!$B$4389:$C$5084, 2, 0)), 'ICAO LTO Cycle times'!$D$8,VLOOKUP($A29,'Taxi in times'!$B$4389:$C$5084, 2, 0)*60)</f>
        <v>420</v>
      </c>
      <c r="U29" s="30">
        <f>IF(ISNA(VLOOKUP($A29,'Taxi in times'!$B$5085:$C$5749, 2, 0)), 'ICAO LTO Cycle times'!$D$8,VLOOKUP($A29,'Taxi in times'!$B$5085:$C$5749, 2, 0)*60)</f>
        <v>420</v>
      </c>
      <c r="V29" s="30">
        <f>IF(ISNA(VLOOKUP($A29,'Taxi in times'!$B$5750:$C$6509, 2, 0)), 'ICAO LTO Cycle times'!$D$8,VLOOKUP($A29,'Taxi in times'!$B$5750:$C$6509, 2, 0)*60)</f>
        <v>420</v>
      </c>
      <c r="W29" s="30">
        <f>IF(ISNA(VLOOKUP($A29,'Taxi in times'!$B$6510:$C$7239, 2, 0)), 'ICAO LTO Cycle times'!$D$8,VLOOKUP($A29,'Taxi in times'!$B$6510:$C$7239, 2, 0)*60)</f>
        <v>420</v>
      </c>
    </row>
    <row r="30" spans="1:23">
      <c r="A30" s="3" t="s">
        <v>384</v>
      </c>
      <c r="B30" s="30">
        <f>IF(ISNA(VLOOKUP($A30,' Taxi out times'!$B$2:$C$483, 2, 0)), 'ICAO LTO Cycle times'!$D$7,VLOOKUP($A30,' Taxi out times'!$B$2:$C$483, 2, 0)*60)</f>
        <v>728.44551282051282</v>
      </c>
      <c r="C30" s="30">
        <f>IF(ISNA(VLOOKUP($A30,' Taxi out times'!$B$484:$C$1071, 2, 0)), 'ICAO LTO Cycle times'!$D$7,VLOOKUP($A30,' Taxi out times'!$B$484:$C$1071, 2, 0)*60)</f>
        <v>794.02024446142093</v>
      </c>
      <c r="D30" s="30">
        <f>IF(ISNA(VLOOKUP($A30,' Taxi out times'!$B$1072:$C$1692, 2, 0)), 'ICAO LTO Cycle times'!$D$7,VLOOKUP($A30,' Taxi out times'!$B$1072:$C$1692, 2, 0)*60)</f>
        <v>730.13642000826781</v>
      </c>
      <c r="E30" s="30">
        <f>IF(ISNA(VLOOKUP($A30,' Taxi out times'!$B$1693:$C$2329, 2, 0)), 'ICAO LTO Cycle times'!$D$7,VLOOKUP($A30,' Taxi out times'!$B$1693:$C$2329, 2, 0)*60)</f>
        <v>731.08524876345655</v>
      </c>
      <c r="F30" s="30">
        <f>IF(ISNA(VLOOKUP($A30,' Taxi out times'!$B$2330:$C$2997, 2, 0)), 'ICAO LTO Cycle times'!$D$7,VLOOKUP($A30,' Taxi out times'!$B$2330:$C$2997, 2, 0)*60)</f>
        <v>784.54642966595156</v>
      </c>
      <c r="G30" s="30">
        <f>IF(ISNA(VLOOKUP($A30,' Taxi out times'!$B$2998:$C$3661, 2, 0)), 'ICAO LTO Cycle times'!$D$7,VLOOKUP($A30,' Taxi out times'!$B$2998:$C$3661, 2, 0)*60)</f>
        <v>725.00383965596689</v>
      </c>
      <c r="H30" s="30">
        <f>IF(ISNA(VLOOKUP($A30,' Taxi out times'!$B$3662:$C$4362, 2, 0)), 'ICAO LTO Cycle times'!$D$7,VLOOKUP($A30,' Taxi out times'!$B$3662:$C$4362, 2, 0)*60)</f>
        <v>674.77530142491776</v>
      </c>
      <c r="I30" s="30">
        <f>IF(ISNA(VLOOKUP($A30,' Taxi out times'!$B$4363:$C$5052, 2, 0)), 'ICAO LTO Cycle times'!$D$7,VLOOKUP($A30,' Taxi out times'!$B$4363:$C$5052, 2, 0)*60)</f>
        <v>720.74063123660289</v>
      </c>
      <c r="J30" s="30">
        <f>IF(ISNA(VLOOKUP($A30,' Taxi out times'!$B$5053:$C$5713, 2, 0)), 'ICAO LTO Cycle times'!$D$7,VLOOKUP($A30,' Taxi out times'!$B$5053:$C$5713, 2, 0)*60)</f>
        <v>709.94644935972053</v>
      </c>
      <c r="K30" s="30">
        <f>IF(ISNA(VLOOKUP($A30,' Taxi out times'!$B$5714:$C$6466, 2, 0)), 'ICAO LTO Cycle times'!$D$7,VLOOKUP($A30,' Taxi out times'!$B$5713:$C$6466, 2, 0)*60)</f>
        <v>701.23116798963224</v>
      </c>
      <c r="L30" s="30">
        <f>IF(ISNA(VLOOKUP($A30,' Taxi out times'!$B$6467:$C$7195, 2, 0)), 'ICAO LTO Cycle times'!$D$7,VLOOKUP($A30,' Taxi out times'!$B$6467:$C$7195, 2, 0)*60)</f>
        <v>622.28267611874173</v>
      </c>
      <c r="M30" s="30">
        <f>IF(ISNA(VLOOKUP($A30,'Taxi in times'!$B$2:$C$483, 2, 0)), 'ICAO LTO Cycle times'!$D$8,VLOOKUP($A30,'Taxi in times'!$B$2:$C$483, 2, 0)*60)</f>
        <v>250.78563995837672</v>
      </c>
      <c r="N30" s="30">
        <f>IF(ISNA(VLOOKUP($A30,'Taxi in times'!$B$483:$C$1074, 2, 0)), 'ICAO LTO Cycle times'!$D$8,VLOOKUP($A30,'Taxi in times'!$B$483:$C$1074, 2, 0)*60)</f>
        <v>258.92059903927662</v>
      </c>
      <c r="O30" s="30">
        <f>IF(ISNA(VLOOKUP($A30,'Taxi in times'!$B$1074:$C$1700, 2, 0)), 'ICAO LTO Cycle times'!$D$8,VLOOKUP($A30,'Taxi in times'!$B$1074:$C$1700, 2, 0)*60)</f>
        <v>259.09046133639799</v>
      </c>
      <c r="P30" s="30">
        <f>IF(ISNA(VLOOKUP($A30,'Taxi in times'!$B$1700:$C$2346, 2, 0)), 'ICAO LTO Cycle times'!$D$8,VLOOKUP($A30,'Taxi in times'!$B$1700:$C$2346, 2, 0)*60)</f>
        <v>268.41360419995436</v>
      </c>
      <c r="Q30" s="30">
        <f>IF(ISNA(VLOOKUP($A30,'Taxi in times'!$B$2346:$C$3020, 2, 0)), 'ICAO LTO Cycle times'!$D$8,VLOOKUP($A30,'Taxi in times'!$B$2346:$C$3020, 2, 0)*60)</f>
        <v>273.05926321409504</v>
      </c>
      <c r="R30" s="30">
        <f>IF(ISNA(VLOOKUP($A30,'Taxi in times'!$B$3020:$C$3684, 2, 0)), 'ICAO LTO Cycle times'!$D$8,VLOOKUP($A30,'Taxi in times'!$B$3020:$C$3684, 2, 0)*60)</f>
        <v>267.95449304327775</v>
      </c>
      <c r="S30" s="30">
        <f>IF(ISNA(VLOOKUP($A30,'Taxi in times'!$B$3684:$C$4389, 2, 0)), 'ICAO LTO Cycle times'!$D$8,VLOOKUP($A30,'Taxi in times'!$B$3684:$C$4389, 2, 0)*60)</f>
        <v>282.10041086281188</v>
      </c>
      <c r="T30" s="30">
        <f>IF(ISNA(VLOOKUP($A30,'Taxi in times'!$B$4389:$C$5084, 2, 0)), 'ICAO LTO Cycle times'!$D$8,VLOOKUP($A30,'Taxi in times'!$B$4389:$C$5084, 2, 0)*60)</f>
        <v>291.78891665441716</v>
      </c>
      <c r="U30" s="30">
        <f>IF(ISNA(VLOOKUP($A30,'Taxi in times'!$B$5085:$C$5749, 2, 0)), 'ICAO LTO Cycle times'!$D$8,VLOOKUP($A30,'Taxi in times'!$B$5085:$C$5749, 2, 0)*60)</f>
        <v>290.0659784211752</v>
      </c>
      <c r="V30" s="30">
        <f>IF(ISNA(VLOOKUP($A30,'Taxi in times'!$B$5750:$C$6509, 2, 0)), 'ICAO LTO Cycle times'!$D$8,VLOOKUP($A30,'Taxi in times'!$B$5750:$C$6509, 2, 0)*60)</f>
        <v>282.11174089068828</v>
      </c>
      <c r="W30" s="30">
        <f>IF(ISNA(VLOOKUP($A30,'Taxi in times'!$B$6510:$C$7239, 2, 0)), 'ICAO LTO Cycle times'!$D$8,VLOOKUP($A30,'Taxi in times'!$B$6510:$C$7239, 2, 0)*60)</f>
        <v>284.44720056697378</v>
      </c>
    </row>
    <row r="31" spans="1:23">
      <c r="A31" s="3" t="s">
        <v>385</v>
      </c>
      <c r="B31" s="30">
        <f>IF(ISNA(VLOOKUP($A31,' Taxi out times'!$B$2:$C$483, 2, 0)), 'ICAO LTO Cycle times'!$D$7,VLOOKUP($A31,' Taxi out times'!$B$2:$C$483, 2, 0)*60)</f>
        <v>672.70992366412213</v>
      </c>
      <c r="C31" s="30">
        <f>IF(ISNA(VLOOKUP($A31,' Taxi out times'!$B$484:$C$1071, 2, 0)), 'ICAO LTO Cycle times'!$D$7,VLOOKUP($A31,' Taxi out times'!$B$484:$C$1071, 2, 0)*60)</f>
        <v>719.67213114754099</v>
      </c>
      <c r="D31" s="30">
        <f>IF(ISNA(VLOOKUP($A31,' Taxi out times'!$B$1072:$C$1692, 2, 0)), 'ICAO LTO Cycle times'!$D$7,VLOOKUP($A31,' Taxi out times'!$B$1072:$C$1692, 2, 0)*60)</f>
        <v>698.42849924204143</v>
      </c>
      <c r="E31" s="30">
        <f>IF(ISNA(VLOOKUP($A31,' Taxi out times'!$B$1693:$C$2329, 2, 0)), 'ICAO LTO Cycle times'!$D$7,VLOOKUP($A31,' Taxi out times'!$B$1693:$C$2329, 2, 0)*60)</f>
        <v>704.93758668515943</v>
      </c>
      <c r="F31" s="30">
        <f>IF(ISNA(VLOOKUP($A31,' Taxi out times'!$B$2330:$C$2997, 2, 0)), 'ICAO LTO Cycle times'!$D$7,VLOOKUP($A31,' Taxi out times'!$B$2330:$C$2997, 2, 0)*60)</f>
        <v>711.2447221753082</v>
      </c>
      <c r="G31" s="30">
        <f>IF(ISNA(VLOOKUP($A31,' Taxi out times'!$B$2998:$C$3661, 2, 0)), 'ICAO LTO Cycle times'!$D$7,VLOOKUP($A31,' Taxi out times'!$B$2998:$C$3661, 2, 0)*60)</f>
        <v>693.09523809523819</v>
      </c>
      <c r="H31" s="30">
        <f>IF(ISNA(VLOOKUP($A31,' Taxi out times'!$B$3662:$C$4362, 2, 0)), 'ICAO LTO Cycle times'!$D$7,VLOOKUP($A31,' Taxi out times'!$B$3662:$C$4362, 2, 0)*60)</f>
        <v>699.55184992183433</v>
      </c>
      <c r="I31" s="30">
        <f>IF(ISNA(VLOOKUP($A31,' Taxi out times'!$B$4363:$C$5052, 2, 0)), 'ICAO LTO Cycle times'!$D$7,VLOOKUP($A31,' Taxi out times'!$B$4363:$C$5052, 2, 0)*60)</f>
        <v>676.2142197599261</v>
      </c>
      <c r="J31" s="30">
        <f>IF(ISNA(VLOOKUP($A31,' Taxi out times'!$B$5053:$C$5713, 2, 0)), 'ICAO LTO Cycle times'!$D$7,VLOOKUP($A31,' Taxi out times'!$B$5053:$C$5713, 2, 0)*60)</f>
        <v>655.70568561872904</v>
      </c>
      <c r="K31" s="30">
        <f>IF(ISNA(VLOOKUP($A31,' Taxi out times'!$B$5714:$C$6466, 2, 0)), 'ICAO LTO Cycle times'!$D$7,VLOOKUP($A31,' Taxi out times'!$B$5713:$C$6466, 2, 0)*60)</f>
        <v>614.62522851919562</v>
      </c>
      <c r="L31" s="30">
        <f>IF(ISNA(VLOOKUP($A31,' Taxi out times'!$B$6467:$C$7195, 2, 0)), 'ICAO LTO Cycle times'!$D$7,VLOOKUP($A31,' Taxi out times'!$B$6467:$C$7195, 2, 0)*60)</f>
        <v>596.7032967032967</v>
      </c>
      <c r="M31" s="30">
        <f>IF(ISNA(VLOOKUP($A31,'Taxi in times'!$B$2:$C$483, 2, 0)), 'ICAO LTO Cycle times'!$D$8,VLOOKUP($A31,'Taxi in times'!$B$2:$C$483, 2, 0)*60)</f>
        <v>268.2285714285714</v>
      </c>
      <c r="N31" s="30">
        <f>IF(ISNA(VLOOKUP($A31,'Taxi in times'!$B$483:$C$1074, 2, 0)), 'ICAO LTO Cycle times'!$D$8,VLOOKUP($A31,'Taxi in times'!$B$483:$C$1074, 2, 0)*60)</f>
        <v>261.42667257421357</v>
      </c>
      <c r="O31" s="30">
        <f>IF(ISNA(VLOOKUP($A31,'Taxi in times'!$B$1074:$C$1700, 2, 0)), 'ICAO LTO Cycle times'!$D$8,VLOOKUP($A31,'Taxi in times'!$B$1074:$C$1700, 2, 0)*60)</f>
        <v>284.72539508684088</v>
      </c>
      <c r="P31" s="30">
        <f>IF(ISNA(VLOOKUP($A31,'Taxi in times'!$B$1700:$C$2346, 2, 0)), 'ICAO LTO Cycle times'!$D$8,VLOOKUP($A31,'Taxi in times'!$B$1700:$C$2346, 2, 0)*60)</f>
        <v>279.21973785659213</v>
      </c>
      <c r="Q31" s="30">
        <f>IF(ISNA(VLOOKUP($A31,'Taxi in times'!$B$2346:$C$3020, 2, 0)), 'ICAO LTO Cycle times'!$D$8,VLOOKUP($A31,'Taxi in times'!$B$2346:$C$3020, 2, 0)*60)</f>
        <v>275.53740607644562</v>
      </c>
      <c r="R31" s="30">
        <f>IF(ISNA(VLOOKUP($A31,'Taxi in times'!$B$3020:$C$3684, 2, 0)), 'ICAO LTO Cycle times'!$D$8,VLOOKUP($A31,'Taxi in times'!$B$3020:$C$3684, 2, 0)*60)</f>
        <v>260.12074643249179</v>
      </c>
      <c r="S31" s="30">
        <f>IF(ISNA(VLOOKUP($A31,'Taxi in times'!$B$3684:$C$4389, 2, 0)), 'ICAO LTO Cycle times'!$D$8,VLOOKUP($A31,'Taxi in times'!$B$3684:$C$4389, 2, 0)*60)</f>
        <v>232.51485148514851</v>
      </c>
      <c r="T31" s="30">
        <f>IF(ISNA(VLOOKUP($A31,'Taxi in times'!$B$4389:$C$5084, 2, 0)), 'ICAO LTO Cycle times'!$D$8,VLOOKUP($A31,'Taxi in times'!$B$4389:$C$5084, 2, 0)*60)</f>
        <v>230.41346721795628</v>
      </c>
      <c r="U31" s="30">
        <f>IF(ISNA(VLOOKUP($A31,'Taxi in times'!$B$5085:$C$5749, 2, 0)), 'ICAO LTO Cycle times'!$D$8,VLOOKUP($A31,'Taxi in times'!$B$5085:$C$5749, 2, 0)*60)</f>
        <v>233.07910494799873</v>
      </c>
      <c r="V31" s="30">
        <f>IF(ISNA(VLOOKUP($A31,'Taxi in times'!$B$5750:$C$6509, 2, 0)), 'ICAO LTO Cycle times'!$D$8,VLOOKUP($A31,'Taxi in times'!$B$5750:$C$6509, 2, 0)*60)</f>
        <v>243.3800298062593</v>
      </c>
      <c r="W31" s="30">
        <f>IF(ISNA(VLOOKUP($A31,'Taxi in times'!$B$6510:$C$7239, 2, 0)), 'ICAO LTO Cycle times'!$D$8,VLOOKUP($A31,'Taxi in times'!$B$6510:$C$7239, 2, 0)*60)</f>
        <v>228.84735202492212</v>
      </c>
    </row>
    <row r="32" spans="1:23">
      <c r="A32" s="3" t="s">
        <v>386</v>
      </c>
      <c r="B32" s="30">
        <f>IF(ISNA(VLOOKUP($A32,' Taxi out times'!$B$2:$C$483, 2, 0)), 'ICAO LTO Cycle times'!$D$7,VLOOKUP($A32,' Taxi out times'!$B$2:$C$483, 2, 0)*60)</f>
        <v>1140</v>
      </c>
      <c r="C32" s="30">
        <f>IF(ISNA(VLOOKUP($A32,' Taxi out times'!$B$484:$C$1071, 2, 0)), 'ICAO LTO Cycle times'!$D$7,VLOOKUP($A32,' Taxi out times'!$B$484:$C$1071, 2, 0)*60)</f>
        <v>1140</v>
      </c>
      <c r="D32" s="30">
        <f>IF(ISNA(VLOOKUP($A32,' Taxi out times'!$B$1072:$C$1692, 2, 0)), 'ICAO LTO Cycle times'!$D$7,VLOOKUP($A32,' Taxi out times'!$B$1072:$C$1692, 2, 0)*60)</f>
        <v>1140</v>
      </c>
      <c r="E32" s="30">
        <f>IF(ISNA(VLOOKUP($A32,' Taxi out times'!$B$1693:$C$2329, 2, 0)), 'ICAO LTO Cycle times'!$D$7,VLOOKUP($A32,' Taxi out times'!$B$1693:$C$2329, 2, 0)*60)</f>
        <v>1140</v>
      </c>
      <c r="F32" s="30">
        <f>IF(ISNA(VLOOKUP($A32,' Taxi out times'!$B$2330:$C$2997, 2, 0)), 'ICAO LTO Cycle times'!$D$7,VLOOKUP($A32,' Taxi out times'!$B$2330:$C$2997, 2, 0)*60)</f>
        <v>640.38461538461536</v>
      </c>
      <c r="G32" s="30">
        <f>IF(ISNA(VLOOKUP($A32,' Taxi out times'!$B$2998:$C$3661, 2, 0)), 'ICAO LTO Cycle times'!$D$7,VLOOKUP($A32,' Taxi out times'!$B$2998:$C$3661, 2, 0)*60)</f>
        <v>640</v>
      </c>
      <c r="H32" s="30">
        <f>IF(ISNA(VLOOKUP($A32,' Taxi out times'!$B$3662:$C$4362, 2, 0)), 'ICAO LTO Cycle times'!$D$7,VLOOKUP($A32,' Taxi out times'!$B$3662:$C$4362, 2, 0)*60)</f>
        <v>1140</v>
      </c>
      <c r="I32" s="30">
        <f>IF(ISNA(VLOOKUP($A32,' Taxi out times'!$B$4363:$C$5052, 2, 0)), 'ICAO LTO Cycle times'!$D$7,VLOOKUP($A32,' Taxi out times'!$B$4363:$C$5052, 2, 0)*60)</f>
        <v>630.84112149532712</v>
      </c>
      <c r="J32" s="30">
        <f>IF(ISNA(VLOOKUP($A32,' Taxi out times'!$B$5053:$C$5713, 2, 0)), 'ICAO LTO Cycle times'!$D$7,VLOOKUP($A32,' Taxi out times'!$B$5053:$C$5713, 2, 0)*60)</f>
        <v>1140</v>
      </c>
      <c r="K32" s="30">
        <f>IF(ISNA(VLOOKUP($A32,' Taxi out times'!$B$5714:$C$6466, 2, 0)), 'ICAO LTO Cycle times'!$D$7,VLOOKUP($A32,' Taxi out times'!$B$5713:$C$6466, 2, 0)*60)</f>
        <v>1140</v>
      </c>
      <c r="L32" s="30">
        <f>IF(ISNA(VLOOKUP($A32,' Taxi out times'!$B$6467:$C$7195, 2, 0)), 'ICAO LTO Cycle times'!$D$7,VLOOKUP($A32,' Taxi out times'!$B$6467:$C$7195, 2, 0)*60)</f>
        <v>1140</v>
      </c>
      <c r="M32" s="30">
        <f>IF(ISNA(VLOOKUP($A32,'Taxi in times'!$B$2:$C$483, 2, 0)), 'ICAO LTO Cycle times'!$D$8,VLOOKUP($A32,'Taxi in times'!$B$2:$C$483, 2, 0)*60)</f>
        <v>420</v>
      </c>
      <c r="N32" s="30">
        <f>IF(ISNA(VLOOKUP($A32,'Taxi in times'!$B$483:$C$1074, 2, 0)), 'ICAO LTO Cycle times'!$D$8,VLOOKUP($A32,'Taxi in times'!$B$483:$C$1074, 2, 0)*60)</f>
        <v>420</v>
      </c>
      <c r="O32" s="30">
        <f>IF(ISNA(VLOOKUP($A32,'Taxi in times'!$B$1074:$C$1700, 2, 0)), 'ICAO LTO Cycle times'!$D$8,VLOOKUP($A32,'Taxi in times'!$B$1074:$C$1700, 2, 0)*60)</f>
        <v>330.2912621359223</v>
      </c>
      <c r="P32" s="30">
        <f>IF(ISNA(VLOOKUP($A32,'Taxi in times'!$B$1700:$C$2346, 2, 0)), 'ICAO LTO Cycle times'!$D$8,VLOOKUP($A32,'Taxi in times'!$B$1700:$C$2346, 2, 0)*60)</f>
        <v>270.85714285714283</v>
      </c>
      <c r="Q32" s="30">
        <f>IF(ISNA(VLOOKUP($A32,'Taxi in times'!$B$2346:$C$3020, 2, 0)), 'ICAO LTO Cycle times'!$D$8,VLOOKUP($A32,'Taxi in times'!$B$2346:$C$3020, 2, 0)*60)</f>
        <v>260.19230769230768</v>
      </c>
      <c r="R32" s="30">
        <f>IF(ISNA(VLOOKUP($A32,'Taxi in times'!$B$3020:$C$3684, 2, 0)), 'ICAO LTO Cycle times'!$D$8,VLOOKUP($A32,'Taxi in times'!$B$3020:$C$3684, 2, 0)*60)</f>
        <v>420</v>
      </c>
      <c r="S32" s="30">
        <f>IF(ISNA(VLOOKUP($A32,'Taxi in times'!$B$3684:$C$4389, 2, 0)), 'ICAO LTO Cycle times'!$D$8,VLOOKUP($A32,'Taxi in times'!$B$3684:$C$4389, 2, 0)*60)</f>
        <v>420</v>
      </c>
      <c r="T32" s="30">
        <f>IF(ISNA(VLOOKUP($A32,'Taxi in times'!$B$4389:$C$5084, 2, 0)), 'ICAO LTO Cycle times'!$D$8,VLOOKUP($A32,'Taxi in times'!$B$4389:$C$5084, 2, 0)*60)</f>
        <v>238.85714285714286</v>
      </c>
      <c r="U32" s="30">
        <f>IF(ISNA(VLOOKUP($A32,'Taxi in times'!$B$5085:$C$5749, 2, 0)), 'ICAO LTO Cycle times'!$D$8,VLOOKUP($A32,'Taxi in times'!$B$5085:$C$5749, 2, 0)*60)</f>
        <v>420</v>
      </c>
      <c r="V32" s="30">
        <f>IF(ISNA(VLOOKUP($A32,'Taxi in times'!$B$5750:$C$6509, 2, 0)), 'ICAO LTO Cycle times'!$D$8,VLOOKUP($A32,'Taxi in times'!$B$5750:$C$6509, 2, 0)*60)</f>
        <v>420</v>
      </c>
      <c r="W32" s="30">
        <f>IF(ISNA(VLOOKUP($A32,'Taxi in times'!$B$6510:$C$7239, 2, 0)), 'ICAO LTO Cycle times'!$D$8,VLOOKUP($A32,'Taxi in times'!$B$6510:$C$7239, 2, 0)*60)</f>
        <v>420</v>
      </c>
    </row>
    <row r="33" spans="1:23">
      <c r="A33" s="3" t="s">
        <v>387</v>
      </c>
      <c r="B33" s="30">
        <f>IF(ISNA(VLOOKUP($A33,' Taxi out times'!$B$2:$C$483, 2, 0)), 'ICAO LTO Cycle times'!$D$7,VLOOKUP($A33,' Taxi out times'!$B$2:$C$483, 2, 0)*60)</f>
        <v>1140</v>
      </c>
      <c r="C33" s="30">
        <f>IF(ISNA(VLOOKUP($A33,' Taxi out times'!$B$484:$C$1071, 2, 0)), 'ICAO LTO Cycle times'!$D$7,VLOOKUP($A33,' Taxi out times'!$B$484:$C$1071, 2, 0)*60)</f>
        <v>537.28506787330321</v>
      </c>
      <c r="D33" s="30">
        <f>IF(ISNA(VLOOKUP($A33,' Taxi out times'!$B$1072:$C$1692, 2, 0)), 'ICAO LTO Cycle times'!$D$7,VLOOKUP($A33,' Taxi out times'!$B$1072:$C$1692, 2, 0)*60)</f>
        <v>444.70588235294122</v>
      </c>
      <c r="E33" s="30">
        <f>IF(ISNA(VLOOKUP($A33,' Taxi out times'!$B$1693:$C$2329, 2, 0)), 'ICAO LTO Cycle times'!$D$7,VLOOKUP($A33,' Taxi out times'!$B$1693:$C$2329, 2, 0)*60)</f>
        <v>1140</v>
      </c>
      <c r="F33" s="30">
        <f>IF(ISNA(VLOOKUP($A33,' Taxi out times'!$B$2330:$C$2997, 2, 0)), 'ICAO LTO Cycle times'!$D$7,VLOOKUP($A33,' Taxi out times'!$B$2330:$C$2997, 2, 0)*60)</f>
        <v>529.47368421052636</v>
      </c>
      <c r="G33" s="30">
        <f>IF(ISNA(VLOOKUP($A33,' Taxi out times'!$B$2998:$C$3661, 2, 0)), 'ICAO LTO Cycle times'!$D$7,VLOOKUP($A33,' Taxi out times'!$B$2998:$C$3661, 2, 0)*60)</f>
        <v>514.33427762039662</v>
      </c>
      <c r="H33" s="30">
        <f>IF(ISNA(VLOOKUP($A33,' Taxi out times'!$B$3662:$C$4362, 2, 0)), 'ICAO LTO Cycle times'!$D$7,VLOOKUP($A33,' Taxi out times'!$B$3662:$C$4362, 2, 0)*60)</f>
        <v>534.91525423728808</v>
      </c>
      <c r="I33" s="30">
        <f>IF(ISNA(VLOOKUP($A33,' Taxi out times'!$B$4363:$C$5052, 2, 0)), 'ICAO LTO Cycle times'!$D$7,VLOOKUP($A33,' Taxi out times'!$B$4363:$C$5052, 2, 0)*60)</f>
        <v>524.7058823529411</v>
      </c>
      <c r="J33" s="30">
        <f>IF(ISNA(VLOOKUP($A33,' Taxi out times'!$B$5053:$C$5713, 2, 0)), 'ICAO LTO Cycle times'!$D$7,VLOOKUP($A33,' Taxi out times'!$B$5053:$C$5713, 2, 0)*60)</f>
        <v>532.3943661971831</v>
      </c>
      <c r="K33" s="30">
        <f>IF(ISNA(VLOOKUP($A33,' Taxi out times'!$B$5714:$C$6466, 2, 0)), 'ICAO LTO Cycle times'!$D$7,VLOOKUP($A33,' Taxi out times'!$B$5713:$C$6466, 2, 0)*60)</f>
        <v>507.73584905660374</v>
      </c>
      <c r="L33" s="30">
        <f>IF(ISNA(VLOOKUP($A33,' Taxi out times'!$B$6467:$C$7195, 2, 0)), 'ICAO LTO Cycle times'!$D$7,VLOOKUP($A33,' Taxi out times'!$B$6467:$C$7195, 2, 0)*60)</f>
        <v>1140</v>
      </c>
      <c r="M33" s="30">
        <f>IF(ISNA(VLOOKUP($A33,'Taxi in times'!$B$2:$C$483, 2, 0)), 'ICAO LTO Cycle times'!$D$8,VLOOKUP($A33,'Taxi in times'!$B$2:$C$483, 2, 0)*60)</f>
        <v>420</v>
      </c>
      <c r="N33" s="30">
        <f>IF(ISNA(VLOOKUP($A33,'Taxi in times'!$B$483:$C$1074, 2, 0)), 'ICAO LTO Cycle times'!$D$8,VLOOKUP($A33,'Taxi in times'!$B$483:$C$1074, 2, 0)*60)</f>
        <v>264.61538461538464</v>
      </c>
      <c r="O33" s="30">
        <f>IF(ISNA(VLOOKUP($A33,'Taxi in times'!$B$1074:$C$1700, 2, 0)), 'ICAO LTO Cycle times'!$D$8,VLOOKUP($A33,'Taxi in times'!$B$1074:$C$1700, 2, 0)*60)</f>
        <v>246.54545454545456</v>
      </c>
      <c r="P33" s="30">
        <f>IF(ISNA(VLOOKUP($A33,'Taxi in times'!$B$1700:$C$2346, 2, 0)), 'ICAO LTO Cycle times'!$D$8,VLOOKUP($A33,'Taxi in times'!$B$1700:$C$2346, 2, 0)*60)</f>
        <v>243.44594594594594</v>
      </c>
      <c r="Q33" s="30">
        <f>IF(ISNA(VLOOKUP($A33,'Taxi in times'!$B$2346:$C$3020, 2, 0)), 'ICAO LTO Cycle times'!$D$8,VLOOKUP($A33,'Taxi in times'!$B$2346:$C$3020, 2, 0)*60)</f>
        <v>248.59598853868195</v>
      </c>
      <c r="R33" s="30">
        <f>IF(ISNA(VLOOKUP($A33,'Taxi in times'!$B$3020:$C$3684, 2, 0)), 'ICAO LTO Cycle times'!$D$8,VLOOKUP($A33,'Taxi in times'!$B$3020:$C$3684, 2, 0)*60)</f>
        <v>232.15384615384616</v>
      </c>
      <c r="S33" s="30">
        <f>IF(ISNA(VLOOKUP($A33,'Taxi in times'!$B$3684:$C$4389, 2, 0)), 'ICAO LTO Cycle times'!$D$8,VLOOKUP($A33,'Taxi in times'!$B$3684:$C$4389, 2, 0)*60)</f>
        <v>243.46820809248555</v>
      </c>
      <c r="T33" s="30">
        <f>IF(ISNA(VLOOKUP($A33,'Taxi in times'!$B$4389:$C$5084, 2, 0)), 'ICAO LTO Cycle times'!$D$8,VLOOKUP($A33,'Taxi in times'!$B$4389:$C$5084, 2, 0)*60)</f>
        <v>227.68211920529802</v>
      </c>
      <c r="U33" s="30">
        <f>IF(ISNA(VLOOKUP($A33,'Taxi in times'!$B$5085:$C$5749, 2, 0)), 'ICAO LTO Cycle times'!$D$8,VLOOKUP($A33,'Taxi in times'!$B$5085:$C$5749, 2, 0)*60)</f>
        <v>241.26760563380282</v>
      </c>
      <c r="V33" s="30">
        <f>IF(ISNA(VLOOKUP($A33,'Taxi in times'!$B$5750:$C$6509, 2, 0)), 'ICAO LTO Cycle times'!$D$8,VLOOKUP($A33,'Taxi in times'!$B$5750:$C$6509, 2, 0)*60)</f>
        <v>246.22641509433961</v>
      </c>
      <c r="W33" s="30">
        <f>IF(ISNA(VLOOKUP($A33,'Taxi in times'!$B$6510:$C$7239, 2, 0)), 'ICAO LTO Cycle times'!$D$8,VLOOKUP($A33,'Taxi in times'!$B$6510:$C$7239, 2, 0)*60)</f>
        <v>420</v>
      </c>
    </row>
    <row r="34" spans="1:23">
      <c r="A34" s="3" t="s">
        <v>388</v>
      </c>
      <c r="B34" s="30">
        <f>IF(ISNA(VLOOKUP($A34,' Taxi out times'!$B$2:$C$483, 2, 0)), 'ICAO LTO Cycle times'!$D$7,VLOOKUP($A34,' Taxi out times'!$B$2:$C$483, 2, 0)*60)</f>
        <v>588.07570977917987</v>
      </c>
      <c r="C34" s="30">
        <f>IF(ISNA(VLOOKUP($A34,' Taxi out times'!$B$484:$C$1071, 2, 0)), 'ICAO LTO Cycle times'!$D$7,VLOOKUP($A34,' Taxi out times'!$B$484:$C$1071, 2, 0)*60)</f>
        <v>563.12252964426875</v>
      </c>
      <c r="D34" s="30">
        <f>IF(ISNA(VLOOKUP($A34,' Taxi out times'!$B$1072:$C$1692, 2, 0)), 'ICAO LTO Cycle times'!$D$7,VLOOKUP($A34,' Taxi out times'!$B$1072:$C$1692, 2, 0)*60)</f>
        <v>565.73816155988857</v>
      </c>
      <c r="E34" s="30">
        <f>IF(ISNA(VLOOKUP($A34,' Taxi out times'!$B$1693:$C$2329, 2, 0)), 'ICAO LTO Cycle times'!$D$7,VLOOKUP($A34,' Taxi out times'!$B$1693:$C$2329, 2, 0)*60)</f>
        <v>594.85714285714289</v>
      </c>
      <c r="F34" s="30">
        <f>IF(ISNA(VLOOKUP($A34,' Taxi out times'!$B$2330:$C$2997, 2, 0)), 'ICAO LTO Cycle times'!$D$7,VLOOKUP($A34,' Taxi out times'!$B$2330:$C$2997, 2, 0)*60)</f>
        <v>580.33783783783781</v>
      </c>
      <c r="G34" s="30">
        <f>IF(ISNA(VLOOKUP($A34,' Taxi out times'!$B$2998:$C$3661, 2, 0)), 'ICAO LTO Cycle times'!$D$7,VLOOKUP($A34,' Taxi out times'!$B$2998:$C$3661, 2, 0)*60)</f>
        <v>578.6610878661088</v>
      </c>
      <c r="H34" s="30">
        <f>IF(ISNA(VLOOKUP($A34,' Taxi out times'!$B$3662:$C$4362, 2, 0)), 'ICAO LTO Cycle times'!$D$7,VLOOKUP($A34,' Taxi out times'!$B$3662:$C$4362, 2, 0)*60)</f>
        <v>565.23605150214598</v>
      </c>
      <c r="I34" s="30">
        <f>IF(ISNA(VLOOKUP($A34,' Taxi out times'!$B$4363:$C$5052, 2, 0)), 'ICAO LTO Cycle times'!$D$7,VLOOKUP($A34,' Taxi out times'!$B$4363:$C$5052, 2, 0)*60)</f>
        <v>552.64214046822735</v>
      </c>
      <c r="J34" s="30">
        <f>IF(ISNA(VLOOKUP($A34,' Taxi out times'!$B$5053:$C$5713, 2, 0)), 'ICAO LTO Cycle times'!$D$7,VLOOKUP($A34,' Taxi out times'!$B$5053:$C$5713, 2, 0)*60)</f>
        <v>538.78378378378375</v>
      </c>
      <c r="K34" s="30">
        <f>IF(ISNA(VLOOKUP($A34,' Taxi out times'!$B$5714:$C$6466, 2, 0)), 'ICAO LTO Cycle times'!$D$7,VLOOKUP($A34,' Taxi out times'!$B$5713:$C$6466, 2, 0)*60)</f>
        <v>543.06709265175721</v>
      </c>
      <c r="L34" s="30">
        <f>IF(ISNA(VLOOKUP($A34,' Taxi out times'!$B$6467:$C$7195, 2, 0)), 'ICAO LTO Cycle times'!$D$7,VLOOKUP($A34,' Taxi out times'!$B$6467:$C$7195, 2, 0)*60)</f>
        <v>563.35570469798665</v>
      </c>
      <c r="M34" s="30">
        <f>IF(ISNA(VLOOKUP($A34,'Taxi in times'!$B$2:$C$483, 2, 0)), 'ICAO LTO Cycle times'!$D$8,VLOOKUP($A34,'Taxi in times'!$B$2:$C$483, 2, 0)*60)</f>
        <v>343.54838709677421</v>
      </c>
      <c r="N34" s="30">
        <f>IF(ISNA(VLOOKUP($A34,'Taxi in times'!$B$483:$C$1074, 2, 0)), 'ICAO LTO Cycle times'!$D$8,VLOOKUP($A34,'Taxi in times'!$B$483:$C$1074, 2, 0)*60)</f>
        <v>328.07692307692309</v>
      </c>
      <c r="O34" s="30">
        <f>IF(ISNA(VLOOKUP($A34,'Taxi in times'!$B$1074:$C$1700, 2, 0)), 'ICAO LTO Cycle times'!$D$8,VLOOKUP($A34,'Taxi in times'!$B$1074:$C$1700, 2, 0)*60)</f>
        <v>348.75</v>
      </c>
      <c r="P34" s="30">
        <f>IF(ISNA(VLOOKUP($A34,'Taxi in times'!$B$1700:$C$2346, 2, 0)), 'ICAO LTO Cycle times'!$D$8,VLOOKUP($A34,'Taxi in times'!$B$1700:$C$2346, 2, 0)*60)</f>
        <v>336.65529010238907</v>
      </c>
      <c r="Q34" s="30">
        <f>IF(ISNA(VLOOKUP($A34,'Taxi in times'!$B$2346:$C$3020, 2, 0)), 'ICAO LTO Cycle times'!$D$8,VLOOKUP($A34,'Taxi in times'!$B$2346:$C$3020, 2, 0)*60)</f>
        <v>352.04819277108436</v>
      </c>
      <c r="R34" s="30">
        <f>IF(ISNA(VLOOKUP($A34,'Taxi in times'!$B$3020:$C$3684, 2, 0)), 'ICAO LTO Cycle times'!$D$8,VLOOKUP($A34,'Taxi in times'!$B$3020:$C$3684, 2, 0)*60)</f>
        <v>336.79012345679013</v>
      </c>
      <c r="S34" s="30">
        <f>IF(ISNA(VLOOKUP($A34,'Taxi in times'!$B$3684:$C$4389, 2, 0)), 'ICAO LTO Cycle times'!$D$8,VLOOKUP($A34,'Taxi in times'!$B$3684:$C$4389, 2, 0)*60)</f>
        <v>361.89274447949526</v>
      </c>
      <c r="T34" s="30">
        <f>IF(ISNA(VLOOKUP($A34,'Taxi in times'!$B$4389:$C$5084, 2, 0)), 'ICAO LTO Cycle times'!$D$8,VLOOKUP($A34,'Taxi in times'!$B$4389:$C$5084, 2, 0)*60)</f>
        <v>338.8983050847458</v>
      </c>
      <c r="U34" s="30">
        <f>IF(ISNA(VLOOKUP($A34,'Taxi in times'!$B$5085:$C$5749, 2, 0)), 'ICAO LTO Cycle times'!$D$8,VLOOKUP($A34,'Taxi in times'!$B$5085:$C$5749, 2, 0)*60)</f>
        <v>318.41860465116281</v>
      </c>
      <c r="V34" s="30">
        <f>IF(ISNA(VLOOKUP($A34,'Taxi in times'!$B$5750:$C$6509, 2, 0)), 'ICAO LTO Cycle times'!$D$8,VLOOKUP($A34,'Taxi in times'!$B$5750:$C$6509, 2, 0)*60)</f>
        <v>326.63551401869159</v>
      </c>
      <c r="W34" s="30">
        <f>IF(ISNA(VLOOKUP($A34,'Taxi in times'!$B$6510:$C$7239, 2, 0)), 'ICAO LTO Cycle times'!$D$8,VLOOKUP($A34,'Taxi in times'!$B$6510:$C$7239, 2, 0)*60)</f>
        <v>319.34579439252337</v>
      </c>
    </row>
    <row r="35" spans="1:23">
      <c r="A35" s="3" t="s">
        <v>389</v>
      </c>
      <c r="B35" s="30">
        <f>IF(ISNA(VLOOKUP($A35,' Taxi out times'!$B$2:$C$483, 2, 0)), 'ICAO LTO Cycle times'!$D$7,VLOOKUP($A35,' Taxi out times'!$B$2:$C$483, 2, 0)*60)</f>
        <v>1140</v>
      </c>
      <c r="C35" s="30">
        <f>IF(ISNA(VLOOKUP($A35,' Taxi out times'!$B$484:$C$1071, 2, 0)), 'ICAO LTO Cycle times'!$D$7,VLOOKUP($A35,' Taxi out times'!$B$484:$C$1071, 2, 0)*60)</f>
        <v>394.48316597755462</v>
      </c>
      <c r="D35" s="30">
        <f>IF(ISNA(VLOOKUP($A35,' Taxi out times'!$B$1072:$C$1692, 2, 0)), 'ICAO LTO Cycle times'!$D$7,VLOOKUP($A35,' Taxi out times'!$B$1072:$C$1692, 2, 0)*60)</f>
        <v>417.75623268698064</v>
      </c>
      <c r="E35" s="30">
        <f>IF(ISNA(VLOOKUP($A35,' Taxi out times'!$B$1693:$C$2329, 2, 0)), 'ICAO LTO Cycle times'!$D$7,VLOOKUP($A35,' Taxi out times'!$B$1693:$C$2329, 2, 0)*60)</f>
        <v>454.05811623246495</v>
      </c>
      <c r="F35" s="30">
        <f>IF(ISNA(VLOOKUP($A35,' Taxi out times'!$B$2330:$C$2997, 2, 0)), 'ICAO LTO Cycle times'!$D$7,VLOOKUP($A35,' Taxi out times'!$B$2330:$C$2997, 2, 0)*60)</f>
        <v>425.50348953140576</v>
      </c>
      <c r="G35" s="30">
        <f>IF(ISNA(VLOOKUP($A35,' Taxi out times'!$B$2998:$C$3661, 2, 0)), 'ICAO LTO Cycle times'!$D$7,VLOOKUP($A35,' Taxi out times'!$B$2998:$C$3661, 2, 0)*60)</f>
        <v>392.51840942562592</v>
      </c>
      <c r="H35" s="30">
        <f>IF(ISNA(VLOOKUP($A35,' Taxi out times'!$B$3662:$C$4362, 2, 0)), 'ICAO LTO Cycle times'!$D$7,VLOOKUP($A35,' Taxi out times'!$B$3662:$C$4362, 2, 0)*60)</f>
        <v>381.1708355508249</v>
      </c>
      <c r="I35" s="30">
        <f>IF(ISNA(VLOOKUP($A35,' Taxi out times'!$B$4363:$C$5052, 2, 0)), 'ICAO LTO Cycle times'!$D$7,VLOOKUP($A35,' Taxi out times'!$B$4363:$C$5052, 2, 0)*60)</f>
        <v>389.76501305483026</v>
      </c>
      <c r="J35" s="30">
        <f>IF(ISNA(VLOOKUP($A35,' Taxi out times'!$B$5053:$C$5713, 2, 0)), 'ICAO LTO Cycle times'!$D$7,VLOOKUP($A35,' Taxi out times'!$B$5053:$C$5713, 2, 0)*60)</f>
        <v>415.53090332805073</v>
      </c>
      <c r="K35" s="30">
        <f>IF(ISNA(VLOOKUP($A35,' Taxi out times'!$B$5714:$C$6466, 2, 0)), 'ICAO LTO Cycle times'!$D$7,VLOOKUP($A35,' Taxi out times'!$B$5713:$C$6466, 2, 0)*60)</f>
        <v>435.8095238095238</v>
      </c>
      <c r="L35" s="30">
        <f>IF(ISNA(VLOOKUP($A35,' Taxi out times'!$B$6467:$C$7195, 2, 0)), 'ICAO LTO Cycle times'!$D$7,VLOOKUP($A35,' Taxi out times'!$B$6467:$C$7195, 2, 0)*60)</f>
        <v>415.29753265602318</v>
      </c>
      <c r="M35" s="30">
        <f>IF(ISNA(VLOOKUP($A35,'Taxi in times'!$B$2:$C$483, 2, 0)), 'ICAO LTO Cycle times'!$D$8,VLOOKUP($A35,'Taxi in times'!$B$2:$C$483, 2, 0)*60)</f>
        <v>420</v>
      </c>
      <c r="N35" s="30">
        <f>IF(ISNA(VLOOKUP($A35,'Taxi in times'!$B$483:$C$1074, 2, 0)), 'ICAO LTO Cycle times'!$D$8,VLOOKUP($A35,'Taxi in times'!$B$483:$C$1074, 2, 0)*60)</f>
        <v>269.61176470588231</v>
      </c>
      <c r="O35" s="30">
        <f>IF(ISNA(VLOOKUP($A35,'Taxi in times'!$B$1074:$C$1700, 2, 0)), 'ICAO LTO Cycle times'!$D$8,VLOOKUP($A35,'Taxi in times'!$B$1074:$C$1700, 2, 0)*60)</f>
        <v>272.47758376592731</v>
      </c>
      <c r="P35" s="30">
        <f>IF(ISNA(VLOOKUP($A35,'Taxi in times'!$B$1700:$C$2346, 2, 0)), 'ICAO LTO Cycle times'!$D$8,VLOOKUP($A35,'Taxi in times'!$B$1700:$C$2346, 2, 0)*60)</f>
        <v>277.90265930757653</v>
      </c>
      <c r="Q35" s="30">
        <f>IF(ISNA(VLOOKUP($A35,'Taxi in times'!$B$2346:$C$3020, 2, 0)), 'ICAO LTO Cycle times'!$D$8,VLOOKUP($A35,'Taxi in times'!$B$2346:$C$3020, 2, 0)*60)</f>
        <v>280.1009591115598</v>
      </c>
      <c r="R35" s="30">
        <f>IF(ISNA(VLOOKUP($A35,'Taxi in times'!$B$3020:$C$3684, 2, 0)), 'ICAO LTO Cycle times'!$D$8,VLOOKUP($A35,'Taxi in times'!$B$3020:$C$3684, 2, 0)*60)</f>
        <v>245.49749463135291</v>
      </c>
      <c r="S35" s="30">
        <f>IF(ISNA(VLOOKUP($A35,'Taxi in times'!$B$3684:$C$4389, 2, 0)), 'ICAO LTO Cycle times'!$D$8,VLOOKUP($A35,'Taxi in times'!$B$3684:$C$4389, 2, 0)*60)</f>
        <v>221.14011720831112</v>
      </c>
      <c r="T35" s="30">
        <f>IF(ISNA(VLOOKUP($A35,'Taxi in times'!$B$4389:$C$5084, 2, 0)), 'ICAO LTO Cycle times'!$D$8,VLOOKUP($A35,'Taxi in times'!$B$4389:$C$5084, 2, 0)*60)</f>
        <v>203.43381389252949</v>
      </c>
      <c r="U35" s="30">
        <f>IF(ISNA(VLOOKUP($A35,'Taxi in times'!$B$5085:$C$5749, 2, 0)), 'ICAO LTO Cycle times'!$D$8,VLOOKUP($A35,'Taxi in times'!$B$5085:$C$5749, 2, 0)*60)</f>
        <v>198.74403815580285</v>
      </c>
      <c r="V35" s="30">
        <f>IF(ISNA(VLOOKUP($A35,'Taxi in times'!$B$5750:$C$6509, 2, 0)), 'ICAO LTO Cycle times'!$D$8,VLOOKUP($A35,'Taxi in times'!$B$5750:$C$6509, 2, 0)*60)</f>
        <v>197.30769230769229</v>
      </c>
      <c r="W35" s="30">
        <f>IF(ISNA(VLOOKUP($A35,'Taxi in times'!$B$6510:$C$7239, 2, 0)), 'ICAO LTO Cycle times'!$D$8,VLOOKUP($A35,'Taxi in times'!$B$6510:$C$7239, 2, 0)*60)</f>
        <v>221.15774240231551</v>
      </c>
    </row>
    <row r="36" spans="1:23">
      <c r="A36" s="3" t="s">
        <v>390</v>
      </c>
      <c r="B36" s="30">
        <f>IF(ISNA(VLOOKUP($A36,' Taxi out times'!$B$2:$C$483, 2, 0)), 'ICAO LTO Cycle times'!$D$7,VLOOKUP($A36,' Taxi out times'!$B$2:$C$483, 2, 0)*60)</f>
        <v>735.65913461538457</v>
      </c>
      <c r="C36" s="30">
        <f>IF(ISNA(VLOOKUP($A36,' Taxi out times'!$B$484:$C$1071, 2, 0)), 'ICAO LTO Cycle times'!$D$7,VLOOKUP($A36,' Taxi out times'!$B$484:$C$1071, 2, 0)*60)</f>
        <v>730.0116556022906</v>
      </c>
      <c r="D36" s="30">
        <f>IF(ISNA(VLOOKUP($A36,' Taxi out times'!$B$1072:$C$1692, 2, 0)), 'ICAO LTO Cycle times'!$D$7,VLOOKUP($A36,' Taxi out times'!$B$1072:$C$1692, 2, 0)*60)</f>
        <v>708.39984213790376</v>
      </c>
      <c r="E36" s="30">
        <f>IF(ISNA(VLOOKUP($A36,' Taxi out times'!$B$1693:$C$2329, 2, 0)), 'ICAO LTO Cycle times'!$D$7,VLOOKUP($A36,' Taxi out times'!$B$1693:$C$2329, 2, 0)*60)</f>
        <v>724.19808369826478</v>
      </c>
      <c r="F36" s="30">
        <f>IF(ISNA(VLOOKUP($A36,' Taxi out times'!$B$2330:$C$2997, 2, 0)), 'ICAO LTO Cycle times'!$D$7,VLOOKUP($A36,' Taxi out times'!$B$2330:$C$2997, 2, 0)*60)</f>
        <v>705.95620129068664</v>
      </c>
      <c r="G36" s="30">
        <f>IF(ISNA(VLOOKUP($A36,' Taxi out times'!$B$2998:$C$3661, 2, 0)), 'ICAO LTO Cycle times'!$D$7,VLOOKUP($A36,' Taxi out times'!$B$2998:$C$3661, 2, 0)*60)</f>
        <v>727.10849445052179</v>
      </c>
      <c r="H36" s="30">
        <f>IF(ISNA(VLOOKUP($A36,' Taxi out times'!$B$3662:$C$4362, 2, 0)), 'ICAO LTO Cycle times'!$D$7,VLOOKUP($A36,' Taxi out times'!$B$3662:$C$4362, 2, 0)*60)</f>
        <v>692.18238583730749</v>
      </c>
      <c r="I36" s="30">
        <f>IF(ISNA(VLOOKUP($A36,' Taxi out times'!$B$4363:$C$5052, 2, 0)), 'ICAO LTO Cycle times'!$D$7,VLOOKUP($A36,' Taxi out times'!$B$4363:$C$5052, 2, 0)*60)</f>
        <v>671.14878268710549</v>
      </c>
      <c r="J36" s="30">
        <f>IF(ISNA(VLOOKUP($A36,' Taxi out times'!$B$5053:$C$5713, 2, 0)), 'ICAO LTO Cycle times'!$D$7,VLOOKUP($A36,' Taxi out times'!$B$5053:$C$5713, 2, 0)*60)</f>
        <v>703.5044059142117</v>
      </c>
      <c r="K36" s="30">
        <f>IF(ISNA(VLOOKUP($A36,' Taxi out times'!$B$5714:$C$6466, 2, 0)), 'ICAO LTO Cycle times'!$D$7,VLOOKUP($A36,' Taxi out times'!$B$5713:$C$6466, 2, 0)*60)</f>
        <v>693.45368554619904</v>
      </c>
      <c r="L36" s="30">
        <f>IF(ISNA(VLOOKUP($A36,' Taxi out times'!$B$6467:$C$7195, 2, 0)), 'ICAO LTO Cycle times'!$D$7,VLOOKUP($A36,' Taxi out times'!$B$6467:$C$7195, 2, 0)*60)</f>
        <v>705.45322840867925</v>
      </c>
      <c r="M36" s="30">
        <f>IF(ISNA(VLOOKUP($A36,'Taxi in times'!$B$2:$C$483, 2, 0)), 'ICAO LTO Cycle times'!$D$8,VLOOKUP($A36,'Taxi in times'!$B$2:$C$483, 2, 0)*60)</f>
        <v>346.54749302280823</v>
      </c>
      <c r="N36" s="30">
        <f>IF(ISNA(VLOOKUP($A36,'Taxi in times'!$B$483:$C$1074, 2, 0)), 'ICAO LTO Cycle times'!$D$8,VLOOKUP($A36,'Taxi in times'!$B$483:$C$1074, 2, 0)*60)</f>
        <v>335.90173106593647</v>
      </c>
      <c r="O36" s="30">
        <f>IF(ISNA(VLOOKUP($A36,'Taxi in times'!$B$1074:$C$1700, 2, 0)), 'ICAO LTO Cycle times'!$D$8,VLOOKUP($A36,'Taxi in times'!$B$1074:$C$1700, 2, 0)*60)</f>
        <v>320.31731671736645</v>
      </c>
      <c r="P36" s="30">
        <f>IF(ISNA(VLOOKUP($A36,'Taxi in times'!$B$1700:$C$2346, 2, 0)), 'ICAO LTO Cycle times'!$D$8,VLOOKUP($A36,'Taxi in times'!$B$1700:$C$2346, 2, 0)*60)</f>
        <v>331.88881424622531</v>
      </c>
      <c r="Q36" s="30">
        <f>IF(ISNA(VLOOKUP($A36,'Taxi in times'!$B$2346:$C$3020, 2, 0)), 'ICAO LTO Cycle times'!$D$8,VLOOKUP($A36,'Taxi in times'!$B$2346:$C$3020, 2, 0)*60)</f>
        <v>329.58431023164212</v>
      </c>
      <c r="R36" s="30">
        <f>IF(ISNA(VLOOKUP($A36,'Taxi in times'!$B$3020:$C$3684, 2, 0)), 'ICAO LTO Cycle times'!$D$8,VLOOKUP($A36,'Taxi in times'!$B$3020:$C$3684, 2, 0)*60)</f>
        <v>319.18894009216592</v>
      </c>
      <c r="S36" s="30">
        <f>IF(ISNA(VLOOKUP($A36,'Taxi in times'!$B$3684:$C$4389, 2, 0)), 'ICAO LTO Cycle times'!$D$8,VLOOKUP($A36,'Taxi in times'!$B$3684:$C$4389, 2, 0)*60)</f>
        <v>314.47978362833373</v>
      </c>
      <c r="T36" s="30">
        <f>IF(ISNA(VLOOKUP($A36,'Taxi in times'!$B$4389:$C$5084, 2, 0)), 'ICAO LTO Cycle times'!$D$8,VLOOKUP($A36,'Taxi in times'!$B$4389:$C$5084, 2, 0)*60)</f>
        <v>314.7618591508824</v>
      </c>
      <c r="U36" s="30">
        <f>IF(ISNA(VLOOKUP($A36,'Taxi in times'!$B$5085:$C$5749, 2, 0)), 'ICAO LTO Cycle times'!$D$8,VLOOKUP($A36,'Taxi in times'!$B$5085:$C$5749, 2, 0)*60)</f>
        <v>308.80973260050644</v>
      </c>
      <c r="V36" s="30">
        <f>IF(ISNA(VLOOKUP($A36,'Taxi in times'!$B$5750:$C$6509, 2, 0)), 'ICAO LTO Cycle times'!$D$8,VLOOKUP($A36,'Taxi in times'!$B$5750:$C$6509, 2, 0)*60)</f>
        <v>317.64209068881962</v>
      </c>
      <c r="W36" s="30">
        <f>IF(ISNA(VLOOKUP($A36,'Taxi in times'!$B$6510:$C$7239, 2, 0)), 'ICAO LTO Cycle times'!$D$8,VLOOKUP($A36,'Taxi in times'!$B$6510:$C$7239, 2, 0)*60)</f>
        <v>320.6967402041488</v>
      </c>
    </row>
    <row r="37" spans="1:23">
      <c r="A37" s="3" t="s">
        <v>391</v>
      </c>
      <c r="B37" s="30">
        <f>IF(ISNA(VLOOKUP($A37,' Taxi out times'!$B$2:$C$483, 2, 0)), 'ICAO LTO Cycle times'!$D$7,VLOOKUP($A37,' Taxi out times'!$B$2:$C$483, 2, 0)*60)</f>
        <v>603.25581395348843</v>
      </c>
      <c r="C37" s="30">
        <f>IF(ISNA(VLOOKUP($A37,' Taxi out times'!$B$484:$C$1071, 2, 0)), 'ICAO LTO Cycle times'!$D$7,VLOOKUP($A37,' Taxi out times'!$B$484:$C$1071, 2, 0)*60)</f>
        <v>607.63157894736844</v>
      </c>
      <c r="D37" s="30">
        <f>IF(ISNA(VLOOKUP($A37,' Taxi out times'!$B$1072:$C$1692, 2, 0)), 'ICAO LTO Cycle times'!$D$7,VLOOKUP($A37,' Taxi out times'!$B$1072:$C$1692, 2, 0)*60)</f>
        <v>609.30184804928138</v>
      </c>
      <c r="E37" s="30">
        <f>IF(ISNA(VLOOKUP($A37,' Taxi out times'!$B$1693:$C$2329, 2, 0)), 'ICAO LTO Cycle times'!$D$7,VLOOKUP($A37,' Taxi out times'!$B$1693:$C$2329, 2, 0)*60)</f>
        <v>659.63819095477379</v>
      </c>
      <c r="F37" s="30">
        <f>IF(ISNA(VLOOKUP($A37,' Taxi out times'!$B$2330:$C$2997, 2, 0)), 'ICAO LTO Cycle times'!$D$7,VLOOKUP($A37,' Taxi out times'!$B$2330:$C$2997, 2, 0)*60)</f>
        <v>655.62054096432769</v>
      </c>
      <c r="G37" s="30">
        <f>IF(ISNA(VLOOKUP($A37,' Taxi out times'!$B$2998:$C$3661, 2, 0)), 'ICAO LTO Cycle times'!$D$7,VLOOKUP($A37,' Taxi out times'!$B$2998:$C$3661, 2, 0)*60)</f>
        <v>673.78378378378375</v>
      </c>
      <c r="H37" s="30">
        <f>IF(ISNA(VLOOKUP($A37,' Taxi out times'!$B$3662:$C$4362, 2, 0)), 'ICAO LTO Cycle times'!$D$7,VLOOKUP($A37,' Taxi out times'!$B$3662:$C$4362, 2, 0)*60)</f>
        <v>678.67276887871856</v>
      </c>
      <c r="I37" s="30">
        <f>IF(ISNA(VLOOKUP($A37,' Taxi out times'!$B$4363:$C$5052, 2, 0)), 'ICAO LTO Cycle times'!$D$7,VLOOKUP($A37,' Taxi out times'!$B$4363:$C$5052, 2, 0)*60)</f>
        <v>715.1828965766091</v>
      </c>
      <c r="J37" s="30">
        <f>IF(ISNA(VLOOKUP($A37,' Taxi out times'!$B$5053:$C$5713, 2, 0)), 'ICAO LTO Cycle times'!$D$7,VLOOKUP($A37,' Taxi out times'!$B$5053:$C$5713, 2, 0)*60)</f>
        <v>710.52100393962189</v>
      </c>
      <c r="K37" s="30">
        <f>IF(ISNA(VLOOKUP($A37,' Taxi out times'!$B$5714:$C$6466, 2, 0)), 'ICAO LTO Cycle times'!$D$7,VLOOKUP($A37,' Taxi out times'!$B$5713:$C$6466, 2, 0)*60)</f>
        <v>714.12809815950925</v>
      </c>
      <c r="L37" s="30">
        <f>IF(ISNA(VLOOKUP($A37,' Taxi out times'!$B$6467:$C$7195, 2, 0)), 'ICAO LTO Cycle times'!$D$7,VLOOKUP($A37,' Taxi out times'!$B$6467:$C$7195, 2, 0)*60)</f>
        <v>631.61549230051332</v>
      </c>
      <c r="M37" s="30">
        <f>IF(ISNA(VLOOKUP($A37,'Taxi in times'!$B$2:$C$483, 2, 0)), 'ICAO LTO Cycle times'!$D$8,VLOOKUP($A37,'Taxi in times'!$B$2:$C$483, 2, 0)*60)</f>
        <v>218.5631067961165</v>
      </c>
      <c r="N37" s="30">
        <f>IF(ISNA(VLOOKUP($A37,'Taxi in times'!$B$483:$C$1074, 2, 0)), 'ICAO LTO Cycle times'!$D$8,VLOOKUP($A37,'Taxi in times'!$B$483:$C$1074, 2, 0)*60)</f>
        <v>236.29955947136563</v>
      </c>
      <c r="O37" s="30">
        <f>IF(ISNA(VLOOKUP($A37,'Taxi in times'!$B$1074:$C$1700, 2, 0)), 'ICAO LTO Cycle times'!$D$8,VLOOKUP($A37,'Taxi in times'!$B$1074:$C$1700, 2, 0)*60)</f>
        <v>237.77777777777777</v>
      </c>
      <c r="P37" s="30">
        <f>IF(ISNA(VLOOKUP($A37,'Taxi in times'!$B$1700:$C$2346, 2, 0)), 'ICAO LTO Cycle times'!$D$8,VLOOKUP($A37,'Taxi in times'!$B$1700:$C$2346, 2, 0)*60)</f>
        <v>410.24512256128065</v>
      </c>
      <c r="Q37" s="30">
        <f>IF(ISNA(VLOOKUP($A37,'Taxi in times'!$B$2346:$C$3020, 2, 0)), 'ICAO LTO Cycle times'!$D$8,VLOOKUP($A37,'Taxi in times'!$B$2346:$C$3020, 2, 0)*60)</f>
        <v>395.14131370860406</v>
      </c>
      <c r="R37" s="30">
        <f>IF(ISNA(VLOOKUP($A37,'Taxi in times'!$B$3020:$C$3684, 2, 0)), 'ICAO LTO Cycle times'!$D$8,VLOOKUP($A37,'Taxi in times'!$B$3020:$C$3684, 2, 0)*60)</f>
        <v>378.85122302158277</v>
      </c>
      <c r="S37" s="30">
        <f>IF(ISNA(VLOOKUP($A37,'Taxi in times'!$B$3684:$C$4389, 2, 0)), 'ICAO LTO Cycle times'!$D$8,VLOOKUP($A37,'Taxi in times'!$B$3684:$C$4389, 2, 0)*60)</f>
        <v>340.43199837365319</v>
      </c>
      <c r="T37" s="30">
        <f>IF(ISNA(VLOOKUP($A37,'Taxi in times'!$B$4389:$C$5084, 2, 0)), 'ICAO LTO Cycle times'!$D$8,VLOOKUP($A37,'Taxi in times'!$B$4389:$C$5084, 2, 0)*60)</f>
        <v>359.58104333723759</v>
      </c>
      <c r="U37" s="30">
        <f>IF(ISNA(VLOOKUP($A37,'Taxi in times'!$B$5085:$C$5749, 2, 0)), 'ICAO LTO Cycle times'!$D$8,VLOOKUP($A37,'Taxi in times'!$B$5085:$C$5749, 2, 0)*60)</f>
        <v>359.10178847427693</v>
      </c>
      <c r="V37" s="30">
        <f>IF(ISNA(VLOOKUP($A37,'Taxi in times'!$B$5750:$C$6509, 2, 0)), 'ICAO LTO Cycle times'!$D$8,VLOOKUP($A37,'Taxi in times'!$B$5750:$C$6509, 2, 0)*60)</f>
        <v>368.54413637699616</v>
      </c>
      <c r="W37" s="30">
        <f>IF(ISNA(VLOOKUP($A37,'Taxi in times'!$B$6510:$C$7239, 2, 0)), 'ICAO LTO Cycle times'!$D$8,VLOOKUP($A37,'Taxi in times'!$B$6510:$C$7239, 2, 0)*60)</f>
        <v>345.41499767116909</v>
      </c>
    </row>
    <row r="38" spans="1:23">
      <c r="A38" s="3" t="s">
        <v>392</v>
      </c>
      <c r="B38" s="30">
        <f>IF(ISNA(VLOOKUP($A38,' Taxi out times'!$B$2:$C$483, 2, 0)), 'ICAO LTO Cycle times'!$D$7,VLOOKUP($A38,' Taxi out times'!$B$2:$C$483, 2, 0)*60)</f>
        <v>513.25513196480938</v>
      </c>
      <c r="C38" s="30">
        <f>IF(ISNA(VLOOKUP($A38,' Taxi out times'!$B$484:$C$1071, 2, 0)), 'ICAO LTO Cycle times'!$D$7,VLOOKUP($A38,' Taxi out times'!$B$484:$C$1071, 2, 0)*60)</f>
        <v>509.57403651115618</v>
      </c>
      <c r="D38" s="30">
        <f>IF(ISNA(VLOOKUP($A38,' Taxi out times'!$B$1072:$C$1692, 2, 0)), 'ICAO LTO Cycle times'!$D$7,VLOOKUP($A38,' Taxi out times'!$B$1072:$C$1692, 2, 0)*60)</f>
        <v>454.25925925925924</v>
      </c>
      <c r="E38" s="30">
        <f>IF(ISNA(VLOOKUP($A38,' Taxi out times'!$B$1693:$C$2329, 2, 0)), 'ICAO LTO Cycle times'!$D$7,VLOOKUP($A38,' Taxi out times'!$B$1693:$C$2329, 2, 0)*60)</f>
        <v>429.3478260869565</v>
      </c>
      <c r="F38" s="30">
        <f>IF(ISNA(VLOOKUP($A38,' Taxi out times'!$B$2330:$C$2997, 2, 0)), 'ICAO LTO Cycle times'!$D$7,VLOOKUP($A38,' Taxi out times'!$B$2330:$C$2997, 2, 0)*60)</f>
        <v>444.71999999999997</v>
      </c>
      <c r="G38" s="30">
        <f>IF(ISNA(VLOOKUP($A38,' Taxi out times'!$B$2998:$C$3661, 2, 0)), 'ICAO LTO Cycle times'!$D$7,VLOOKUP($A38,' Taxi out times'!$B$2998:$C$3661, 2, 0)*60)</f>
        <v>581.66561514195587</v>
      </c>
      <c r="H38" s="30">
        <f>IF(ISNA(VLOOKUP($A38,' Taxi out times'!$B$3662:$C$4362, 2, 0)), 'ICAO LTO Cycle times'!$D$7,VLOOKUP($A38,' Taxi out times'!$B$3662:$C$4362, 2, 0)*60)</f>
        <v>666.81204361308392</v>
      </c>
      <c r="I38" s="30">
        <f>IF(ISNA(VLOOKUP($A38,' Taxi out times'!$B$4363:$C$5052, 2, 0)), 'ICAO LTO Cycle times'!$D$7,VLOOKUP($A38,' Taxi out times'!$B$4363:$C$5052, 2, 0)*60)</f>
        <v>662.92433755453862</v>
      </c>
      <c r="J38" s="30">
        <f>IF(ISNA(VLOOKUP($A38,' Taxi out times'!$B$5053:$C$5713, 2, 0)), 'ICAO LTO Cycle times'!$D$7,VLOOKUP($A38,' Taxi out times'!$B$5053:$C$5713, 2, 0)*60)</f>
        <v>686.93555181128897</v>
      </c>
      <c r="K38" s="30">
        <f>IF(ISNA(VLOOKUP($A38,' Taxi out times'!$B$5714:$C$6466, 2, 0)), 'ICAO LTO Cycle times'!$D$7,VLOOKUP($A38,' Taxi out times'!$B$5713:$C$6466, 2, 0)*60)</f>
        <v>590.81325301204822</v>
      </c>
      <c r="L38" s="30">
        <f>IF(ISNA(VLOOKUP($A38,' Taxi out times'!$B$6467:$C$7195, 2, 0)), 'ICAO LTO Cycle times'!$D$7,VLOOKUP($A38,' Taxi out times'!$B$6467:$C$7195, 2, 0)*60)</f>
        <v>666.64454583160511</v>
      </c>
      <c r="M38" s="30">
        <f>IF(ISNA(VLOOKUP($A38,'Taxi in times'!$B$2:$C$483, 2, 0)), 'ICAO LTO Cycle times'!$D$8,VLOOKUP($A38,'Taxi in times'!$B$2:$C$483, 2, 0)*60)</f>
        <v>339.66101694915255</v>
      </c>
      <c r="N38" s="30">
        <f>IF(ISNA(VLOOKUP($A38,'Taxi in times'!$B$483:$C$1074, 2, 0)), 'ICAO LTO Cycle times'!$D$8,VLOOKUP($A38,'Taxi in times'!$B$483:$C$1074, 2, 0)*60)</f>
        <v>317.92372881355931</v>
      </c>
      <c r="O38" s="30">
        <f>IF(ISNA(VLOOKUP($A38,'Taxi in times'!$B$1074:$C$1700, 2, 0)), 'ICAO LTO Cycle times'!$D$8,VLOOKUP($A38,'Taxi in times'!$B$1074:$C$1700, 2, 0)*60)</f>
        <v>315.9731543624161</v>
      </c>
      <c r="P38" s="30">
        <f>IF(ISNA(VLOOKUP($A38,'Taxi in times'!$B$1700:$C$2346, 2, 0)), 'ICAO LTO Cycle times'!$D$8,VLOOKUP($A38,'Taxi in times'!$B$1700:$C$2346, 2, 0)*60)</f>
        <v>334.56659619450318</v>
      </c>
      <c r="Q38" s="30">
        <f>IF(ISNA(VLOOKUP($A38,'Taxi in times'!$B$2346:$C$3020, 2, 0)), 'ICAO LTO Cycle times'!$D$8,VLOOKUP($A38,'Taxi in times'!$B$2346:$C$3020, 2, 0)*60)</f>
        <v>324.34963579604579</v>
      </c>
      <c r="R38" s="30">
        <f>IF(ISNA(VLOOKUP($A38,'Taxi in times'!$B$3020:$C$3684, 2, 0)), 'ICAO LTO Cycle times'!$D$8,VLOOKUP($A38,'Taxi in times'!$B$3020:$C$3684, 2, 0)*60)</f>
        <v>251.47216668420501</v>
      </c>
      <c r="S38" s="30">
        <f>IF(ISNA(VLOOKUP($A38,'Taxi in times'!$B$3684:$C$4389, 2, 0)), 'ICAO LTO Cycle times'!$D$8,VLOOKUP($A38,'Taxi in times'!$B$3684:$C$4389, 2, 0)*60)</f>
        <v>258.36955433149723</v>
      </c>
      <c r="T38" s="30">
        <f>IF(ISNA(VLOOKUP($A38,'Taxi in times'!$B$4389:$C$5084, 2, 0)), 'ICAO LTO Cycle times'!$D$8,VLOOKUP($A38,'Taxi in times'!$B$4389:$C$5084, 2, 0)*60)</f>
        <v>249.44640000000001</v>
      </c>
      <c r="U38" s="30">
        <f>IF(ISNA(VLOOKUP($A38,'Taxi in times'!$B$5085:$C$5749, 2, 0)), 'ICAO LTO Cycle times'!$D$8,VLOOKUP($A38,'Taxi in times'!$B$5085:$C$5749, 2, 0)*60)</f>
        <v>245.55096856144809</v>
      </c>
      <c r="V38" s="30">
        <f>IF(ISNA(VLOOKUP($A38,'Taxi in times'!$B$5750:$C$6509, 2, 0)), 'ICAO LTO Cycle times'!$D$8,VLOOKUP($A38,'Taxi in times'!$B$5750:$C$6509, 2, 0)*60)</f>
        <v>283.79539641943734</v>
      </c>
      <c r="W38" s="30">
        <f>IF(ISNA(VLOOKUP($A38,'Taxi in times'!$B$6510:$C$7239, 2, 0)), 'ICAO LTO Cycle times'!$D$8,VLOOKUP($A38,'Taxi in times'!$B$6510:$C$7239, 2, 0)*60)</f>
        <v>273.7793223284101</v>
      </c>
    </row>
    <row r="39" spans="1:23">
      <c r="A39" s="3" t="s">
        <v>393</v>
      </c>
      <c r="B39" s="30">
        <f>IF(ISNA(VLOOKUP($A39,' Taxi out times'!$B$2:$C$483, 2, 0)), 'ICAO LTO Cycle times'!$D$7,VLOOKUP($A39,' Taxi out times'!$B$2:$C$483, 2, 0)*60)</f>
        <v>1140</v>
      </c>
      <c r="C39" s="30">
        <f>IF(ISNA(VLOOKUP($A39,' Taxi out times'!$B$484:$C$1071, 2, 0)), 'ICAO LTO Cycle times'!$D$7,VLOOKUP($A39,' Taxi out times'!$B$484:$C$1071, 2, 0)*60)</f>
        <v>582.51655629139066</v>
      </c>
      <c r="D39" s="30">
        <f>IF(ISNA(VLOOKUP($A39,' Taxi out times'!$B$1072:$C$1692, 2, 0)), 'ICAO LTO Cycle times'!$D$7,VLOOKUP($A39,' Taxi out times'!$B$1072:$C$1692, 2, 0)*60)</f>
        <v>514.86910994764401</v>
      </c>
      <c r="E39" s="30">
        <f>IF(ISNA(VLOOKUP($A39,' Taxi out times'!$B$1693:$C$2329, 2, 0)), 'ICAO LTO Cycle times'!$D$7,VLOOKUP($A39,' Taxi out times'!$B$1693:$C$2329, 2, 0)*60)</f>
        <v>603.78151260504205</v>
      </c>
      <c r="F39" s="30">
        <f>IF(ISNA(VLOOKUP($A39,' Taxi out times'!$B$2330:$C$2997, 2, 0)), 'ICAO LTO Cycle times'!$D$7,VLOOKUP($A39,' Taxi out times'!$B$2330:$C$2997, 2, 0)*60)</f>
        <v>783.99477806788514</v>
      </c>
      <c r="G39" s="30">
        <f>IF(ISNA(VLOOKUP($A39,' Taxi out times'!$B$2998:$C$3661, 2, 0)), 'ICAO LTO Cycle times'!$D$7,VLOOKUP($A39,' Taxi out times'!$B$2998:$C$3661, 2, 0)*60)</f>
        <v>871.59353348729792</v>
      </c>
      <c r="H39" s="30">
        <f>IF(ISNA(VLOOKUP($A39,' Taxi out times'!$B$3662:$C$4362, 2, 0)), 'ICAO LTO Cycle times'!$D$7,VLOOKUP($A39,' Taxi out times'!$B$3662:$C$4362, 2, 0)*60)</f>
        <v>856.86153846153843</v>
      </c>
      <c r="I39" s="30">
        <f>IF(ISNA(VLOOKUP($A39,' Taxi out times'!$B$4363:$C$5052, 2, 0)), 'ICAO LTO Cycle times'!$D$7,VLOOKUP($A39,' Taxi out times'!$B$4363:$C$5052, 2, 0)*60)</f>
        <v>771.86320754716985</v>
      </c>
      <c r="J39" s="30">
        <f>IF(ISNA(VLOOKUP($A39,' Taxi out times'!$B$5053:$C$5713, 2, 0)), 'ICAO LTO Cycle times'!$D$7,VLOOKUP($A39,' Taxi out times'!$B$5053:$C$5713, 2, 0)*60)</f>
        <v>750.57831325301197</v>
      </c>
      <c r="K39" s="30">
        <f>IF(ISNA(VLOOKUP($A39,' Taxi out times'!$B$5714:$C$6466, 2, 0)), 'ICAO LTO Cycle times'!$D$7,VLOOKUP($A39,' Taxi out times'!$B$5713:$C$6466, 2, 0)*60)</f>
        <v>653.13351498637599</v>
      </c>
      <c r="L39" s="30">
        <f>IF(ISNA(VLOOKUP($A39,' Taxi out times'!$B$6467:$C$7195, 2, 0)), 'ICAO LTO Cycle times'!$D$7,VLOOKUP($A39,' Taxi out times'!$B$6467:$C$7195, 2, 0)*60)</f>
        <v>646.5081081081081</v>
      </c>
      <c r="M39" s="30">
        <f>IF(ISNA(VLOOKUP($A39,'Taxi in times'!$B$2:$C$483, 2, 0)), 'ICAO LTO Cycle times'!$D$8,VLOOKUP($A39,'Taxi in times'!$B$2:$C$483, 2, 0)*60)</f>
        <v>273.68421052631578</v>
      </c>
      <c r="N39" s="30">
        <f>IF(ISNA(VLOOKUP($A39,'Taxi in times'!$B$483:$C$1074, 2, 0)), 'ICAO LTO Cycle times'!$D$8,VLOOKUP($A39,'Taxi in times'!$B$483:$C$1074, 2, 0)*60)</f>
        <v>315.55555555555554</v>
      </c>
      <c r="O39" s="30">
        <f>IF(ISNA(VLOOKUP($A39,'Taxi in times'!$B$1074:$C$1700, 2, 0)), 'ICAO LTO Cycle times'!$D$8,VLOOKUP($A39,'Taxi in times'!$B$1074:$C$1700, 2, 0)*60)</f>
        <v>263.0526315789474</v>
      </c>
      <c r="P39" s="30">
        <f>IF(ISNA(VLOOKUP($A39,'Taxi in times'!$B$1700:$C$2346, 2, 0)), 'ICAO LTO Cycle times'!$D$8,VLOOKUP($A39,'Taxi in times'!$B$1700:$C$2346, 2, 0)*60)</f>
        <v>272.46753246753246</v>
      </c>
      <c r="Q39" s="30">
        <f>IF(ISNA(VLOOKUP($A39,'Taxi in times'!$B$2346:$C$3020, 2, 0)), 'ICAO LTO Cycle times'!$D$8,VLOOKUP($A39,'Taxi in times'!$B$2346:$C$3020, 2, 0)*60)</f>
        <v>297.80104712041884</v>
      </c>
      <c r="R39" s="30">
        <f>IF(ISNA(VLOOKUP($A39,'Taxi in times'!$B$3020:$C$3684, 2, 0)), 'ICAO LTO Cycle times'!$D$8,VLOOKUP($A39,'Taxi in times'!$B$3020:$C$3684, 2, 0)*60)</f>
        <v>344.38162544169609</v>
      </c>
      <c r="S39" s="30">
        <f>IF(ISNA(VLOOKUP($A39,'Taxi in times'!$B$3684:$C$4389, 2, 0)), 'ICAO LTO Cycle times'!$D$8,VLOOKUP($A39,'Taxi in times'!$B$3684:$C$4389, 2, 0)*60)</f>
        <v>339.03614457831327</v>
      </c>
      <c r="T39" s="30">
        <f>IF(ISNA(VLOOKUP($A39,'Taxi in times'!$B$4389:$C$5084, 2, 0)), 'ICAO LTO Cycle times'!$D$8,VLOOKUP($A39,'Taxi in times'!$B$4389:$C$5084, 2, 0)*60)</f>
        <v>326.98224852071002</v>
      </c>
      <c r="U39" s="30">
        <f>IF(ISNA(VLOOKUP($A39,'Taxi in times'!$B$5085:$C$5749, 2, 0)), 'ICAO LTO Cycle times'!$D$8,VLOOKUP($A39,'Taxi in times'!$B$5085:$C$5749, 2, 0)*60)</f>
        <v>334.03091557669444</v>
      </c>
      <c r="V39" s="30">
        <f>IF(ISNA(VLOOKUP($A39,'Taxi in times'!$B$5750:$C$6509, 2, 0)), 'ICAO LTO Cycle times'!$D$8,VLOOKUP($A39,'Taxi in times'!$B$5750:$C$6509, 2, 0)*60)</f>
        <v>286.99186991869919</v>
      </c>
      <c r="W39" s="30">
        <f>IF(ISNA(VLOOKUP($A39,'Taxi in times'!$B$6510:$C$7239, 2, 0)), 'ICAO LTO Cycle times'!$D$8,VLOOKUP($A39,'Taxi in times'!$B$6510:$C$7239, 2, 0)*60)</f>
        <v>291.65048543689323</v>
      </c>
    </row>
    <row r="40" spans="1:23">
      <c r="A40" s="3" t="s">
        <v>394</v>
      </c>
      <c r="B40" s="30">
        <f>IF(ISNA(VLOOKUP($A40,' Taxi out times'!$B$2:$C$483, 2, 0)), 'ICAO LTO Cycle times'!$D$7,VLOOKUP($A40,' Taxi out times'!$B$2:$C$483, 2, 0)*60)</f>
        <v>1140</v>
      </c>
      <c r="C40" s="30">
        <f>IF(ISNA(VLOOKUP($A40,' Taxi out times'!$B$484:$C$1071, 2, 0)), 'ICAO LTO Cycle times'!$D$7,VLOOKUP($A40,' Taxi out times'!$B$484:$C$1071, 2, 0)*60)</f>
        <v>1140</v>
      </c>
      <c r="D40" s="30">
        <f>IF(ISNA(VLOOKUP($A40,' Taxi out times'!$B$1072:$C$1692, 2, 0)), 'ICAO LTO Cycle times'!$D$7,VLOOKUP($A40,' Taxi out times'!$B$1072:$C$1692, 2, 0)*60)</f>
        <v>1140</v>
      </c>
      <c r="E40" s="30">
        <f>IF(ISNA(VLOOKUP($A40,' Taxi out times'!$B$1693:$C$2329, 2, 0)), 'ICAO LTO Cycle times'!$D$7,VLOOKUP($A40,' Taxi out times'!$B$1693:$C$2329, 2, 0)*60)</f>
        <v>1140</v>
      </c>
      <c r="F40" s="30">
        <f>IF(ISNA(VLOOKUP($A40,' Taxi out times'!$B$2330:$C$2997, 2, 0)), 'ICAO LTO Cycle times'!$D$7,VLOOKUP($A40,' Taxi out times'!$B$2330:$C$2997, 2, 0)*60)</f>
        <v>482.79661016949154</v>
      </c>
      <c r="G40" s="30">
        <f>IF(ISNA(VLOOKUP($A40,' Taxi out times'!$B$2998:$C$3661, 2, 0)), 'ICAO LTO Cycle times'!$D$7,VLOOKUP($A40,' Taxi out times'!$B$2998:$C$3661, 2, 0)*60)</f>
        <v>548.76574307304793</v>
      </c>
      <c r="H40" s="30">
        <f>IF(ISNA(VLOOKUP($A40,' Taxi out times'!$B$3662:$C$4362, 2, 0)), 'ICAO LTO Cycle times'!$D$7,VLOOKUP($A40,' Taxi out times'!$B$3662:$C$4362, 2, 0)*60)</f>
        <v>1140</v>
      </c>
      <c r="I40" s="30">
        <f>IF(ISNA(VLOOKUP($A40,' Taxi out times'!$B$4363:$C$5052, 2, 0)), 'ICAO LTO Cycle times'!$D$7,VLOOKUP($A40,' Taxi out times'!$B$4363:$C$5052, 2, 0)*60)</f>
        <v>1140</v>
      </c>
      <c r="J40" s="30">
        <f>IF(ISNA(VLOOKUP($A40,' Taxi out times'!$B$5053:$C$5713, 2, 0)), 'ICAO LTO Cycle times'!$D$7,VLOOKUP($A40,' Taxi out times'!$B$5053:$C$5713, 2, 0)*60)</f>
        <v>1140</v>
      </c>
      <c r="K40" s="30">
        <f>IF(ISNA(VLOOKUP($A40,' Taxi out times'!$B$5714:$C$6466, 2, 0)), 'ICAO LTO Cycle times'!$D$7,VLOOKUP($A40,' Taxi out times'!$B$5713:$C$6466, 2, 0)*60)</f>
        <v>1140</v>
      </c>
      <c r="L40" s="30">
        <f>IF(ISNA(VLOOKUP($A40,' Taxi out times'!$B$6467:$C$7195, 2, 0)), 'ICAO LTO Cycle times'!$D$7,VLOOKUP($A40,' Taxi out times'!$B$6467:$C$7195, 2, 0)*60)</f>
        <v>1140</v>
      </c>
      <c r="M40" s="30">
        <f>IF(ISNA(VLOOKUP($A40,'Taxi in times'!$B$2:$C$483, 2, 0)), 'ICAO LTO Cycle times'!$D$8,VLOOKUP($A40,'Taxi in times'!$B$2:$C$483, 2, 0)*60)</f>
        <v>420</v>
      </c>
      <c r="N40" s="30">
        <f>IF(ISNA(VLOOKUP($A40,'Taxi in times'!$B$483:$C$1074, 2, 0)), 'ICAO LTO Cycle times'!$D$8,VLOOKUP($A40,'Taxi in times'!$B$483:$C$1074, 2, 0)*60)</f>
        <v>420</v>
      </c>
      <c r="O40" s="30">
        <f>IF(ISNA(VLOOKUP($A40,'Taxi in times'!$B$1074:$C$1700, 2, 0)), 'ICAO LTO Cycle times'!$D$8,VLOOKUP($A40,'Taxi in times'!$B$1074:$C$1700, 2, 0)*60)</f>
        <v>420</v>
      </c>
      <c r="P40" s="30">
        <f>IF(ISNA(VLOOKUP($A40,'Taxi in times'!$B$1700:$C$2346, 2, 0)), 'ICAO LTO Cycle times'!$D$8,VLOOKUP($A40,'Taxi in times'!$B$1700:$C$2346, 2, 0)*60)</f>
        <v>420</v>
      </c>
      <c r="Q40" s="30">
        <f>IF(ISNA(VLOOKUP($A40,'Taxi in times'!$B$2346:$C$3020, 2, 0)), 'ICAO LTO Cycle times'!$D$8,VLOOKUP($A40,'Taxi in times'!$B$2346:$C$3020, 2, 0)*60)</f>
        <v>311.18644067796612</v>
      </c>
      <c r="R40" s="30">
        <f>IF(ISNA(VLOOKUP($A40,'Taxi in times'!$B$3020:$C$3684, 2, 0)), 'ICAO LTO Cycle times'!$D$8,VLOOKUP($A40,'Taxi in times'!$B$3020:$C$3684, 2, 0)*60)</f>
        <v>314.1708542713568</v>
      </c>
      <c r="S40" s="30">
        <f>IF(ISNA(VLOOKUP($A40,'Taxi in times'!$B$3684:$C$4389, 2, 0)), 'ICAO LTO Cycle times'!$D$8,VLOOKUP($A40,'Taxi in times'!$B$3684:$C$4389, 2, 0)*60)</f>
        <v>420</v>
      </c>
      <c r="T40" s="30">
        <f>IF(ISNA(VLOOKUP($A40,'Taxi in times'!$B$4389:$C$5084, 2, 0)), 'ICAO LTO Cycle times'!$D$8,VLOOKUP($A40,'Taxi in times'!$B$4389:$C$5084, 2, 0)*60)</f>
        <v>420</v>
      </c>
      <c r="U40" s="30">
        <f>IF(ISNA(VLOOKUP($A40,'Taxi in times'!$B$5085:$C$5749, 2, 0)), 'ICAO LTO Cycle times'!$D$8,VLOOKUP($A40,'Taxi in times'!$B$5085:$C$5749, 2, 0)*60)</f>
        <v>420</v>
      </c>
      <c r="V40" s="30">
        <f>IF(ISNA(VLOOKUP($A40,'Taxi in times'!$B$5750:$C$6509, 2, 0)), 'ICAO LTO Cycle times'!$D$8,VLOOKUP($A40,'Taxi in times'!$B$5750:$C$6509, 2, 0)*60)</f>
        <v>420</v>
      </c>
      <c r="W40" s="30">
        <f>IF(ISNA(VLOOKUP($A40,'Taxi in times'!$B$6510:$C$7239, 2, 0)), 'ICAO LTO Cycle times'!$D$8,VLOOKUP($A40,'Taxi in times'!$B$6510:$C$7239, 2, 0)*60)</f>
        <v>420</v>
      </c>
    </row>
    <row r="41" spans="1:23">
      <c r="A41" s="3" t="s">
        <v>1102</v>
      </c>
      <c r="B41" s="30">
        <f>IF(ISNA(VLOOKUP($A41,' Taxi out times'!$B$2:$C$483, 2, 0)), 'ICAO LTO Cycle times'!$D$7,VLOOKUP($A41,' Taxi out times'!$B$2:$C$483, 2, 0)*60)</f>
        <v>1140</v>
      </c>
      <c r="C41" s="30">
        <f>IF(ISNA(VLOOKUP($A41,' Taxi out times'!$B$484:$C$1071, 2, 0)), 'ICAO LTO Cycle times'!$D$7,VLOOKUP($A41,' Taxi out times'!$B$484:$C$1071, 2, 0)*60)</f>
        <v>1140</v>
      </c>
      <c r="D41" s="30">
        <f>IF(ISNA(VLOOKUP($A41,' Taxi out times'!$B$1072:$C$1692, 2, 0)), 'ICAO LTO Cycle times'!$D$7,VLOOKUP($A41,' Taxi out times'!$B$1072:$C$1692, 2, 0)*60)</f>
        <v>1140</v>
      </c>
      <c r="E41" s="30">
        <f>IF(ISNA(VLOOKUP($A41,' Taxi out times'!$B$1693:$C$2329, 2, 0)), 'ICAO LTO Cycle times'!$D$7,VLOOKUP($A41,' Taxi out times'!$B$1693:$C$2329, 2, 0)*60)</f>
        <v>1140</v>
      </c>
      <c r="F41" s="30">
        <f>IF(ISNA(VLOOKUP($A41,' Taxi out times'!$B$2330:$C$2997, 2, 0)), 'ICAO LTO Cycle times'!$D$7,VLOOKUP($A41,' Taxi out times'!$B$2330:$C$2997, 2, 0)*60)</f>
        <v>1140</v>
      </c>
      <c r="G41" s="30">
        <f>IF(ISNA(VLOOKUP($A41,' Taxi out times'!$B$2998:$C$3661, 2, 0)), 'ICAO LTO Cycle times'!$D$7,VLOOKUP($A41,' Taxi out times'!$B$2998:$C$3661, 2, 0)*60)</f>
        <v>1140</v>
      </c>
      <c r="H41" s="30">
        <f>IF(ISNA(VLOOKUP($A41,' Taxi out times'!$B$3662:$C$4362, 2, 0)), 'ICAO LTO Cycle times'!$D$7,VLOOKUP($A41,' Taxi out times'!$B$3662:$C$4362, 2, 0)*60)</f>
        <v>1140</v>
      </c>
      <c r="I41" s="30">
        <f>IF(ISNA(VLOOKUP($A41,' Taxi out times'!$B$4363:$C$5052, 2, 0)), 'ICAO LTO Cycle times'!$D$7,VLOOKUP($A41,' Taxi out times'!$B$4363:$C$5052, 2, 0)*60)</f>
        <v>369.84375</v>
      </c>
      <c r="J41" s="30">
        <f>IF(ISNA(VLOOKUP($A41,' Taxi out times'!$B$5053:$C$5713, 2, 0)), 'ICAO LTO Cycle times'!$D$7,VLOOKUP($A41,' Taxi out times'!$B$5053:$C$5713, 2, 0)*60)</f>
        <v>1140</v>
      </c>
      <c r="K41" s="30">
        <f>IF(ISNA(VLOOKUP($A41,' Taxi out times'!$B$5714:$C$6466, 2, 0)), 'ICAO LTO Cycle times'!$D$7,VLOOKUP($A41,' Taxi out times'!$B$5713:$C$6466, 2, 0)*60)</f>
        <v>380.73529411764707</v>
      </c>
      <c r="L41" s="30">
        <f>IF(ISNA(VLOOKUP($A41,' Taxi out times'!$B$6467:$C$7195, 2, 0)), 'ICAO LTO Cycle times'!$D$7,VLOOKUP($A41,' Taxi out times'!$B$6467:$C$7195, 2, 0)*60)</f>
        <v>492.65625</v>
      </c>
      <c r="M41" s="30">
        <f>IF(ISNA(VLOOKUP($A41,'Taxi in times'!$B$2:$C$483, 2, 0)), 'ICAO LTO Cycle times'!$D$8,VLOOKUP($A41,'Taxi in times'!$B$2:$C$483, 2, 0)*60)</f>
        <v>420</v>
      </c>
      <c r="N41" s="30">
        <f>IF(ISNA(VLOOKUP($A41,'Taxi in times'!$B$483:$C$1074, 2, 0)), 'ICAO LTO Cycle times'!$D$8,VLOOKUP($A41,'Taxi in times'!$B$483:$C$1074, 2, 0)*60)</f>
        <v>420</v>
      </c>
      <c r="O41" s="30">
        <f>IF(ISNA(VLOOKUP($A41,'Taxi in times'!$B$1074:$C$1700, 2, 0)), 'ICAO LTO Cycle times'!$D$8,VLOOKUP($A41,'Taxi in times'!$B$1074:$C$1700, 2, 0)*60)</f>
        <v>420</v>
      </c>
      <c r="P41" s="30">
        <f>IF(ISNA(VLOOKUP($A41,'Taxi in times'!$B$1700:$C$2346, 2, 0)), 'ICAO LTO Cycle times'!$D$8,VLOOKUP($A41,'Taxi in times'!$B$1700:$C$2346, 2, 0)*60)</f>
        <v>420</v>
      </c>
      <c r="Q41" s="30">
        <f>IF(ISNA(VLOOKUP($A41,'Taxi in times'!$B$2346:$C$3020, 2, 0)), 'ICAO LTO Cycle times'!$D$8,VLOOKUP($A41,'Taxi in times'!$B$2346:$C$3020, 2, 0)*60)</f>
        <v>420</v>
      </c>
      <c r="R41" s="30">
        <f>IF(ISNA(VLOOKUP($A41,'Taxi in times'!$B$3020:$C$3684, 2, 0)), 'ICAO LTO Cycle times'!$D$8,VLOOKUP($A41,'Taxi in times'!$B$3020:$C$3684, 2, 0)*60)</f>
        <v>420</v>
      </c>
      <c r="S41" s="30">
        <f>IF(ISNA(VLOOKUP($A41,'Taxi in times'!$B$3684:$C$4389, 2, 0)), 'ICAO LTO Cycle times'!$D$8,VLOOKUP($A41,'Taxi in times'!$B$3684:$C$4389, 2, 0)*60)</f>
        <v>420</v>
      </c>
      <c r="T41" s="30">
        <f>IF(ISNA(VLOOKUP($A41,'Taxi in times'!$B$4389:$C$5084, 2, 0)), 'ICAO LTO Cycle times'!$D$8,VLOOKUP($A41,'Taxi in times'!$B$4389:$C$5084, 2, 0)*60)</f>
        <v>195</v>
      </c>
      <c r="U41" s="30">
        <f>IF(ISNA(VLOOKUP($A41,'Taxi in times'!$B$5085:$C$5749, 2, 0)), 'ICAO LTO Cycle times'!$D$8,VLOOKUP($A41,'Taxi in times'!$B$5085:$C$5749, 2, 0)*60)</f>
        <v>420</v>
      </c>
      <c r="V41" s="30">
        <f>IF(ISNA(VLOOKUP($A41,'Taxi in times'!$B$5750:$C$6509, 2, 0)), 'ICAO LTO Cycle times'!$D$8,VLOOKUP($A41,'Taxi in times'!$B$5750:$C$6509, 2, 0)*60)</f>
        <v>297.77777777777777</v>
      </c>
      <c r="W41" s="30">
        <f>IF(ISNA(VLOOKUP($A41,'Taxi in times'!$B$6510:$C$7239, 2, 0)), 'ICAO LTO Cycle times'!$D$8,VLOOKUP($A41,'Taxi in times'!$B$6510:$C$7239, 2, 0)*60)</f>
        <v>271.65354330708664</v>
      </c>
    </row>
    <row r="42" spans="1:23">
      <c r="A42" s="3" t="s">
        <v>1060</v>
      </c>
      <c r="B42" s="30">
        <f>IF(ISNA(VLOOKUP($A42,' Taxi out times'!$B$2:$C$483, 2, 0)), 'ICAO LTO Cycle times'!$D$7,VLOOKUP($A42,' Taxi out times'!$B$2:$C$483, 2, 0)*60)</f>
        <v>1140</v>
      </c>
      <c r="C42" s="30">
        <f>IF(ISNA(VLOOKUP($A42,' Taxi out times'!$B$484:$C$1071, 2, 0)), 'ICAO LTO Cycle times'!$D$7,VLOOKUP($A42,' Taxi out times'!$B$484:$C$1071, 2, 0)*60)</f>
        <v>1140</v>
      </c>
      <c r="D42" s="30">
        <f>IF(ISNA(VLOOKUP($A42,' Taxi out times'!$B$1072:$C$1692, 2, 0)), 'ICAO LTO Cycle times'!$D$7,VLOOKUP($A42,' Taxi out times'!$B$1072:$C$1692, 2, 0)*60)</f>
        <v>1140</v>
      </c>
      <c r="E42" s="30">
        <f>IF(ISNA(VLOOKUP($A42,' Taxi out times'!$B$1693:$C$2329, 2, 0)), 'ICAO LTO Cycle times'!$D$7,VLOOKUP($A42,' Taxi out times'!$B$1693:$C$2329, 2, 0)*60)</f>
        <v>1140</v>
      </c>
      <c r="F42" s="30">
        <f>IF(ISNA(VLOOKUP($A42,' Taxi out times'!$B$2330:$C$2997, 2, 0)), 'ICAO LTO Cycle times'!$D$7,VLOOKUP($A42,' Taxi out times'!$B$2330:$C$2997, 2, 0)*60)</f>
        <v>1140</v>
      </c>
      <c r="G42" s="30">
        <f>IF(ISNA(VLOOKUP($A42,' Taxi out times'!$B$2998:$C$3661, 2, 0)), 'ICAO LTO Cycle times'!$D$7,VLOOKUP($A42,' Taxi out times'!$B$2998:$C$3661, 2, 0)*60)</f>
        <v>1140</v>
      </c>
      <c r="H42" s="30">
        <f>IF(ISNA(VLOOKUP($A42,' Taxi out times'!$B$3662:$C$4362, 2, 0)), 'ICAO LTO Cycle times'!$D$7,VLOOKUP($A42,' Taxi out times'!$B$3662:$C$4362, 2, 0)*60)</f>
        <v>513.40909090909088</v>
      </c>
      <c r="I42" s="30">
        <f>IF(ISNA(VLOOKUP($A42,' Taxi out times'!$B$4363:$C$5052, 2, 0)), 'ICAO LTO Cycle times'!$D$7,VLOOKUP($A42,' Taxi out times'!$B$4363:$C$5052, 2, 0)*60)</f>
        <v>518.84615384615381</v>
      </c>
      <c r="J42" s="30">
        <f>IF(ISNA(VLOOKUP($A42,' Taxi out times'!$B$5053:$C$5713, 2, 0)), 'ICAO LTO Cycle times'!$D$7,VLOOKUP($A42,' Taxi out times'!$B$5053:$C$5713, 2, 0)*60)</f>
        <v>543.80952380952385</v>
      </c>
      <c r="K42" s="30">
        <f>IF(ISNA(VLOOKUP($A42,' Taxi out times'!$B$5714:$C$6466, 2, 0)), 'ICAO LTO Cycle times'!$D$7,VLOOKUP($A42,' Taxi out times'!$B$5713:$C$6466, 2, 0)*60)</f>
        <v>1140</v>
      </c>
      <c r="L42" s="30">
        <f>IF(ISNA(VLOOKUP($A42,' Taxi out times'!$B$6467:$C$7195, 2, 0)), 'ICAO LTO Cycle times'!$D$7,VLOOKUP($A42,' Taxi out times'!$B$6467:$C$7195, 2, 0)*60)</f>
        <v>1140</v>
      </c>
      <c r="M42" s="30">
        <f>IF(ISNA(VLOOKUP($A42,'Taxi in times'!$B$2:$C$483, 2, 0)), 'ICAO LTO Cycle times'!$D$8,VLOOKUP($A42,'Taxi in times'!$B$2:$C$483, 2, 0)*60)</f>
        <v>420</v>
      </c>
      <c r="N42" s="30">
        <f>IF(ISNA(VLOOKUP($A42,'Taxi in times'!$B$483:$C$1074, 2, 0)), 'ICAO LTO Cycle times'!$D$8,VLOOKUP($A42,'Taxi in times'!$B$483:$C$1074, 2, 0)*60)</f>
        <v>420</v>
      </c>
      <c r="O42" s="30">
        <f>IF(ISNA(VLOOKUP($A42,'Taxi in times'!$B$1074:$C$1700, 2, 0)), 'ICAO LTO Cycle times'!$D$8,VLOOKUP($A42,'Taxi in times'!$B$1074:$C$1700, 2, 0)*60)</f>
        <v>420</v>
      </c>
      <c r="P42" s="30">
        <f>IF(ISNA(VLOOKUP($A42,'Taxi in times'!$B$1700:$C$2346, 2, 0)), 'ICAO LTO Cycle times'!$D$8,VLOOKUP($A42,'Taxi in times'!$B$1700:$C$2346, 2, 0)*60)</f>
        <v>420</v>
      </c>
      <c r="Q42" s="30">
        <f>IF(ISNA(VLOOKUP($A42,'Taxi in times'!$B$2346:$C$3020, 2, 0)), 'ICAO LTO Cycle times'!$D$8,VLOOKUP($A42,'Taxi in times'!$B$2346:$C$3020, 2, 0)*60)</f>
        <v>420</v>
      </c>
      <c r="R42" s="30">
        <f>IF(ISNA(VLOOKUP($A42,'Taxi in times'!$B$3020:$C$3684, 2, 0)), 'ICAO LTO Cycle times'!$D$8,VLOOKUP($A42,'Taxi in times'!$B$3020:$C$3684, 2, 0)*60)</f>
        <v>420</v>
      </c>
      <c r="S42" s="30">
        <f>IF(ISNA(VLOOKUP($A42,'Taxi in times'!$B$3684:$C$4389, 2, 0)), 'ICAO LTO Cycle times'!$D$8,VLOOKUP($A42,'Taxi in times'!$B$3684:$C$4389, 2, 0)*60)</f>
        <v>320.89887640449439</v>
      </c>
      <c r="T42" s="30">
        <f>IF(ISNA(VLOOKUP($A42,'Taxi in times'!$B$4389:$C$5084, 2, 0)), 'ICAO LTO Cycle times'!$D$8,VLOOKUP($A42,'Taxi in times'!$B$4389:$C$5084, 2, 0)*60)</f>
        <v>349.16129032258067</v>
      </c>
      <c r="U42" s="30">
        <f>IF(ISNA(VLOOKUP($A42,'Taxi in times'!$B$5085:$C$5749, 2, 0)), 'ICAO LTO Cycle times'!$D$8,VLOOKUP($A42,'Taxi in times'!$B$5085:$C$5749, 2, 0)*60)</f>
        <v>382.85714285714289</v>
      </c>
      <c r="V42" s="30">
        <f>IF(ISNA(VLOOKUP($A42,'Taxi in times'!$B$5750:$C$6509, 2, 0)), 'ICAO LTO Cycle times'!$D$8,VLOOKUP($A42,'Taxi in times'!$B$5750:$C$6509, 2, 0)*60)</f>
        <v>420</v>
      </c>
      <c r="W42" s="30">
        <f>IF(ISNA(VLOOKUP($A42,'Taxi in times'!$B$6510:$C$7239, 2, 0)), 'ICAO LTO Cycle times'!$D$8,VLOOKUP($A42,'Taxi in times'!$B$6510:$C$7239, 2, 0)*60)</f>
        <v>420</v>
      </c>
    </row>
    <row r="43" spans="1:23">
      <c r="A43" s="3" t="s">
        <v>395</v>
      </c>
      <c r="B43" s="30">
        <f>IF(ISNA(VLOOKUP($A43,' Taxi out times'!$B$2:$C$483, 2, 0)), 'ICAO LTO Cycle times'!$D$7,VLOOKUP($A43,' Taxi out times'!$B$2:$C$483, 2, 0)*60)</f>
        <v>687.22645825390782</v>
      </c>
      <c r="C43" s="30">
        <f>IF(ISNA(VLOOKUP($A43,' Taxi out times'!$B$484:$C$1071, 2, 0)), 'ICAO LTO Cycle times'!$D$7,VLOOKUP($A43,' Taxi out times'!$B$484:$C$1071, 2, 0)*60)</f>
        <v>683.19522153334344</v>
      </c>
      <c r="D43" s="30">
        <f>IF(ISNA(VLOOKUP($A43,' Taxi out times'!$B$1072:$C$1692, 2, 0)), 'ICAO LTO Cycle times'!$D$7,VLOOKUP($A43,' Taxi out times'!$B$1072:$C$1692, 2, 0)*60)</f>
        <v>673.73863410101546</v>
      </c>
      <c r="E43" s="30">
        <f>IF(ISNA(VLOOKUP($A43,' Taxi out times'!$B$1693:$C$2329, 2, 0)), 'ICAO LTO Cycle times'!$D$7,VLOOKUP($A43,' Taxi out times'!$B$1693:$C$2329, 2, 0)*60)</f>
        <v>695.34661801852371</v>
      </c>
      <c r="F43" s="30">
        <f>IF(ISNA(VLOOKUP($A43,' Taxi out times'!$B$2330:$C$2997, 2, 0)), 'ICAO LTO Cycle times'!$D$7,VLOOKUP($A43,' Taxi out times'!$B$2330:$C$2997, 2, 0)*60)</f>
        <v>710.69678953626635</v>
      </c>
      <c r="G43" s="30">
        <f>IF(ISNA(VLOOKUP($A43,' Taxi out times'!$B$2998:$C$3661, 2, 0)), 'ICAO LTO Cycle times'!$D$7,VLOOKUP($A43,' Taxi out times'!$B$2998:$C$3661, 2, 0)*60)</f>
        <v>796.16090802870974</v>
      </c>
      <c r="H43" s="30">
        <f>IF(ISNA(VLOOKUP($A43,' Taxi out times'!$B$3662:$C$4362, 2, 0)), 'ICAO LTO Cycle times'!$D$7,VLOOKUP($A43,' Taxi out times'!$B$3662:$C$4362, 2, 0)*60)</f>
        <v>673.79287965881701</v>
      </c>
      <c r="I43" s="30">
        <f>IF(ISNA(VLOOKUP($A43,' Taxi out times'!$B$4363:$C$5052, 2, 0)), 'ICAO LTO Cycle times'!$D$7,VLOOKUP($A43,' Taxi out times'!$B$4363:$C$5052, 2, 0)*60)</f>
        <v>686.55301645338204</v>
      </c>
      <c r="J43" s="30">
        <f>IF(ISNA(VLOOKUP($A43,' Taxi out times'!$B$5053:$C$5713, 2, 0)), 'ICAO LTO Cycle times'!$D$7,VLOOKUP($A43,' Taxi out times'!$B$5053:$C$5713, 2, 0)*60)</f>
        <v>728.49044850498342</v>
      </c>
      <c r="K43" s="30">
        <f>IF(ISNA(VLOOKUP($A43,' Taxi out times'!$B$5714:$C$6466, 2, 0)), 'ICAO LTO Cycle times'!$D$7,VLOOKUP($A43,' Taxi out times'!$B$5713:$C$6466, 2, 0)*60)</f>
        <v>701.26052046048176</v>
      </c>
      <c r="L43" s="30">
        <f>IF(ISNA(VLOOKUP($A43,' Taxi out times'!$B$6467:$C$7195, 2, 0)), 'ICAO LTO Cycle times'!$D$7,VLOOKUP($A43,' Taxi out times'!$B$6467:$C$7195, 2, 0)*60)</f>
        <v>867.99819324107909</v>
      </c>
      <c r="M43" s="30">
        <f>IF(ISNA(VLOOKUP($A43,'Taxi in times'!$B$2:$C$483, 2, 0)), 'ICAO LTO Cycle times'!$D$8,VLOOKUP($A43,'Taxi in times'!$B$2:$C$483, 2, 0)*60)</f>
        <v>382.16</v>
      </c>
      <c r="N43" s="30">
        <f>IF(ISNA(VLOOKUP($A43,'Taxi in times'!$B$483:$C$1074, 2, 0)), 'ICAO LTO Cycle times'!$D$8,VLOOKUP($A43,'Taxi in times'!$B$483:$C$1074, 2, 0)*60)</f>
        <v>364.46415151059671</v>
      </c>
      <c r="O43" s="30">
        <f>IF(ISNA(VLOOKUP($A43,'Taxi in times'!$B$1074:$C$1700, 2, 0)), 'ICAO LTO Cycle times'!$D$8,VLOOKUP($A43,'Taxi in times'!$B$1074:$C$1700, 2, 0)*60)</f>
        <v>328.36934906535862</v>
      </c>
      <c r="P43" s="30">
        <f>IF(ISNA(VLOOKUP($A43,'Taxi in times'!$B$1700:$C$2346, 2, 0)), 'ICAO LTO Cycle times'!$D$8,VLOOKUP($A43,'Taxi in times'!$B$1700:$C$2346, 2, 0)*60)</f>
        <v>364.30519616756413</v>
      </c>
      <c r="Q43" s="30">
        <f>IF(ISNA(VLOOKUP($A43,'Taxi in times'!$B$2346:$C$3020, 2, 0)), 'ICAO LTO Cycle times'!$D$8,VLOOKUP($A43,'Taxi in times'!$B$2346:$C$3020, 2, 0)*60)</f>
        <v>377.11865403847287</v>
      </c>
      <c r="R43" s="30">
        <f>IF(ISNA(VLOOKUP($A43,'Taxi in times'!$B$3020:$C$3684, 2, 0)), 'ICAO LTO Cycle times'!$D$8,VLOOKUP($A43,'Taxi in times'!$B$3020:$C$3684, 2, 0)*60)</f>
        <v>398.28514786056502</v>
      </c>
      <c r="S43" s="30">
        <f>IF(ISNA(VLOOKUP($A43,'Taxi in times'!$B$3684:$C$4389, 2, 0)), 'ICAO LTO Cycle times'!$D$8,VLOOKUP($A43,'Taxi in times'!$B$3684:$C$4389, 2, 0)*60)</f>
        <v>369.96773301373651</v>
      </c>
      <c r="T43" s="30">
        <f>IF(ISNA(VLOOKUP($A43,'Taxi in times'!$B$4389:$C$5084, 2, 0)), 'ICAO LTO Cycle times'!$D$8,VLOOKUP($A43,'Taxi in times'!$B$4389:$C$5084, 2, 0)*60)</f>
        <v>375.46422583714713</v>
      </c>
      <c r="U43" s="30">
        <f>IF(ISNA(VLOOKUP($A43,'Taxi in times'!$B$5085:$C$5749, 2, 0)), 'ICAO LTO Cycle times'!$D$8,VLOOKUP($A43,'Taxi in times'!$B$5085:$C$5749, 2, 0)*60)</f>
        <v>384.24226857084147</v>
      </c>
      <c r="V43" s="30">
        <f>IF(ISNA(VLOOKUP($A43,'Taxi in times'!$B$5750:$C$6509, 2, 0)), 'ICAO LTO Cycle times'!$D$8,VLOOKUP($A43,'Taxi in times'!$B$5750:$C$6509, 2, 0)*60)</f>
        <v>390.73913043478262</v>
      </c>
      <c r="W43" s="30">
        <f>IF(ISNA(VLOOKUP($A43,'Taxi in times'!$B$6510:$C$7239, 2, 0)), 'ICAO LTO Cycle times'!$D$8,VLOOKUP($A43,'Taxi in times'!$B$6510:$C$7239, 2, 0)*60)</f>
        <v>570.08615738081562</v>
      </c>
    </row>
    <row r="44" spans="1:23">
      <c r="A44" s="3" t="s">
        <v>396</v>
      </c>
      <c r="B44" s="30">
        <f>IF(ISNA(VLOOKUP($A44,' Taxi out times'!$B$2:$C$483, 2, 0)), 'ICAO LTO Cycle times'!$D$7,VLOOKUP($A44,' Taxi out times'!$B$2:$C$483, 2, 0)*60)</f>
        <v>481.75753228120516</v>
      </c>
      <c r="C44" s="30">
        <f>IF(ISNA(VLOOKUP($A44,' Taxi out times'!$B$484:$C$1071, 2, 0)), 'ICAO LTO Cycle times'!$D$7,VLOOKUP($A44,' Taxi out times'!$B$484:$C$1071, 2, 0)*60)</f>
        <v>500.98846019349583</v>
      </c>
      <c r="D44" s="30">
        <f>IF(ISNA(VLOOKUP($A44,' Taxi out times'!$B$1072:$C$1692, 2, 0)), 'ICAO LTO Cycle times'!$D$7,VLOOKUP($A44,' Taxi out times'!$B$1072:$C$1692, 2, 0)*60)</f>
        <v>508.79032258064518</v>
      </c>
      <c r="E44" s="30">
        <f>IF(ISNA(VLOOKUP($A44,' Taxi out times'!$B$1693:$C$2329, 2, 0)), 'ICAO LTO Cycle times'!$D$7,VLOOKUP($A44,' Taxi out times'!$B$1693:$C$2329, 2, 0)*60)</f>
        <v>513.48517940717636</v>
      </c>
      <c r="F44" s="30">
        <f>IF(ISNA(VLOOKUP($A44,' Taxi out times'!$B$2330:$C$2997, 2, 0)), 'ICAO LTO Cycle times'!$D$7,VLOOKUP($A44,' Taxi out times'!$B$2330:$C$2997, 2, 0)*60)</f>
        <v>505.61050828098229</v>
      </c>
      <c r="G44" s="30">
        <f>IF(ISNA(VLOOKUP($A44,' Taxi out times'!$B$2998:$C$3661, 2, 0)), 'ICAO LTO Cycle times'!$D$7,VLOOKUP($A44,' Taxi out times'!$B$2998:$C$3661, 2, 0)*60)</f>
        <v>530.25580849565836</v>
      </c>
      <c r="H44" s="30">
        <f>IF(ISNA(VLOOKUP($A44,' Taxi out times'!$B$3662:$C$4362, 2, 0)), 'ICAO LTO Cycle times'!$D$7,VLOOKUP($A44,' Taxi out times'!$B$3662:$C$4362, 2, 0)*60)</f>
        <v>553.24499030381378</v>
      </c>
      <c r="I44" s="30">
        <f>IF(ISNA(VLOOKUP($A44,' Taxi out times'!$B$4363:$C$5052, 2, 0)), 'ICAO LTO Cycle times'!$D$7,VLOOKUP($A44,' Taxi out times'!$B$4363:$C$5052, 2, 0)*60)</f>
        <v>523.36640360766637</v>
      </c>
      <c r="J44" s="30">
        <f>IF(ISNA(VLOOKUP($A44,' Taxi out times'!$B$5053:$C$5713, 2, 0)), 'ICAO LTO Cycle times'!$D$7,VLOOKUP($A44,' Taxi out times'!$B$5053:$C$5713, 2, 0)*60)</f>
        <v>513.2576196546529</v>
      </c>
      <c r="K44" s="30">
        <f>IF(ISNA(VLOOKUP($A44,' Taxi out times'!$B$5714:$C$6466, 2, 0)), 'ICAO LTO Cycle times'!$D$7,VLOOKUP($A44,' Taxi out times'!$B$5713:$C$6466, 2, 0)*60)</f>
        <v>521.20757413361912</v>
      </c>
      <c r="L44" s="30">
        <f>IF(ISNA(VLOOKUP($A44,' Taxi out times'!$B$6467:$C$7195, 2, 0)), 'ICAO LTO Cycle times'!$D$7,VLOOKUP($A44,' Taxi out times'!$B$6467:$C$7195, 2, 0)*60)</f>
        <v>523.17868411826578</v>
      </c>
      <c r="M44" s="30">
        <f>IF(ISNA(VLOOKUP($A44,'Taxi in times'!$B$2:$C$483, 2, 0)), 'ICAO LTO Cycle times'!$D$8,VLOOKUP($A44,'Taxi in times'!$B$2:$C$483, 2, 0)*60)</f>
        <v>226.12562934548072</v>
      </c>
      <c r="N44" s="30">
        <f>IF(ISNA(VLOOKUP($A44,'Taxi in times'!$B$483:$C$1074, 2, 0)), 'ICAO LTO Cycle times'!$D$8,VLOOKUP($A44,'Taxi in times'!$B$483:$C$1074, 2, 0)*60)</f>
        <v>228.12463531333876</v>
      </c>
      <c r="O44" s="30">
        <f>IF(ISNA(VLOOKUP($A44,'Taxi in times'!$B$1074:$C$1700, 2, 0)), 'ICAO LTO Cycle times'!$D$8,VLOOKUP($A44,'Taxi in times'!$B$1074:$C$1700, 2, 0)*60)</f>
        <v>232.61954490491371</v>
      </c>
      <c r="P44" s="30">
        <f>IF(ISNA(VLOOKUP($A44,'Taxi in times'!$B$1700:$C$2346, 2, 0)), 'ICAO LTO Cycle times'!$D$8,VLOOKUP($A44,'Taxi in times'!$B$1700:$C$2346, 2, 0)*60)</f>
        <v>227.41683178642197</v>
      </c>
      <c r="Q44" s="30">
        <f>IF(ISNA(VLOOKUP($A44,'Taxi in times'!$B$2346:$C$3020, 2, 0)), 'ICAO LTO Cycle times'!$D$8,VLOOKUP($A44,'Taxi in times'!$B$2346:$C$3020, 2, 0)*60)</f>
        <v>230.02624073017685</v>
      </c>
      <c r="R44" s="30">
        <f>IF(ISNA(VLOOKUP($A44,'Taxi in times'!$B$3020:$C$3684, 2, 0)), 'ICAO LTO Cycle times'!$D$8,VLOOKUP($A44,'Taxi in times'!$B$3020:$C$3684, 2, 0)*60)</f>
        <v>238.20119451926456</v>
      </c>
      <c r="S44" s="30">
        <f>IF(ISNA(VLOOKUP($A44,'Taxi in times'!$B$3684:$C$4389, 2, 0)), 'ICAO LTO Cycle times'!$D$8,VLOOKUP($A44,'Taxi in times'!$B$3684:$C$4389, 2, 0)*60)</f>
        <v>218.90180878552971</v>
      </c>
      <c r="T44" s="30">
        <f>IF(ISNA(VLOOKUP($A44,'Taxi in times'!$B$4389:$C$5084, 2, 0)), 'ICAO LTO Cycle times'!$D$8,VLOOKUP($A44,'Taxi in times'!$B$4389:$C$5084, 2, 0)*60)</f>
        <v>216.42083897158324</v>
      </c>
      <c r="U44" s="30">
        <f>IF(ISNA(VLOOKUP($A44,'Taxi in times'!$B$5085:$C$5749, 2, 0)), 'ICAO LTO Cycle times'!$D$8,VLOOKUP($A44,'Taxi in times'!$B$5085:$C$5749, 2, 0)*60)</f>
        <v>238.9839944328462</v>
      </c>
      <c r="V44" s="30">
        <f>IF(ISNA(VLOOKUP($A44,'Taxi in times'!$B$5750:$C$6509, 2, 0)), 'ICAO LTO Cycle times'!$D$8,VLOOKUP($A44,'Taxi in times'!$B$5750:$C$6509, 2, 0)*60)</f>
        <v>227.63761740577814</v>
      </c>
      <c r="W44" s="30">
        <f>IF(ISNA(VLOOKUP($A44,'Taxi in times'!$B$6510:$C$7239, 2, 0)), 'ICAO LTO Cycle times'!$D$8,VLOOKUP($A44,'Taxi in times'!$B$6510:$C$7239, 2, 0)*60)</f>
        <v>227.68188718906924</v>
      </c>
    </row>
    <row r="45" spans="1:23">
      <c r="A45" s="3" t="s">
        <v>397</v>
      </c>
      <c r="B45" s="30">
        <f>IF(ISNA(VLOOKUP($A45,' Taxi out times'!$B$2:$C$483, 2, 0)), 'ICAO LTO Cycle times'!$D$7,VLOOKUP($A45,' Taxi out times'!$B$2:$C$483, 2, 0)*60)</f>
        <v>529.67741935483878</v>
      </c>
      <c r="C45" s="30">
        <f>IF(ISNA(VLOOKUP($A45,' Taxi out times'!$B$484:$C$1071, 2, 0)), 'ICAO LTO Cycle times'!$D$7,VLOOKUP($A45,' Taxi out times'!$B$484:$C$1071, 2, 0)*60)</f>
        <v>514.40494590417313</v>
      </c>
      <c r="D45" s="30">
        <f>IF(ISNA(VLOOKUP($A45,' Taxi out times'!$B$1072:$C$1692, 2, 0)), 'ICAO LTO Cycle times'!$D$7,VLOOKUP($A45,' Taxi out times'!$B$1072:$C$1692, 2, 0)*60)</f>
        <v>512.09302325581393</v>
      </c>
      <c r="E45" s="30">
        <f>IF(ISNA(VLOOKUP($A45,' Taxi out times'!$B$1693:$C$2329, 2, 0)), 'ICAO LTO Cycle times'!$D$7,VLOOKUP($A45,' Taxi out times'!$B$1693:$C$2329, 2, 0)*60)</f>
        <v>426.56063618290261</v>
      </c>
      <c r="F45" s="30">
        <f>IF(ISNA(VLOOKUP($A45,' Taxi out times'!$B$2330:$C$2997, 2, 0)), 'ICAO LTO Cycle times'!$D$7,VLOOKUP($A45,' Taxi out times'!$B$2330:$C$2997, 2, 0)*60)</f>
        <v>514.95826377295498</v>
      </c>
      <c r="G45" s="30">
        <f>IF(ISNA(VLOOKUP($A45,' Taxi out times'!$B$2998:$C$3661, 2, 0)), 'ICAO LTO Cycle times'!$D$7,VLOOKUP($A45,' Taxi out times'!$B$2998:$C$3661, 2, 0)*60)</f>
        <v>443.63825363825367</v>
      </c>
      <c r="H45" s="30">
        <f>IF(ISNA(VLOOKUP($A45,' Taxi out times'!$B$3662:$C$4362, 2, 0)), 'ICAO LTO Cycle times'!$D$7,VLOOKUP($A45,' Taxi out times'!$B$3662:$C$4362, 2, 0)*60)</f>
        <v>406.27358490566041</v>
      </c>
      <c r="I45" s="30">
        <f>IF(ISNA(VLOOKUP($A45,' Taxi out times'!$B$4363:$C$5052, 2, 0)), 'ICAO LTO Cycle times'!$D$7,VLOOKUP($A45,' Taxi out times'!$B$4363:$C$5052, 2, 0)*60)</f>
        <v>388.15384615384619</v>
      </c>
      <c r="J45" s="30">
        <f>IF(ISNA(VLOOKUP($A45,' Taxi out times'!$B$5053:$C$5713, 2, 0)), 'ICAO LTO Cycle times'!$D$7,VLOOKUP($A45,' Taxi out times'!$B$5053:$C$5713, 2, 0)*60)</f>
        <v>439.5701643489254</v>
      </c>
      <c r="K45" s="30">
        <f>IF(ISNA(VLOOKUP($A45,' Taxi out times'!$B$5714:$C$6466, 2, 0)), 'ICAO LTO Cycle times'!$D$7,VLOOKUP($A45,' Taxi out times'!$B$5713:$C$6466, 2, 0)*60)</f>
        <v>609.09647779479326</v>
      </c>
      <c r="L45" s="30">
        <f>IF(ISNA(VLOOKUP($A45,' Taxi out times'!$B$6467:$C$7195, 2, 0)), 'ICAO LTO Cycle times'!$D$7,VLOOKUP($A45,' Taxi out times'!$B$6467:$C$7195, 2, 0)*60)</f>
        <v>613.29286798179055</v>
      </c>
      <c r="M45" s="30">
        <f>IF(ISNA(VLOOKUP($A45,'Taxi in times'!$B$2:$C$483, 2, 0)), 'ICAO LTO Cycle times'!$D$8,VLOOKUP($A45,'Taxi in times'!$B$2:$C$483, 2, 0)*60)</f>
        <v>334.56171735241503</v>
      </c>
      <c r="N45" s="30">
        <f>IF(ISNA(VLOOKUP($A45,'Taxi in times'!$B$483:$C$1074, 2, 0)), 'ICAO LTO Cycle times'!$D$8,VLOOKUP($A45,'Taxi in times'!$B$483:$C$1074, 2, 0)*60)</f>
        <v>290.61919504643964</v>
      </c>
      <c r="O45" s="30">
        <f>IF(ISNA(VLOOKUP($A45,'Taxi in times'!$B$1074:$C$1700, 2, 0)), 'ICAO LTO Cycle times'!$D$8,VLOOKUP($A45,'Taxi in times'!$B$1074:$C$1700, 2, 0)*60)</f>
        <v>266.58978583196046</v>
      </c>
      <c r="P45" s="30">
        <f>IF(ISNA(VLOOKUP($A45,'Taxi in times'!$B$1700:$C$2346, 2, 0)), 'ICAO LTO Cycle times'!$D$8,VLOOKUP($A45,'Taxi in times'!$B$1700:$C$2346, 2, 0)*60)</f>
        <v>259.86124876114968</v>
      </c>
      <c r="Q45" s="30">
        <f>IF(ISNA(VLOOKUP($A45,'Taxi in times'!$B$2346:$C$3020, 2, 0)), 'ICAO LTO Cycle times'!$D$8,VLOOKUP($A45,'Taxi in times'!$B$2346:$C$3020, 2, 0)*60)</f>
        <v>276.24161073825508</v>
      </c>
      <c r="R45" s="30">
        <f>IF(ISNA(VLOOKUP($A45,'Taxi in times'!$B$3020:$C$3684, 2, 0)), 'ICAO LTO Cycle times'!$D$8,VLOOKUP($A45,'Taxi in times'!$B$3020:$C$3684, 2, 0)*60)</f>
        <v>282.42990654205607</v>
      </c>
      <c r="S45" s="30">
        <f>IF(ISNA(VLOOKUP($A45,'Taxi in times'!$B$3684:$C$4389, 2, 0)), 'ICAO LTO Cycle times'!$D$8,VLOOKUP($A45,'Taxi in times'!$B$3684:$C$4389, 2, 0)*60)</f>
        <v>252.19858156028369</v>
      </c>
      <c r="T45" s="30">
        <f>IF(ISNA(VLOOKUP($A45,'Taxi in times'!$B$4389:$C$5084, 2, 0)), 'ICAO LTO Cycle times'!$D$8,VLOOKUP($A45,'Taxi in times'!$B$4389:$C$5084, 2, 0)*60)</f>
        <v>275.6880733944954</v>
      </c>
      <c r="U45" s="30">
        <f>IF(ISNA(VLOOKUP($A45,'Taxi in times'!$B$5085:$C$5749, 2, 0)), 'ICAO LTO Cycle times'!$D$8,VLOOKUP($A45,'Taxi in times'!$B$5085:$C$5749, 2, 0)*60)</f>
        <v>285.94936708860757</v>
      </c>
      <c r="V45" s="30">
        <f>IF(ISNA(VLOOKUP($A45,'Taxi in times'!$B$5750:$C$6509, 2, 0)), 'ICAO LTO Cycle times'!$D$8,VLOOKUP($A45,'Taxi in times'!$B$5750:$C$6509, 2, 0)*60)</f>
        <v>291.93893129770993</v>
      </c>
      <c r="W45" s="30">
        <f>IF(ISNA(VLOOKUP($A45,'Taxi in times'!$B$6510:$C$7239, 2, 0)), 'ICAO LTO Cycle times'!$D$8,VLOOKUP($A45,'Taxi in times'!$B$6510:$C$7239, 2, 0)*60)</f>
        <v>301.29032258064518</v>
      </c>
    </row>
    <row r="46" spans="1:23">
      <c r="A46" s="3" t="s">
        <v>398</v>
      </c>
      <c r="B46" s="30">
        <f>IF(ISNA(VLOOKUP($A46,' Taxi out times'!$B$2:$C$483, 2, 0)), 'ICAO LTO Cycle times'!$D$7,VLOOKUP($A46,' Taxi out times'!$B$2:$C$483, 2, 0)*60)</f>
        <v>805.62967867718737</v>
      </c>
      <c r="C46" s="30">
        <f>IF(ISNA(VLOOKUP($A46,' Taxi out times'!$B$484:$C$1071, 2, 0)), 'ICAO LTO Cycle times'!$D$7,VLOOKUP($A46,' Taxi out times'!$B$484:$C$1071, 2, 0)*60)</f>
        <v>802.67628521351548</v>
      </c>
      <c r="D46" s="30">
        <f>IF(ISNA(VLOOKUP($A46,' Taxi out times'!$B$1072:$C$1692, 2, 0)), 'ICAO LTO Cycle times'!$D$7,VLOOKUP($A46,' Taxi out times'!$B$1072:$C$1692, 2, 0)*60)</f>
        <v>790.29529663281676</v>
      </c>
      <c r="E46" s="30">
        <f>IF(ISNA(VLOOKUP($A46,' Taxi out times'!$B$1693:$C$2329, 2, 0)), 'ICAO LTO Cycle times'!$D$7,VLOOKUP($A46,' Taxi out times'!$B$1693:$C$2329, 2, 0)*60)</f>
        <v>797.01984328012327</v>
      </c>
      <c r="F46" s="30">
        <f>IF(ISNA(VLOOKUP($A46,' Taxi out times'!$B$2330:$C$2997, 2, 0)), 'ICAO LTO Cycle times'!$D$7,VLOOKUP($A46,' Taxi out times'!$B$2330:$C$2997, 2, 0)*60)</f>
        <v>786.48013245033121</v>
      </c>
      <c r="G46" s="30">
        <f>IF(ISNA(VLOOKUP($A46,' Taxi out times'!$B$2998:$C$3661, 2, 0)), 'ICAO LTO Cycle times'!$D$7,VLOOKUP($A46,' Taxi out times'!$B$2998:$C$3661, 2, 0)*60)</f>
        <v>834.27367625315446</v>
      </c>
      <c r="H46" s="30">
        <f>IF(ISNA(VLOOKUP($A46,' Taxi out times'!$B$3662:$C$4362, 2, 0)), 'ICAO LTO Cycle times'!$D$7,VLOOKUP($A46,' Taxi out times'!$B$3662:$C$4362, 2, 0)*60)</f>
        <v>818.20481644793495</v>
      </c>
      <c r="I46" s="30">
        <f>IF(ISNA(VLOOKUP($A46,' Taxi out times'!$B$4363:$C$5052, 2, 0)), 'ICAO LTO Cycle times'!$D$7,VLOOKUP($A46,' Taxi out times'!$B$4363:$C$5052, 2, 0)*60)</f>
        <v>828.11843896057303</v>
      </c>
      <c r="J46" s="30">
        <f>IF(ISNA(VLOOKUP($A46,' Taxi out times'!$B$5053:$C$5713, 2, 0)), 'ICAO LTO Cycle times'!$D$7,VLOOKUP($A46,' Taxi out times'!$B$5053:$C$5713, 2, 0)*60)</f>
        <v>853.38791621708083</v>
      </c>
      <c r="K46" s="30">
        <f>IF(ISNA(VLOOKUP($A46,' Taxi out times'!$B$5714:$C$6466, 2, 0)), 'ICAO LTO Cycle times'!$D$7,VLOOKUP($A46,' Taxi out times'!$B$5713:$C$6466, 2, 0)*60)</f>
        <v>831.6177923132642</v>
      </c>
      <c r="L46" s="30">
        <f>IF(ISNA(VLOOKUP($A46,' Taxi out times'!$B$6467:$C$7195, 2, 0)), 'ICAO LTO Cycle times'!$D$7,VLOOKUP($A46,' Taxi out times'!$B$6467:$C$7195, 2, 0)*60)</f>
        <v>864.0867669380433</v>
      </c>
      <c r="M46" s="30">
        <f>IF(ISNA(VLOOKUP($A46,'Taxi in times'!$B$2:$C$483, 2, 0)), 'ICAO LTO Cycle times'!$D$8,VLOOKUP($A46,'Taxi in times'!$B$2:$C$483, 2, 0)*60)</f>
        <v>407.32380905704764</v>
      </c>
      <c r="N46" s="30">
        <f>IF(ISNA(VLOOKUP($A46,'Taxi in times'!$B$483:$C$1074, 2, 0)), 'ICAO LTO Cycle times'!$D$8,VLOOKUP($A46,'Taxi in times'!$B$483:$C$1074, 2, 0)*60)</f>
        <v>415.19614047106222</v>
      </c>
      <c r="O46" s="30">
        <f>IF(ISNA(VLOOKUP($A46,'Taxi in times'!$B$1074:$C$1700, 2, 0)), 'ICAO LTO Cycle times'!$D$8,VLOOKUP($A46,'Taxi in times'!$B$1074:$C$1700, 2, 0)*60)</f>
        <v>414.55044949466748</v>
      </c>
      <c r="P46" s="30">
        <f>IF(ISNA(VLOOKUP($A46,'Taxi in times'!$B$1700:$C$2346, 2, 0)), 'ICAO LTO Cycle times'!$D$8,VLOOKUP($A46,'Taxi in times'!$B$1700:$C$2346, 2, 0)*60)</f>
        <v>410.49524773150489</v>
      </c>
      <c r="Q46" s="30">
        <f>IF(ISNA(VLOOKUP($A46,'Taxi in times'!$B$2346:$C$3020, 2, 0)), 'ICAO LTO Cycle times'!$D$8,VLOOKUP($A46,'Taxi in times'!$B$2346:$C$3020, 2, 0)*60)</f>
        <v>407.95844550514477</v>
      </c>
      <c r="R46" s="30">
        <f>IF(ISNA(VLOOKUP($A46,'Taxi in times'!$B$3020:$C$3684, 2, 0)), 'ICAO LTO Cycle times'!$D$8,VLOOKUP($A46,'Taxi in times'!$B$3020:$C$3684, 2, 0)*60)</f>
        <v>415.31477843992411</v>
      </c>
      <c r="S46" s="30">
        <f>IF(ISNA(VLOOKUP($A46,'Taxi in times'!$B$3684:$C$4389, 2, 0)), 'ICAO LTO Cycle times'!$D$8,VLOOKUP($A46,'Taxi in times'!$B$3684:$C$4389, 2, 0)*60)</f>
        <v>449.56231802385651</v>
      </c>
      <c r="T46" s="30">
        <f>IF(ISNA(VLOOKUP($A46,'Taxi in times'!$B$4389:$C$5084, 2, 0)), 'ICAO LTO Cycle times'!$D$8,VLOOKUP($A46,'Taxi in times'!$B$4389:$C$5084, 2, 0)*60)</f>
        <v>581.02721773661915</v>
      </c>
      <c r="U46" s="30">
        <f>IF(ISNA(VLOOKUP($A46,'Taxi in times'!$B$5085:$C$5749, 2, 0)), 'ICAO LTO Cycle times'!$D$8,VLOOKUP($A46,'Taxi in times'!$B$5085:$C$5749, 2, 0)*60)</f>
        <v>534.92000455721745</v>
      </c>
      <c r="V46" s="30">
        <f>IF(ISNA(VLOOKUP($A46,'Taxi in times'!$B$5750:$C$6509, 2, 0)), 'ICAO LTO Cycle times'!$D$8,VLOOKUP($A46,'Taxi in times'!$B$5750:$C$6509, 2, 0)*60)</f>
        <v>535.42443760020717</v>
      </c>
      <c r="W46" s="30">
        <f>IF(ISNA(VLOOKUP($A46,'Taxi in times'!$B$6510:$C$7239, 2, 0)), 'ICAO LTO Cycle times'!$D$8,VLOOKUP($A46,'Taxi in times'!$B$6510:$C$7239, 2, 0)*60)</f>
        <v>556.35399994461829</v>
      </c>
    </row>
    <row r="47" spans="1:23">
      <c r="A47" s="3" t="s">
        <v>399</v>
      </c>
      <c r="B47" s="30">
        <f>IF(ISNA(VLOOKUP($A47,' Taxi out times'!$B$2:$C$483, 2, 0)), 'ICAO LTO Cycle times'!$D$7,VLOOKUP($A47,' Taxi out times'!$B$2:$C$483, 2, 0)*60)</f>
        <v>412.14881334188584</v>
      </c>
      <c r="C47" s="30">
        <f>IF(ISNA(VLOOKUP($A47,' Taxi out times'!$B$484:$C$1071, 2, 0)), 'ICAO LTO Cycle times'!$D$7,VLOOKUP($A47,' Taxi out times'!$B$484:$C$1071, 2, 0)*60)</f>
        <v>388.19951729686244</v>
      </c>
      <c r="D47" s="30">
        <f>IF(ISNA(VLOOKUP($A47,' Taxi out times'!$B$1072:$C$1692, 2, 0)), 'ICAO LTO Cycle times'!$D$7,VLOOKUP($A47,' Taxi out times'!$B$1072:$C$1692, 2, 0)*60)</f>
        <v>393.33673860298813</v>
      </c>
      <c r="E47" s="30">
        <f>IF(ISNA(VLOOKUP($A47,' Taxi out times'!$B$1693:$C$2329, 2, 0)), 'ICAO LTO Cycle times'!$D$7,VLOOKUP($A47,' Taxi out times'!$B$1693:$C$2329, 2, 0)*60)</f>
        <v>389.13396960056559</v>
      </c>
      <c r="F47" s="30">
        <f>IF(ISNA(VLOOKUP($A47,' Taxi out times'!$B$2330:$C$2997, 2, 0)), 'ICAO LTO Cycle times'!$D$7,VLOOKUP($A47,' Taxi out times'!$B$2330:$C$2997, 2, 0)*60)</f>
        <v>380.86794329768713</v>
      </c>
      <c r="G47" s="30">
        <f>IF(ISNA(VLOOKUP($A47,' Taxi out times'!$B$2998:$C$3661, 2, 0)), 'ICAO LTO Cycle times'!$D$7,VLOOKUP($A47,' Taxi out times'!$B$2998:$C$3661, 2, 0)*60)</f>
        <v>409.96388848764991</v>
      </c>
      <c r="H47" s="30">
        <f>IF(ISNA(VLOOKUP($A47,' Taxi out times'!$B$3662:$C$4362, 2, 0)), 'ICAO LTO Cycle times'!$D$7,VLOOKUP($A47,' Taxi out times'!$B$3662:$C$4362, 2, 0)*60)</f>
        <v>356.00395927601812</v>
      </c>
      <c r="I47" s="30">
        <f>IF(ISNA(VLOOKUP($A47,' Taxi out times'!$B$4363:$C$5052, 2, 0)), 'ICAO LTO Cycle times'!$D$7,VLOOKUP($A47,' Taxi out times'!$B$4363:$C$5052, 2, 0)*60)</f>
        <v>361.68128097598168</v>
      </c>
      <c r="J47" s="30">
        <f>IF(ISNA(VLOOKUP($A47,' Taxi out times'!$B$5053:$C$5713, 2, 0)), 'ICAO LTO Cycle times'!$D$7,VLOOKUP($A47,' Taxi out times'!$B$5053:$C$5713, 2, 0)*60)</f>
        <v>395.40088539104772</v>
      </c>
      <c r="K47" s="30">
        <f>IF(ISNA(VLOOKUP($A47,' Taxi out times'!$B$5714:$C$6466, 2, 0)), 'ICAO LTO Cycle times'!$D$7,VLOOKUP($A47,' Taxi out times'!$B$5713:$C$6466, 2, 0)*60)</f>
        <v>397.49631811487478</v>
      </c>
      <c r="L47" s="30">
        <f>IF(ISNA(VLOOKUP($A47,' Taxi out times'!$B$6467:$C$7195, 2, 0)), 'ICAO LTO Cycle times'!$D$7,VLOOKUP($A47,' Taxi out times'!$B$6467:$C$7195, 2, 0)*60)</f>
        <v>407.30888429752065</v>
      </c>
      <c r="M47" s="30">
        <f>IF(ISNA(VLOOKUP($A47,'Taxi in times'!$B$2:$C$483, 2, 0)), 'ICAO LTO Cycle times'!$D$8,VLOOKUP($A47,'Taxi in times'!$B$2:$C$483, 2, 0)*60)</f>
        <v>278.11308562197092</v>
      </c>
      <c r="N47" s="30">
        <f>IF(ISNA(VLOOKUP($A47,'Taxi in times'!$B$483:$C$1074, 2, 0)), 'ICAO LTO Cycle times'!$D$8,VLOOKUP($A47,'Taxi in times'!$B$483:$C$1074, 2, 0)*60)</f>
        <v>271.26351460384058</v>
      </c>
      <c r="O47" s="30">
        <f>IF(ISNA(VLOOKUP($A47,'Taxi in times'!$B$1074:$C$1700, 2, 0)), 'ICAO LTO Cycle times'!$D$8,VLOOKUP($A47,'Taxi in times'!$B$1074:$C$1700, 2, 0)*60)</f>
        <v>280.08196721311475</v>
      </c>
      <c r="P47" s="30">
        <f>IF(ISNA(VLOOKUP($A47,'Taxi in times'!$B$1700:$C$2346, 2, 0)), 'ICAO LTO Cycle times'!$D$8,VLOOKUP($A47,'Taxi in times'!$B$1700:$C$2346, 2, 0)*60)</f>
        <v>273.5192375573597</v>
      </c>
      <c r="Q47" s="30">
        <f>IF(ISNA(VLOOKUP($A47,'Taxi in times'!$B$2346:$C$3020, 2, 0)), 'ICAO LTO Cycle times'!$D$8,VLOOKUP($A47,'Taxi in times'!$B$2346:$C$3020, 2, 0)*60)</f>
        <v>270.6260869565217</v>
      </c>
      <c r="R47" s="30">
        <f>IF(ISNA(VLOOKUP($A47,'Taxi in times'!$B$3020:$C$3684, 2, 0)), 'ICAO LTO Cycle times'!$D$8,VLOOKUP($A47,'Taxi in times'!$B$3020:$C$3684, 2, 0)*60)</f>
        <v>269.82238267148017</v>
      </c>
      <c r="S47" s="30">
        <f>IF(ISNA(VLOOKUP($A47,'Taxi in times'!$B$3684:$C$4389, 2, 0)), 'ICAO LTO Cycle times'!$D$8,VLOOKUP($A47,'Taxi in times'!$B$3684:$C$4389, 2, 0)*60)</f>
        <v>255.51724137931035</v>
      </c>
      <c r="T47" s="30">
        <f>IF(ISNA(VLOOKUP($A47,'Taxi in times'!$B$4389:$C$5084, 2, 0)), 'ICAO LTO Cycle times'!$D$8,VLOOKUP($A47,'Taxi in times'!$B$4389:$C$5084, 2, 0)*60)</f>
        <v>258.60217101504475</v>
      </c>
      <c r="U47" s="30">
        <f>IF(ISNA(VLOOKUP($A47,'Taxi in times'!$B$5085:$C$5749, 2, 0)), 'ICAO LTO Cycle times'!$D$8,VLOOKUP($A47,'Taxi in times'!$B$5085:$C$5749, 2, 0)*60)</f>
        <v>270.25073746312682</v>
      </c>
      <c r="V47" s="30">
        <f>IF(ISNA(VLOOKUP($A47,'Taxi in times'!$B$5750:$C$6509, 2, 0)), 'ICAO LTO Cycle times'!$D$8,VLOOKUP($A47,'Taxi in times'!$B$5750:$C$6509, 2, 0)*60)</f>
        <v>272.2545899632803</v>
      </c>
      <c r="W47" s="30">
        <f>IF(ISNA(VLOOKUP($A47,'Taxi in times'!$B$6510:$C$7239, 2, 0)), 'ICAO LTO Cycle times'!$D$8,VLOOKUP($A47,'Taxi in times'!$B$6510:$C$7239, 2, 0)*60)</f>
        <v>286.2529092319628</v>
      </c>
    </row>
    <row r="48" spans="1:23">
      <c r="A48" s="3" t="s">
        <v>400</v>
      </c>
      <c r="B48" s="30">
        <f>IF(ISNA(VLOOKUP($A48,' Taxi out times'!$B$2:$C$483, 2, 0)), 'ICAO LTO Cycle times'!$D$7,VLOOKUP($A48,' Taxi out times'!$B$2:$C$483, 2, 0)*60)</f>
        <v>532.56073494385851</v>
      </c>
      <c r="C48" s="30">
        <f>IF(ISNA(VLOOKUP($A48,' Taxi out times'!$B$484:$C$1071, 2, 0)), 'ICAO LTO Cycle times'!$D$7,VLOOKUP($A48,' Taxi out times'!$B$484:$C$1071, 2, 0)*60)</f>
        <v>547.88074957410561</v>
      </c>
      <c r="D48" s="30">
        <f>IF(ISNA(VLOOKUP($A48,' Taxi out times'!$B$1072:$C$1692, 2, 0)), 'ICAO LTO Cycle times'!$D$7,VLOOKUP($A48,' Taxi out times'!$B$1072:$C$1692, 2, 0)*60)</f>
        <v>527.79994723303219</v>
      </c>
      <c r="E48" s="30">
        <f>IF(ISNA(VLOOKUP($A48,' Taxi out times'!$B$1693:$C$2329, 2, 0)), 'ICAO LTO Cycle times'!$D$7,VLOOKUP($A48,' Taxi out times'!$B$1693:$C$2329, 2, 0)*60)</f>
        <v>537.35586385675197</v>
      </c>
      <c r="F48" s="30">
        <f>IF(ISNA(VLOOKUP($A48,' Taxi out times'!$B$2330:$C$2997, 2, 0)), 'ICAO LTO Cycle times'!$D$7,VLOOKUP($A48,' Taxi out times'!$B$2330:$C$2997, 2, 0)*60)</f>
        <v>540.05093025673</v>
      </c>
      <c r="G48" s="30">
        <f>IF(ISNA(VLOOKUP($A48,' Taxi out times'!$B$2998:$C$3661, 2, 0)), 'ICAO LTO Cycle times'!$D$7,VLOOKUP($A48,' Taxi out times'!$B$2998:$C$3661, 2, 0)*60)</f>
        <v>548.88706281136047</v>
      </c>
      <c r="H48" s="30">
        <f>IF(ISNA(VLOOKUP($A48,' Taxi out times'!$B$3662:$C$4362, 2, 0)), 'ICAO LTO Cycle times'!$D$7,VLOOKUP($A48,' Taxi out times'!$B$3662:$C$4362, 2, 0)*60)</f>
        <v>541.28930507639234</v>
      </c>
      <c r="I48" s="30">
        <f>IF(ISNA(VLOOKUP($A48,' Taxi out times'!$B$4363:$C$5052, 2, 0)), 'ICAO LTO Cycle times'!$D$7,VLOOKUP($A48,' Taxi out times'!$B$4363:$C$5052, 2, 0)*60)</f>
        <v>550.94811239441469</v>
      </c>
      <c r="J48" s="30">
        <f>IF(ISNA(VLOOKUP($A48,' Taxi out times'!$B$5053:$C$5713, 2, 0)), 'ICAO LTO Cycle times'!$D$7,VLOOKUP($A48,' Taxi out times'!$B$5053:$C$5713, 2, 0)*60)</f>
        <v>546.43741551770745</v>
      </c>
      <c r="K48" s="30">
        <f>IF(ISNA(VLOOKUP($A48,' Taxi out times'!$B$5714:$C$6466, 2, 0)), 'ICAO LTO Cycle times'!$D$7,VLOOKUP($A48,' Taxi out times'!$B$5713:$C$6466, 2, 0)*60)</f>
        <v>560.47038821195804</v>
      </c>
      <c r="L48" s="30">
        <f>IF(ISNA(VLOOKUP($A48,' Taxi out times'!$B$6467:$C$7195, 2, 0)), 'ICAO LTO Cycle times'!$D$7,VLOOKUP($A48,' Taxi out times'!$B$6467:$C$7195, 2, 0)*60)</f>
        <v>551.06214800909004</v>
      </c>
      <c r="M48" s="30">
        <f>IF(ISNA(VLOOKUP($A48,'Taxi in times'!$B$2:$C$483, 2, 0)), 'ICAO LTO Cycle times'!$D$8,VLOOKUP($A48,'Taxi in times'!$B$2:$C$483, 2, 0)*60)</f>
        <v>258.20665244815535</v>
      </c>
      <c r="N48" s="30">
        <f>IF(ISNA(VLOOKUP($A48,'Taxi in times'!$B$483:$C$1074, 2, 0)), 'ICAO LTO Cycle times'!$D$8,VLOOKUP($A48,'Taxi in times'!$B$483:$C$1074, 2, 0)*60)</f>
        <v>263.7823686756588</v>
      </c>
      <c r="O48" s="30">
        <f>IF(ISNA(VLOOKUP($A48,'Taxi in times'!$B$1074:$C$1700, 2, 0)), 'ICAO LTO Cycle times'!$D$8,VLOOKUP($A48,'Taxi in times'!$B$1074:$C$1700, 2, 0)*60)</f>
        <v>262.37421409731093</v>
      </c>
      <c r="P48" s="30">
        <f>IF(ISNA(VLOOKUP($A48,'Taxi in times'!$B$1700:$C$2346, 2, 0)), 'ICAO LTO Cycle times'!$D$8,VLOOKUP($A48,'Taxi in times'!$B$1700:$C$2346, 2, 0)*60)</f>
        <v>259.77427939337588</v>
      </c>
      <c r="Q48" s="30">
        <f>IF(ISNA(VLOOKUP($A48,'Taxi in times'!$B$2346:$C$3020, 2, 0)), 'ICAO LTO Cycle times'!$D$8,VLOOKUP($A48,'Taxi in times'!$B$2346:$C$3020, 2, 0)*60)</f>
        <v>261.66357698504828</v>
      </c>
      <c r="R48" s="30">
        <f>IF(ISNA(VLOOKUP($A48,'Taxi in times'!$B$3020:$C$3684, 2, 0)), 'ICAO LTO Cycle times'!$D$8,VLOOKUP($A48,'Taxi in times'!$B$3020:$C$3684, 2, 0)*60)</f>
        <v>271.03721352782873</v>
      </c>
      <c r="S48" s="30">
        <f>IF(ISNA(VLOOKUP($A48,'Taxi in times'!$B$3684:$C$4389, 2, 0)), 'ICAO LTO Cycle times'!$D$8,VLOOKUP($A48,'Taxi in times'!$B$3684:$C$4389, 2, 0)*60)</f>
        <v>274.05788773784701</v>
      </c>
      <c r="T48" s="30">
        <f>IF(ISNA(VLOOKUP($A48,'Taxi in times'!$B$4389:$C$5084, 2, 0)), 'ICAO LTO Cycle times'!$D$8,VLOOKUP($A48,'Taxi in times'!$B$4389:$C$5084, 2, 0)*60)</f>
        <v>282.22625466611362</v>
      </c>
      <c r="U48" s="30">
        <f>IF(ISNA(VLOOKUP($A48,'Taxi in times'!$B$5085:$C$5749, 2, 0)), 'ICAO LTO Cycle times'!$D$8,VLOOKUP($A48,'Taxi in times'!$B$5085:$C$5749, 2, 0)*60)</f>
        <v>289.34099892202659</v>
      </c>
      <c r="V48" s="30">
        <f>IF(ISNA(VLOOKUP($A48,'Taxi in times'!$B$5750:$C$6509, 2, 0)), 'ICAO LTO Cycle times'!$D$8,VLOOKUP($A48,'Taxi in times'!$B$5750:$C$6509, 2, 0)*60)</f>
        <v>276.73640724946694</v>
      </c>
      <c r="W48" s="30">
        <f>IF(ISNA(VLOOKUP($A48,'Taxi in times'!$B$6510:$C$7239, 2, 0)), 'ICAO LTO Cycle times'!$D$8,VLOOKUP($A48,'Taxi in times'!$B$6510:$C$7239, 2, 0)*60)</f>
        <v>302.40316335777248</v>
      </c>
    </row>
    <row r="49" spans="1:23">
      <c r="A49" s="3" t="s">
        <v>1141</v>
      </c>
      <c r="B49" s="30">
        <f>IF(ISNA(VLOOKUP($A49,' Taxi out times'!$B$2:$C$483, 2, 0)), 'ICAO LTO Cycle times'!$D$7,VLOOKUP($A49,' Taxi out times'!$B$2:$C$483, 2, 0)*60)</f>
        <v>541.74399105645614</v>
      </c>
      <c r="C49" s="30">
        <f>IF(ISNA(VLOOKUP($A49,' Taxi out times'!$B$484:$C$1071, 2, 0)), 'ICAO LTO Cycle times'!$D$7,VLOOKUP($A49,' Taxi out times'!$B$484:$C$1071, 2, 0)*60)</f>
        <v>522.57703081232489</v>
      </c>
      <c r="D49" s="30">
        <f>IF(ISNA(VLOOKUP($A49,' Taxi out times'!$B$1072:$C$1692, 2, 0)), 'ICAO LTO Cycle times'!$D$7,VLOOKUP($A49,' Taxi out times'!$B$1072:$C$1692, 2, 0)*60)</f>
        <v>599.69653179190755</v>
      </c>
      <c r="E49" s="30">
        <f>IF(ISNA(VLOOKUP($A49,' Taxi out times'!$B$1693:$C$2329, 2, 0)), 'ICAO LTO Cycle times'!$D$7,VLOOKUP($A49,' Taxi out times'!$B$1693:$C$2329, 2, 0)*60)</f>
        <v>600</v>
      </c>
      <c r="F49" s="30">
        <f>IF(ISNA(VLOOKUP($A49,' Taxi out times'!$B$2330:$C$2997, 2, 0)), 'ICAO LTO Cycle times'!$D$7,VLOOKUP($A49,' Taxi out times'!$B$2330:$C$2997, 2, 0)*60)</f>
        <v>1140</v>
      </c>
      <c r="G49" s="30">
        <f>IF(ISNA(VLOOKUP($A49,' Taxi out times'!$B$2998:$C$3661, 2, 0)), 'ICAO LTO Cycle times'!$D$7,VLOOKUP($A49,' Taxi out times'!$B$2998:$C$3661, 2, 0)*60)</f>
        <v>1140</v>
      </c>
      <c r="H49" s="30">
        <f>IF(ISNA(VLOOKUP($A49,' Taxi out times'!$B$3662:$C$4362, 2, 0)), 'ICAO LTO Cycle times'!$D$7,VLOOKUP($A49,' Taxi out times'!$B$3662:$C$4362, 2, 0)*60)</f>
        <v>1140</v>
      </c>
      <c r="I49" s="30">
        <f>IF(ISNA(VLOOKUP($A49,' Taxi out times'!$B$4363:$C$5052, 2, 0)), 'ICAO LTO Cycle times'!$D$7,VLOOKUP($A49,' Taxi out times'!$B$4363:$C$5052, 2, 0)*60)</f>
        <v>1140</v>
      </c>
      <c r="J49" s="30">
        <f>IF(ISNA(VLOOKUP($A49,' Taxi out times'!$B$5053:$C$5713, 2, 0)), 'ICAO LTO Cycle times'!$D$7,VLOOKUP($A49,' Taxi out times'!$B$5053:$C$5713, 2, 0)*60)</f>
        <v>1140</v>
      </c>
      <c r="K49" s="30">
        <f>IF(ISNA(VLOOKUP($A49,' Taxi out times'!$B$5714:$C$6466, 2, 0)), 'ICAO LTO Cycle times'!$D$7,VLOOKUP($A49,' Taxi out times'!$B$5713:$C$6466, 2, 0)*60)</f>
        <v>1140</v>
      </c>
      <c r="L49" s="30">
        <f>IF(ISNA(VLOOKUP($A49,' Taxi out times'!$B$6467:$C$7195, 2, 0)), 'ICAO LTO Cycle times'!$D$7,VLOOKUP($A49,' Taxi out times'!$B$6467:$C$7195, 2, 0)*60)</f>
        <v>1140</v>
      </c>
      <c r="M49" s="30">
        <f>IF(ISNA(VLOOKUP($A49,'Taxi in times'!$B$2:$C$483, 2, 0)), 'ICAO LTO Cycle times'!$D$8,VLOOKUP($A49,'Taxi in times'!$B$2:$C$483, 2, 0)*60)</f>
        <v>267.67415730337081</v>
      </c>
      <c r="N49" s="30">
        <f>IF(ISNA(VLOOKUP($A49,'Taxi in times'!$B$483:$C$1074, 2, 0)), 'ICAO LTO Cycle times'!$D$8,VLOOKUP($A49,'Taxi in times'!$B$483:$C$1074, 2, 0)*60)</f>
        <v>259.02301550023486</v>
      </c>
      <c r="O49" s="30">
        <f>IF(ISNA(VLOOKUP($A49,'Taxi in times'!$B$1074:$C$1700, 2, 0)), 'ICAO LTO Cycle times'!$D$8,VLOOKUP($A49,'Taxi in times'!$B$1074:$C$1700, 2, 0)*60)</f>
        <v>279.10404624277459</v>
      </c>
      <c r="P49" s="30">
        <f>IF(ISNA(VLOOKUP($A49,'Taxi in times'!$B$1700:$C$2346, 2, 0)), 'ICAO LTO Cycle times'!$D$8,VLOOKUP($A49,'Taxi in times'!$B$1700:$C$2346, 2, 0)*60)</f>
        <v>277.18496683861463</v>
      </c>
      <c r="Q49" s="30">
        <f>IF(ISNA(VLOOKUP($A49,'Taxi in times'!$B$2346:$C$3020, 2, 0)), 'ICAO LTO Cycle times'!$D$8,VLOOKUP($A49,'Taxi in times'!$B$2346:$C$3020, 2, 0)*60)</f>
        <v>420</v>
      </c>
      <c r="R49" s="30">
        <f>IF(ISNA(VLOOKUP($A49,'Taxi in times'!$B$3020:$C$3684, 2, 0)), 'ICAO LTO Cycle times'!$D$8,VLOOKUP($A49,'Taxi in times'!$B$3020:$C$3684, 2, 0)*60)</f>
        <v>420</v>
      </c>
      <c r="S49" s="30">
        <f>IF(ISNA(VLOOKUP($A49,'Taxi in times'!$B$3684:$C$4389, 2, 0)), 'ICAO LTO Cycle times'!$D$8,VLOOKUP($A49,'Taxi in times'!$B$3684:$C$4389, 2, 0)*60)</f>
        <v>420</v>
      </c>
      <c r="T49" s="30">
        <f>IF(ISNA(VLOOKUP($A49,'Taxi in times'!$B$4389:$C$5084, 2, 0)), 'ICAO LTO Cycle times'!$D$8,VLOOKUP($A49,'Taxi in times'!$B$4389:$C$5084, 2, 0)*60)</f>
        <v>420</v>
      </c>
      <c r="U49" s="30">
        <f>IF(ISNA(VLOOKUP($A49,'Taxi in times'!$B$5085:$C$5749, 2, 0)), 'ICAO LTO Cycle times'!$D$8,VLOOKUP($A49,'Taxi in times'!$B$5085:$C$5749, 2, 0)*60)</f>
        <v>420</v>
      </c>
      <c r="V49" s="30">
        <f>IF(ISNA(VLOOKUP($A49,'Taxi in times'!$B$5750:$C$6509, 2, 0)), 'ICAO LTO Cycle times'!$D$8,VLOOKUP($A49,'Taxi in times'!$B$5750:$C$6509, 2, 0)*60)</f>
        <v>420</v>
      </c>
      <c r="W49" s="30">
        <f>IF(ISNA(VLOOKUP($A49,'Taxi in times'!$B$6510:$C$7239, 2, 0)), 'ICAO LTO Cycle times'!$D$8,VLOOKUP($A49,'Taxi in times'!$B$6510:$C$7239, 2, 0)*60)</f>
        <v>420</v>
      </c>
    </row>
    <row r="50" spans="1:23">
      <c r="A50" s="3" t="s">
        <v>401</v>
      </c>
      <c r="B50" s="30">
        <f>IF(ISNA(VLOOKUP($A50,' Taxi out times'!$B$2:$C$483, 2, 0)), 'ICAO LTO Cycle times'!$D$7,VLOOKUP($A50,' Taxi out times'!$B$2:$C$483, 2, 0)*60)</f>
        <v>592.23398372699262</v>
      </c>
      <c r="C50" s="30">
        <f>IF(ISNA(VLOOKUP($A50,' Taxi out times'!$B$484:$C$1071, 2, 0)), 'ICAO LTO Cycle times'!$D$7,VLOOKUP($A50,' Taxi out times'!$B$484:$C$1071, 2, 0)*60)</f>
        <v>579.39435650378527</v>
      </c>
      <c r="D50" s="30">
        <f>IF(ISNA(VLOOKUP($A50,' Taxi out times'!$B$1072:$C$1692, 2, 0)), 'ICAO LTO Cycle times'!$D$7,VLOOKUP($A50,' Taxi out times'!$B$1072:$C$1692, 2, 0)*60)</f>
        <v>636.66757517943131</v>
      </c>
      <c r="E50" s="30">
        <f>IF(ISNA(VLOOKUP($A50,' Taxi out times'!$B$1693:$C$2329, 2, 0)), 'ICAO LTO Cycle times'!$D$7,VLOOKUP($A50,' Taxi out times'!$B$1693:$C$2329, 2, 0)*60)</f>
        <v>632.44447543670026</v>
      </c>
      <c r="F50" s="30">
        <f>IF(ISNA(VLOOKUP($A50,' Taxi out times'!$B$2330:$C$2997, 2, 0)), 'ICAO LTO Cycle times'!$D$7,VLOOKUP($A50,' Taxi out times'!$B$2330:$C$2997, 2, 0)*60)</f>
        <v>636.20867655134543</v>
      </c>
      <c r="G50" s="30">
        <f>IF(ISNA(VLOOKUP($A50,' Taxi out times'!$B$2998:$C$3661, 2, 0)), 'ICAO LTO Cycle times'!$D$7,VLOOKUP($A50,' Taxi out times'!$B$2998:$C$3661, 2, 0)*60)</f>
        <v>664.73383799538522</v>
      </c>
      <c r="H50" s="30">
        <f>IF(ISNA(VLOOKUP($A50,' Taxi out times'!$B$3662:$C$4362, 2, 0)), 'ICAO LTO Cycle times'!$D$7,VLOOKUP($A50,' Taxi out times'!$B$3662:$C$4362, 2, 0)*60)</f>
        <v>599.39517461716434</v>
      </c>
      <c r="I50" s="30">
        <f>IF(ISNA(VLOOKUP($A50,' Taxi out times'!$B$4363:$C$5052, 2, 0)), 'ICAO LTO Cycle times'!$D$7,VLOOKUP($A50,' Taxi out times'!$B$4363:$C$5052, 2, 0)*60)</f>
        <v>572.20736312146005</v>
      </c>
      <c r="J50" s="30">
        <f>IF(ISNA(VLOOKUP($A50,' Taxi out times'!$B$5053:$C$5713, 2, 0)), 'ICAO LTO Cycle times'!$D$7,VLOOKUP($A50,' Taxi out times'!$B$5053:$C$5713, 2, 0)*60)</f>
        <v>573.06180086388304</v>
      </c>
      <c r="K50" s="30">
        <f>IF(ISNA(VLOOKUP($A50,' Taxi out times'!$B$5714:$C$6466, 2, 0)), 'ICAO LTO Cycle times'!$D$7,VLOOKUP($A50,' Taxi out times'!$B$5713:$C$6466, 2, 0)*60)</f>
        <v>590.15384615384619</v>
      </c>
      <c r="L50" s="30">
        <f>IF(ISNA(VLOOKUP($A50,' Taxi out times'!$B$6467:$C$7195, 2, 0)), 'ICAO LTO Cycle times'!$D$7,VLOOKUP($A50,' Taxi out times'!$B$6467:$C$7195, 2, 0)*60)</f>
        <v>612.50218632645704</v>
      </c>
      <c r="M50" s="30">
        <f>IF(ISNA(VLOOKUP($A50,'Taxi in times'!$B$2:$C$483, 2, 0)), 'ICAO LTO Cycle times'!$D$8,VLOOKUP($A50,'Taxi in times'!$B$2:$C$483, 2, 0)*60)</f>
        <v>302.77848201552843</v>
      </c>
      <c r="N50" s="30">
        <f>IF(ISNA(VLOOKUP($A50,'Taxi in times'!$B$483:$C$1074, 2, 0)), 'ICAO LTO Cycle times'!$D$8,VLOOKUP($A50,'Taxi in times'!$B$483:$C$1074, 2, 0)*60)</f>
        <v>317.14035918545773</v>
      </c>
      <c r="O50" s="30">
        <f>IF(ISNA(VLOOKUP($A50,'Taxi in times'!$B$1074:$C$1700, 2, 0)), 'ICAO LTO Cycle times'!$D$8,VLOOKUP($A50,'Taxi in times'!$B$1074:$C$1700, 2, 0)*60)</f>
        <v>325.34677979407593</v>
      </c>
      <c r="P50" s="30">
        <f>IF(ISNA(VLOOKUP($A50,'Taxi in times'!$B$1700:$C$2346, 2, 0)), 'ICAO LTO Cycle times'!$D$8,VLOOKUP($A50,'Taxi in times'!$B$1700:$C$2346, 2, 0)*60)</f>
        <v>330.13737896319083</v>
      </c>
      <c r="Q50" s="30">
        <f>IF(ISNA(VLOOKUP($A50,'Taxi in times'!$B$2346:$C$3020, 2, 0)), 'ICAO LTO Cycle times'!$D$8,VLOOKUP($A50,'Taxi in times'!$B$2346:$C$3020, 2, 0)*60)</f>
        <v>328.4340266314515</v>
      </c>
      <c r="R50" s="30">
        <f>IF(ISNA(VLOOKUP($A50,'Taxi in times'!$B$3020:$C$3684, 2, 0)), 'ICAO LTO Cycle times'!$D$8,VLOOKUP($A50,'Taxi in times'!$B$3020:$C$3684, 2, 0)*60)</f>
        <v>329.98291154691185</v>
      </c>
      <c r="S50" s="30">
        <f>IF(ISNA(VLOOKUP($A50,'Taxi in times'!$B$3684:$C$4389, 2, 0)), 'ICAO LTO Cycle times'!$D$8,VLOOKUP($A50,'Taxi in times'!$B$3684:$C$4389, 2, 0)*60)</f>
        <v>323.00688962650969</v>
      </c>
      <c r="T50" s="30">
        <f>IF(ISNA(VLOOKUP($A50,'Taxi in times'!$B$4389:$C$5084, 2, 0)), 'ICAO LTO Cycle times'!$D$8,VLOOKUP($A50,'Taxi in times'!$B$4389:$C$5084, 2, 0)*60)</f>
        <v>306.02261103633913</v>
      </c>
      <c r="U50" s="30">
        <f>IF(ISNA(VLOOKUP($A50,'Taxi in times'!$B$5085:$C$5749, 2, 0)), 'ICAO LTO Cycle times'!$D$8,VLOOKUP($A50,'Taxi in times'!$B$5085:$C$5749, 2, 0)*60)</f>
        <v>315.62762029041841</v>
      </c>
      <c r="V50" s="30">
        <f>IF(ISNA(VLOOKUP($A50,'Taxi in times'!$B$5750:$C$6509, 2, 0)), 'ICAO LTO Cycle times'!$D$8,VLOOKUP($A50,'Taxi in times'!$B$5750:$C$6509, 2, 0)*60)</f>
        <v>324.12197686645635</v>
      </c>
      <c r="W50" s="30">
        <f>IF(ISNA(VLOOKUP($A50,'Taxi in times'!$B$6510:$C$7239, 2, 0)), 'ICAO LTO Cycle times'!$D$8,VLOOKUP($A50,'Taxi in times'!$B$6510:$C$7239, 2, 0)*60)</f>
        <v>344.82975352569929</v>
      </c>
    </row>
    <row r="51" spans="1:23">
      <c r="A51" s="3" t="s">
        <v>402</v>
      </c>
      <c r="B51" s="30">
        <f>IF(ISNA(VLOOKUP($A51,' Taxi out times'!$B$2:$C$483, 2, 0)), 'ICAO LTO Cycle times'!$D$7,VLOOKUP($A51,' Taxi out times'!$B$2:$C$483, 2, 0)*60)</f>
        <v>721.94718331972615</v>
      </c>
      <c r="C51" s="30">
        <f>IF(ISNA(VLOOKUP($A51,' Taxi out times'!$B$484:$C$1071, 2, 0)), 'ICAO LTO Cycle times'!$D$7,VLOOKUP($A51,' Taxi out times'!$B$484:$C$1071, 2, 0)*60)</f>
        <v>771.18843485372099</v>
      </c>
      <c r="D51" s="30">
        <f>IF(ISNA(VLOOKUP($A51,' Taxi out times'!$B$1072:$C$1692, 2, 0)), 'ICAO LTO Cycle times'!$D$7,VLOOKUP($A51,' Taxi out times'!$B$1072:$C$1692, 2, 0)*60)</f>
        <v>765.68210347752336</v>
      </c>
      <c r="E51" s="30">
        <f>IF(ISNA(VLOOKUP($A51,' Taxi out times'!$B$1693:$C$2329, 2, 0)), 'ICAO LTO Cycle times'!$D$7,VLOOKUP($A51,' Taxi out times'!$B$1693:$C$2329, 2, 0)*60)</f>
        <v>795.89290323912974</v>
      </c>
      <c r="F51" s="30">
        <f>IF(ISNA(VLOOKUP($A51,' Taxi out times'!$B$2330:$C$2997, 2, 0)), 'ICAO LTO Cycle times'!$D$7,VLOOKUP($A51,' Taxi out times'!$B$2330:$C$2997, 2, 0)*60)</f>
        <v>735.52091788605401</v>
      </c>
      <c r="G51" s="30">
        <f>IF(ISNA(VLOOKUP($A51,' Taxi out times'!$B$2998:$C$3661, 2, 0)), 'ICAO LTO Cycle times'!$D$7,VLOOKUP($A51,' Taxi out times'!$B$2998:$C$3661, 2, 0)*60)</f>
        <v>781.55108328031338</v>
      </c>
      <c r="H51" s="30">
        <f>IF(ISNA(VLOOKUP($A51,' Taxi out times'!$B$3662:$C$4362, 2, 0)), 'ICAO LTO Cycle times'!$D$7,VLOOKUP($A51,' Taxi out times'!$B$3662:$C$4362, 2, 0)*60)</f>
        <v>734.64748170515486</v>
      </c>
      <c r="I51" s="30">
        <f>IF(ISNA(VLOOKUP($A51,' Taxi out times'!$B$4363:$C$5052, 2, 0)), 'ICAO LTO Cycle times'!$D$7,VLOOKUP($A51,' Taxi out times'!$B$4363:$C$5052, 2, 0)*60)</f>
        <v>742.59660276149793</v>
      </c>
      <c r="J51" s="30">
        <f>IF(ISNA(VLOOKUP($A51,' Taxi out times'!$B$5053:$C$5713, 2, 0)), 'ICAO LTO Cycle times'!$D$7,VLOOKUP($A51,' Taxi out times'!$B$5053:$C$5713, 2, 0)*60)</f>
        <v>757.02251619315268</v>
      </c>
      <c r="K51" s="30">
        <f>IF(ISNA(VLOOKUP($A51,' Taxi out times'!$B$5714:$C$6466, 2, 0)), 'ICAO LTO Cycle times'!$D$7,VLOOKUP($A51,' Taxi out times'!$B$5713:$C$6466, 2, 0)*60)</f>
        <v>733.38937661551358</v>
      </c>
      <c r="L51" s="30">
        <f>IF(ISNA(VLOOKUP($A51,' Taxi out times'!$B$6467:$C$7195, 2, 0)), 'ICAO LTO Cycle times'!$D$7,VLOOKUP($A51,' Taxi out times'!$B$6467:$C$7195, 2, 0)*60)</f>
        <v>719.42168157935498</v>
      </c>
      <c r="M51" s="30">
        <f>IF(ISNA(VLOOKUP($A51,'Taxi in times'!$B$2:$C$483, 2, 0)), 'ICAO LTO Cycle times'!$D$8,VLOOKUP($A51,'Taxi in times'!$B$2:$C$483, 2, 0)*60)</f>
        <v>260.94444444444446</v>
      </c>
      <c r="N51" s="30">
        <f>IF(ISNA(VLOOKUP($A51,'Taxi in times'!$B$483:$C$1074, 2, 0)), 'ICAO LTO Cycle times'!$D$8,VLOOKUP($A51,'Taxi in times'!$B$483:$C$1074, 2, 0)*60)</f>
        <v>253.2602812066803</v>
      </c>
      <c r="O51" s="30">
        <f>IF(ISNA(VLOOKUP($A51,'Taxi in times'!$B$1074:$C$1700, 2, 0)), 'ICAO LTO Cycle times'!$D$8,VLOOKUP($A51,'Taxi in times'!$B$1074:$C$1700, 2, 0)*60)</f>
        <v>281.35002387611706</v>
      </c>
      <c r="P51" s="30">
        <f>IF(ISNA(VLOOKUP($A51,'Taxi in times'!$B$1700:$C$2346, 2, 0)), 'ICAO LTO Cycle times'!$D$8,VLOOKUP($A51,'Taxi in times'!$B$1700:$C$2346, 2, 0)*60)</f>
        <v>299.5464416454675</v>
      </c>
      <c r="Q51" s="30">
        <f>IF(ISNA(VLOOKUP($A51,'Taxi in times'!$B$2346:$C$3020, 2, 0)), 'ICAO LTO Cycle times'!$D$8,VLOOKUP($A51,'Taxi in times'!$B$2346:$C$3020, 2, 0)*60)</f>
        <v>274.49755264281725</v>
      </c>
      <c r="R51" s="30">
        <f>IF(ISNA(VLOOKUP($A51,'Taxi in times'!$B$3020:$C$3684, 2, 0)), 'ICAO LTO Cycle times'!$D$8,VLOOKUP($A51,'Taxi in times'!$B$3020:$C$3684, 2, 0)*60)</f>
        <v>272.44830318383197</v>
      </c>
      <c r="S51" s="30">
        <f>IF(ISNA(VLOOKUP($A51,'Taxi in times'!$B$3684:$C$4389, 2, 0)), 'ICAO LTO Cycle times'!$D$8,VLOOKUP($A51,'Taxi in times'!$B$3684:$C$4389, 2, 0)*60)</f>
        <v>256.9269864613521</v>
      </c>
      <c r="T51" s="30">
        <f>IF(ISNA(VLOOKUP($A51,'Taxi in times'!$B$4389:$C$5084, 2, 0)), 'ICAO LTO Cycle times'!$D$8,VLOOKUP($A51,'Taxi in times'!$B$4389:$C$5084, 2, 0)*60)</f>
        <v>259.44027717043969</v>
      </c>
      <c r="U51" s="30">
        <f>IF(ISNA(VLOOKUP($A51,'Taxi in times'!$B$5085:$C$5749, 2, 0)), 'ICAO LTO Cycle times'!$D$8,VLOOKUP($A51,'Taxi in times'!$B$5085:$C$5749, 2, 0)*60)</f>
        <v>276.68864803194526</v>
      </c>
      <c r="V51" s="30">
        <f>IF(ISNA(VLOOKUP($A51,'Taxi in times'!$B$5750:$C$6509, 2, 0)), 'ICAO LTO Cycle times'!$D$8,VLOOKUP($A51,'Taxi in times'!$B$5750:$C$6509, 2, 0)*60)</f>
        <v>260.3609426038264</v>
      </c>
      <c r="W51" s="30">
        <f>IF(ISNA(VLOOKUP($A51,'Taxi in times'!$B$6510:$C$7239, 2, 0)), 'ICAO LTO Cycle times'!$D$8,VLOOKUP($A51,'Taxi in times'!$B$6510:$C$7239, 2, 0)*60)</f>
        <v>272.31877134736186</v>
      </c>
    </row>
    <row r="52" spans="1:23">
      <c r="A52" s="3" t="s">
        <v>403</v>
      </c>
      <c r="B52" s="30">
        <f>IF(ISNA(VLOOKUP($A52,' Taxi out times'!$B$2:$C$483, 2, 0)), 'ICAO LTO Cycle times'!$D$7,VLOOKUP($A52,' Taxi out times'!$B$2:$C$483, 2, 0)*60)</f>
        <v>863.42744346548136</v>
      </c>
      <c r="C52" s="30">
        <f>IF(ISNA(VLOOKUP($A52,' Taxi out times'!$B$484:$C$1071, 2, 0)), 'ICAO LTO Cycle times'!$D$7,VLOOKUP($A52,' Taxi out times'!$B$484:$C$1071, 2, 0)*60)</f>
        <v>852.06093799017049</v>
      </c>
      <c r="D52" s="30">
        <f>IF(ISNA(VLOOKUP($A52,' Taxi out times'!$B$1072:$C$1692, 2, 0)), 'ICAO LTO Cycle times'!$D$7,VLOOKUP($A52,' Taxi out times'!$B$1072:$C$1692, 2, 0)*60)</f>
        <v>812.76645999409504</v>
      </c>
      <c r="E52" s="30">
        <f>IF(ISNA(VLOOKUP($A52,' Taxi out times'!$B$1693:$C$2329, 2, 0)), 'ICAO LTO Cycle times'!$D$7,VLOOKUP($A52,' Taxi out times'!$B$1693:$C$2329, 2, 0)*60)</f>
        <v>796.96836969163996</v>
      </c>
      <c r="F52" s="30">
        <f>IF(ISNA(VLOOKUP($A52,' Taxi out times'!$B$2330:$C$2997, 2, 0)), 'ICAO LTO Cycle times'!$D$7,VLOOKUP($A52,' Taxi out times'!$B$2330:$C$2997, 2, 0)*60)</f>
        <v>781.3266211542292</v>
      </c>
      <c r="G52" s="30">
        <f>IF(ISNA(VLOOKUP($A52,' Taxi out times'!$B$2998:$C$3661, 2, 0)), 'ICAO LTO Cycle times'!$D$7,VLOOKUP($A52,' Taxi out times'!$B$2998:$C$3661, 2, 0)*60)</f>
        <v>834.5454545454545</v>
      </c>
      <c r="H52" s="30">
        <f>IF(ISNA(VLOOKUP($A52,' Taxi out times'!$B$3662:$C$4362, 2, 0)), 'ICAO LTO Cycle times'!$D$7,VLOOKUP($A52,' Taxi out times'!$B$3662:$C$4362, 2, 0)*60)</f>
        <v>801.88298955575601</v>
      </c>
      <c r="I52" s="30">
        <f>IF(ISNA(VLOOKUP($A52,' Taxi out times'!$B$4363:$C$5052, 2, 0)), 'ICAO LTO Cycle times'!$D$7,VLOOKUP($A52,' Taxi out times'!$B$4363:$C$5052, 2, 0)*60)</f>
        <v>796.0794893496967</v>
      </c>
      <c r="J52" s="30">
        <f>IF(ISNA(VLOOKUP($A52,' Taxi out times'!$B$5053:$C$5713, 2, 0)), 'ICAO LTO Cycle times'!$D$7,VLOOKUP($A52,' Taxi out times'!$B$5053:$C$5713, 2, 0)*60)</f>
        <v>807.67221172022687</v>
      </c>
      <c r="K52" s="30">
        <f>IF(ISNA(VLOOKUP($A52,' Taxi out times'!$B$5714:$C$6466, 2, 0)), 'ICAO LTO Cycle times'!$D$7,VLOOKUP($A52,' Taxi out times'!$B$5713:$C$6466, 2, 0)*60)</f>
        <v>753.93232924877327</v>
      </c>
      <c r="L52" s="30">
        <f>IF(ISNA(VLOOKUP($A52,' Taxi out times'!$B$6467:$C$7195, 2, 0)), 'ICAO LTO Cycle times'!$D$7,VLOOKUP($A52,' Taxi out times'!$B$6467:$C$7195, 2, 0)*60)</f>
        <v>773.09447979500351</v>
      </c>
      <c r="M52" s="30">
        <f>IF(ISNA(VLOOKUP($A52,'Taxi in times'!$B$2:$C$483, 2, 0)), 'ICAO LTO Cycle times'!$D$8,VLOOKUP($A52,'Taxi in times'!$B$2:$C$483, 2, 0)*60)</f>
        <v>314.58874988309606</v>
      </c>
      <c r="N52" s="30">
        <f>IF(ISNA(VLOOKUP($A52,'Taxi in times'!$B$483:$C$1074, 2, 0)), 'ICAO LTO Cycle times'!$D$8,VLOOKUP($A52,'Taxi in times'!$B$483:$C$1074, 2, 0)*60)</f>
        <v>316.18434242509613</v>
      </c>
      <c r="O52" s="30">
        <f>IF(ISNA(VLOOKUP($A52,'Taxi in times'!$B$1074:$C$1700, 2, 0)), 'ICAO LTO Cycle times'!$D$8,VLOOKUP($A52,'Taxi in times'!$B$1074:$C$1700, 2, 0)*60)</f>
        <v>319.86889354271693</v>
      </c>
      <c r="P52" s="30">
        <f>IF(ISNA(VLOOKUP($A52,'Taxi in times'!$B$1700:$C$2346, 2, 0)), 'ICAO LTO Cycle times'!$D$8,VLOOKUP($A52,'Taxi in times'!$B$1700:$C$2346, 2, 0)*60)</f>
        <v>321.04333731928619</v>
      </c>
      <c r="Q52" s="30">
        <f>IF(ISNA(VLOOKUP($A52,'Taxi in times'!$B$2346:$C$3020, 2, 0)), 'ICAO LTO Cycle times'!$D$8,VLOOKUP($A52,'Taxi in times'!$B$2346:$C$3020, 2, 0)*60)</f>
        <v>322.84647132651094</v>
      </c>
      <c r="R52" s="30">
        <f>IF(ISNA(VLOOKUP($A52,'Taxi in times'!$B$3020:$C$3684, 2, 0)), 'ICAO LTO Cycle times'!$D$8,VLOOKUP($A52,'Taxi in times'!$B$3020:$C$3684, 2, 0)*60)</f>
        <v>330.81117335088743</v>
      </c>
      <c r="S52" s="30">
        <f>IF(ISNA(VLOOKUP($A52,'Taxi in times'!$B$3684:$C$4389, 2, 0)), 'ICAO LTO Cycle times'!$D$8,VLOOKUP($A52,'Taxi in times'!$B$3684:$C$4389, 2, 0)*60)</f>
        <v>325.82360306321522</v>
      </c>
      <c r="T52" s="30">
        <f>IF(ISNA(VLOOKUP($A52,'Taxi in times'!$B$4389:$C$5084, 2, 0)), 'ICAO LTO Cycle times'!$D$8,VLOOKUP($A52,'Taxi in times'!$B$4389:$C$5084, 2, 0)*60)</f>
        <v>322.4729054200908</v>
      </c>
      <c r="U52" s="30">
        <f>IF(ISNA(VLOOKUP($A52,'Taxi in times'!$B$5085:$C$5749, 2, 0)), 'ICAO LTO Cycle times'!$D$8,VLOOKUP($A52,'Taxi in times'!$B$5085:$C$5749, 2, 0)*60)</f>
        <v>329.96729699245753</v>
      </c>
      <c r="V52" s="30">
        <f>IF(ISNA(VLOOKUP($A52,'Taxi in times'!$B$5750:$C$6509, 2, 0)), 'ICAO LTO Cycle times'!$D$8,VLOOKUP($A52,'Taxi in times'!$B$5750:$C$6509, 2, 0)*60)</f>
        <v>323.64923732940264</v>
      </c>
      <c r="W52" s="30">
        <f>IF(ISNA(VLOOKUP($A52,'Taxi in times'!$B$6510:$C$7239, 2, 0)), 'ICAO LTO Cycle times'!$D$8,VLOOKUP($A52,'Taxi in times'!$B$6510:$C$7239, 2, 0)*60)</f>
        <v>328.9146493768767</v>
      </c>
    </row>
    <row r="53" spans="1:23">
      <c r="A53" s="3" t="s">
        <v>404</v>
      </c>
      <c r="B53" s="30">
        <f>IF(ISNA(VLOOKUP($A53,' Taxi out times'!$B$2:$C$483, 2, 0)), 'ICAO LTO Cycle times'!$D$7,VLOOKUP($A53,' Taxi out times'!$B$2:$C$483, 2, 0)*60)</f>
        <v>524.52627939142462</v>
      </c>
      <c r="C53" s="30">
        <f>IF(ISNA(VLOOKUP($A53,' Taxi out times'!$B$484:$C$1071, 2, 0)), 'ICAO LTO Cycle times'!$D$7,VLOOKUP($A53,' Taxi out times'!$B$484:$C$1071, 2, 0)*60)</f>
        <v>508.64342141105971</v>
      </c>
      <c r="D53" s="30">
        <f>IF(ISNA(VLOOKUP($A53,' Taxi out times'!$B$1072:$C$1692, 2, 0)), 'ICAO LTO Cycle times'!$D$7,VLOOKUP($A53,' Taxi out times'!$B$1072:$C$1692, 2, 0)*60)</f>
        <v>517.28872386794728</v>
      </c>
      <c r="E53" s="30">
        <f>IF(ISNA(VLOOKUP($A53,' Taxi out times'!$B$1693:$C$2329, 2, 0)), 'ICAO LTO Cycle times'!$D$7,VLOOKUP($A53,' Taxi out times'!$B$1693:$C$2329, 2, 0)*60)</f>
        <v>523.5778753001573</v>
      </c>
      <c r="F53" s="30">
        <f>IF(ISNA(VLOOKUP($A53,' Taxi out times'!$B$2330:$C$2997, 2, 0)), 'ICAO LTO Cycle times'!$D$7,VLOOKUP($A53,' Taxi out times'!$B$2330:$C$2997, 2, 0)*60)</f>
        <v>496.50526505265054</v>
      </c>
      <c r="G53" s="30">
        <f>IF(ISNA(VLOOKUP($A53,' Taxi out times'!$B$2998:$C$3661, 2, 0)), 'ICAO LTO Cycle times'!$D$7,VLOOKUP($A53,' Taxi out times'!$B$2998:$C$3661, 2, 0)*60)</f>
        <v>495.22040926710537</v>
      </c>
      <c r="H53" s="30">
        <f>IF(ISNA(VLOOKUP($A53,' Taxi out times'!$B$3662:$C$4362, 2, 0)), 'ICAO LTO Cycle times'!$D$7,VLOOKUP($A53,' Taxi out times'!$B$3662:$C$4362, 2, 0)*60)</f>
        <v>498.56624825662482</v>
      </c>
      <c r="I53" s="30">
        <f>IF(ISNA(VLOOKUP($A53,' Taxi out times'!$B$4363:$C$5052, 2, 0)), 'ICAO LTO Cycle times'!$D$7,VLOOKUP($A53,' Taxi out times'!$B$4363:$C$5052, 2, 0)*60)</f>
        <v>489.50556242274416</v>
      </c>
      <c r="J53" s="30">
        <f>IF(ISNA(VLOOKUP($A53,' Taxi out times'!$B$5053:$C$5713, 2, 0)), 'ICAO LTO Cycle times'!$D$7,VLOOKUP($A53,' Taxi out times'!$B$5053:$C$5713, 2, 0)*60)</f>
        <v>482.14480460466524</v>
      </c>
      <c r="K53" s="30">
        <f>IF(ISNA(VLOOKUP($A53,' Taxi out times'!$B$5714:$C$6466, 2, 0)), 'ICAO LTO Cycle times'!$D$7,VLOOKUP($A53,' Taxi out times'!$B$5713:$C$6466, 2, 0)*60)</f>
        <v>492.05136870564377</v>
      </c>
      <c r="L53" s="30">
        <f>IF(ISNA(VLOOKUP($A53,' Taxi out times'!$B$6467:$C$7195, 2, 0)), 'ICAO LTO Cycle times'!$D$7,VLOOKUP($A53,' Taxi out times'!$B$6467:$C$7195, 2, 0)*60)</f>
        <v>492.82187888474516</v>
      </c>
      <c r="M53" s="30">
        <f>IF(ISNA(VLOOKUP($A53,'Taxi in times'!$B$2:$C$483, 2, 0)), 'ICAO LTO Cycle times'!$D$8,VLOOKUP($A53,'Taxi in times'!$B$2:$C$483, 2, 0)*60)</f>
        <v>216.75866050808315</v>
      </c>
      <c r="N53" s="30">
        <f>IF(ISNA(VLOOKUP($A53,'Taxi in times'!$B$483:$C$1074, 2, 0)), 'ICAO LTO Cycle times'!$D$8,VLOOKUP($A53,'Taxi in times'!$B$483:$C$1074, 2, 0)*60)</f>
        <v>216.0648737052517</v>
      </c>
      <c r="O53" s="30">
        <f>IF(ISNA(VLOOKUP($A53,'Taxi in times'!$B$1074:$C$1700, 2, 0)), 'ICAO LTO Cycle times'!$D$8,VLOOKUP($A53,'Taxi in times'!$B$1074:$C$1700, 2, 0)*60)</f>
        <v>224.70797749625612</v>
      </c>
      <c r="P53" s="30">
        <f>IF(ISNA(VLOOKUP($A53,'Taxi in times'!$B$1700:$C$2346, 2, 0)), 'ICAO LTO Cycle times'!$D$8,VLOOKUP($A53,'Taxi in times'!$B$1700:$C$2346, 2, 0)*60)</f>
        <v>221.01357240692317</v>
      </c>
      <c r="Q53" s="30">
        <f>IF(ISNA(VLOOKUP($A53,'Taxi in times'!$B$2346:$C$3020, 2, 0)), 'ICAO LTO Cycle times'!$D$8,VLOOKUP($A53,'Taxi in times'!$B$2346:$C$3020, 2, 0)*60)</f>
        <v>231.26683179464084</v>
      </c>
      <c r="R53" s="30">
        <f>IF(ISNA(VLOOKUP($A53,'Taxi in times'!$B$3020:$C$3684, 2, 0)), 'ICAO LTO Cycle times'!$D$8,VLOOKUP($A53,'Taxi in times'!$B$3020:$C$3684, 2, 0)*60)</f>
        <v>233.10488245931285</v>
      </c>
      <c r="S53" s="30">
        <f>IF(ISNA(VLOOKUP($A53,'Taxi in times'!$B$3684:$C$4389, 2, 0)), 'ICAO LTO Cycle times'!$D$8,VLOOKUP($A53,'Taxi in times'!$B$3684:$C$4389, 2, 0)*60)</f>
        <v>219.56264612845553</v>
      </c>
      <c r="T53" s="30">
        <f>IF(ISNA(VLOOKUP($A53,'Taxi in times'!$B$4389:$C$5084, 2, 0)), 'ICAO LTO Cycle times'!$D$8,VLOOKUP($A53,'Taxi in times'!$B$4389:$C$5084, 2, 0)*60)</f>
        <v>222.35702910091211</v>
      </c>
      <c r="U53" s="30">
        <f>IF(ISNA(VLOOKUP($A53,'Taxi in times'!$B$5085:$C$5749, 2, 0)), 'ICAO LTO Cycle times'!$D$8,VLOOKUP($A53,'Taxi in times'!$B$5085:$C$5749, 2, 0)*60)</f>
        <v>216.61108337493761</v>
      </c>
      <c r="V53" s="30">
        <f>IF(ISNA(VLOOKUP($A53,'Taxi in times'!$B$5750:$C$6509, 2, 0)), 'ICAO LTO Cycle times'!$D$8,VLOOKUP($A53,'Taxi in times'!$B$5750:$C$6509, 2, 0)*60)</f>
        <v>214.38803971884414</v>
      </c>
      <c r="W53" s="30">
        <f>IF(ISNA(VLOOKUP($A53,'Taxi in times'!$B$6510:$C$7239, 2, 0)), 'ICAO LTO Cycle times'!$D$8,VLOOKUP($A53,'Taxi in times'!$B$6510:$C$7239, 2, 0)*60)</f>
        <v>220.02953860695931</v>
      </c>
    </row>
    <row r="54" spans="1:23">
      <c r="A54" s="3" t="s">
        <v>405</v>
      </c>
      <c r="B54" s="30">
        <f>IF(ISNA(VLOOKUP($A54,' Taxi out times'!$B$2:$C$483, 2, 0)), 'ICAO LTO Cycle times'!$D$7,VLOOKUP($A54,' Taxi out times'!$B$2:$C$483, 2, 0)*60)</f>
        <v>635.14062046970128</v>
      </c>
      <c r="C54" s="30">
        <f>IF(ISNA(VLOOKUP($A54,' Taxi out times'!$B$484:$C$1071, 2, 0)), 'ICAO LTO Cycle times'!$D$7,VLOOKUP($A54,' Taxi out times'!$B$484:$C$1071, 2, 0)*60)</f>
        <v>684.99341080627767</v>
      </c>
      <c r="D54" s="30">
        <f>IF(ISNA(VLOOKUP($A54,' Taxi out times'!$B$1072:$C$1692, 2, 0)), 'ICAO LTO Cycle times'!$D$7,VLOOKUP($A54,' Taxi out times'!$B$1072:$C$1692, 2, 0)*60)</f>
        <v>683.89497833290852</v>
      </c>
      <c r="E54" s="30">
        <f>IF(ISNA(VLOOKUP($A54,' Taxi out times'!$B$1693:$C$2329, 2, 0)), 'ICAO LTO Cycle times'!$D$7,VLOOKUP($A54,' Taxi out times'!$B$1693:$C$2329, 2, 0)*60)</f>
        <v>721.34267367192058</v>
      </c>
      <c r="F54" s="30">
        <f>IF(ISNA(VLOOKUP($A54,' Taxi out times'!$B$2330:$C$2997, 2, 0)), 'ICAO LTO Cycle times'!$D$7,VLOOKUP($A54,' Taxi out times'!$B$2330:$C$2997, 2, 0)*60)</f>
        <v>734.59561920808767</v>
      </c>
      <c r="G54" s="30">
        <f>IF(ISNA(VLOOKUP($A54,' Taxi out times'!$B$2998:$C$3661, 2, 0)), 'ICAO LTO Cycle times'!$D$7,VLOOKUP($A54,' Taxi out times'!$B$2998:$C$3661, 2, 0)*60)</f>
        <v>764.31988575508751</v>
      </c>
      <c r="H54" s="30">
        <f>IF(ISNA(VLOOKUP($A54,' Taxi out times'!$B$3662:$C$4362, 2, 0)), 'ICAO LTO Cycle times'!$D$7,VLOOKUP($A54,' Taxi out times'!$B$3662:$C$4362, 2, 0)*60)</f>
        <v>783.89760700693398</v>
      </c>
      <c r="I54" s="30">
        <f>IF(ISNA(VLOOKUP($A54,' Taxi out times'!$B$4363:$C$5052, 2, 0)), 'ICAO LTO Cycle times'!$D$7,VLOOKUP($A54,' Taxi out times'!$B$4363:$C$5052, 2, 0)*60)</f>
        <v>753.72551118723902</v>
      </c>
      <c r="J54" s="30">
        <f>IF(ISNA(VLOOKUP($A54,' Taxi out times'!$B$5053:$C$5713, 2, 0)), 'ICAO LTO Cycle times'!$D$7,VLOOKUP($A54,' Taxi out times'!$B$5053:$C$5713, 2, 0)*60)</f>
        <v>767.46132208157519</v>
      </c>
      <c r="K54" s="30">
        <f>IF(ISNA(VLOOKUP($A54,' Taxi out times'!$B$5714:$C$6466, 2, 0)), 'ICAO LTO Cycle times'!$D$7,VLOOKUP($A54,' Taxi out times'!$B$5713:$C$6466, 2, 0)*60)</f>
        <v>707.14735866543094</v>
      </c>
      <c r="L54" s="30">
        <f>IF(ISNA(VLOOKUP($A54,' Taxi out times'!$B$6467:$C$7195, 2, 0)), 'ICAO LTO Cycle times'!$D$7,VLOOKUP($A54,' Taxi out times'!$B$6467:$C$7195, 2, 0)*60)</f>
        <v>744.88491206417768</v>
      </c>
      <c r="M54" s="30">
        <f>IF(ISNA(VLOOKUP($A54,'Taxi in times'!$B$2:$C$483, 2, 0)), 'ICAO LTO Cycle times'!$D$8,VLOOKUP($A54,'Taxi in times'!$B$2:$C$483, 2, 0)*60)</f>
        <v>339.6374184191443</v>
      </c>
      <c r="N54" s="30">
        <f>IF(ISNA(VLOOKUP($A54,'Taxi in times'!$B$483:$C$1074, 2, 0)), 'ICAO LTO Cycle times'!$D$8,VLOOKUP($A54,'Taxi in times'!$B$483:$C$1074, 2, 0)*60)</f>
        <v>351.27898637341622</v>
      </c>
      <c r="O54" s="30">
        <f>IF(ISNA(VLOOKUP($A54,'Taxi in times'!$B$1074:$C$1700, 2, 0)), 'ICAO LTO Cycle times'!$D$8,VLOOKUP($A54,'Taxi in times'!$B$1074:$C$1700, 2, 0)*60)</f>
        <v>353.05497925311204</v>
      </c>
      <c r="P54" s="30">
        <f>IF(ISNA(VLOOKUP($A54,'Taxi in times'!$B$1700:$C$2346, 2, 0)), 'ICAO LTO Cycle times'!$D$8,VLOOKUP($A54,'Taxi in times'!$B$1700:$C$2346, 2, 0)*60)</f>
        <v>359.81809290953544</v>
      </c>
      <c r="Q54" s="30">
        <f>IF(ISNA(VLOOKUP($A54,'Taxi in times'!$B$2346:$C$3020, 2, 0)), 'ICAO LTO Cycle times'!$D$8,VLOOKUP($A54,'Taxi in times'!$B$2346:$C$3020, 2, 0)*60)</f>
        <v>365.71743685893904</v>
      </c>
      <c r="R54" s="30">
        <f>IF(ISNA(VLOOKUP($A54,'Taxi in times'!$B$3020:$C$3684, 2, 0)), 'ICAO LTO Cycle times'!$D$8,VLOOKUP($A54,'Taxi in times'!$B$3020:$C$3684, 2, 0)*60)</f>
        <v>371.52941176470591</v>
      </c>
      <c r="S54" s="30">
        <f>IF(ISNA(VLOOKUP($A54,'Taxi in times'!$B$3684:$C$4389, 2, 0)), 'ICAO LTO Cycle times'!$D$8,VLOOKUP($A54,'Taxi in times'!$B$3684:$C$4389, 2, 0)*60)</f>
        <v>314.03888149134485</v>
      </c>
      <c r="T54" s="30">
        <f>IF(ISNA(VLOOKUP($A54,'Taxi in times'!$B$4389:$C$5084, 2, 0)), 'ICAO LTO Cycle times'!$D$8,VLOOKUP($A54,'Taxi in times'!$B$4389:$C$5084, 2, 0)*60)</f>
        <v>316.53576212161801</v>
      </c>
      <c r="U54" s="30">
        <f>IF(ISNA(VLOOKUP($A54,'Taxi in times'!$B$5085:$C$5749, 2, 0)), 'ICAO LTO Cycle times'!$D$8,VLOOKUP($A54,'Taxi in times'!$B$5085:$C$5749, 2, 0)*60)</f>
        <v>312.89215398178078</v>
      </c>
      <c r="V54" s="30">
        <f>IF(ISNA(VLOOKUP($A54,'Taxi in times'!$B$5750:$C$6509, 2, 0)), 'ICAO LTO Cycle times'!$D$8,VLOOKUP($A54,'Taxi in times'!$B$5750:$C$6509, 2, 0)*60)</f>
        <v>286.54529798880617</v>
      </c>
      <c r="W54" s="30">
        <f>IF(ISNA(VLOOKUP($A54,'Taxi in times'!$B$6510:$C$7239, 2, 0)), 'ICAO LTO Cycle times'!$D$8,VLOOKUP($A54,'Taxi in times'!$B$6510:$C$7239, 2, 0)*60)</f>
        <v>296.26937129897942</v>
      </c>
    </row>
    <row r="55" spans="1:23">
      <c r="A55" s="3" t="s">
        <v>406</v>
      </c>
      <c r="B55" s="30">
        <f>IF(ISNA(VLOOKUP($A55,' Taxi out times'!$B$2:$C$483, 2, 0)), 'ICAO LTO Cycle times'!$D$7,VLOOKUP($A55,' Taxi out times'!$B$2:$C$483, 2, 0)*60)</f>
        <v>1140</v>
      </c>
      <c r="C55" s="30">
        <f>IF(ISNA(VLOOKUP($A55,' Taxi out times'!$B$484:$C$1071, 2, 0)), 'ICAO LTO Cycle times'!$D$7,VLOOKUP($A55,' Taxi out times'!$B$484:$C$1071, 2, 0)*60)</f>
        <v>1140</v>
      </c>
      <c r="D55" s="30">
        <f>IF(ISNA(VLOOKUP($A55,' Taxi out times'!$B$1072:$C$1692, 2, 0)), 'ICAO LTO Cycle times'!$D$7,VLOOKUP($A55,' Taxi out times'!$B$1072:$C$1692, 2, 0)*60)</f>
        <v>327.66682006442704</v>
      </c>
      <c r="E55" s="30">
        <f>IF(ISNA(VLOOKUP($A55,' Taxi out times'!$B$1693:$C$2329, 2, 0)), 'ICAO LTO Cycle times'!$D$7,VLOOKUP($A55,' Taxi out times'!$B$1693:$C$2329, 2, 0)*60)</f>
        <v>319.51822112415067</v>
      </c>
      <c r="F55" s="30">
        <f>IF(ISNA(VLOOKUP($A55,' Taxi out times'!$B$2330:$C$2997, 2, 0)), 'ICAO LTO Cycle times'!$D$7,VLOOKUP($A55,' Taxi out times'!$B$2330:$C$2997, 2, 0)*60)</f>
        <v>288.54732041049033</v>
      </c>
      <c r="G55" s="30">
        <f>IF(ISNA(VLOOKUP($A55,' Taxi out times'!$B$2998:$C$3661, 2, 0)), 'ICAO LTO Cycle times'!$D$7,VLOOKUP($A55,' Taxi out times'!$B$2998:$C$3661, 2, 0)*60)</f>
        <v>290.55086628165259</v>
      </c>
      <c r="H55" s="30">
        <f>IF(ISNA(VLOOKUP($A55,' Taxi out times'!$B$3662:$C$4362, 2, 0)), 'ICAO LTO Cycle times'!$D$7,VLOOKUP($A55,' Taxi out times'!$B$3662:$C$4362, 2, 0)*60)</f>
        <v>293.46709470304972</v>
      </c>
      <c r="I55" s="30">
        <f>IF(ISNA(VLOOKUP($A55,' Taxi out times'!$B$4363:$C$5052, 2, 0)), 'ICAO LTO Cycle times'!$D$7,VLOOKUP($A55,' Taxi out times'!$B$4363:$C$5052, 2, 0)*60)</f>
        <v>274.67731629392972</v>
      </c>
      <c r="J55" s="30">
        <f>IF(ISNA(VLOOKUP($A55,' Taxi out times'!$B$5053:$C$5713, 2, 0)), 'ICAO LTO Cycle times'!$D$7,VLOOKUP($A55,' Taxi out times'!$B$5053:$C$5713, 2, 0)*60)</f>
        <v>276.35815495930058</v>
      </c>
      <c r="K55" s="30">
        <f>IF(ISNA(VLOOKUP($A55,' Taxi out times'!$B$5714:$C$6466, 2, 0)), 'ICAO LTO Cycle times'!$D$7,VLOOKUP($A55,' Taxi out times'!$B$5713:$C$6466, 2, 0)*60)</f>
        <v>276.33196721311475</v>
      </c>
      <c r="L55" s="30">
        <f>IF(ISNA(VLOOKUP($A55,' Taxi out times'!$B$6467:$C$7195, 2, 0)), 'ICAO LTO Cycle times'!$D$7,VLOOKUP($A55,' Taxi out times'!$B$6467:$C$7195, 2, 0)*60)</f>
        <v>297.42424242424238</v>
      </c>
      <c r="M55" s="30">
        <f>IF(ISNA(VLOOKUP($A55,'Taxi in times'!$B$2:$C$483, 2, 0)), 'ICAO LTO Cycle times'!$D$8,VLOOKUP($A55,'Taxi in times'!$B$2:$C$483, 2, 0)*60)</f>
        <v>420</v>
      </c>
      <c r="N55" s="30">
        <f>IF(ISNA(VLOOKUP($A55,'Taxi in times'!$B$483:$C$1074, 2, 0)), 'ICAO LTO Cycle times'!$D$8,VLOOKUP($A55,'Taxi in times'!$B$483:$C$1074, 2, 0)*60)</f>
        <v>420</v>
      </c>
      <c r="O55" s="30">
        <f>IF(ISNA(VLOOKUP($A55,'Taxi in times'!$B$1074:$C$1700, 2, 0)), 'ICAO LTO Cycle times'!$D$8,VLOOKUP($A55,'Taxi in times'!$B$1074:$C$1700, 2, 0)*60)</f>
        <v>291.08490566037733</v>
      </c>
      <c r="P55" s="30">
        <f>IF(ISNA(VLOOKUP($A55,'Taxi in times'!$B$1700:$C$2346, 2, 0)), 'ICAO LTO Cycle times'!$D$8,VLOOKUP($A55,'Taxi in times'!$B$1700:$C$2346, 2, 0)*60)</f>
        <v>274.86852917009037</v>
      </c>
      <c r="Q55" s="30">
        <f>IF(ISNA(VLOOKUP($A55,'Taxi in times'!$B$2346:$C$3020, 2, 0)), 'ICAO LTO Cycle times'!$D$8,VLOOKUP($A55,'Taxi in times'!$B$2346:$C$3020, 2, 0)*60)</f>
        <v>272.81057670389788</v>
      </c>
      <c r="R55" s="30">
        <f>IF(ISNA(VLOOKUP($A55,'Taxi in times'!$B$3020:$C$3684, 2, 0)), 'ICAO LTO Cycle times'!$D$8,VLOOKUP($A55,'Taxi in times'!$B$3020:$C$3684, 2, 0)*60)</f>
        <v>283.08151549942596</v>
      </c>
      <c r="S55" s="30">
        <f>IF(ISNA(VLOOKUP($A55,'Taxi in times'!$B$3684:$C$4389, 2, 0)), 'ICAO LTO Cycle times'!$D$8,VLOOKUP($A55,'Taxi in times'!$B$3684:$C$4389, 2, 0)*60)</f>
        <v>282.97319252640131</v>
      </c>
      <c r="T55" s="30">
        <f>IF(ISNA(VLOOKUP($A55,'Taxi in times'!$B$4389:$C$5084, 2, 0)), 'ICAO LTO Cycle times'!$D$8,VLOOKUP($A55,'Taxi in times'!$B$4389:$C$5084, 2, 0)*60)</f>
        <v>285.93780687397714</v>
      </c>
      <c r="U55" s="30">
        <f>IF(ISNA(VLOOKUP($A55,'Taxi in times'!$B$5085:$C$5749, 2, 0)), 'ICAO LTO Cycle times'!$D$8,VLOOKUP($A55,'Taxi in times'!$B$5085:$C$5749, 2, 0)*60)</f>
        <v>290.34182722187694</v>
      </c>
      <c r="V55" s="30">
        <f>IF(ISNA(VLOOKUP($A55,'Taxi in times'!$B$5750:$C$6509, 2, 0)), 'ICAO LTO Cycle times'!$D$8,VLOOKUP($A55,'Taxi in times'!$B$5750:$C$6509, 2, 0)*60)</f>
        <v>297.73347324239245</v>
      </c>
      <c r="W55" s="30">
        <f>IF(ISNA(VLOOKUP($A55,'Taxi in times'!$B$6510:$C$7239, 2, 0)), 'ICAO LTO Cycle times'!$D$8,VLOOKUP($A55,'Taxi in times'!$B$6510:$C$7239, 2, 0)*60)</f>
        <v>280.82592121982208</v>
      </c>
    </row>
    <row r="56" spans="1:23">
      <c r="A56" s="3" t="s">
        <v>407</v>
      </c>
      <c r="B56" s="30">
        <f>IF(ISNA(VLOOKUP($A56,' Taxi out times'!$B$2:$C$483, 2, 0)), 'ICAO LTO Cycle times'!$D$7,VLOOKUP($A56,' Taxi out times'!$B$2:$C$483, 2, 0)*60)</f>
        <v>708.01380775358473</v>
      </c>
      <c r="C56" s="30">
        <f>IF(ISNA(VLOOKUP($A56,' Taxi out times'!$B$484:$C$1071, 2, 0)), 'ICAO LTO Cycle times'!$D$7,VLOOKUP($A56,' Taxi out times'!$B$484:$C$1071, 2, 0)*60)</f>
        <v>699.16094893283037</v>
      </c>
      <c r="D56" s="30">
        <f>IF(ISNA(VLOOKUP($A56,' Taxi out times'!$B$1072:$C$1692, 2, 0)), 'ICAO LTO Cycle times'!$D$7,VLOOKUP($A56,' Taxi out times'!$B$1072:$C$1692, 2, 0)*60)</f>
        <v>688.71545703006382</v>
      </c>
      <c r="E56" s="30">
        <f>IF(ISNA(VLOOKUP($A56,' Taxi out times'!$B$1693:$C$2329, 2, 0)), 'ICAO LTO Cycle times'!$D$7,VLOOKUP($A56,' Taxi out times'!$B$1693:$C$2329, 2, 0)*60)</f>
        <v>694.88609533533281</v>
      </c>
      <c r="F56" s="30">
        <f>IF(ISNA(VLOOKUP($A56,' Taxi out times'!$B$2330:$C$2997, 2, 0)), 'ICAO LTO Cycle times'!$D$7,VLOOKUP($A56,' Taxi out times'!$B$2330:$C$2997, 2, 0)*60)</f>
        <v>649.15103402942816</v>
      </c>
      <c r="G56" s="30">
        <f>IF(ISNA(VLOOKUP($A56,' Taxi out times'!$B$2998:$C$3661, 2, 0)), 'ICAO LTO Cycle times'!$D$7,VLOOKUP($A56,' Taxi out times'!$B$2998:$C$3661, 2, 0)*60)</f>
        <v>673.65718820985785</v>
      </c>
      <c r="H56" s="30">
        <f>IF(ISNA(VLOOKUP($A56,' Taxi out times'!$B$3662:$C$4362, 2, 0)), 'ICAO LTO Cycle times'!$D$7,VLOOKUP($A56,' Taxi out times'!$B$3662:$C$4362, 2, 0)*60)</f>
        <v>602.65942703955284</v>
      </c>
      <c r="I56" s="30">
        <f>IF(ISNA(VLOOKUP($A56,' Taxi out times'!$B$4363:$C$5052, 2, 0)), 'ICAO LTO Cycle times'!$D$7,VLOOKUP($A56,' Taxi out times'!$B$4363:$C$5052, 2, 0)*60)</f>
        <v>615.26822558459423</v>
      </c>
      <c r="J56" s="30">
        <f>IF(ISNA(VLOOKUP($A56,' Taxi out times'!$B$5053:$C$5713, 2, 0)), 'ICAO LTO Cycle times'!$D$7,VLOOKUP($A56,' Taxi out times'!$B$5053:$C$5713, 2, 0)*60)</f>
        <v>598.41445057701958</v>
      </c>
      <c r="K56" s="30">
        <f>IF(ISNA(VLOOKUP($A56,' Taxi out times'!$B$5714:$C$6466, 2, 0)), 'ICAO LTO Cycle times'!$D$7,VLOOKUP($A56,' Taxi out times'!$B$5713:$C$6466, 2, 0)*60)</f>
        <v>574.23436915013099</v>
      </c>
      <c r="L56" s="30">
        <f>IF(ISNA(VLOOKUP($A56,' Taxi out times'!$B$6467:$C$7195, 2, 0)), 'ICAO LTO Cycle times'!$D$7,VLOOKUP($A56,' Taxi out times'!$B$6467:$C$7195, 2, 0)*60)</f>
        <v>603.72820679715471</v>
      </c>
      <c r="M56" s="30">
        <f>IF(ISNA(VLOOKUP($A56,'Taxi in times'!$B$2:$C$483, 2, 0)), 'ICAO LTO Cycle times'!$D$8,VLOOKUP($A56,'Taxi in times'!$B$2:$C$483, 2, 0)*60)</f>
        <v>306.56244469352839</v>
      </c>
      <c r="N56" s="30">
        <f>IF(ISNA(VLOOKUP($A56,'Taxi in times'!$B$483:$C$1074, 2, 0)), 'ICAO LTO Cycle times'!$D$8,VLOOKUP($A56,'Taxi in times'!$B$483:$C$1074, 2, 0)*60)</f>
        <v>313.73342107927505</v>
      </c>
      <c r="O56" s="30">
        <f>IF(ISNA(VLOOKUP($A56,'Taxi in times'!$B$1074:$C$1700, 2, 0)), 'ICAO LTO Cycle times'!$D$8,VLOOKUP($A56,'Taxi in times'!$B$1074:$C$1700, 2, 0)*60)</f>
        <v>315.03308711929577</v>
      </c>
      <c r="P56" s="30">
        <f>IF(ISNA(VLOOKUP($A56,'Taxi in times'!$B$1700:$C$2346, 2, 0)), 'ICAO LTO Cycle times'!$D$8,VLOOKUP($A56,'Taxi in times'!$B$1700:$C$2346, 2, 0)*60)</f>
        <v>309.49877202349171</v>
      </c>
      <c r="Q56" s="30">
        <f>IF(ISNA(VLOOKUP($A56,'Taxi in times'!$B$2346:$C$3020, 2, 0)), 'ICAO LTO Cycle times'!$D$8,VLOOKUP($A56,'Taxi in times'!$B$2346:$C$3020, 2, 0)*60)</f>
        <v>316.70004551661356</v>
      </c>
      <c r="R56" s="30">
        <f>IF(ISNA(VLOOKUP($A56,'Taxi in times'!$B$3020:$C$3684, 2, 0)), 'ICAO LTO Cycle times'!$D$8,VLOOKUP($A56,'Taxi in times'!$B$3020:$C$3684, 2, 0)*60)</f>
        <v>309.34710540014794</v>
      </c>
      <c r="S56" s="30">
        <f>IF(ISNA(VLOOKUP($A56,'Taxi in times'!$B$3684:$C$4389, 2, 0)), 'ICAO LTO Cycle times'!$D$8,VLOOKUP($A56,'Taxi in times'!$B$3684:$C$4389, 2, 0)*60)</f>
        <v>305.59978152522706</v>
      </c>
      <c r="T56" s="30">
        <f>IF(ISNA(VLOOKUP($A56,'Taxi in times'!$B$4389:$C$5084, 2, 0)), 'ICAO LTO Cycle times'!$D$8,VLOOKUP($A56,'Taxi in times'!$B$4389:$C$5084, 2, 0)*60)</f>
        <v>308.98104212112355</v>
      </c>
      <c r="U56" s="30">
        <f>IF(ISNA(VLOOKUP($A56,'Taxi in times'!$B$5085:$C$5749, 2, 0)), 'ICAO LTO Cycle times'!$D$8,VLOOKUP($A56,'Taxi in times'!$B$5085:$C$5749, 2, 0)*60)</f>
        <v>299.86235901357293</v>
      </c>
      <c r="V56" s="30">
        <f>IF(ISNA(VLOOKUP($A56,'Taxi in times'!$B$5750:$C$6509, 2, 0)), 'ICAO LTO Cycle times'!$D$8,VLOOKUP($A56,'Taxi in times'!$B$5750:$C$6509, 2, 0)*60)</f>
        <v>319.81057301662474</v>
      </c>
      <c r="W56" s="30">
        <f>IF(ISNA(VLOOKUP($A56,'Taxi in times'!$B$6510:$C$7239, 2, 0)), 'ICAO LTO Cycle times'!$D$8,VLOOKUP($A56,'Taxi in times'!$B$6510:$C$7239, 2, 0)*60)</f>
        <v>307.46003304400438</v>
      </c>
    </row>
    <row r="57" spans="1:23">
      <c r="A57" s="3" t="s">
        <v>408</v>
      </c>
      <c r="B57" s="30">
        <f>IF(ISNA(VLOOKUP($A57,' Taxi out times'!$B$2:$C$483, 2, 0)), 'ICAO LTO Cycle times'!$D$7,VLOOKUP($A57,' Taxi out times'!$B$2:$C$483, 2, 0)*60)</f>
        <v>614.05476587009571</v>
      </c>
      <c r="C57" s="30">
        <f>IF(ISNA(VLOOKUP($A57,' Taxi out times'!$B$484:$C$1071, 2, 0)), 'ICAO LTO Cycle times'!$D$7,VLOOKUP($A57,' Taxi out times'!$B$484:$C$1071, 2, 0)*60)</f>
        <v>611.93059328717902</v>
      </c>
      <c r="D57" s="30">
        <f>IF(ISNA(VLOOKUP($A57,' Taxi out times'!$B$1072:$C$1692, 2, 0)), 'ICAO LTO Cycle times'!$D$7,VLOOKUP($A57,' Taxi out times'!$B$1072:$C$1692, 2, 0)*60)</f>
        <v>603.69613057032825</v>
      </c>
      <c r="E57" s="30">
        <f>IF(ISNA(VLOOKUP($A57,' Taxi out times'!$B$1693:$C$2329, 2, 0)), 'ICAO LTO Cycle times'!$D$7,VLOOKUP($A57,' Taxi out times'!$B$1693:$C$2329, 2, 0)*60)</f>
        <v>627.48846072411595</v>
      </c>
      <c r="F57" s="30">
        <f>IF(ISNA(VLOOKUP($A57,' Taxi out times'!$B$2330:$C$2997, 2, 0)), 'ICAO LTO Cycle times'!$D$7,VLOOKUP($A57,' Taxi out times'!$B$2330:$C$2997, 2, 0)*60)</f>
        <v>635.55718299754881</v>
      </c>
      <c r="G57" s="30">
        <f>IF(ISNA(VLOOKUP($A57,' Taxi out times'!$B$2998:$C$3661, 2, 0)), 'ICAO LTO Cycle times'!$D$7,VLOOKUP($A57,' Taxi out times'!$B$2998:$C$3661, 2, 0)*60)</f>
        <v>670.11647401394157</v>
      </c>
      <c r="H57" s="30">
        <f>IF(ISNA(VLOOKUP($A57,' Taxi out times'!$B$3662:$C$4362, 2, 0)), 'ICAO LTO Cycle times'!$D$7,VLOOKUP($A57,' Taxi out times'!$B$3662:$C$4362, 2, 0)*60)</f>
        <v>638.35076755875559</v>
      </c>
      <c r="I57" s="30">
        <f>IF(ISNA(VLOOKUP($A57,' Taxi out times'!$B$4363:$C$5052, 2, 0)), 'ICAO LTO Cycle times'!$D$7,VLOOKUP($A57,' Taxi out times'!$B$4363:$C$5052, 2, 0)*60)</f>
        <v>631.82150122580981</v>
      </c>
      <c r="J57" s="30">
        <f>IF(ISNA(VLOOKUP($A57,' Taxi out times'!$B$5053:$C$5713, 2, 0)), 'ICAO LTO Cycle times'!$D$7,VLOOKUP($A57,' Taxi out times'!$B$5053:$C$5713, 2, 0)*60)</f>
        <v>635.22525798402569</v>
      </c>
      <c r="K57" s="30">
        <f>IF(ISNA(VLOOKUP($A57,' Taxi out times'!$B$5714:$C$6466, 2, 0)), 'ICAO LTO Cycle times'!$D$7,VLOOKUP($A57,' Taxi out times'!$B$5713:$C$6466, 2, 0)*60)</f>
        <v>633.9192853724677</v>
      </c>
      <c r="L57" s="30">
        <f>IF(ISNA(VLOOKUP($A57,' Taxi out times'!$B$6467:$C$7195, 2, 0)), 'ICAO LTO Cycle times'!$D$7,VLOOKUP($A57,' Taxi out times'!$B$6467:$C$7195, 2, 0)*60)</f>
        <v>640.59092182342977</v>
      </c>
      <c r="M57" s="30">
        <f>IF(ISNA(VLOOKUP($A57,'Taxi in times'!$B$2:$C$483, 2, 0)), 'ICAO LTO Cycle times'!$D$8,VLOOKUP($A57,'Taxi in times'!$B$2:$C$483, 2, 0)*60)</f>
        <v>251.27094322060191</v>
      </c>
      <c r="N57" s="30">
        <f>IF(ISNA(VLOOKUP($A57,'Taxi in times'!$B$483:$C$1074, 2, 0)), 'ICAO LTO Cycle times'!$D$8,VLOOKUP($A57,'Taxi in times'!$B$483:$C$1074, 2, 0)*60)</f>
        <v>255.39922752808988</v>
      </c>
      <c r="O57" s="30">
        <f>IF(ISNA(VLOOKUP($A57,'Taxi in times'!$B$1074:$C$1700, 2, 0)), 'ICAO LTO Cycle times'!$D$8,VLOOKUP($A57,'Taxi in times'!$B$1074:$C$1700, 2, 0)*60)</f>
        <v>263.98788953790631</v>
      </c>
      <c r="P57" s="30">
        <f>IF(ISNA(VLOOKUP($A57,'Taxi in times'!$B$1700:$C$2346, 2, 0)), 'ICAO LTO Cycle times'!$D$8,VLOOKUP($A57,'Taxi in times'!$B$1700:$C$2346, 2, 0)*60)</f>
        <v>264.41609088211607</v>
      </c>
      <c r="Q57" s="30">
        <f>IF(ISNA(VLOOKUP($A57,'Taxi in times'!$B$2346:$C$3020, 2, 0)), 'ICAO LTO Cycle times'!$D$8,VLOOKUP($A57,'Taxi in times'!$B$2346:$C$3020, 2, 0)*60)</f>
        <v>261.56448961291289</v>
      </c>
      <c r="R57" s="30">
        <f>IF(ISNA(VLOOKUP($A57,'Taxi in times'!$B$3020:$C$3684, 2, 0)), 'ICAO LTO Cycle times'!$D$8,VLOOKUP($A57,'Taxi in times'!$B$3020:$C$3684, 2, 0)*60)</f>
        <v>268.49628712871288</v>
      </c>
      <c r="S57" s="30">
        <f>IF(ISNA(VLOOKUP($A57,'Taxi in times'!$B$3684:$C$4389, 2, 0)), 'ICAO LTO Cycle times'!$D$8,VLOOKUP($A57,'Taxi in times'!$B$3684:$C$4389, 2, 0)*60)</f>
        <v>269.52531258078119</v>
      </c>
      <c r="T57" s="30">
        <f>IF(ISNA(VLOOKUP($A57,'Taxi in times'!$B$4389:$C$5084, 2, 0)), 'ICAO LTO Cycle times'!$D$8,VLOOKUP($A57,'Taxi in times'!$B$4389:$C$5084, 2, 0)*60)</f>
        <v>273.4496952013755</v>
      </c>
      <c r="U57" s="30">
        <f>IF(ISNA(VLOOKUP($A57,'Taxi in times'!$B$5085:$C$5749, 2, 0)), 'ICAO LTO Cycle times'!$D$8,VLOOKUP($A57,'Taxi in times'!$B$5085:$C$5749, 2, 0)*60)</f>
        <v>274.67042889390518</v>
      </c>
      <c r="V57" s="30">
        <f>IF(ISNA(VLOOKUP($A57,'Taxi in times'!$B$5750:$C$6509, 2, 0)), 'ICAO LTO Cycle times'!$D$8,VLOOKUP($A57,'Taxi in times'!$B$5750:$C$6509, 2, 0)*60)</f>
        <v>278.87633834946098</v>
      </c>
      <c r="W57" s="30">
        <f>IF(ISNA(VLOOKUP($A57,'Taxi in times'!$B$6510:$C$7239, 2, 0)), 'ICAO LTO Cycle times'!$D$8,VLOOKUP($A57,'Taxi in times'!$B$6510:$C$7239, 2, 0)*60)</f>
        <v>283.789614822038</v>
      </c>
    </row>
    <row r="58" spans="1:23">
      <c r="A58" s="3" t="s">
        <v>409</v>
      </c>
      <c r="B58" s="30">
        <f>IF(ISNA(VLOOKUP($A58,' Taxi out times'!$B$2:$C$483, 2, 0)), 'ICAO LTO Cycle times'!$D$7,VLOOKUP($A58,' Taxi out times'!$B$2:$C$483, 2, 0)*60)</f>
        <v>570.10875502805789</v>
      </c>
      <c r="C58" s="30">
        <f>IF(ISNA(VLOOKUP($A58,' Taxi out times'!$B$484:$C$1071, 2, 0)), 'ICAO LTO Cycle times'!$D$7,VLOOKUP($A58,' Taxi out times'!$B$484:$C$1071, 2, 0)*60)</f>
        <v>594.65064131312226</v>
      </c>
      <c r="D58" s="30">
        <f>IF(ISNA(VLOOKUP($A58,' Taxi out times'!$B$1072:$C$1692, 2, 0)), 'ICAO LTO Cycle times'!$D$7,VLOOKUP($A58,' Taxi out times'!$B$1072:$C$1692, 2, 0)*60)</f>
        <v>574.19123783031989</v>
      </c>
      <c r="E58" s="30">
        <f>IF(ISNA(VLOOKUP($A58,' Taxi out times'!$B$1693:$C$2329, 2, 0)), 'ICAO LTO Cycle times'!$D$7,VLOOKUP($A58,' Taxi out times'!$B$1693:$C$2329, 2, 0)*60)</f>
        <v>595.04491273609074</v>
      </c>
      <c r="F58" s="30">
        <f>IF(ISNA(VLOOKUP($A58,' Taxi out times'!$B$2330:$C$2997, 2, 0)), 'ICAO LTO Cycle times'!$D$7,VLOOKUP($A58,' Taxi out times'!$B$2330:$C$2997, 2, 0)*60)</f>
        <v>599.15445193865639</v>
      </c>
      <c r="G58" s="30">
        <f>IF(ISNA(VLOOKUP($A58,' Taxi out times'!$B$2998:$C$3661, 2, 0)), 'ICAO LTO Cycle times'!$D$7,VLOOKUP($A58,' Taxi out times'!$B$2998:$C$3661, 2, 0)*60)</f>
        <v>670.68666140489347</v>
      </c>
      <c r="H58" s="30">
        <f>IF(ISNA(VLOOKUP($A58,' Taxi out times'!$B$3662:$C$4362, 2, 0)), 'ICAO LTO Cycle times'!$D$7,VLOOKUP($A58,' Taxi out times'!$B$3662:$C$4362, 2, 0)*60)</f>
        <v>571.77216676453315</v>
      </c>
      <c r="I58" s="30">
        <f>IF(ISNA(VLOOKUP($A58,' Taxi out times'!$B$4363:$C$5052, 2, 0)), 'ICAO LTO Cycle times'!$D$7,VLOOKUP($A58,' Taxi out times'!$B$4363:$C$5052, 2, 0)*60)</f>
        <v>583.02759440731484</v>
      </c>
      <c r="J58" s="30">
        <f>IF(ISNA(VLOOKUP($A58,' Taxi out times'!$B$5053:$C$5713, 2, 0)), 'ICAO LTO Cycle times'!$D$7,VLOOKUP($A58,' Taxi out times'!$B$5053:$C$5713, 2, 0)*60)</f>
        <v>630.99410242267379</v>
      </c>
      <c r="K58" s="30">
        <f>IF(ISNA(VLOOKUP($A58,' Taxi out times'!$B$5714:$C$6466, 2, 0)), 'ICAO LTO Cycle times'!$D$7,VLOOKUP($A58,' Taxi out times'!$B$5713:$C$6466, 2, 0)*60)</f>
        <v>581.8958611481977</v>
      </c>
      <c r="L58" s="30">
        <f>IF(ISNA(VLOOKUP($A58,' Taxi out times'!$B$6467:$C$7195, 2, 0)), 'ICAO LTO Cycle times'!$D$7,VLOOKUP($A58,' Taxi out times'!$B$6467:$C$7195, 2, 0)*60)</f>
        <v>588.24198834668618</v>
      </c>
      <c r="M58" s="30">
        <f>IF(ISNA(VLOOKUP($A58,'Taxi in times'!$B$2:$C$483, 2, 0)), 'ICAO LTO Cycle times'!$D$8,VLOOKUP($A58,'Taxi in times'!$B$2:$C$483, 2, 0)*60)</f>
        <v>260.08132903545749</v>
      </c>
      <c r="N58" s="30">
        <f>IF(ISNA(VLOOKUP($A58,'Taxi in times'!$B$483:$C$1074, 2, 0)), 'ICAO LTO Cycle times'!$D$8,VLOOKUP($A58,'Taxi in times'!$B$483:$C$1074, 2, 0)*60)</f>
        <v>286.44502195537234</v>
      </c>
      <c r="O58" s="30">
        <f>IF(ISNA(VLOOKUP($A58,'Taxi in times'!$B$1074:$C$1700, 2, 0)), 'ICAO LTO Cycle times'!$D$8,VLOOKUP($A58,'Taxi in times'!$B$1074:$C$1700, 2, 0)*60)</f>
        <v>302.36668642974229</v>
      </c>
      <c r="P58" s="30">
        <f>IF(ISNA(VLOOKUP($A58,'Taxi in times'!$B$1700:$C$2346, 2, 0)), 'ICAO LTO Cycle times'!$D$8,VLOOKUP($A58,'Taxi in times'!$B$1700:$C$2346, 2, 0)*60)</f>
        <v>312.36001232918937</v>
      </c>
      <c r="Q58" s="30">
        <f>IF(ISNA(VLOOKUP($A58,'Taxi in times'!$B$2346:$C$3020, 2, 0)), 'ICAO LTO Cycle times'!$D$8,VLOOKUP($A58,'Taxi in times'!$B$2346:$C$3020, 2, 0)*60)</f>
        <v>302.3204544599526</v>
      </c>
      <c r="R58" s="30">
        <f>IF(ISNA(VLOOKUP($A58,'Taxi in times'!$B$3020:$C$3684, 2, 0)), 'ICAO LTO Cycle times'!$D$8,VLOOKUP($A58,'Taxi in times'!$B$3020:$C$3684, 2, 0)*60)</f>
        <v>300.78950831176809</v>
      </c>
      <c r="S58" s="30">
        <f>IF(ISNA(VLOOKUP($A58,'Taxi in times'!$B$3684:$C$4389, 2, 0)), 'ICAO LTO Cycle times'!$D$8,VLOOKUP($A58,'Taxi in times'!$B$3684:$C$4389, 2, 0)*60)</f>
        <v>268.7233040201005</v>
      </c>
      <c r="T58" s="30">
        <f>IF(ISNA(VLOOKUP($A58,'Taxi in times'!$B$4389:$C$5084, 2, 0)), 'ICAO LTO Cycle times'!$D$8,VLOOKUP($A58,'Taxi in times'!$B$4389:$C$5084, 2, 0)*60)</f>
        <v>276.91045628928248</v>
      </c>
      <c r="U58" s="30">
        <f>IF(ISNA(VLOOKUP($A58,'Taxi in times'!$B$5085:$C$5749, 2, 0)), 'ICAO LTO Cycle times'!$D$8,VLOOKUP($A58,'Taxi in times'!$B$5085:$C$5749, 2, 0)*60)</f>
        <v>281.23979591836735</v>
      </c>
      <c r="V58" s="30">
        <f>IF(ISNA(VLOOKUP($A58,'Taxi in times'!$B$5750:$C$6509, 2, 0)), 'ICAO LTO Cycle times'!$D$8,VLOOKUP($A58,'Taxi in times'!$B$5750:$C$6509, 2, 0)*60)</f>
        <v>288.1348675408081</v>
      </c>
      <c r="W58" s="30">
        <f>IF(ISNA(VLOOKUP($A58,'Taxi in times'!$B$6510:$C$7239, 2, 0)), 'ICAO LTO Cycle times'!$D$8,VLOOKUP($A58,'Taxi in times'!$B$6510:$C$7239, 2, 0)*60)</f>
        <v>305.63495304205799</v>
      </c>
    </row>
    <row r="59" spans="1:23">
      <c r="A59" s="3" t="s">
        <v>410</v>
      </c>
      <c r="B59" s="30">
        <f>IF(ISNA(VLOOKUP($A59,' Taxi out times'!$B$2:$C$483, 2, 0)), 'ICAO LTO Cycle times'!$D$7,VLOOKUP($A59,' Taxi out times'!$B$2:$C$483, 2, 0)*60)</f>
        <v>498.67614393602844</v>
      </c>
      <c r="C59" s="30">
        <f>IF(ISNA(VLOOKUP($A59,' Taxi out times'!$B$484:$C$1071, 2, 0)), 'ICAO LTO Cycle times'!$D$7,VLOOKUP($A59,' Taxi out times'!$B$484:$C$1071, 2, 0)*60)</f>
        <v>482.7792331507502</v>
      </c>
      <c r="D59" s="30">
        <f>IF(ISNA(VLOOKUP($A59,' Taxi out times'!$B$1072:$C$1692, 2, 0)), 'ICAO LTO Cycle times'!$D$7,VLOOKUP($A59,' Taxi out times'!$B$1072:$C$1692, 2, 0)*60)</f>
        <v>488.10542635658913</v>
      </c>
      <c r="E59" s="30">
        <f>IF(ISNA(VLOOKUP($A59,' Taxi out times'!$B$1693:$C$2329, 2, 0)), 'ICAO LTO Cycle times'!$D$7,VLOOKUP($A59,' Taxi out times'!$B$1693:$C$2329, 2, 0)*60)</f>
        <v>500.1131071190951</v>
      </c>
      <c r="F59" s="30">
        <f>IF(ISNA(VLOOKUP($A59,' Taxi out times'!$B$2330:$C$2997, 2, 0)), 'ICAO LTO Cycle times'!$D$7,VLOOKUP($A59,' Taxi out times'!$B$2330:$C$2997, 2, 0)*60)</f>
        <v>539.29605206816825</v>
      </c>
      <c r="G59" s="30">
        <f>IF(ISNA(VLOOKUP($A59,' Taxi out times'!$B$2998:$C$3661, 2, 0)), 'ICAO LTO Cycle times'!$D$7,VLOOKUP($A59,' Taxi out times'!$B$2998:$C$3661, 2, 0)*60)</f>
        <v>550.43611846035674</v>
      </c>
      <c r="H59" s="30">
        <f>IF(ISNA(VLOOKUP($A59,' Taxi out times'!$B$3662:$C$4362, 2, 0)), 'ICAO LTO Cycle times'!$D$7,VLOOKUP($A59,' Taxi out times'!$B$3662:$C$4362, 2, 0)*60)</f>
        <v>545.04282927656686</v>
      </c>
      <c r="I59" s="30">
        <f>IF(ISNA(VLOOKUP($A59,' Taxi out times'!$B$4363:$C$5052, 2, 0)), 'ICAO LTO Cycle times'!$D$7,VLOOKUP($A59,' Taxi out times'!$B$4363:$C$5052, 2, 0)*60)</f>
        <v>551.44618636603843</v>
      </c>
      <c r="J59" s="30">
        <f>IF(ISNA(VLOOKUP($A59,' Taxi out times'!$B$5053:$C$5713, 2, 0)), 'ICAO LTO Cycle times'!$D$7,VLOOKUP($A59,' Taxi out times'!$B$5053:$C$5713, 2, 0)*60)</f>
        <v>541.65119027519836</v>
      </c>
      <c r="K59" s="30">
        <f>IF(ISNA(VLOOKUP($A59,' Taxi out times'!$B$5714:$C$6466, 2, 0)), 'ICAO LTO Cycle times'!$D$7,VLOOKUP($A59,' Taxi out times'!$B$5713:$C$6466, 2, 0)*60)</f>
        <v>564.51658767772517</v>
      </c>
      <c r="L59" s="30">
        <f>IF(ISNA(VLOOKUP($A59,' Taxi out times'!$B$6467:$C$7195, 2, 0)), 'ICAO LTO Cycle times'!$D$7,VLOOKUP($A59,' Taxi out times'!$B$6467:$C$7195, 2, 0)*60)</f>
        <v>547.6834239130435</v>
      </c>
      <c r="M59" s="30">
        <f>IF(ISNA(VLOOKUP($A59,'Taxi in times'!$B$2:$C$483, 2, 0)), 'ICAO LTO Cycle times'!$D$8,VLOOKUP($A59,'Taxi in times'!$B$2:$C$483, 2, 0)*60)</f>
        <v>201.6906792119965</v>
      </c>
      <c r="N59" s="30">
        <f>IF(ISNA(VLOOKUP($A59,'Taxi in times'!$B$483:$C$1074, 2, 0)), 'ICAO LTO Cycle times'!$D$8,VLOOKUP($A59,'Taxi in times'!$B$483:$C$1074, 2, 0)*60)</f>
        <v>201.12716078617098</v>
      </c>
      <c r="O59" s="30">
        <f>IF(ISNA(VLOOKUP($A59,'Taxi in times'!$B$1074:$C$1700, 2, 0)), 'ICAO LTO Cycle times'!$D$8,VLOOKUP($A59,'Taxi in times'!$B$1074:$C$1700, 2, 0)*60)</f>
        <v>202.80124869927161</v>
      </c>
      <c r="P59" s="30">
        <f>IF(ISNA(VLOOKUP($A59,'Taxi in times'!$B$1700:$C$2346, 2, 0)), 'ICAO LTO Cycle times'!$D$8,VLOOKUP($A59,'Taxi in times'!$B$1700:$C$2346, 2, 0)*60)</f>
        <v>196.22923402831978</v>
      </c>
      <c r="Q59" s="30">
        <f>IF(ISNA(VLOOKUP($A59,'Taxi in times'!$B$2346:$C$3020, 2, 0)), 'ICAO LTO Cycle times'!$D$8,VLOOKUP($A59,'Taxi in times'!$B$2346:$C$3020, 2, 0)*60)</f>
        <v>222.88275979848007</v>
      </c>
      <c r="R59" s="30">
        <f>IF(ISNA(VLOOKUP($A59,'Taxi in times'!$B$3020:$C$3684, 2, 0)), 'ICAO LTO Cycle times'!$D$8,VLOOKUP($A59,'Taxi in times'!$B$3020:$C$3684, 2, 0)*60)</f>
        <v>233.67073482973458</v>
      </c>
      <c r="S59" s="30">
        <f>IF(ISNA(VLOOKUP($A59,'Taxi in times'!$B$3684:$C$4389, 2, 0)), 'ICAO LTO Cycle times'!$D$8,VLOOKUP($A59,'Taxi in times'!$B$3684:$C$4389, 2, 0)*60)</f>
        <v>222.58757753123089</v>
      </c>
      <c r="T59" s="30">
        <f>IF(ISNA(VLOOKUP($A59,'Taxi in times'!$B$4389:$C$5084, 2, 0)), 'ICAO LTO Cycle times'!$D$8,VLOOKUP($A59,'Taxi in times'!$B$4389:$C$5084, 2, 0)*60)</f>
        <v>220.93601895734599</v>
      </c>
      <c r="U59" s="30">
        <f>IF(ISNA(VLOOKUP($A59,'Taxi in times'!$B$5085:$C$5749, 2, 0)), 'ICAO LTO Cycle times'!$D$8,VLOOKUP($A59,'Taxi in times'!$B$5085:$C$5749, 2, 0)*60)</f>
        <v>220.22136422136421</v>
      </c>
      <c r="V59" s="30">
        <f>IF(ISNA(VLOOKUP($A59,'Taxi in times'!$B$5750:$C$6509, 2, 0)), 'ICAO LTO Cycle times'!$D$8,VLOOKUP($A59,'Taxi in times'!$B$5750:$C$6509, 2, 0)*60)</f>
        <v>231.28854888835764</v>
      </c>
      <c r="W59" s="30">
        <f>IF(ISNA(VLOOKUP($A59,'Taxi in times'!$B$6510:$C$7239, 2, 0)), 'ICAO LTO Cycle times'!$D$8,VLOOKUP($A59,'Taxi in times'!$B$6510:$C$7239, 2, 0)*60)</f>
        <v>227.99898253349161</v>
      </c>
    </row>
    <row r="60" spans="1:23">
      <c r="A60" s="3" t="s">
        <v>411</v>
      </c>
      <c r="B60" s="30">
        <f>IF(ISNA(VLOOKUP($A60,' Taxi out times'!$B$2:$C$483, 2, 0)), 'ICAO LTO Cycle times'!$D$7,VLOOKUP($A60,' Taxi out times'!$B$2:$C$483, 2, 0)*60)</f>
        <v>723.79746835443041</v>
      </c>
      <c r="C60" s="30">
        <f>IF(ISNA(VLOOKUP($A60,' Taxi out times'!$B$484:$C$1071, 2, 0)), 'ICAO LTO Cycle times'!$D$7,VLOOKUP($A60,' Taxi out times'!$B$484:$C$1071, 2, 0)*60)</f>
        <v>726.17382617382623</v>
      </c>
      <c r="D60" s="30">
        <f>IF(ISNA(VLOOKUP($A60,' Taxi out times'!$B$1072:$C$1692, 2, 0)), 'ICAO LTO Cycle times'!$D$7,VLOOKUP($A60,' Taxi out times'!$B$1072:$C$1692, 2, 0)*60)</f>
        <v>691.35078534031413</v>
      </c>
      <c r="E60" s="30">
        <f>IF(ISNA(VLOOKUP($A60,' Taxi out times'!$B$1693:$C$2329, 2, 0)), 'ICAO LTO Cycle times'!$D$7,VLOOKUP($A60,' Taxi out times'!$B$1693:$C$2329, 2, 0)*60)</f>
        <v>778.6425339366516</v>
      </c>
      <c r="F60" s="30">
        <f>IF(ISNA(VLOOKUP($A60,' Taxi out times'!$B$2330:$C$2997, 2, 0)), 'ICAO LTO Cycle times'!$D$7,VLOOKUP($A60,' Taxi out times'!$B$2330:$C$2997, 2, 0)*60)</f>
        <v>700.53750270192381</v>
      </c>
      <c r="G60" s="30">
        <f>IF(ISNA(VLOOKUP($A60,' Taxi out times'!$B$2998:$C$3661, 2, 0)), 'ICAO LTO Cycle times'!$D$7,VLOOKUP($A60,' Taxi out times'!$B$2998:$C$3661, 2, 0)*60)</f>
        <v>826.24252571155228</v>
      </c>
      <c r="H60" s="30">
        <f>IF(ISNA(VLOOKUP($A60,' Taxi out times'!$B$3662:$C$4362, 2, 0)), 'ICAO LTO Cycle times'!$D$7,VLOOKUP($A60,' Taxi out times'!$B$3662:$C$4362, 2, 0)*60)</f>
        <v>751.78317535545023</v>
      </c>
      <c r="I60" s="30">
        <f>IF(ISNA(VLOOKUP($A60,' Taxi out times'!$B$4363:$C$5052, 2, 0)), 'ICAO LTO Cycle times'!$D$7,VLOOKUP($A60,' Taxi out times'!$B$4363:$C$5052, 2, 0)*60)</f>
        <v>760.94540200227061</v>
      </c>
      <c r="J60" s="30">
        <f>IF(ISNA(VLOOKUP($A60,' Taxi out times'!$B$5053:$C$5713, 2, 0)), 'ICAO LTO Cycle times'!$D$7,VLOOKUP($A60,' Taxi out times'!$B$5053:$C$5713, 2, 0)*60)</f>
        <v>743.98149168227394</v>
      </c>
      <c r="K60" s="30">
        <f>IF(ISNA(VLOOKUP($A60,' Taxi out times'!$B$5714:$C$6466, 2, 0)), 'ICAO LTO Cycle times'!$D$7,VLOOKUP($A60,' Taxi out times'!$B$5713:$C$6466, 2, 0)*60)</f>
        <v>715.42827523649089</v>
      </c>
      <c r="L60" s="30">
        <f>IF(ISNA(VLOOKUP($A60,' Taxi out times'!$B$6467:$C$7195, 2, 0)), 'ICAO LTO Cycle times'!$D$7,VLOOKUP($A60,' Taxi out times'!$B$6467:$C$7195, 2, 0)*60)</f>
        <v>706.53349875930519</v>
      </c>
      <c r="M60" s="30">
        <f>IF(ISNA(VLOOKUP($A60,'Taxi in times'!$B$2:$C$483, 2, 0)), 'ICAO LTO Cycle times'!$D$8,VLOOKUP($A60,'Taxi in times'!$B$2:$C$483, 2, 0)*60)</f>
        <v>330.82758620689651</v>
      </c>
      <c r="N60" s="30">
        <f>IF(ISNA(VLOOKUP($A60,'Taxi in times'!$B$483:$C$1074, 2, 0)), 'ICAO LTO Cycle times'!$D$8,VLOOKUP($A60,'Taxi in times'!$B$483:$C$1074, 2, 0)*60)</f>
        <v>340.125</v>
      </c>
      <c r="O60" s="30">
        <f>IF(ISNA(VLOOKUP($A60,'Taxi in times'!$B$1074:$C$1700, 2, 0)), 'ICAO LTO Cycle times'!$D$8,VLOOKUP($A60,'Taxi in times'!$B$1074:$C$1700, 2, 0)*60)</f>
        <v>327.03363914373091</v>
      </c>
      <c r="P60" s="30">
        <f>IF(ISNA(VLOOKUP($A60,'Taxi in times'!$B$1700:$C$2346, 2, 0)), 'ICAO LTO Cycle times'!$D$8,VLOOKUP($A60,'Taxi in times'!$B$1700:$C$2346, 2, 0)*60)</f>
        <v>357.71428571428572</v>
      </c>
      <c r="Q60" s="30">
        <f>IF(ISNA(VLOOKUP($A60,'Taxi in times'!$B$2346:$C$3020, 2, 0)), 'ICAO LTO Cycle times'!$D$8,VLOOKUP($A60,'Taxi in times'!$B$2346:$C$3020, 2, 0)*60)</f>
        <v>312.91642651296831</v>
      </c>
      <c r="R60" s="30">
        <f>IF(ISNA(VLOOKUP($A60,'Taxi in times'!$B$3020:$C$3684, 2, 0)), 'ICAO LTO Cycle times'!$D$8,VLOOKUP($A60,'Taxi in times'!$B$3020:$C$3684, 2, 0)*60)</f>
        <v>321.41150231002069</v>
      </c>
      <c r="S60" s="30">
        <f>IF(ISNA(VLOOKUP($A60,'Taxi in times'!$B$3684:$C$4389, 2, 0)), 'ICAO LTO Cycle times'!$D$8,VLOOKUP($A60,'Taxi in times'!$B$3684:$C$4389, 2, 0)*60)</f>
        <v>329.15860161959313</v>
      </c>
      <c r="T60" s="30">
        <f>IF(ISNA(VLOOKUP($A60,'Taxi in times'!$B$4389:$C$5084, 2, 0)), 'ICAO LTO Cycle times'!$D$8,VLOOKUP($A60,'Taxi in times'!$B$4389:$C$5084, 2, 0)*60)</f>
        <v>334.58991024450637</v>
      </c>
      <c r="U60" s="30">
        <f>IF(ISNA(VLOOKUP($A60,'Taxi in times'!$B$5085:$C$5749, 2, 0)), 'ICAO LTO Cycle times'!$D$8,VLOOKUP($A60,'Taxi in times'!$B$5085:$C$5749, 2, 0)*60)</f>
        <v>331.14710743801652</v>
      </c>
      <c r="V60" s="30">
        <f>IF(ISNA(VLOOKUP($A60,'Taxi in times'!$B$5750:$C$6509, 2, 0)), 'ICAO LTO Cycle times'!$D$8,VLOOKUP($A60,'Taxi in times'!$B$5750:$C$6509, 2, 0)*60)</f>
        <v>364.17755920797202</v>
      </c>
      <c r="W60" s="30">
        <f>IF(ISNA(VLOOKUP($A60,'Taxi in times'!$B$6510:$C$7239, 2, 0)), 'ICAO LTO Cycle times'!$D$8,VLOOKUP($A60,'Taxi in times'!$B$6510:$C$7239, 2, 0)*60)</f>
        <v>398.63940520446096</v>
      </c>
    </row>
    <row r="61" spans="1:23">
      <c r="A61" s="3" t="s">
        <v>1061</v>
      </c>
      <c r="B61" s="30">
        <f>IF(ISNA(VLOOKUP($A61,' Taxi out times'!$B$2:$C$483, 2, 0)), 'ICAO LTO Cycle times'!$D$7,VLOOKUP($A61,' Taxi out times'!$B$2:$C$483, 2, 0)*60)</f>
        <v>1140</v>
      </c>
      <c r="C61" s="30">
        <f>IF(ISNA(VLOOKUP($A61,' Taxi out times'!$B$484:$C$1071, 2, 0)), 'ICAO LTO Cycle times'!$D$7,VLOOKUP($A61,' Taxi out times'!$B$484:$C$1071, 2, 0)*60)</f>
        <v>1140</v>
      </c>
      <c r="D61" s="30">
        <f>IF(ISNA(VLOOKUP($A61,' Taxi out times'!$B$1072:$C$1692, 2, 0)), 'ICAO LTO Cycle times'!$D$7,VLOOKUP($A61,' Taxi out times'!$B$1072:$C$1692, 2, 0)*60)</f>
        <v>1140</v>
      </c>
      <c r="E61" s="30">
        <f>IF(ISNA(VLOOKUP($A61,' Taxi out times'!$B$1693:$C$2329, 2, 0)), 'ICAO LTO Cycle times'!$D$7,VLOOKUP($A61,' Taxi out times'!$B$1693:$C$2329, 2, 0)*60)</f>
        <v>775.82887700534752</v>
      </c>
      <c r="F61" s="30">
        <f>IF(ISNA(VLOOKUP($A61,' Taxi out times'!$B$2330:$C$2997, 2, 0)), 'ICAO LTO Cycle times'!$D$7,VLOOKUP($A61,' Taxi out times'!$B$2330:$C$2997, 2, 0)*60)</f>
        <v>1140</v>
      </c>
      <c r="G61" s="30">
        <f>IF(ISNA(VLOOKUP($A61,' Taxi out times'!$B$2998:$C$3661, 2, 0)), 'ICAO LTO Cycle times'!$D$7,VLOOKUP($A61,' Taxi out times'!$B$2998:$C$3661, 2, 0)*60)</f>
        <v>1140</v>
      </c>
      <c r="H61" s="30">
        <f>IF(ISNA(VLOOKUP($A61,' Taxi out times'!$B$3662:$C$4362, 2, 0)), 'ICAO LTO Cycle times'!$D$7,VLOOKUP($A61,' Taxi out times'!$B$3662:$C$4362, 2, 0)*60)</f>
        <v>717.33333333333337</v>
      </c>
      <c r="I61" s="30">
        <f>IF(ISNA(VLOOKUP($A61,' Taxi out times'!$B$4363:$C$5052, 2, 0)), 'ICAO LTO Cycle times'!$D$7,VLOOKUP($A61,' Taxi out times'!$B$4363:$C$5052, 2, 0)*60)</f>
        <v>782.63473053892221</v>
      </c>
      <c r="J61" s="30">
        <f>IF(ISNA(VLOOKUP($A61,' Taxi out times'!$B$5053:$C$5713, 2, 0)), 'ICAO LTO Cycle times'!$D$7,VLOOKUP($A61,' Taxi out times'!$B$5053:$C$5713, 2, 0)*60)</f>
        <v>805.58603491271822</v>
      </c>
      <c r="K61" s="30">
        <f>IF(ISNA(VLOOKUP($A61,' Taxi out times'!$B$5714:$C$6466, 2, 0)), 'ICAO LTO Cycle times'!$D$7,VLOOKUP($A61,' Taxi out times'!$B$5713:$C$6466, 2, 0)*60)</f>
        <v>737.53320683111963</v>
      </c>
      <c r="L61" s="30">
        <f>IF(ISNA(VLOOKUP($A61,' Taxi out times'!$B$6467:$C$7195, 2, 0)), 'ICAO LTO Cycle times'!$D$7,VLOOKUP($A61,' Taxi out times'!$B$6467:$C$7195, 2, 0)*60)</f>
        <v>779.02702702702697</v>
      </c>
      <c r="M61" s="30">
        <f>IF(ISNA(VLOOKUP($A61,'Taxi in times'!$B$2:$C$483, 2, 0)), 'ICAO LTO Cycle times'!$D$8,VLOOKUP($A61,'Taxi in times'!$B$2:$C$483, 2, 0)*60)</f>
        <v>420</v>
      </c>
      <c r="N61" s="30">
        <f>IF(ISNA(VLOOKUP($A61,'Taxi in times'!$B$483:$C$1074, 2, 0)), 'ICAO LTO Cycle times'!$D$8,VLOOKUP($A61,'Taxi in times'!$B$483:$C$1074, 2, 0)*60)</f>
        <v>420</v>
      </c>
      <c r="O61" s="30">
        <f>IF(ISNA(VLOOKUP($A61,'Taxi in times'!$B$1074:$C$1700, 2, 0)), 'ICAO LTO Cycle times'!$D$8,VLOOKUP($A61,'Taxi in times'!$B$1074:$C$1700, 2, 0)*60)</f>
        <v>420</v>
      </c>
      <c r="P61" s="30">
        <f>IF(ISNA(VLOOKUP($A61,'Taxi in times'!$B$1700:$C$2346, 2, 0)), 'ICAO LTO Cycle times'!$D$8,VLOOKUP($A61,'Taxi in times'!$B$1700:$C$2346, 2, 0)*60)</f>
        <v>355</v>
      </c>
      <c r="Q61" s="30">
        <f>IF(ISNA(VLOOKUP($A61,'Taxi in times'!$B$2346:$C$3020, 2, 0)), 'ICAO LTO Cycle times'!$D$8,VLOOKUP($A61,'Taxi in times'!$B$2346:$C$3020, 2, 0)*60)</f>
        <v>420</v>
      </c>
      <c r="R61" s="30">
        <f>IF(ISNA(VLOOKUP($A61,'Taxi in times'!$B$3020:$C$3684, 2, 0)), 'ICAO LTO Cycle times'!$D$8,VLOOKUP($A61,'Taxi in times'!$B$3020:$C$3684, 2, 0)*60)</f>
        <v>420</v>
      </c>
      <c r="S61" s="30">
        <f>IF(ISNA(VLOOKUP($A61,'Taxi in times'!$B$3684:$C$4389, 2, 0)), 'ICAO LTO Cycle times'!$D$8,VLOOKUP($A61,'Taxi in times'!$B$3684:$C$4389, 2, 0)*60)</f>
        <v>420</v>
      </c>
      <c r="T61" s="30">
        <f>IF(ISNA(VLOOKUP($A61,'Taxi in times'!$B$4389:$C$5084, 2, 0)), 'ICAO LTO Cycle times'!$D$8,VLOOKUP($A61,'Taxi in times'!$B$4389:$C$5084, 2, 0)*60)</f>
        <v>301.70678336980302</v>
      </c>
      <c r="U61" s="30">
        <f>IF(ISNA(VLOOKUP($A61,'Taxi in times'!$B$5085:$C$5749, 2, 0)), 'ICAO LTO Cycle times'!$D$8,VLOOKUP($A61,'Taxi in times'!$B$5085:$C$5749, 2, 0)*60)</f>
        <v>325.5978260869565</v>
      </c>
      <c r="V61" s="30">
        <f>IF(ISNA(VLOOKUP($A61,'Taxi in times'!$B$5750:$C$6509, 2, 0)), 'ICAO LTO Cycle times'!$D$8,VLOOKUP($A61,'Taxi in times'!$B$5750:$C$6509, 2, 0)*60)</f>
        <v>351.92771084337352</v>
      </c>
      <c r="W61" s="30">
        <f>IF(ISNA(VLOOKUP($A61,'Taxi in times'!$B$6510:$C$7239, 2, 0)), 'ICAO LTO Cycle times'!$D$8,VLOOKUP($A61,'Taxi in times'!$B$6510:$C$7239, 2, 0)*60)</f>
        <v>327.01195219123503</v>
      </c>
    </row>
    <row r="62" spans="1:23">
      <c r="A62" s="3" t="s">
        <v>412</v>
      </c>
      <c r="B62" s="30">
        <f>IF(ISNA(VLOOKUP($A62,' Taxi out times'!$B$2:$C$483, 2, 0)), 'ICAO LTO Cycle times'!$D$7,VLOOKUP($A62,' Taxi out times'!$B$2:$C$483, 2, 0)*60)</f>
        <v>1140</v>
      </c>
      <c r="C62" s="30">
        <f>IF(ISNA(VLOOKUP($A62,' Taxi out times'!$B$484:$C$1071, 2, 0)), 'ICAO LTO Cycle times'!$D$7,VLOOKUP($A62,' Taxi out times'!$B$484:$C$1071, 2, 0)*60)</f>
        <v>441.45454545454544</v>
      </c>
      <c r="D62" s="30">
        <f>IF(ISNA(VLOOKUP($A62,' Taxi out times'!$B$1072:$C$1692, 2, 0)), 'ICAO LTO Cycle times'!$D$7,VLOOKUP($A62,' Taxi out times'!$B$1072:$C$1692, 2, 0)*60)</f>
        <v>497.05583756345175</v>
      </c>
      <c r="E62" s="30">
        <f>IF(ISNA(VLOOKUP($A62,' Taxi out times'!$B$1693:$C$2329, 2, 0)), 'ICAO LTO Cycle times'!$D$7,VLOOKUP($A62,' Taxi out times'!$B$1693:$C$2329, 2, 0)*60)</f>
        <v>466.15384615384613</v>
      </c>
      <c r="F62" s="30">
        <f>IF(ISNA(VLOOKUP($A62,' Taxi out times'!$B$2330:$C$2997, 2, 0)), 'ICAO LTO Cycle times'!$D$7,VLOOKUP($A62,' Taxi out times'!$B$2330:$C$2997, 2, 0)*60)</f>
        <v>475.34722222222217</v>
      </c>
      <c r="G62" s="30">
        <f>IF(ISNA(VLOOKUP($A62,' Taxi out times'!$B$2998:$C$3661, 2, 0)), 'ICAO LTO Cycle times'!$D$7,VLOOKUP($A62,' Taxi out times'!$B$2998:$C$3661, 2, 0)*60)</f>
        <v>491.5629742033384</v>
      </c>
      <c r="H62" s="30">
        <f>IF(ISNA(VLOOKUP($A62,' Taxi out times'!$B$3662:$C$4362, 2, 0)), 'ICAO LTO Cycle times'!$D$7,VLOOKUP($A62,' Taxi out times'!$B$3662:$C$4362, 2, 0)*60)</f>
        <v>548.9895470383276</v>
      </c>
      <c r="I62" s="30">
        <f>IF(ISNA(VLOOKUP($A62,' Taxi out times'!$B$4363:$C$5052, 2, 0)), 'ICAO LTO Cycle times'!$D$7,VLOOKUP($A62,' Taxi out times'!$B$4363:$C$5052, 2, 0)*60)</f>
        <v>565.19121236777869</v>
      </c>
      <c r="J62" s="30">
        <f>IF(ISNA(VLOOKUP($A62,' Taxi out times'!$B$5053:$C$5713, 2, 0)), 'ICAO LTO Cycle times'!$D$7,VLOOKUP($A62,' Taxi out times'!$B$5053:$C$5713, 2, 0)*60)</f>
        <v>564.52589641434258</v>
      </c>
      <c r="K62" s="30">
        <f>IF(ISNA(VLOOKUP($A62,' Taxi out times'!$B$5714:$C$6466, 2, 0)), 'ICAO LTO Cycle times'!$D$7,VLOOKUP($A62,' Taxi out times'!$B$5713:$C$6466, 2, 0)*60)</f>
        <v>581.0526315789474</v>
      </c>
      <c r="L62" s="30">
        <f>IF(ISNA(VLOOKUP($A62,' Taxi out times'!$B$6467:$C$7195, 2, 0)), 'ICAO LTO Cycle times'!$D$7,VLOOKUP($A62,' Taxi out times'!$B$6467:$C$7195, 2, 0)*60)</f>
        <v>607.28232189973608</v>
      </c>
      <c r="M62" s="30">
        <f>IF(ISNA(VLOOKUP($A62,'Taxi in times'!$B$2:$C$483, 2, 0)), 'ICAO LTO Cycle times'!$D$8,VLOOKUP($A62,'Taxi in times'!$B$2:$C$483, 2, 0)*60)</f>
        <v>420</v>
      </c>
      <c r="N62" s="30">
        <f>IF(ISNA(VLOOKUP($A62,'Taxi in times'!$B$483:$C$1074, 2, 0)), 'ICAO LTO Cycle times'!$D$8,VLOOKUP($A62,'Taxi in times'!$B$483:$C$1074, 2, 0)*60)</f>
        <v>285.81818181818181</v>
      </c>
      <c r="O62" s="30">
        <f>IF(ISNA(VLOOKUP($A62,'Taxi in times'!$B$1074:$C$1700, 2, 0)), 'ICAO LTO Cycle times'!$D$8,VLOOKUP($A62,'Taxi in times'!$B$1074:$C$1700, 2, 0)*60)</f>
        <v>238.19095477386935</v>
      </c>
      <c r="P62" s="30">
        <f>IF(ISNA(VLOOKUP($A62,'Taxi in times'!$B$1700:$C$2346, 2, 0)), 'ICAO LTO Cycle times'!$D$8,VLOOKUP($A62,'Taxi in times'!$B$1700:$C$2346, 2, 0)*60)</f>
        <v>231.72932330827066</v>
      </c>
      <c r="Q62" s="30">
        <f>IF(ISNA(VLOOKUP($A62,'Taxi in times'!$B$2346:$C$3020, 2, 0)), 'ICAO LTO Cycle times'!$D$8,VLOOKUP($A62,'Taxi in times'!$B$2346:$C$3020, 2, 0)*60)</f>
        <v>268.50981902194843</v>
      </c>
      <c r="R62" s="30">
        <f>IF(ISNA(VLOOKUP($A62,'Taxi in times'!$B$3020:$C$3684, 2, 0)), 'ICAO LTO Cycle times'!$D$8,VLOOKUP($A62,'Taxi in times'!$B$3020:$C$3684, 2, 0)*60)</f>
        <v>263.39393939393938</v>
      </c>
      <c r="S62" s="30">
        <f>IF(ISNA(VLOOKUP($A62,'Taxi in times'!$B$3684:$C$4389, 2, 0)), 'ICAO LTO Cycle times'!$D$8,VLOOKUP($A62,'Taxi in times'!$B$3684:$C$4389, 2, 0)*60)</f>
        <v>257.62859633827372</v>
      </c>
      <c r="T62" s="30">
        <f>IF(ISNA(VLOOKUP($A62,'Taxi in times'!$B$4389:$C$5084, 2, 0)), 'ICAO LTO Cycle times'!$D$8,VLOOKUP($A62,'Taxi in times'!$B$4389:$C$5084, 2, 0)*60)</f>
        <v>243.8079739625712</v>
      </c>
      <c r="U62" s="30">
        <f>IF(ISNA(VLOOKUP($A62,'Taxi in times'!$B$5085:$C$5749, 2, 0)), 'ICAO LTO Cycle times'!$D$8,VLOOKUP($A62,'Taxi in times'!$B$5085:$C$5749, 2, 0)*60)</f>
        <v>271.07569721115539</v>
      </c>
      <c r="V62" s="30">
        <f>IF(ISNA(VLOOKUP($A62,'Taxi in times'!$B$5750:$C$6509, 2, 0)), 'ICAO LTO Cycle times'!$D$8,VLOOKUP($A62,'Taxi in times'!$B$5750:$C$6509, 2, 0)*60)</f>
        <v>264.56074766355141</v>
      </c>
      <c r="W62" s="30">
        <f>IF(ISNA(VLOOKUP($A62,'Taxi in times'!$B$6510:$C$7239, 2, 0)), 'ICAO LTO Cycle times'!$D$8,VLOOKUP($A62,'Taxi in times'!$B$6510:$C$7239, 2, 0)*60)</f>
        <v>248.50393700787401</v>
      </c>
    </row>
    <row r="63" spans="1:23">
      <c r="A63" s="3" t="s">
        <v>1033</v>
      </c>
      <c r="B63" s="30">
        <f>IF(ISNA(VLOOKUP($A63,' Taxi out times'!$B$2:$C$483, 2, 0)), 'ICAO LTO Cycle times'!$D$7,VLOOKUP($A63,' Taxi out times'!$B$2:$C$483, 2, 0)*60)</f>
        <v>1140</v>
      </c>
      <c r="C63" s="30">
        <f>IF(ISNA(VLOOKUP($A63,' Taxi out times'!$B$484:$C$1071, 2, 0)), 'ICAO LTO Cycle times'!$D$7,VLOOKUP($A63,' Taxi out times'!$B$484:$C$1071, 2, 0)*60)</f>
        <v>1140</v>
      </c>
      <c r="D63" s="30">
        <f>IF(ISNA(VLOOKUP($A63,' Taxi out times'!$B$1072:$C$1692, 2, 0)), 'ICAO LTO Cycle times'!$D$7,VLOOKUP($A63,' Taxi out times'!$B$1072:$C$1692, 2, 0)*60)</f>
        <v>1140</v>
      </c>
      <c r="E63" s="30">
        <f>IF(ISNA(VLOOKUP($A63,' Taxi out times'!$B$1693:$C$2329, 2, 0)), 'ICAO LTO Cycle times'!$D$7,VLOOKUP($A63,' Taxi out times'!$B$1693:$C$2329, 2, 0)*60)</f>
        <v>1140</v>
      </c>
      <c r="F63" s="30">
        <f>IF(ISNA(VLOOKUP($A63,' Taxi out times'!$B$2330:$C$2997, 2, 0)), 'ICAO LTO Cycle times'!$D$7,VLOOKUP($A63,' Taxi out times'!$B$2330:$C$2997, 2, 0)*60)</f>
        <v>1140</v>
      </c>
      <c r="G63" s="30">
        <f>IF(ISNA(VLOOKUP($A63,' Taxi out times'!$B$2998:$C$3661, 2, 0)), 'ICAO LTO Cycle times'!$D$7,VLOOKUP($A63,' Taxi out times'!$B$2998:$C$3661, 2, 0)*60)</f>
        <v>563.27743902439033</v>
      </c>
      <c r="H63" s="30">
        <f>IF(ISNA(VLOOKUP($A63,' Taxi out times'!$B$3662:$C$4362, 2, 0)), 'ICAO LTO Cycle times'!$D$7,VLOOKUP($A63,' Taxi out times'!$B$3662:$C$4362, 2, 0)*60)</f>
        <v>635.13553657630894</v>
      </c>
      <c r="I63" s="30">
        <f>IF(ISNA(VLOOKUP($A63,' Taxi out times'!$B$4363:$C$5052, 2, 0)), 'ICAO LTO Cycle times'!$D$7,VLOOKUP($A63,' Taxi out times'!$B$4363:$C$5052, 2, 0)*60)</f>
        <v>677.00888752681578</v>
      </c>
      <c r="J63" s="30">
        <f>IF(ISNA(VLOOKUP($A63,' Taxi out times'!$B$5053:$C$5713, 2, 0)), 'ICAO LTO Cycle times'!$D$7,VLOOKUP($A63,' Taxi out times'!$B$5053:$C$5713, 2, 0)*60)</f>
        <v>684.10220014194465</v>
      </c>
      <c r="K63" s="30">
        <f>IF(ISNA(VLOOKUP($A63,' Taxi out times'!$B$5714:$C$6466, 2, 0)), 'ICAO LTO Cycle times'!$D$7,VLOOKUP($A63,' Taxi out times'!$B$5713:$C$6466, 2, 0)*60)</f>
        <v>666.30272952853602</v>
      </c>
      <c r="L63" s="30">
        <f>IF(ISNA(VLOOKUP($A63,' Taxi out times'!$B$6467:$C$7195, 2, 0)), 'ICAO LTO Cycle times'!$D$7,VLOOKUP($A63,' Taxi out times'!$B$6467:$C$7195, 2, 0)*60)</f>
        <v>673.22033898305085</v>
      </c>
      <c r="M63" s="30">
        <f>IF(ISNA(VLOOKUP($A63,'Taxi in times'!$B$2:$C$483, 2, 0)), 'ICAO LTO Cycle times'!$D$8,VLOOKUP($A63,'Taxi in times'!$B$2:$C$483, 2, 0)*60)</f>
        <v>420</v>
      </c>
      <c r="N63" s="30">
        <f>IF(ISNA(VLOOKUP($A63,'Taxi in times'!$B$483:$C$1074, 2, 0)), 'ICAO LTO Cycle times'!$D$8,VLOOKUP($A63,'Taxi in times'!$B$483:$C$1074, 2, 0)*60)</f>
        <v>420</v>
      </c>
      <c r="O63" s="30">
        <f>IF(ISNA(VLOOKUP($A63,'Taxi in times'!$B$1074:$C$1700, 2, 0)), 'ICAO LTO Cycle times'!$D$8,VLOOKUP($A63,'Taxi in times'!$B$1074:$C$1700, 2, 0)*60)</f>
        <v>420</v>
      </c>
      <c r="P63" s="30">
        <f>IF(ISNA(VLOOKUP($A63,'Taxi in times'!$B$1700:$C$2346, 2, 0)), 'ICAO LTO Cycle times'!$D$8,VLOOKUP($A63,'Taxi in times'!$B$1700:$C$2346, 2, 0)*60)</f>
        <v>420</v>
      </c>
      <c r="Q63" s="30">
        <f>IF(ISNA(VLOOKUP($A63,'Taxi in times'!$B$2346:$C$3020, 2, 0)), 'ICAO LTO Cycle times'!$D$8,VLOOKUP($A63,'Taxi in times'!$B$2346:$C$3020, 2, 0)*60)</f>
        <v>420</v>
      </c>
      <c r="R63" s="30">
        <f>IF(ISNA(VLOOKUP($A63,'Taxi in times'!$B$3020:$C$3684, 2, 0)), 'ICAO LTO Cycle times'!$D$8,VLOOKUP($A63,'Taxi in times'!$B$3020:$C$3684, 2, 0)*60)</f>
        <v>279.42922374429224</v>
      </c>
      <c r="S63" s="30">
        <f>IF(ISNA(VLOOKUP($A63,'Taxi in times'!$B$3684:$C$4389, 2, 0)), 'ICAO LTO Cycle times'!$D$8,VLOOKUP($A63,'Taxi in times'!$B$3684:$C$4389, 2, 0)*60)</f>
        <v>304.00593471810089</v>
      </c>
      <c r="T63" s="30">
        <f>IF(ISNA(VLOOKUP($A63,'Taxi in times'!$B$4389:$C$5084, 2, 0)), 'ICAO LTO Cycle times'!$D$8,VLOOKUP($A63,'Taxi in times'!$B$4389:$C$5084, 2, 0)*60)</f>
        <v>328.53031230863445</v>
      </c>
      <c r="U63" s="30">
        <f>IF(ISNA(VLOOKUP($A63,'Taxi in times'!$B$5085:$C$5749, 2, 0)), 'ICAO LTO Cycle times'!$D$8,VLOOKUP($A63,'Taxi in times'!$B$5085:$C$5749, 2, 0)*60)</f>
        <v>348.10619469026551</v>
      </c>
      <c r="V63" s="30">
        <f>IF(ISNA(VLOOKUP($A63,'Taxi in times'!$B$5750:$C$6509, 2, 0)), 'ICAO LTO Cycle times'!$D$8,VLOOKUP($A63,'Taxi in times'!$B$5750:$C$6509, 2, 0)*60)</f>
        <v>365.66459627329192</v>
      </c>
      <c r="W63" s="30">
        <f>IF(ISNA(VLOOKUP($A63,'Taxi in times'!$B$6510:$C$7239, 2, 0)), 'ICAO LTO Cycle times'!$D$8,VLOOKUP($A63,'Taxi in times'!$B$6510:$C$7239, 2, 0)*60)</f>
        <v>373.73076923076923</v>
      </c>
    </row>
    <row r="64" spans="1:23">
      <c r="A64" s="3" t="s">
        <v>413</v>
      </c>
      <c r="B64" s="30">
        <f>IF(ISNA(VLOOKUP($A64,' Taxi out times'!$B$2:$C$483, 2, 0)), 'ICAO LTO Cycle times'!$D$7,VLOOKUP($A64,' Taxi out times'!$B$2:$C$483, 2, 0)*60)</f>
        <v>372.99412915851269</v>
      </c>
      <c r="C64" s="30">
        <f>IF(ISNA(VLOOKUP($A64,' Taxi out times'!$B$484:$C$1071, 2, 0)), 'ICAO LTO Cycle times'!$D$7,VLOOKUP($A64,' Taxi out times'!$B$484:$C$1071, 2, 0)*60)</f>
        <v>360.07825600894358</v>
      </c>
      <c r="D64" s="30">
        <f>IF(ISNA(VLOOKUP($A64,' Taxi out times'!$B$1072:$C$1692, 2, 0)), 'ICAO LTO Cycle times'!$D$7,VLOOKUP($A64,' Taxi out times'!$B$1072:$C$1692, 2, 0)*60)</f>
        <v>362.4781491002571</v>
      </c>
      <c r="E64" s="30">
        <f>IF(ISNA(VLOOKUP($A64,' Taxi out times'!$B$1693:$C$2329, 2, 0)), 'ICAO LTO Cycle times'!$D$7,VLOOKUP($A64,' Taxi out times'!$B$1693:$C$2329, 2, 0)*60)</f>
        <v>361.09663409337679</v>
      </c>
      <c r="F64" s="30">
        <f>IF(ISNA(VLOOKUP($A64,' Taxi out times'!$B$2330:$C$2997, 2, 0)), 'ICAO LTO Cycle times'!$D$7,VLOOKUP($A64,' Taxi out times'!$B$2330:$C$2997, 2, 0)*60)</f>
        <v>370.25879230258789</v>
      </c>
      <c r="G64" s="30">
        <f>IF(ISNA(VLOOKUP($A64,' Taxi out times'!$B$2998:$C$3661, 2, 0)), 'ICAO LTO Cycle times'!$D$7,VLOOKUP($A64,' Taxi out times'!$B$2998:$C$3661, 2, 0)*60)</f>
        <v>446.49050795279635</v>
      </c>
      <c r="H64" s="30">
        <f>IF(ISNA(VLOOKUP($A64,' Taxi out times'!$B$3662:$C$4362, 2, 0)), 'ICAO LTO Cycle times'!$D$7,VLOOKUP($A64,' Taxi out times'!$B$3662:$C$4362, 2, 0)*60)</f>
        <v>428.24686940966006</v>
      </c>
      <c r="I64" s="30">
        <f>IF(ISNA(VLOOKUP($A64,' Taxi out times'!$B$4363:$C$5052, 2, 0)), 'ICAO LTO Cycle times'!$D$7,VLOOKUP($A64,' Taxi out times'!$B$4363:$C$5052, 2, 0)*60)</f>
        <v>443.77531524646542</v>
      </c>
      <c r="J64" s="30">
        <f>IF(ISNA(VLOOKUP($A64,' Taxi out times'!$B$5053:$C$5713, 2, 0)), 'ICAO LTO Cycle times'!$D$7,VLOOKUP($A64,' Taxi out times'!$B$5053:$C$5713, 2, 0)*60)</f>
        <v>431.36051675413808</v>
      </c>
      <c r="K64" s="30">
        <f>IF(ISNA(VLOOKUP($A64,' Taxi out times'!$B$5714:$C$6466, 2, 0)), 'ICAO LTO Cycle times'!$D$7,VLOOKUP($A64,' Taxi out times'!$B$5713:$C$6466, 2, 0)*60)</f>
        <v>409.04671115347946</v>
      </c>
      <c r="L64" s="30">
        <f>IF(ISNA(VLOOKUP($A64,' Taxi out times'!$B$6467:$C$7195, 2, 0)), 'ICAO LTO Cycle times'!$D$7,VLOOKUP($A64,' Taxi out times'!$B$6467:$C$7195, 2, 0)*60)</f>
        <v>418.81157948197051</v>
      </c>
      <c r="M64" s="30">
        <f>IF(ISNA(VLOOKUP($A64,'Taxi in times'!$B$2:$C$483, 2, 0)), 'ICAO LTO Cycle times'!$D$8,VLOOKUP($A64,'Taxi in times'!$B$2:$C$483, 2, 0)*60)</f>
        <v>243.67320261437908</v>
      </c>
      <c r="N64" s="30">
        <f>IF(ISNA(VLOOKUP($A64,'Taxi in times'!$B$483:$C$1074, 2, 0)), 'ICAO LTO Cycle times'!$D$8,VLOOKUP($A64,'Taxi in times'!$B$483:$C$1074, 2, 0)*60)</f>
        <v>234.72392638036811</v>
      </c>
      <c r="O64" s="30">
        <f>IF(ISNA(VLOOKUP($A64,'Taxi in times'!$B$1074:$C$1700, 2, 0)), 'ICAO LTO Cycle times'!$D$8,VLOOKUP($A64,'Taxi in times'!$B$1074:$C$1700, 2, 0)*60)</f>
        <v>232.94964028776977</v>
      </c>
      <c r="P64" s="30">
        <f>IF(ISNA(VLOOKUP($A64,'Taxi in times'!$B$1700:$C$2346, 2, 0)), 'ICAO LTO Cycle times'!$D$8,VLOOKUP($A64,'Taxi in times'!$B$1700:$C$2346, 2, 0)*60)</f>
        <v>226.64480874316939</v>
      </c>
      <c r="Q64" s="30">
        <f>IF(ISNA(VLOOKUP($A64,'Taxi in times'!$B$2346:$C$3020, 2, 0)), 'ICAO LTO Cycle times'!$D$8,VLOOKUP($A64,'Taxi in times'!$B$2346:$C$3020, 2, 0)*60)</f>
        <v>232.16526734423331</v>
      </c>
      <c r="R64" s="30">
        <f>IF(ISNA(VLOOKUP($A64,'Taxi in times'!$B$3020:$C$3684, 2, 0)), 'ICAO LTO Cycle times'!$D$8,VLOOKUP($A64,'Taxi in times'!$B$3020:$C$3684, 2, 0)*60)</f>
        <v>246.14282057844892</v>
      </c>
      <c r="S64" s="30">
        <f>IF(ISNA(VLOOKUP($A64,'Taxi in times'!$B$3684:$C$4389, 2, 0)), 'ICAO LTO Cycle times'!$D$8,VLOOKUP($A64,'Taxi in times'!$B$3684:$C$4389, 2, 0)*60)</f>
        <v>224.4114149821641</v>
      </c>
      <c r="T64" s="30">
        <f>IF(ISNA(VLOOKUP($A64,'Taxi in times'!$B$4389:$C$5084, 2, 0)), 'ICAO LTO Cycle times'!$D$8,VLOOKUP($A64,'Taxi in times'!$B$4389:$C$5084, 2, 0)*60)</f>
        <v>233.40182648401827</v>
      </c>
      <c r="U64" s="30">
        <f>IF(ISNA(VLOOKUP($A64,'Taxi in times'!$B$5085:$C$5749, 2, 0)), 'ICAO LTO Cycle times'!$D$8,VLOOKUP($A64,'Taxi in times'!$B$5085:$C$5749, 2, 0)*60)</f>
        <v>242.03883495145632</v>
      </c>
      <c r="V64" s="30">
        <f>IF(ISNA(VLOOKUP($A64,'Taxi in times'!$B$5750:$C$6509, 2, 0)), 'ICAO LTO Cycle times'!$D$8,VLOOKUP($A64,'Taxi in times'!$B$5750:$C$6509, 2, 0)*60)</f>
        <v>234.52471482889734</v>
      </c>
      <c r="W64" s="30">
        <f>IF(ISNA(VLOOKUP($A64,'Taxi in times'!$B$6510:$C$7239, 2, 0)), 'ICAO LTO Cycle times'!$D$8,VLOOKUP($A64,'Taxi in times'!$B$6510:$C$7239, 2, 0)*60)</f>
        <v>232.35084140744519</v>
      </c>
    </row>
    <row r="65" spans="1:23">
      <c r="A65" s="3" t="s">
        <v>414</v>
      </c>
      <c r="B65" s="30">
        <f>IF(ISNA(VLOOKUP($A65,' Taxi out times'!$B$2:$C$483, 2, 0)), 'ICAO LTO Cycle times'!$D$7,VLOOKUP($A65,' Taxi out times'!$B$2:$C$483, 2, 0)*60)</f>
        <v>1140</v>
      </c>
      <c r="C65" s="30">
        <f>IF(ISNA(VLOOKUP($A65,' Taxi out times'!$B$484:$C$1071, 2, 0)), 'ICAO LTO Cycle times'!$D$7,VLOOKUP($A65,' Taxi out times'!$B$484:$C$1071, 2, 0)*60)</f>
        <v>1140</v>
      </c>
      <c r="D65" s="30">
        <f>IF(ISNA(VLOOKUP($A65,' Taxi out times'!$B$1072:$C$1692, 2, 0)), 'ICAO LTO Cycle times'!$D$7,VLOOKUP($A65,' Taxi out times'!$B$1072:$C$1692, 2, 0)*60)</f>
        <v>1140</v>
      </c>
      <c r="E65" s="30">
        <f>IF(ISNA(VLOOKUP($A65,' Taxi out times'!$B$1693:$C$2329, 2, 0)), 'ICAO LTO Cycle times'!$D$7,VLOOKUP($A65,' Taxi out times'!$B$1693:$C$2329, 2, 0)*60)</f>
        <v>605.29999999999995</v>
      </c>
      <c r="F65" s="30">
        <f>IF(ISNA(VLOOKUP($A65,' Taxi out times'!$B$2330:$C$2997, 2, 0)), 'ICAO LTO Cycle times'!$D$7,VLOOKUP($A65,' Taxi out times'!$B$2330:$C$2997, 2, 0)*60)</f>
        <v>589.60846560846562</v>
      </c>
      <c r="G65" s="30">
        <f>IF(ISNA(VLOOKUP($A65,' Taxi out times'!$B$2998:$C$3661, 2, 0)), 'ICAO LTO Cycle times'!$D$7,VLOOKUP($A65,' Taxi out times'!$B$2998:$C$3661, 2, 0)*60)</f>
        <v>622.18549886387109</v>
      </c>
      <c r="H65" s="30">
        <f>IF(ISNA(VLOOKUP($A65,' Taxi out times'!$B$3662:$C$4362, 2, 0)), 'ICAO LTO Cycle times'!$D$7,VLOOKUP($A65,' Taxi out times'!$B$3662:$C$4362, 2, 0)*60)</f>
        <v>602.11653083566466</v>
      </c>
      <c r="I65" s="30">
        <f>IF(ISNA(VLOOKUP($A65,' Taxi out times'!$B$4363:$C$5052, 2, 0)), 'ICAO LTO Cycle times'!$D$7,VLOOKUP($A65,' Taxi out times'!$B$4363:$C$5052, 2, 0)*60)</f>
        <v>608.32351786415393</v>
      </c>
      <c r="J65" s="30">
        <f>IF(ISNA(VLOOKUP($A65,' Taxi out times'!$B$5053:$C$5713, 2, 0)), 'ICAO LTO Cycle times'!$D$7,VLOOKUP($A65,' Taxi out times'!$B$5053:$C$5713, 2, 0)*60)</f>
        <v>614.06228532173111</v>
      </c>
      <c r="K65" s="30">
        <f>IF(ISNA(VLOOKUP($A65,' Taxi out times'!$B$5714:$C$6466, 2, 0)), 'ICAO LTO Cycle times'!$D$7,VLOOKUP($A65,' Taxi out times'!$B$5713:$C$6466, 2, 0)*60)</f>
        <v>606.24813153961134</v>
      </c>
      <c r="L65" s="30">
        <f>IF(ISNA(VLOOKUP($A65,' Taxi out times'!$B$6467:$C$7195, 2, 0)), 'ICAO LTO Cycle times'!$D$7,VLOOKUP($A65,' Taxi out times'!$B$6467:$C$7195, 2, 0)*60)</f>
        <v>565.32175689479061</v>
      </c>
      <c r="M65" s="30">
        <f>IF(ISNA(VLOOKUP($A65,'Taxi in times'!$B$2:$C$483, 2, 0)), 'ICAO LTO Cycle times'!$D$8,VLOOKUP($A65,'Taxi in times'!$B$2:$C$483, 2, 0)*60)</f>
        <v>420</v>
      </c>
      <c r="N65" s="30">
        <f>IF(ISNA(VLOOKUP($A65,'Taxi in times'!$B$483:$C$1074, 2, 0)), 'ICAO LTO Cycle times'!$D$8,VLOOKUP($A65,'Taxi in times'!$B$483:$C$1074, 2, 0)*60)</f>
        <v>420</v>
      </c>
      <c r="O65" s="30">
        <f>IF(ISNA(VLOOKUP($A65,'Taxi in times'!$B$1074:$C$1700, 2, 0)), 'ICAO LTO Cycle times'!$D$8,VLOOKUP($A65,'Taxi in times'!$B$1074:$C$1700, 2, 0)*60)</f>
        <v>420</v>
      </c>
      <c r="P65" s="30">
        <f>IF(ISNA(VLOOKUP($A65,'Taxi in times'!$B$1700:$C$2346, 2, 0)), 'ICAO LTO Cycle times'!$D$8,VLOOKUP($A65,'Taxi in times'!$B$1700:$C$2346, 2, 0)*60)</f>
        <v>309.13043478260869</v>
      </c>
      <c r="Q65" s="30">
        <f>IF(ISNA(VLOOKUP($A65,'Taxi in times'!$B$2346:$C$3020, 2, 0)), 'ICAO LTO Cycle times'!$D$8,VLOOKUP($A65,'Taxi in times'!$B$2346:$C$3020, 2, 0)*60)</f>
        <v>308.38193791157101</v>
      </c>
      <c r="R65" s="30">
        <f>IF(ISNA(VLOOKUP($A65,'Taxi in times'!$B$3020:$C$3684, 2, 0)), 'ICAO LTO Cycle times'!$D$8,VLOOKUP($A65,'Taxi in times'!$B$3020:$C$3684, 2, 0)*60)</f>
        <v>313.28154133001863</v>
      </c>
      <c r="S65" s="30">
        <f>IF(ISNA(VLOOKUP($A65,'Taxi in times'!$B$3684:$C$4389, 2, 0)), 'ICAO LTO Cycle times'!$D$8,VLOOKUP($A65,'Taxi in times'!$B$3684:$C$4389, 2, 0)*60)</f>
        <v>308.6174496644295</v>
      </c>
      <c r="T65" s="30">
        <f>IF(ISNA(VLOOKUP($A65,'Taxi in times'!$B$4389:$C$5084, 2, 0)), 'ICAO LTO Cycle times'!$D$8,VLOOKUP($A65,'Taxi in times'!$B$4389:$C$5084, 2, 0)*60)</f>
        <v>312.72346002621231</v>
      </c>
      <c r="U65" s="30">
        <f>IF(ISNA(VLOOKUP($A65,'Taxi in times'!$B$5085:$C$5749, 2, 0)), 'ICAO LTO Cycle times'!$D$8,VLOOKUP($A65,'Taxi in times'!$B$5085:$C$5749, 2, 0)*60)</f>
        <v>316.59442724458205</v>
      </c>
      <c r="V65" s="30">
        <f>IF(ISNA(VLOOKUP($A65,'Taxi in times'!$B$5750:$C$6509, 2, 0)), 'ICAO LTO Cycle times'!$D$8,VLOOKUP($A65,'Taxi in times'!$B$5750:$C$6509, 2, 0)*60)</f>
        <v>318.62103339425158</v>
      </c>
      <c r="W65" s="30">
        <f>IF(ISNA(VLOOKUP($A65,'Taxi in times'!$B$6510:$C$7239, 2, 0)), 'ICAO LTO Cycle times'!$D$8,VLOOKUP($A65,'Taxi in times'!$B$6510:$C$7239, 2, 0)*60)</f>
        <v>311.03189493433399</v>
      </c>
    </row>
    <row r="66" spans="1:23">
      <c r="A66" s="3" t="s">
        <v>415</v>
      </c>
      <c r="B66" s="30">
        <f>IF(ISNA(VLOOKUP($A66,' Taxi out times'!$B$2:$C$483, 2, 0)), 'ICAO LTO Cycle times'!$D$7,VLOOKUP($A66,' Taxi out times'!$B$2:$C$483, 2, 0)*60)</f>
        <v>428.96325067224376</v>
      </c>
      <c r="C66" s="30">
        <f>IF(ISNA(VLOOKUP($A66,' Taxi out times'!$B$484:$C$1071, 2, 0)), 'ICAO LTO Cycle times'!$D$7,VLOOKUP($A66,' Taxi out times'!$B$484:$C$1071, 2, 0)*60)</f>
        <v>424.02321083172149</v>
      </c>
      <c r="D66" s="30">
        <f>IF(ISNA(VLOOKUP($A66,' Taxi out times'!$B$1072:$C$1692, 2, 0)), 'ICAO LTO Cycle times'!$D$7,VLOOKUP($A66,' Taxi out times'!$B$1072:$C$1692, 2, 0)*60)</f>
        <v>419.82357265376135</v>
      </c>
      <c r="E66" s="30">
        <f>IF(ISNA(VLOOKUP($A66,' Taxi out times'!$B$1693:$C$2329, 2, 0)), 'ICAO LTO Cycle times'!$D$7,VLOOKUP($A66,' Taxi out times'!$B$1693:$C$2329, 2, 0)*60)</f>
        <v>440.6875241405948</v>
      </c>
      <c r="F66" s="30">
        <f>IF(ISNA(VLOOKUP($A66,' Taxi out times'!$B$2330:$C$2997, 2, 0)), 'ICAO LTO Cycle times'!$D$7,VLOOKUP($A66,' Taxi out times'!$B$2330:$C$2997, 2, 0)*60)</f>
        <v>559.99587798845835</v>
      </c>
      <c r="G66" s="30">
        <f>IF(ISNA(VLOOKUP($A66,' Taxi out times'!$B$2998:$C$3661, 2, 0)), 'ICAO LTO Cycle times'!$D$7,VLOOKUP($A66,' Taxi out times'!$B$2998:$C$3661, 2, 0)*60)</f>
        <v>596.57414750198257</v>
      </c>
      <c r="H66" s="30">
        <f>IF(ISNA(VLOOKUP($A66,' Taxi out times'!$B$3662:$C$4362, 2, 0)), 'ICAO LTO Cycle times'!$D$7,VLOOKUP($A66,' Taxi out times'!$B$3662:$C$4362, 2, 0)*60)</f>
        <v>524.68728283530231</v>
      </c>
      <c r="I66" s="30">
        <f>IF(ISNA(VLOOKUP($A66,' Taxi out times'!$B$4363:$C$5052, 2, 0)), 'ICAO LTO Cycle times'!$D$7,VLOOKUP($A66,' Taxi out times'!$B$4363:$C$5052, 2, 0)*60)</f>
        <v>515.56042579837185</v>
      </c>
      <c r="J66" s="30">
        <f>IF(ISNA(VLOOKUP($A66,' Taxi out times'!$B$5053:$C$5713, 2, 0)), 'ICAO LTO Cycle times'!$D$7,VLOOKUP($A66,' Taxi out times'!$B$5053:$C$5713, 2, 0)*60)</f>
        <v>566.44813650651099</v>
      </c>
      <c r="K66" s="30">
        <f>IF(ISNA(VLOOKUP($A66,' Taxi out times'!$B$5714:$C$6466, 2, 0)), 'ICAO LTO Cycle times'!$D$7,VLOOKUP($A66,' Taxi out times'!$B$5713:$C$6466, 2, 0)*60)</f>
        <v>563.9858132072286</v>
      </c>
      <c r="L66" s="30">
        <f>IF(ISNA(VLOOKUP($A66,' Taxi out times'!$B$6467:$C$7195, 2, 0)), 'ICAO LTO Cycle times'!$D$7,VLOOKUP($A66,' Taxi out times'!$B$6467:$C$7195, 2, 0)*60)</f>
        <v>577.11578609282151</v>
      </c>
      <c r="M66" s="30">
        <f>IF(ISNA(VLOOKUP($A66,'Taxi in times'!$B$2:$C$483, 2, 0)), 'ICAO LTO Cycle times'!$D$8,VLOOKUP($A66,'Taxi in times'!$B$2:$C$483, 2, 0)*60)</f>
        <v>305.34050179211471</v>
      </c>
      <c r="N66" s="30">
        <f>IF(ISNA(VLOOKUP($A66,'Taxi in times'!$B$483:$C$1074, 2, 0)), 'ICAO LTO Cycle times'!$D$8,VLOOKUP($A66,'Taxi in times'!$B$483:$C$1074, 2, 0)*60)</f>
        <v>305.05076468320266</v>
      </c>
      <c r="O66" s="30">
        <f>IF(ISNA(VLOOKUP($A66,'Taxi in times'!$B$1074:$C$1700, 2, 0)), 'ICAO LTO Cycle times'!$D$8,VLOOKUP($A66,'Taxi in times'!$B$1074:$C$1700, 2, 0)*60)</f>
        <v>300.21245421245419</v>
      </c>
      <c r="P66" s="30">
        <f>IF(ISNA(VLOOKUP($A66,'Taxi in times'!$B$1700:$C$2346, 2, 0)), 'ICAO LTO Cycle times'!$D$8,VLOOKUP($A66,'Taxi in times'!$B$1700:$C$2346, 2, 0)*60)</f>
        <v>286.11825192802053</v>
      </c>
      <c r="Q66" s="30">
        <f>IF(ISNA(VLOOKUP($A66,'Taxi in times'!$B$2346:$C$3020, 2, 0)), 'ICAO LTO Cycle times'!$D$8,VLOOKUP($A66,'Taxi in times'!$B$2346:$C$3020, 2, 0)*60)</f>
        <v>293.28256842971803</v>
      </c>
      <c r="R66" s="30">
        <f>IF(ISNA(VLOOKUP($A66,'Taxi in times'!$B$3020:$C$3684, 2, 0)), 'ICAO LTO Cycle times'!$D$8,VLOOKUP($A66,'Taxi in times'!$B$3020:$C$3684, 2, 0)*60)</f>
        <v>317.79097387173397</v>
      </c>
      <c r="S66" s="30">
        <f>IF(ISNA(VLOOKUP($A66,'Taxi in times'!$B$3684:$C$4389, 2, 0)), 'ICAO LTO Cycle times'!$D$8,VLOOKUP($A66,'Taxi in times'!$B$3684:$C$4389, 2, 0)*60)</f>
        <v>306.55794587092294</v>
      </c>
      <c r="T66" s="30">
        <f>IF(ISNA(VLOOKUP($A66,'Taxi in times'!$B$4389:$C$5084, 2, 0)), 'ICAO LTO Cycle times'!$D$8,VLOOKUP($A66,'Taxi in times'!$B$4389:$C$5084, 2, 0)*60)</f>
        <v>303.81562500000001</v>
      </c>
      <c r="U66" s="30">
        <f>IF(ISNA(VLOOKUP($A66,'Taxi in times'!$B$5085:$C$5749, 2, 0)), 'ICAO LTO Cycle times'!$D$8,VLOOKUP($A66,'Taxi in times'!$B$5085:$C$5749, 2, 0)*60)</f>
        <v>328.43380703066566</v>
      </c>
      <c r="V66" s="30">
        <f>IF(ISNA(VLOOKUP($A66,'Taxi in times'!$B$5750:$C$6509, 2, 0)), 'ICAO LTO Cycle times'!$D$8,VLOOKUP($A66,'Taxi in times'!$B$5750:$C$6509, 2, 0)*60)</f>
        <v>336.06485390981254</v>
      </c>
      <c r="W66" s="30">
        <f>IF(ISNA(VLOOKUP($A66,'Taxi in times'!$B$6510:$C$7239, 2, 0)), 'ICAO LTO Cycle times'!$D$8,VLOOKUP($A66,'Taxi in times'!$B$6510:$C$7239, 2, 0)*60)</f>
        <v>354.78093403948003</v>
      </c>
    </row>
    <row r="67" spans="1:23">
      <c r="A67" s="3" t="s">
        <v>416</v>
      </c>
      <c r="B67" s="30">
        <f>IF(ISNA(VLOOKUP($A67,' Taxi out times'!$B$2:$C$483, 2, 0)), 'ICAO LTO Cycle times'!$D$7,VLOOKUP($A67,' Taxi out times'!$B$2:$C$483, 2, 0)*60)</f>
        <v>448.43959731543623</v>
      </c>
      <c r="C67" s="30">
        <f>IF(ISNA(VLOOKUP($A67,' Taxi out times'!$B$484:$C$1071, 2, 0)), 'ICAO LTO Cycle times'!$D$7,VLOOKUP($A67,' Taxi out times'!$B$484:$C$1071, 2, 0)*60)</f>
        <v>431.23382226056947</v>
      </c>
      <c r="D67" s="30">
        <f>IF(ISNA(VLOOKUP($A67,' Taxi out times'!$B$1072:$C$1692, 2, 0)), 'ICAO LTO Cycle times'!$D$7,VLOOKUP($A67,' Taxi out times'!$B$1072:$C$1692, 2, 0)*60)</f>
        <v>402.93963254593177</v>
      </c>
      <c r="E67" s="30">
        <f>IF(ISNA(VLOOKUP($A67,' Taxi out times'!$B$1693:$C$2329, 2, 0)), 'ICAO LTO Cycle times'!$D$7,VLOOKUP($A67,' Taxi out times'!$B$1693:$C$2329, 2, 0)*60)</f>
        <v>405.95097210481828</v>
      </c>
      <c r="F67" s="30">
        <f>IF(ISNA(VLOOKUP($A67,' Taxi out times'!$B$2330:$C$2997, 2, 0)), 'ICAO LTO Cycle times'!$D$7,VLOOKUP($A67,' Taxi out times'!$B$2330:$C$2997, 2, 0)*60)</f>
        <v>421.95497630331755</v>
      </c>
      <c r="G67" s="30">
        <f>IF(ISNA(VLOOKUP($A67,' Taxi out times'!$B$2998:$C$3661, 2, 0)), 'ICAO LTO Cycle times'!$D$7,VLOOKUP($A67,' Taxi out times'!$B$2998:$C$3661, 2, 0)*60)</f>
        <v>418.52242744063324</v>
      </c>
      <c r="H67" s="30">
        <f>IF(ISNA(VLOOKUP($A67,' Taxi out times'!$B$3662:$C$4362, 2, 0)), 'ICAO LTO Cycle times'!$D$7,VLOOKUP($A67,' Taxi out times'!$B$3662:$C$4362, 2, 0)*60)</f>
        <v>370.05191127890515</v>
      </c>
      <c r="I67" s="30">
        <f>IF(ISNA(VLOOKUP($A67,' Taxi out times'!$B$4363:$C$5052, 2, 0)), 'ICAO LTO Cycle times'!$D$7,VLOOKUP($A67,' Taxi out times'!$B$4363:$C$5052, 2, 0)*60)</f>
        <v>344.56121343445284</v>
      </c>
      <c r="J67" s="30">
        <f>IF(ISNA(VLOOKUP($A67,' Taxi out times'!$B$5053:$C$5713, 2, 0)), 'ICAO LTO Cycle times'!$D$7,VLOOKUP($A67,' Taxi out times'!$B$5053:$C$5713, 2, 0)*60)</f>
        <v>363.22650733297121</v>
      </c>
      <c r="K67" s="30">
        <f>IF(ISNA(VLOOKUP($A67,' Taxi out times'!$B$5714:$C$6466, 2, 0)), 'ICAO LTO Cycle times'!$D$7,VLOOKUP($A67,' Taxi out times'!$B$5713:$C$6466, 2, 0)*60)</f>
        <v>344.72783825816487</v>
      </c>
      <c r="L67" s="30">
        <f>IF(ISNA(VLOOKUP($A67,' Taxi out times'!$B$6467:$C$7195, 2, 0)), 'ICAO LTO Cycle times'!$D$7,VLOOKUP($A67,' Taxi out times'!$B$6467:$C$7195, 2, 0)*60)</f>
        <v>419.35166994106089</v>
      </c>
      <c r="M67" s="30">
        <f>IF(ISNA(VLOOKUP($A67,'Taxi in times'!$B$2:$C$483, 2, 0)), 'ICAO LTO Cycle times'!$D$8,VLOOKUP($A67,'Taxi in times'!$B$2:$C$483, 2, 0)*60)</f>
        <v>324.66442953020135</v>
      </c>
      <c r="N67" s="30">
        <f>IF(ISNA(VLOOKUP($A67,'Taxi in times'!$B$483:$C$1074, 2, 0)), 'ICAO LTO Cycle times'!$D$8,VLOOKUP($A67,'Taxi in times'!$B$483:$C$1074, 2, 0)*60)</f>
        <v>326.88041594454074</v>
      </c>
      <c r="O67" s="30">
        <f>IF(ISNA(VLOOKUP($A67,'Taxi in times'!$B$1074:$C$1700, 2, 0)), 'ICAO LTO Cycle times'!$D$8,VLOOKUP($A67,'Taxi in times'!$B$1074:$C$1700, 2, 0)*60)</f>
        <v>329.22940655447303</v>
      </c>
      <c r="P67" s="30">
        <f>IF(ISNA(VLOOKUP($A67,'Taxi in times'!$B$1700:$C$2346, 2, 0)), 'ICAO LTO Cycle times'!$D$8,VLOOKUP($A67,'Taxi in times'!$B$1700:$C$2346, 2, 0)*60)</f>
        <v>327.40484429065742</v>
      </c>
      <c r="Q67" s="30">
        <f>IF(ISNA(VLOOKUP($A67,'Taxi in times'!$B$2346:$C$3020, 2, 0)), 'ICAO LTO Cycle times'!$D$8,VLOOKUP($A67,'Taxi in times'!$B$2346:$C$3020, 2, 0)*60)</f>
        <v>345.01796407185628</v>
      </c>
      <c r="R67" s="30">
        <f>IF(ISNA(VLOOKUP($A67,'Taxi in times'!$B$3020:$C$3684, 2, 0)), 'ICAO LTO Cycle times'!$D$8,VLOOKUP($A67,'Taxi in times'!$B$3020:$C$3684, 2, 0)*60)</f>
        <v>324.63436123348015</v>
      </c>
      <c r="S67" s="30">
        <f>IF(ISNA(VLOOKUP($A67,'Taxi in times'!$B$3684:$C$4389, 2, 0)), 'ICAO LTO Cycle times'!$D$8,VLOOKUP($A67,'Taxi in times'!$B$3684:$C$4389, 2, 0)*60)</f>
        <v>326.53138272770173</v>
      </c>
      <c r="T67" s="30">
        <f>IF(ISNA(VLOOKUP($A67,'Taxi in times'!$B$4389:$C$5084, 2, 0)), 'ICAO LTO Cycle times'!$D$8,VLOOKUP($A67,'Taxi in times'!$B$4389:$C$5084, 2, 0)*60)</f>
        <v>308.15376285868973</v>
      </c>
      <c r="U67" s="30">
        <f>IF(ISNA(VLOOKUP($A67,'Taxi in times'!$B$5085:$C$5749, 2, 0)), 'ICAO LTO Cycle times'!$D$8,VLOOKUP($A67,'Taxi in times'!$B$5085:$C$5749, 2, 0)*60)</f>
        <v>310.6151333696244</v>
      </c>
      <c r="V67" s="30">
        <f>IF(ISNA(VLOOKUP($A67,'Taxi in times'!$B$5750:$C$6509, 2, 0)), 'ICAO LTO Cycle times'!$D$8,VLOOKUP($A67,'Taxi in times'!$B$5750:$C$6509, 2, 0)*60)</f>
        <v>316.32148377125191</v>
      </c>
      <c r="W67" s="30">
        <f>IF(ISNA(VLOOKUP($A67,'Taxi in times'!$B$6510:$C$7239, 2, 0)), 'ICAO LTO Cycle times'!$D$8,VLOOKUP($A67,'Taxi in times'!$B$6510:$C$7239, 2, 0)*60)</f>
        <v>327.64734534827085</v>
      </c>
    </row>
    <row r="68" spans="1:23">
      <c r="A68" s="3" t="s">
        <v>417</v>
      </c>
      <c r="B68" s="30">
        <f>IF(ISNA(VLOOKUP($A68,' Taxi out times'!$B$2:$C$483, 2, 0)), 'ICAO LTO Cycle times'!$D$7,VLOOKUP($A68,' Taxi out times'!$B$2:$C$483, 2, 0)*60)</f>
        <v>248.66396761133603</v>
      </c>
      <c r="C68" s="30">
        <f>IF(ISNA(VLOOKUP($A68,' Taxi out times'!$B$484:$C$1071, 2, 0)), 'ICAO LTO Cycle times'!$D$7,VLOOKUP($A68,' Taxi out times'!$B$484:$C$1071, 2, 0)*60)</f>
        <v>260.65573770491807</v>
      </c>
      <c r="D68" s="30">
        <f>IF(ISNA(VLOOKUP($A68,' Taxi out times'!$B$1072:$C$1692, 2, 0)), 'ICAO LTO Cycle times'!$D$7,VLOOKUP($A68,' Taxi out times'!$B$1072:$C$1692, 2, 0)*60)</f>
        <v>300.4585987261147</v>
      </c>
      <c r="E68" s="30">
        <f>IF(ISNA(VLOOKUP($A68,' Taxi out times'!$B$1693:$C$2329, 2, 0)), 'ICAO LTO Cycle times'!$D$7,VLOOKUP($A68,' Taxi out times'!$B$1693:$C$2329, 2, 0)*60)</f>
        <v>294.10256410256414</v>
      </c>
      <c r="F68" s="30">
        <f>IF(ISNA(VLOOKUP($A68,' Taxi out times'!$B$2330:$C$2997, 2, 0)), 'ICAO LTO Cycle times'!$D$7,VLOOKUP($A68,' Taxi out times'!$B$2330:$C$2997, 2, 0)*60)</f>
        <v>241.66898470097357</v>
      </c>
      <c r="G68" s="30">
        <f>IF(ISNA(VLOOKUP($A68,' Taxi out times'!$B$2998:$C$3661, 2, 0)), 'ICAO LTO Cycle times'!$D$7,VLOOKUP($A68,' Taxi out times'!$B$2998:$C$3661, 2, 0)*60)</f>
        <v>228.22784810126581</v>
      </c>
      <c r="H68" s="30">
        <f>IF(ISNA(VLOOKUP($A68,' Taxi out times'!$B$3662:$C$4362, 2, 0)), 'ICAO LTO Cycle times'!$D$7,VLOOKUP($A68,' Taxi out times'!$B$3662:$C$4362, 2, 0)*60)</f>
        <v>1140</v>
      </c>
      <c r="I68" s="30">
        <f>IF(ISNA(VLOOKUP($A68,' Taxi out times'!$B$4363:$C$5052, 2, 0)), 'ICAO LTO Cycle times'!$D$7,VLOOKUP($A68,' Taxi out times'!$B$4363:$C$5052, 2, 0)*60)</f>
        <v>1140</v>
      </c>
      <c r="J68" s="30">
        <f>IF(ISNA(VLOOKUP($A68,' Taxi out times'!$B$5053:$C$5713, 2, 0)), 'ICAO LTO Cycle times'!$D$7,VLOOKUP($A68,' Taxi out times'!$B$5053:$C$5713, 2, 0)*60)</f>
        <v>1140</v>
      </c>
      <c r="K68" s="30">
        <f>IF(ISNA(VLOOKUP($A68,' Taxi out times'!$B$5714:$C$6466, 2, 0)), 'ICAO LTO Cycle times'!$D$7,VLOOKUP($A68,' Taxi out times'!$B$5713:$C$6466, 2, 0)*60)</f>
        <v>1140</v>
      </c>
      <c r="L68" s="30">
        <f>IF(ISNA(VLOOKUP($A68,' Taxi out times'!$B$6467:$C$7195, 2, 0)), 'ICAO LTO Cycle times'!$D$7,VLOOKUP($A68,' Taxi out times'!$B$6467:$C$7195, 2, 0)*60)</f>
        <v>1140</v>
      </c>
      <c r="M68" s="30">
        <f>IF(ISNA(VLOOKUP($A68,'Taxi in times'!$B$2:$C$483, 2, 0)), 'ICAO LTO Cycle times'!$D$8,VLOOKUP($A68,'Taxi in times'!$B$2:$C$483, 2, 0)*60)</f>
        <v>152.69021739130434</v>
      </c>
      <c r="N68" s="30">
        <f>IF(ISNA(VLOOKUP($A68,'Taxi in times'!$B$483:$C$1074, 2, 0)), 'ICAO LTO Cycle times'!$D$8,VLOOKUP($A68,'Taxi in times'!$B$483:$C$1074, 2, 0)*60)</f>
        <v>152.24904701397713</v>
      </c>
      <c r="O68" s="30">
        <f>IF(ISNA(VLOOKUP($A68,'Taxi in times'!$B$1074:$C$1700, 2, 0)), 'ICAO LTO Cycle times'!$D$8,VLOOKUP($A68,'Taxi in times'!$B$1074:$C$1700, 2, 0)*60)</f>
        <v>156.16751269035532</v>
      </c>
      <c r="P68" s="30">
        <f>IF(ISNA(VLOOKUP($A68,'Taxi in times'!$B$1700:$C$2346, 2, 0)), 'ICAO LTO Cycle times'!$D$8,VLOOKUP($A68,'Taxi in times'!$B$1700:$C$2346, 2, 0)*60)</f>
        <v>161.28755364806867</v>
      </c>
      <c r="Q68" s="30">
        <f>IF(ISNA(VLOOKUP($A68,'Taxi in times'!$B$2346:$C$3020, 2, 0)), 'ICAO LTO Cycle times'!$D$8,VLOOKUP($A68,'Taxi in times'!$B$2346:$C$3020, 2, 0)*60)</f>
        <v>166.3143254520167</v>
      </c>
      <c r="R68" s="30">
        <f>IF(ISNA(VLOOKUP($A68,'Taxi in times'!$B$3020:$C$3684, 2, 0)), 'ICAO LTO Cycle times'!$D$8,VLOOKUP($A68,'Taxi in times'!$B$3020:$C$3684, 2, 0)*60)</f>
        <v>170.50632911392404</v>
      </c>
      <c r="S68" s="30">
        <f>IF(ISNA(VLOOKUP($A68,'Taxi in times'!$B$3684:$C$4389, 2, 0)), 'ICAO LTO Cycle times'!$D$8,VLOOKUP($A68,'Taxi in times'!$B$3684:$C$4389, 2, 0)*60)</f>
        <v>420</v>
      </c>
      <c r="T68" s="30">
        <f>IF(ISNA(VLOOKUP($A68,'Taxi in times'!$B$4389:$C$5084, 2, 0)), 'ICAO LTO Cycle times'!$D$8,VLOOKUP($A68,'Taxi in times'!$B$4389:$C$5084, 2, 0)*60)</f>
        <v>420</v>
      </c>
      <c r="U68" s="30">
        <f>IF(ISNA(VLOOKUP($A68,'Taxi in times'!$B$5085:$C$5749, 2, 0)), 'ICAO LTO Cycle times'!$D$8,VLOOKUP($A68,'Taxi in times'!$B$5085:$C$5749, 2, 0)*60)</f>
        <v>420</v>
      </c>
      <c r="V68" s="30">
        <f>IF(ISNA(VLOOKUP($A68,'Taxi in times'!$B$5750:$C$6509, 2, 0)), 'ICAO LTO Cycle times'!$D$8,VLOOKUP($A68,'Taxi in times'!$B$5750:$C$6509, 2, 0)*60)</f>
        <v>420</v>
      </c>
      <c r="W68" s="30">
        <f>IF(ISNA(VLOOKUP($A68,'Taxi in times'!$B$6510:$C$7239, 2, 0)), 'ICAO LTO Cycle times'!$D$8,VLOOKUP($A68,'Taxi in times'!$B$6510:$C$7239, 2, 0)*60)</f>
        <v>420</v>
      </c>
    </row>
    <row r="69" spans="1:23">
      <c r="A69" s="3" t="s">
        <v>418</v>
      </c>
      <c r="B69" s="30">
        <f>IF(ISNA(VLOOKUP($A69,' Taxi out times'!$B$2:$C$483, 2, 0)), 'ICAO LTO Cycle times'!$D$7,VLOOKUP($A69,' Taxi out times'!$B$2:$C$483, 2, 0)*60)</f>
        <v>1140</v>
      </c>
      <c r="C69" s="30">
        <f>IF(ISNA(VLOOKUP($A69,' Taxi out times'!$B$484:$C$1071, 2, 0)), 'ICAO LTO Cycle times'!$D$7,VLOOKUP($A69,' Taxi out times'!$B$484:$C$1071, 2, 0)*60)</f>
        <v>1140</v>
      </c>
      <c r="D69" s="30">
        <f>IF(ISNA(VLOOKUP($A69,' Taxi out times'!$B$1072:$C$1692, 2, 0)), 'ICAO LTO Cycle times'!$D$7,VLOOKUP($A69,' Taxi out times'!$B$1072:$C$1692, 2, 0)*60)</f>
        <v>1140</v>
      </c>
      <c r="E69" s="30">
        <f>IF(ISNA(VLOOKUP($A69,' Taxi out times'!$B$1693:$C$2329, 2, 0)), 'ICAO LTO Cycle times'!$D$7,VLOOKUP($A69,' Taxi out times'!$B$1693:$C$2329, 2, 0)*60)</f>
        <v>556.35270541082161</v>
      </c>
      <c r="F69" s="30">
        <f>IF(ISNA(VLOOKUP($A69,' Taxi out times'!$B$2330:$C$2997, 2, 0)), 'ICAO LTO Cycle times'!$D$7,VLOOKUP($A69,' Taxi out times'!$B$2330:$C$2997, 2, 0)*60)</f>
        <v>580.90545938748335</v>
      </c>
      <c r="G69" s="30">
        <f>IF(ISNA(VLOOKUP($A69,' Taxi out times'!$B$2998:$C$3661, 2, 0)), 'ICAO LTO Cycle times'!$D$7,VLOOKUP($A69,' Taxi out times'!$B$2998:$C$3661, 2, 0)*60)</f>
        <v>551.93181818181824</v>
      </c>
      <c r="H69" s="30">
        <f>IF(ISNA(VLOOKUP($A69,' Taxi out times'!$B$3662:$C$4362, 2, 0)), 'ICAO LTO Cycle times'!$D$7,VLOOKUP($A69,' Taxi out times'!$B$3662:$C$4362, 2, 0)*60)</f>
        <v>530.61564059900172</v>
      </c>
      <c r="I69" s="30">
        <f>IF(ISNA(VLOOKUP($A69,' Taxi out times'!$B$4363:$C$5052, 2, 0)), 'ICAO LTO Cycle times'!$D$7,VLOOKUP($A69,' Taxi out times'!$B$4363:$C$5052, 2, 0)*60)</f>
        <v>510.30405405405412</v>
      </c>
      <c r="J69" s="30">
        <f>IF(ISNA(VLOOKUP($A69,' Taxi out times'!$B$5053:$C$5713, 2, 0)), 'ICAO LTO Cycle times'!$D$7,VLOOKUP($A69,' Taxi out times'!$B$5053:$C$5713, 2, 0)*60)</f>
        <v>536.43243243243239</v>
      </c>
      <c r="K69" s="30">
        <f>IF(ISNA(VLOOKUP($A69,' Taxi out times'!$B$5714:$C$6466, 2, 0)), 'ICAO LTO Cycle times'!$D$7,VLOOKUP($A69,' Taxi out times'!$B$5713:$C$6466, 2, 0)*60)</f>
        <v>534.27991886409734</v>
      </c>
      <c r="L69" s="30">
        <f>IF(ISNA(VLOOKUP($A69,' Taxi out times'!$B$6467:$C$7195, 2, 0)), 'ICAO LTO Cycle times'!$D$7,VLOOKUP($A69,' Taxi out times'!$B$6467:$C$7195, 2, 0)*60)</f>
        <v>1140</v>
      </c>
      <c r="M69" s="30">
        <f>IF(ISNA(VLOOKUP($A69,'Taxi in times'!$B$2:$C$483, 2, 0)), 'ICAO LTO Cycle times'!$D$8,VLOOKUP($A69,'Taxi in times'!$B$2:$C$483, 2, 0)*60)</f>
        <v>420</v>
      </c>
      <c r="N69" s="30">
        <f>IF(ISNA(VLOOKUP($A69,'Taxi in times'!$B$483:$C$1074, 2, 0)), 'ICAO LTO Cycle times'!$D$8,VLOOKUP($A69,'Taxi in times'!$B$483:$C$1074, 2, 0)*60)</f>
        <v>420</v>
      </c>
      <c r="O69" s="30">
        <f>IF(ISNA(VLOOKUP($A69,'Taxi in times'!$B$1074:$C$1700, 2, 0)), 'ICAO LTO Cycle times'!$D$8,VLOOKUP($A69,'Taxi in times'!$B$1074:$C$1700, 2, 0)*60)</f>
        <v>420</v>
      </c>
      <c r="P69" s="30">
        <f>IF(ISNA(VLOOKUP($A69,'Taxi in times'!$B$1700:$C$2346, 2, 0)), 'ICAO LTO Cycle times'!$D$8,VLOOKUP($A69,'Taxi in times'!$B$1700:$C$2346, 2, 0)*60)</f>
        <v>255.5151515151515</v>
      </c>
      <c r="Q69" s="30">
        <f>IF(ISNA(VLOOKUP($A69,'Taxi in times'!$B$2346:$C$3020, 2, 0)), 'ICAO LTO Cycle times'!$D$8,VLOOKUP($A69,'Taxi in times'!$B$2346:$C$3020, 2, 0)*60)</f>
        <v>254.25901201602136</v>
      </c>
      <c r="R69" s="30">
        <f>IF(ISNA(VLOOKUP($A69,'Taxi in times'!$B$3020:$C$3684, 2, 0)), 'ICAO LTO Cycle times'!$D$8,VLOOKUP($A69,'Taxi in times'!$B$3020:$C$3684, 2, 0)*60)</f>
        <v>264.17142857142858</v>
      </c>
      <c r="S69" s="30">
        <f>IF(ISNA(VLOOKUP($A69,'Taxi in times'!$B$3684:$C$4389, 2, 0)), 'ICAO LTO Cycle times'!$D$8,VLOOKUP($A69,'Taxi in times'!$B$3684:$C$4389, 2, 0)*60)</f>
        <v>250.68219633943426</v>
      </c>
      <c r="T69" s="30">
        <f>IF(ISNA(VLOOKUP($A69,'Taxi in times'!$B$4389:$C$5084, 2, 0)), 'ICAO LTO Cycle times'!$D$8,VLOOKUP($A69,'Taxi in times'!$B$4389:$C$5084, 2, 0)*60)</f>
        <v>302.1392190152801</v>
      </c>
      <c r="U69" s="30">
        <f>IF(ISNA(VLOOKUP($A69,'Taxi in times'!$B$5085:$C$5749, 2, 0)), 'ICAO LTO Cycle times'!$D$8,VLOOKUP($A69,'Taxi in times'!$B$5085:$C$5749, 2, 0)*60)</f>
        <v>300</v>
      </c>
      <c r="V69" s="30">
        <f>IF(ISNA(VLOOKUP($A69,'Taxi in times'!$B$5750:$C$6509, 2, 0)), 'ICAO LTO Cycle times'!$D$8,VLOOKUP($A69,'Taxi in times'!$B$5750:$C$6509, 2, 0)*60)</f>
        <v>299.14807302231236</v>
      </c>
      <c r="W69" s="30">
        <f>IF(ISNA(VLOOKUP($A69,'Taxi in times'!$B$6510:$C$7239, 2, 0)), 'ICAO LTO Cycle times'!$D$8,VLOOKUP($A69,'Taxi in times'!$B$6510:$C$7239, 2, 0)*60)</f>
        <v>420</v>
      </c>
    </row>
    <row r="70" spans="1:23">
      <c r="A70" s="3" t="s">
        <v>419</v>
      </c>
      <c r="B70" s="30">
        <f>IF(ISNA(VLOOKUP($A70,' Taxi out times'!$B$2:$C$483, 2, 0)), 'ICAO LTO Cycle times'!$D$7,VLOOKUP($A70,' Taxi out times'!$B$2:$C$483, 2, 0)*60)</f>
        <v>426.18947368421055</v>
      </c>
      <c r="C70" s="30">
        <f>IF(ISNA(VLOOKUP($A70,' Taxi out times'!$B$484:$C$1071, 2, 0)), 'ICAO LTO Cycle times'!$D$7,VLOOKUP($A70,' Taxi out times'!$B$484:$C$1071, 2, 0)*60)</f>
        <v>461.27764127764129</v>
      </c>
      <c r="D70" s="30">
        <f>IF(ISNA(VLOOKUP($A70,' Taxi out times'!$B$1072:$C$1692, 2, 0)), 'ICAO LTO Cycle times'!$D$7,VLOOKUP($A70,' Taxi out times'!$B$1072:$C$1692, 2, 0)*60)</f>
        <v>454.24511545293075</v>
      </c>
      <c r="E70" s="30">
        <f>IF(ISNA(VLOOKUP($A70,' Taxi out times'!$B$1693:$C$2329, 2, 0)), 'ICAO LTO Cycle times'!$D$7,VLOOKUP($A70,' Taxi out times'!$B$1693:$C$2329, 2, 0)*60)</f>
        <v>466.38805970149252</v>
      </c>
      <c r="F70" s="30">
        <f>IF(ISNA(VLOOKUP($A70,' Taxi out times'!$B$2330:$C$2997, 2, 0)), 'ICAO LTO Cycle times'!$D$7,VLOOKUP($A70,' Taxi out times'!$B$2330:$C$2997, 2, 0)*60)</f>
        <v>470.45854980799641</v>
      </c>
      <c r="G70" s="30">
        <f>IF(ISNA(VLOOKUP($A70,' Taxi out times'!$B$2998:$C$3661, 2, 0)), 'ICAO LTO Cycle times'!$D$7,VLOOKUP($A70,' Taxi out times'!$B$2998:$C$3661, 2, 0)*60)</f>
        <v>468.77979221837444</v>
      </c>
      <c r="H70" s="30">
        <f>IF(ISNA(VLOOKUP($A70,' Taxi out times'!$B$3662:$C$4362, 2, 0)), 'ICAO LTO Cycle times'!$D$7,VLOOKUP($A70,' Taxi out times'!$B$3662:$C$4362, 2, 0)*60)</f>
        <v>452.5114535610162</v>
      </c>
      <c r="I70" s="30">
        <f>IF(ISNA(VLOOKUP($A70,' Taxi out times'!$B$4363:$C$5052, 2, 0)), 'ICAO LTO Cycle times'!$D$7,VLOOKUP($A70,' Taxi out times'!$B$4363:$C$5052, 2, 0)*60)</f>
        <v>485.28805336567615</v>
      </c>
      <c r="J70" s="30">
        <f>IF(ISNA(VLOOKUP($A70,' Taxi out times'!$B$5053:$C$5713, 2, 0)), 'ICAO LTO Cycle times'!$D$7,VLOOKUP($A70,' Taxi out times'!$B$5053:$C$5713, 2, 0)*60)</f>
        <v>509.03280067283436</v>
      </c>
      <c r="K70" s="30">
        <f>IF(ISNA(VLOOKUP($A70,' Taxi out times'!$B$5714:$C$6466, 2, 0)), 'ICAO LTO Cycle times'!$D$7,VLOOKUP($A70,' Taxi out times'!$B$5713:$C$6466, 2, 0)*60)</f>
        <v>503.83437892095355</v>
      </c>
      <c r="L70" s="30">
        <f>IF(ISNA(VLOOKUP($A70,' Taxi out times'!$B$6467:$C$7195, 2, 0)), 'ICAO LTO Cycle times'!$D$7,VLOOKUP($A70,' Taxi out times'!$B$6467:$C$7195, 2, 0)*60)</f>
        <v>435.99134823359771</v>
      </c>
      <c r="M70" s="30">
        <f>IF(ISNA(VLOOKUP($A70,'Taxi in times'!$B$2:$C$483, 2, 0)), 'ICAO LTO Cycle times'!$D$8,VLOOKUP($A70,'Taxi in times'!$B$2:$C$483, 2, 0)*60)</f>
        <v>276.20253164556959</v>
      </c>
      <c r="N70" s="30">
        <f>IF(ISNA(VLOOKUP($A70,'Taxi in times'!$B$483:$C$1074, 2, 0)), 'ICAO LTO Cycle times'!$D$8,VLOOKUP($A70,'Taxi in times'!$B$483:$C$1074, 2, 0)*60)</f>
        <v>276.3680981595092</v>
      </c>
      <c r="O70" s="30">
        <f>IF(ISNA(VLOOKUP($A70,'Taxi in times'!$B$1074:$C$1700, 2, 0)), 'ICAO LTO Cycle times'!$D$8,VLOOKUP($A70,'Taxi in times'!$B$1074:$C$1700, 2, 0)*60)</f>
        <v>279.92779783393502</v>
      </c>
      <c r="P70" s="30">
        <f>IF(ISNA(VLOOKUP($A70,'Taxi in times'!$B$1700:$C$2346, 2, 0)), 'ICAO LTO Cycle times'!$D$8,VLOOKUP($A70,'Taxi in times'!$B$1700:$C$2346, 2, 0)*60)</f>
        <v>301.8768920282543</v>
      </c>
      <c r="Q70" s="30">
        <f>IF(ISNA(VLOOKUP($A70,'Taxi in times'!$B$2346:$C$3020, 2, 0)), 'ICAO LTO Cycle times'!$D$8,VLOOKUP($A70,'Taxi in times'!$B$2346:$C$3020, 2, 0)*60)</f>
        <v>291.45372460496617</v>
      </c>
      <c r="R70" s="30">
        <f>IF(ISNA(VLOOKUP($A70,'Taxi in times'!$B$3020:$C$3684, 2, 0)), 'ICAO LTO Cycle times'!$D$8,VLOOKUP($A70,'Taxi in times'!$B$3020:$C$3684, 2, 0)*60)</f>
        <v>288.27895595432301</v>
      </c>
      <c r="S70" s="30">
        <f>IF(ISNA(VLOOKUP($A70,'Taxi in times'!$B$3684:$C$4389, 2, 0)), 'ICAO LTO Cycle times'!$D$8,VLOOKUP($A70,'Taxi in times'!$B$3684:$C$4389, 2, 0)*60)</f>
        <v>269.51310861423218</v>
      </c>
      <c r="T70" s="30">
        <f>IF(ISNA(VLOOKUP($A70,'Taxi in times'!$B$4389:$C$5084, 2, 0)), 'ICAO LTO Cycle times'!$D$8,VLOOKUP($A70,'Taxi in times'!$B$4389:$C$5084, 2, 0)*60)</f>
        <v>302.95757575757574</v>
      </c>
      <c r="U70" s="30">
        <f>IF(ISNA(VLOOKUP($A70,'Taxi in times'!$B$5085:$C$5749, 2, 0)), 'ICAO LTO Cycle times'!$D$8,VLOOKUP($A70,'Taxi in times'!$B$5085:$C$5749, 2, 0)*60)</f>
        <v>310.03917179630668</v>
      </c>
      <c r="V70" s="30">
        <f>IF(ISNA(VLOOKUP($A70,'Taxi in times'!$B$5750:$C$6509, 2, 0)), 'ICAO LTO Cycle times'!$D$8,VLOOKUP($A70,'Taxi in times'!$B$5750:$C$6509, 2, 0)*60)</f>
        <v>294.49071751128952</v>
      </c>
      <c r="W70" s="30">
        <f>IF(ISNA(VLOOKUP($A70,'Taxi in times'!$B$6510:$C$7239, 2, 0)), 'ICAO LTO Cycle times'!$D$8,VLOOKUP($A70,'Taxi in times'!$B$6510:$C$7239, 2, 0)*60)</f>
        <v>274.30835734870317</v>
      </c>
    </row>
    <row r="71" spans="1:23">
      <c r="A71" s="3" t="s">
        <v>1062</v>
      </c>
      <c r="B71" s="30">
        <f>IF(ISNA(VLOOKUP($A71,' Taxi out times'!$B$2:$C$483, 2, 0)), 'ICAO LTO Cycle times'!$D$7,VLOOKUP($A71,' Taxi out times'!$B$2:$C$483, 2, 0)*60)</f>
        <v>1140</v>
      </c>
      <c r="C71" s="30">
        <f>IF(ISNA(VLOOKUP($A71,' Taxi out times'!$B$484:$C$1071, 2, 0)), 'ICAO LTO Cycle times'!$D$7,VLOOKUP($A71,' Taxi out times'!$B$484:$C$1071, 2, 0)*60)</f>
        <v>1140</v>
      </c>
      <c r="D71" s="30">
        <f>IF(ISNA(VLOOKUP($A71,' Taxi out times'!$B$1072:$C$1692, 2, 0)), 'ICAO LTO Cycle times'!$D$7,VLOOKUP($A71,' Taxi out times'!$B$1072:$C$1692, 2, 0)*60)</f>
        <v>1140</v>
      </c>
      <c r="E71" s="30">
        <f>IF(ISNA(VLOOKUP($A71,' Taxi out times'!$B$1693:$C$2329, 2, 0)), 'ICAO LTO Cycle times'!$D$7,VLOOKUP($A71,' Taxi out times'!$B$1693:$C$2329, 2, 0)*60)</f>
        <v>1140</v>
      </c>
      <c r="F71" s="30">
        <f>IF(ISNA(VLOOKUP($A71,' Taxi out times'!$B$2330:$C$2997, 2, 0)), 'ICAO LTO Cycle times'!$D$7,VLOOKUP($A71,' Taxi out times'!$B$2330:$C$2997, 2, 0)*60)</f>
        <v>1140</v>
      </c>
      <c r="G71" s="30">
        <f>IF(ISNA(VLOOKUP($A71,' Taxi out times'!$B$2998:$C$3661, 2, 0)), 'ICAO LTO Cycle times'!$D$7,VLOOKUP($A71,' Taxi out times'!$B$2998:$C$3661, 2, 0)*60)</f>
        <v>1140</v>
      </c>
      <c r="H71" s="30">
        <f>IF(ISNA(VLOOKUP($A71,' Taxi out times'!$B$3662:$C$4362, 2, 0)), 'ICAO LTO Cycle times'!$D$7,VLOOKUP($A71,' Taxi out times'!$B$3662:$C$4362, 2, 0)*60)</f>
        <v>256.09756097560978</v>
      </c>
      <c r="I71" s="30">
        <f>IF(ISNA(VLOOKUP($A71,' Taxi out times'!$B$4363:$C$5052, 2, 0)), 'ICAO LTO Cycle times'!$D$7,VLOOKUP($A71,' Taxi out times'!$B$4363:$C$5052, 2, 0)*60)</f>
        <v>234.40860215053763</v>
      </c>
      <c r="J71" s="30">
        <f>IF(ISNA(VLOOKUP($A71,' Taxi out times'!$B$5053:$C$5713, 2, 0)), 'ICAO LTO Cycle times'!$D$7,VLOOKUP($A71,' Taxi out times'!$B$5053:$C$5713, 2, 0)*60)</f>
        <v>267.66536964980548</v>
      </c>
      <c r="K71" s="30">
        <f>IF(ISNA(VLOOKUP($A71,' Taxi out times'!$B$5714:$C$6466, 2, 0)), 'ICAO LTO Cycle times'!$D$7,VLOOKUP($A71,' Taxi out times'!$B$5713:$C$6466, 2, 0)*60)</f>
        <v>249.12801484230056</v>
      </c>
      <c r="L71" s="30">
        <f>IF(ISNA(VLOOKUP($A71,' Taxi out times'!$B$6467:$C$7195, 2, 0)), 'ICAO LTO Cycle times'!$D$7,VLOOKUP($A71,' Taxi out times'!$B$6467:$C$7195, 2, 0)*60)</f>
        <v>261.0309278350515</v>
      </c>
      <c r="M71" s="30">
        <f>IF(ISNA(VLOOKUP($A71,'Taxi in times'!$B$2:$C$483, 2, 0)), 'ICAO LTO Cycle times'!$D$8,VLOOKUP($A71,'Taxi in times'!$B$2:$C$483, 2, 0)*60)</f>
        <v>420</v>
      </c>
      <c r="N71" s="30">
        <f>IF(ISNA(VLOOKUP($A71,'Taxi in times'!$B$483:$C$1074, 2, 0)), 'ICAO LTO Cycle times'!$D$8,VLOOKUP($A71,'Taxi in times'!$B$483:$C$1074, 2, 0)*60)</f>
        <v>420</v>
      </c>
      <c r="O71" s="30">
        <f>IF(ISNA(VLOOKUP($A71,'Taxi in times'!$B$1074:$C$1700, 2, 0)), 'ICAO LTO Cycle times'!$D$8,VLOOKUP($A71,'Taxi in times'!$B$1074:$C$1700, 2, 0)*60)</f>
        <v>420</v>
      </c>
      <c r="P71" s="30">
        <f>IF(ISNA(VLOOKUP($A71,'Taxi in times'!$B$1700:$C$2346, 2, 0)), 'ICAO LTO Cycle times'!$D$8,VLOOKUP($A71,'Taxi in times'!$B$1700:$C$2346, 2, 0)*60)</f>
        <v>420</v>
      </c>
      <c r="Q71" s="30">
        <f>IF(ISNA(VLOOKUP($A71,'Taxi in times'!$B$2346:$C$3020, 2, 0)), 'ICAO LTO Cycle times'!$D$8,VLOOKUP($A71,'Taxi in times'!$B$2346:$C$3020, 2, 0)*60)</f>
        <v>420</v>
      </c>
      <c r="R71" s="30">
        <f>IF(ISNA(VLOOKUP($A71,'Taxi in times'!$B$3020:$C$3684, 2, 0)), 'ICAO LTO Cycle times'!$D$8,VLOOKUP($A71,'Taxi in times'!$B$3020:$C$3684, 2, 0)*60)</f>
        <v>420</v>
      </c>
      <c r="S71" s="30">
        <f>IF(ISNA(VLOOKUP($A71,'Taxi in times'!$B$3684:$C$4389, 2, 0)), 'ICAO LTO Cycle times'!$D$8,VLOOKUP($A71,'Taxi in times'!$B$3684:$C$4389, 2, 0)*60)</f>
        <v>191.70731707317074</v>
      </c>
      <c r="T71" s="30">
        <f>IF(ISNA(VLOOKUP($A71,'Taxi in times'!$B$4389:$C$5084, 2, 0)), 'ICAO LTO Cycle times'!$D$8,VLOOKUP($A71,'Taxi in times'!$B$4389:$C$5084, 2, 0)*60)</f>
        <v>194.40860215053763</v>
      </c>
      <c r="U71" s="30">
        <f>IF(ISNA(VLOOKUP($A71,'Taxi in times'!$B$5085:$C$5749, 2, 0)), 'ICAO LTO Cycle times'!$D$8,VLOOKUP($A71,'Taxi in times'!$B$5085:$C$5749, 2, 0)*60)</f>
        <v>222.62548262548262</v>
      </c>
      <c r="V71" s="30">
        <f>IF(ISNA(VLOOKUP($A71,'Taxi in times'!$B$5750:$C$6509, 2, 0)), 'ICAO LTO Cycle times'!$D$8,VLOOKUP($A71,'Taxi in times'!$B$5750:$C$6509, 2, 0)*60)</f>
        <v>206.38218923933209</v>
      </c>
      <c r="W71" s="30">
        <f>IF(ISNA(VLOOKUP($A71,'Taxi in times'!$B$6510:$C$7239, 2, 0)), 'ICAO LTO Cycle times'!$D$8,VLOOKUP($A71,'Taxi in times'!$B$6510:$C$7239, 2, 0)*60)</f>
        <v>214.02061855670104</v>
      </c>
    </row>
    <row r="72" spans="1:23">
      <c r="A72" s="3" t="s">
        <v>1263</v>
      </c>
      <c r="B72" s="30">
        <f>IF(ISNA(VLOOKUP($A72,' Taxi out times'!$B$2:$C$483, 2, 0)), 'ICAO LTO Cycle times'!$D$7,VLOOKUP($A72,' Taxi out times'!$B$2:$C$483, 2, 0)*60)</f>
        <v>1140</v>
      </c>
      <c r="C72" s="30">
        <f>IF(ISNA(VLOOKUP($A72,' Taxi out times'!$B$484:$C$1071, 2, 0)), 'ICAO LTO Cycle times'!$D$7,VLOOKUP($A72,' Taxi out times'!$B$484:$C$1071, 2, 0)*60)</f>
        <v>1140</v>
      </c>
      <c r="D72" s="30">
        <f>IF(ISNA(VLOOKUP($A72,' Taxi out times'!$B$1072:$C$1692, 2, 0)), 'ICAO LTO Cycle times'!$D$7,VLOOKUP($A72,' Taxi out times'!$B$1072:$C$1692, 2, 0)*60)</f>
        <v>1140</v>
      </c>
      <c r="E72" s="30">
        <f>IF(ISNA(VLOOKUP($A72,' Taxi out times'!$B$1693:$C$2329, 2, 0)), 'ICAO LTO Cycle times'!$D$7,VLOOKUP($A72,' Taxi out times'!$B$1693:$C$2329, 2, 0)*60)</f>
        <v>1140</v>
      </c>
      <c r="F72" s="30">
        <f>IF(ISNA(VLOOKUP($A72,' Taxi out times'!$B$2330:$C$2997, 2, 0)), 'ICAO LTO Cycle times'!$D$7,VLOOKUP($A72,' Taxi out times'!$B$2330:$C$2997, 2, 0)*60)</f>
        <v>1140</v>
      </c>
      <c r="G72" s="30">
        <f>IF(ISNA(VLOOKUP($A72,' Taxi out times'!$B$2998:$C$3661, 2, 0)), 'ICAO LTO Cycle times'!$D$7,VLOOKUP($A72,' Taxi out times'!$B$2998:$C$3661, 2, 0)*60)</f>
        <v>1140</v>
      </c>
      <c r="H72" s="30">
        <f>IF(ISNA(VLOOKUP($A72,' Taxi out times'!$B$3662:$C$4362, 2, 0)), 'ICAO LTO Cycle times'!$D$7,VLOOKUP($A72,' Taxi out times'!$B$3662:$C$4362, 2, 0)*60)</f>
        <v>1140</v>
      </c>
      <c r="I72" s="30">
        <f>IF(ISNA(VLOOKUP($A72,' Taxi out times'!$B$4363:$C$5052, 2, 0)), 'ICAO LTO Cycle times'!$D$7,VLOOKUP($A72,' Taxi out times'!$B$4363:$C$5052, 2, 0)*60)</f>
        <v>1140</v>
      </c>
      <c r="J72" s="30">
        <f>IF(ISNA(VLOOKUP($A72,' Taxi out times'!$B$5053:$C$5713, 2, 0)), 'ICAO LTO Cycle times'!$D$7,VLOOKUP($A72,' Taxi out times'!$B$5053:$C$5713, 2, 0)*60)</f>
        <v>1140</v>
      </c>
      <c r="K72" s="30">
        <f>IF(ISNA(VLOOKUP($A72,' Taxi out times'!$B$5714:$C$6466, 2, 0)), 'ICAO LTO Cycle times'!$D$7,VLOOKUP($A72,' Taxi out times'!$B$5713:$C$6466, 2, 0)*60)</f>
        <v>548.6301369863013</v>
      </c>
      <c r="L72" s="30">
        <f>IF(ISNA(VLOOKUP($A72,' Taxi out times'!$B$6467:$C$7195, 2, 0)), 'ICAO LTO Cycle times'!$D$7,VLOOKUP($A72,' Taxi out times'!$B$6467:$C$7195, 2, 0)*60)</f>
        <v>620.27586206896558</v>
      </c>
      <c r="M72" s="30">
        <f>IF(ISNA(VLOOKUP($A72,'Taxi in times'!$B$2:$C$483, 2, 0)), 'ICAO LTO Cycle times'!$D$8,VLOOKUP($A72,'Taxi in times'!$B$2:$C$483, 2, 0)*60)</f>
        <v>420</v>
      </c>
      <c r="N72" s="30">
        <f>IF(ISNA(VLOOKUP($A72,'Taxi in times'!$B$483:$C$1074, 2, 0)), 'ICAO LTO Cycle times'!$D$8,VLOOKUP($A72,'Taxi in times'!$B$483:$C$1074, 2, 0)*60)</f>
        <v>420</v>
      </c>
      <c r="O72" s="30">
        <f>IF(ISNA(VLOOKUP($A72,'Taxi in times'!$B$1074:$C$1700, 2, 0)), 'ICAO LTO Cycle times'!$D$8,VLOOKUP($A72,'Taxi in times'!$B$1074:$C$1700, 2, 0)*60)</f>
        <v>420</v>
      </c>
      <c r="P72" s="30">
        <f>IF(ISNA(VLOOKUP($A72,'Taxi in times'!$B$1700:$C$2346, 2, 0)), 'ICAO LTO Cycle times'!$D$8,VLOOKUP($A72,'Taxi in times'!$B$1700:$C$2346, 2, 0)*60)</f>
        <v>420</v>
      </c>
      <c r="Q72" s="30">
        <f>IF(ISNA(VLOOKUP($A72,'Taxi in times'!$B$2346:$C$3020, 2, 0)), 'ICAO LTO Cycle times'!$D$8,VLOOKUP($A72,'Taxi in times'!$B$2346:$C$3020, 2, 0)*60)</f>
        <v>420</v>
      </c>
      <c r="R72" s="30">
        <f>IF(ISNA(VLOOKUP($A72,'Taxi in times'!$B$3020:$C$3684, 2, 0)), 'ICAO LTO Cycle times'!$D$8,VLOOKUP($A72,'Taxi in times'!$B$3020:$C$3684, 2, 0)*60)</f>
        <v>420</v>
      </c>
      <c r="S72" s="30">
        <f>IF(ISNA(VLOOKUP($A72,'Taxi in times'!$B$3684:$C$4389, 2, 0)), 'ICAO LTO Cycle times'!$D$8,VLOOKUP($A72,'Taxi in times'!$B$3684:$C$4389, 2, 0)*60)</f>
        <v>420</v>
      </c>
      <c r="T72" s="30">
        <f>IF(ISNA(VLOOKUP($A72,'Taxi in times'!$B$4389:$C$5084, 2, 0)), 'ICAO LTO Cycle times'!$D$8,VLOOKUP($A72,'Taxi in times'!$B$4389:$C$5084, 2, 0)*60)</f>
        <v>420</v>
      </c>
      <c r="U72" s="30">
        <f>IF(ISNA(VLOOKUP($A72,'Taxi in times'!$B$5085:$C$5749, 2, 0)), 'ICAO LTO Cycle times'!$D$8,VLOOKUP($A72,'Taxi in times'!$B$5085:$C$5749, 2, 0)*60)</f>
        <v>420</v>
      </c>
      <c r="V72" s="30">
        <f>IF(ISNA(VLOOKUP($A72,'Taxi in times'!$B$5750:$C$6509, 2, 0)), 'ICAO LTO Cycle times'!$D$8,VLOOKUP($A72,'Taxi in times'!$B$5750:$C$6509, 2, 0)*60)</f>
        <v>337.8082191780822</v>
      </c>
      <c r="W72" s="30">
        <f>IF(ISNA(VLOOKUP($A72,'Taxi in times'!$B$6510:$C$7239, 2, 0)), 'ICAO LTO Cycle times'!$D$8,VLOOKUP($A72,'Taxi in times'!$B$6510:$C$7239, 2, 0)*60)</f>
        <v>317.85467128027682</v>
      </c>
    </row>
    <row r="73" spans="1:23">
      <c r="A73" s="3" t="s">
        <v>420</v>
      </c>
      <c r="B73" s="30">
        <f>IF(ISNA(VLOOKUP($A73,' Taxi out times'!$B$2:$C$483, 2, 0)), 'ICAO LTO Cycle times'!$D$7,VLOOKUP($A73,' Taxi out times'!$B$2:$C$483, 2, 0)*60)</f>
        <v>1140</v>
      </c>
      <c r="C73" s="30">
        <f>IF(ISNA(VLOOKUP($A73,' Taxi out times'!$B$484:$C$1071, 2, 0)), 'ICAO LTO Cycle times'!$D$7,VLOOKUP($A73,' Taxi out times'!$B$484:$C$1071, 2, 0)*60)</f>
        <v>449.5275590551181</v>
      </c>
      <c r="D73" s="30">
        <f>IF(ISNA(VLOOKUP($A73,' Taxi out times'!$B$1072:$C$1692, 2, 0)), 'ICAO LTO Cycle times'!$D$7,VLOOKUP($A73,' Taxi out times'!$B$1072:$C$1692, 2, 0)*60)</f>
        <v>525.98591549295782</v>
      </c>
      <c r="E73" s="30">
        <f>IF(ISNA(VLOOKUP($A73,' Taxi out times'!$B$1693:$C$2329, 2, 0)), 'ICAO LTO Cycle times'!$D$7,VLOOKUP($A73,' Taxi out times'!$B$1693:$C$2329, 2, 0)*60)</f>
        <v>440.50073637702502</v>
      </c>
      <c r="F73" s="30">
        <f>IF(ISNA(VLOOKUP($A73,' Taxi out times'!$B$2330:$C$2997, 2, 0)), 'ICAO LTO Cycle times'!$D$7,VLOOKUP($A73,' Taxi out times'!$B$2330:$C$2997, 2, 0)*60)</f>
        <v>460.26804123711344</v>
      </c>
      <c r="G73" s="30">
        <f>IF(ISNA(VLOOKUP($A73,' Taxi out times'!$B$2998:$C$3661, 2, 0)), 'ICAO LTO Cycle times'!$D$7,VLOOKUP($A73,' Taxi out times'!$B$2998:$C$3661, 2, 0)*60)</f>
        <v>438.34615384615387</v>
      </c>
      <c r="H73" s="30">
        <f>IF(ISNA(VLOOKUP($A73,' Taxi out times'!$B$3662:$C$4362, 2, 0)), 'ICAO LTO Cycle times'!$D$7,VLOOKUP($A73,' Taxi out times'!$B$3662:$C$4362, 2, 0)*60)</f>
        <v>441.70542635658916</v>
      </c>
      <c r="I73" s="30">
        <f>IF(ISNA(VLOOKUP($A73,' Taxi out times'!$B$4363:$C$5052, 2, 0)), 'ICAO LTO Cycle times'!$D$7,VLOOKUP($A73,' Taxi out times'!$B$4363:$C$5052, 2, 0)*60)</f>
        <v>402.3780487804878</v>
      </c>
      <c r="J73" s="30">
        <f>IF(ISNA(VLOOKUP($A73,' Taxi out times'!$B$5053:$C$5713, 2, 0)), 'ICAO LTO Cycle times'!$D$7,VLOOKUP($A73,' Taxi out times'!$B$5053:$C$5713, 2, 0)*60)</f>
        <v>386.69912366114897</v>
      </c>
      <c r="K73" s="30">
        <f>IF(ISNA(VLOOKUP($A73,' Taxi out times'!$B$5714:$C$6466, 2, 0)), 'ICAO LTO Cycle times'!$D$7,VLOOKUP($A73,' Taxi out times'!$B$5713:$C$6466, 2, 0)*60)</f>
        <v>346.95652173913044</v>
      </c>
      <c r="L73" s="30">
        <f>IF(ISNA(VLOOKUP($A73,' Taxi out times'!$B$6467:$C$7195, 2, 0)), 'ICAO LTO Cycle times'!$D$7,VLOOKUP($A73,' Taxi out times'!$B$6467:$C$7195, 2, 0)*60)</f>
        <v>369.06641000962463</v>
      </c>
      <c r="M73" s="30">
        <f>IF(ISNA(VLOOKUP($A73,'Taxi in times'!$B$2:$C$483, 2, 0)), 'ICAO LTO Cycle times'!$D$8,VLOOKUP($A73,'Taxi in times'!$B$2:$C$483, 2, 0)*60)</f>
        <v>420</v>
      </c>
      <c r="N73" s="30">
        <f>IF(ISNA(VLOOKUP($A73,'Taxi in times'!$B$483:$C$1074, 2, 0)), 'ICAO LTO Cycle times'!$D$8,VLOOKUP($A73,'Taxi in times'!$B$483:$C$1074, 2, 0)*60)</f>
        <v>298</v>
      </c>
      <c r="O73" s="30">
        <f>IF(ISNA(VLOOKUP($A73,'Taxi in times'!$B$1074:$C$1700, 2, 0)), 'ICAO LTO Cycle times'!$D$8,VLOOKUP($A73,'Taxi in times'!$B$1074:$C$1700, 2, 0)*60)</f>
        <v>308.87323943661971</v>
      </c>
      <c r="P73" s="30">
        <f>IF(ISNA(VLOOKUP($A73,'Taxi in times'!$B$1700:$C$2346, 2, 0)), 'ICAO LTO Cycle times'!$D$8,VLOOKUP($A73,'Taxi in times'!$B$1700:$C$2346, 2, 0)*60)</f>
        <v>282.99630996309963</v>
      </c>
      <c r="Q73" s="30">
        <f>IF(ISNA(VLOOKUP($A73,'Taxi in times'!$B$2346:$C$3020, 2, 0)), 'ICAO LTO Cycle times'!$D$8,VLOOKUP($A73,'Taxi in times'!$B$2346:$C$3020, 2, 0)*60)</f>
        <v>281.03305785123968</v>
      </c>
      <c r="R73" s="30">
        <f>IF(ISNA(VLOOKUP($A73,'Taxi in times'!$B$3020:$C$3684, 2, 0)), 'ICAO LTO Cycle times'!$D$8,VLOOKUP($A73,'Taxi in times'!$B$3020:$C$3684, 2, 0)*60)</f>
        <v>262.53602305475505</v>
      </c>
      <c r="S73" s="30">
        <f>IF(ISNA(VLOOKUP($A73,'Taxi in times'!$B$3684:$C$4389, 2, 0)), 'ICAO LTO Cycle times'!$D$8,VLOOKUP($A73,'Taxi in times'!$B$3684:$C$4389, 2, 0)*60)</f>
        <v>276.02067183462532</v>
      </c>
      <c r="T73" s="30">
        <f>IF(ISNA(VLOOKUP($A73,'Taxi in times'!$B$4389:$C$5084, 2, 0)), 'ICAO LTO Cycle times'!$D$8,VLOOKUP($A73,'Taxi in times'!$B$4389:$C$5084, 2, 0)*60)</f>
        <v>269.90899898887761</v>
      </c>
      <c r="U73" s="30">
        <f>IF(ISNA(VLOOKUP($A73,'Taxi in times'!$B$5085:$C$5749, 2, 0)), 'ICAO LTO Cycle times'!$D$8,VLOOKUP($A73,'Taxi in times'!$B$5085:$C$5749, 2, 0)*60)</f>
        <v>247.94547224926973</v>
      </c>
      <c r="V73" s="30">
        <f>IF(ISNA(VLOOKUP($A73,'Taxi in times'!$B$5750:$C$6509, 2, 0)), 'ICAO LTO Cycle times'!$D$8,VLOOKUP($A73,'Taxi in times'!$B$5750:$C$6509, 2, 0)*60)</f>
        <v>236.6765578635015</v>
      </c>
      <c r="W73" s="30">
        <f>IF(ISNA(VLOOKUP($A73,'Taxi in times'!$B$6510:$C$7239, 2, 0)), 'ICAO LTO Cycle times'!$D$8,VLOOKUP($A73,'Taxi in times'!$B$6510:$C$7239, 2, 0)*60)</f>
        <v>215.06717850287907</v>
      </c>
    </row>
    <row r="74" spans="1:23">
      <c r="A74" s="3" t="s">
        <v>421</v>
      </c>
      <c r="B74" s="30">
        <f>IF(ISNA(VLOOKUP($A74,' Taxi out times'!$B$2:$C$483, 2, 0)), 'ICAO LTO Cycle times'!$D$7,VLOOKUP($A74,' Taxi out times'!$B$2:$C$483, 2, 0)*60)</f>
        <v>403.13141182217879</v>
      </c>
      <c r="C74" s="30">
        <f>IF(ISNA(VLOOKUP($A74,' Taxi out times'!$B$484:$C$1071, 2, 0)), 'ICAO LTO Cycle times'!$D$7,VLOOKUP($A74,' Taxi out times'!$B$484:$C$1071, 2, 0)*60)</f>
        <v>464.88075429839154</v>
      </c>
      <c r="D74" s="30">
        <f>IF(ISNA(VLOOKUP($A74,' Taxi out times'!$B$1072:$C$1692, 2, 0)), 'ICAO LTO Cycle times'!$D$7,VLOOKUP($A74,' Taxi out times'!$B$1072:$C$1692, 2, 0)*60)</f>
        <v>489.84574991795211</v>
      </c>
      <c r="E74" s="30">
        <f>IF(ISNA(VLOOKUP($A74,' Taxi out times'!$B$1693:$C$2329, 2, 0)), 'ICAO LTO Cycle times'!$D$7,VLOOKUP($A74,' Taxi out times'!$B$1693:$C$2329, 2, 0)*60)</f>
        <v>482.1686746987952</v>
      </c>
      <c r="F74" s="30">
        <f>IF(ISNA(VLOOKUP($A74,' Taxi out times'!$B$2330:$C$2997, 2, 0)), 'ICAO LTO Cycle times'!$D$7,VLOOKUP($A74,' Taxi out times'!$B$2330:$C$2997, 2, 0)*60)</f>
        <v>447.36156351791533</v>
      </c>
      <c r="G74" s="30">
        <f>IF(ISNA(VLOOKUP($A74,' Taxi out times'!$B$2998:$C$3661, 2, 0)), 'ICAO LTO Cycle times'!$D$7,VLOOKUP($A74,' Taxi out times'!$B$2998:$C$3661, 2, 0)*60)</f>
        <v>454.33831990794016</v>
      </c>
      <c r="H74" s="30">
        <f>IF(ISNA(VLOOKUP($A74,' Taxi out times'!$B$3662:$C$4362, 2, 0)), 'ICAO LTO Cycle times'!$D$7,VLOOKUP($A74,' Taxi out times'!$B$3662:$C$4362, 2, 0)*60)</f>
        <v>468.28226779252111</v>
      </c>
      <c r="I74" s="30">
        <f>IF(ISNA(VLOOKUP($A74,' Taxi out times'!$B$4363:$C$5052, 2, 0)), 'ICAO LTO Cycle times'!$D$7,VLOOKUP($A74,' Taxi out times'!$B$4363:$C$5052, 2, 0)*60)</f>
        <v>486.51486097794822</v>
      </c>
      <c r="J74" s="30">
        <f>IF(ISNA(VLOOKUP($A74,' Taxi out times'!$B$5053:$C$5713, 2, 0)), 'ICAO LTO Cycle times'!$D$7,VLOOKUP($A74,' Taxi out times'!$B$5053:$C$5713, 2, 0)*60)</f>
        <v>478.08710503842872</v>
      </c>
      <c r="K74" s="30">
        <f>IF(ISNA(VLOOKUP($A74,' Taxi out times'!$B$5714:$C$6466, 2, 0)), 'ICAO LTO Cycle times'!$D$7,VLOOKUP($A74,' Taxi out times'!$B$5713:$C$6466, 2, 0)*60)</f>
        <v>491.6400169803311</v>
      </c>
      <c r="L74" s="30">
        <f>IF(ISNA(VLOOKUP($A74,' Taxi out times'!$B$6467:$C$7195, 2, 0)), 'ICAO LTO Cycle times'!$D$7,VLOOKUP($A74,' Taxi out times'!$B$6467:$C$7195, 2, 0)*60)</f>
        <v>525.95125500181882</v>
      </c>
      <c r="M74" s="30">
        <f>IF(ISNA(VLOOKUP($A74,'Taxi in times'!$B$2:$C$483, 2, 0)), 'ICAO LTO Cycle times'!$D$8,VLOOKUP($A74,'Taxi in times'!$B$2:$C$483, 2, 0)*60)</f>
        <v>218.25385179750549</v>
      </c>
      <c r="N74" s="30">
        <f>IF(ISNA(VLOOKUP($A74,'Taxi in times'!$B$483:$C$1074, 2, 0)), 'ICAO LTO Cycle times'!$D$8,VLOOKUP($A74,'Taxi in times'!$B$483:$C$1074, 2, 0)*60)</f>
        <v>240.92500951655882</v>
      </c>
      <c r="O74" s="30">
        <f>IF(ISNA(VLOOKUP($A74,'Taxi in times'!$B$1074:$C$1700, 2, 0)), 'ICAO LTO Cycle times'!$D$8,VLOOKUP($A74,'Taxi in times'!$B$1074:$C$1700, 2, 0)*60)</f>
        <v>275.48439797418723</v>
      </c>
      <c r="P74" s="30">
        <f>IF(ISNA(VLOOKUP($A74,'Taxi in times'!$B$1700:$C$2346, 2, 0)), 'ICAO LTO Cycle times'!$D$8,VLOOKUP($A74,'Taxi in times'!$B$1700:$C$2346, 2, 0)*60)</f>
        <v>264.49462365591398</v>
      </c>
      <c r="Q74" s="30">
        <f>IF(ISNA(VLOOKUP($A74,'Taxi in times'!$B$2346:$C$3020, 2, 0)), 'ICAO LTO Cycle times'!$D$8,VLOOKUP($A74,'Taxi in times'!$B$2346:$C$3020, 2, 0)*60)</f>
        <v>289.47687996263431</v>
      </c>
      <c r="R74" s="30">
        <f>IF(ISNA(VLOOKUP($A74,'Taxi in times'!$B$3020:$C$3684, 2, 0)), 'ICAO LTO Cycle times'!$D$8,VLOOKUP($A74,'Taxi in times'!$B$3020:$C$3684, 2, 0)*60)</f>
        <v>301.84579888482983</v>
      </c>
      <c r="S74" s="30">
        <f>IF(ISNA(VLOOKUP($A74,'Taxi in times'!$B$3684:$C$4389, 2, 0)), 'ICAO LTO Cycle times'!$D$8,VLOOKUP($A74,'Taxi in times'!$B$3684:$C$4389, 2, 0)*60)</f>
        <v>271.98054711246203</v>
      </c>
      <c r="T74" s="30">
        <f>IF(ISNA(VLOOKUP($A74,'Taxi in times'!$B$4389:$C$5084, 2, 0)), 'ICAO LTO Cycle times'!$D$8,VLOOKUP($A74,'Taxi in times'!$B$4389:$C$5084, 2, 0)*60)</f>
        <v>288.09655338056922</v>
      </c>
      <c r="U74" s="30">
        <f>IF(ISNA(VLOOKUP($A74,'Taxi in times'!$B$5085:$C$5749, 2, 0)), 'ICAO LTO Cycle times'!$D$8,VLOOKUP($A74,'Taxi in times'!$B$5085:$C$5749, 2, 0)*60)</f>
        <v>281.25693160813307</v>
      </c>
      <c r="V74" s="30">
        <f>IF(ISNA(VLOOKUP($A74,'Taxi in times'!$B$5750:$C$6509, 2, 0)), 'ICAO LTO Cycle times'!$D$8,VLOOKUP($A74,'Taxi in times'!$B$5750:$C$6509, 2, 0)*60)</f>
        <v>295.40747028862478</v>
      </c>
      <c r="W74" s="30">
        <f>IF(ISNA(VLOOKUP($A74,'Taxi in times'!$B$6510:$C$7239, 2, 0)), 'ICAO LTO Cycle times'!$D$8,VLOOKUP($A74,'Taxi in times'!$B$6510:$C$7239, 2, 0)*60)</f>
        <v>270.84486525855789</v>
      </c>
    </row>
    <row r="75" spans="1:23">
      <c r="A75" s="3" t="s">
        <v>422</v>
      </c>
      <c r="B75" s="30">
        <f>IF(ISNA(VLOOKUP($A75,' Taxi out times'!$B$2:$C$483, 2, 0)), 'ICAO LTO Cycle times'!$D$7,VLOOKUP($A75,' Taxi out times'!$B$2:$C$483, 2, 0)*60)</f>
        <v>1140</v>
      </c>
      <c r="C75" s="30">
        <f>IF(ISNA(VLOOKUP($A75,' Taxi out times'!$B$484:$C$1071, 2, 0)), 'ICAO LTO Cycle times'!$D$7,VLOOKUP($A75,' Taxi out times'!$B$484:$C$1071, 2, 0)*60)</f>
        <v>1140</v>
      </c>
      <c r="D75" s="30">
        <f>IF(ISNA(VLOOKUP($A75,' Taxi out times'!$B$1072:$C$1692, 2, 0)), 'ICAO LTO Cycle times'!$D$7,VLOOKUP($A75,' Taxi out times'!$B$1072:$C$1692, 2, 0)*60)</f>
        <v>1140</v>
      </c>
      <c r="E75" s="30">
        <f>IF(ISNA(VLOOKUP($A75,' Taxi out times'!$B$1693:$C$2329, 2, 0)), 'ICAO LTO Cycle times'!$D$7,VLOOKUP($A75,' Taxi out times'!$B$1693:$C$2329, 2, 0)*60)</f>
        <v>1140</v>
      </c>
      <c r="F75" s="30">
        <f>IF(ISNA(VLOOKUP($A75,' Taxi out times'!$B$2330:$C$2997, 2, 0)), 'ICAO LTO Cycle times'!$D$7,VLOOKUP($A75,' Taxi out times'!$B$2330:$C$2997, 2, 0)*60)</f>
        <v>315.0993377483444</v>
      </c>
      <c r="G75" s="30">
        <f>IF(ISNA(VLOOKUP($A75,' Taxi out times'!$B$2998:$C$3661, 2, 0)), 'ICAO LTO Cycle times'!$D$7,VLOOKUP($A75,' Taxi out times'!$B$2998:$C$3661, 2, 0)*60)</f>
        <v>314.31818181818181</v>
      </c>
      <c r="H75" s="30">
        <f>IF(ISNA(VLOOKUP($A75,' Taxi out times'!$B$3662:$C$4362, 2, 0)), 'ICAO LTO Cycle times'!$D$7,VLOOKUP($A75,' Taxi out times'!$B$3662:$C$4362, 2, 0)*60)</f>
        <v>352.34042553191489</v>
      </c>
      <c r="I75" s="30">
        <f>IF(ISNA(VLOOKUP($A75,' Taxi out times'!$B$4363:$C$5052, 2, 0)), 'ICAO LTO Cycle times'!$D$7,VLOOKUP($A75,' Taxi out times'!$B$4363:$C$5052, 2, 0)*60)</f>
        <v>1140</v>
      </c>
      <c r="J75" s="30">
        <f>IF(ISNA(VLOOKUP($A75,' Taxi out times'!$B$5053:$C$5713, 2, 0)), 'ICAO LTO Cycle times'!$D$7,VLOOKUP($A75,' Taxi out times'!$B$5053:$C$5713, 2, 0)*60)</f>
        <v>1140</v>
      </c>
      <c r="K75" s="30">
        <f>IF(ISNA(VLOOKUP($A75,' Taxi out times'!$B$5714:$C$6466, 2, 0)), 'ICAO LTO Cycle times'!$D$7,VLOOKUP($A75,' Taxi out times'!$B$5713:$C$6466, 2, 0)*60)</f>
        <v>215.20661157024793</v>
      </c>
      <c r="L75" s="30">
        <f>IF(ISNA(VLOOKUP($A75,' Taxi out times'!$B$6467:$C$7195, 2, 0)), 'ICAO LTO Cycle times'!$D$7,VLOOKUP($A75,' Taxi out times'!$B$6467:$C$7195, 2, 0)*60)</f>
        <v>199.30795847750863</v>
      </c>
      <c r="M75" s="30">
        <f>IF(ISNA(VLOOKUP($A75,'Taxi in times'!$B$2:$C$483, 2, 0)), 'ICAO LTO Cycle times'!$D$8,VLOOKUP($A75,'Taxi in times'!$B$2:$C$483, 2, 0)*60)</f>
        <v>420</v>
      </c>
      <c r="N75" s="30">
        <f>IF(ISNA(VLOOKUP($A75,'Taxi in times'!$B$483:$C$1074, 2, 0)), 'ICAO LTO Cycle times'!$D$8,VLOOKUP($A75,'Taxi in times'!$B$483:$C$1074, 2, 0)*60)</f>
        <v>420</v>
      </c>
      <c r="O75" s="30">
        <f>IF(ISNA(VLOOKUP($A75,'Taxi in times'!$B$1074:$C$1700, 2, 0)), 'ICAO LTO Cycle times'!$D$8,VLOOKUP($A75,'Taxi in times'!$B$1074:$C$1700, 2, 0)*60)</f>
        <v>420</v>
      </c>
      <c r="P75" s="30">
        <f>IF(ISNA(VLOOKUP($A75,'Taxi in times'!$B$1700:$C$2346, 2, 0)), 'ICAO LTO Cycle times'!$D$8,VLOOKUP($A75,'Taxi in times'!$B$1700:$C$2346, 2, 0)*60)</f>
        <v>420</v>
      </c>
      <c r="Q75" s="30">
        <f>IF(ISNA(VLOOKUP($A75,'Taxi in times'!$B$2346:$C$3020, 2, 0)), 'ICAO LTO Cycle times'!$D$8,VLOOKUP($A75,'Taxi in times'!$B$2346:$C$3020, 2, 0)*60)</f>
        <v>252.16216216216216</v>
      </c>
      <c r="R75" s="30">
        <f>IF(ISNA(VLOOKUP($A75,'Taxi in times'!$B$3020:$C$3684, 2, 0)), 'ICAO LTO Cycle times'!$D$8,VLOOKUP($A75,'Taxi in times'!$B$3020:$C$3684, 2, 0)*60)</f>
        <v>259.72222222222217</v>
      </c>
      <c r="S75" s="30">
        <f>IF(ISNA(VLOOKUP($A75,'Taxi in times'!$B$3684:$C$4389, 2, 0)), 'ICAO LTO Cycle times'!$D$8,VLOOKUP($A75,'Taxi in times'!$B$3684:$C$4389, 2, 0)*60)</f>
        <v>250.79365079365078</v>
      </c>
      <c r="T75" s="30">
        <f>IF(ISNA(VLOOKUP($A75,'Taxi in times'!$B$4389:$C$5084, 2, 0)), 'ICAO LTO Cycle times'!$D$8,VLOOKUP($A75,'Taxi in times'!$B$4389:$C$5084, 2, 0)*60)</f>
        <v>420</v>
      </c>
      <c r="U75" s="30">
        <f>IF(ISNA(VLOOKUP($A75,'Taxi in times'!$B$5085:$C$5749, 2, 0)), 'ICAO LTO Cycle times'!$D$8,VLOOKUP($A75,'Taxi in times'!$B$5085:$C$5749, 2, 0)*60)</f>
        <v>420</v>
      </c>
      <c r="V75" s="30">
        <f>IF(ISNA(VLOOKUP($A75,'Taxi in times'!$B$5750:$C$6509, 2, 0)), 'ICAO LTO Cycle times'!$D$8,VLOOKUP($A75,'Taxi in times'!$B$5750:$C$6509, 2, 0)*60)</f>
        <v>138.15126050420167</v>
      </c>
      <c r="W75" s="30">
        <f>IF(ISNA(VLOOKUP($A75,'Taxi in times'!$B$6510:$C$7239, 2, 0)), 'ICAO LTO Cycle times'!$D$8,VLOOKUP($A75,'Taxi in times'!$B$6510:$C$7239, 2, 0)*60)</f>
        <v>152.89719626168224</v>
      </c>
    </row>
    <row r="76" spans="1:23">
      <c r="A76" s="3" t="s">
        <v>423</v>
      </c>
      <c r="B76" s="30">
        <f>IF(ISNA(VLOOKUP($A76,' Taxi out times'!$B$2:$C$483, 2, 0)), 'ICAO LTO Cycle times'!$D$7,VLOOKUP($A76,' Taxi out times'!$B$2:$C$483, 2, 0)*60)</f>
        <v>577.88191004557166</v>
      </c>
      <c r="C76" s="30">
        <f>IF(ISNA(VLOOKUP($A76,' Taxi out times'!$B$484:$C$1071, 2, 0)), 'ICAO LTO Cycle times'!$D$7,VLOOKUP($A76,' Taxi out times'!$B$484:$C$1071, 2, 0)*60)</f>
        <v>589.92943327239482</v>
      </c>
      <c r="D76" s="30">
        <f>IF(ISNA(VLOOKUP($A76,' Taxi out times'!$B$1072:$C$1692, 2, 0)), 'ICAO LTO Cycle times'!$D$7,VLOOKUP($A76,' Taxi out times'!$B$1072:$C$1692, 2, 0)*60)</f>
        <v>615.02451540340576</v>
      </c>
      <c r="E76" s="30">
        <f>IF(ISNA(VLOOKUP($A76,' Taxi out times'!$B$1693:$C$2329, 2, 0)), 'ICAO LTO Cycle times'!$D$7,VLOOKUP($A76,' Taxi out times'!$B$1693:$C$2329, 2, 0)*60)</f>
        <v>630.02842703727106</v>
      </c>
      <c r="F76" s="30">
        <f>IF(ISNA(VLOOKUP($A76,' Taxi out times'!$B$2330:$C$2997, 2, 0)), 'ICAO LTO Cycle times'!$D$7,VLOOKUP($A76,' Taxi out times'!$B$2330:$C$2997, 2, 0)*60)</f>
        <v>604.2680259429028</v>
      </c>
      <c r="G76" s="30">
        <f>IF(ISNA(VLOOKUP($A76,' Taxi out times'!$B$2998:$C$3661, 2, 0)), 'ICAO LTO Cycle times'!$D$7,VLOOKUP($A76,' Taxi out times'!$B$2998:$C$3661, 2, 0)*60)</f>
        <v>632.64770327088968</v>
      </c>
      <c r="H76" s="30">
        <f>IF(ISNA(VLOOKUP($A76,' Taxi out times'!$B$3662:$C$4362, 2, 0)), 'ICAO LTO Cycle times'!$D$7,VLOOKUP($A76,' Taxi out times'!$B$3662:$C$4362, 2, 0)*60)</f>
        <v>638.187619861082</v>
      </c>
      <c r="I76" s="30">
        <f>IF(ISNA(VLOOKUP($A76,' Taxi out times'!$B$4363:$C$5052, 2, 0)), 'ICAO LTO Cycle times'!$D$7,VLOOKUP($A76,' Taxi out times'!$B$4363:$C$5052, 2, 0)*60)</f>
        <v>644.14023003033367</v>
      </c>
      <c r="J76" s="30">
        <f>IF(ISNA(VLOOKUP($A76,' Taxi out times'!$B$5053:$C$5713, 2, 0)), 'ICAO LTO Cycle times'!$D$7,VLOOKUP($A76,' Taxi out times'!$B$5053:$C$5713, 2, 0)*60)</f>
        <v>612.44761743832385</v>
      </c>
      <c r="K76" s="30">
        <f>IF(ISNA(VLOOKUP($A76,' Taxi out times'!$B$5714:$C$6466, 2, 0)), 'ICAO LTO Cycle times'!$D$7,VLOOKUP($A76,' Taxi out times'!$B$5713:$C$6466, 2, 0)*60)</f>
        <v>605.01662065468486</v>
      </c>
      <c r="L76" s="30">
        <f>IF(ISNA(VLOOKUP($A76,' Taxi out times'!$B$6467:$C$7195, 2, 0)), 'ICAO LTO Cycle times'!$D$7,VLOOKUP($A76,' Taxi out times'!$B$6467:$C$7195, 2, 0)*60)</f>
        <v>590.37095734393461</v>
      </c>
      <c r="M76" s="30">
        <f>IF(ISNA(VLOOKUP($A76,'Taxi in times'!$B$2:$C$483, 2, 0)), 'ICAO LTO Cycle times'!$D$8,VLOOKUP($A76,'Taxi in times'!$B$2:$C$483, 2, 0)*60)</f>
        <v>241.24860602198504</v>
      </c>
      <c r="N76" s="30">
        <f>IF(ISNA(VLOOKUP($A76,'Taxi in times'!$B$483:$C$1074, 2, 0)), 'ICAO LTO Cycle times'!$D$8,VLOOKUP($A76,'Taxi in times'!$B$483:$C$1074, 2, 0)*60)</f>
        <v>261.2361989942662</v>
      </c>
      <c r="O76" s="30">
        <f>IF(ISNA(VLOOKUP($A76,'Taxi in times'!$B$1074:$C$1700, 2, 0)), 'ICAO LTO Cycle times'!$D$8,VLOOKUP($A76,'Taxi in times'!$B$1074:$C$1700, 2, 0)*60)</f>
        <v>260.48803692871491</v>
      </c>
      <c r="P76" s="30">
        <f>IF(ISNA(VLOOKUP($A76,'Taxi in times'!$B$1700:$C$2346, 2, 0)), 'ICAO LTO Cycle times'!$D$8,VLOOKUP($A76,'Taxi in times'!$B$1700:$C$2346, 2, 0)*60)</f>
        <v>254.69108514893168</v>
      </c>
      <c r="Q76" s="30">
        <f>IF(ISNA(VLOOKUP($A76,'Taxi in times'!$B$2346:$C$3020, 2, 0)), 'ICAO LTO Cycle times'!$D$8,VLOOKUP($A76,'Taxi in times'!$B$2346:$C$3020, 2, 0)*60)</f>
        <v>260.32193694292937</v>
      </c>
      <c r="R76" s="30">
        <f>IF(ISNA(VLOOKUP($A76,'Taxi in times'!$B$3020:$C$3684, 2, 0)), 'ICAO LTO Cycle times'!$D$8,VLOOKUP($A76,'Taxi in times'!$B$3020:$C$3684, 2, 0)*60)</f>
        <v>268.16732831664399</v>
      </c>
      <c r="S76" s="30">
        <f>IF(ISNA(VLOOKUP($A76,'Taxi in times'!$B$3684:$C$4389, 2, 0)), 'ICAO LTO Cycle times'!$D$8,VLOOKUP($A76,'Taxi in times'!$B$3684:$C$4389, 2, 0)*60)</f>
        <v>256.15733153378966</v>
      </c>
      <c r="T76" s="30">
        <f>IF(ISNA(VLOOKUP($A76,'Taxi in times'!$B$4389:$C$5084, 2, 0)), 'ICAO LTO Cycle times'!$D$8,VLOOKUP($A76,'Taxi in times'!$B$4389:$C$5084, 2, 0)*60)</f>
        <v>257.08420704116543</v>
      </c>
      <c r="U76" s="30">
        <f>IF(ISNA(VLOOKUP($A76,'Taxi in times'!$B$5085:$C$5749, 2, 0)), 'ICAO LTO Cycle times'!$D$8,VLOOKUP($A76,'Taxi in times'!$B$5085:$C$5749, 2, 0)*60)</f>
        <v>255.90014766894032</v>
      </c>
      <c r="V76" s="30">
        <f>IF(ISNA(VLOOKUP($A76,'Taxi in times'!$B$5750:$C$6509, 2, 0)), 'ICAO LTO Cycle times'!$D$8,VLOOKUP($A76,'Taxi in times'!$B$5750:$C$6509, 2, 0)*60)</f>
        <v>257.26621136379634</v>
      </c>
      <c r="W76" s="30">
        <f>IF(ISNA(VLOOKUP($A76,'Taxi in times'!$B$6510:$C$7239, 2, 0)), 'ICAO LTO Cycle times'!$D$8,VLOOKUP($A76,'Taxi in times'!$B$6510:$C$7239, 2, 0)*60)</f>
        <v>275.90675452605586</v>
      </c>
    </row>
    <row r="77" spans="1:23">
      <c r="A77" s="3" t="s">
        <v>424</v>
      </c>
      <c r="B77" s="30">
        <f>IF(ISNA(VLOOKUP($A77,' Taxi out times'!$B$2:$C$483, 2, 0)), 'ICAO LTO Cycle times'!$D$7,VLOOKUP($A77,' Taxi out times'!$B$2:$C$483, 2, 0)*60)</f>
        <v>285.27817403708985</v>
      </c>
      <c r="C77" s="30">
        <f>IF(ISNA(VLOOKUP($A77,' Taxi out times'!$B$484:$C$1071, 2, 0)), 'ICAO LTO Cycle times'!$D$7,VLOOKUP($A77,' Taxi out times'!$B$484:$C$1071, 2, 0)*60)</f>
        <v>254.91477272727275</v>
      </c>
      <c r="D77" s="30">
        <f>IF(ISNA(VLOOKUP($A77,' Taxi out times'!$B$1072:$C$1692, 2, 0)), 'ICAO LTO Cycle times'!$D$7,VLOOKUP($A77,' Taxi out times'!$B$1072:$C$1692, 2, 0)*60)</f>
        <v>242.23546944858418</v>
      </c>
      <c r="E77" s="30">
        <f>IF(ISNA(VLOOKUP($A77,' Taxi out times'!$B$1693:$C$2329, 2, 0)), 'ICAO LTO Cycle times'!$D$7,VLOOKUP($A77,' Taxi out times'!$B$1693:$C$2329, 2, 0)*60)</f>
        <v>258.20627802690581</v>
      </c>
      <c r="F77" s="30">
        <f>IF(ISNA(VLOOKUP($A77,' Taxi out times'!$B$2330:$C$2997, 2, 0)), 'ICAO LTO Cycle times'!$D$7,VLOOKUP($A77,' Taxi out times'!$B$2330:$C$2997, 2, 0)*60)</f>
        <v>265.88045234248784</v>
      </c>
      <c r="G77" s="30">
        <f>IF(ISNA(VLOOKUP($A77,' Taxi out times'!$B$2998:$C$3661, 2, 0)), 'ICAO LTO Cycle times'!$D$7,VLOOKUP($A77,' Taxi out times'!$B$2998:$C$3661, 2, 0)*60)</f>
        <v>256.98113207547169</v>
      </c>
      <c r="H77" s="30">
        <f>IF(ISNA(VLOOKUP($A77,' Taxi out times'!$B$3662:$C$4362, 2, 0)), 'ICAO LTO Cycle times'!$D$7,VLOOKUP($A77,' Taxi out times'!$B$3662:$C$4362, 2, 0)*60)</f>
        <v>272.1782178217822</v>
      </c>
      <c r="I77" s="30">
        <f>IF(ISNA(VLOOKUP($A77,' Taxi out times'!$B$4363:$C$5052, 2, 0)), 'ICAO LTO Cycle times'!$D$7,VLOOKUP($A77,' Taxi out times'!$B$4363:$C$5052, 2, 0)*60)</f>
        <v>287.14285714285711</v>
      </c>
      <c r="J77" s="30">
        <f>IF(ISNA(VLOOKUP($A77,' Taxi out times'!$B$5053:$C$5713, 2, 0)), 'ICAO LTO Cycle times'!$D$7,VLOOKUP($A77,' Taxi out times'!$B$5053:$C$5713, 2, 0)*60)</f>
        <v>270.97922848664689</v>
      </c>
      <c r="K77" s="30">
        <f>IF(ISNA(VLOOKUP($A77,' Taxi out times'!$B$5714:$C$6466, 2, 0)), 'ICAO LTO Cycle times'!$D$7,VLOOKUP($A77,' Taxi out times'!$B$5713:$C$6466, 2, 0)*60)</f>
        <v>269.05982905982904</v>
      </c>
      <c r="L77" s="30">
        <f>IF(ISNA(VLOOKUP($A77,' Taxi out times'!$B$6467:$C$7195, 2, 0)), 'ICAO LTO Cycle times'!$D$7,VLOOKUP($A77,' Taxi out times'!$B$6467:$C$7195, 2, 0)*60)</f>
        <v>267.83861671469742</v>
      </c>
      <c r="M77" s="30">
        <f>IF(ISNA(VLOOKUP($A77,'Taxi in times'!$B$2:$C$483, 2, 0)), 'ICAO LTO Cycle times'!$D$8,VLOOKUP($A77,'Taxi in times'!$B$2:$C$483, 2, 0)*60)</f>
        <v>203.07692307692307</v>
      </c>
      <c r="N77" s="30">
        <f>IF(ISNA(VLOOKUP($A77,'Taxi in times'!$B$483:$C$1074, 2, 0)), 'ICAO LTO Cycle times'!$D$8,VLOOKUP($A77,'Taxi in times'!$B$483:$C$1074, 2, 0)*60)</f>
        <v>182.37960339943342</v>
      </c>
      <c r="O77" s="30">
        <f>IF(ISNA(VLOOKUP($A77,'Taxi in times'!$B$1074:$C$1700, 2, 0)), 'ICAO LTO Cycle times'!$D$8,VLOOKUP($A77,'Taxi in times'!$B$1074:$C$1700, 2, 0)*60)</f>
        <v>168.33827893175072</v>
      </c>
      <c r="P77" s="30">
        <f>IF(ISNA(VLOOKUP($A77,'Taxi in times'!$B$1700:$C$2346, 2, 0)), 'ICAO LTO Cycle times'!$D$8,VLOOKUP($A77,'Taxi in times'!$B$1700:$C$2346, 2, 0)*60)</f>
        <v>167.57078986587183</v>
      </c>
      <c r="Q77" s="30">
        <f>IF(ISNA(VLOOKUP($A77,'Taxi in times'!$B$2346:$C$3020, 2, 0)), 'ICAO LTO Cycle times'!$D$8,VLOOKUP($A77,'Taxi in times'!$B$2346:$C$3020, 2, 0)*60)</f>
        <v>169.88654781199352</v>
      </c>
      <c r="R77" s="30">
        <f>IF(ISNA(VLOOKUP($A77,'Taxi in times'!$B$3020:$C$3684, 2, 0)), 'ICAO LTO Cycle times'!$D$8,VLOOKUP($A77,'Taxi in times'!$B$3020:$C$3684, 2, 0)*60)</f>
        <v>163.45890410958904</v>
      </c>
      <c r="S77" s="30">
        <f>IF(ISNA(VLOOKUP($A77,'Taxi in times'!$B$3684:$C$4389, 2, 0)), 'ICAO LTO Cycle times'!$D$8,VLOOKUP($A77,'Taxi in times'!$B$3684:$C$4389, 2, 0)*60)</f>
        <v>178.42622950819671</v>
      </c>
      <c r="T77" s="30">
        <f>IF(ISNA(VLOOKUP($A77,'Taxi in times'!$B$4389:$C$5084, 2, 0)), 'ICAO LTO Cycle times'!$D$8,VLOOKUP($A77,'Taxi in times'!$B$4389:$C$5084, 2, 0)*60)</f>
        <v>191.79340028694406</v>
      </c>
      <c r="U77" s="30">
        <f>IF(ISNA(VLOOKUP($A77,'Taxi in times'!$B$5085:$C$5749, 2, 0)), 'ICAO LTO Cycle times'!$D$8,VLOOKUP($A77,'Taxi in times'!$B$5085:$C$5749, 2, 0)*60)</f>
        <v>187.71300448430495</v>
      </c>
      <c r="V77" s="30">
        <f>IF(ISNA(VLOOKUP($A77,'Taxi in times'!$B$5750:$C$6509, 2, 0)), 'ICAO LTO Cycle times'!$D$8,VLOOKUP($A77,'Taxi in times'!$B$5750:$C$6509, 2, 0)*60)</f>
        <v>191.42045454545456</v>
      </c>
      <c r="W77" s="30">
        <f>IF(ISNA(VLOOKUP($A77,'Taxi in times'!$B$6510:$C$7239, 2, 0)), 'ICAO LTO Cycle times'!$D$8,VLOOKUP($A77,'Taxi in times'!$B$6510:$C$7239, 2, 0)*60)</f>
        <v>200.52173913043478</v>
      </c>
    </row>
    <row r="78" spans="1:23">
      <c r="A78" s="3" t="s">
        <v>425</v>
      </c>
      <c r="B78" s="30">
        <f>IF(ISNA(VLOOKUP($A78,' Taxi out times'!$B$2:$C$483, 2, 0)), 'ICAO LTO Cycle times'!$D$7,VLOOKUP($A78,' Taxi out times'!$B$2:$C$483, 2, 0)*60)</f>
        <v>276.86274509803917</v>
      </c>
      <c r="C78" s="30">
        <f>IF(ISNA(VLOOKUP($A78,' Taxi out times'!$B$484:$C$1071, 2, 0)), 'ICAO LTO Cycle times'!$D$7,VLOOKUP($A78,' Taxi out times'!$B$484:$C$1071, 2, 0)*60)</f>
        <v>260.33898305084745</v>
      </c>
      <c r="D78" s="30">
        <f>IF(ISNA(VLOOKUP($A78,' Taxi out times'!$B$1072:$C$1692, 2, 0)), 'ICAO LTO Cycle times'!$D$7,VLOOKUP($A78,' Taxi out times'!$B$1072:$C$1692, 2, 0)*60)</f>
        <v>248.21723730814639</v>
      </c>
      <c r="E78" s="30">
        <f>IF(ISNA(VLOOKUP($A78,' Taxi out times'!$B$1693:$C$2329, 2, 0)), 'ICAO LTO Cycle times'!$D$7,VLOOKUP($A78,' Taxi out times'!$B$1693:$C$2329, 2, 0)*60)</f>
        <v>242.48962655601659</v>
      </c>
      <c r="F78" s="30">
        <f>IF(ISNA(VLOOKUP($A78,' Taxi out times'!$B$2330:$C$2997, 2, 0)), 'ICAO LTO Cycle times'!$D$7,VLOOKUP($A78,' Taxi out times'!$B$2330:$C$2997, 2, 0)*60)</f>
        <v>225.63192904656322</v>
      </c>
      <c r="G78" s="30">
        <f>IF(ISNA(VLOOKUP($A78,' Taxi out times'!$B$2998:$C$3661, 2, 0)), 'ICAO LTO Cycle times'!$D$7,VLOOKUP($A78,' Taxi out times'!$B$2998:$C$3661, 2, 0)*60)</f>
        <v>236.27329192546586</v>
      </c>
      <c r="H78" s="30">
        <f>IF(ISNA(VLOOKUP($A78,' Taxi out times'!$B$3662:$C$4362, 2, 0)), 'ICAO LTO Cycle times'!$D$7,VLOOKUP($A78,' Taxi out times'!$B$3662:$C$4362, 2, 0)*60)</f>
        <v>220.03439380911436</v>
      </c>
      <c r="I78" s="30">
        <f>IF(ISNA(VLOOKUP($A78,' Taxi out times'!$B$4363:$C$5052, 2, 0)), 'ICAO LTO Cycle times'!$D$7,VLOOKUP($A78,' Taxi out times'!$B$4363:$C$5052, 2, 0)*60)</f>
        <v>223.55244755244755</v>
      </c>
      <c r="J78" s="30">
        <f>IF(ISNA(VLOOKUP($A78,' Taxi out times'!$B$5053:$C$5713, 2, 0)), 'ICAO LTO Cycle times'!$D$7,VLOOKUP($A78,' Taxi out times'!$B$5053:$C$5713, 2, 0)*60)</f>
        <v>223.09368191721134</v>
      </c>
      <c r="K78" s="30">
        <f>IF(ISNA(VLOOKUP($A78,' Taxi out times'!$B$5714:$C$6466, 2, 0)), 'ICAO LTO Cycle times'!$D$7,VLOOKUP($A78,' Taxi out times'!$B$5713:$C$6466, 2, 0)*60)</f>
        <v>222.57777777777778</v>
      </c>
      <c r="L78" s="30">
        <f>IF(ISNA(VLOOKUP($A78,' Taxi out times'!$B$6467:$C$7195, 2, 0)), 'ICAO LTO Cycle times'!$D$7,VLOOKUP($A78,' Taxi out times'!$B$6467:$C$7195, 2, 0)*60)</f>
        <v>217.57894736842104</v>
      </c>
      <c r="M78" s="30">
        <f>IF(ISNA(VLOOKUP($A78,'Taxi in times'!$B$2:$C$483, 2, 0)), 'ICAO LTO Cycle times'!$D$8,VLOOKUP($A78,'Taxi in times'!$B$2:$C$483, 2, 0)*60)</f>
        <v>262.47603833865816</v>
      </c>
      <c r="N78" s="30">
        <f>IF(ISNA(VLOOKUP($A78,'Taxi in times'!$B$483:$C$1074, 2, 0)), 'ICAO LTO Cycle times'!$D$8,VLOOKUP($A78,'Taxi in times'!$B$483:$C$1074, 2, 0)*60)</f>
        <v>217.49369217830107</v>
      </c>
      <c r="O78" s="30">
        <f>IF(ISNA(VLOOKUP($A78,'Taxi in times'!$B$1074:$C$1700, 2, 0)), 'ICAO LTO Cycle times'!$D$8,VLOOKUP($A78,'Taxi in times'!$B$1074:$C$1700, 2, 0)*60)</f>
        <v>162.5029515938607</v>
      </c>
      <c r="P78" s="30">
        <f>IF(ISNA(VLOOKUP($A78,'Taxi in times'!$B$1700:$C$2346, 2, 0)), 'ICAO LTO Cycle times'!$D$8,VLOOKUP($A78,'Taxi in times'!$B$1700:$C$2346, 2, 0)*60)</f>
        <v>128.83817427385893</v>
      </c>
      <c r="Q78" s="30">
        <f>IF(ISNA(VLOOKUP($A78,'Taxi in times'!$B$2346:$C$3020, 2, 0)), 'ICAO LTO Cycle times'!$D$8,VLOOKUP($A78,'Taxi in times'!$B$2346:$C$3020, 2, 0)*60)</f>
        <v>102.70509977827051</v>
      </c>
      <c r="R78" s="30">
        <f>IF(ISNA(VLOOKUP($A78,'Taxi in times'!$B$3020:$C$3684, 2, 0)), 'ICAO LTO Cycle times'!$D$8,VLOOKUP($A78,'Taxi in times'!$B$3020:$C$3684, 2, 0)*60)</f>
        <v>115.32786885245902</v>
      </c>
      <c r="S78" s="30">
        <f>IF(ISNA(VLOOKUP($A78,'Taxi in times'!$B$3684:$C$4389, 2, 0)), 'ICAO LTO Cycle times'!$D$8,VLOOKUP($A78,'Taxi in times'!$B$3684:$C$4389, 2, 0)*60)</f>
        <v>115.70689655172413</v>
      </c>
      <c r="T78" s="30">
        <f>IF(ISNA(VLOOKUP($A78,'Taxi in times'!$B$4389:$C$5084, 2, 0)), 'ICAO LTO Cycle times'!$D$8,VLOOKUP($A78,'Taxi in times'!$B$4389:$C$5084, 2, 0)*60)</f>
        <v>125.77247191011236</v>
      </c>
      <c r="U78" s="30">
        <f>IF(ISNA(VLOOKUP($A78,'Taxi in times'!$B$5085:$C$5749, 2, 0)), 'ICAO LTO Cycle times'!$D$8,VLOOKUP($A78,'Taxi in times'!$B$5085:$C$5749, 2, 0)*60)</f>
        <v>125.51422319474835</v>
      </c>
      <c r="V78" s="30">
        <f>IF(ISNA(VLOOKUP($A78,'Taxi in times'!$B$5750:$C$6509, 2, 0)), 'ICAO LTO Cycle times'!$D$8,VLOOKUP($A78,'Taxi in times'!$B$5750:$C$6509, 2, 0)*60)</f>
        <v>120.80118694362018</v>
      </c>
      <c r="W78" s="30">
        <f>IF(ISNA(VLOOKUP($A78,'Taxi in times'!$B$6510:$C$7239, 2, 0)), 'ICAO LTO Cycle times'!$D$8,VLOOKUP($A78,'Taxi in times'!$B$6510:$C$7239, 2, 0)*60)</f>
        <v>116.25285605483626</v>
      </c>
    </row>
    <row r="79" spans="1:23">
      <c r="A79" s="3" t="s">
        <v>426</v>
      </c>
      <c r="B79" s="30">
        <f>IF(ISNA(VLOOKUP($A79,' Taxi out times'!$B$2:$C$483, 2, 0)), 'ICAO LTO Cycle times'!$D$7,VLOOKUP($A79,' Taxi out times'!$B$2:$C$483, 2, 0)*60)</f>
        <v>264.0619621342513</v>
      </c>
      <c r="C79" s="30">
        <f>IF(ISNA(VLOOKUP($A79,' Taxi out times'!$B$484:$C$1071, 2, 0)), 'ICAO LTO Cycle times'!$D$7,VLOOKUP($A79,' Taxi out times'!$B$484:$C$1071, 2, 0)*60)</f>
        <v>237.48910200523102</v>
      </c>
      <c r="D79" s="30">
        <f>IF(ISNA(VLOOKUP($A79,' Taxi out times'!$B$1072:$C$1692, 2, 0)), 'ICAO LTO Cycle times'!$D$7,VLOOKUP($A79,' Taxi out times'!$B$1072:$C$1692, 2, 0)*60)</f>
        <v>240.85959885386819</v>
      </c>
      <c r="E79" s="30">
        <f>IF(ISNA(VLOOKUP($A79,' Taxi out times'!$B$1693:$C$2329, 2, 0)), 'ICAO LTO Cycle times'!$D$7,VLOOKUP($A79,' Taxi out times'!$B$1693:$C$2329, 2, 0)*60)</f>
        <v>280.67567567567568</v>
      </c>
      <c r="F79" s="30">
        <f>IF(ISNA(VLOOKUP($A79,' Taxi out times'!$B$2330:$C$2997, 2, 0)), 'ICAO LTO Cycle times'!$D$7,VLOOKUP($A79,' Taxi out times'!$B$2330:$C$2997, 2, 0)*60)</f>
        <v>224.35483870967741</v>
      </c>
      <c r="G79" s="30">
        <f>IF(ISNA(VLOOKUP($A79,' Taxi out times'!$B$2998:$C$3661, 2, 0)), 'ICAO LTO Cycle times'!$D$7,VLOOKUP($A79,' Taxi out times'!$B$2998:$C$3661, 2, 0)*60)</f>
        <v>239.59183673469389</v>
      </c>
      <c r="H79" s="30">
        <f>IF(ISNA(VLOOKUP($A79,' Taxi out times'!$B$3662:$C$4362, 2, 0)), 'ICAO LTO Cycle times'!$D$7,VLOOKUP($A79,' Taxi out times'!$B$3662:$C$4362, 2, 0)*60)</f>
        <v>201.40811455847256</v>
      </c>
      <c r="I79" s="30">
        <f>IF(ISNA(VLOOKUP($A79,' Taxi out times'!$B$4363:$C$5052, 2, 0)), 'ICAO LTO Cycle times'!$D$7,VLOOKUP($A79,' Taxi out times'!$B$4363:$C$5052, 2, 0)*60)</f>
        <v>1140</v>
      </c>
      <c r="J79" s="30">
        <f>IF(ISNA(VLOOKUP($A79,' Taxi out times'!$B$5053:$C$5713, 2, 0)), 'ICAO LTO Cycle times'!$D$7,VLOOKUP($A79,' Taxi out times'!$B$5053:$C$5713, 2, 0)*60)</f>
        <v>1140</v>
      </c>
      <c r="K79" s="30">
        <f>IF(ISNA(VLOOKUP($A79,' Taxi out times'!$B$5714:$C$6466, 2, 0)), 'ICAO LTO Cycle times'!$D$7,VLOOKUP($A79,' Taxi out times'!$B$5713:$C$6466, 2, 0)*60)</f>
        <v>207.60290556900725</v>
      </c>
      <c r="L79" s="30">
        <f>IF(ISNA(VLOOKUP($A79,' Taxi out times'!$B$6467:$C$7195, 2, 0)), 'ICAO LTO Cycle times'!$D$7,VLOOKUP($A79,' Taxi out times'!$B$6467:$C$7195, 2, 0)*60)</f>
        <v>201.40871177015754</v>
      </c>
      <c r="M79" s="30">
        <f>IF(ISNA(VLOOKUP($A79,'Taxi in times'!$B$2:$C$483, 2, 0)), 'ICAO LTO Cycle times'!$D$8,VLOOKUP($A79,'Taxi in times'!$B$2:$C$483, 2, 0)*60)</f>
        <v>171.03565365025466</v>
      </c>
      <c r="N79" s="30">
        <f>IF(ISNA(VLOOKUP($A79,'Taxi in times'!$B$483:$C$1074, 2, 0)), 'ICAO LTO Cycle times'!$D$8,VLOOKUP($A79,'Taxi in times'!$B$483:$C$1074, 2, 0)*60)</f>
        <v>165.89765828274068</v>
      </c>
      <c r="O79" s="30">
        <f>IF(ISNA(VLOOKUP($A79,'Taxi in times'!$B$1074:$C$1700, 2, 0)), 'ICAO LTO Cycle times'!$D$8,VLOOKUP($A79,'Taxi in times'!$B$1074:$C$1700, 2, 0)*60)</f>
        <v>154.5042492917847</v>
      </c>
      <c r="P79" s="30">
        <f>IF(ISNA(VLOOKUP($A79,'Taxi in times'!$B$1700:$C$2346, 2, 0)), 'ICAO LTO Cycle times'!$D$8,VLOOKUP($A79,'Taxi in times'!$B$1700:$C$2346, 2, 0)*60)</f>
        <v>150.13574660633483</v>
      </c>
      <c r="Q79" s="30">
        <f>IF(ISNA(VLOOKUP($A79,'Taxi in times'!$B$2346:$C$3020, 2, 0)), 'ICAO LTO Cycle times'!$D$8,VLOOKUP($A79,'Taxi in times'!$B$2346:$C$3020, 2, 0)*60)</f>
        <v>131.15902964959568</v>
      </c>
      <c r="R79" s="30">
        <f>IF(ISNA(VLOOKUP($A79,'Taxi in times'!$B$3020:$C$3684, 2, 0)), 'ICAO LTO Cycle times'!$D$8,VLOOKUP($A79,'Taxi in times'!$B$3020:$C$3684, 2, 0)*60)</f>
        <v>133.34831460674155</v>
      </c>
      <c r="S79" s="30">
        <f>IF(ISNA(VLOOKUP($A79,'Taxi in times'!$B$3684:$C$4389, 2, 0)), 'ICAO LTO Cycle times'!$D$8,VLOOKUP($A79,'Taxi in times'!$B$3684:$C$4389, 2, 0)*60)</f>
        <v>127.92316926770708</v>
      </c>
      <c r="T79" s="30">
        <f>IF(ISNA(VLOOKUP($A79,'Taxi in times'!$B$4389:$C$5084, 2, 0)), 'ICAO LTO Cycle times'!$D$8,VLOOKUP($A79,'Taxi in times'!$B$4389:$C$5084, 2, 0)*60)</f>
        <v>420</v>
      </c>
      <c r="U79" s="30">
        <f>IF(ISNA(VLOOKUP($A79,'Taxi in times'!$B$5085:$C$5749, 2, 0)), 'ICAO LTO Cycle times'!$D$8,VLOOKUP($A79,'Taxi in times'!$B$5085:$C$5749, 2, 0)*60)</f>
        <v>420</v>
      </c>
      <c r="V79" s="30">
        <f>IF(ISNA(VLOOKUP($A79,'Taxi in times'!$B$5750:$C$6509, 2, 0)), 'ICAO LTO Cycle times'!$D$8,VLOOKUP($A79,'Taxi in times'!$B$5750:$C$6509, 2, 0)*60)</f>
        <v>120.29268292682927</v>
      </c>
      <c r="W79" s="30">
        <f>IF(ISNA(VLOOKUP($A79,'Taxi in times'!$B$6510:$C$7239, 2, 0)), 'ICAO LTO Cycle times'!$D$8,VLOOKUP($A79,'Taxi in times'!$B$6510:$C$7239, 2, 0)*60)</f>
        <v>116.51031894934333</v>
      </c>
    </row>
    <row r="80" spans="1:23">
      <c r="A80" s="3" t="s">
        <v>1142</v>
      </c>
      <c r="B80" s="30">
        <f>IF(ISNA(VLOOKUP($A80,' Taxi out times'!$B$2:$C$483, 2, 0)), 'ICAO LTO Cycle times'!$D$7,VLOOKUP($A80,' Taxi out times'!$B$2:$C$483, 2, 0)*60)</f>
        <v>290.79365079365078</v>
      </c>
      <c r="C80" s="30">
        <f>IF(ISNA(VLOOKUP($A80,' Taxi out times'!$B$484:$C$1071, 2, 0)), 'ICAO LTO Cycle times'!$D$7,VLOOKUP($A80,' Taxi out times'!$B$484:$C$1071, 2, 0)*60)</f>
        <v>273.14606741573033</v>
      </c>
      <c r="D80" s="30">
        <f>IF(ISNA(VLOOKUP($A80,' Taxi out times'!$B$1072:$C$1692, 2, 0)), 'ICAO LTO Cycle times'!$D$7,VLOOKUP($A80,' Taxi out times'!$B$1072:$C$1692, 2, 0)*60)</f>
        <v>285.57692307692309</v>
      </c>
      <c r="E80" s="30">
        <f>IF(ISNA(VLOOKUP($A80,' Taxi out times'!$B$1693:$C$2329, 2, 0)), 'ICAO LTO Cycle times'!$D$7,VLOOKUP($A80,' Taxi out times'!$B$1693:$C$2329, 2, 0)*60)</f>
        <v>1140</v>
      </c>
      <c r="F80" s="30">
        <f>IF(ISNA(VLOOKUP($A80,' Taxi out times'!$B$2330:$C$2997, 2, 0)), 'ICAO LTO Cycle times'!$D$7,VLOOKUP($A80,' Taxi out times'!$B$2330:$C$2997, 2, 0)*60)</f>
        <v>1140</v>
      </c>
      <c r="G80" s="30">
        <f>IF(ISNA(VLOOKUP($A80,' Taxi out times'!$B$2998:$C$3661, 2, 0)), 'ICAO LTO Cycle times'!$D$7,VLOOKUP($A80,' Taxi out times'!$B$2998:$C$3661, 2, 0)*60)</f>
        <v>1140</v>
      </c>
      <c r="H80" s="30">
        <f>IF(ISNA(VLOOKUP($A80,' Taxi out times'!$B$3662:$C$4362, 2, 0)), 'ICAO LTO Cycle times'!$D$7,VLOOKUP($A80,' Taxi out times'!$B$3662:$C$4362, 2, 0)*60)</f>
        <v>1140</v>
      </c>
      <c r="I80" s="30">
        <f>IF(ISNA(VLOOKUP($A80,' Taxi out times'!$B$4363:$C$5052, 2, 0)), 'ICAO LTO Cycle times'!$D$7,VLOOKUP($A80,' Taxi out times'!$B$4363:$C$5052, 2, 0)*60)</f>
        <v>1140</v>
      </c>
      <c r="J80" s="30">
        <f>IF(ISNA(VLOOKUP($A80,' Taxi out times'!$B$5053:$C$5713, 2, 0)), 'ICAO LTO Cycle times'!$D$7,VLOOKUP($A80,' Taxi out times'!$B$5053:$C$5713, 2, 0)*60)</f>
        <v>1140</v>
      </c>
      <c r="K80" s="30">
        <f>IF(ISNA(VLOOKUP($A80,' Taxi out times'!$B$5714:$C$6466, 2, 0)), 'ICAO LTO Cycle times'!$D$7,VLOOKUP($A80,' Taxi out times'!$B$5713:$C$6466, 2, 0)*60)</f>
        <v>217.60180995475113</v>
      </c>
      <c r="L80" s="30">
        <f>IF(ISNA(VLOOKUP($A80,' Taxi out times'!$B$6467:$C$7195, 2, 0)), 'ICAO LTO Cycle times'!$D$7,VLOOKUP($A80,' Taxi out times'!$B$6467:$C$7195, 2, 0)*60)</f>
        <v>220.46715328467153</v>
      </c>
      <c r="M80" s="30">
        <f>IF(ISNA(VLOOKUP($A80,'Taxi in times'!$B$2:$C$483, 2, 0)), 'ICAO LTO Cycle times'!$D$8,VLOOKUP($A80,'Taxi in times'!$B$2:$C$483, 2, 0)*60)</f>
        <v>219.8608695652174</v>
      </c>
      <c r="N80" s="30">
        <f>IF(ISNA(VLOOKUP($A80,'Taxi in times'!$B$483:$C$1074, 2, 0)), 'ICAO LTO Cycle times'!$D$8,VLOOKUP($A80,'Taxi in times'!$B$483:$C$1074, 2, 0)*60)</f>
        <v>179.66542750929369</v>
      </c>
      <c r="O80" s="30">
        <f>IF(ISNA(VLOOKUP($A80,'Taxi in times'!$B$1074:$C$1700, 2, 0)), 'ICAO LTO Cycle times'!$D$8,VLOOKUP($A80,'Taxi in times'!$B$1074:$C$1700, 2, 0)*60)</f>
        <v>152.57142857142856</v>
      </c>
      <c r="P80" s="30">
        <f>IF(ISNA(VLOOKUP($A80,'Taxi in times'!$B$1700:$C$2346, 2, 0)), 'ICAO LTO Cycle times'!$D$8,VLOOKUP($A80,'Taxi in times'!$B$1700:$C$2346, 2, 0)*60)</f>
        <v>420</v>
      </c>
      <c r="Q80" s="30">
        <f>IF(ISNA(VLOOKUP($A80,'Taxi in times'!$B$2346:$C$3020, 2, 0)), 'ICAO LTO Cycle times'!$D$8,VLOOKUP($A80,'Taxi in times'!$B$2346:$C$3020, 2, 0)*60)</f>
        <v>420</v>
      </c>
      <c r="R80" s="30">
        <f>IF(ISNA(VLOOKUP($A80,'Taxi in times'!$B$3020:$C$3684, 2, 0)), 'ICAO LTO Cycle times'!$D$8,VLOOKUP($A80,'Taxi in times'!$B$3020:$C$3684, 2, 0)*60)</f>
        <v>420</v>
      </c>
      <c r="S80" s="30">
        <f>IF(ISNA(VLOOKUP($A80,'Taxi in times'!$B$3684:$C$4389, 2, 0)), 'ICAO LTO Cycle times'!$D$8,VLOOKUP($A80,'Taxi in times'!$B$3684:$C$4389, 2, 0)*60)</f>
        <v>420</v>
      </c>
      <c r="T80" s="30">
        <f>IF(ISNA(VLOOKUP($A80,'Taxi in times'!$B$4389:$C$5084, 2, 0)), 'ICAO LTO Cycle times'!$D$8,VLOOKUP($A80,'Taxi in times'!$B$4389:$C$5084, 2, 0)*60)</f>
        <v>420</v>
      </c>
      <c r="U80" s="30">
        <f>IF(ISNA(VLOOKUP($A80,'Taxi in times'!$B$5085:$C$5749, 2, 0)), 'ICAO LTO Cycle times'!$D$8,VLOOKUP($A80,'Taxi in times'!$B$5085:$C$5749, 2, 0)*60)</f>
        <v>420</v>
      </c>
      <c r="V80" s="30">
        <f>IF(ISNA(VLOOKUP($A80,'Taxi in times'!$B$5750:$C$6509, 2, 0)), 'ICAO LTO Cycle times'!$D$8,VLOOKUP($A80,'Taxi in times'!$B$5750:$C$6509, 2, 0)*60)</f>
        <v>123.24324324324324</v>
      </c>
      <c r="W80" s="30">
        <f>IF(ISNA(VLOOKUP($A80,'Taxi in times'!$B$6510:$C$7239, 2, 0)), 'ICAO LTO Cycle times'!$D$8,VLOOKUP($A80,'Taxi in times'!$B$6510:$C$7239, 2, 0)*60)</f>
        <v>128.39650145772595</v>
      </c>
    </row>
    <row r="81" spans="1:23">
      <c r="A81" s="3" t="s">
        <v>427</v>
      </c>
      <c r="B81" s="30">
        <f>IF(ISNA(VLOOKUP($A81,' Taxi out times'!$B$2:$C$483, 2, 0)), 'ICAO LTO Cycle times'!$D$7,VLOOKUP($A81,' Taxi out times'!$B$2:$C$483, 2, 0)*60)</f>
        <v>288.83720930232556</v>
      </c>
      <c r="C81" s="30">
        <f>IF(ISNA(VLOOKUP($A81,' Taxi out times'!$B$484:$C$1071, 2, 0)), 'ICAO LTO Cycle times'!$D$7,VLOOKUP($A81,' Taxi out times'!$B$484:$C$1071, 2, 0)*60)</f>
        <v>280.09546539379471</v>
      </c>
      <c r="D81" s="30">
        <f>IF(ISNA(VLOOKUP($A81,' Taxi out times'!$B$1072:$C$1692, 2, 0)), 'ICAO LTO Cycle times'!$D$7,VLOOKUP($A81,' Taxi out times'!$B$1072:$C$1692, 2, 0)*60)</f>
        <v>262.72058823529414</v>
      </c>
      <c r="E81" s="30">
        <f>IF(ISNA(VLOOKUP($A81,' Taxi out times'!$B$1693:$C$2329, 2, 0)), 'ICAO LTO Cycle times'!$D$7,VLOOKUP($A81,' Taxi out times'!$B$1693:$C$2329, 2, 0)*60)</f>
        <v>268.14285714285717</v>
      </c>
      <c r="F81" s="30">
        <f>IF(ISNA(VLOOKUP($A81,' Taxi out times'!$B$2330:$C$2997, 2, 0)), 'ICAO LTO Cycle times'!$D$7,VLOOKUP($A81,' Taxi out times'!$B$2330:$C$2997, 2, 0)*60)</f>
        <v>216.26631853785901</v>
      </c>
      <c r="G81" s="30">
        <f>IF(ISNA(VLOOKUP($A81,' Taxi out times'!$B$2998:$C$3661, 2, 0)), 'ICAO LTO Cycle times'!$D$7,VLOOKUP($A81,' Taxi out times'!$B$2998:$C$3661, 2, 0)*60)</f>
        <v>218.68852459016392</v>
      </c>
      <c r="H81" s="30">
        <f>IF(ISNA(VLOOKUP($A81,' Taxi out times'!$B$3662:$C$4362, 2, 0)), 'ICAO LTO Cycle times'!$D$7,VLOOKUP($A81,' Taxi out times'!$B$3662:$C$4362, 2, 0)*60)</f>
        <v>219.66706302021402</v>
      </c>
      <c r="I81" s="30">
        <f>IF(ISNA(VLOOKUP($A81,' Taxi out times'!$B$4363:$C$5052, 2, 0)), 'ICAO LTO Cycle times'!$D$7,VLOOKUP($A81,' Taxi out times'!$B$4363:$C$5052, 2, 0)*60)</f>
        <v>202.32558139534885</v>
      </c>
      <c r="J81" s="30">
        <f>IF(ISNA(VLOOKUP($A81,' Taxi out times'!$B$5053:$C$5713, 2, 0)), 'ICAO LTO Cycle times'!$D$7,VLOOKUP($A81,' Taxi out times'!$B$5053:$C$5713, 2, 0)*60)</f>
        <v>1140</v>
      </c>
      <c r="K81" s="30">
        <f>IF(ISNA(VLOOKUP($A81,' Taxi out times'!$B$5714:$C$6466, 2, 0)), 'ICAO LTO Cycle times'!$D$7,VLOOKUP($A81,' Taxi out times'!$B$5713:$C$6466, 2, 0)*60)</f>
        <v>200.59171597633136</v>
      </c>
      <c r="L81" s="30">
        <f>IF(ISNA(VLOOKUP($A81,' Taxi out times'!$B$6467:$C$7195, 2, 0)), 'ICAO LTO Cycle times'!$D$7,VLOOKUP($A81,' Taxi out times'!$B$6467:$C$7195, 2, 0)*60)</f>
        <v>194.47368421052633</v>
      </c>
      <c r="M81" s="30">
        <f>IF(ISNA(VLOOKUP($A81,'Taxi in times'!$B$2:$C$483, 2, 0)), 'ICAO LTO Cycle times'!$D$8,VLOOKUP($A81,'Taxi in times'!$B$2:$C$483, 2, 0)*60)</f>
        <v>293.9473684210526</v>
      </c>
      <c r="N81" s="30">
        <f>IF(ISNA(VLOOKUP($A81,'Taxi in times'!$B$483:$C$1074, 2, 0)), 'ICAO LTO Cycle times'!$D$8,VLOOKUP($A81,'Taxi in times'!$B$483:$C$1074, 2, 0)*60)</f>
        <v>233.26241134751774</v>
      </c>
      <c r="O81" s="30">
        <f>IF(ISNA(VLOOKUP($A81,'Taxi in times'!$B$1074:$C$1700, 2, 0)), 'ICAO LTO Cycle times'!$D$8,VLOOKUP($A81,'Taxi in times'!$B$1074:$C$1700, 2, 0)*60)</f>
        <v>161.57766990291262</v>
      </c>
      <c r="P81" s="30">
        <f>IF(ISNA(VLOOKUP($A81,'Taxi in times'!$B$1700:$C$2346, 2, 0)), 'ICAO LTO Cycle times'!$D$8,VLOOKUP($A81,'Taxi in times'!$B$1700:$C$2346, 2, 0)*60)</f>
        <v>149.71496437054631</v>
      </c>
      <c r="Q81" s="30">
        <f>IF(ISNA(VLOOKUP($A81,'Taxi in times'!$B$2346:$C$3020, 2, 0)), 'ICAO LTO Cycle times'!$D$8,VLOOKUP($A81,'Taxi in times'!$B$2346:$C$3020, 2, 0)*60)</f>
        <v>133.90625</v>
      </c>
      <c r="R81" s="30">
        <f>IF(ISNA(VLOOKUP($A81,'Taxi in times'!$B$3020:$C$3684, 2, 0)), 'ICAO LTO Cycle times'!$D$8,VLOOKUP($A81,'Taxi in times'!$B$3020:$C$3684, 2, 0)*60)</f>
        <v>131.51020408163265</v>
      </c>
      <c r="S81" s="30">
        <f>IF(ISNA(VLOOKUP($A81,'Taxi in times'!$B$3684:$C$4389, 2, 0)), 'ICAO LTO Cycle times'!$D$8,VLOOKUP($A81,'Taxi in times'!$B$3684:$C$4389, 2, 0)*60)</f>
        <v>157.5267538644471</v>
      </c>
      <c r="T81" s="30">
        <f>IF(ISNA(VLOOKUP($A81,'Taxi in times'!$B$4389:$C$5084, 2, 0)), 'ICAO LTO Cycle times'!$D$8,VLOOKUP($A81,'Taxi in times'!$B$4389:$C$5084, 2, 0)*60)</f>
        <v>204.62427745664741</v>
      </c>
      <c r="U81" s="30">
        <f>IF(ISNA(VLOOKUP($A81,'Taxi in times'!$B$5085:$C$5749, 2, 0)), 'ICAO LTO Cycle times'!$D$8,VLOOKUP($A81,'Taxi in times'!$B$5085:$C$5749, 2, 0)*60)</f>
        <v>420</v>
      </c>
      <c r="V81" s="30">
        <f>IF(ISNA(VLOOKUP($A81,'Taxi in times'!$B$5750:$C$6509, 2, 0)), 'ICAO LTO Cycle times'!$D$8,VLOOKUP($A81,'Taxi in times'!$B$5750:$C$6509, 2, 0)*60)</f>
        <v>170.53254437869822</v>
      </c>
      <c r="W81" s="30">
        <f>IF(ISNA(VLOOKUP($A81,'Taxi in times'!$B$6510:$C$7239, 2, 0)), 'ICAO LTO Cycle times'!$D$8,VLOOKUP($A81,'Taxi in times'!$B$6510:$C$7239, 2, 0)*60)</f>
        <v>158.60915492957744</v>
      </c>
    </row>
    <row r="82" spans="1:23">
      <c r="A82" s="3" t="s">
        <v>428</v>
      </c>
      <c r="B82" s="30">
        <f>IF(ISNA(VLOOKUP($A82,' Taxi out times'!$B$2:$C$483, 2, 0)), 'ICAO LTO Cycle times'!$D$7,VLOOKUP($A82,' Taxi out times'!$B$2:$C$483, 2, 0)*60)</f>
        <v>275.9375</v>
      </c>
      <c r="C82" s="30">
        <f>IF(ISNA(VLOOKUP($A82,' Taxi out times'!$B$484:$C$1071, 2, 0)), 'ICAO LTO Cycle times'!$D$7,VLOOKUP($A82,' Taxi out times'!$B$484:$C$1071, 2, 0)*60)</f>
        <v>261.33802816901408</v>
      </c>
      <c r="D82" s="30">
        <f>IF(ISNA(VLOOKUP($A82,' Taxi out times'!$B$1072:$C$1692, 2, 0)), 'ICAO LTO Cycle times'!$D$7,VLOOKUP($A82,' Taxi out times'!$B$1072:$C$1692, 2, 0)*60)</f>
        <v>266.93069306930693</v>
      </c>
      <c r="E82" s="30">
        <f>IF(ISNA(VLOOKUP($A82,' Taxi out times'!$B$1693:$C$2329, 2, 0)), 'ICAO LTO Cycle times'!$D$7,VLOOKUP($A82,' Taxi out times'!$B$1693:$C$2329, 2, 0)*60)</f>
        <v>280.66350710900474</v>
      </c>
      <c r="F82" s="30">
        <f>IF(ISNA(VLOOKUP($A82,' Taxi out times'!$B$2330:$C$2997, 2, 0)), 'ICAO LTO Cycle times'!$D$7,VLOOKUP($A82,' Taxi out times'!$B$2330:$C$2997, 2, 0)*60)</f>
        <v>245.18918918918919</v>
      </c>
      <c r="G82" s="30">
        <f>IF(ISNA(VLOOKUP($A82,' Taxi out times'!$B$2998:$C$3661, 2, 0)), 'ICAO LTO Cycle times'!$D$7,VLOOKUP($A82,' Taxi out times'!$B$2998:$C$3661, 2, 0)*60)</f>
        <v>248.27586206896552</v>
      </c>
      <c r="H82" s="30">
        <f>IF(ISNA(VLOOKUP($A82,' Taxi out times'!$B$3662:$C$4362, 2, 0)), 'ICAO LTO Cycle times'!$D$7,VLOOKUP($A82,' Taxi out times'!$B$3662:$C$4362, 2, 0)*60)</f>
        <v>1140</v>
      </c>
      <c r="I82" s="30">
        <f>IF(ISNA(VLOOKUP($A82,' Taxi out times'!$B$4363:$C$5052, 2, 0)), 'ICAO LTO Cycle times'!$D$7,VLOOKUP($A82,' Taxi out times'!$B$4363:$C$5052, 2, 0)*60)</f>
        <v>1140</v>
      </c>
      <c r="J82" s="30">
        <f>IF(ISNA(VLOOKUP($A82,' Taxi out times'!$B$5053:$C$5713, 2, 0)), 'ICAO LTO Cycle times'!$D$7,VLOOKUP($A82,' Taxi out times'!$B$5053:$C$5713, 2, 0)*60)</f>
        <v>1140</v>
      </c>
      <c r="K82" s="30">
        <f>IF(ISNA(VLOOKUP($A82,' Taxi out times'!$B$5714:$C$6466, 2, 0)), 'ICAO LTO Cycle times'!$D$7,VLOOKUP($A82,' Taxi out times'!$B$5713:$C$6466, 2, 0)*60)</f>
        <v>210.0709219858156</v>
      </c>
      <c r="L82" s="30">
        <f>IF(ISNA(VLOOKUP($A82,' Taxi out times'!$B$6467:$C$7195, 2, 0)), 'ICAO LTO Cycle times'!$D$7,VLOOKUP($A82,' Taxi out times'!$B$6467:$C$7195, 2, 0)*60)</f>
        <v>205.15235457063713</v>
      </c>
      <c r="M82" s="30">
        <f>IF(ISNA(VLOOKUP($A82,'Taxi in times'!$B$2:$C$483, 2, 0)), 'ICAO LTO Cycle times'!$D$8,VLOOKUP($A82,'Taxi in times'!$B$2:$C$483, 2, 0)*60)</f>
        <v>215.10835913312695</v>
      </c>
      <c r="N82" s="30">
        <f>IF(ISNA(VLOOKUP($A82,'Taxi in times'!$B$483:$C$1074, 2, 0)), 'ICAO LTO Cycle times'!$D$8,VLOOKUP($A82,'Taxi in times'!$B$483:$C$1074, 2, 0)*60)</f>
        <v>197.24299065420561</v>
      </c>
      <c r="O82" s="30">
        <f>IF(ISNA(VLOOKUP($A82,'Taxi in times'!$B$1074:$C$1700, 2, 0)), 'ICAO LTO Cycle times'!$D$8,VLOOKUP($A82,'Taxi in times'!$B$1074:$C$1700, 2, 0)*60)</f>
        <v>166.64516129032256</v>
      </c>
      <c r="P82" s="30">
        <f>IF(ISNA(VLOOKUP($A82,'Taxi in times'!$B$1700:$C$2346, 2, 0)), 'ICAO LTO Cycle times'!$D$8,VLOOKUP($A82,'Taxi in times'!$B$1700:$C$2346, 2, 0)*60)</f>
        <v>106.41509433962264</v>
      </c>
      <c r="Q82" s="30">
        <f>IF(ISNA(VLOOKUP($A82,'Taxi in times'!$B$2346:$C$3020, 2, 0)), 'ICAO LTO Cycle times'!$D$8,VLOOKUP($A82,'Taxi in times'!$B$2346:$C$3020, 2, 0)*60)</f>
        <v>112.86486486486487</v>
      </c>
      <c r="R82" s="30">
        <f>IF(ISNA(VLOOKUP($A82,'Taxi in times'!$B$3020:$C$3684, 2, 0)), 'ICAO LTO Cycle times'!$D$8,VLOOKUP($A82,'Taxi in times'!$B$3020:$C$3684, 2, 0)*60)</f>
        <v>102.85714285714285</v>
      </c>
      <c r="S82" s="30">
        <f>IF(ISNA(VLOOKUP($A82,'Taxi in times'!$B$3684:$C$4389, 2, 0)), 'ICAO LTO Cycle times'!$D$8,VLOOKUP($A82,'Taxi in times'!$B$3684:$C$4389, 2, 0)*60)</f>
        <v>420</v>
      </c>
      <c r="T82" s="30">
        <f>IF(ISNA(VLOOKUP($A82,'Taxi in times'!$B$4389:$C$5084, 2, 0)), 'ICAO LTO Cycle times'!$D$8,VLOOKUP($A82,'Taxi in times'!$B$4389:$C$5084, 2, 0)*60)</f>
        <v>420</v>
      </c>
      <c r="U82" s="30">
        <f>IF(ISNA(VLOOKUP($A82,'Taxi in times'!$B$5085:$C$5749, 2, 0)), 'ICAO LTO Cycle times'!$D$8,VLOOKUP($A82,'Taxi in times'!$B$5085:$C$5749, 2, 0)*60)</f>
        <v>420</v>
      </c>
      <c r="V82" s="30">
        <f>IF(ISNA(VLOOKUP($A82,'Taxi in times'!$B$5750:$C$6509, 2, 0)), 'ICAO LTO Cycle times'!$D$8,VLOOKUP($A82,'Taxi in times'!$B$5750:$C$6509, 2, 0)*60)</f>
        <v>124.95283018867926</v>
      </c>
      <c r="W82" s="30">
        <f>IF(ISNA(VLOOKUP($A82,'Taxi in times'!$B$6510:$C$7239, 2, 0)), 'ICAO LTO Cycle times'!$D$8,VLOOKUP($A82,'Taxi in times'!$B$6510:$C$7239, 2, 0)*60)</f>
        <v>121.41110065851363</v>
      </c>
    </row>
    <row r="83" spans="1:23">
      <c r="A83" s="3" t="s">
        <v>429</v>
      </c>
      <c r="B83" s="30">
        <f>IF(ISNA(VLOOKUP($A83,' Taxi out times'!$B$2:$C$483, 2, 0)), 'ICAO LTO Cycle times'!$D$7,VLOOKUP($A83,' Taxi out times'!$B$2:$C$483, 2, 0)*60)</f>
        <v>233.70629370629371</v>
      </c>
      <c r="C83" s="30">
        <f>IF(ISNA(VLOOKUP($A83,' Taxi out times'!$B$484:$C$1071, 2, 0)), 'ICAO LTO Cycle times'!$D$7,VLOOKUP($A83,' Taxi out times'!$B$484:$C$1071, 2, 0)*60)</f>
        <v>222.19424460431654</v>
      </c>
      <c r="D83" s="30">
        <f>IF(ISNA(VLOOKUP($A83,' Taxi out times'!$B$1072:$C$1692, 2, 0)), 'ICAO LTO Cycle times'!$D$7,VLOOKUP($A83,' Taxi out times'!$B$1072:$C$1692, 2, 0)*60)</f>
        <v>205.71428571428569</v>
      </c>
      <c r="E83" s="30">
        <f>IF(ISNA(VLOOKUP($A83,' Taxi out times'!$B$1693:$C$2329, 2, 0)), 'ICAO LTO Cycle times'!$D$7,VLOOKUP($A83,' Taxi out times'!$B$1693:$C$2329, 2, 0)*60)</f>
        <v>240.7114624505929</v>
      </c>
      <c r="F83" s="30">
        <f>IF(ISNA(VLOOKUP($A83,' Taxi out times'!$B$2330:$C$2997, 2, 0)), 'ICAO LTO Cycle times'!$D$7,VLOOKUP($A83,' Taxi out times'!$B$2330:$C$2997, 2, 0)*60)</f>
        <v>243.10139165009943</v>
      </c>
      <c r="G83" s="30">
        <f>IF(ISNA(VLOOKUP($A83,' Taxi out times'!$B$2998:$C$3661, 2, 0)), 'ICAO LTO Cycle times'!$D$7,VLOOKUP($A83,' Taxi out times'!$B$2998:$C$3661, 2, 0)*60)</f>
        <v>242.9239766081871</v>
      </c>
      <c r="H83" s="30">
        <f>IF(ISNA(VLOOKUP($A83,' Taxi out times'!$B$3662:$C$4362, 2, 0)), 'ICAO LTO Cycle times'!$D$7,VLOOKUP($A83,' Taxi out times'!$B$3662:$C$4362, 2, 0)*60)</f>
        <v>225.06726457399103</v>
      </c>
      <c r="I83" s="30">
        <f>IF(ISNA(VLOOKUP($A83,' Taxi out times'!$B$4363:$C$5052, 2, 0)), 'ICAO LTO Cycle times'!$D$7,VLOOKUP($A83,' Taxi out times'!$B$4363:$C$5052, 2, 0)*60)</f>
        <v>226.14379084967319</v>
      </c>
      <c r="J83" s="30">
        <f>IF(ISNA(VLOOKUP($A83,' Taxi out times'!$B$5053:$C$5713, 2, 0)), 'ICAO LTO Cycle times'!$D$7,VLOOKUP($A83,' Taxi out times'!$B$5053:$C$5713, 2, 0)*60)</f>
        <v>231.40845070422534</v>
      </c>
      <c r="K83" s="30">
        <f>IF(ISNA(VLOOKUP($A83,' Taxi out times'!$B$5714:$C$6466, 2, 0)), 'ICAO LTO Cycle times'!$D$7,VLOOKUP($A83,' Taxi out times'!$B$5713:$C$6466, 2, 0)*60)</f>
        <v>223.71638141809291</v>
      </c>
      <c r="L83" s="30">
        <f>IF(ISNA(VLOOKUP($A83,' Taxi out times'!$B$6467:$C$7195, 2, 0)), 'ICAO LTO Cycle times'!$D$7,VLOOKUP($A83,' Taxi out times'!$B$6467:$C$7195, 2, 0)*60)</f>
        <v>227.67326732673268</v>
      </c>
      <c r="M83" s="30">
        <f>IF(ISNA(VLOOKUP($A83,'Taxi in times'!$B$2:$C$483, 2, 0)), 'ICAO LTO Cycle times'!$D$8,VLOOKUP($A83,'Taxi in times'!$B$2:$C$483, 2, 0)*60)</f>
        <v>168.67132867132867</v>
      </c>
      <c r="N83" s="30">
        <f>IF(ISNA(VLOOKUP($A83,'Taxi in times'!$B$483:$C$1074, 2, 0)), 'ICAO LTO Cycle times'!$D$8,VLOOKUP($A83,'Taxi in times'!$B$483:$C$1074, 2, 0)*60)</f>
        <v>157.71739130434781</v>
      </c>
      <c r="O83" s="30">
        <f>IF(ISNA(VLOOKUP($A83,'Taxi in times'!$B$1074:$C$1700, 2, 0)), 'ICAO LTO Cycle times'!$D$8,VLOOKUP($A83,'Taxi in times'!$B$1074:$C$1700, 2, 0)*60)</f>
        <v>164.60377358490567</v>
      </c>
      <c r="P83" s="30">
        <f>IF(ISNA(VLOOKUP($A83,'Taxi in times'!$B$1700:$C$2346, 2, 0)), 'ICAO LTO Cycle times'!$D$8,VLOOKUP($A83,'Taxi in times'!$B$1700:$C$2346, 2, 0)*60)</f>
        <v>178.92857142857144</v>
      </c>
      <c r="Q83" s="30">
        <f>IF(ISNA(VLOOKUP($A83,'Taxi in times'!$B$2346:$C$3020, 2, 0)), 'ICAO LTO Cycle times'!$D$8,VLOOKUP($A83,'Taxi in times'!$B$2346:$C$3020, 2, 0)*60)</f>
        <v>174.91124260355028</v>
      </c>
      <c r="R83" s="30">
        <f>IF(ISNA(VLOOKUP($A83,'Taxi in times'!$B$3020:$C$3684, 2, 0)), 'ICAO LTO Cycle times'!$D$8,VLOOKUP($A83,'Taxi in times'!$B$3020:$C$3684, 2, 0)*60)</f>
        <v>178.36893203883497</v>
      </c>
      <c r="S83" s="30">
        <f>IF(ISNA(VLOOKUP($A83,'Taxi in times'!$B$3684:$C$4389, 2, 0)), 'ICAO LTO Cycle times'!$D$8,VLOOKUP($A83,'Taxi in times'!$B$3684:$C$4389, 2, 0)*60)</f>
        <v>159.77678571428569</v>
      </c>
      <c r="T83" s="30">
        <f>IF(ISNA(VLOOKUP($A83,'Taxi in times'!$B$4389:$C$5084, 2, 0)), 'ICAO LTO Cycle times'!$D$8,VLOOKUP($A83,'Taxi in times'!$B$4389:$C$5084, 2, 0)*60)</f>
        <v>173.882863340564</v>
      </c>
      <c r="U83" s="30">
        <f>IF(ISNA(VLOOKUP($A83,'Taxi in times'!$B$5085:$C$5749, 2, 0)), 'ICAO LTO Cycle times'!$D$8,VLOOKUP($A83,'Taxi in times'!$B$5085:$C$5749, 2, 0)*60)</f>
        <v>173.76443418013855</v>
      </c>
      <c r="V83" s="30">
        <f>IF(ISNA(VLOOKUP($A83,'Taxi in times'!$B$5750:$C$6509, 2, 0)), 'ICAO LTO Cycle times'!$D$8,VLOOKUP($A83,'Taxi in times'!$B$5750:$C$6509, 2, 0)*60)</f>
        <v>162.98288508557457</v>
      </c>
      <c r="W83" s="30">
        <f>IF(ISNA(VLOOKUP($A83,'Taxi in times'!$B$6510:$C$7239, 2, 0)), 'ICAO LTO Cycle times'!$D$8,VLOOKUP($A83,'Taxi in times'!$B$6510:$C$7239, 2, 0)*60)</f>
        <v>166.93069306930693</v>
      </c>
    </row>
    <row r="84" spans="1:23">
      <c r="A84" s="3" t="s">
        <v>430</v>
      </c>
      <c r="B84" s="30">
        <f>IF(ISNA(VLOOKUP($A84,' Taxi out times'!$B$2:$C$483, 2, 0)), 'ICAO LTO Cycle times'!$D$7,VLOOKUP($A84,' Taxi out times'!$B$2:$C$483, 2, 0)*60)</f>
        <v>306.89839572192517</v>
      </c>
      <c r="C84" s="30">
        <f>IF(ISNA(VLOOKUP($A84,' Taxi out times'!$B$484:$C$1071, 2, 0)), 'ICAO LTO Cycle times'!$D$7,VLOOKUP($A84,' Taxi out times'!$B$484:$C$1071, 2, 0)*60)</f>
        <v>302.74193548387098</v>
      </c>
      <c r="D84" s="30">
        <f>IF(ISNA(VLOOKUP($A84,' Taxi out times'!$B$1072:$C$1692, 2, 0)), 'ICAO LTO Cycle times'!$D$7,VLOOKUP($A84,' Taxi out times'!$B$1072:$C$1692, 2, 0)*60)</f>
        <v>314.78927203065132</v>
      </c>
      <c r="E84" s="30">
        <f>IF(ISNA(VLOOKUP($A84,' Taxi out times'!$B$1693:$C$2329, 2, 0)), 'ICAO LTO Cycle times'!$D$7,VLOOKUP($A84,' Taxi out times'!$B$1693:$C$2329, 2, 0)*60)</f>
        <v>348</v>
      </c>
      <c r="F84" s="30">
        <f>IF(ISNA(VLOOKUP($A84,' Taxi out times'!$B$2330:$C$2997, 2, 0)), 'ICAO LTO Cycle times'!$D$7,VLOOKUP($A84,' Taxi out times'!$B$2330:$C$2997, 2, 0)*60)</f>
        <v>355.71428571428572</v>
      </c>
      <c r="G84" s="30">
        <f>IF(ISNA(VLOOKUP($A84,' Taxi out times'!$B$2998:$C$3661, 2, 0)), 'ICAO LTO Cycle times'!$D$7,VLOOKUP($A84,' Taxi out times'!$B$2998:$C$3661, 2, 0)*60)</f>
        <v>356.82580645161289</v>
      </c>
      <c r="H84" s="30">
        <f>IF(ISNA(VLOOKUP($A84,' Taxi out times'!$B$3662:$C$4362, 2, 0)), 'ICAO LTO Cycle times'!$D$7,VLOOKUP($A84,' Taxi out times'!$B$3662:$C$4362, 2, 0)*60)</f>
        <v>368.44961240310079</v>
      </c>
      <c r="I84" s="30">
        <f>IF(ISNA(VLOOKUP($A84,' Taxi out times'!$B$4363:$C$5052, 2, 0)), 'ICAO LTO Cycle times'!$D$7,VLOOKUP($A84,' Taxi out times'!$B$4363:$C$5052, 2, 0)*60)</f>
        <v>377.34597156398104</v>
      </c>
      <c r="J84" s="30">
        <f>IF(ISNA(VLOOKUP($A84,' Taxi out times'!$B$5053:$C$5713, 2, 0)), 'ICAO LTO Cycle times'!$D$7,VLOOKUP($A84,' Taxi out times'!$B$5053:$C$5713, 2, 0)*60)</f>
        <v>356.50306748466261</v>
      </c>
      <c r="K84" s="30">
        <f>IF(ISNA(VLOOKUP($A84,' Taxi out times'!$B$5714:$C$6466, 2, 0)), 'ICAO LTO Cycle times'!$D$7,VLOOKUP($A84,' Taxi out times'!$B$5713:$C$6466, 2, 0)*60)</f>
        <v>364.24671385237616</v>
      </c>
      <c r="L84" s="30">
        <f>IF(ISNA(VLOOKUP($A84,' Taxi out times'!$B$6467:$C$7195, 2, 0)), 'ICAO LTO Cycle times'!$D$7,VLOOKUP($A84,' Taxi out times'!$B$6467:$C$7195, 2, 0)*60)</f>
        <v>358.1395348837209</v>
      </c>
      <c r="M84" s="30">
        <f>IF(ISNA(VLOOKUP($A84,'Taxi in times'!$B$2:$C$483, 2, 0)), 'ICAO LTO Cycle times'!$D$8,VLOOKUP($A84,'Taxi in times'!$B$2:$C$483, 2, 0)*60)</f>
        <v>232.36074270557029</v>
      </c>
      <c r="N84" s="30">
        <f>IF(ISNA(VLOOKUP($A84,'Taxi in times'!$B$483:$C$1074, 2, 0)), 'ICAO LTO Cycle times'!$D$8,VLOOKUP($A84,'Taxi in times'!$B$483:$C$1074, 2, 0)*60)</f>
        <v>242.48</v>
      </c>
      <c r="O84" s="30">
        <f>IF(ISNA(VLOOKUP($A84,'Taxi in times'!$B$1074:$C$1700, 2, 0)), 'ICAO LTO Cycle times'!$D$8,VLOOKUP($A84,'Taxi in times'!$B$1074:$C$1700, 2, 0)*60)</f>
        <v>259.2091836734694</v>
      </c>
      <c r="P84" s="30">
        <f>IF(ISNA(VLOOKUP($A84,'Taxi in times'!$B$1700:$C$2346, 2, 0)), 'ICAO LTO Cycle times'!$D$8,VLOOKUP($A84,'Taxi in times'!$B$1700:$C$2346, 2, 0)*60)</f>
        <v>281.14478114478112</v>
      </c>
      <c r="Q84" s="30">
        <f>IF(ISNA(VLOOKUP($A84,'Taxi in times'!$B$2346:$C$3020, 2, 0)), 'ICAO LTO Cycle times'!$D$8,VLOOKUP($A84,'Taxi in times'!$B$2346:$C$3020, 2, 0)*60)</f>
        <v>259.24398625429552</v>
      </c>
      <c r="R84" s="30">
        <f>IF(ISNA(VLOOKUP($A84,'Taxi in times'!$B$3020:$C$3684, 2, 0)), 'ICAO LTO Cycle times'!$D$8,VLOOKUP($A84,'Taxi in times'!$B$3020:$C$3684, 2, 0)*60)</f>
        <v>258.68217054263567</v>
      </c>
      <c r="S84" s="30">
        <f>IF(ISNA(VLOOKUP($A84,'Taxi in times'!$B$3684:$C$4389, 2, 0)), 'ICAO LTO Cycle times'!$D$8,VLOOKUP($A84,'Taxi in times'!$B$3684:$C$4389, 2, 0)*60)</f>
        <v>240.3088803088803</v>
      </c>
      <c r="T84" s="30">
        <f>IF(ISNA(VLOOKUP($A84,'Taxi in times'!$B$4389:$C$5084, 2, 0)), 'ICAO LTO Cycle times'!$D$8,VLOOKUP($A84,'Taxi in times'!$B$4389:$C$5084, 2, 0)*60)</f>
        <v>249.97624703087888</v>
      </c>
      <c r="U84" s="30">
        <f>IF(ISNA(VLOOKUP($A84,'Taxi in times'!$B$5085:$C$5749, 2, 0)), 'ICAO LTO Cycle times'!$D$8,VLOOKUP($A84,'Taxi in times'!$B$5085:$C$5749, 2, 0)*60)</f>
        <v>246.31901840490795</v>
      </c>
      <c r="V84" s="30">
        <f>IF(ISNA(VLOOKUP($A84,'Taxi in times'!$B$5750:$C$6509, 2, 0)), 'ICAO LTO Cycle times'!$D$8,VLOOKUP($A84,'Taxi in times'!$B$5750:$C$6509, 2, 0)*60)</f>
        <v>232.2952477249747</v>
      </c>
      <c r="W84" s="30">
        <f>IF(ISNA(VLOOKUP($A84,'Taxi in times'!$B$6510:$C$7239, 2, 0)), 'ICAO LTO Cycle times'!$D$8,VLOOKUP($A84,'Taxi in times'!$B$6510:$C$7239, 2, 0)*60)</f>
        <v>230.12235817575083</v>
      </c>
    </row>
    <row r="85" spans="1:23">
      <c r="A85" s="3" t="s">
        <v>431</v>
      </c>
      <c r="B85" s="30">
        <f>IF(ISNA(VLOOKUP($A85,' Taxi out times'!$B$2:$C$483, 2, 0)), 'ICAO LTO Cycle times'!$D$7,VLOOKUP($A85,' Taxi out times'!$B$2:$C$483, 2, 0)*60)</f>
        <v>225.70497906002794</v>
      </c>
      <c r="C85" s="30">
        <f>IF(ISNA(VLOOKUP($A85,' Taxi out times'!$B$484:$C$1071, 2, 0)), 'ICAO LTO Cycle times'!$D$7,VLOOKUP($A85,' Taxi out times'!$B$484:$C$1071, 2, 0)*60)</f>
        <v>219.08965517241381</v>
      </c>
      <c r="D85" s="30">
        <f>IF(ISNA(VLOOKUP($A85,' Taxi out times'!$B$1072:$C$1692, 2, 0)), 'ICAO LTO Cycle times'!$D$7,VLOOKUP($A85,' Taxi out times'!$B$1072:$C$1692, 2, 0)*60)</f>
        <v>230.72356215213358</v>
      </c>
      <c r="E85" s="30">
        <f>IF(ISNA(VLOOKUP($A85,' Taxi out times'!$B$1693:$C$2329, 2, 0)), 'ICAO LTO Cycle times'!$D$7,VLOOKUP($A85,' Taxi out times'!$B$1693:$C$2329, 2, 0)*60)</f>
        <v>251.75879396984925</v>
      </c>
      <c r="F85" s="30">
        <f>IF(ISNA(VLOOKUP($A85,' Taxi out times'!$B$2330:$C$2997, 2, 0)), 'ICAO LTO Cycle times'!$D$7,VLOOKUP($A85,' Taxi out times'!$B$2330:$C$2997, 2, 0)*60)</f>
        <v>236.52370203160271</v>
      </c>
      <c r="G85" s="30">
        <f>IF(ISNA(VLOOKUP($A85,' Taxi out times'!$B$2998:$C$3661, 2, 0)), 'ICAO LTO Cycle times'!$D$7,VLOOKUP($A85,' Taxi out times'!$B$2998:$C$3661, 2, 0)*60)</f>
        <v>282.7063599458728</v>
      </c>
      <c r="H85" s="30">
        <f>IF(ISNA(VLOOKUP($A85,' Taxi out times'!$B$3662:$C$4362, 2, 0)), 'ICAO LTO Cycle times'!$D$7,VLOOKUP($A85,' Taxi out times'!$B$3662:$C$4362, 2, 0)*60)</f>
        <v>238.02631578947367</v>
      </c>
      <c r="I85" s="30">
        <f>IF(ISNA(VLOOKUP($A85,' Taxi out times'!$B$4363:$C$5052, 2, 0)), 'ICAO LTO Cycle times'!$D$7,VLOOKUP($A85,' Taxi out times'!$B$4363:$C$5052, 2, 0)*60)</f>
        <v>218.84636118598385</v>
      </c>
      <c r="J85" s="30">
        <f>IF(ISNA(VLOOKUP($A85,' Taxi out times'!$B$5053:$C$5713, 2, 0)), 'ICAO LTO Cycle times'!$D$7,VLOOKUP($A85,' Taxi out times'!$B$5053:$C$5713, 2, 0)*60)</f>
        <v>212.94768183751594</v>
      </c>
      <c r="K85" s="30">
        <f>IF(ISNA(VLOOKUP($A85,' Taxi out times'!$B$5714:$C$6466, 2, 0)), 'ICAO LTO Cycle times'!$D$7,VLOOKUP($A85,' Taxi out times'!$B$5713:$C$6466, 2, 0)*60)</f>
        <v>220.70521861777152</v>
      </c>
      <c r="L85" s="30">
        <f>IF(ISNA(VLOOKUP($A85,' Taxi out times'!$B$6467:$C$7195, 2, 0)), 'ICAO LTO Cycle times'!$D$7,VLOOKUP($A85,' Taxi out times'!$B$6467:$C$7195, 2, 0)*60)</f>
        <v>220.64318529862175</v>
      </c>
      <c r="M85" s="30">
        <f>IF(ISNA(VLOOKUP($A85,'Taxi in times'!$B$2:$C$483, 2, 0)), 'ICAO LTO Cycle times'!$D$8,VLOOKUP($A85,'Taxi in times'!$B$2:$C$483, 2, 0)*60)</f>
        <v>154.62494247583984</v>
      </c>
      <c r="N85" s="30">
        <f>IF(ISNA(VLOOKUP($A85,'Taxi in times'!$B$483:$C$1074, 2, 0)), 'ICAO LTO Cycle times'!$D$8,VLOOKUP($A85,'Taxi in times'!$B$483:$C$1074, 2, 0)*60)</f>
        <v>146.654478976234</v>
      </c>
      <c r="O85" s="30">
        <f>IF(ISNA(VLOOKUP($A85,'Taxi in times'!$B$1074:$C$1700, 2, 0)), 'ICAO LTO Cycle times'!$D$8,VLOOKUP($A85,'Taxi in times'!$B$1074:$C$1700, 2, 0)*60)</f>
        <v>136.87847008019739</v>
      </c>
      <c r="P85" s="30">
        <f>IF(ISNA(VLOOKUP($A85,'Taxi in times'!$B$1700:$C$2346, 2, 0)), 'ICAO LTO Cycle times'!$D$8,VLOOKUP($A85,'Taxi in times'!$B$1700:$C$2346, 2, 0)*60)</f>
        <v>132.63610315186247</v>
      </c>
      <c r="Q85" s="30">
        <f>IF(ISNA(VLOOKUP($A85,'Taxi in times'!$B$2346:$C$3020, 2, 0)), 'ICAO LTO Cycle times'!$D$8,VLOOKUP($A85,'Taxi in times'!$B$2346:$C$3020, 2, 0)*60)</f>
        <v>120.99547511312217</v>
      </c>
      <c r="R85" s="30">
        <f>IF(ISNA(VLOOKUP($A85,'Taxi in times'!$B$3020:$C$3684, 2, 0)), 'ICAO LTO Cycle times'!$D$8,VLOOKUP($A85,'Taxi in times'!$B$3020:$C$3684, 2, 0)*60)</f>
        <v>138.57723577235774</v>
      </c>
      <c r="S85" s="30">
        <f>IF(ISNA(VLOOKUP($A85,'Taxi in times'!$B$3684:$C$4389, 2, 0)), 'ICAO LTO Cycle times'!$D$8,VLOOKUP($A85,'Taxi in times'!$B$3684:$C$4389, 2, 0)*60)</f>
        <v>128.75621890547262</v>
      </c>
      <c r="T85" s="30">
        <f>IF(ISNA(VLOOKUP($A85,'Taxi in times'!$B$4389:$C$5084, 2, 0)), 'ICAO LTO Cycle times'!$D$8,VLOOKUP($A85,'Taxi in times'!$B$4389:$C$5084, 2, 0)*60)</f>
        <v>125.83516483516485</v>
      </c>
      <c r="U85" s="30">
        <f>IF(ISNA(VLOOKUP($A85,'Taxi in times'!$B$5085:$C$5749, 2, 0)), 'ICAO LTO Cycle times'!$D$8,VLOOKUP($A85,'Taxi in times'!$B$5085:$C$5749, 2, 0)*60)</f>
        <v>129.30192719486081</v>
      </c>
      <c r="V85" s="30">
        <f>IF(ISNA(VLOOKUP($A85,'Taxi in times'!$B$5750:$C$6509, 2, 0)), 'ICAO LTO Cycle times'!$D$8,VLOOKUP($A85,'Taxi in times'!$B$5750:$C$6509, 2, 0)*60)</f>
        <v>127.47522416234074</v>
      </c>
      <c r="W85" s="30">
        <f>IF(ISNA(VLOOKUP($A85,'Taxi in times'!$B$6510:$C$7239, 2, 0)), 'ICAO LTO Cycle times'!$D$8,VLOOKUP($A85,'Taxi in times'!$B$6510:$C$7239, 2, 0)*60)</f>
        <v>129.32307692307694</v>
      </c>
    </row>
    <row r="86" spans="1:23">
      <c r="A86" s="3" t="s">
        <v>1034</v>
      </c>
      <c r="B86" s="30">
        <f>IF(ISNA(VLOOKUP($A86,' Taxi out times'!$B$2:$C$483, 2, 0)), 'ICAO LTO Cycle times'!$D$7,VLOOKUP($A86,' Taxi out times'!$B$2:$C$483, 2, 0)*60)</f>
        <v>1140</v>
      </c>
      <c r="C86" s="30">
        <f>IF(ISNA(VLOOKUP($A86,' Taxi out times'!$B$484:$C$1071, 2, 0)), 'ICAO LTO Cycle times'!$D$7,VLOOKUP($A86,' Taxi out times'!$B$484:$C$1071, 2, 0)*60)</f>
        <v>1140</v>
      </c>
      <c r="D86" s="30">
        <f>IF(ISNA(VLOOKUP($A86,' Taxi out times'!$B$1072:$C$1692, 2, 0)), 'ICAO LTO Cycle times'!$D$7,VLOOKUP($A86,' Taxi out times'!$B$1072:$C$1692, 2, 0)*60)</f>
        <v>1140</v>
      </c>
      <c r="E86" s="30">
        <f>IF(ISNA(VLOOKUP($A86,' Taxi out times'!$B$1693:$C$2329, 2, 0)), 'ICAO LTO Cycle times'!$D$7,VLOOKUP($A86,' Taxi out times'!$B$1693:$C$2329, 2, 0)*60)</f>
        <v>1140</v>
      </c>
      <c r="F86" s="30">
        <f>IF(ISNA(VLOOKUP($A86,' Taxi out times'!$B$2330:$C$2997, 2, 0)), 'ICAO LTO Cycle times'!$D$7,VLOOKUP($A86,' Taxi out times'!$B$2330:$C$2997, 2, 0)*60)</f>
        <v>1140</v>
      </c>
      <c r="G86" s="30">
        <f>IF(ISNA(VLOOKUP($A86,' Taxi out times'!$B$2998:$C$3661, 2, 0)), 'ICAO LTO Cycle times'!$D$7,VLOOKUP($A86,' Taxi out times'!$B$2998:$C$3661, 2, 0)*60)</f>
        <v>343.030303030303</v>
      </c>
      <c r="H86" s="30">
        <f>IF(ISNA(VLOOKUP($A86,' Taxi out times'!$B$3662:$C$4362, 2, 0)), 'ICAO LTO Cycle times'!$D$7,VLOOKUP($A86,' Taxi out times'!$B$3662:$C$4362, 2, 0)*60)</f>
        <v>369.32926829268291</v>
      </c>
      <c r="I86" s="30">
        <f>IF(ISNA(VLOOKUP($A86,' Taxi out times'!$B$4363:$C$5052, 2, 0)), 'ICAO LTO Cycle times'!$D$7,VLOOKUP($A86,' Taxi out times'!$B$4363:$C$5052, 2, 0)*60)</f>
        <v>415.67441860465118</v>
      </c>
      <c r="J86" s="30">
        <f>IF(ISNA(VLOOKUP($A86,' Taxi out times'!$B$5053:$C$5713, 2, 0)), 'ICAO LTO Cycle times'!$D$7,VLOOKUP($A86,' Taxi out times'!$B$5053:$C$5713, 2, 0)*60)</f>
        <v>387.20496894409939</v>
      </c>
      <c r="K86" s="30">
        <f>IF(ISNA(VLOOKUP($A86,' Taxi out times'!$B$5714:$C$6466, 2, 0)), 'ICAO LTO Cycle times'!$D$7,VLOOKUP($A86,' Taxi out times'!$B$5713:$C$6466, 2, 0)*60)</f>
        <v>491.44876325088336</v>
      </c>
      <c r="L86" s="30">
        <f>IF(ISNA(VLOOKUP($A86,' Taxi out times'!$B$6467:$C$7195, 2, 0)), 'ICAO LTO Cycle times'!$D$7,VLOOKUP($A86,' Taxi out times'!$B$6467:$C$7195, 2, 0)*60)</f>
        <v>414.15929203539821</v>
      </c>
      <c r="M86" s="30">
        <f>IF(ISNA(VLOOKUP($A86,'Taxi in times'!$B$2:$C$483, 2, 0)), 'ICAO LTO Cycle times'!$D$8,VLOOKUP($A86,'Taxi in times'!$B$2:$C$483, 2, 0)*60)</f>
        <v>420</v>
      </c>
      <c r="N86" s="30">
        <f>IF(ISNA(VLOOKUP($A86,'Taxi in times'!$B$483:$C$1074, 2, 0)), 'ICAO LTO Cycle times'!$D$8,VLOOKUP($A86,'Taxi in times'!$B$483:$C$1074, 2, 0)*60)</f>
        <v>420</v>
      </c>
      <c r="O86" s="30">
        <f>IF(ISNA(VLOOKUP($A86,'Taxi in times'!$B$1074:$C$1700, 2, 0)), 'ICAO LTO Cycle times'!$D$8,VLOOKUP($A86,'Taxi in times'!$B$1074:$C$1700, 2, 0)*60)</f>
        <v>420</v>
      </c>
      <c r="P86" s="30">
        <f>IF(ISNA(VLOOKUP($A86,'Taxi in times'!$B$1700:$C$2346, 2, 0)), 'ICAO LTO Cycle times'!$D$8,VLOOKUP($A86,'Taxi in times'!$B$1700:$C$2346, 2, 0)*60)</f>
        <v>420</v>
      </c>
      <c r="Q86" s="30">
        <f>IF(ISNA(VLOOKUP($A86,'Taxi in times'!$B$2346:$C$3020, 2, 0)), 'ICAO LTO Cycle times'!$D$8,VLOOKUP($A86,'Taxi in times'!$B$2346:$C$3020, 2, 0)*60)</f>
        <v>420</v>
      </c>
      <c r="R86" s="30">
        <f>IF(ISNA(VLOOKUP($A86,'Taxi in times'!$B$3020:$C$3684, 2, 0)), 'ICAO LTO Cycle times'!$D$8,VLOOKUP($A86,'Taxi in times'!$B$3020:$C$3684, 2, 0)*60)</f>
        <v>213.10344827586209</v>
      </c>
      <c r="S86" s="30">
        <f>IF(ISNA(VLOOKUP($A86,'Taxi in times'!$B$3684:$C$4389, 2, 0)), 'ICAO LTO Cycle times'!$D$8,VLOOKUP($A86,'Taxi in times'!$B$3684:$C$4389, 2, 0)*60)</f>
        <v>225.1367781155015</v>
      </c>
      <c r="T86" s="30">
        <f>IF(ISNA(VLOOKUP($A86,'Taxi in times'!$B$4389:$C$5084, 2, 0)), 'ICAO LTO Cycle times'!$D$8,VLOOKUP($A86,'Taxi in times'!$B$4389:$C$5084, 2, 0)*60)</f>
        <v>228.33723653395785</v>
      </c>
      <c r="U86" s="30">
        <f>IF(ISNA(VLOOKUP($A86,'Taxi in times'!$B$5085:$C$5749, 2, 0)), 'ICAO LTO Cycle times'!$D$8,VLOOKUP($A86,'Taxi in times'!$B$5085:$C$5749, 2, 0)*60)</f>
        <v>220.99378881987579</v>
      </c>
      <c r="V86" s="30">
        <f>IF(ISNA(VLOOKUP($A86,'Taxi in times'!$B$5750:$C$6509, 2, 0)), 'ICAO LTO Cycle times'!$D$8,VLOOKUP($A86,'Taxi in times'!$B$5750:$C$6509, 2, 0)*60)</f>
        <v>206.61971830985917</v>
      </c>
      <c r="W86" s="30">
        <f>IF(ISNA(VLOOKUP($A86,'Taxi in times'!$B$6510:$C$7239, 2, 0)), 'ICAO LTO Cycle times'!$D$8,VLOOKUP($A86,'Taxi in times'!$B$6510:$C$7239, 2, 0)*60)</f>
        <v>191.68141592920352</v>
      </c>
    </row>
    <row r="87" spans="1:23">
      <c r="A87" s="3" t="s">
        <v>1143</v>
      </c>
      <c r="B87" s="30">
        <f>IF(ISNA(VLOOKUP($A87,' Taxi out times'!$B$2:$C$483, 2, 0)), 'ICAO LTO Cycle times'!$D$7,VLOOKUP($A87,' Taxi out times'!$B$2:$C$483, 2, 0)*60)</f>
        <v>211.38461538461539</v>
      </c>
      <c r="C87" s="30">
        <f>IF(ISNA(VLOOKUP($A87,' Taxi out times'!$B$484:$C$1071, 2, 0)), 'ICAO LTO Cycle times'!$D$7,VLOOKUP($A87,' Taxi out times'!$B$484:$C$1071, 2, 0)*60)</f>
        <v>224.65909090909091</v>
      </c>
      <c r="D87" s="30">
        <f>IF(ISNA(VLOOKUP($A87,' Taxi out times'!$B$1072:$C$1692, 2, 0)), 'ICAO LTO Cycle times'!$D$7,VLOOKUP($A87,' Taxi out times'!$B$1072:$C$1692, 2, 0)*60)</f>
        <v>1140</v>
      </c>
      <c r="E87" s="30">
        <f>IF(ISNA(VLOOKUP($A87,' Taxi out times'!$B$1693:$C$2329, 2, 0)), 'ICAO LTO Cycle times'!$D$7,VLOOKUP($A87,' Taxi out times'!$B$1693:$C$2329, 2, 0)*60)</f>
        <v>1140</v>
      </c>
      <c r="F87" s="30">
        <f>IF(ISNA(VLOOKUP($A87,' Taxi out times'!$B$2330:$C$2997, 2, 0)), 'ICAO LTO Cycle times'!$D$7,VLOOKUP($A87,' Taxi out times'!$B$2330:$C$2997, 2, 0)*60)</f>
        <v>1140</v>
      </c>
      <c r="G87" s="30">
        <f>IF(ISNA(VLOOKUP($A87,' Taxi out times'!$B$2998:$C$3661, 2, 0)), 'ICAO LTO Cycle times'!$D$7,VLOOKUP($A87,' Taxi out times'!$B$2998:$C$3661, 2, 0)*60)</f>
        <v>1140</v>
      </c>
      <c r="H87" s="30">
        <f>IF(ISNA(VLOOKUP($A87,' Taxi out times'!$B$3662:$C$4362, 2, 0)), 'ICAO LTO Cycle times'!$D$7,VLOOKUP($A87,' Taxi out times'!$B$3662:$C$4362, 2, 0)*60)</f>
        <v>1140</v>
      </c>
      <c r="I87" s="30">
        <f>IF(ISNA(VLOOKUP($A87,' Taxi out times'!$B$4363:$C$5052, 2, 0)), 'ICAO LTO Cycle times'!$D$7,VLOOKUP($A87,' Taxi out times'!$B$4363:$C$5052, 2, 0)*60)</f>
        <v>1140</v>
      </c>
      <c r="J87" s="30">
        <f>IF(ISNA(VLOOKUP($A87,' Taxi out times'!$B$5053:$C$5713, 2, 0)), 'ICAO LTO Cycle times'!$D$7,VLOOKUP($A87,' Taxi out times'!$B$5053:$C$5713, 2, 0)*60)</f>
        <v>1140</v>
      </c>
      <c r="K87" s="30">
        <f>IF(ISNA(VLOOKUP($A87,' Taxi out times'!$B$5714:$C$6466, 2, 0)), 'ICAO LTO Cycle times'!$D$7,VLOOKUP($A87,' Taxi out times'!$B$5713:$C$6466, 2, 0)*60)</f>
        <v>199.58158995815899</v>
      </c>
      <c r="L87" s="30">
        <f>IF(ISNA(VLOOKUP($A87,' Taxi out times'!$B$6467:$C$7195, 2, 0)), 'ICAO LTO Cycle times'!$D$7,VLOOKUP($A87,' Taxi out times'!$B$6467:$C$7195, 2, 0)*60)</f>
        <v>190.72512647554805</v>
      </c>
      <c r="M87" s="30">
        <f>IF(ISNA(VLOOKUP($A87,'Taxi in times'!$B$2:$C$483, 2, 0)), 'ICAO LTO Cycle times'!$D$8,VLOOKUP($A87,'Taxi in times'!$B$2:$C$483, 2, 0)*60)</f>
        <v>218.97727272727272</v>
      </c>
      <c r="N87" s="30">
        <f>IF(ISNA(VLOOKUP($A87,'Taxi in times'!$B$483:$C$1074, 2, 0)), 'ICAO LTO Cycle times'!$D$8,VLOOKUP($A87,'Taxi in times'!$B$483:$C$1074, 2, 0)*60)</f>
        <v>227.24137931034483</v>
      </c>
      <c r="O87" s="30">
        <f>IF(ISNA(VLOOKUP($A87,'Taxi in times'!$B$1074:$C$1700, 2, 0)), 'ICAO LTO Cycle times'!$D$8,VLOOKUP($A87,'Taxi in times'!$B$1074:$C$1700, 2, 0)*60)</f>
        <v>420</v>
      </c>
      <c r="P87" s="30">
        <f>IF(ISNA(VLOOKUP($A87,'Taxi in times'!$B$1700:$C$2346, 2, 0)), 'ICAO LTO Cycle times'!$D$8,VLOOKUP($A87,'Taxi in times'!$B$1700:$C$2346, 2, 0)*60)</f>
        <v>420</v>
      </c>
      <c r="Q87" s="30">
        <f>IF(ISNA(VLOOKUP($A87,'Taxi in times'!$B$2346:$C$3020, 2, 0)), 'ICAO LTO Cycle times'!$D$8,VLOOKUP($A87,'Taxi in times'!$B$2346:$C$3020, 2, 0)*60)</f>
        <v>420</v>
      </c>
      <c r="R87" s="30">
        <f>IF(ISNA(VLOOKUP($A87,'Taxi in times'!$B$3020:$C$3684, 2, 0)), 'ICAO LTO Cycle times'!$D$8,VLOOKUP($A87,'Taxi in times'!$B$3020:$C$3684, 2, 0)*60)</f>
        <v>420</v>
      </c>
      <c r="S87" s="30">
        <f>IF(ISNA(VLOOKUP($A87,'Taxi in times'!$B$3684:$C$4389, 2, 0)), 'ICAO LTO Cycle times'!$D$8,VLOOKUP($A87,'Taxi in times'!$B$3684:$C$4389, 2, 0)*60)</f>
        <v>420</v>
      </c>
      <c r="T87" s="30">
        <f>IF(ISNA(VLOOKUP($A87,'Taxi in times'!$B$4389:$C$5084, 2, 0)), 'ICAO LTO Cycle times'!$D$8,VLOOKUP($A87,'Taxi in times'!$B$4389:$C$5084, 2, 0)*60)</f>
        <v>420</v>
      </c>
      <c r="U87" s="30">
        <f>IF(ISNA(VLOOKUP($A87,'Taxi in times'!$B$5085:$C$5749, 2, 0)), 'ICAO LTO Cycle times'!$D$8,VLOOKUP($A87,'Taxi in times'!$B$5085:$C$5749, 2, 0)*60)</f>
        <v>420</v>
      </c>
      <c r="V87" s="30">
        <f>IF(ISNA(VLOOKUP($A87,'Taxi in times'!$B$5750:$C$6509, 2, 0)), 'ICAO LTO Cycle times'!$D$8,VLOOKUP($A87,'Taxi in times'!$B$5750:$C$6509, 2, 0)*60)</f>
        <v>154.17721518987341</v>
      </c>
      <c r="W87" s="30">
        <f>IF(ISNA(VLOOKUP($A87,'Taxi in times'!$B$6510:$C$7239, 2, 0)), 'ICAO LTO Cycle times'!$D$8,VLOOKUP($A87,'Taxi in times'!$B$6510:$C$7239, 2, 0)*60)</f>
        <v>166.5</v>
      </c>
    </row>
    <row r="88" spans="1:23">
      <c r="A88" s="3" t="s">
        <v>432</v>
      </c>
      <c r="B88" s="30">
        <f>IF(ISNA(VLOOKUP($A88,' Taxi out times'!$B$2:$C$483, 2, 0)), 'ICAO LTO Cycle times'!$D$7,VLOOKUP($A88,' Taxi out times'!$B$2:$C$483, 2, 0)*60)</f>
        <v>231.20835686053076</v>
      </c>
      <c r="C88" s="30">
        <f>IF(ISNA(VLOOKUP($A88,' Taxi out times'!$B$484:$C$1071, 2, 0)), 'ICAO LTO Cycle times'!$D$7,VLOOKUP($A88,' Taxi out times'!$B$484:$C$1071, 2, 0)*60)</f>
        <v>240.28627561044067</v>
      </c>
      <c r="D88" s="30">
        <f>IF(ISNA(VLOOKUP($A88,' Taxi out times'!$B$1072:$C$1692, 2, 0)), 'ICAO LTO Cycle times'!$D$7,VLOOKUP($A88,' Taxi out times'!$B$1072:$C$1692, 2, 0)*60)</f>
        <v>230.02116722104628</v>
      </c>
      <c r="E88" s="30">
        <f>IF(ISNA(VLOOKUP($A88,' Taxi out times'!$B$1693:$C$2329, 2, 0)), 'ICAO LTO Cycle times'!$D$7,VLOOKUP($A88,' Taxi out times'!$B$1693:$C$2329, 2, 0)*60)</f>
        <v>249.45048486629446</v>
      </c>
      <c r="F88" s="30">
        <f>IF(ISNA(VLOOKUP($A88,' Taxi out times'!$B$2330:$C$2997, 2, 0)), 'ICAO LTO Cycle times'!$D$7,VLOOKUP($A88,' Taxi out times'!$B$2330:$C$2997, 2, 0)*60)</f>
        <v>253.66779661016949</v>
      </c>
      <c r="G88" s="30">
        <f>IF(ISNA(VLOOKUP($A88,' Taxi out times'!$B$2998:$C$3661, 2, 0)), 'ICAO LTO Cycle times'!$D$7,VLOOKUP($A88,' Taxi out times'!$B$2998:$C$3661, 2, 0)*60)</f>
        <v>281.55619596541783</v>
      </c>
      <c r="H88" s="30">
        <f>IF(ISNA(VLOOKUP($A88,' Taxi out times'!$B$3662:$C$4362, 2, 0)), 'ICAO LTO Cycle times'!$D$7,VLOOKUP($A88,' Taxi out times'!$B$3662:$C$4362, 2, 0)*60)</f>
        <v>339.14113785557987</v>
      </c>
      <c r="I88" s="30">
        <f>IF(ISNA(VLOOKUP($A88,' Taxi out times'!$B$4363:$C$5052, 2, 0)), 'ICAO LTO Cycle times'!$D$7,VLOOKUP($A88,' Taxi out times'!$B$4363:$C$5052, 2, 0)*60)</f>
        <v>430.77070368597413</v>
      </c>
      <c r="J88" s="30">
        <f>IF(ISNA(VLOOKUP($A88,' Taxi out times'!$B$5053:$C$5713, 2, 0)), 'ICAO LTO Cycle times'!$D$7,VLOOKUP($A88,' Taxi out times'!$B$5053:$C$5713, 2, 0)*60)</f>
        <v>383.31999157362543</v>
      </c>
      <c r="K88" s="30">
        <f>IF(ISNA(VLOOKUP($A88,' Taxi out times'!$B$5714:$C$6466, 2, 0)), 'ICAO LTO Cycle times'!$D$7,VLOOKUP($A88,' Taxi out times'!$B$5713:$C$6466, 2, 0)*60)</f>
        <v>387.64256847777278</v>
      </c>
      <c r="L88" s="30">
        <f>IF(ISNA(VLOOKUP($A88,' Taxi out times'!$B$6467:$C$7195, 2, 0)), 'ICAO LTO Cycle times'!$D$7,VLOOKUP($A88,' Taxi out times'!$B$6467:$C$7195, 2, 0)*60)</f>
        <v>404.43076923076922</v>
      </c>
      <c r="M88" s="30">
        <f>IF(ISNA(VLOOKUP($A88,'Taxi in times'!$B$2:$C$483, 2, 0)), 'ICAO LTO Cycle times'!$D$8,VLOOKUP($A88,'Taxi in times'!$B$2:$C$483, 2, 0)*60)</f>
        <v>181.87657079028205</v>
      </c>
      <c r="N88" s="30">
        <f>IF(ISNA(VLOOKUP($A88,'Taxi in times'!$B$483:$C$1074, 2, 0)), 'ICAO LTO Cycle times'!$D$8,VLOOKUP($A88,'Taxi in times'!$B$483:$C$1074, 2, 0)*60)</f>
        <v>171.53889199776162</v>
      </c>
      <c r="O88" s="30">
        <f>IF(ISNA(VLOOKUP($A88,'Taxi in times'!$B$1074:$C$1700, 2, 0)), 'ICAO LTO Cycle times'!$D$8,VLOOKUP($A88,'Taxi in times'!$B$1074:$C$1700, 2, 0)*60)</f>
        <v>170.4282267792521</v>
      </c>
      <c r="P88" s="30">
        <f>IF(ISNA(VLOOKUP($A88,'Taxi in times'!$B$1700:$C$2346, 2, 0)), 'ICAO LTO Cycle times'!$D$8,VLOOKUP($A88,'Taxi in times'!$B$1700:$C$2346, 2, 0)*60)</f>
        <v>165.48443922489724</v>
      </c>
      <c r="Q88" s="30">
        <f>IF(ISNA(VLOOKUP($A88,'Taxi in times'!$B$2346:$C$3020, 2, 0)), 'ICAO LTO Cycle times'!$D$8,VLOOKUP($A88,'Taxi in times'!$B$2346:$C$3020, 2, 0)*60)</f>
        <v>154.50914014895056</v>
      </c>
      <c r="R88" s="30">
        <f>IF(ISNA(VLOOKUP($A88,'Taxi in times'!$B$3020:$C$3684, 2, 0)), 'ICAO LTO Cycle times'!$D$8,VLOOKUP($A88,'Taxi in times'!$B$3020:$C$3684, 2, 0)*60)</f>
        <v>163.65378473331202</v>
      </c>
      <c r="S88" s="30">
        <f>IF(ISNA(VLOOKUP($A88,'Taxi in times'!$B$3684:$C$4389, 2, 0)), 'ICAO LTO Cycle times'!$D$8,VLOOKUP($A88,'Taxi in times'!$B$3684:$C$4389, 2, 0)*60)</f>
        <v>181.3732970027248</v>
      </c>
      <c r="T88" s="30">
        <f>IF(ISNA(VLOOKUP($A88,'Taxi in times'!$B$4389:$C$5084, 2, 0)), 'ICAO LTO Cycle times'!$D$8,VLOOKUP($A88,'Taxi in times'!$B$4389:$C$5084, 2, 0)*60)</f>
        <v>206.26794258373207</v>
      </c>
      <c r="U88" s="30">
        <f>IF(ISNA(VLOOKUP($A88,'Taxi in times'!$B$5085:$C$5749, 2, 0)), 'ICAO LTO Cycle times'!$D$8,VLOOKUP($A88,'Taxi in times'!$B$5085:$C$5749, 2, 0)*60)</f>
        <v>190.42052144659377</v>
      </c>
      <c r="V88" s="30">
        <f>IF(ISNA(VLOOKUP($A88,'Taxi in times'!$B$5750:$C$6509, 2, 0)), 'ICAO LTO Cycle times'!$D$8,VLOOKUP($A88,'Taxi in times'!$B$5750:$C$6509, 2, 0)*60)</f>
        <v>188.9353099730458</v>
      </c>
      <c r="W88" s="30">
        <f>IF(ISNA(VLOOKUP($A88,'Taxi in times'!$B$6510:$C$7239, 2, 0)), 'ICAO LTO Cycle times'!$D$8,VLOOKUP($A88,'Taxi in times'!$B$6510:$C$7239, 2, 0)*60)</f>
        <v>199.81524249422631</v>
      </c>
    </row>
    <row r="89" spans="1:23">
      <c r="A89" s="3" t="s">
        <v>433</v>
      </c>
      <c r="B89" s="30">
        <f>IF(ISNA(VLOOKUP($A89,' Taxi out times'!$B$2:$C$483, 2, 0)), 'ICAO LTO Cycle times'!$D$7,VLOOKUP($A89,' Taxi out times'!$B$2:$C$483, 2, 0)*60)</f>
        <v>427.30263157894734</v>
      </c>
      <c r="C89" s="30">
        <f>IF(ISNA(VLOOKUP($A89,' Taxi out times'!$B$484:$C$1071, 2, 0)), 'ICAO LTO Cycle times'!$D$7,VLOOKUP($A89,' Taxi out times'!$B$484:$C$1071, 2, 0)*60)</f>
        <v>430.49327354260089</v>
      </c>
      <c r="D89" s="30">
        <f>IF(ISNA(VLOOKUP($A89,' Taxi out times'!$B$1072:$C$1692, 2, 0)), 'ICAO LTO Cycle times'!$D$7,VLOOKUP($A89,' Taxi out times'!$B$1072:$C$1692, 2, 0)*60)</f>
        <v>447.01227830832198</v>
      </c>
      <c r="E89" s="30">
        <f>IF(ISNA(VLOOKUP($A89,' Taxi out times'!$B$1693:$C$2329, 2, 0)), 'ICAO LTO Cycle times'!$D$7,VLOOKUP($A89,' Taxi out times'!$B$1693:$C$2329, 2, 0)*60)</f>
        <v>483.92487046632124</v>
      </c>
      <c r="F89" s="30">
        <f>IF(ISNA(VLOOKUP($A89,' Taxi out times'!$B$2330:$C$2997, 2, 0)), 'ICAO LTO Cycle times'!$D$7,VLOOKUP($A89,' Taxi out times'!$B$2330:$C$2997, 2, 0)*60)</f>
        <v>453.61189801699715</v>
      </c>
      <c r="G89" s="30">
        <f>IF(ISNA(VLOOKUP($A89,' Taxi out times'!$B$2998:$C$3661, 2, 0)), 'ICAO LTO Cycle times'!$D$7,VLOOKUP($A89,' Taxi out times'!$B$2998:$C$3661, 2, 0)*60)</f>
        <v>472.83582089552237</v>
      </c>
      <c r="H89" s="30">
        <f>IF(ISNA(VLOOKUP($A89,' Taxi out times'!$B$3662:$C$4362, 2, 0)), 'ICAO LTO Cycle times'!$D$7,VLOOKUP($A89,' Taxi out times'!$B$3662:$C$4362, 2, 0)*60)</f>
        <v>483.04114490160998</v>
      </c>
      <c r="I89" s="30">
        <f>IF(ISNA(VLOOKUP($A89,' Taxi out times'!$B$4363:$C$5052, 2, 0)), 'ICAO LTO Cycle times'!$D$7,VLOOKUP($A89,' Taxi out times'!$B$4363:$C$5052, 2, 0)*60)</f>
        <v>491.86285714285714</v>
      </c>
      <c r="J89" s="30">
        <f>IF(ISNA(VLOOKUP($A89,' Taxi out times'!$B$5053:$C$5713, 2, 0)), 'ICAO LTO Cycle times'!$D$7,VLOOKUP($A89,' Taxi out times'!$B$5053:$C$5713, 2, 0)*60)</f>
        <v>479.24829157175395</v>
      </c>
      <c r="K89" s="30">
        <f>IF(ISNA(VLOOKUP($A89,' Taxi out times'!$B$5714:$C$6466, 2, 0)), 'ICAO LTO Cycle times'!$D$7,VLOOKUP($A89,' Taxi out times'!$B$5713:$C$6466, 2, 0)*60)</f>
        <v>472.565445026178</v>
      </c>
      <c r="L89" s="30">
        <f>IF(ISNA(VLOOKUP($A89,' Taxi out times'!$B$6467:$C$7195, 2, 0)), 'ICAO LTO Cycle times'!$D$7,VLOOKUP($A89,' Taxi out times'!$B$6467:$C$7195, 2, 0)*60)</f>
        <v>476.33156966490299</v>
      </c>
      <c r="M89" s="30">
        <f>IF(ISNA(VLOOKUP($A89,'Taxi in times'!$B$2:$C$483, 2, 0)), 'ICAO LTO Cycle times'!$D$8,VLOOKUP($A89,'Taxi in times'!$B$2:$C$483, 2, 0)*60)</f>
        <v>198.9083820662768</v>
      </c>
      <c r="N89" s="30">
        <f>IF(ISNA(VLOOKUP($A89,'Taxi in times'!$B$483:$C$1074, 2, 0)), 'ICAO LTO Cycle times'!$D$8,VLOOKUP($A89,'Taxi in times'!$B$483:$C$1074, 2, 0)*60)</f>
        <v>198.5204081632653</v>
      </c>
      <c r="O89" s="30">
        <f>IF(ISNA(VLOOKUP($A89,'Taxi in times'!$B$1074:$C$1700, 2, 0)), 'ICAO LTO Cycle times'!$D$8,VLOOKUP($A89,'Taxi in times'!$B$1074:$C$1700, 2, 0)*60)</f>
        <v>195.80667120490128</v>
      </c>
      <c r="P89" s="30">
        <f>IF(ISNA(VLOOKUP($A89,'Taxi in times'!$B$1700:$C$2346, 2, 0)), 'ICAO LTO Cycle times'!$D$8,VLOOKUP($A89,'Taxi in times'!$B$1700:$C$2346, 2, 0)*60)</f>
        <v>202.06451612903226</v>
      </c>
      <c r="Q89" s="30">
        <f>IF(ISNA(VLOOKUP($A89,'Taxi in times'!$B$2346:$C$3020, 2, 0)), 'ICAO LTO Cycle times'!$D$8,VLOOKUP($A89,'Taxi in times'!$B$2346:$C$3020, 2, 0)*60)</f>
        <v>177.78409090909091</v>
      </c>
      <c r="R89" s="30">
        <f>IF(ISNA(VLOOKUP($A89,'Taxi in times'!$B$3020:$C$3684, 2, 0)), 'ICAO LTO Cycle times'!$D$8,VLOOKUP($A89,'Taxi in times'!$B$3020:$C$3684, 2, 0)*60)</f>
        <v>198.5425101214575</v>
      </c>
      <c r="S89" s="30">
        <f>IF(ISNA(VLOOKUP($A89,'Taxi in times'!$B$3684:$C$4389, 2, 0)), 'ICAO LTO Cycle times'!$D$8,VLOOKUP($A89,'Taxi in times'!$B$3684:$C$4389, 2, 0)*60)</f>
        <v>200.40718562874252</v>
      </c>
      <c r="T89" s="30">
        <f>IF(ISNA(VLOOKUP($A89,'Taxi in times'!$B$4389:$C$5084, 2, 0)), 'ICAO LTO Cycle times'!$D$8,VLOOKUP($A89,'Taxi in times'!$B$4389:$C$5084, 2, 0)*60)</f>
        <v>197.06453455168474</v>
      </c>
      <c r="U89" s="30">
        <f>IF(ISNA(VLOOKUP($A89,'Taxi in times'!$B$5085:$C$5749, 2, 0)), 'ICAO LTO Cycle times'!$D$8,VLOOKUP($A89,'Taxi in times'!$B$5085:$C$5749, 2, 0)*60)</f>
        <v>198.19954128440367</v>
      </c>
      <c r="V89" s="30">
        <f>IF(ISNA(VLOOKUP($A89,'Taxi in times'!$B$5750:$C$6509, 2, 0)), 'ICAO LTO Cycle times'!$D$8,VLOOKUP($A89,'Taxi in times'!$B$5750:$C$6509, 2, 0)*60)</f>
        <v>189.41107871720115</v>
      </c>
      <c r="W89" s="30">
        <f>IF(ISNA(VLOOKUP($A89,'Taxi in times'!$B$6510:$C$7239, 2, 0)), 'ICAO LTO Cycle times'!$D$8,VLOOKUP($A89,'Taxi in times'!$B$6510:$C$7239, 2, 0)*60)</f>
        <v>196.93121693121694</v>
      </c>
    </row>
    <row r="90" spans="1:23">
      <c r="A90" s="3" t="s">
        <v>1264</v>
      </c>
      <c r="B90" s="30">
        <f>IF(ISNA(VLOOKUP($A90,' Taxi out times'!$B$2:$C$483, 2, 0)), 'ICAO LTO Cycle times'!$D$7,VLOOKUP($A90,' Taxi out times'!$B$2:$C$483, 2, 0)*60)</f>
        <v>1140</v>
      </c>
      <c r="C90" s="30">
        <f>IF(ISNA(VLOOKUP($A90,' Taxi out times'!$B$484:$C$1071, 2, 0)), 'ICAO LTO Cycle times'!$D$7,VLOOKUP($A90,' Taxi out times'!$B$484:$C$1071, 2, 0)*60)</f>
        <v>1140</v>
      </c>
      <c r="D90" s="30">
        <f>IF(ISNA(VLOOKUP($A90,' Taxi out times'!$B$1072:$C$1692, 2, 0)), 'ICAO LTO Cycle times'!$D$7,VLOOKUP($A90,' Taxi out times'!$B$1072:$C$1692, 2, 0)*60)</f>
        <v>1140</v>
      </c>
      <c r="E90" s="30">
        <f>IF(ISNA(VLOOKUP($A90,' Taxi out times'!$B$1693:$C$2329, 2, 0)), 'ICAO LTO Cycle times'!$D$7,VLOOKUP($A90,' Taxi out times'!$B$1693:$C$2329, 2, 0)*60)</f>
        <v>1140</v>
      </c>
      <c r="F90" s="30">
        <f>IF(ISNA(VLOOKUP($A90,' Taxi out times'!$B$2330:$C$2997, 2, 0)), 'ICAO LTO Cycle times'!$D$7,VLOOKUP($A90,' Taxi out times'!$B$2330:$C$2997, 2, 0)*60)</f>
        <v>1140</v>
      </c>
      <c r="G90" s="30">
        <f>IF(ISNA(VLOOKUP($A90,' Taxi out times'!$B$2998:$C$3661, 2, 0)), 'ICAO LTO Cycle times'!$D$7,VLOOKUP($A90,' Taxi out times'!$B$2998:$C$3661, 2, 0)*60)</f>
        <v>1140</v>
      </c>
      <c r="H90" s="30">
        <f>IF(ISNA(VLOOKUP($A90,' Taxi out times'!$B$3662:$C$4362, 2, 0)), 'ICAO LTO Cycle times'!$D$7,VLOOKUP($A90,' Taxi out times'!$B$3662:$C$4362, 2, 0)*60)</f>
        <v>1140</v>
      </c>
      <c r="I90" s="30">
        <f>IF(ISNA(VLOOKUP($A90,' Taxi out times'!$B$4363:$C$5052, 2, 0)), 'ICAO LTO Cycle times'!$D$7,VLOOKUP($A90,' Taxi out times'!$B$4363:$C$5052, 2, 0)*60)</f>
        <v>1140</v>
      </c>
      <c r="J90" s="30">
        <f>IF(ISNA(VLOOKUP($A90,' Taxi out times'!$B$5053:$C$5713, 2, 0)), 'ICAO LTO Cycle times'!$D$7,VLOOKUP($A90,' Taxi out times'!$B$5053:$C$5713, 2, 0)*60)</f>
        <v>1140</v>
      </c>
      <c r="K90" s="30">
        <f>IF(ISNA(VLOOKUP($A90,' Taxi out times'!$B$5714:$C$6466, 2, 0)), 'ICAO LTO Cycle times'!$D$7,VLOOKUP($A90,' Taxi out times'!$B$5713:$C$6466, 2, 0)*60)</f>
        <v>174.63414634146341</v>
      </c>
      <c r="L90" s="30">
        <f>IF(ISNA(VLOOKUP($A90,' Taxi out times'!$B$6467:$C$7195, 2, 0)), 'ICAO LTO Cycle times'!$D$7,VLOOKUP($A90,' Taxi out times'!$B$6467:$C$7195, 2, 0)*60)</f>
        <v>1140</v>
      </c>
      <c r="M90" s="30">
        <f>IF(ISNA(VLOOKUP($A90,'Taxi in times'!$B$2:$C$483, 2, 0)), 'ICAO LTO Cycle times'!$D$8,VLOOKUP($A90,'Taxi in times'!$B$2:$C$483, 2, 0)*60)</f>
        <v>420</v>
      </c>
      <c r="N90" s="30">
        <f>IF(ISNA(VLOOKUP($A90,'Taxi in times'!$B$483:$C$1074, 2, 0)), 'ICAO LTO Cycle times'!$D$8,VLOOKUP($A90,'Taxi in times'!$B$483:$C$1074, 2, 0)*60)</f>
        <v>420</v>
      </c>
      <c r="O90" s="30">
        <f>IF(ISNA(VLOOKUP($A90,'Taxi in times'!$B$1074:$C$1700, 2, 0)), 'ICAO LTO Cycle times'!$D$8,VLOOKUP($A90,'Taxi in times'!$B$1074:$C$1700, 2, 0)*60)</f>
        <v>420</v>
      </c>
      <c r="P90" s="30">
        <f>IF(ISNA(VLOOKUP($A90,'Taxi in times'!$B$1700:$C$2346, 2, 0)), 'ICAO LTO Cycle times'!$D$8,VLOOKUP($A90,'Taxi in times'!$B$1700:$C$2346, 2, 0)*60)</f>
        <v>420</v>
      </c>
      <c r="Q90" s="30">
        <f>IF(ISNA(VLOOKUP($A90,'Taxi in times'!$B$2346:$C$3020, 2, 0)), 'ICAO LTO Cycle times'!$D$8,VLOOKUP($A90,'Taxi in times'!$B$2346:$C$3020, 2, 0)*60)</f>
        <v>420</v>
      </c>
      <c r="R90" s="30">
        <f>IF(ISNA(VLOOKUP($A90,'Taxi in times'!$B$3020:$C$3684, 2, 0)), 'ICAO LTO Cycle times'!$D$8,VLOOKUP($A90,'Taxi in times'!$B$3020:$C$3684, 2, 0)*60)</f>
        <v>420</v>
      </c>
      <c r="S90" s="30">
        <f>IF(ISNA(VLOOKUP($A90,'Taxi in times'!$B$3684:$C$4389, 2, 0)), 'ICAO LTO Cycle times'!$D$8,VLOOKUP($A90,'Taxi in times'!$B$3684:$C$4389, 2, 0)*60)</f>
        <v>420</v>
      </c>
      <c r="T90" s="30">
        <f>IF(ISNA(VLOOKUP($A90,'Taxi in times'!$B$4389:$C$5084, 2, 0)), 'ICAO LTO Cycle times'!$D$8,VLOOKUP($A90,'Taxi in times'!$B$4389:$C$5084, 2, 0)*60)</f>
        <v>420</v>
      </c>
      <c r="U90" s="30">
        <f>IF(ISNA(VLOOKUP($A90,'Taxi in times'!$B$5085:$C$5749, 2, 0)), 'ICAO LTO Cycle times'!$D$8,VLOOKUP($A90,'Taxi in times'!$B$5085:$C$5749, 2, 0)*60)</f>
        <v>420</v>
      </c>
      <c r="V90" s="30">
        <f>IF(ISNA(VLOOKUP($A90,'Taxi in times'!$B$5750:$C$6509, 2, 0)), 'ICAO LTO Cycle times'!$D$8,VLOOKUP($A90,'Taxi in times'!$B$5750:$C$6509, 2, 0)*60)</f>
        <v>128.78048780487805</v>
      </c>
      <c r="W90" s="30">
        <f>IF(ISNA(VLOOKUP($A90,'Taxi in times'!$B$6510:$C$7239, 2, 0)), 'ICAO LTO Cycle times'!$D$8,VLOOKUP($A90,'Taxi in times'!$B$6510:$C$7239, 2, 0)*60)</f>
        <v>420</v>
      </c>
    </row>
    <row r="91" spans="1:23">
      <c r="A91" s="3" t="s">
        <v>434</v>
      </c>
      <c r="B91" s="30">
        <f>IF(ISNA(VLOOKUP($A91,' Taxi out times'!$B$2:$C$483, 2, 0)), 'ICAO LTO Cycle times'!$D$7,VLOOKUP($A91,' Taxi out times'!$B$2:$C$483, 2, 0)*60)</f>
        <v>219.00459418070446</v>
      </c>
      <c r="C91" s="30">
        <f>IF(ISNA(VLOOKUP($A91,' Taxi out times'!$B$484:$C$1071, 2, 0)), 'ICAO LTO Cycle times'!$D$7,VLOOKUP($A91,' Taxi out times'!$B$484:$C$1071, 2, 0)*60)</f>
        <v>229.41385435168741</v>
      </c>
      <c r="D91" s="30">
        <f>IF(ISNA(VLOOKUP($A91,' Taxi out times'!$B$1072:$C$1692, 2, 0)), 'ICAO LTO Cycle times'!$D$7,VLOOKUP($A91,' Taxi out times'!$B$1072:$C$1692, 2, 0)*60)</f>
        <v>244.0533778148457</v>
      </c>
      <c r="E91" s="30">
        <f>IF(ISNA(VLOOKUP($A91,' Taxi out times'!$B$1693:$C$2329, 2, 0)), 'ICAO LTO Cycle times'!$D$7,VLOOKUP($A91,' Taxi out times'!$B$1693:$C$2329, 2, 0)*60)</f>
        <v>316.25806451612902</v>
      </c>
      <c r="F91" s="30">
        <f>IF(ISNA(VLOOKUP($A91,' Taxi out times'!$B$2330:$C$2997, 2, 0)), 'ICAO LTO Cycle times'!$D$7,VLOOKUP($A91,' Taxi out times'!$B$2330:$C$2997, 2, 0)*60)</f>
        <v>416.71232876712327</v>
      </c>
      <c r="G91" s="30">
        <f>IF(ISNA(VLOOKUP($A91,' Taxi out times'!$B$2998:$C$3661, 2, 0)), 'ICAO LTO Cycle times'!$D$7,VLOOKUP($A91,' Taxi out times'!$B$2998:$C$3661, 2, 0)*60)</f>
        <v>460.37234042553195</v>
      </c>
      <c r="H91" s="30">
        <f>IF(ISNA(VLOOKUP($A91,' Taxi out times'!$B$3662:$C$4362, 2, 0)), 'ICAO LTO Cycle times'!$D$7,VLOOKUP($A91,' Taxi out times'!$B$3662:$C$4362, 2, 0)*60)</f>
        <v>384.31348724179827</v>
      </c>
      <c r="I91" s="30">
        <f>IF(ISNA(VLOOKUP($A91,' Taxi out times'!$B$4363:$C$5052, 2, 0)), 'ICAO LTO Cycle times'!$D$7,VLOOKUP($A91,' Taxi out times'!$B$4363:$C$5052, 2, 0)*60)</f>
        <v>366.12107623318389</v>
      </c>
      <c r="J91" s="30">
        <f>IF(ISNA(VLOOKUP($A91,' Taxi out times'!$B$5053:$C$5713, 2, 0)), 'ICAO LTO Cycle times'!$D$7,VLOOKUP($A91,' Taxi out times'!$B$5053:$C$5713, 2, 0)*60)</f>
        <v>302.26512968299716</v>
      </c>
      <c r="K91" s="30">
        <f>IF(ISNA(VLOOKUP($A91,' Taxi out times'!$B$5714:$C$6466, 2, 0)), 'ICAO LTO Cycle times'!$D$7,VLOOKUP($A91,' Taxi out times'!$B$5713:$C$6466, 2, 0)*60)</f>
        <v>298.54368932038835</v>
      </c>
      <c r="L91" s="30">
        <f>IF(ISNA(VLOOKUP($A91,' Taxi out times'!$B$6467:$C$7195, 2, 0)), 'ICAO LTO Cycle times'!$D$7,VLOOKUP($A91,' Taxi out times'!$B$6467:$C$7195, 2, 0)*60)</f>
        <v>241.46392471244337</v>
      </c>
      <c r="M91" s="30">
        <f>IF(ISNA(VLOOKUP($A91,'Taxi in times'!$B$2:$C$483, 2, 0)), 'ICAO LTO Cycle times'!$D$8,VLOOKUP($A91,'Taxi in times'!$B$2:$C$483, 2, 0)*60)</f>
        <v>170.76573161485976</v>
      </c>
      <c r="N91" s="30">
        <f>IF(ISNA(VLOOKUP($A91,'Taxi in times'!$B$483:$C$1074, 2, 0)), 'ICAO LTO Cycle times'!$D$8,VLOOKUP($A91,'Taxi in times'!$B$483:$C$1074, 2, 0)*60)</f>
        <v>170.17210682492583</v>
      </c>
      <c r="O91" s="30">
        <f>IF(ISNA(VLOOKUP($A91,'Taxi in times'!$B$1074:$C$1700, 2, 0)), 'ICAO LTO Cycle times'!$D$8,VLOOKUP($A91,'Taxi in times'!$B$1074:$C$1700, 2, 0)*60)</f>
        <v>173.96933560477001</v>
      </c>
      <c r="P91" s="30">
        <f>IF(ISNA(VLOOKUP($A91,'Taxi in times'!$B$1700:$C$2346, 2, 0)), 'ICAO LTO Cycle times'!$D$8,VLOOKUP($A91,'Taxi in times'!$B$1700:$C$2346, 2, 0)*60)</f>
        <v>208.41765339074274</v>
      </c>
      <c r="Q91" s="30">
        <f>IF(ISNA(VLOOKUP($A91,'Taxi in times'!$B$2346:$C$3020, 2, 0)), 'ICAO LTO Cycle times'!$D$8,VLOOKUP($A91,'Taxi in times'!$B$2346:$C$3020, 2, 0)*60)</f>
        <v>207.2920353982301</v>
      </c>
      <c r="R91" s="30">
        <f>IF(ISNA(VLOOKUP($A91,'Taxi in times'!$B$3020:$C$3684, 2, 0)), 'ICAO LTO Cycle times'!$D$8,VLOOKUP($A91,'Taxi in times'!$B$3020:$C$3684, 2, 0)*60)</f>
        <v>234.57927369353411</v>
      </c>
      <c r="S91" s="30">
        <f>IF(ISNA(VLOOKUP($A91,'Taxi in times'!$B$3684:$C$4389, 2, 0)), 'ICAO LTO Cycle times'!$D$8,VLOOKUP($A91,'Taxi in times'!$B$3684:$C$4389, 2, 0)*60)</f>
        <v>235.60573695453158</v>
      </c>
      <c r="T91" s="30">
        <f>IF(ISNA(VLOOKUP($A91,'Taxi in times'!$B$4389:$C$5084, 2, 0)), 'ICAO LTO Cycle times'!$D$8,VLOOKUP($A91,'Taxi in times'!$B$4389:$C$5084, 2, 0)*60)</f>
        <v>226.10715623829148</v>
      </c>
      <c r="U91" s="30">
        <f>IF(ISNA(VLOOKUP($A91,'Taxi in times'!$B$5085:$C$5749, 2, 0)), 'ICAO LTO Cycle times'!$D$8,VLOOKUP($A91,'Taxi in times'!$B$5085:$C$5749, 2, 0)*60)</f>
        <v>212.35175007231703</v>
      </c>
      <c r="V91" s="30">
        <f>IF(ISNA(VLOOKUP($A91,'Taxi in times'!$B$5750:$C$6509, 2, 0)), 'ICAO LTO Cycle times'!$D$8,VLOOKUP($A91,'Taxi in times'!$B$5750:$C$6509, 2, 0)*60)</f>
        <v>202.96632124352331</v>
      </c>
      <c r="W91" s="30">
        <f>IF(ISNA(VLOOKUP($A91,'Taxi in times'!$B$6510:$C$7239, 2, 0)), 'ICAO LTO Cycle times'!$D$8,VLOOKUP($A91,'Taxi in times'!$B$6510:$C$7239, 2, 0)*60)</f>
        <v>180.69013593586615</v>
      </c>
    </row>
    <row r="92" spans="1:23">
      <c r="A92" s="3" t="s">
        <v>435</v>
      </c>
      <c r="B92" s="30">
        <f>IF(ISNA(VLOOKUP($A92,' Taxi out times'!$B$2:$C$483, 2, 0)), 'ICAO LTO Cycle times'!$D$7,VLOOKUP($A92,' Taxi out times'!$B$2:$C$483, 2, 0)*60)</f>
        <v>248.20603907637658</v>
      </c>
      <c r="C92" s="30">
        <f>IF(ISNA(VLOOKUP($A92,' Taxi out times'!$B$484:$C$1071, 2, 0)), 'ICAO LTO Cycle times'!$D$7,VLOOKUP($A92,' Taxi out times'!$B$484:$C$1071, 2, 0)*60)</f>
        <v>250.7419818094782</v>
      </c>
      <c r="D92" s="30">
        <f>IF(ISNA(VLOOKUP($A92,' Taxi out times'!$B$1072:$C$1692, 2, 0)), 'ICAO LTO Cycle times'!$D$7,VLOOKUP($A92,' Taxi out times'!$B$1072:$C$1692, 2, 0)*60)</f>
        <v>261.97718631178708</v>
      </c>
      <c r="E92" s="30">
        <f>IF(ISNA(VLOOKUP($A92,' Taxi out times'!$B$1693:$C$2329, 2, 0)), 'ICAO LTO Cycle times'!$D$7,VLOOKUP($A92,' Taxi out times'!$B$1693:$C$2329, 2, 0)*60)</f>
        <v>296.06493506493507</v>
      </c>
      <c r="F92" s="30">
        <f>IF(ISNA(VLOOKUP($A92,' Taxi out times'!$B$2330:$C$2997, 2, 0)), 'ICAO LTO Cycle times'!$D$7,VLOOKUP($A92,' Taxi out times'!$B$2330:$C$2997, 2, 0)*60)</f>
        <v>317.32115677321156</v>
      </c>
      <c r="G92" s="30">
        <f>IF(ISNA(VLOOKUP($A92,' Taxi out times'!$B$2998:$C$3661, 2, 0)), 'ICAO LTO Cycle times'!$D$7,VLOOKUP($A92,' Taxi out times'!$B$2998:$C$3661, 2, 0)*60)</f>
        <v>400.72524407252445</v>
      </c>
      <c r="H92" s="30">
        <f>IF(ISNA(VLOOKUP($A92,' Taxi out times'!$B$3662:$C$4362, 2, 0)), 'ICAO LTO Cycle times'!$D$7,VLOOKUP($A92,' Taxi out times'!$B$3662:$C$4362, 2, 0)*60)</f>
        <v>346.50093225605968</v>
      </c>
      <c r="I92" s="30">
        <f>IF(ISNA(VLOOKUP($A92,' Taxi out times'!$B$4363:$C$5052, 2, 0)), 'ICAO LTO Cycle times'!$D$7,VLOOKUP($A92,' Taxi out times'!$B$4363:$C$5052, 2, 0)*60)</f>
        <v>347.75729646697386</v>
      </c>
      <c r="J92" s="30">
        <f>IF(ISNA(VLOOKUP($A92,' Taxi out times'!$B$5053:$C$5713, 2, 0)), 'ICAO LTO Cycle times'!$D$7,VLOOKUP($A92,' Taxi out times'!$B$5053:$C$5713, 2, 0)*60)</f>
        <v>283.06558585114226</v>
      </c>
      <c r="K92" s="30">
        <f>IF(ISNA(VLOOKUP($A92,' Taxi out times'!$B$5714:$C$6466, 2, 0)), 'ICAO LTO Cycle times'!$D$7,VLOOKUP($A92,' Taxi out times'!$B$5713:$C$6466, 2, 0)*60)</f>
        <v>293.18696397941676</v>
      </c>
      <c r="L92" s="30">
        <f>IF(ISNA(VLOOKUP($A92,' Taxi out times'!$B$6467:$C$7195, 2, 0)), 'ICAO LTO Cycle times'!$D$7,VLOOKUP($A92,' Taxi out times'!$B$6467:$C$7195, 2, 0)*60)</f>
        <v>301.43918918918916</v>
      </c>
      <c r="M92" s="30">
        <f>IF(ISNA(VLOOKUP($A92,'Taxi in times'!$B$2:$C$483, 2, 0)), 'ICAO LTO Cycle times'!$D$8,VLOOKUP($A92,'Taxi in times'!$B$2:$C$483, 2, 0)*60)</f>
        <v>215.03521126760563</v>
      </c>
      <c r="N92" s="30">
        <f>IF(ISNA(VLOOKUP($A92,'Taxi in times'!$B$483:$C$1074, 2, 0)), 'ICAO LTO Cycle times'!$D$8,VLOOKUP($A92,'Taxi in times'!$B$483:$C$1074, 2, 0)*60)</f>
        <v>212.10826210826212</v>
      </c>
      <c r="O92" s="30">
        <f>IF(ISNA(VLOOKUP($A92,'Taxi in times'!$B$1074:$C$1700, 2, 0)), 'ICAO LTO Cycle times'!$D$8,VLOOKUP($A92,'Taxi in times'!$B$1074:$C$1700, 2, 0)*60)</f>
        <v>199.6356783919598</v>
      </c>
      <c r="P92" s="30">
        <f>IF(ISNA(VLOOKUP($A92,'Taxi in times'!$B$1700:$C$2346, 2, 0)), 'ICAO LTO Cycle times'!$D$8,VLOOKUP($A92,'Taxi in times'!$B$1700:$C$2346, 2, 0)*60)</f>
        <v>193.60985093972781</v>
      </c>
      <c r="Q92" s="30">
        <f>IF(ISNA(VLOOKUP($A92,'Taxi in times'!$B$2346:$C$3020, 2, 0)), 'ICAO LTO Cycle times'!$D$8,VLOOKUP($A92,'Taxi in times'!$B$2346:$C$3020, 2, 0)*60)</f>
        <v>224.46916076845298</v>
      </c>
      <c r="R92" s="30">
        <f>IF(ISNA(VLOOKUP($A92,'Taxi in times'!$B$3020:$C$3684, 2, 0)), 'ICAO LTO Cycle times'!$D$8,VLOOKUP($A92,'Taxi in times'!$B$3020:$C$3684, 2, 0)*60)</f>
        <v>247.56255792400373</v>
      </c>
      <c r="S92" s="30">
        <f>IF(ISNA(VLOOKUP($A92,'Taxi in times'!$B$3684:$C$4389, 2, 0)), 'ICAO LTO Cycle times'!$D$8,VLOOKUP($A92,'Taxi in times'!$B$3684:$C$4389, 2, 0)*60)</f>
        <v>227.6854219948849</v>
      </c>
      <c r="T92" s="30">
        <f>IF(ISNA(VLOOKUP($A92,'Taxi in times'!$B$4389:$C$5084, 2, 0)), 'ICAO LTO Cycle times'!$D$8,VLOOKUP($A92,'Taxi in times'!$B$4389:$C$5084, 2, 0)*60)</f>
        <v>220.16936104695918</v>
      </c>
      <c r="U92" s="30">
        <f>IF(ISNA(VLOOKUP($A92,'Taxi in times'!$B$5085:$C$5749, 2, 0)), 'ICAO LTO Cycle times'!$D$8,VLOOKUP($A92,'Taxi in times'!$B$5085:$C$5749, 2, 0)*60)</f>
        <v>202.96495956873315</v>
      </c>
      <c r="V92" s="30">
        <f>IF(ISNA(VLOOKUP($A92,'Taxi in times'!$B$5750:$C$6509, 2, 0)), 'ICAO LTO Cycle times'!$D$8,VLOOKUP($A92,'Taxi in times'!$B$5750:$C$6509, 2, 0)*60)</f>
        <v>196.13566289825283</v>
      </c>
      <c r="W92" s="30">
        <f>IF(ISNA(VLOOKUP($A92,'Taxi in times'!$B$6510:$C$7239, 2, 0)), 'ICAO LTO Cycle times'!$D$8,VLOOKUP($A92,'Taxi in times'!$B$6510:$C$7239, 2, 0)*60)</f>
        <v>197.39393939393941</v>
      </c>
    </row>
    <row r="93" spans="1:23">
      <c r="A93" s="3" t="s">
        <v>436</v>
      </c>
      <c r="B93" s="30">
        <f>IF(ISNA(VLOOKUP($A93,' Taxi out times'!$B$2:$C$483, 2, 0)), 'ICAO LTO Cycle times'!$D$7,VLOOKUP($A93,' Taxi out times'!$B$2:$C$483, 2, 0)*60)</f>
        <v>261.44910179640715</v>
      </c>
      <c r="C93" s="30">
        <f>IF(ISNA(VLOOKUP($A93,' Taxi out times'!$B$484:$C$1071, 2, 0)), 'ICAO LTO Cycle times'!$D$7,VLOOKUP($A93,' Taxi out times'!$B$484:$C$1071, 2, 0)*60)</f>
        <v>266.66666666666669</v>
      </c>
      <c r="D93" s="30">
        <f>IF(ISNA(VLOOKUP($A93,' Taxi out times'!$B$1072:$C$1692, 2, 0)), 'ICAO LTO Cycle times'!$D$7,VLOOKUP($A93,' Taxi out times'!$B$1072:$C$1692, 2, 0)*60)</f>
        <v>280.30855539971952</v>
      </c>
      <c r="E93" s="30">
        <f>IF(ISNA(VLOOKUP($A93,' Taxi out times'!$B$1693:$C$2329, 2, 0)), 'ICAO LTO Cycle times'!$D$7,VLOOKUP($A93,' Taxi out times'!$B$1693:$C$2329, 2, 0)*60)</f>
        <v>280.26602176541712</v>
      </c>
      <c r="F93" s="30">
        <f>IF(ISNA(VLOOKUP($A93,' Taxi out times'!$B$2330:$C$2997, 2, 0)), 'ICAO LTO Cycle times'!$D$7,VLOOKUP($A93,' Taxi out times'!$B$2330:$C$2997, 2, 0)*60)</f>
        <v>272.81725888324877</v>
      </c>
      <c r="G93" s="30">
        <f>IF(ISNA(VLOOKUP($A93,' Taxi out times'!$B$2998:$C$3661, 2, 0)), 'ICAO LTO Cycle times'!$D$7,VLOOKUP($A93,' Taxi out times'!$B$2998:$C$3661, 2, 0)*60)</f>
        <v>314.8892988929889</v>
      </c>
      <c r="H93" s="30">
        <f>IF(ISNA(VLOOKUP($A93,' Taxi out times'!$B$3662:$C$4362, 2, 0)), 'ICAO LTO Cycle times'!$D$7,VLOOKUP($A93,' Taxi out times'!$B$3662:$C$4362, 2, 0)*60)</f>
        <v>314.46745562130172</v>
      </c>
      <c r="I93" s="30">
        <f>IF(ISNA(VLOOKUP($A93,' Taxi out times'!$B$4363:$C$5052, 2, 0)), 'ICAO LTO Cycle times'!$D$7,VLOOKUP($A93,' Taxi out times'!$B$4363:$C$5052, 2, 0)*60)</f>
        <v>293.47338935574231</v>
      </c>
      <c r="J93" s="30">
        <f>IF(ISNA(VLOOKUP($A93,' Taxi out times'!$B$5053:$C$5713, 2, 0)), 'ICAO LTO Cycle times'!$D$7,VLOOKUP($A93,' Taxi out times'!$B$5053:$C$5713, 2, 0)*60)</f>
        <v>268.38212634822804</v>
      </c>
      <c r="K93" s="30">
        <f>IF(ISNA(VLOOKUP($A93,' Taxi out times'!$B$5714:$C$6466, 2, 0)), 'ICAO LTO Cycle times'!$D$7,VLOOKUP($A93,' Taxi out times'!$B$5713:$C$6466, 2, 0)*60)</f>
        <v>273.82165605095543</v>
      </c>
      <c r="L93" s="30">
        <f>IF(ISNA(VLOOKUP($A93,' Taxi out times'!$B$6467:$C$7195, 2, 0)), 'ICAO LTO Cycle times'!$D$7,VLOOKUP($A93,' Taxi out times'!$B$6467:$C$7195, 2, 0)*60)</f>
        <v>273.8473459899264</v>
      </c>
      <c r="M93" s="30">
        <f>IF(ISNA(VLOOKUP($A93,'Taxi in times'!$B$2:$C$483, 2, 0)), 'ICAO LTO Cycle times'!$D$8,VLOOKUP($A93,'Taxi in times'!$B$2:$C$483, 2, 0)*60)</f>
        <v>238.25726141078837</v>
      </c>
      <c r="N93" s="30">
        <f>IF(ISNA(VLOOKUP($A93,'Taxi in times'!$B$483:$C$1074, 2, 0)), 'ICAO LTO Cycle times'!$D$8,VLOOKUP($A93,'Taxi in times'!$B$483:$C$1074, 2, 0)*60)</f>
        <v>216.22760800842991</v>
      </c>
      <c r="O93" s="30">
        <f>IF(ISNA(VLOOKUP($A93,'Taxi in times'!$B$1074:$C$1700, 2, 0)), 'ICAO LTO Cycle times'!$D$8,VLOOKUP($A93,'Taxi in times'!$B$1074:$C$1700, 2, 0)*60)</f>
        <v>204.69118667591948</v>
      </c>
      <c r="P93" s="30">
        <f>IF(ISNA(VLOOKUP($A93,'Taxi in times'!$B$1700:$C$2346, 2, 0)), 'ICAO LTO Cycle times'!$D$8,VLOOKUP($A93,'Taxi in times'!$B$1700:$C$2346, 2, 0)*60)</f>
        <v>173.58173076923077</v>
      </c>
      <c r="Q93" s="30">
        <f>IF(ISNA(VLOOKUP($A93,'Taxi in times'!$B$2346:$C$3020, 2, 0)), 'ICAO LTO Cycle times'!$D$8,VLOOKUP($A93,'Taxi in times'!$B$2346:$C$3020, 2, 0)*60)</f>
        <v>150.53164556962025</v>
      </c>
      <c r="R93" s="30">
        <f>IF(ISNA(VLOOKUP($A93,'Taxi in times'!$B$3020:$C$3684, 2, 0)), 'ICAO LTO Cycle times'!$D$8,VLOOKUP($A93,'Taxi in times'!$B$3020:$C$3684, 2, 0)*60)</f>
        <v>172.18836565096953</v>
      </c>
      <c r="S93" s="30">
        <f>IF(ISNA(VLOOKUP($A93,'Taxi in times'!$B$3684:$C$4389, 2, 0)), 'ICAO LTO Cycle times'!$D$8,VLOOKUP($A93,'Taxi in times'!$B$3684:$C$4389, 2, 0)*60)</f>
        <v>183.85842472582252</v>
      </c>
      <c r="T93" s="30">
        <f>IF(ISNA(VLOOKUP($A93,'Taxi in times'!$B$4389:$C$5084, 2, 0)), 'ICAO LTO Cycle times'!$D$8,VLOOKUP($A93,'Taxi in times'!$B$4389:$C$5084, 2, 0)*60)</f>
        <v>189.94334277620396</v>
      </c>
      <c r="U93" s="30">
        <f>IF(ISNA(VLOOKUP($A93,'Taxi in times'!$B$5085:$C$5749, 2, 0)), 'ICAO LTO Cycle times'!$D$8,VLOOKUP($A93,'Taxi in times'!$B$5085:$C$5749, 2, 0)*60)</f>
        <v>177.26934984520125</v>
      </c>
      <c r="V93" s="30">
        <f>IF(ISNA(VLOOKUP($A93,'Taxi in times'!$B$5750:$C$6509, 2, 0)), 'ICAO LTO Cycle times'!$D$8,VLOOKUP($A93,'Taxi in times'!$B$5750:$C$6509, 2, 0)*60)</f>
        <v>171.218993621545</v>
      </c>
      <c r="W93" s="30">
        <f>IF(ISNA(VLOOKUP($A93,'Taxi in times'!$B$6510:$C$7239, 2, 0)), 'ICAO LTO Cycle times'!$D$8,VLOOKUP($A93,'Taxi in times'!$B$6510:$C$7239, 2, 0)*60)</f>
        <v>172.09302325581396</v>
      </c>
    </row>
    <row r="94" spans="1:23">
      <c r="A94" s="3" t="s">
        <v>437</v>
      </c>
      <c r="B94" s="30">
        <f>IF(ISNA(VLOOKUP($A94,' Taxi out times'!$B$2:$C$483, 2, 0)), 'ICAO LTO Cycle times'!$D$7,VLOOKUP($A94,' Taxi out times'!$B$2:$C$483, 2, 0)*60)</f>
        <v>529.0510113217149</v>
      </c>
      <c r="C94" s="30">
        <f>IF(ISNA(VLOOKUP($A94,' Taxi out times'!$B$484:$C$1071, 2, 0)), 'ICAO LTO Cycle times'!$D$7,VLOOKUP($A94,' Taxi out times'!$B$484:$C$1071, 2, 0)*60)</f>
        <v>544.29420505200596</v>
      </c>
      <c r="D94" s="30">
        <f>IF(ISNA(VLOOKUP($A94,' Taxi out times'!$B$1072:$C$1692, 2, 0)), 'ICAO LTO Cycle times'!$D$7,VLOOKUP($A94,' Taxi out times'!$B$1072:$C$1692, 2, 0)*60)</f>
        <v>547.70856507230258</v>
      </c>
      <c r="E94" s="30">
        <f>IF(ISNA(VLOOKUP($A94,' Taxi out times'!$B$1693:$C$2329, 2, 0)), 'ICAO LTO Cycle times'!$D$7,VLOOKUP($A94,' Taxi out times'!$B$1693:$C$2329, 2, 0)*60)</f>
        <v>566.58224091021521</v>
      </c>
      <c r="F94" s="30">
        <f>IF(ISNA(VLOOKUP($A94,' Taxi out times'!$B$2330:$C$2997, 2, 0)), 'ICAO LTO Cycle times'!$D$7,VLOOKUP($A94,' Taxi out times'!$B$2330:$C$2997, 2, 0)*60)</f>
        <v>567.14524827970979</v>
      </c>
      <c r="G94" s="30">
        <f>IF(ISNA(VLOOKUP($A94,' Taxi out times'!$B$2998:$C$3661, 2, 0)), 'ICAO LTO Cycle times'!$D$7,VLOOKUP($A94,' Taxi out times'!$B$2998:$C$3661, 2, 0)*60)</f>
        <v>592.05303933253867</v>
      </c>
      <c r="H94" s="30">
        <f>IF(ISNA(VLOOKUP($A94,' Taxi out times'!$B$3662:$C$4362, 2, 0)), 'ICAO LTO Cycle times'!$D$7,VLOOKUP($A94,' Taxi out times'!$B$3662:$C$4362, 2, 0)*60)</f>
        <v>571.15830961243705</v>
      </c>
      <c r="I94" s="30">
        <f>IF(ISNA(VLOOKUP($A94,' Taxi out times'!$B$4363:$C$5052, 2, 0)), 'ICAO LTO Cycle times'!$D$7,VLOOKUP($A94,' Taxi out times'!$B$4363:$C$5052, 2, 0)*60)</f>
        <v>562.1188568695444</v>
      </c>
      <c r="J94" s="30">
        <f>IF(ISNA(VLOOKUP($A94,' Taxi out times'!$B$5053:$C$5713, 2, 0)), 'ICAO LTO Cycle times'!$D$7,VLOOKUP($A94,' Taxi out times'!$B$5053:$C$5713, 2, 0)*60)</f>
        <v>568.74983922829585</v>
      </c>
      <c r="K94" s="30">
        <f>IF(ISNA(VLOOKUP($A94,' Taxi out times'!$B$5714:$C$6466, 2, 0)), 'ICAO LTO Cycle times'!$D$7,VLOOKUP($A94,' Taxi out times'!$B$5713:$C$6466, 2, 0)*60)</f>
        <v>577.53093324012582</v>
      </c>
      <c r="L94" s="30">
        <f>IF(ISNA(VLOOKUP($A94,' Taxi out times'!$B$6467:$C$7195, 2, 0)), 'ICAO LTO Cycle times'!$D$7,VLOOKUP($A94,' Taxi out times'!$B$6467:$C$7195, 2, 0)*60)</f>
        <v>576.19140083217746</v>
      </c>
      <c r="M94" s="30">
        <f>IF(ISNA(VLOOKUP($A94,'Taxi in times'!$B$2:$C$483, 2, 0)), 'ICAO LTO Cycle times'!$D$8,VLOOKUP($A94,'Taxi in times'!$B$2:$C$483, 2, 0)*60)</f>
        <v>256.40208280416562</v>
      </c>
      <c r="N94" s="30">
        <f>IF(ISNA(VLOOKUP($A94,'Taxi in times'!$B$483:$C$1074, 2, 0)), 'ICAO LTO Cycle times'!$D$8,VLOOKUP($A94,'Taxi in times'!$B$483:$C$1074, 2, 0)*60)</f>
        <v>261.44267179837357</v>
      </c>
      <c r="O94" s="30">
        <f>IF(ISNA(VLOOKUP($A94,'Taxi in times'!$B$1074:$C$1700, 2, 0)), 'ICAO LTO Cycle times'!$D$8,VLOOKUP($A94,'Taxi in times'!$B$1074:$C$1700, 2, 0)*60)</f>
        <v>262.71856531485628</v>
      </c>
      <c r="P94" s="30">
        <f>IF(ISNA(VLOOKUP($A94,'Taxi in times'!$B$1700:$C$2346, 2, 0)), 'ICAO LTO Cycle times'!$D$8,VLOOKUP($A94,'Taxi in times'!$B$1700:$C$2346, 2, 0)*60)</f>
        <v>264.65708783883872</v>
      </c>
      <c r="Q94" s="30">
        <f>IF(ISNA(VLOOKUP($A94,'Taxi in times'!$B$2346:$C$3020, 2, 0)), 'ICAO LTO Cycle times'!$D$8,VLOOKUP($A94,'Taxi in times'!$B$2346:$C$3020, 2, 0)*60)</f>
        <v>270.05205105961085</v>
      </c>
      <c r="R94" s="30">
        <f>IF(ISNA(VLOOKUP($A94,'Taxi in times'!$B$3020:$C$3684, 2, 0)), 'ICAO LTO Cycle times'!$D$8,VLOOKUP($A94,'Taxi in times'!$B$3020:$C$3684, 2, 0)*60)</f>
        <v>308.18874122741528</v>
      </c>
      <c r="S94" s="30">
        <f>IF(ISNA(VLOOKUP($A94,'Taxi in times'!$B$3684:$C$4389, 2, 0)), 'ICAO LTO Cycle times'!$D$8,VLOOKUP($A94,'Taxi in times'!$B$3684:$C$4389, 2, 0)*60)</f>
        <v>278.33114323258872</v>
      </c>
      <c r="T94" s="30">
        <f>IF(ISNA(VLOOKUP($A94,'Taxi in times'!$B$4389:$C$5084, 2, 0)), 'ICAO LTO Cycle times'!$D$8,VLOOKUP($A94,'Taxi in times'!$B$4389:$C$5084, 2, 0)*60)</f>
        <v>268.67747747747751</v>
      </c>
      <c r="U94" s="30">
        <f>IF(ISNA(VLOOKUP($A94,'Taxi in times'!$B$5085:$C$5749, 2, 0)), 'ICAO LTO Cycle times'!$D$8,VLOOKUP($A94,'Taxi in times'!$B$5085:$C$5749, 2, 0)*60)</f>
        <v>264.03709905964189</v>
      </c>
      <c r="V94" s="30">
        <f>IF(ISNA(VLOOKUP($A94,'Taxi in times'!$B$5750:$C$6509, 2, 0)), 'ICAO LTO Cycle times'!$D$8,VLOOKUP($A94,'Taxi in times'!$B$5750:$C$6509, 2, 0)*60)</f>
        <v>280.29310707524019</v>
      </c>
      <c r="W94" s="30">
        <f>IF(ISNA(VLOOKUP($A94,'Taxi in times'!$B$6510:$C$7239, 2, 0)), 'ICAO LTO Cycle times'!$D$8,VLOOKUP($A94,'Taxi in times'!$B$6510:$C$7239, 2, 0)*60)</f>
        <v>277.49530369442704</v>
      </c>
    </row>
    <row r="95" spans="1:23">
      <c r="A95" s="3" t="s">
        <v>438</v>
      </c>
      <c r="B95" s="30">
        <f>IF(ISNA(VLOOKUP($A95,' Taxi out times'!$B$2:$C$483, 2, 0)), 'ICAO LTO Cycle times'!$D$7,VLOOKUP($A95,' Taxi out times'!$B$2:$C$483, 2, 0)*60)</f>
        <v>458.14332247557002</v>
      </c>
      <c r="C95" s="30">
        <f>IF(ISNA(VLOOKUP($A95,' Taxi out times'!$B$484:$C$1071, 2, 0)), 'ICAO LTO Cycle times'!$D$7,VLOOKUP($A95,' Taxi out times'!$B$484:$C$1071, 2, 0)*60)</f>
        <v>480.83381586566298</v>
      </c>
      <c r="D95" s="30">
        <f>IF(ISNA(VLOOKUP($A95,' Taxi out times'!$B$1072:$C$1692, 2, 0)), 'ICAO LTO Cycle times'!$D$7,VLOOKUP($A95,' Taxi out times'!$B$1072:$C$1692, 2, 0)*60)</f>
        <v>510.25050697840868</v>
      </c>
      <c r="E95" s="30">
        <f>IF(ISNA(VLOOKUP($A95,' Taxi out times'!$B$1693:$C$2329, 2, 0)), 'ICAO LTO Cycle times'!$D$7,VLOOKUP($A95,' Taxi out times'!$B$1693:$C$2329, 2, 0)*60)</f>
        <v>508.2321360092036</v>
      </c>
      <c r="F95" s="30">
        <f>IF(ISNA(VLOOKUP($A95,' Taxi out times'!$B$2330:$C$2997, 2, 0)), 'ICAO LTO Cycle times'!$D$7,VLOOKUP($A95,' Taxi out times'!$B$2330:$C$2997, 2, 0)*60)</f>
        <v>520.35407356479891</v>
      </c>
      <c r="G95" s="30">
        <f>IF(ISNA(VLOOKUP($A95,' Taxi out times'!$B$2998:$C$3661, 2, 0)), 'ICAO LTO Cycle times'!$D$7,VLOOKUP($A95,' Taxi out times'!$B$2998:$C$3661, 2, 0)*60)</f>
        <v>543.76723847965013</v>
      </c>
      <c r="H95" s="30">
        <f>IF(ISNA(VLOOKUP($A95,' Taxi out times'!$B$3662:$C$4362, 2, 0)), 'ICAO LTO Cycle times'!$D$7,VLOOKUP($A95,' Taxi out times'!$B$3662:$C$4362, 2, 0)*60)</f>
        <v>569.85575231617213</v>
      </c>
      <c r="I95" s="30">
        <f>IF(ISNA(VLOOKUP($A95,' Taxi out times'!$B$4363:$C$5052, 2, 0)), 'ICAO LTO Cycle times'!$D$7,VLOOKUP($A95,' Taxi out times'!$B$4363:$C$5052, 2, 0)*60)</f>
        <v>565.89119737561509</v>
      </c>
      <c r="J95" s="30">
        <f>IF(ISNA(VLOOKUP($A95,' Taxi out times'!$B$5053:$C$5713, 2, 0)), 'ICAO LTO Cycle times'!$D$7,VLOOKUP($A95,' Taxi out times'!$B$5053:$C$5713, 2, 0)*60)</f>
        <v>580.43485803504313</v>
      </c>
      <c r="K95" s="30">
        <f>IF(ISNA(VLOOKUP($A95,' Taxi out times'!$B$5714:$C$6466, 2, 0)), 'ICAO LTO Cycle times'!$D$7,VLOOKUP($A95,' Taxi out times'!$B$5713:$C$6466, 2, 0)*60)</f>
        <v>554.89292783876192</v>
      </c>
      <c r="L95" s="30">
        <f>IF(ISNA(VLOOKUP($A95,' Taxi out times'!$B$6467:$C$7195, 2, 0)), 'ICAO LTO Cycle times'!$D$7,VLOOKUP($A95,' Taxi out times'!$B$6467:$C$7195, 2, 0)*60)</f>
        <v>549.30021868166193</v>
      </c>
      <c r="M95" s="30">
        <f>IF(ISNA(VLOOKUP($A95,'Taxi in times'!$B$2:$C$483, 2, 0)), 'ICAO LTO Cycle times'!$D$8,VLOOKUP($A95,'Taxi in times'!$B$2:$C$483, 2, 0)*60)</f>
        <v>176.40326975476839</v>
      </c>
      <c r="N95" s="30">
        <f>IF(ISNA(VLOOKUP($A95,'Taxi in times'!$B$483:$C$1074, 2, 0)), 'ICAO LTO Cycle times'!$D$8,VLOOKUP($A95,'Taxi in times'!$B$483:$C$1074, 2, 0)*60)</f>
        <v>223.5677173536543</v>
      </c>
      <c r="O95" s="30">
        <f>IF(ISNA(VLOOKUP($A95,'Taxi in times'!$B$1074:$C$1700, 2, 0)), 'ICAO LTO Cycle times'!$D$8,VLOOKUP($A95,'Taxi in times'!$B$1074:$C$1700, 2, 0)*60)</f>
        <v>222.95018694970449</v>
      </c>
      <c r="P95" s="30">
        <f>IF(ISNA(VLOOKUP($A95,'Taxi in times'!$B$1700:$C$2346, 2, 0)), 'ICAO LTO Cycle times'!$D$8,VLOOKUP($A95,'Taxi in times'!$B$1700:$C$2346, 2, 0)*60)</f>
        <v>226.51349798966112</v>
      </c>
      <c r="Q95" s="30">
        <f>IF(ISNA(VLOOKUP($A95,'Taxi in times'!$B$2346:$C$3020, 2, 0)), 'ICAO LTO Cycle times'!$D$8,VLOOKUP($A95,'Taxi in times'!$B$2346:$C$3020, 2, 0)*60)</f>
        <v>233.78954607977994</v>
      </c>
      <c r="R95" s="30">
        <f>IF(ISNA(VLOOKUP($A95,'Taxi in times'!$B$3020:$C$3684, 2, 0)), 'ICAO LTO Cycle times'!$D$8,VLOOKUP($A95,'Taxi in times'!$B$3020:$C$3684, 2, 0)*60)</f>
        <v>231.74410774410774</v>
      </c>
      <c r="S95" s="30">
        <f>IF(ISNA(VLOOKUP($A95,'Taxi in times'!$B$3684:$C$4389, 2, 0)), 'ICAO LTO Cycle times'!$D$8,VLOOKUP($A95,'Taxi in times'!$B$3684:$C$4389, 2, 0)*60)</f>
        <v>243.71440218973851</v>
      </c>
      <c r="T95" s="30">
        <f>IF(ISNA(VLOOKUP($A95,'Taxi in times'!$B$4389:$C$5084, 2, 0)), 'ICAO LTO Cycle times'!$D$8,VLOOKUP($A95,'Taxi in times'!$B$4389:$C$5084, 2, 0)*60)</f>
        <v>253.32615715823465</v>
      </c>
      <c r="U95" s="30">
        <f>IF(ISNA(VLOOKUP($A95,'Taxi in times'!$B$5085:$C$5749, 2, 0)), 'ICAO LTO Cycle times'!$D$8,VLOOKUP($A95,'Taxi in times'!$B$5085:$C$5749, 2, 0)*60)</f>
        <v>268.54470458374482</v>
      </c>
      <c r="V95" s="30">
        <f>IF(ISNA(VLOOKUP($A95,'Taxi in times'!$B$5750:$C$6509, 2, 0)), 'ICAO LTO Cycle times'!$D$8,VLOOKUP($A95,'Taxi in times'!$B$5750:$C$6509, 2, 0)*60)</f>
        <v>252.19471153846155</v>
      </c>
      <c r="W95" s="30">
        <f>IF(ISNA(VLOOKUP($A95,'Taxi in times'!$B$6510:$C$7239, 2, 0)), 'ICAO LTO Cycle times'!$D$8,VLOOKUP($A95,'Taxi in times'!$B$6510:$C$7239, 2, 0)*60)</f>
        <v>251.28638497652582</v>
      </c>
    </row>
    <row r="96" spans="1:23">
      <c r="A96" s="3" t="s">
        <v>439</v>
      </c>
      <c r="B96" s="30">
        <f>IF(ISNA(VLOOKUP($A96,' Taxi out times'!$B$2:$C$483, 2, 0)), 'ICAO LTO Cycle times'!$D$7,VLOOKUP($A96,' Taxi out times'!$B$2:$C$483, 2, 0)*60)</f>
        <v>1140</v>
      </c>
      <c r="C96" s="30">
        <f>IF(ISNA(VLOOKUP($A96,' Taxi out times'!$B$484:$C$1071, 2, 0)), 'ICAO LTO Cycle times'!$D$7,VLOOKUP($A96,' Taxi out times'!$B$484:$C$1071, 2, 0)*60)</f>
        <v>1140</v>
      </c>
      <c r="D96" s="30">
        <f>IF(ISNA(VLOOKUP($A96,' Taxi out times'!$B$1072:$C$1692, 2, 0)), 'ICAO LTO Cycle times'!$D$7,VLOOKUP($A96,' Taxi out times'!$B$1072:$C$1692, 2, 0)*60)</f>
        <v>1140</v>
      </c>
      <c r="E96" s="30">
        <f>IF(ISNA(VLOOKUP($A96,' Taxi out times'!$B$1693:$C$2329, 2, 0)), 'ICAO LTO Cycle times'!$D$7,VLOOKUP($A96,' Taxi out times'!$B$1693:$C$2329, 2, 0)*60)</f>
        <v>415.06493506493501</v>
      </c>
      <c r="F96" s="30">
        <f>IF(ISNA(VLOOKUP($A96,' Taxi out times'!$B$2330:$C$2997, 2, 0)), 'ICAO LTO Cycle times'!$D$7,VLOOKUP($A96,' Taxi out times'!$B$2330:$C$2997, 2, 0)*60)</f>
        <v>475.54709800190295</v>
      </c>
      <c r="G96" s="30">
        <f>IF(ISNA(VLOOKUP($A96,' Taxi out times'!$B$2998:$C$3661, 2, 0)), 'ICAO LTO Cycle times'!$D$7,VLOOKUP($A96,' Taxi out times'!$B$2998:$C$3661, 2, 0)*60)</f>
        <v>596.71532846715331</v>
      </c>
      <c r="H96" s="30">
        <f>IF(ISNA(VLOOKUP($A96,' Taxi out times'!$B$3662:$C$4362, 2, 0)), 'ICAO LTO Cycle times'!$D$7,VLOOKUP($A96,' Taxi out times'!$B$3662:$C$4362, 2, 0)*60)</f>
        <v>575.80901856763933</v>
      </c>
      <c r="I96" s="30">
        <f>IF(ISNA(VLOOKUP($A96,' Taxi out times'!$B$4363:$C$5052, 2, 0)), 'ICAO LTO Cycle times'!$D$7,VLOOKUP($A96,' Taxi out times'!$B$4363:$C$5052, 2, 0)*60)</f>
        <v>658.88174807197947</v>
      </c>
      <c r="J96" s="30">
        <f>IF(ISNA(VLOOKUP($A96,' Taxi out times'!$B$5053:$C$5713, 2, 0)), 'ICAO LTO Cycle times'!$D$7,VLOOKUP($A96,' Taxi out times'!$B$5053:$C$5713, 2, 0)*60)</f>
        <v>658.76821192052978</v>
      </c>
      <c r="K96" s="30">
        <f>IF(ISNA(VLOOKUP($A96,' Taxi out times'!$B$5714:$C$6466, 2, 0)), 'ICAO LTO Cycle times'!$D$7,VLOOKUP($A96,' Taxi out times'!$B$5713:$C$6466, 2, 0)*60)</f>
        <v>686.69811320754718</v>
      </c>
      <c r="L96" s="30">
        <f>IF(ISNA(VLOOKUP($A96,' Taxi out times'!$B$6467:$C$7195, 2, 0)), 'ICAO LTO Cycle times'!$D$7,VLOOKUP($A96,' Taxi out times'!$B$6467:$C$7195, 2, 0)*60)</f>
        <v>622.82131661441997</v>
      </c>
      <c r="M96" s="30">
        <f>IF(ISNA(VLOOKUP($A96,'Taxi in times'!$B$2:$C$483, 2, 0)), 'ICAO LTO Cycle times'!$D$8,VLOOKUP($A96,'Taxi in times'!$B$2:$C$483, 2, 0)*60)</f>
        <v>420</v>
      </c>
      <c r="N96" s="30">
        <f>IF(ISNA(VLOOKUP($A96,'Taxi in times'!$B$483:$C$1074, 2, 0)), 'ICAO LTO Cycle times'!$D$8,VLOOKUP($A96,'Taxi in times'!$B$483:$C$1074, 2, 0)*60)</f>
        <v>420</v>
      </c>
      <c r="O96" s="30">
        <f>IF(ISNA(VLOOKUP($A96,'Taxi in times'!$B$1074:$C$1700, 2, 0)), 'ICAO LTO Cycle times'!$D$8,VLOOKUP($A96,'Taxi in times'!$B$1074:$C$1700, 2, 0)*60)</f>
        <v>420</v>
      </c>
      <c r="P96" s="30">
        <f>IF(ISNA(VLOOKUP($A96,'Taxi in times'!$B$1700:$C$2346, 2, 0)), 'ICAO LTO Cycle times'!$D$8,VLOOKUP($A96,'Taxi in times'!$B$1700:$C$2346, 2, 0)*60)</f>
        <v>313.82608695652175</v>
      </c>
      <c r="Q96" s="30">
        <f>IF(ISNA(VLOOKUP($A96,'Taxi in times'!$B$2346:$C$3020, 2, 0)), 'ICAO LTO Cycle times'!$D$8,VLOOKUP($A96,'Taxi in times'!$B$2346:$C$3020, 2, 0)*60)</f>
        <v>313.61560418648907</v>
      </c>
      <c r="R96" s="30">
        <f>IF(ISNA(VLOOKUP($A96,'Taxi in times'!$B$3020:$C$3684, 2, 0)), 'ICAO LTO Cycle times'!$D$8,VLOOKUP($A96,'Taxi in times'!$B$3020:$C$3684, 2, 0)*60)</f>
        <v>300.61358655953251</v>
      </c>
      <c r="S96" s="30">
        <f>IF(ISNA(VLOOKUP($A96,'Taxi in times'!$B$3684:$C$4389, 2, 0)), 'ICAO LTO Cycle times'!$D$8,VLOOKUP($A96,'Taxi in times'!$B$3684:$C$4389, 2, 0)*60)</f>
        <v>304.74019088016968</v>
      </c>
      <c r="T96" s="30">
        <f>IF(ISNA(VLOOKUP($A96,'Taxi in times'!$B$4389:$C$5084, 2, 0)), 'ICAO LTO Cycle times'!$D$8,VLOOKUP($A96,'Taxi in times'!$B$4389:$C$5084, 2, 0)*60)</f>
        <v>319.53757225433526</v>
      </c>
      <c r="U96" s="30">
        <f>IF(ISNA(VLOOKUP($A96,'Taxi in times'!$B$5085:$C$5749, 2, 0)), 'ICAO LTO Cycle times'!$D$8,VLOOKUP($A96,'Taxi in times'!$B$5085:$C$5749, 2, 0)*60)</f>
        <v>323.19628647214853</v>
      </c>
      <c r="V96" s="30">
        <f>IF(ISNA(VLOOKUP($A96,'Taxi in times'!$B$5750:$C$6509, 2, 0)), 'ICAO LTO Cycle times'!$D$8,VLOOKUP($A96,'Taxi in times'!$B$5750:$C$6509, 2, 0)*60)</f>
        <v>339.21445404556164</v>
      </c>
      <c r="W96" s="30">
        <f>IF(ISNA(VLOOKUP($A96,'Taxi in times'!$B$6510:$C$7239, 2, 0)), 'ICAO LTO Cycle times'!$D$8,VLOOKUP($A96,'Taxi in times'!$B$6510:$C$7239, 2, 0)*60)</f>
        <v>295.31737773152969</v>
      </c>
    </row>
    <row r="97" spans="1:23">
      <c r="A97" s="3" t="s">
        <v>440</v>
      </c>
      <c r="B97" s="30">
        <f>IF(ISNA(VLOOKUP($A97,' Taxi out times'!$B$2:$C$483, 2, 0)), 'ICAO LTO Cycle times'!$D$7,VLOOKUP($A97,' Taxi out times'!$B$2:$C$483, 2, 0)*60)</f>
        <v>746.77350028032151</v>
      </c>
      <c r="C97" s="30">
        <f>IF(ISNA(VLOOKUP($A97,' Taxi out times'!$B$484:$C$1071, 2, 0)), 'ICAO LTO Cycle times'!$D$7,VLOOKUP($A97,' Taxi out times'!$B$484:$C$1071, 2, 0)*60)</f>
        <v>755.7937646751891</v>
      </c>
      <c r="D97" s="30">
        <f>IF(ISNA(VLOOKUP($A97,' Taxi out times'!$B$1072:$C$1692, 2, 0)), 'ICAO LTO Cycle times'!$D$7,VLOOKUP($A97,' Taxi out times'!$B$1072:$C$1692, 2, 0)*60)</f>
        <v>752.40589989522039</v>
      </c>
      <c r="E97" s="30">
        <f>IF(ISNA(VLOOKUP($A97,' Taxi out times'!$B$1693:$C$2329, 2, 0)), 'ICAO LTO Cycle times'!$D$7,VLOOKUP($A97,' Taxi out times'!$B$1693:$C$2329, 2, 0)*60)</f>
        <v>756.37978900610767</v>
      </c>
      <c r="F97" s="30">
        <f>IF(ISNA(VLOOKUP($A97,' Taxi out times'!$B$2330:$C$2997, 2, 0)), 'ICAO LTO Cycle times'!$D$7,VLOOKUP($A97,' Taxi out times'!$B$2330:$C$2997, 2, 0)*60)</f>
        <v>720.33615839327683</v>
      </c>
      <c r="G97" s="30">
        <f>IF(ISNA(VLOOKUP($A97,' Taxi out times'!$B$2998:$C$3661, 2, 0)), 'ICAO LTO Cycle times'!$D$7,VLOOKUP($A97,' Taxi out times'!$B$2998:$C$3661, 2, 0)*60)</f>
        <v>708.01486228157557</v>
      </c>
      <c r="H97" s="30">
        <f>IF(ISNA(VLOOKUP($A97,' Taxi out times'!$B$3662:$C$4362, 2, 0)), 'ICAO LTO Cycle times'!$D$7,VLOOKUP($A97,' Taxi out times'!$B$3662:$C$4362, 2, 0)*60)</f>
        <v>700.61555891238663</v>
      </c>
      <c r="I97" s="30">
        <f>IF(ISNA(VLOOKUP($A97,' Taxi out times'!$B$4363:$C$5052, 2, 0)), 'ICAO LTO Cycle times'!$D$7,VLOOKUP($A97,' Taxi out times'!$B$4363:$C$5052, 2, 0)*60)</f>
        <v>717.38885460545725</v>
      </c>
      <c r="J97" s="30">
        <f>IF(ISNA(VLOOKUP($A97,' Taxi out times'!$B$5053:$C$5713, 2, 0)), 'ICAO LTO Cycle times'!$D$7,VLOOKUP($A97,' Taxi out times'!$B$5053:$C$5713, 2, 0)*60)</f>
        <v>708.5047321947867</v>
      </c>
      <c r="K97" s="30">
        <f>IF(ISNA(VLOOKUP($A97,' Taxi out times'!$B$5714:$C$6466, 2, 0)), 'ICAO LTO Cycle times'!$D$7,VLOOKUP($A97,' Taxi out times'!$B$5713:$C$6466, 2, 0)*60)</f>
        <v>720.74553296364763</v>
      </c>
      <c r="L97" s="30">
        <f>IF(ISNA(VLOOKUP($A97,' Taxi out times'!$B$6467:$C$7195, 2, 0)), 'ICAO LTO Cycle times'!$D$7,VLOOKUP($A97,' Taxi out times'!$B$6467:$C$7195, 2, 0)*60)</f>
        <v>689.02185963216698</v>
      </c>
      <c r="M97" s="30">
        <f>IF(ISNA(VLOOKUP($A97,'Taxi in times'!$B$2:$C$483, 2, 0)), 'ICAO LTO Cycle times'!$D$8,VLOOKUP($A97,'Taxi in times'!$B$2:$C$483, 2, 0)*60)</f>
        <v>330.7437549983535</v>
      </c>
      <c r="N97" s="30">
        <f>IF(ISNA(VLOOKUP($A97,'Taxi in times'!$B$483:$C$1074, 2, 0)), 'ICAO LTO Cycle times'!$D$8,VLOOKUP($A97,'Taxi in times'!$B$483:$C$1074, 2, 0)*60)</f>
        <v>339.4252648097293</v>
      </c>
      <c r="O97" s="30">
        <f>IF(ISNA(VLOOKUP($A97,'Taxi in times'!$B$1074:$C$1700, 2, 0)), 'ICAO LTO Cycle times'!$D$8,VLOOKUP($A97,'Taxi in times'!$B$1074:$C$1700, 2, 0)*60)</f>
        <v>393.64673517274861</v>
      </c>
      <c r="P97" s="30">
        <f>IF(ISNA(VLOOKUP($A97,'Taxi in times'!$B$1700:$C$2346, 2, 0)), 'ICAO LTO Cycle times'!$D$8,VLOOKUP($A97,'Taxi in times'!$B$1700:$C$2346, 2, 0)*60)</f>
        <v>408.60392917778319</v>
      </c>
      <c r="Q97" s="30">
        <f>IF(ISNA(VLOOKUP($A97,'Taxi in times'!$B$2346:$C$3020, 2, 0)), 'ICAO LTO Cycle times'!$D$8,VLOOKUP($A97,'Taxi in times'!$B$2346:$C$3020, 2, 0)*60)</f>
        <v>399.37325872127633</v>
      </c>
      <c r="R97" s="30">
        <f>IF(ISNA(VLOOKUP($A97,'Taxi in times'!$B$3020:$C$3684, 2, 0)), 'ICAO LTO Cycle times'!$D$8,VLOOKUP($A97,'Taxi in times'!$B$3020:$C$3684, 2, 0)*60)</f>
        <v>394.94781131159482</v>
      </c>
      <c r="S97" s="30">
        <f>IF(ISNA(VLOOKUP($A97,'Taxi in times'!$B$3684:$C$4389, 2, 0)), 'ICAO LTO Cycle times'!$D$8,VLOOKUP($A97,'Taxi in times'!$B$3684:$C$4389, 2, 0)*60)</f>
        <v>367.32709873858204</v>
      </c>
      <c r="T97" s="30">
        <f>IF(ISNA(VLOOKUP($A97,'Taxi in times'!$B$4389:$C$5084, 2, 0)), 'ICAO LTO Cycle times'!$D$8,VLOOKUP($A97,'Taxi in times'!$B$4389:$C$5084, 2, 0)*60)</f>
        <v>368.14806738265275</v>
      </c>
      <c r="U97" s="30">
        <f>IF(ISNA(VLOOKUP($A97,'Taxi in times'!$B$5085:$C$5749, 2, 0)), 'ICAO LTO Cycle times'!$D$8,VLOOKUP($A97,'Taxi in times'!$B$5085:$C$5749, 2, 0)*60)</f>
        <v>369.71327396210461</v>
      </c>
      <c r="V97" s="30">
        <f>IF(ISNA(VLOOKUP($A97,'Taxi in times'!$B$5750:$C$6509, 2, 0)), 'ICAO LTO Cycle times'!$D$8,VLOOKUP($A97,'Taxi in times'!$B$5750:$C$6509, 2, 0)*60)</f>
        <v>362.24049754568114</v>
      </c>
      <c r="W97" s="30">
        <f>IF(ISNA(VLOOKUP($A97,'Taxi in times'!$B$6510:$C$7239, 2, 0)), 'ICAO LTO Cycle times'!$D$8,VLOOKUP($A97,'Taxi in times'!$B$6510:$C$7239, 2, 0)*60)</f>
        <v>361.49433447874367</v>
      </c>
    </row>
    <row r="98" spans="1:23">
      <c r="A98" s="3" t="s">
        <v>1172</v>
      </c>
      <c r="B98" s="30">
        <f>IF(ISNA(VLOOKUP($A98,' Taxi out times'!$B$2:$C$483, 2, 0)), 'ICAO LTO Cycle times'!$D$7,VLOOKUP($A98,' Taxi out times'!$B$2:$C$483, 2, 0)*60)</f>
        <v>1140</v>
      </c>
      <c r="C98" s="30">
        <f>IF(ISNA(VLOOKUP($A98,' Taxi out times'!$B$484:$C$1071, 2, 0)), 'ICAO LTO Cycle times'!$D$7,VLOOKUP($A98,' Taxi out times'!$B$484:$C$1071, 2, 0)*60)</f>
        <v>684.5454545454545</v>
      </c>
      <c r="D98" s="30">
        <f>IF(ISNA(VLOOKUP($A98,' Taxi out times'!$B$1072:$C$1692, 2, 0)), 'ICAO LTO Cycle times'!$D$7,VLOOKUP($A98,' Taxi out times'!$B$1072:$C$1692, 2, 0)*60)</f>
        <v>708.53761622992386</v>
      </c>
      <c r="E98" s="30">
        <f>IF(ISNA(VLOOKUP($A98,' Taxi out times'!$B$1693:$C$2329, 2, 0)), 'ICAO LTO Cycle times'!$D$7,VLOOKUP($A98,' Taxi out times'!$B$1693:$C$2329, 2, 0)*60)</f>
        <v>740.55201698513804</v>
      </c>
      <c r="F98" s="30">
        <f>IF(ISNA(VLOOKUP($A98,' Taxi out times'!$B$2330:$C$2997, 2, 0)), 'ICAO LTO Cycle times'!$D$7,VLOOKUP($A98,' Taxi out times'!$B$2330:$C$2997, 2, 0)*60)</f>
        <v>1140</v>
      </c>
      <c r="G98" s="30">
        <f>IF(ISNA(VLOOKUP($A98,' Taxi out times'!$B$2998:$C$3661, 2, 0)), 'ICAO LTO Cycle times'!$D$7,VLOOKUP($A98,' Taxi out times'!$B$2998:$C$3661, 2, 0)*60)</f>
        <v>1140</v>
      </c>
      <c r="H98" s="30">
        <f>IF(ISNA(VLOOKUP($A98,' Taxi out times'!$B$3662:$C$4362, 2, 0)), 'ICAO LTO Cycle times'!$D$7,VLOOKUP($A98,' Taxi out times'!$B$3662:$C$4362, 2, 0)*60)</f>
        <v>1140</v>
      </c>
      <c r="I98" s="30">
        <f>IF(ISNA(VLOOKUP($A98,' Taxi out times'!$B$4363:$C$5052, 2, 0)), 'ICAO LTO Cycle times'!$D$7,VLOOKUP($A98,' Taxi out times'!$B$4363:$C$5052, 2, 0)*60)</f>
        <v>1140</v>
      </c>
      <c r="J98" s="30">
        <f>IF(ISNA(VLOOKUP($A98,' Taxi out times'!$B$5053:$C$5713, 2, 0)), 'ICAO LTO Cycle times'!$D$7,VLOOKUP($A98,' Taxi out times'!$B$5053:$C$5713, 2, 0)*60)</f>
        <v>1140</v>
      </c>
      <c r="K98" s="30">
        <f>IF(ISNA(VLOOKUP($A98,' Taxi out times'!$B$5714:$C$6466, 2, 0)), 'ICAO LTO Cycle times'!$D$7,VLOOKUP($A98,' Taxi out times'!$B$5713:$C$6466, 2, 0)*60)</f>
        <v>1140</v>
      </c>
      <c r="L98" s="30">
        <f>IF(ISNA(VLOOKUP($A98,' Taxi out times'!$B$6467:$C$7195, 2, 0)), 'ICAO LTO Cycle times'!$D$7,VLOOKUP($A98,' Taxi out times'!$B$6467:$C$7195, 2, 0)*60)</f>
        <v>1140</v>
      </c>
      <c r="M98" s="30">
        <f>IF(ISNA(VLOOKUP($A98,'Taxi in times'!$B$2:$C$483, 2, 0)), 'ICAO LTO Cycle times'!$D$8,VLOOKUP($A98,'Taxi in times'!$B$2:$C$483, 2, 0)*60)</f>
        <v>420</v>
      </c>
      <c r="N98" s="30">
        <f>IF(ISNA(VLOOKUP($A98,'Taxi in times'!$B$483:$C$1074, 2, 0)), 'ICAO LTO Cycle times'!$D$8,VLOOKUP($A98,'Taxi in times'!$B$483:$C$1074, 2, 0)*60)</f>
        <v>306.89655172413791</v>
      </c>
      <c r="O98" s="30">
        <f>IF(ISNA(VLOOKUP($A98,'Taxi in times'!$B$1074:$C$1700, 2, 0)), 'ICAO LTO Cycle times'!$D$8,VLOOKUP($A98,'Taxi in times'!$B$1074:$C$1700, 2, 0)*60)</f>
        <v>290.47106325706591</v>
      </c>
      <c r="P98" s="30">
        <f>IF(ISNA(VLOOKUP($A98,'Taxi in times'!$B$1700:$C$2346, 2, 0)), 'ICAO LTO Cycle times'!$D$8,VLOOKUP($A98,'Taxi in times'!$B$1700:$C$2346, 2, 0)*60)</f>
        <v>296.33522727272725</v>
      </c>
      <c r="Q98" s="30">
        <f>IF(ISNA(VLOOKUP($A98,'Taxi in times'!$B$2346:$C$3020, 2, 0)), 'ICAO LTO Cycle times'!$D$8,VLOOKUP($A98,'Taxi in times'!$B$2346:$C$3020, 2, 0)*60)</f>
        <v>420</v>
      </c>
      <c r="R98" s="30">
        <f>IF(ISNA(VLOOKUP($A98,'Taxi in times'!$B$3020:$C$3684, 2, 0)), 'ICAO LTO Cycle times'!$D$8,VLOOKUP($A98,'Taxi in times'!$B$3020:$C$3684, 2, 0)*60)</f>
        <v>420</v>
      </c>
      <c r="S98" s="30">
        <f>IF(ISNA(VLOOKUP($A98,'Taxi in times'!$B$3684:$C$4389, 2, 0)), 'ICAO LTO Cycle times'!$D$8,VLOOKUP($A98,'Taxi in times'!$B$3684:$C$4389, 2, 0)*60)</f>
        <v>420</v>
      </c>
      <c r="T98" s="30">
        <f>IF(ISNA(VLOOKUP($A98,'Taxi in times'!$B$4389:$C$5084, 2, 0)), 'ICAO LTO Cycle times'!$D$8,VLOOKUP($A98,'Taxi in times'!$B$4389:$C$5084, 2, 0)*60)</f>
        <v>420</v>
      </c>
      <c r="U98" s="30">
        <f>IF(ISNA(VLOOKUP($A98,'Taxi in times'!$B$5085:$C$5749, 2, 0)), 'ICAO LTO Cycle times'!$D$8,VLOOKUP($A98,'Taxi in times'!$B$5085:$C$5749, 2, 0)*60)</f>
        <v>420</v>
      </c>
      <c r="V98" s="30">
        <f>IF(ISNA(VLOOKUP($A98,'Taxi in times'!$B$5750:$C$6509, 2, 0)), 'ICAO LTO Cycle times'!$D$8,VLOOKUP($A98,'Taxi in times'!$B$5750:$C$6509, 2, 0)*60)</f>
        <v>420</v>
      </c>
      <c r="W98" s="30">
        <f>IF(ISNA(VLOOKUP($A98,'Taxi in times'!$B$6510:$C$7239, 2, 0)), 'ICAO LTO Cycle times'!$D$8,VLOOKUP($A98,'Taxi in times'!$B$6510:$C$7239, 2, 0)*60)</f>
        <v>420</v>
      </c>
    </row>
    <row r="99" spans="1:23">
      <c r="A99" s="3" t="s">
        <v>441</v>
      </c>
      <c r="B99" s="30">
        <f>IF(ISNA(VLOOKUP($A99,' Taxi out times'!$B$2:$C$483, 2, 0)), 'ICAO LTO Cycle times'!$D$7,VLOOKUP($A99,' Taxi out times'!$B$2:$C$483, 2, 0)*60)</f>
        <v>853.15904781967549</v>
      </c>
      <c r="C99" s="30">
        <f>IF(ISNA(VLOOKUP($A99,' Taxi out times'!$B$484:$C$1071, 2, 0)), 'ICAO LTO Cycle times'!$D$7,VLOOKUP($A99,' Taxi out times'!$B$484:$C$1071, 2, 0)*60)</f>
        <v>888.48068799034399</v>
      </c>
      <c r="D99" s="30">
        <f>IF(ISNA(VLOOKUP($A99,' Taxi out times'!$B$1072:$C$1692, 2, 0)), 'ICAO LTO Cycle times'!$D$7,VLOOKUP($A99,' Taxi out times'!$B$1072:$C$1692, 2, 0)*60)</f>
        <v>897.50355520895459</v>
      </c>
      <c r="E99" s="30">
        <f>IF(ISNA(VLOOKUP($A99,' Taxi out times'!$B$1693:$C$2329, 2, 0)), 'ICAO LTO Cycle times'!$D$7,VLOOKUP($A99,' Taxi out times'!$B$1693:$C$2329, 2, 0)*60)</f>
        <v>908.36458125124932</v>
      </c>
      <c r="F99" s="30">
        <f>IF(ISNA(VLOOKUP($A99,' Taxi out times'!$B$2330:$C$2997, 2, 0)), 'ICAO LTO Cycle times'!$D$7,VLOOKUP($A99,' Taxi out times'!$B$2330:$C$2997, 2, 0)*60)</f>
        <v>874.9988543934013</v>
      </c>
      <c r="G99" s="30">
        <f>IF(ISNA(VLOOKUP($A99,' Taxi out times'!$B$2998:$C$3661, 2, 0)), 'ICAO LTO Cycle times'!$D$7,VLOOKUP($A99,' Taxi out times'!$B$2998:$C$3661, 2, 0)*60)</f>
        <v>874.56386241466873</v>
      </c>
      <c r="H99" s="30">
        <f>IF(ISNA(VLOOKUP($A99,' Taxi out times'!$B$3662:$C$4362, 2, 0)), 'ICAO LTO Cycle times'!$D$7,VLOOKUP($A99,' Taxi out times'!$B$3662:$C$4362, 2, 0)*60)</f>
        <v>872.62989095574085</v>
      </c>
      <c r="I99" s="30">
        <f>IF(ISNA(VLOOKUP($A99,' Taxi out times'!$B$4363:$C$5052, 2, 0)), 'ICAO LTO Cycle times'!$D$7,VLOOKUP($A99,' Taxi out times'!$B$4363:$C$5052, 2, 0)*60)</f>
        <v>849.85558014744527</v>
      </c>
      <c r="J99" s="30">
        <f>IF(ISNA(VLOOKUP($A99,' Taxi out times'!$B$5053:$C$5713, 2, 0)), 'ICAO LTO Cycle times'!$D$7,VLOOKUP($A99,' Taxi out times'!$B$5053:$C$5713, 2, 0)*60)</f>
        <v>867.54563003185865</v>
      </c>
      <c r="K99" s="30">
        <f>IF(ISNA(VLOOKUP($A99,' Taxi out times'!$B$5714:$C$6466, 2, 0)), 'ICAO LTO Cycle times'!$D$7,VLOOKUP($A99,' Taxi out times'!$B$5713:$C$6466, 2, 0)*60)</f>
        <v>851.27813163481949</v>
      </c>
      <c r="L99" s="30">
        <f>IF(ISNA(VLOOKUP($A99,' Taxi out times'!$B$6467:$C$7195, 2, 0)), 'ICAO LTO Cycle times'!$D$7,VLOOKUP($A99,' Taxi out times'!$B$6467:$C$7195, 2, 0)*60)</f>
        <v>832.60080921684266</v>
      </c>
      <c r="M99" s="30">
        <f>IF(ISNA(VLOOKUP($A99,'Taxi in times'!$B$2:$C$483, 2, 0)), 'ICAO LTO Cycle times'!$D$8,VLOOKUP($A99,'Taxi in times'!$B$2:$C$483, 2, 0)*60)</f>
        <v>407.19972995210867</v>
      </c>
      <c r="N99" s="30">
        <f>IF(ISNA(VLOOKUP($A99,'Taxi in times'!$B$483:$C$1074, 2, 0)), 'ICAO LTO Cycle times'!$D$8,VLOOKUP($A99,'Taxi in times'!$B$483:$C$1074, 2, 0)*60)</f>
        <v>440.66751273843124</v>
      </c>
      <c r="O99" s="30">
        <f>IF(ISNA(VLOOKUP($A99,'Taxi in times'!$B$1074:$C$1700, 2, 0)), 'ICAO LTO Cycle times'!$D$8,VLOOKUP($A99,'Taxi in times'!$B$1074:$C$1700, 2, 0)*60)</f>
        <v>474.77933870400659</v>
      </c>
      <c r="P99" s="30">
        <f>IF(ISNA(VLOOKUP($A99,'Taxi in times'!$B$1700:$C$2346, 2, 0)), 'ICAO LTO Cycle times'!$D$8,VLOOKUP($A99,'Taxi in times'!$B$1700:$C$2346, 2, 0)*60)</f>
        <v>467.06284007254885</v>
      </c>
      <c r="Q99" s="30">
        <f>IF(ISNA(VLOOKUP($A99,'Taxi in times'!$B$2346:$C$3020, 2, 0)), 'ICAO LTO Cycle times'!$D$8,VLOOKUP($A99,'Taxi in times'!$B$2346:$C$3020, 2, 0)*60)</f>
        <v>447.6997710360618</v>
      </c>
      <c r="R99" s="30">
        <f>IF(ISNA(VLOOKUP($A99,'Taxi in times'!$B$3020:$C$3684, 2, 0)), 'ICAO LTO Cycle times'!$D$8,VLOOKUP($A99,'Taxi in times'!$B$3020:$C$3684, 2, 0)*60)</f>
        <v>430.17096838075122</v>
      </c>
      <c r="S99" s="30">
        <f>IF(ISNA(VLOOKUP($A99,'Taxi in times'!$B$3684:$C$4389, 2, 0)), 'ICAO LTO Cycle times'!$D$8,VLOOKUP($A99,'Taxi in times'!$B$3684:$C$4389, 2, 0)*60)</f>
        <v>425.39957922980761</v>
      </c>
      <c r="T99" s="30">
        <f>IF(ISNA(VLOOKUP($A99,'Taxi in times'!$B$4389:$C$5084, 2, 0)), 'ICAO LTO Cycle times'!$D$8,VLOOKUP($A99,'Taxi in times'!$B$4389:$C$5084, 2, 0)*60)</f>
        <v>400.18128730026308</v>
      </c>
      <c r="U99" s="30">
        <f>IF(ISNA(VLOOKUP($A99,'Taxi in times'!$B$5085:$C$5749, 2, 0)), 'ICAO LTO Cycle times'!$D$8,VLOOKUP($A99,'Taxi in times'!$B$5085:$C$5749, 2, 0)*60)</f>
        <v>403.32007516442218</v>
      </c>
      <c r="V99" s="30">
        <f>IF(ISNA(VLOOKUP($A99,'Taxi in times'!$B$5750:$C$6509, 2, 0)), 'ICAO LTO Cycle times'!$D$8,VLOOKUP($A99,'Taxi in times'!$B$5750:$C$6509, 2, 0)*60)</f>
        <v>407.48715531463586</v>
      </c>
      <c r="W99" s="30">
        <f>IF(ISNA(VLOOKUP($A99,'Taxi in times'!$B$6510:$C$7239, 2, 0)), 'ICAO LTO Cycle times'!$D$8,VLOOKUP($A99,'Taxi in times'!$B$6510:$C$7239, 2, 0)*60)</f>
        <v>386.97893474910086</v>
      </c>
    </row>
    <row r="100" spans="1:23">
      <c r="A100" s="3" t="s">
        <v>442</v>
      </c>
      <c r="B100" s="30">
        <f>IF(ISNA(VLOOKUP($A100,' Taxi out times'!$B$2:$C$483, 2, 0)), 'ICAO LTO Cycle times'!$D$7,VLOOKUP($A100,' Taxi out times'!$B$2:$C$483, 2, 0)*60)</f>
        <v>1140</v>
      </c>
      <c r="C100" s="30">
        <f>IF(ISNA(VLOOKUP($A100,' Taxi out times'!$B$484:$C$1071, 2, 0)), 'ICAO LTO Cycle times'!$D$7,VLOOKUP($A100,' Taxi out times'!$B$484:$C$1071, 2, 0)*60)</f>
        <v>669.17647058823525</v>
      </c>
      <c r="D100" s="30">
        <f>IF(ISNA(VLOOKUP($A100,' Taxi out times'!$B$1072:$C$1692, 2, 0)), 'ICAO LTO Cycle times'!$D$7,VLOOKUP($A100,' Taxi out times'!$B$1072:$C$1692, 2, 0)*60)</f>
        <v>697.08333333333337</v>
      </c>
      <c r="E100" s="30">
        <f>IF(ISNA(VLOOKUP($A100,' Taxi out times'!$B$1693:$C$2329, 2, 0)), 'ICAO LTO Cycle times'!$D$7,VLOOKUP($A100,' Taxi out times'!$B$1693:$C$2329, 2, 0)*60)</f>
        <v>689.43321179980114</v>
      </c>
      <c r="F100" s="30">
        <f>IF(ISNA(VLOOKUP($A100,' Taxi out times'!$B$2330:$C$2997, 2, 0)), 'ICAO LTO Cycle times'!$D$7,VLOOKUP($A100,' Taxi out times'!$B$2330:$C$2997, 2, 0)*60)</f>
        <v>668.05769230769226</v>
      </c>
      <c r="G100" s="30">
        <f>IF(ISNA(VLOOKUP($A100,' Taxi out times'!$B$2998:$C$3661, 2, 0)), 'ICAO LTO Cycle times'!$D$7,VLOOKUP($A100,' Taxi out times'!$B$2998:$C$3661, 2, 0)*60)</f>
        <v>655.01573316551287</v>
      </c>
      <c r="H100" s="30">
        <f>IF(ISNA(VLOOKUP($A100,' Taxi out times'!$B$3662:$C$4362, 2, 0)), 'ICAO LTO Cycle times'!$D$7,VLOOKUP($A100,' Taxi out times'!$B$3662:$C$4362, 2, 0)*60)</f>
        <v>635.56494192185846</v>
      </c>
      <c r="I100" s="30">
        <f>IF(ISNA(VLOOKUP($A100,' Taxi out times'!$B$4363:$C$5052, 2, 0)), 'ICAO LTO Cycle times'!$D$7,VLOOKUP($A100,' Taxi out times'!$B$4363:$C$5052, 2, 0)*60)</f>
        <v>600.79706825469532</v>
      </c>
      <c r="J100" s="30">
        <f>IF(ISNA(VLOOKUP($A100,' Taxi out times'!$B$5053:$C$5713, 2, 0)), 'ICAO LTO Cycle times'!$D$7,VLOOKUP($A100,' Taxi out times'!$B$5053:$C$5713, 2, 0)*60)</f>
        <v>607.73749426342351</v>
      </c>
      <c r="K100" s="30">
        <f>IF(ISNA(VLOOKUP($A100,' Taxi out times'!$B$5714:$C$6466, 2, 0)), 'ICAO LTO Cycle times'!$D$7,VLOOKUP($A100,' Taxi out times'!$B$5713:$C$6466, 2, 0)*60)</f>
        <v>629.38711367207964</v>
      </c>
      <c r="L100" s="30">
        <f>IF(ISNA(VLOOKUP($A100,' Taxi out times'!$B$6467:$C$7195, 2, 0)), 'ICAO LTO Cycle times'!$D$7,VLOOKUP($A100,' Taxi out times'!$B$6467:$C$7195, 2, 0)*60)</f>
        <v>651.12781954887225</v>
      </c>
      <c r="M100" s="30">
        <f>IF(ISNA(VLOOKUP($A100,'Taxi in times'!$B$2:$C$483, 2, 0)), 'ICAO LTO Cycle times'!$D$8,VLOOKUP($A100,'Taxi in times'!$B$2:$C$483, 2, 0)*60)</f>
        <v>420</v>
      </c>
      <c r="N100" s="30">
        <f>IF(ISNA(VLOOKUP($A100,'Taxi in times'!$B$483:$C$1074, 2, 0)), 'ICAO LTO Cycle times'!$D$8,VLOOKUP($A100,'Taxi in times'!$B$483:$C$1074, 2, 0)*60)</f>
        <v>329.6511627906977</v>
      </c>
      <c r="O100" s="30">
        <f>IF(ISNA(VLOOKUP($A100,'Taxi in times'!$B$1074:$C$1700, 2, 0)), 'ICAO LTO Cycle times'!$D$8,VLOOKUP($A100,'Taxi in times'!$B$1074:$C$1700, 2, 0)*60)</f>
        <v>320.17945544554453</v>
      </c>
      <c r="P100" s="30">
        <f>IF(ISNA(VLOOKUP($A100,'Taxi in times'!$B$1700:$C$2346, 2, 0)), 'ICAO LTO Cycle times'!$D$8,VLOOKUP($A100,'Taxi in times'!$B$1700:$C$2346, 2, 0)*60)</f>
        <v>314.98997995991982</v>
      </c>
      <c r="Q100" s="30">
        <f>IF(ISNA(VLOOKUP($A100,'Taxi in times'!$B$2346:$C$3020, 2, 0)), 'ICAO LTO Cycle times'!$D$8,VLOOKUP($A100,'Taxi in times'!$B$2346:$C$3020, 2, 0)*60)</f>
        <v>303.69704749679079</v>
      </c>
      <c r="R100" s="30">
        <f>IF(ISNA(VLOOKUP($A100,'Taxi in times'!$B$3020:$C$3684, 2, 0)), 'ICAO LTO Cycle times'!$D$8,VLOOKUP($A100,'Taxi in times'!$B$3020:$C$3684, 2, 0)*60)</f>
        <v>279.77973568281936</v>
      </c>
      <c r="S100" s="30">
        <f>IF(ISNA(VLOOKUP($A100,'Taxi in times'!$B$3684:$C$4389, 2, 0)), 'ICAO LTO Cycle times'!$D$8,VLOOKUP($A100,'Taxi in times'!$B$3684:$C$4389, 2, 0)*60)</f>
        <v>297.61351636747622</v>
      </c>
      <c r="T100" s="30">
        <f>IF(ISNA(VLOOKUP($A100,'Taxi in times'!$B$4389:$C$5084, 2, 0)), 'ICAO LTO Cycle times'!$D$8,VLOOKUP($A100,'Taxi in times'!$B$4389:$C$5084, 2, 0)*60)</f>
        <v>271.74690508940853</v>
      </c>
      <c r="U100" s="30">
        <f>IF(ISNA(VLOOKUP($A100,'Taxi in times'!$B$5085:$C$5749, 2, 0)), 'ICAO LTO Cycle times'!$D$8,VLOOKUP($A100,'Taxi in times'!$B$5085:$C$5749, 2, 0)*60)</f>
        <v>284.75972540045768</v>
      </c>
      <c r="V100" s="30">
        <f>IF(ISNA(VLOOKUP($A100,'Taxi in times'!$B$5750:$C$6509, 2, 0)), 'ICAO LTO Cycle times'!$D$8,VLOOKUP($A100,'Taxi in times'!$B$5750:$C$6509, 2, 0)*60)</f>
        <v>260.12539184952976</v>
      </c>
      <c r="W100" s="30">
        <f>IF(ISNA(VLOOKUP($A100,'Taxi in times'!$B$6510:$C$7239, 2, 0)), 'ICAO LTO Cycle times'!$D$8,VLOOKUP($A100,'Taxi in times'!$B$6510:$C$7239, 2, 0)*60)</f>
        <v>294.28810020876824</v>
      </c>
    </row>
    <row r="101" spans="1:23">
      <c r="A101" s="3" t="s">
        <v>1179</v>
      </c>
      <c r="B101" s="30">
        <f>IF(ISNA(VLOOKUP($A101,' Taxi out times'!$B$2:$C$483, 2, 0)), 'ICAO LTO Cycle times'!$D$7,VLOOKUP($A101,' Taxi out times'!$B$2:$C$483, 2, 0)*60)</f>
        <v>1140</v>
      </c>
      <c r="C101" s="30">
        <f>IF(ISNA(VLOOKUP($A101,' Taxi out times'!$B$484:$C$1071, 2, 0)), 'ICAO LTO Cycle times'!$D$7,VLOOKUP($A101,' Taxi out times'!$B$484:$C$1071, 2, 0)*60)</f>
        <v>1140</v>
      </c>
      <c r="D101" s="30">
        <f>IF(ISNA(VLOOKUP($A101,' Taxi out times'!$B$1072:$C$1692, 2, 0)), 'ICAO LTO Cycle times'!$D$7,VLOOKUP($A101,' Taxi out times'!$B$1072:$C$1692, 2, 0)*60)</f>
        <v>513.39041095890411</v>
      </c>
      <c r="E101" s="30">
        <f>IF(ISNA(VLOOKUP($A101,' Taxi out times'!$B$1693:$C$2329, 2, 0)), 'ICAO LTO Cycle times'!$D$7,VLOOKUP($A101,' Taxi out times'!$B$1693:$C$2329, 2, 0)*60)</f>
        <v>552.16417910447751</v>
      </c>
      <c r="F101" s="30">
        <f>IF(ISNA(VLOOKUP($A101,' Taxi out times'!$B$2330:$C$2997, 2, 0)), 'ICAO LTO Cycle times'!$D$7,VLOOKUP($A101,' Taxi out times'!$B$2330:$C$2997, 2, 0)*60)</f>
        <v>1140</v>
      </c>
      <c r="G101" s="30">
        <f>IF(ISNA(VLOOKUP($A101,' Taxi out times'!$B$2998:$C$3661, 2, 0)), 'ICAO LTO Cycle times'!$D$7,VLOOKUP($A101,' Taxi out times'!$B$2998:$C$3661, 2, 0)*60)</f>
        <v>1140</v>
      </c>
      <c r="H101" s="30">
        <f>IF(ISNA(VLOOKUP($A101,' Taxi out times'!$B$3662:$C$4362, 2, 0)), 'ICAO LTO Cycle times'!$D$7,VLOOKUP($A101,' Taxi out times'!$B$3662:$C$4362, 2, 0)*60)</f>
        <v>1140</v>
      </c>
      <c r="I101" s="30">
        <f>IF(ISNA(VLOOKUP($A101,' Taxi out times'!$B$4363:$C$5052, 2, 0)), 'ICAO LTO Cycle times'!$D$7,VLOOKUP($A101,' Taxi out times'!$B$4363:$C$5052, 2, 0)*60)</f>
        <v>1140</v>
      </c>
      <c r="J101" s="30">
        <f>IF(ISNA(VLOOKUP($A101,' Taxi out times'!$B$5053:$C$5713, 2, 0)), 'ICAO LTO Cycle times'!$D$7,VLOOKUP($A101,' Taxi out times'!$B$5053:$C$5713, 2, 0)*60)</f>
        <v>1140</v>
      </c>
      <c r="K101" s="30">
        <f>IF(ISNA(VLOOKUP($A101,' Taxi out times'!$B$5714:$C$6466, 2, 0)), 'ICAO LTO Cycle times'!$D$7,VLOOKUP($A101,' Taxi out times'!$B$5713:$C$6466, 2, 0)*60)</f>
        <v>1140</v>
      </c>
      <c r="L101" s="30">
        <f>IF(ISNA(VLOOKUP($A101,' Taxi out times'!$B$6467:$C$7195, 2, 0)), 'ICAO LTO Cycle times'!$D$7,VLOOKUP($A101,' Taxi out times'!$B$6467:$C$7195, 2, 0)*60)</f>
        <v>1140</v>
      </c>
      <c r="M101" s="30">
        <f>IF(ISNA(VLOOKUP($A101,'Taxi in times'!$B$2:$C$483, 2, 0)), 'ICAO LTO Cycle times'!$D$8,VLOOKUP($A101,'Taxi in times'!$B$2:$C$483, 2, 0)*60)</f>
        <v>420</v>
      </c>
      <c r="N101" s="30">
        <f>IF(ISNA(VLOOKUP($A101,'Taxi in times'!$B$483:$C$1074, 2, 0)), 'ICAO LTO Cycle times'!$D$8,VLOOKUP($A101,'Taxi in times'!$B$483:$C$1074, 2, 0)*60)</f>
        <v>379.60396039603961</v>
      </c>
      <c r="O101" s="30">
        <f>IF(ISNA(VLOOKUP($A101,'Taxi in times'!$B$1074:$C$1700, 2, 0)), 'ICAO LTO Cycle times'!$D$8,VLOOKUP($A101,'Taxi in times'!$B$1074:$C$1700, 2, 0)*60)</f>
        <v>283.42105263157896</v>
      </c>
      <c r="P101" s="30">
        <f>IF(ISNA(VLOOKUP($A101,'Taxi in times'!$B$1700:$C$2346, 2, 0)), 'ICAO LTO Cycle times'!$D$8,VLOOKUP($A101,'Taxi in times'!$B$1700:$C$2346, 2, 0)*60)</f>
        <v>304.22744128553774</v>
      </c>
      <c r="Q101" s="30">
        <f>IF(ISNA(VLOOKUP($A101,'Taxi in times'!$B$2346:$C$3020, 2, 0)), 'ICAO LTO Cycle times'!$D$8,VLOOKUP($A101,'Taxi in times'!$B$2346:$C$3020, 2, 0)*60)</f>
        <v>420</v>
      </c>
      <c r="R101" s="30">
        <f>IF(ISNA(VLOOKUP($A101,'Taxi in times'!$B$3020:$C$3684, 2, 0)), 'ICAO LTO Cycle times'!$D$8,VLOOKUP($A101,'Taxi in times'!$B$3020:$C$3684, 2, 0)*60)</f>
        <v>420</v>
      </c>
      <c r="S101" s="30">
        <f>IF(ISNA(VLOOKUP($A101,'Taxi in times'!$B$3684:$C$4389, 2, 0)), 'ICAO LTO Cycle times'!$D$8,VLOOKUP($A101,'Taxi in times'!$B$3684:$C$4389, 2, 0)*60)</f>
        <v>420</v>
      </c>
      <c r="T101" s="30">
        <f>IF(ISNA(VLOOKUP($A101,'Taxi in times'!$B$4389:$C$5084, 2, 0)), 'ICAO LTO Cycle times'!$D$8,VLOOKUP($A101,'Taxi in times'!$B$4389:$C$5084, 2, 0)*60)</f>
        <v>420</v>
      </c>
      <c r="U101" s="30">
        <f>IF(ISNA(VLOOKUP($A101,'Taxi in times'!$B$5085:$C$5749, 2, 0)), 'ICAO LTO Cycle times'!$D$8,VLOOKUP($A101,'Taxi in times'!$B$5085:$C$5749, 2, 0)*60)</f>
        <v>420</v>
      </c>
      <c r="V101" s="30">
        <f>IF(ISNA(VLOOKUP($A101,'Taxi in times'!$B$5750:$C$6509, 2, 0)), 'ICAO LTO Cycle times'!$D$8,VLOOKUP($A101,'Taxi in times'!$B$5750:$C$6509, 2, 0)*60)</f>
        <v>420</v>
      </c>
      <c r="W101" s="30">
        <f>IF(ISNA(VLOOKUP($A101,'Taxi in times'!$B$6510:$C$7239, 2, 0)), 'ICAO LTO Cycle times'!$D$8,VLOOKUP($A101,'Taxi in times'!$B$6510:$C$7239, 2, 0)*60)</f>
        <v>420</v>
      </c>
    </row>
    <row r="102" spans="1:23">
      <c r="A102" s="3" t="s">
        <v>443</v>
      </c>
      <c r="B102" s="30">
        <f>IF(ISNA(VLOOKUP($A102,' Taxi out times'!$B$2:$C$483, 2, 0)), 'ICAO LTO Cycle times'!$D$7,VLOOKUP($A102,' Taxi out times'!$B$2:$C$483, 2, 0)*60)</f>
        <v>699.609375</v>
      </c>
      <c r="C102" s="30">
        <f>IF(ISNA(VLOOKUP($A102,' Taxi out times'!$B$484:$C$1071, 2, 0)), 'ICAO LTO Cycle times'!$D$7,VLOOKUP($A102,' Taxi out times'!$B$484:$C$1071, 2, 0)*60)</f>
        <v>687.81223805532272</v>
      </c>
      <c r="D102" s="30">
        <f>IF(ISNA(VLOOKUP($A102,' Taxi out times'!$B$1072:$C$1692, 2, 0)), 'ICAO LTO Cycle times'!$D$7,VLOOKUP($A102,' Taxi out times'!$B$1072:$C$1692, 2, 0)*60)</f>
        <v>635.4589945128281</v>
      </c>
      <c r="E102" s="30">
        <f>IF(ISNA(VLOOKUP($A102,' Taxi out times'!$B$1693:$C$2329, 2, 0)), 'ICAO LTO Cycle times'!$D$7,VLOOKUP($A102,' Taxi out times'!$B$1693:$C$2329, 2, 0)*60)</f>
        <v>595.66411918351548</v>
      </c>
      <c r="F102" s="30">
        <f>IF(ISNA(VLOOKUP($A102,' Taxi out times'!$B$2330:$C$2997, 2, 0)), 'ICAO LTO Cycle times'!$D$7,VLOOKUP($A102,' Taxi out times'!$B$2330:$C$2997, 2, 0)*60)</f>
        <v>569.91617301888903</v>
      </c>
      <c r="G102" s="30">
        <f>IF(ISNA(VLOOKUP($A102,' Taxi out times'!$B$2998:$C$3661, 2, 0)), 'ICAO LTO Cycle times'!$D$7,VLOOKUP($A102,' Taxi out times'!$B$2998:$C$3661, 2, 0)*60)</f>
        <v>580.70138470800725</v>
      </c>
      <c r="H102" s="30">
        <f>IF(ISNA(VLOOKUP($A102,' Taxi out times'!$B$3662:$C$4362, 2, 0)), 'ICAO LTO Cycle times'!$D$7,VLOOKUP($A102,' Taxi out times'!$B$3662:$C$4362, 2, 0)*60)</f>
        <v>577.3853503184713</v>
      </c>
      <c r="I102" s="30">
        <f>IF(ISNA(VLOOKUP($A102,' Taxi out times'!$B$4363:$C$5052, 2, 0)), 'ICAO LTO Cycle times'!$D$7,VLOOKUP($A102,' Taxi out times'!$B$4363:$C$5052, 2, 0)*60)</f>
        <v>573.59331476323121</v>
      </c>
      <c r="J102" s="30">
        <f>IF(ISNA(VLOOKUP($A102,' Taxi out times'!$B$5053:$C$5713, 2, 0)), 'ICAO LTO Cycle times'!$D$7,VLOOKUP($A102,' Taxi out times'!$B$5053:$C$5713, 2, 0)*60)</f>
        <v>578.30188679245282</v>
      </c>
      <c r="K102" s="30">
        <f>IF(ISNA(VLOOKUP($A102,' Taxi out times'!$B$5714:$C$6466, 2, 0)), 'ICAO LTO Cycle times'!$D$7,VLOOKUP($A102,' Taxi out times'!$B$5713:$C$6466, 2, 0)*60)</f>
        <v>595.76036866359448</v>
      </c>
      <c r="L102" s="30">
        <f>IF(ISNA(VLOOKUP($A102,' Taxi out times'!$B$6467:$C$7195, 2, 0)), 'ICAO LTO Cycle times'!$D$7,VLOOKUP($A102,' Taxi out times'!$B$6467:$C$7195, 2, 0)*60)</f>
        <v>608.52609795355249</v>
      </c>
      <c r="M102" s="30">
        <f>IF(ISNA(VLOOKUP($A102,'Taxi in times'!$B$2:$C$483, 2, 0)), 'ICAO LTO Cycle times'!$D$8,VLOOKUP($A102,'Taxi in times'!$B$2:$C$483, 2, 0)*60)</f>
        <v>349.54455445544556</v>
      </c>
      <c r="N102" s="30">
        <f>IF(ISNA(VLOOKUP($A102,'Taxi in times'!$B$483:$C$1074, 2, 0)), 'ICAO LTO Cycle times'!$D$8,VLOOKUP($A102,'Taxi in times'!$B$483:$C$1074, 2, 0)*60)</f>
        <v>382.2704081632653</v>
      </c>
      <c r="O102" s="30">
        <f>IF(ISNA(VLOOKUP($A102,'Taxi in times'!$B$1074:$C$1700, 2, 0)), 'ICAO LTO Cycle times'!$D$8,VLOOKUP($A102,'Taxi in times'!$B$1074:$C$1700, 2, 0)*60)</f>
        <v>309.33978873239437</v>
      </c>
      <c r="P102" s="30">
        <f>IF(ISNA(VLOOKUP($A102,'Taxi in times'!$B$1700:$C$2346, 2, 0)), 'ICAO LTO Cycle times'!$D$8,VLOOKUP($A102,'Taxi in times'!$B$1700:$C$2346, 2, 0)*60)</f>
        <v>298.96471500581617</v>
      </c>
      <c r="Q102" s="30">
        <f>IF(ISNA(VLOOKUP($A102,'Taxi in times'!$B$2346:$C$3020, 2, 0)), 'ICAO LTO Cycle times'!$D$8,VLOOKUP($A102,'Taxi in times'!$B$2346:$C$3020, 2, 0)*60)</f>
        <v>296.88774367017697</v>
      </c>
      <c r="R102" s="30">
        <f>IF(ISNA(VLOOKUP($A102,'Taxi in times'!$B$3020:$C$3684, 2, 0)), 'ICAO LTO Cycle times'!$D$8,VLOOKUP($A102,'Taxi in times'!$B$3020:$C$3684, 2, 0)*60)</f>
        <v>307.3642943305187</v>
      </c>
      <c r="S102" s="30">
        <f>IF(ISNA(VLOOKUP($A102,'Taxi in times'!$B$3684:$C$4389, 2, 0)), 'ICAO LTO Cycle times'!$D$8,VLOOKUP($A102,'Taxi in times'!$B$3684:$C$4389, 2, 0)*60)</f>
        <v>310.30255029304607</v>
      </c>
      <c r="T102" s="30">
        <f>IF(ISNA(VLOOKUP($A102,'Taxi in times'!$B$4389:$C$5084, 2, 0)), 'ICAO LTO Cycle times'!$D$8,VLOOKUP($A102,'Taxi in times'!$B$4389:$C$5084, 2, 0)*60)</f>
        <v>303.98865018240775</v>
      </c>
      <c r="U102" s="30">
        <f>IF(ISNA(VLOOKUP($A102,'Taxi in times'!$B$5085:$C$5749, 2, 0)), 'ICAO LTO Cycle times'!$D$8,VLOOKUP($A102,'Taxi in times'!$B$5085:$C$5749, 2, 0)*60)</f>
        <v>315.3737492642731</v>
      </c>
      <c r="V102" s="30">
        <f>IF(ISNA(VLOOKUP($A102,'Taxi in times'!$B$5750:$C$6509, 2, 0)), 'ICAO LTO Cycle times'!$D$8,VLOOKUP($A102,'Taxi in times'!$B$5750:$C$6509, 2, 0)*60)</f>
        <v>298.71033776867961</v>
      </c>
      <c r="W102" s="30">
        <f>IF(ISNA(VLOOKUP($A102,'Taxi in times'!$B$6510:$C$7239, 2, 0)), 'ICAO LTO Cycle times'!$D$8,VLOOKUP($A102,'Taxi in times'!$B$6510:$C$7239, 2, 0)*60)</f>
        <v>288.59048057024603</v>
      </c>
    </row>
    <row r="103" spans="1:23">
      <c r="A103" s="3" t="s">
        <v>444</v>
      </c>
      <c r="B103" s="30">
        <f>IF(ISNA(VLOOKUP($A103,' Taxi out times'!$B$2:$C$483, 2, 0)), 'ICAO LTO Cycle times'!$D$7,VLOOKUP($A103,' Taxi out times'!$B$2:$C$483, 2, 0)*60)</f>
        <v>665.46776706873663</v>
      </c>
      <c r="C103" s="30">
        <f>IF(ISNA(VLOOKUP($A103,' Taxi out times'!$B$484:$C$1071, 2, 0)), 'ICAO LTO Cycle times'!$D$7,VLOOKUP($A103,' Taxi out times'!$B$484:$C$1071, 2, 0)*60)</f>
        <v>637.91071854857967</v>
      </c>
      <c r="D103" s="30">
        <f>IF(ISNA(VLOOKUP($A103,' Taxi out times'!$B$1072:$C$1692, 2, 0)), 'ICAO LTO Cycle times'!$D$7,VLOOKUP($A103,' Taxi out times'!$B$1072:$C$1692, 2, 0)*60)</f>
        <v>563.78774520608329</v>
      </c>
      <c r="E103" s="30">
        <f>IF(ISNA(VLOOKUP($A103,' Taxi out times'!$B$1693:$C$2329, 2, 0)), 'ICAO LTO Cycle times'!$D$7,VLOOKUP($A103,' Taxi out times'!$B$1693:$C$2329, 2, 0)*60)</f>
        <v>558.98489802273082</v>
      </c>
      <c r="F103" s="30">
        <f>IF(ISNA(VLOOKUP($A103,' Taxi out times'!$B$2330:$C$2997, 2, 0)), 'ICAO LTO Cycle times'!$D$7,VLOOKUP($A103,' Taxi out times'!$B$2330:$C$2997, 2, 0)*60)</f>
        <v>572.0248233375612</v>
      </c>
      <c r="G103" s="30">
        <f>IF(ISNA(VLOOKUP($A103,' Taxi out times'!$B$2998:$C$3661, 2, 0)), 'ICAO LTO Cycle times'!$D$7,VLOOKUP($A103,' Taxi out times'!$B$2998:$C$3661, 2, 0)*60)</f>
        <v>602.49020501138943</v>
      </c>
      <c r="H103" s="30">
        <f>IF(ISNA(VLOOKUP($A103,' Taxi out times'!$B$3662:$C$4362, 2, 0)), 'ICAO LTO Cycle times'!$D$7,VLOOKUP($A103,' Taxi out times'!$B$3662:$C$4362, 2, 0)*60)</f>
        <v>594.69816272965886</v>
      </c>
      <c r="I103" s="30">
        <f>IF(ISNA(VLOOKUP($A103,' Taxi out times'!$B$4363:$C$5052, 2, 0)), 'ICAO LTO Cycle times'!$D$7,VLOOKUP($A103,' Taxi out times'!$B$4363:$C$5052, 2, 0)*60)</f>
        <v>614.85619568139055</v>
      </c>
      <c r="J103" s="30">
        <f>IF(ISNA(VLOOKUP($A103,' Taxi out times'!$B$5053:$C$5713, 2, 0)), 'ICAO LTO Cycle times'!$D$7,VLOOKUP($A103,' Taxi out times'!$B$5053:$C$5713, 2, 0)*60)</f>
        <v>612.23797583770227</v>
      </c>
      <c r="K103" s="30">
        <f>IF(ISNA(VLOOKUP($A103,' Taxi out times'!$B$5714:$C$6466, 2, 0)), 'ICAO LTO Cycle times'!$D$7,VLOOKUP($A103,' Taxi out times'!$B$5713:$C$6466, 2, 0)*60)</f>
        <v>605.31157544378698</v>
      </c>
      <c r="L103" s="30">
        <f>IF(ISNA(VLOOKUP($A103,' Taxi out times'!$B$6467:$C$7195, 2, 0)), 'ICAO LTO Cycle times'!$D$7,VLOOKUP($A103,' Taxi out times'!$B$6467:$C$7195, 2, 0)*60)</f>
        <v>581.21533867374501</v>
      </c>
      <c r="M103" s="30">
        <f>IF(ISNA(VLOOKUP($A103,'Taxi in times'!$B$2:$C$483, 2, 0)), 'ICAO LTO Cycle times'!$D$8,VLOOKUP($A103,'Taxi in times'!$B$2:$C$483, 2, 0)*60)</f>
        <v>268.53231675619475</v>
      </c>
      <c r="N103" s="30">
        <f>IF(ISNA(VLOOKUP($A103,'Taxi in times'!$B$483:$C$1074, 2, 0)), 'ICAO LTO Cycle times'!$D$8,VLOOKUP($A103,'Taxi in times'!$B$483:$C$1074, 2, 0)*60)</f>
        <v>266.6204456345032</v>
      </c>
      <c r="O103" s="30">
        <f>IF(ISNA(VLOOKUP($A103,'Taxi in times'!$B$1074:$C$1700, 2, 0)), 'ICAO LTO Cycle times'!$D$8,VLOOKUP($A103,'Taxi in times'!$B$1074:$C$1700, 2, 0)*60)</f>
        <v>256.29062465572321</v>
      </c>
      <c r="P103" s="30">
        <f>IF(ISNA(VLOOKUP($A103,'Taxi in times'!$B$1700:$C$2346, 2, 0)), 'ICAO LTO Cycle times'!$D$8,VLOOKUP($A103,'Taxi in times'!$B$1700:$C$2346, 2, 0)*60)</f>
        <v>249.05196556373821</v>
      </c>
      <c r="Q103" s="30">
        <f>IF(ISNA(VLOOKUP($A103,'Taxi in times'!$B$2346:$C$3020, 2, 0)), 'ICAO LTO Cycle times'!$D$8,VLOOKUP($A103,'Taxi in times'!$B$2346:$C$3020, 2, 0)*60)</f>
        <v>254.69188308750341</v>
      </c>
      <c r="R103" s="30">
        <f>IF(ISNA(VLOOKUP($A103,'Taxi in times'!$B$3020:$C$3684, 2, 0)), 'ICAO LTO Cycle times'!$D$8,VLOOKUP($A103,'Taxi in times'!$B$3020:$C$3684, 2, 0)*60)</f>
        <v>257.74240494815353</v>
      </c>
      <c r="S103" s="30">
        <f>IF(ISNA(VLOOKUP($A103,'Taxi in times'!$B$3684:$C$4389, 2, 0)), 'ICAO LTO Cycle times'!$D$8,VLOOKUP($A103,'Taxi in times'!$B$3684:$C$4389, 2, 0)*60)</f>
        <v>255.90602349412646</v>
      </c>
      <c r="T103" s="30">
        <f>IF(ISNA(VLOOKUP($A103,'Taxi in times'!$B$4389:$C$5084, 2, 0)), 'ICAO LTO Cycle times'!$D$8,VLOOKUP($A103,'Taxi in times'!$B$4389:$C$5084, 2, 0)*60)</f>
        <v>252.40943894684995</v>
      </c>
      <c r="U103" s="30">
        <f>IF(ISNA(VLOOKUP($A103,'Taxi in times'!$B$5085:$C$5749, 2, 0)), 'ICAO LTO Cycle times'!$D$8,VLOOKUP($A103,'Taxi in times'!$B$5085:$C$5749, 2, 0)*60)</f>
        <v>252.50536113519186</v>
      </c>
      <c r="V103" s="30">
        <f>IF(ISNA(VLOOKUP($A103,'Taxi in times'!$B$5750:$C$6509, 2, 0)), 'ICAO LTO Cycle times'!$D$8,VLOOKUP($A103,'Taxi in times'!$B$5750:$C$6509, 2, 0)*60)</f>
        <v>247.73335795402087</v>
      </c>
      <c r="W103" s="30">
        <f>IF(ISNA(VLOOKUP($A103,'Taxi in times'!$B$6510:$C$7239, 2, 0)), 'ICAO LTO Cycle times'!$D$8,VLOOKUP($A103,'Taxi in times'!$B$6510:$C$7239, 2, 0)*60)</f>
        <v>254.89627735152033</v>
      </c>
    </row>
    <row r="104" spans="1:23">
      <c r="A104" s="3" t="s">
        <v>445</v>
      </c>
      <c r="B104" s="30">
        <f>IF(ISNA(VLOOKUP($A104,' Taxi out times'!$B$2:$C$483, 2, 0)), 'ICAO LTO Cycle times'!$D$7,VLOOKUP($A104,' Taxi out times'!$B$2:$C$483, 2, 0)*60)</f>
        <v>624.40729483282678</v>
      </c>
      <c r="C104" s="30">
        <f>IF(ISNA(VLOOKUP($A104,' Taxi out times'!$B$484:$C$1071, 2, 0)), 'ICAO LTO Cycle times'!$D$7,VLOOKUP($A104,' Taxi out times'!$B$484:$C$1071, 2, 0)*60)</f>
        <v>633.16049382716051</v>
      </c>
      <c r="D104" s="30">
        <f>IF(ISNA(VLOOKUP($A104,' Taxi out times'!$B$1072:$C$1692, 2, 0)), 'ICAO LTO Cycle times'!$D$7,VLOOKUP($A104,' Taxi out times'!$B$1072:$C$1692, 2, 0)*60)</f>
        <v>626.10721070455111</v>
      </c>
      <c r="E104" s="30">
        <f>IF(ISNA(VLOOKUP($A104,' Taxi out times'!$B$1693:$C$2329, 2, 0)), 'ICAO LTO Cycle times'!$D$7,VLOOKUP($A104,' Taxi out times'!$B$1693:$C$2329, 2, 0)*60)</f>
        <v>607.59199483537759</v>
      </c>
      <c r="F104" s="30">
        <f>IF(ISNA(VLOOKUP($A104,' Taxi out times'!$B$2330:$C$2997, 2, 0)), 'ICAO LTO Cycle times'!$D$7,VLOOKUP($A104,' Taxi out times'!$B$2330:$C$2997, 2, 0)*60)</f>
        <v>620.22882181110026</v>
      </c>
      <c r="G104" s="30">
        <f>IF(ISNA(VLOOKUP($A104,' Taxi out times'!$B$2998:$C$3661, 2, 0)), 'ICAO LTO Cycle times'!$D$7,VLOOKUP($A104,' Taxi out times'!$B$2998:$C$3661, 2, 0)*60)</f>
        <v>664.05766253869967</v>
      </c>
      <c r="H104" s="30">
        <f>IF(ISNA(VLOOKUP($A104,' Taxi out times'!$B$3662:$C$4362, 2, 0)), 'ICAO LTO Cycle times'!$D$7,VLOOKUP($A104,' Taxi out times'!$B$3662:$C$4362, 2, 0)*60)</f>
        <v>662.14180272869612</v>
      </c>
      <c r="I104" s="30">
        <f>IF(ISNA(VLOOKUP($A104,' Taxi out times'!$B$4363:$C$5052, 2, 0)), 'ICAO LTO Cycle times'!$D$7,VLOOKUP($A104,' Taxi out times'!$B$4363:$C$5052, 2, 0)*60)</f>
        <v>653.13410830734335</v>
      </c>
      <c r="J104" s="30">
        <f>IF(ISNA(VLOOKUP($A104,' Taxi out times'!$B$5053:$C$5713, 2, 0)), 'ICAO LTO Cycle times'!$D$7,VLOOKUP($A104,' Taxi out times'!$B$5053:$C$5713, 2, 0)*60)</f>
        <v>656.22975677806755</v>
      </c>
      <c r="K104" s="30">
        <f>IF(ISNA(VLOOKUP($A104,' Taxi out times'!$B$5714:$C$6466, 2, 0)), 'ICAO LTO Cycle times'!$D$7,VLOOKUP($A104,' Taxi out times'!$B$5713:$C$6466, 2, 0)*60)</f>
        <v>654.87235051127516</v>
      </c>
      <c r="L104" s="30">
        <f>IF(ISNA(VLOOKUP($A104,' Taxi out times'!$B$6467:$C$7195, 2, 0)), 'ICAO LTO Cycle times'!$D$7,VLOOKUP($A104,' Taxi out times'!$B$6467:$C$7195, 2, 0)*60)</f>
        <v>669.20128984249038</v>
      </c>
      <c r="M104" s="30">
        <f>IF(ISNA(VLOOKUP($A104,'Taxi in times'!$B$2:$C$483, 2, 0)), 'ICAO LTO Cycle times'!$D$8,VLOOKUP($A104,'Taxi in times'!$B$2:$C$483, 2, 0)*60)</f>
        <v>258.88056680161947</v>
      </c>
      <c r="N104" s="30">
        <f>IF(ISNA(VLOOKUP($A104,'Taxi in times'!$B$483:$C$1074, 2, 0)), 'ICAO LTO Cycle times'!$D$8,VLOOKUP($A104,'Taxi in times'!$B$483:$C$1074, 2, 0)*60)</f>
        <v>268.06093042404279</v>
      </c>
      <c r="O104" s="30">
        <f>IF(ISNA(VLOOKUP($A104,'Taxi in times'!$B$1074:$C$1700, 2, 0)), 'ICAO LTO Cycle times'!$D$8,VLOOKUP($A104,'Taxi in times'!$B$1074:$C$1700, 2, 0)*60)</f>
        <v>263.79841112214501</v>
      </c>
      <c r="P104" s="30">
        <f>IF(ISNA(VLOOKUP($A104,'Taxi in times'!$B$1700:$C$2346, 2, 0)), 'ICAO LTO Cycle times'!$D$8,VLOOKUP($A104,'Taxi in times'!$B$1700:$C$2346, 2, 0)*60)</f>
        <v>237.68839350617884</v>
      </c>
      <c r="Q104" s="30">
        <f>IF(ISNA(VLOOKUP($A104,'Taxi in times'!$B$2346:$C$3020, 2, 0)), 'ICAO LTO Cycle times'!$D$8,VLOOKUP($A104,'Taxi in times'!$B$2346:$C$3020, 2, 0)*60)</f>
        <v>256.11800788666568</v>
      </c>
      <c r="R104" s="30">
        <f>IF(ISNA(VLOOKUP($A104,'Taxi in times'!$B$3020:$C$3684, 2, 0)), 'ICAO LTO Cycle times'!$D$8,VLOOKUP($A104,'Taxi in times'!$B$3020:$C$3684, 2, 0)*60)</f>
        <v>257.47688434913107</v>
      </c>
      <c r="S104" s="30">
        <f>IF(ISNA(VLOOKUP($A104,'Taxi in times'!$B$3684:$C$4389, 2, 0)), 'ICAO LTO Cycle times'!$D$8,VLOOKUP($A104,'Taxi in times'!$B$3684:$C$4389, 2, 0)*60)</f>
        <v>248.56026936026936</v>
      </c>
      <c r="T104" s="30">
        <f>IF(ISNA(VLOOKUP($A104,'Taxi in times'!$B$4389:$C$5084, 2, 0)), 'ICAO LTO Cycle times'!$D$8,VLOOKUP($A104,'Taxi in times'!$B$4389:$C$5084, 2, 0)*60)</f>
        <v>256.31402745229326</v>
      </c>
      <c r="U104" s="30">
        <f>IF(ISNA(VLOOKUP($A104,'Taxi in times'!$B$5085:$C$5749, 2, 0)), 'ICAO LTO Cycle times'!$D$8,VLOOKUP($A104,'Taxi in times'!$B$5085:$C$5749, 2, 0)*60)</f>
        <v>258.39655277052861</v>
      </c>
      <c r="V104" s="30">
        <f>IF(ISNA(VLOOKUP($A104,'Taxi in times'!$B$5750:$C$6509, 2, 0)), 'ICAO LTO Cycle times'!$D$8,VLOOKUP($A104,'Taxi in times'!$B$5750:$C$6509, 2, 0)*60)</f>
        <v>262.64610389610385</v>
      </c>
      <c r="W104" s="30">
        <f>IF(ISNA(VLOOKUP($A104,'Taxi in times'!$B$6510:$C$7239, 2, 0)), 'ICAO LTO Cycle times'!$D$8,VLOOKUP($A104,'Taxi in times'!$B$6510:$C$7239, 2, 0)*60)</f>
        <v>262.49348716040191</v>
      </c>
    </row>
    <row r="105" spans="1:23">
      <c r="A105" s="3" t="s">
        <v>446</v>
      </c>
      <c r="B105" s="30">
        <f>IF(ISNA(VLOOKUP($A105,' Taxi out times'!$B$2:$C$483, 2, 0)), 'ICAO LTO Cycle times'!$D$7,VLOOKUP($A105,' Taxi out times'!$B$2:$C$483, 2, 0)*60)</f>
        <v>724.59215717851669</v>
      </c>
      <c r="C105" s="30">
        <f>IF(ISNA(VLOOKUP($A105,' Taxi out times'!$B$484:$C$1071, 2, 0)), 'ICAO LTO Cycle times'!$D$7,VLOOKUP($A105,' Taxi out times'!$B$484:$C$1071, 2, 0)*60)</f>
        <v>833.09838917038496</v>
      </c>
      <c r="D105" s="30">
        <f>IF(ISNA(VLOOKUP($A105,' Taxi out times'!$B$1072:$C$1692, 2, 0)), 'ICAO LTO Cycle times'!$D$7,VLOOKUP($A105,' Taxi out times'!$B$1072:$C$1692, 2, 0)*60)</f>
        <v>830.39746170379726</v>
      </c>
      <c r="E105" s="30">
        <f>IF(ISNA(VLOOKUP($A105,' Taxi out times'!$B$1693:$C$2329, 2, 0)), 'ICAO LTO Cycle times'!$D$7,VLOOKUP($A105,' Taxi out times'!$B$1693:$C$2329, 2, 0)*60)</f>
        <v>794.31541970027479</v>
      </c>
      <c r="F105" s="30">
        <f>IF(ISNA(VLOOKUP($A105,' Taxi out times'!$B$2330:$C$2997, 2, 0)), 'ICAO LTO Cycle times'!$D$7,VLOOKUP($A105,' Taxi out times'!$B$2330:$C$2997, 2, 0)*60)</f>
        <v>745.7780615786113</v>
      </c>
      <c r="G105" s="30">
        <f>IF(ISNA(VLOOKUP($A105,' Taxi out times'!$B$2998:$C$3661, 2, 0)), 'ICAO LTO Cycle times'!$D$7,VLOOKUP($A105,' Taxi out times'!$B$2998:$C$3661, 2, 0)*60)</f>
        <v>765.81531779729687</v>
      </c>
      <c r="H105" s="30">
        <f>IF(ISNA(VLOOKUP($A105,' Taxi out times'!$B$3662:$C$4362, 2, 0)), 'ICAO LTO Cycle times'!$D$7,VLOOKUP($A105,' Taxi out times'!$B$3662:$C$4362, 2, 0)*60)</f>
        <v>766.83084472904636</v>
      </c>
      <c r="I105" s="30">
        <f>IF(ISNA(VLOOKUP($A105,' Taxi out times'!$B$4363:$C$5052, 2, 0)), 'ICAO LTO Cycle times'!$D$7,VLOOKUP($A105,' Taxi out times'!$B$4363:$C$5052, 2, 0)*60)</f>
        <v>767.47484999552228</v>
      </c>
      <c r="J105" s="30">
        <f>IF(ISNA(VLOOKUP($A105,' Taxi out times'!$B$5053:$C$5713, 2, 0)), 'ICAO LTO Cycle times'!$D$7,VLOOKUP($A105,' Taxi out times'!$B$5053:$C$5713, 2, 0)*60)</f>
        <v>771.46279491833025</v>
      </c>
      <c r="K105" s="30">
        <f>IF(ISNA(VLOOKUP($A105,' Taxi out times'!$B$5714:$C$6466, 2, 0)), 'ICAO LTO Cycle times'!$D$7,VLOOKUP($A105,' Taxi out times'!$B$5713:$C$6466, 2, 0)*60)</f>
        <v>796.74516293279021</v>
      </c>
      <c r="L105" s="30">
        <f>IF(ISNA(VLOOKUP($A105,' Taxi out times'!$B$6467:$C$7195, 2, 0)), 'ICAO LTO Cycle times'!$D$7,VLOOKUP($A105,' Taxi out times'!$B$6467:$C$7195, 2, 0)*60)</f>
        <v>837.02246269880311</v>
      </c>
      <c r="M105" s="30">
        <f>IF(ISNA(VLOOKUP($A105,'Taxi in times'!$B$2:$C$483, 2, 0)), 'ICAO LTO Cycle times'!$D$8,VLOOKUP($A105,'Taxi in times'!$B$2:$C$483, 2, 0)*60)</f>
        <v>287.64061182705046</v>
      </c>
      <c r="N105" s="30">
        <f>IF(ISNA(VLOOKUP($A105,'Taxi in times'!$B$483:$C$1074, 2, 0)), 'ICAO LTO Cycle times'!$D$8,VLOOKUP($A105,'Taxi in times'!$B$483:$C$1074, 2, 0)*60)</f>
        <v>323.78382469817961</v>
      </c>
      <c r="O105" s="30">
        <f>IF(ISNA(VLOOKUP($A105,'Taxi in times'!$B$1074:$C$1700, 2, 0)), 'ICAO LTO Cycle times'!$D$8,VLOOKUP($A105,'Taxi in times'!$B$1074:$C$1700, 2, 0)*60)</f>
        <v>320.74240719910011</v>
      </c>
      <c r="P105" s="30">
        <f>IF(ISNA(VLOOKUP($A105,'Taxi in times'!$B$1700:$C$2346, 2, 0)), 'ICAO LTO Cycle times'!$D$8,VLOOKUP($A105,'Taxi in times'!$B$1700:$C$2346, 2, 0)*60)</f>
        <v>309.4735056268733</v>
      </c>
      <c r="Q105" s="30">
        <f>IF(ISNA(VLOOKUP($A105,'Taxi in times'!$B$2346:$C$3020, 2, 0)), 'ICAO LTO Cycle times'!$D$8,VLOOKUP($A105,'Taxi in times'!$B$2346:$C$3020, 2, 0)*60)</f>
        <v>308.13264489052102</v>
      </c>
      <c r="R105" s="30">
        <f>IF(ISNA(VLOOKUP($A105,'Taxi in times'!$B$3020:$C$3684, 2, 0)), 'ICAO LTO Cycle times'!$D$8,VLOOKUP($A105,'Taxi in times'!$B$3020:$C$3684, 2, 0)*60)</f>
        <v>316.32148976754712</v>
      </c>
      <c r="S105" s="30">
        <f>IF(ISNA(VLOOKUP($A105,'Taxi in times'!$B$3684:$C$4389, 2, 0)), 'ICAO LTO Cycle times'!$D$8,VLOOKUP($A105,'Taxi in times'!$B$3684:$C$4389, 2, 0)*60)</f>
        <v>303.21919847555529</v>
      </c>
      <c r="T105" s="30">
        <f>IF(ISNA(VLOOKUP($A105,'Taxi in times'!$B$4389:$C$5084, 2, 0)), 'ICAO LTO Cycle times'!$D$8,VLOOKUP($A105,'Taxi in times'!$B$4389:$C$5084, 2, 0)*60)</f>
        <v>303.53572706668263</v>
      </c>
      <c r="U105" s="30">
        <f>IF(ISNA(VLOOKUP($A105,'Taxi in times'!$B$5085:$C$5749, 2, 0)), 'ICAO LTO Cycle times'!$D$8,VLOOKUP($A105,'Taxi in times'!$B$5085:$C$5749, 2, 0)*60)</f>
        <v>316.38853618719395</v>
      </c>
      <c r="V105" s="30">
        <f>IF(ISNA(VLOOKUP($A105,'Taxi in times'!$B$5750:$C$6509, 2, 0)), 'ICAO LTO Cycle times'!$D$8,VLOOKUP($A105,'Taxi in times'!$B$5750:$C$6509, 2, 0)*60)</f>
        <v>332.22720763723152</v>
      </c>
      <c r="W105" s="30">
        <f>IF(ISNA(VLOOKUP($A105,'Taxi in times'!$B$6510:$C$7239, 2, 0)), 'ICAO LTO Cycle times'!$D$8,VLOOKUP($A105,'Taxi in times'!$B$6510:$C$7239, 2, 0)*60)</f>
        <v>348.64926714978475</v>
      </c>
    </row>
    <row r="106" spans="1:23">
      <c r="A106" s="3" t="s">
        <v>447</v>
      </c>
      <c r="B106" s="30">
        <f>IF(ISNA(VLOOKUP($A106,' Taxi out times'!$B$2:$C$483, 2, 0)), 'ICAO LTO Cycle times'!$D$7,VLOOKUP($A106,' Taxi out times'!$B$2:$C$483, 2, 0)*60)</f>
        <v>712.34482758620686</v>
      </c>
      <c r="C106" s="30">
        <f>IF(ISNA(VLOOKUP($A106,' Taxi out times'!$B$484:$C$1071, 2, 0)), 'ICAO LTO Cycle times'!$D$7,VLOOKUP($A106,' Taxi out times'!$B$484:$C$1071, 2, 0)*60)</f>
        <v>680.40441176470586</v>
      </c>
      <c r="D106" s="30">
        <f>IF(ISNA(VLOOKUP($A106,' Taxi out times'!$B$1072:$C$1692, 2, 0)), 'ICAO LTO Cycle times'!$D$7,VLOOKUP($A106,' Taxi out times'!$B$1072:$C$1692, 2, 0)*60)</f>
        <v>724.17287630402382</v>
      </c>
      <c r="E106" s="30">
        <f>IF(ISNA(VLOOKUP($A106,' Taxi out times'!$B$1693:$C$2329, 2, 0)), 'ICAO LTO Cycle times'!$D$7,VLOOKUP($A106,' Taxi out times'!$B$1693:$C$2329, 2, 0)*60)</f>
        <v>715.25773195876286</v>
      </c>
      <c r="F106" s="30">
        <f>IF(ISNA(VLOOKUP($A106,' Taxi out times'!$B$2330:$C$2997, 2, 0)), 'ICAO LTO Cycle times'!$D$7,VLOOKUP($A106,' Taxi out times'!$B$2330:$C$2997, 2, 0)*60)</f>
        <v>656.68890236506979</v>
      </c>
      <c r="G106" s="30">
        <f>IF(ISNA(VLOOKUP($A106,' Taxi out times'!$B$2998:$C$3661, 2, 0)), 'ICAO LTO Cycle times'!$D$7,VLOOKUP($A106,' Taxi out times'!$B$2998:$C$3661, 2, 0)*60)</f>
        <v>659.02612826603331</v>
      </c>
      <c r="H106" s="30">
        <f>IF(ISNA(VLOOKUP($A106,' Taxi out times'!$B$3662:$C$4362, 2, 0)), 'ICAO LTO Cycle times'!$D$7,VLOOKUP($A106,' Taxi out times'!$B$3662:$C$4362, 2, 0)*60)</f>
        <v>651.82890855457219</v>
      </c>
      <c r="I106" s="30">
        <f>IF(ISNA(VLOOKUP($A106,' Taxi out times'!$B$4363:$C$5052, 2, 0)), 'ICAO LTO Cycle times'!$D$7,VLOOKUP($A106,' Taxi out times'!$B$4363:$C$5052, 2, 0)*60)</f>
        <v>653.89922832501134</v>
      </c>
      <c r="J106" s="30">
        <f>IF(ISNA(VLOOKUP($A106,' Taxi out times'!$B$5053:$C$5713, 2, 0)), 'ICAO LTO Cycle times'!$D$7,VLOOKUP($A106,' Taxi out times'!$B$5053:$C$5713, 2, 0)*60)</f>
        <v>653.95764705882357</v>
      </c>
      <c r="K106" s="30">
        <f>IF(ISNA(VLOOKUP($A106,' Taxi out times'!$B$5714:$C$6466, 2, 0)), 'ICAO LTO Cycle times'!$D$7,VLOOKUP($A106,' Taxi out times'!$B$5713:$C$6466, 2, 0)*60)</f>
        <v>661.58318425760285</v>
      </c>
      <c r="L106" s="30">
        <f>IF(ISNA(VLOOKUP($A106,' Taxi out times'!$B$6467:$C$7195, 2, 0)), 'ICAO LTO Cycle times'!$D$7,VLOOKUP($A106,' Taxi out times'!$B$6467:$C$7195, 2, 0)*60)</f>
        <v>612.0507399577167</v>
      </c>
      <c r="M106" s="30">
        <f>IF(ISNA(VLOOKUP($A106,'Taxi in times'!$B$2:$C$483, 2, 0)), 'ICAO LTO Cycle times'!$D$8,VLOOKUP($A106,'Taxi in times'!$B$2:$C$483, 2, 0)*60)</f>
        <v>330</v>
      </c>
      <c r="N106" s="30">
        <f>IF(ISNA(VLOOKUP($A106,'Taxi in times'!$B$483:$C$1074, 2, 0)), 'ICAO LTO Cycle times'!$D$8,VLOOKUP($A106,'Taxi in times'!$B$483:$C$1074, 2, 0)*60)</f>
        <v>352.23264540337709</v>
      </c>
      <c r="O106" s="30">
        <f>IF(ISNA(VLOOKUP($A106,'Taxi in times'!$B$1074:$C$1700, 2, 0)), 'ICAO LTO Cycle times'!$D$8,VLOOKUP($A106,'Taxi in times'!$B$1074:$C$1700, 2, 0)*60)</f>
        <v>318.23688480259597</v>
      </c>
      <c r="P106" s="30">
        <f>IF(ISNA(VLOOKUP($A106,'Taxi in times'!$B$1700:$C$2346, 2, 0)), 'ICAO LTO Cycle times'!$D$8,VLOOKUP($A106,'Taxi in times'!$B$1700:$C$2346, 2, 0)*60)</f>
        <v>314.88799540493966</v>
      </c>
      <c r="Q106" s="30">
        <f>IF(ISNA(VLOOKUP($A106,'Taxi in times'!$B$2346:$C$3020, 2, 0)), 'ICAO LTO Cycle times'!$D$8,VLOOKUP($A106,'Taxi in times'!$B$2346:$C$3020, 2, 0)*60)</f>
        <v>302.22289705435776</v>
      </c>
      <c r="R106" s="30">
        <f>IF(ISNA(VLOOKUP($A106,'Taxi in times'!$B$3020:$C$3684, 2, 0)), 'ICAO LTO Cycle times'!$D$8,VLOOKUP($A106,'Taxi in times'!$B$3020:$C$3684, 2, 0)*60)</f>
        <v>302.37315221733917</v>
      </c>
      <c r="S106" s="30">
        <f>IF(ISNA(VLOOKUP($A106,'Taxi in times'!$B$3684:$C$4389, 2, 0)), 'ICAO LTO Cycle times'!$D$8,VLOOKUP($A106,'Taxi in times'!$B$3684:$C$4389, 2, 0)*60)</f>
        <v>309.61651917404129</v>
      </c>
      <c r="T106" s="30">
        <f>IF(ISNA(VLOOKUP($A106,'Taxi in times'!$B$4389:$C$5084, 2, 0)), 'ICAO LTO Cycle times'!$D$8,VLOOKUP($A106,'Taxi in times'!$B$4389:$C$5084, 2, 0)*60)</f>
        <v>308.95644283121595</v>
      </c>
      <c r="U106" s="30">
        <f>IF(ISNA(VLOOKUP($A106,'Taxi in times'!$B$5085:$C$5749, 2, 0)), 'ICAO LTO Cycle times'!$D$8,VLOOKUP($A106,'Taxi in times'!$B$5085:$C$5749, 2, 0)*60)</f>
        <v>308.60356138706652</v>
      </c>
      <c r="V106" s="30">
        <f>IF(ISNA(VLOOKUP($A106,'Taxi in times'!$B$5750:$C$6509, 2, 0)), 'ICAO LTO Cycle times'!$D$8,VLOOKUP($A106,'Taxi in times'!$B$5750:$C$6509, 2, 0)*60)</f>
        <v>307.41603224361842</v>
      </c>
      <c r="W106" s="30">
        <f>IF(ISNA(VLOOKUP($A106,'Taxi in times'!$B$6510:$C$7239, 2, 0)), 'ICAO LTO Cycle times'!$D$8,VLOOKUP($A106,'Taxi in times'!$B$6510:$C$7239, 2, 0)*60)</f>
        <v>302.55049743744348</v>
      </c>
    </row>
    <row r="107" spans="1:23">
      <c r="A107" s="3" t="s">
        <v>448</v>
      </c>
      <c r="B107" s="30">
        <f>IF(ISNA(VLOOKUP($A107,' Taxi out times'!$B$2:$C$483, 2, 0)), 'ICAO LTO Cycle times'!$D$7,VLOOKUP($A107,' Taxi out times'!$B$2:$C$483, 2, 0)*60)</f>
        <v>672.85418106427096</v>
      </c>
      <c r="C107" s="30">
        <f>IF(ISNA(VLOOKUP($A107,' Taxi out times'!$B$484:$C$1071, 2, 0)), 'ICAO LTO Cycle times'!$D$7,VLOOKUP($A107,' Taxi out times'!$B$484:$C$1071, 2, 0)*60)</f>
        <v>652.66069975589903</v>
      </c>
      <c r="D107" s="30">
        <f>IF(ISNA(VLOOKUP($A107,' Taxi out times'!$B$1072:$C$1692, 2, 0)), 'ICAO LTO Cycle times'!$D$7,VLOOKUP($A107,' Taxi out times'!$B$1072:$C$1692, 2, 0)*60)</f>
        <v>664.47841424491855</v>
      </c>
      <c r="E107" s="30">
        <f>IF(ISNA(VLOOKUP($A107,' Taxi out times'!$B$1693:$C$2329, 2, 0)), 'ICAO LTO Cycle times'!$D$7,VLOOKUP($A107,' Taxi out times'!$B$1693:$C$2329, 2, 0)*60)</f>
        <v>644.27847245691112</v>
      </c>
      <c r="F107" s="30">
        <f>IF(ISNA(VLOOKUP($A107,' Taxi out times'!$B$2330:$C$2997, 2, 0)), 'ICAO LTO Cycle times'!$D$7,VLOOKUP($A107,' Taxi out times'!$B$2330:$C$2997, 2, 0)*60)</f>
        <v>625.69317901994577</v>
      </c>
      <c r="G107" s="30">
        <f>IF(ISNA(VLOOKUP($A107,' Taxi out times'!$B$2998:$C$3661, 2, 0)), 'ICAO LTO Cycle times'!$D$7,VLOOKUP($A107,' Taxi out times'!$B$2998:$C$3661, 2, 0)*60)</f>
        <v>618.58090926006332</v>
      </c>
      <c r="H107" s="30">
        <f>IF(ISNA(VLOOKUP($A107,' Taxi out times'!$B$3662:$C$4362, 2, 0)), 'ICAO LTO Cycle times'!$D$7,VLOOKUP($A107,' Taxi out times'!$B$3662:$C$4362, 2, 0)*60)</f>
        <v>617.35725308641975</v>
      </c>
      <c r="I107" s="30">
        <f>IF(ISNA(VLOOKUP($A107,' Taxi out times'!$B$4363:$C$5052, 2, 0)), 'ICAO LTO Cycle times'!$D$7,VLOOKUP($A107,' Taxi out times'!$B$4363:$C$5052, 2, 0)*60)</f>
        <v>617.80535509543392</v>
      </c>
      <c r="J107" s="30">
        <f>IF(ISNA(VLOOKUP($A107,' Taxi out times'!$B$5053:$C$5713, 2, 0)), 'ICAO LTO Cycle times'!$D$7,VLOOKUP($A107,' Taxi out times'!$B$5053:$C$5713, 2, 0)*60)</f>
        <v>617.48448489863472</v>
      </c>
      <c r="K107" s="30">
        <f>IF(ISNA(VLOOKUP($A107,' Taxi out times'!$B$5714:$C$6466, 2, 0)), 'ICAO LTO Cycle times'!$D$7,VLOOKUP($A107,' Taxi out times'!$B$5713:$C$6466, 2, 0)*60)</f>
        <v>578.75594013759837</v>
      </c>
      <c r="L107" s="30">
        <f>IF(ISNA(VLOOKUP($A107,' Taxi out times'!$B$6467:$C$7195, 2, 0)), 'ICAO LTO Cycle times'!$D$7,VLOOKUP($A107,' Taxi out times'!$B$6467:$C$7195, 2, 0)*60)</f>
        <v>533.62605618545535</v>
      </c>
      <c r="M107" s="30">
        <f>IF(ISNA(VLOOKUP($A107,'Taxi in times'!$B$2:$C$483, 2, 0)), 'ICAO LTO Cycle times'!$D$8,VLOOKUP($A107,'Taxi in times'!$B$2:$C$483, 2, 0)*60)</f>
        <v>255.74982231698647</v>
      </c>
      <c r="N107" s="30">
        <f>IF(ISNA(VLOOKUP($A107,'Taxi in times'!$B$483:$C$1074, 2, 0)), 'ICAO LTO Cycle times'!$D$8,VLOOKUP($A107,'Taxi in times'!$B$483:$C$1074, 2, 0)*60)</f>
        <v>241.64637470470655</v>
      </c>
      <c r="O107" s="30">
        <f>IF(ISNA(VLOOKUP($A107,'Taxi in times'!$B$1074:$C$1700, 2, 0)), 'ICAO LTO Cycle times'!$D$8,VLOOKUP($A107,'Taxi in times'!$B$1074:$C$1700, 2, 0)*60)</f>
        <v>207.60841514726508</v>
      </c>
      <c r="P107" s="30">
        <f>IF(ISNA(VLOOKUP($A107,'Taxi in times'!$B$1700:$C$2346, 2, 0)), 'ICAO LTO Cycle times'!$D$8,VLOOKUP($A107,'Taxi in times'!$B$1700:$C$2346, 2, 0)*60)</f>
        <v>210.32698932625516</v>
      </c>
      <c r="Q107" s="30">
        <f>IF(ISNA(VLOOKUP($A107,'Taxi in times'!$B$2346:$C$3020, 2, 0)), 'ICAO LTO Cycle times'!$D$8,VLOOKUP($A107,'Taxi in times'!$B$2346:$C$3020, 2, 0)*60)</f>
        <v>229.24232165938326</v>
      </c>
      <c r="R107" s="30">
        <f>IF(ISNA(VLOOKUP($A107,'Taxi in times'!$B$3020:$C$3684, 2, 0)), 'ICAO LTO Cycle times'!$D$8,VLOOKUP($A107,'Taxi in times'!$B$3020:$C$3684, 2, 0)*60)</f>
        <v>240.59162790697678</v>
      </c>
      <c r="S107" s="30">
        <f>IF(ISNA(VLOOKUP($A107,'Taxi in times'!$B$3684:$C$4389, 2, 0)), 'ICAO LTO Cycle times'!$D$8,VLOOKUP($A107,'Taxi in times'!$B$3684:$C$4389, 2, 0)*60)</f>
        <v>236.8607081776145</v>
      </c>
      <c r="T107" s="30">
        <f>IF(ISNA(VLOOKUP($A107,'Taxi in times'!$B$4389:$C$5084, 2, 0)), 'ICAO LTO Cycle times'!$D$8,VLOOKUP($A107,'Taxi in times'!$B$4389:$C$5084, 2, 0)*60)</f>
        <v>251.74986056887897</v>
      </c>
      <c r="U107" s="30">
        <f>IF(ISNA(VLOOKUP($A107,'Taxi in times'!$B$5085:$C$5749, 2, 0)), 'ICAO LTO Cycle times'!$D$8,VLOOKUP($A107,'Taxi in times'!$B$5085:$C$5749, 2, 0)*60)</f>
        <v>271.79150845702452</v>
      </c>
      <c r="V107" s="30">
        <f>IF(ISNA(VLOOKUP($A107,'Taxi in times'!$B$5750:$C$6509, 2, 0)), 'ICAO LTO Cycle times'!$D$8,VLOOKUP($A107,'Taxi in times'!$B$5750:$C$6509, 2, 0)*60)</f>
        <v>248.71470232591221</v>
      </c>
      <c r="W107" s="30">
        <f>IF(ISNA(VLOOKUP($A107,'Taxi in times'!$B$6510:$C$7239, 2, 0)), 'ICAO LTO Cycle times'!$D$8,VLOOKUP($A107,'Taxi in times'!$B$6510:$C$7239, 2, 0)*60)</f>
        <v>242.10199364345567</v>
      </c>
    </row>
    <row r="108" spans="1:23">
      <c r="A108" s="3" t="s">
        <v>1063</v>
      </c>
      <c r="B108" s="30">
        <f>IF(ISNA(VLOOKUP($A108,' Taxi out times'!$B$2:$C$483, 2, 0)), 'ICAO LTO Cycle times'!$D$7,VLOOKUP($A108,' Taxi out times'!$B$2:$C$483, 2, 0)*60)</f>
        <v>1140</v>
      </c>
      <c r="C108" s="30">
        <f>IF(ISNA(VLOOKUP($A108,' Taxi out times'!$B$484:$C$1071, 2, 0)), 'ICAO LTO Cycle times'!$D$7,VLOOKUP($A108,' Taxi out times'!$B$484:$C$1071, 2, 0)*60)</f>
        <v>1140</v>
      </c>
      <c r="D108" s="30">
        <f>IF(ISNA(VLOOKUP($A108,' Taxi out times'!$B$1072:$C$1692, 2, 0)), 'ICAO LTO Cycle times'!$D$7,VLOOKUP($A108,' Taxi out times'!$B$1072:$C$1692, 2, 0)*60)</f>
        <v>1140</v>
      </c>
      <c r="E108" s="30">
        <f>IF(ISNA(VLOOKUP($A108,' Taxi out times'!$B$1693:$C$2329, 2, 0)), 'ICAO LTO Cycle times'!$D$7,VLOOKUP($A108,' Taxi out times'!$B$1693:$C$2329, 2, 0)*60)</f>
        <v>1140</v>
      </c>
      <c r="F108" s="30">
        <f>IF(ISNA(VLOOKUP($A108,' Taxi out times'!$B$2330:$C$2997, 2, 0)), 'ICAO LTO Cycle times'!$D$7,VLOOKUP($A108,' Taxi out times'!$B$2330:$C$2997, 2, 0)*60)</f>
        <v>1140</v>
      </c>
      <c r="G108" s="30">
        <f>IF(ISNA(VLOOKUP($A108,' Taxi out times'!$B$2998:$C$3661, 2, 0)), 'ICAO LTO Cycle times'!$D$7,VLOOKUP($A108,' Taxi out times'!$B$2998:$C$3661, 2, 0)*60)</f>
        <v>1140</v>
      </c>
      <c r="H108" s="30">
        <f>IF(ISNA(VLOOKUP($A108,' Taxi out times'!$B$3662:$C$4362, 2, 0)), 'ICAO LTO Cycle times'!$D$7,VLOOKUP($A108,' Taxi out times'!$B$3662:$C$4362, 2, 0)*60)</f>
        <v>406.33431085043992</v>
      </c>
      <c r="I108" s="30">
        <f>IF(ISNA(VLOOKUP($A108,' Taxi out times'!$B$4363:$C$5052, 2, 0)), 'ICAO LTO Cycle times'!$D$7,VLOOKUP($A108,' Taxi out times'!$B$4363:$C$5052, 2, 0)*60)</f>
        <v>392.94464944649445</v>
      </c>
      <c r="J108" s="30">
        <f>IF(ISNA(VLOOKUP($A108,' Taxi out times'!$B$5053:$C$5713, 2, 0)), 'ICAO LTO Cycle times'!$D$7,VLOOKUP($A108,' Taxi out times'!$B$5053:$C$5713, 2, 0)*60)</f>
        <v>421.78217821782181</v>
      </c>
      <c r="K108" s="30">
        <f>IF(ISNA(VLOOKUP($A108,' Taxi out times'!$B$5714:$C$6466, 2, 0)), 'ICAO LTO Cycle times'!$D$7,VLOOKUP($A108,' Taxi out times'!$B$5713:$C$6466, 2, 0)*60)</f>
        <v>417.40000000000003</v>
      </c>
      <c r="L108" s="30">
        <f>IF(ISNA(VLOOKUP($A108,' Taxi out times'!$B$6467:$C$7195, 2, 0)), 'ICAO LTO Cycle times'!$D$7,VLOOKUP($A108,' Taxi out times'!$B$6467:$C$7195, 2, 0)*60)</f>
        <v>422.52127659574467</v>
      </c>
      <c r="M108" s="30">
        <f>IF(ISNA(VLOOKUP($A108,'Taxi in times'!$B$2:$C$483, 2, 0)), 'ICAO LTO Cycle times'!$D$8,VLOOKUP($A108,'Taxi in times'!$B$2:$C$483, 2, 0)*60)</f>
        <v>420</v>
      </c>
      <c r="N108" s="30">
        <f>IF(ISNA(VLOOKUP($A108,'Taxi in times'!$B$483:$C$1074, 2, 0)), 'ICAO LTO Cycle times'!$D$8,VLOOKUP($A108,'Taxi in times'!$B$483:$C$1074, 2, 0)*60)</f>
        <v>420</v>
      </c>
      <c r="O108" s="30">
        <f>IF(ISNA(VLOOKUP($A108,'Taxi in times'!$B$1074:$C$1700, 2, 0)), 'ICAO LTO Cycle times'!$D$8,VLOOKUP($A108,'Taxi in times'!$B$1074:$C$1700, 2, 0)*60)</f>
        <v>420</v>
      </c>
      <c r="P108" s="30">
        <f>IF(ISNA(VLOOKUP($A108,'Taxi in times'!$B$1700:$C$2346, 2, 0)), 'ICAO LTO Cycle times'!$D$8,VLOOKUP($A108,'Taxi in times'!$B$1700:$C$2346, 2, 0)*60)</f>
        <v>420</v>
      </c>
      <c r="Q108" s="30">
        <f>IF(ISNA(VLOOKUP($A108,'Taxi in times'!$B$2346:$C$3020, 2, 0)), 'ICAO LTO Cycle times'!$D$8,VLOOKUP($A108,'Taxi in times'!$B$2346:$C$3020, 2, 0)*60)</f>
        <v>420</v>
      </c>
      <c r="R108" s="30">
        <f>IF(ISNA(VLOOKUP($A108,'Taxi in times'!$B$3020:$C$3684, 2, 0)), 'ICAO LTO Cycle times'!$D$8,VLOOKUP($A108,'Taxi in times'!$B$3020:$C$3684, 2, 0)*60)</f>
        <v>420</v>
      </c>
      <c r="S108" s="30">
        <f>IF(ISNA(VLOOKUP($A108,'Taxi in times'!$B$3684:$C$4389, 2, 0)), 'ICAO LTO Cycle times'!$D$8,VLOOKUP($A108,'Taxi in times'!$B$3684:$C$4389, 2, 0)*60)</f>
        <v>235.546875</v>
      </c>
      <c r="T108" s="30">
        <f>IF(ISNA(VLOOKUP($A108,'Taxi in times'!$B$4389:$C$5084, 2, 0)), 'ICAO LTO Cycle times'!$D$8,VLOOKUP($A108,'Taxi in times'!$B$4389:$C$5084, 2, 0)*60)</f>
        <v>243.90390390390391</v>
      </c>
      <c r="U108" s="30">
        <f>IF(ISNA(VLOOKUP($A108,'Taxi in times'!$B$5085:$C$5749, 2, 0)), 'ICAO LTO Cycle times'!$D$8,VLOOKUP($A108,'Taxi in times'!$B$5085:$C$5749, 2, 0)*60)</f>
        <v>271.0985915492958</v>
      </c>
      <c r="V108" s="30">
        <f>IF(ISNA(VLOOKUP($A108,'Taxi in times'!$B$5750:$C$6509, 2, 0)), 'ICAO LTO Cycle times'!$D$8,VLOOKUP($A108,'Taxi in times'!$B$5750:$C$6509, 2, 0)*60)</f>
        <v>258.13592233009712</v>
      </c>
      <c r="W108" s="30">
        <f>IF(ISNA(VLOOKUP($A108,'Taxi in times'!$B$6510:$C$7239, 2, 0)), 'ICAO LTO Cycle times'!$D$8,VLOOKUP($A108,'Taxi in times'!$B$6510:$C$7239, 2, 0)*60)</f>
        <v>241.39167105956773</v>
      </c>
    </row>
    <row r="109" spans="1:23">
      <c r="A109" s="3" t="s">
        <v>449</v>
      </c>
      <c r="B109" s="30">
        <f>IF(ISNA(VLOOKUP($A109,' Taxi out times'!$B$2:$C$483, 2, 0)), 'ICAO LTO Cycle times'!$D$7,VLOOKUP($A109,' Taxi out times'!$B$2:$C$483, 2, 0)*60)</f>
        <v>1140</v>
      </c>
      <c r="C109" s="30">
        <f>IF(ISNA(VLOOKUP($A109,' Taxi out times'!$B$484:$C$1071, 2, 0)), 'ICAO LTO Cycle times'!$D$7,VLOOKUP($A109,' Taxi out times'!$B$484:$C$1071, 2, 0)*60)</f>
        <v>290.79497907949792</v>
      </c>
      <c r="D109" s="30">
        <f>IF(ISNA(VLOOKUP($A109,' Taxi out times'!$B$1072:$C$1692, 2, 0)), 'ICAO LTO Cycle times'!$D$7,VLOOKUP($A109,' Taxi out times'!$B$1072:$C$1692, 2, 0)*60)</f>
        <v>279.25943621595798</v>
      </c>
      <c r="E109" s="30">
        <f>IF(ISNA(VLOOKUP($A109,' Taxi out times'!$B$1693:$C$2329, 2, 0)), 'ICAO LTO Cycle times'!$D$7,VLOOKUP($A109,' Taxi out times'!$B$1693:$C$2329, 2, 0)*60)</f>
        <v>311.19402985074623</v>
      </c>
      <c r="F109" s="30">
        <f>IF(ISNA(VLOOKUP($A109,' Taxi out times'!$B$2330:$C$2997, 2, 0)), 'ICAO LTO Cycle times'!$D$7,VLOOKUP($A109,' Taxi out times'!$B$2330:$C$2997, 2, 0)*60)</f>
        <v>342.96312949640287</v>
      </c>
      <c r="G109" s="30">
        <f>IF(ISNA(VLOOKUP($A109,' Taxi out times'!$B$2998:$C$3661, 2, 0)), 'ICAO LTO Cycle times'!$D$7,VLOOKUP($A109,' Taxi out times'!$B$2998:$C$3661, 2, 0)*60)</f>
        <v>331.88971082716881</v>
      </c>
      <c r="H109" s="30">
        <f>IF(ISNA(VLOOKUP($A109,' Taxi out times'!$B$3662:$C$4362, 2, 0)), 'ICAO LTO Cycle times'!$D$7,VLOOKUP($A109,' Taxi out times'!$B$3662:$C$4362, 2, 0)*60)</f>
        <v>332.34718826405867</v>
      </c>
      <c r="I109" s="30">
        <f>IF(ISNA(VLOOKUP($A109,' Taxi out times'!$B$4363:$C$5052, 2, 0)), 'ICAO LTO Cycle times'!$D$7,VLOOKUP($A109,' Taxi out times'!$B$4363:$C$5052, 2, 0)*60)</f>
        <v>475.98850874902058</v>
      </c>
      <c r="J109" s="30">
        <f>IF(ISNA(VLOOKUP($A109,' Taxi out times'!$B$5053:$C$5713, 2, 0)), 'ICAO LTO Cycle times'!$D$7,VLOOKUP($A109,' Taxi out times'!$B$5053:$C$5713, 2, 0)*60)</f>
        <v>518.52017937219728</v>
      </c>
      <c r="K109" s="30">
        <f>IF(ISNA(VLOOKUP($A109,' Taxi out times'!$B$5714:$C$6466, 2, 0)), 'ICAO LTO Cycle times'!$D$7,VLOOKUP($A109,' Taxi out times'!$B$5713:$C$6466, 2, 0)*60)</f>
        <v>487.19910011248589</v>
      </c>
      <c r="L109" s="30">
        <f>IF(ISNA(VLOOKUP($A109,' Taxi out times'!$B$6467:$C$7195, 2, 0)), 'ICAO LTO Cycle times'!$D$7,VLOOKUP($A109,' Taxi out times'!$B$6467:$C$7195, 2, 0)*60)</f>
        <v>417.83861671469742</v>
      </c>
      <c r="M109" s="30">
        <f>IF(ISNA(VLOOKUP($A109,'Taxi in times'!$B$2:$C$483, 2, 0)), 'ICAO LTO Cycle times'!$D$8,VLOOKUP($A109,'Taxi in times'!$B$2:$C$483, 2, 0)*60)</f>
        <v>420</v>
      </c>
      <c r="N109" s="30">
        <f>IF(ISNA(VLOOKUP($A109,'Taxi in times'!$B$483:$C$1074, 2, 0)), 'ICAO LTO Cycle times'!$D$8,VLOOKUP($A109,'Taxi in times'!$B$483:$C$1074, 2, 0)*60)</f>
        <v>299.94832041343665</v>
      </c>
      <c r="O109" s="30">
        <f>IF(ISNA(VLOOKUP($A109,'Taxi in times'!$B$1074:$C$1700, 2, 0)), 'ICAO LTO Cycle times'!$D$8,VLOOKUP($A109,'Taxi in times'!$B$1074:$C$1700, 2, 0)*60)</f>
        <v>307.62603550295859</v>
      </c>
      <c r="P109" s="30">
        <f>IF(ISNA(VLOOKUP($A109,'Taxi in times'!$B$1700:$C$2346, 2, 0)), 'ICAO LTO Cycle times'!$D$8,VLOOKUP($A109,'Taxi in times'!$B$1700:$C$2346, 2, 0)*60)</f>
        <v>304.67132867132864</v>
      </c>
      <c r="Q109" s="30">
        <f>IF(ISNA(VLOOKUP($A109,'Taxi in times'!$B$2346:$C$3020, 2, 0)), 'ICAO LTO Cycle times'!$D$8,VLOOKUP($A109,'Taxi in times'!$B$2346:$C$3020, 2, 0)*60)</f>
        <v>301.87037452343571</v>
      </c>
      <c r="R109" s="30">
        <f>IF(ISNA(VLOOKUP($A109,'Taxi in times'!$B$3020:$C$3684, 2, 0)), 'ICAO LTO Cycle times'!$D$8,VLOOKUP($A109,'Taxi in times'!$B$3020:$C$3684, 2, 0)*60)</f>
        <v>268.79086430810571</v>
      </c>
      <c r="S109" s="30">
        <f>IF(ISNA(VLOOKUP($A109,'Taxi in times'!$B$3684:$C$4389, 2, 0)), 'ICAO LTO Cycle times'!$D$8,VLOOKUP($A109,'Taxi in times'!$B$3684:$C$4389, 2, 0)*60)</f>
        <v>286.96904247660189</v>
      </c>
      <c r="T109" s="30">
        <f>IF(ISNA(VLOOKUP($A109,'Taxi in times'!$B$4389:$C$5084, 2, 0)), 'ICAO LTO Cycle times'!$D$8,VLOOKUP($A109,'Taxi in times'!$B$4389:$C$5084, 2, 0)*60)</f>
        <v>284.36430639642015</v>
      </c>
      <c r="U109" s="30">
        <f>IF(ISNA(VLOOKUP($A109,'Taxi in times'!$B$5085:$C$5749, 2, 0)), 'ICAO LTO Cycle times'!$D$8,VLOOKUP($A109,'Taxi in times'!$B$5085:$C$5749, 2, 0)*60)</f>
        <v>297.43178973717147</v>
      </c>
      <c r="V109" s="30">
        <f>IF(ISNA(VLOOKUP($A109,'Taxi in times'!$B$5750:$C$6509, 2, 0)), 'ICAO LTO Cycle times'!$D$8,VLOOKUP($A109,'Taxi in times'!$B$5750:$C$6509, 2, 0)*60)</f>
        <v>274.29215170859931</v>
      </c>
      <c r="W109" s="30">
        <f>IF(ISNA(VLOOKUP($A109,'Taxi in times'!$B$6510:$C$7239, 2, 0)), 'ICAO LTO Cycle times'!$D$8,VLOOKUP($A109,'Taxi in times'!$B$6510:$C$7239, 2, 0)*60)</f>
        <v>253.1024531024531</v>
      </c>
    </row>
    <row r="110" spans="1:23">
      <c r="A110" s="3" t="s">
        <v>450</v>
      </c>
      <c r="B110" s="30">
        <f>IF(ISNA(VLOOKUP($A110,' Taxi out times'!$B$2:$C$483, 2, 0)), 'ICAO LTO Cycle times'!$D$7,VLOOKUP($A110,' Taxi out times'!$B$2:$C$483, 2, 0)*60)</f>
        <v>624.18212478920748</v>
      </c>
      <c r="C110" s="30">
        <f>IF(ISNA(VLOOKUP($A110,' Taxi out times'!$B$484:$C$1071, 2, 0)), 'ICAO LTO Cycle times'!$D$7,VLOOKUP($A110,' Taxi out times'!$B$484:$C$1071, 2, 0)*60)</f>
        <v>629.30895023738356</v>
      </c>
      <c r="D110" s="30">
        <f>IF(ISNA(VLOOKUP($A110,' Taxi out times'!$B$1072:$C$1692, 2, 0)), 'ICAO LTO Cycle times'!$D$7,VLOOKUP($A110,' Taxi out times'!$B$1072:$C$1692, 2, 0)*60)</f>
        <v>644.40094432421802</v>
      </c>
      <c r="E110" s="30">
        <f>IF(ISNA(VLOOKUP($A110,' Taxi out times'!$B$1693:$C$2329, 2, 0)), 'ICAO LTO Cycle times'!$D$7,VLOOKUP($A110,' Taxi out times'!$B$1693:$C$2329, 2, 0)*60)</f>
        <v>610.20626841682292</v>
      </c>
      <c r="F110" s="30">
        <f>IF(ISNA(VLOOKUP($A110,' Taxi out times'!$B$2330:$C$2997, 2, 0)), 'ICAO LTO Cycle times'!$D$7,VLOOKUP($A110,' Taxi out times'!$B$2330:$C$2997, 2, 0)*60)</f>
        <v>597.87599754450582</v>
      </c>
      <c r="G110" s="30">
        <f>IF(ISNA(VLOOKUP($A110,' Taxi out times'!$B$2998:$C$3661, 2, 0)), 'ICAO LTO Cycle times'!$D$7,VLOOKUP($A110,' Taxi out times'!$B$2998:$C$3661, 2, 0)*60)</f>
        <v>589.00529963310237</v>
      </c>
      <c r="H110" s="30">
        <f>IF(ISNA(VLOOKUP($A110,' Taxi out times'!$B$3662:$C$4362, 2, 0)), 'ICAO LTO Cycle times'!$D$7,VLOOKUP($A110,' Taxi out times'!$B$3662:$C$4362, 2, 0)*60)</f>
        <v>569.40020802033973</v>
      </c>
      <c r="I110" s="30">
        <f>IF(ISNA(VLOOKUP($A110,' Taxi out times'!$B$4363:$C$5052, 2, 0)), 'ICAO LTO Cycle times'!$D$7,VLOOKUP($A110,' Taxi out times'!$B$4363:$C$5052, 2, 0)*60)</f>
        <v>565.85460170146939</v>
      </c>
      <c r="J110" s="30">
        <f>IF(ISNA(VLOOKUP($A110,' Taxi out times'!$B$5053:$C$5713, 2, 0)), 'ICAO LTO Cycle times'!$D$7,VLOOKUP($A110,' Taxi out times'!$B$5053:$C$5713, 2, 0)*60)</f>
        <v>551.03964098728488</v>
      </c>
      <c r="K110" s="30">
        <f>IF(ISNA(VLOOKUP($A110,' Taxi out times'!$B$5714:$C$6466, 2, 0)), 'ICAO LTO Cycle times'!$D$7,VLOOKUP($A110,' Taxi out times'!$B$5713:$C$6466, 2, 0)*60)</f>
        <v>540.54183266932262</v>
      </c>
      <c r="L110" s="30">
        <f>IF(ISNA(VLOOKUP($A110,' Taxi out times'!$B$6467:$C$7195, 2, 0)), 'ICAO LTO Cycle times'!$D$7,VLOOKUP($A110,' Taxi out times'!$B$6467:$C$7195, 2, 0)*60)</f>
        <v>539.12419239052406</v>
      </c>
      <c r="M110" s="30">
        <f>IF(ISNA(VLOOKUP($A110,'Taxi in times'!$B$2:$C$483, 2, 0)), 'ICAO LTO Cycle times'!$D$8,VLOOKUP($A110,'Taxi in times'!$B$2:$C$483, 2, 0)*60)</f>
        <v>352.51282051282055</v>
      </c>
      <c r="N110" s="30">
        <f>IF(ISNA(VLOOKUP($A110,'Taxi in times'!$B$483:$C$1074, 2, 0)), 'ICAO LTO Cycle times'!$D$8,VLOOKUP($A110,'Taxi in times'!$B$483:$C$1074, 2, 0)*60)</f>
        <v>327.20464135021098</v>
      </c>
      <c r="O110" s="30">
        <f>IF(ISNA(VLOOKUP($A110,'Taxi in times'!$B$1074:$C$1700, 2, 0)), 'ICAO LTO Cycle times'!$D$8,VLOOKUP($A110,'Taxi in times'!$B$1074:$C$1700, 2, 0)*60)</f>
        <v>312.796486090776</v>
      </c>
      <c r="P110" s="30">
        <f>IF(ISNA(VLOOKUP($A110,'Taxi in times'!$B$1700:$C$2346, 2, 0)), 'ICAO LTO Cycle times'!$D$8,VLOOKUP($A110,'Taxi in times'!$B$1700:$C$2346, 2, 0)*60)</f>
        <v>290.81085908197889</v>
      </c>
      <c r="Q110" s="30">
        <f>IF(ISNA(VLOOKUP($A110,'Taxi in times'!$B$2346:$C$3020, 2, 0)), 'ICAO LTO Cycle times'!$D$8,VLOOKUP($A110,'Taxi in times'!$B$2346:$C$3020, 2, 0)*60)</f>
        <v>305.98956735194844</v>
      </c>
      <c r="R110" s="30">
        <f>IF(ISNA(VLOOKUP($A110,'Taxi in times'!$B$3020:$C$3684, 2, 0)), 'ICAO LTO Cycle times'!$D$8,VLOOKUP($A110,'Taxi in times'!$B$3020:$C$3684, 2, 0)*60)</f>
        <v>303.62284899704713</v>
      </c>
      <c r="S110" s="30">
        <f>IF(ISNA(VLOOKUP($A110,'Taxi in times'!$B$3684:$C$4389, 2, 0)), 'ICAO LTO Cycle times'!$D$8,VLOOKUP($A110,'Taxi in times'!$B$3684:$C$4389, 2, 0)*60)</f>
        <v>286.97396704084071</v>
      </c>
      <c r="T110" s="30">
        <f>IF(ISNA(VLOOKUP($A110,'Taxi in times'!$B$4389:$C$5084, 2, 0)), 'ICAO LTO Cycle times'!$D$8,VLOOKUP($A110,'Taxi in times'!$B$4389:$C$5084, 2, 0)*60)</f>
        <v>278.39906892538471</v>
      </c>
      <c r="U110" s="30">
        <f>IF(ISNA(VLOOKUP($A110,'Taxi in times'!$B$5085:$C$5749, 2, 0)), 'ICAO LTO Cycle times'!$D$8,VLOOKUP($A110,'Taxi in times'!$B$5085:$C$5749, 2, 0)*60)</f>
        <v>285.14214463840398</v>
      </c>
      <c r="V110" s="30">
        <f>IF(ISNA(VLOOKUP($A110,'Taxi in times'!$B$5750:$C$6509, 2, 0)), 'ICAO LTO Cycle times'!$D$8,VLOOKUP($A110,'Taxi in times'!$B$5750:$C$6509, 2, 0)*60)</f>
        <v>268.84523493496147</v>
      </c>
      <c r="W110" s="30">
        <f>IF(ISNA(VLOOKUP($A110,'Taxi in times'!$B$6510:$C$7239, 2, 0)), 'ICAO LTO Cycle times'!$D$8,VLOOKUP($A110,'Taxi in times'!$B$6510:$C$7239, 2, 0)*60)</f>
        <v>275.83661769974918</v>
      </c>
    </row>
    <row r="111" spans="1:23">
      <c r="A111" s="3" t="s">
        <v>451</v>
      </c>
      <c r="B111" s="30">
        <f>IF(ISNA(VLOOKUP($A111,' Taxi out times'!$B$2:$C$483, 2, 0)), 'ICAO LTO Cycle times'!$D$7,VLOOKUP($A111,' Taxi out times'!$B$2:$C$483, 2, 0)*60)</f>
        <v>1140</v>
      </c>
      <c r="C111" s="30">
        <f>IF(ISNA(VLOOKUP($A111,' Taxi out times'!$B$484:$C$1071, 2, 0)), 'ICAO LTO Cycle times'!$D$7,VLOOKUP($A111,' Taxi out times'!$B$484:$C$1071, 2, 0)*60)</f>
        <v>1140</v>
      </c>
      <c r="D111" s="30">
        <f>IF(ISNA(VLOOKUP($A111,' Taxi out times'!$B$1072:$C$1692, 2, 0)), 'ICAO LTO Cycle times'!$D$7,VLOOKUP($A111,' Taxi out times'!$B$1072:$C$1692, 2, 0)*60)</f>
        <v>1140</v>
      </c>
      <c r="E111" s="30">
        <f>IF(ISNA(VLOOKUP($A111,' Taxi out times'!$B$1693:$C$2329, 2, 0)), 'ICAO LTO Cycle times'!$D$7,VLOOKUP($A111,' Taxi out times'!$B$1693:$C$2329, 2, 0)*60)</f>
        <v>1140</v>
      </c>
      <c r="F111" s="30">
        <f>IF(ISNA(VLOOKUP($A111,' Taxi out times'!$B$2330:$C$2997, 2, 0)), 'ICAO LTO Cycle times'!$D$7,VLOOKUP($A111,' Taxi out times'!$B$2330:$C$2997, 2, 0)*60)</f>
        <v>537.5</v>
      </c>
      <c r="G111" s="30">
        <f>IF(ISNA(VLOOKUP($A111,' Taxi out times'!$B$2998:$C$3661, 2, 0)), 'ICAO LTO Cycle times'!$D$7,VLOOKUP($A111,' Taxi out times'!$B$2998:$C$3661, 2, 0)*60)</f>
        <v>1140</v>
      </c>
      <c r="H111" s="30">
        <f>IF(ISNA(VLOOKUP($A111,' Taxi out times'!$B$3662:$C$4362, 2, 0)), 'ICAO LTO Cycle times'!$D$7,VLOOKUP($A111,' Taxi out times'!$B$3662:$C$4362, 2, 0)*60)</f>
        <v>1140</v>
      </c>
      <c r="I111" s="30">
        <f>IF(ISNA(VLOOKUP($A111,' Taxi out times'!$B$4363:$C$5052, 2, 0)), 'ICAO LTO Cycle times'!$D$7,VLOOKUP($A111,' Taxi out times'!$B$4363:$C$5052, 2, 0)*60)</f>
        <v>1140</v>
      </c>
      <c r="J111" s="30">
        <f>IF(ISNA(VLOOKUP($A111,' Taxi out times'!$B$5053:$C$5713, 2, 0)), 'ICAO LTO Cycle times'!$D$7,VLOOKUP($A111,' Taxi out times'!$B$5053:$C$5713, 2, 0)*60)</f>
        <v>1140</v>
      </c>
      <c r="K111" s="30">
        <f>IF(ISNA(VLOOKUP($A111,' Taxi out times'!$B$5714:$C$6466, 2, 0)), 'ICAO LTO Cycle times'!$D$7,VLOOKUP($A111,' Taxi out times'!$B$5713:$C$6466, 2, 0)*60)</f>
        <v>1140</v>
      </c>
      <c r="L111" s="30">
        <f>IF(ISNA(VLOOKUP($A111,' Taxi out times'!$B$6467:$C$7195, 2, 0)), 'ICAO LTO Cycle times'!$D$7,VLOOKUP($A111,' Taxi out times'!$B$6467:$C$7195, 2, 0)*60)</f>
        <v>1140</v>
      </c>
      <c r="M111" s="30">
        <f>IF(ISNA(VLOOKUP($A111,'Taxi in times'!$B$2:$C$483, 2, 0)), 'ICAO LTO Cycle times'!$D$8,VLOOKUP($A111,'Taxi in times'!$B$2:$C$483, 2, 0)*60)</f>
        <v>420</v>
      </c>
      <c r="N111" s="30">
        <f>IF(ISNA(VLOOKUP($A111,'Taxi in times'!$B$483:$C$1074, 2, 0)), 'ICAO LTO Cycle times'!$D$8,VLOOKUP($A111,'Taxi in times'!$B$483:$C$1074, 2, 0)*60)</f>
        <v>420</v>
      </c>
      <c r="O111" s="30">
        <f>IF(ISNA(VLOOKUP($A111,'Taxi in times'!$B$1074:$C$1700, 2, 0)), 'ICAO LTO Cycle times'!$D$8,VLOOKUP($A111,'Taxi in times'!$B$1074:$C$1700, 2, 0)*60)</f>
        <v>420</v>
      </c>
      <c r="P111" s="30">
        <f>IF(ISNA(VLOOKUP($A111,'Taxi in times'!$B$1700:$C$2346, 2, 0)), 'ICAO LTO Cycle times'!$D$8,VLOOKUP($A111,'Taxi in times'!$B$1700:$C$2346, 2, 0)*60)</f>
        <v>420</v>
      </c>
      <c r="Q111" s="30">
        <f>IF(ISNA(VLOOKUP($A111,'Taxi in times'!$B$2346:$C$3020, 2, 0)), 'ICAO LTO Cycle times'!$D$8,VLOOKUP($A111,'Taxi in times'!$B$2346:$C$3020, 2, 0)*60)</f>
        <v>304.79087452471481</v>
      </c>
      <c r="R111" s="30">
        <f>IF(ISNA(VLOOKUP($A111,'Taxi in times'!$B$3020:$C$3684, 2, 0)), 'ICAO LTO Cycle times'!$D$8,VLOOKUP($A111,'Taxi in times'!$B$3020:$C$3684, 2, 0)*60)</f>
        <v>420</v>
      </c>
      <c r="S111" s="30">
        <f>IF(ISNA(VLOOKUP($A111,'Taxi in times'!$B$3684:$C$4389, 2, 0)), 'ICAO LTO Cycle times'!$D$8,VLOOKUP($A111,'Taxi in times'!$B$3684:$C$4389, 2, 0)*60)</f>
        <v>420</v>
      </c>
      <c r="T111" s="30">
        <f>IF(ISNA(VLOOKUP($A111,'Taxi in times'!$B$4389:$C$5084, 2, 0)), 'ICAO LTO Cycle times'!$D$8,VLOOKUP($A111,'Taxi in times'!$B$4389:$C$5084, 2, 0)*60)</f>
        <v>420</v>
      </c>
      <c r="U111" s="30">
        <f>IF(ISNA(VLOOKUP($A111,'Taxi in times'!$B$5085:$C$5749, 2, 0)), 'ICAO LTO Cycle times'!$D$8,VLOOKUP($A111,'Taxi in times'!$B$5085:$C$5749, 2, 0)*60)</f>
        <v>420</v>
      </c>
      <c r="V111" s="30">
        <f>IF(ISNA(VLOOKUP($A111,'Taxi in times'!$B$5750:$C$6509, 2, 0)), 'ICAO LTO Cycle times'!$D$8,VLOOKUP($A111,'Taxi in times'!$B$5750:$C$6509, 2, 0)*60)</f>
        <v>420</v>
      </c>
      <c r="W111" s="30">
        <f>IF(ISNA(VLOOKUP($A111,'Taxi in times'!$B$6510:$C$7239, 2, 0)), 'ICAO LTO Cycle times'!$D$8,VLOOKUP($A111,'Taxi in times'!$B$6510:$C$7239, 2, 0)*60)</f>
        <v>420</v>
      </c>
    </row>
    <row r="112" spans="1:23">
      <c r="A112" s="3" t="s">
        <v>452</v>
      </c>
      <c r="B112" s="30">
        <f>IF(ISNA(VLOOKUP($A112,' Taxi out times'!$B$2:$C$483, 2, 0)), 'ICAO LTO Cycle times'!$D$7,VLOOKUP($A112,' Taxi out times'!$B$2:$C$483, 2, 0)*60)</f>
        <v>1054.132470628299</v>
      </c>
      <c r="C112" s="30">
        <f>IF(ISNA(VLOOKUP($A112,' Taxi out times'!$B$484:$C$1071, 2, 0)), 'ICAO LTO Cycle times'!$D$7,VLOOKUP($A112,' Taxi out times'!$B$484:$C$1071, 2, 0)*60)</f>
        <v>1060.0378887398538</v>
      </c>
      <c r="D112" s="30">
        <f>IF(ISNA(VLOOKUP($A112,' Taxi out times'!$B$1072:$C$1692, 2, 0)), 'ICAO LTO Cycle times'!$D$7,VLOOKUP($A112,' Taxi out times'!$B$1072:$C$1692, 2, 0)*60)</f>
        <v>1064.9434910004186</v>
      </c>
      <c r="E112" s="30">
        <f>IF(ISNA(VLOOKUP($A112,' Taxi out times'!$B$1693:$C$2329, 2, 0)), 'ICAO LTO Cycle times'!$D$7,VLOOKUP($A112,' Taxi out times'!$B$1693:$C$2329, 2, 0)*60)</f>
        <v>1042.9889750072534</v>
      </c>
      <c r="F112" s="30">
        <f>IF(ISNA(VLOOKUP($A112,' Taxi out times'!$B$2330:$C$2997, 2, 0)), 'ICAO LTO Cycle times'!$D$7,VLOOKUP($A112,' Taxi out times'!$B$2330:$C$2997, 2, 0)*60)</f>
        <v>966.39129669125555</v>
      </c>
      <c r="G112" s="30">
        <f>IF(ISNA(VLOOKUP($A112,' Taxi out times'!$B$2998:$C$3661, 2, 0)), 'ICAO LTO Cycle times'!$D$7,VLOOKUP($A112,' Taxi out times'!$B$2998:$C$3661, 2, 0)*60)</f>
        <v>1012.7143953738293</v>
      </c>
      <c r="H112" s="30">
        <f>IF(ISNA(VLOOKUP($A112,' Taxi out times'!$B$3662:$C$4362, 2, 0)), 'ICAO LTO Cycle times'!$D$7,VLOOKUP($A112,' Taxi out times'!$B$3662:$C$4362, 2, 0)*60)</f>
        <v>960.61567320103643</v>
      </c>
      <c r="I112" s="30">
        <f>IF(ISNA(VLOOKUP($A112,' Taxi out times'!$B$4363:$C$5052, 2, 0)), 'ICAO LTO Cycle times'!$D$7,VLOOKUP($A112,' Taxi out times'!$B$4363:$C$5052, 2, 0)*60)</f>
        <v>946.18741930204226</v>
      </c>
      <c r="J112" s="30">
        <f>IF(ISNA(VLOOKUP($A112,' Taxi out times'!$B$5053:$C$5713, 2, 0)), 'ICAO LTO Cycle times'!$D$7,VLOOKUP($A112,' Taxi out times'!$B$5053:$C$5713, 2, 0)*60)</f>
        <v>964.23340578498585</v>
      </c>
      <c r="K112" s="30">
        <f>IF(ISNA(VLOOKUP($A112,' Taxi out times'!$B$5714:$C$6466, 2, 0)), 'ICAO LTO Cycle times'!$D$7,VLOOKUP($A112,' Taxi out times'!$B$5713:$C$6466, 2, 0)*60)</f>
        <v>995.59053751496958</v>
      </c>
      <c r="L112" s="30">
        <f>IF(ISNA(VLOOKUP($A112,' Taxi out times'!$B$6467:$C$7195, 2, 0)), 'ICAO LTO Cycle times'!$D$7,VLOOKUP($A112,' Taxi out times'!$B$6467:$C$7195, 2, 0)*60)</f>
        <v>1103.0237680338962</v>
      </c>
      <c r="M112" s="30">
        <f>IF(ISNA(VLOOKUP($A112,'Taxi in times'!$B$2:$C$483, 2, 0)), 'ICAO LTO Cycle times'!$D$8,VLOOKUP($A112,'Taxi in times'!$B$2:$C$483, 2, 0)*60)</f>
        <v>431.12489942439811</v>
      </c>
      <c r="N112" s="30">
        <f>IF(ISNA(VLOOKUP($A112,'Taxi in times'!$B$483:$C$1074, 2, 0)), 'ICAO LTO Cycle times'!$D$8,VLOOKUP($A112,'Taxi in times'!$B$483:$C$1074, 2, 0)*60)</f>
        <v>440.30742290106042</v>
      </c>
      <c r="O112" s="30">
        <f>IF(ISNA(VLOOKUP($A112,'Taxi in times'!$B$1074:$C$1700, 2, 0)), 'ICAO LTO Cycle times'!$D$8,VLOOKUP($A112,'Taxi in times'!$B$1074:$C$1700, 2, 0)*60)</f>
        <v>455.76647319904407</v>
      </c>
      <c r="P112" s="30">
        <f>IF(ISNA(VLOOKUP($A112,'Taxi in times'!$B$1700:$C$2346, 2, 0)), 'ICAO LTO Cycle times'!$D$8,VLOOKUP($A112,'Taxi in times'!$B$1700:$C$2346, 2, 0)*60)</f>
        <v>457.12718163185031</v>
      </c>
      <c r="Q112" s="30">
        <f>IF(ISNA(VLOOKUP($A112,'Taxi in times'!$B$2346:$C$3020, 2, 0)), 'ICAO LTO Cycle times'!$D$8,VLOOKUP($A112,'Taxi in times'!$B$2346:$C$3020, 2, 0)*60)</f>
        <v>460.48637390360523</v>
      </c>
      <c r="R112" s="30">
        <f>IF(ISNA(VLOOKUP($A112,'Taxi in times'!$B$3020:$C$3684, 2, 0)), 'ICAO LTO Cycle times'!$D$8,VLOOKUP($A112,'Taxi in times'!$B$3020:$C$3684, 2, 0)*60)</f>
        <v>444.06930743674928</v>
      </c>
      <c r="S112" s="30">
        <f>IF(ISNA(VLOOKUP($A112,'Taxi in times'!$B$3684:$C$4389, 2, 0)), 'ICAO LTO Cycle times'!$D$8,VLOOKUP($A112,'Taxi in times'!$B$3684:$C$4389, 2, 0)*60)</f>
        <v>425.80934184165613</v>
      </c>
      <c r="T112" s="30">
        <f>IF(ISNA(VLOOKUP($A112,'Taxi in times'!$B$4389:$C$5084, 2, 0)), 'ICAO LTO Cycle times'!$D$8,VLOOKUP($A112,'Taxi in times'!$B$4389:$C$5084, 2, 0)*60)</f>
        <v>436.93745338880251</v>
      </c>
      <c r="U112" s="30">
        <f>IF(ISNA(VLOOKUP($A112,'Taxi in times'!$B$5085:$C$5749, 2, 0)), 'ICAO LTO Cycle times'!$D$8,VLOOKUP($A112,'Taxi in times'!$B$5085:$C$5749, 2, 0)*60)</f>
        <v>411.50408364430047</v>
      </c>
      <c r="V112" s="30">
        <f>IF(ISNA(VLOOKUP($A112,'Taxi in times'!$B$5750:$C$6509, 2, 0)), 'ICAO LTO Cycle times'!$D$8,VLOOKUP($A112,'Taxi in times'!$B$5750:$C$6509, 2, 0)*60)</f>
        <v>423.87237883627273</v>
      </c>
      <c r="W112" s="30">
        <f>IF(ISNA(VLOOKUP($A112,'Taxi in times'!$B$6510:$C$7239, 2, 0)), 'ICAO LTO Cycle times'!$D$8,VLOOKUP($A112,'Taxi in times'!$B$6510:$C$7239, 2, 0)*60)</f>
        <v>428.83945858492984</v>
      </c>
    </row>
    <row r="113" spans="1:23">
      <c r="A113" s="3" t="s">
        <v>453</v>
      </c>
      <c r="B113" s="30">
        <f>IF(ISNA(VLOOKUP($A113,' Taxi out times'!$B$2:$C$483, 2, 0)), 'ICAO LTO Cycle times'!$D$7,VLOOKUP($A113,' Taxi out times'!$B$2:$C$483, 2, 0)*60)</f>
        <v>665.36312849162016</v>
      </c>
      <c r="C113" s="30">
        <f>IF(ISNA(VLOOKUP($A113,' Taxi out times'!$B$484:$C$1071, 2, 0)), 'ICAO LTO Cycle times'!$D$7,VLOOKUP($A113,' Taxi out times'!$B$484:$C$1071, 2, 0)*60)</f>
        <v>636.75923630052068</v>
      </c>
      <c r="D113" s="30">
        <f>IF(ISNA(VLOOKUP($A113,' Taxi out times'!$B$1072:$C$1692, 2, 0)), 'ICAO LTO Cycle times'!$D$7,VLOOKUP($A113,' Taxi out times'!$B$1072:$C$1692, 2, 0)*60)</f>
        <v>732.07041072925392</v>
      </c>
      <c r="E113" s="30">
        <f>IF(ISNA(VLOOKUP($A113,' Taxi out times'!$B$1693:$C$2329, 2, 0)), 'ICAO LTO Cycle times'!$D$7,VLOOKUP($A113,' Taxi out times'!$B$1693:$C$2329, 2, 0)*60)</f>
        <v>761.65128460962831</v>
      </c>
      <c r="F113" s="30">
        <f>IF(ISNA(VLOOKUP($A113,' Taxi out times'!$B$2330:$C$2997, 2, 0)), 'ICAO LTO Cycle times'!$D$7,VLOOKUP($A113,' Taxi out times'!$B$2330:$C$2997, 2, 0)*60)</f>
        <v>641.56649811653722</v>
      </c>
      <c r="G113" s="30">
        <f>IF(ISNA(VLOOKUP($A113,' Taxi out times'!$B$2998:$C$3661, 2, 0)), 'ICAO LTO Cycle times'!$D$7,VLOOKUP($A113,' Taxi out times'!$B$2998:$C$3661, 2, 0)*60)</f>
        <v>592.5436632333184</v>
      </c>
      <c r="H113" s="30">
        <f>IF(ISNA(VLOOKUP($A113,' Taxi out times'!$B$3662:$C$4362, 2, 0)), 'ICAO LTO Cycle times'!$D$7,VLOOKUP($A113,' Taxi out times'!$B$3662:$C$4362, 2, 0)*60)</f>
        <v>552.40891555936571</v>
      </c>
      <c r="I113" s="30">
        <f>IF(ISNA(VLOOKUP($A113,' Taxi out times'!$B$4363:$C$5052, 2, 0)), 'ICAO LTO Cycle times'!$D$7,VLOOKUP($A113,' Taxi out times'!$B$4363:$C$5052, 2, 0)*60)</f>
        <v>558.82172915072692</v>
      </c>
      <c r="J113" s="30">
        <f>IF(ISNA(VLOOKUP($A113,' Taxi out times'!$B$5053:$C$5713, 2, 0)), 'ICAO LTO Cycle times'!$D$7,VLOOKUP($A113,' Taxi out times'!$B$5053:$C$5713, 2, 0)*60)</f>
        <v>534.62934194991612</v>
      </c>
      <c r="K113" s="30">
        <f>IF(ISNA(VLOOKUP($A113,' Taxi out times'!$B$5714:$C$6466, 2, 0)), 'ICAO LTO Cycle times'!$D$7,VLOOKUP($A113,' Taxi out times'!$B$5713:$C$6466, 2, 0)*60)</f>
        <v>530.02136171204404</v>
      </c>
      <c r="L113" s="30">
        <f>IF(ISNA(VLOOKUP($A113,' Taxi out times'!$B$6467:$C$7195, 2, 0)), 'ICAO LTO Cycle times'!$D$7,VLOOKUP($A113,' Taxi out times'!$B$6467:$C$7195, 2, 0)*60)</f>
        <v>550.08477855559852</v>
      </c>
      <c r="M113" s="30">
        <f>IF(ISNA(VLOOKUP($A113,'Taxi in times'!$B$2:$C$483, 2, 0)), 'ICAO LTO Cycle times'!$D$8,VLOOKUP($A113,'Taxi in times'!$B$2:$C$483, 2, 0)*60)</f>
        <v>182.86674816625919</v>
      </c>
      <c r="N113" s="30">
        <f>IF(ISNA(VLOOKUP($A113,'Taxi in times'!$B$483:$C$1074, 2, 0)), 'ICAO LTO Cycle times'!$D$8,VLOOKUP($A113,'Taxi in times'!$B$483:$C$1074, 2, 0)*60)</f>
        <v>210.27627503613465</v>
      </c>
      <c r="O113" s="30">
        <f>IF(ISNA(VLOOKUP($A113,'Taxi in times'!$B$1074:$C$1700, 2, 0)), 'ICAO LTO Cycle times'!$D$8,VLOOKUP($A113,'Taxi in times'!$B$1074:$C$1700, 2, 0)*60)</f>
        <v>231.08490146688399</v>
      </c>
      <c r="P113" s="30">
        <f>IF(ISNA(VLOOKUP($A113,'Taxi in times'!$B$1700:$C$2346, 2, 0)), 'ICAO LTO Cycle times'!$D$8,VLOOKUP($A113,'Taxi in times'!$B$1700:$C$2346, 2, 0)*60)</f>
        <v>228.86842694671876</v>
      </c>
      <c r="Q113" s="30">
        <f>IF(ISNA(VLOOKUP($A113,'Taxi in times'!$B$2346:$C$3020, 2, 0)), 'ICAO LTO Cycle times'!$D$8,VLOOKUP($A113,'Taxi in times'!$B$2346:$C$3020, 2, 0)*60)</f>
        <v>216.34250764525996</v>
      </c>
      <c r="R113" s="30">
        <f>IF(ISNA(VLOOKUP($A113,'Taxi in times'!$B$3020:$C$3684, 2, 0)), 'ICAO LTO Cycle times'!$D$8,VLOOKUP($A113,'Taxi in times'!$B$3020:$C$3684, 2, 0)*60)</f>
        <v>226.36694690464415</v>
      </c>
      <c r="S113" s="30">
        <f>IF(ISNA(VLOOKUP($A113,'Taxi in times'!$B$3684:$C$4389, 2, 0)), 'ICAO LTO Cycle times'!$D$8,VLOOKUP($A113,'Taxi in times'!$B$3684:$C$4389, 2, 0)*60)</f>
        <v>201.17457820989421</v>
      </c>
      <c r="T113" s="30">
        <f>IF(ISNA(VLOOKUP($A113,'Taxi in times'!$B$4389:$C$5084, 2, 0)), 'ICAO LTO Cycle times'!$D$8,VLOOKUP($A113,'Taxi in times'!$B$4389:$C$5084, 2, 0)*60)</f>
        <v>198.61337248098226</v>
      </c>
      <c r="U113" s="30">
        <f>IF(ISNA(VLOOKUP($A113,'Taxi in times'!$B$5085:$C$5749, 2, 0)), 'ICAO LTO Cycle times'!$D$8,VLOOKUP($A113,'Taxi in times'!$B$5085:$C$5749, 2, 0)*60)</f>
        <v>200.45030476427416</v>
      </c>
      <c r="V113" s="30">
        <f>IF(ISNA(VLOOKUP($A113,'Taxi in times'!$B$5750:$C$6509, 2, 0)), 'ICAO LTO Cycle times'!$D$8,VLOOKUP($A113,'Taxi in times'!$B$5750:$C$6509, 2, 0)*60)</f>
        <v>206.27873507332063</v>
      </c>
      <c r="W113" s="30">
        <f>IF(ISNA(VLOOKUP($A113,'Taxi in times'!$B$6510:$C$7239, 2, 0)), 'ICAO LTO Cycle times'!$D$8,VLOOKUP($A113,'Taxi in times'!$B$6510:$C$7239, 2, 0)*60)</f>
        <v>231.6053393601243</v>
      </c>
    </row>
    <row r="114" spans="1:23">
      <c r="A114" s="3" t="s">
        <v>454</v>
      </c>
      <c r="B114" s="30">
        <f>IF(ISNA(VLOOKUP($A114,' Taxi out times'!$B$2:$C$483, 2, 0)), 'ICAO LTO Cycle times'!$D$7,VLOOKUP($A114,' Taxi out times'!$B$2:$C$483, 2, 0)*60)</f>
        <v>1140</v>
      </c>
      <c r="C114" s="30">
        <f>IF(ISNA(VLOOKUP($A114,' Taxi out times'!$B$484:$C$1071, 2, 0)), 'ICAO LTO Cycle times'!$D$7,VLOOKUP($A114,' Taxi out times'!$B$484:$C$1071, 2, 0)*60)</f>
        <v>1140</v>
      </c>
      <c r="D114" s="30">
        <f>IF(ISNA(VLOOKUP($A114,' Taxi out times'!$B$1072:$C$1692, 2, 0)), 'ICAO LTO Cycle times'!$D$7,VLOOKUP($A114,' Taxi out times'!$B$1072:$C$1692, 2, 0)*60)</f>
        <v>1140</v>
      </c>
      <c r="E114" s="30">
        <f>IF(ISNA(VLOOKUP($A114,' Taxi out times'!$B$1693:$C$2329, 2, 0)), 'ICAO LTO Cycle times'!$D$7,VLOOKUP($A114,' Taxi out times'!$B$1693:$C$2329, 2, 0)*60)</f>
        <v>1140</v>
      </c>
      <c r="F114" s="30">
        <f>IF(ISNA(VLOOKUP($A114,' Taxi out times'!$B$2330:$C$2997, 2, 0)), 'ICAO LTO Cycle times'!$D$7,VLOOKUP($A114,' Taxi out times'!$B$2330:$C$2997, 2, 0)*60)</f>
        <v>519.70193740685545</v>
      </c>
      <c r="G114" s="30">
        <f>IF(ISNA(VLOOKUP($A114,' Taxi out times'!$B$2998:$C$3661, 2, 0)), 'ICAO LTO Cycle times'!$D$7,VLOOKUP($A114,' Taxi out times'!$B$2998:$C$3661, 2, 0)*60)</f>
        <v>1140</v>
      </c>
      <c r="H114" s="30">
        <f>IF(ISNA(VLOOKUP($A114,' Taxi out times'!$B$3662:$C$4362, 2, 0)), 'ICAO LTO Cycle times'!$D$7,VLOOKUP($A114,' Taxi out times'!$B$3662:$C$4362, 2, 0)*60)</f>
        <v>1140</v>
      </c>
      <c r="I114" s="30">
        <f>IF(ISNA(VLOOKUP($A114,' Taxi out times'!$B$4363:$C$5052, 2, 0)), 'ICAO LTO Cycle times'!$D$7,VLOOKUP($A114,' Taxi out times'!$B$4363:$C$5052, 2, 0)*60)</f>
        <v>1140</v>
      </c>
      <c r="J114" s="30">
        <f>IF(ISNA(VLOOKUP($A114,' Taxi out times'!$B$5053:$C$5713, 2, 0)), 'ICAO LTO Cycle times'!$D$7,VLOOKUP($A114,' Taxi out times'!$B$5053:$C$5713, 2, 0)*60)</f>
        <v>1140</v>
      </c>
      <c r="K114" s="30">
        <f>IF(ISNA(VLOOKUP($A114,' Taxi out times'!$B$5714:$C$6466, 2, 0)), 'ICAO LTO Cycle times'!$D$7,VLOOKUP($A114,' Taxi out times'!$B$5713:$C$6466, 2, 0)*60)</f>
        <v>1140</v>
      </c>
      <c r="L114" s="30">
        <f>IF(ISNA(VLOOKUP($A114,' Taxi out times'!$B$6467:$C$7195, 2, 0)), 'ICAO LTO Cycle times'!$D$7,VLOOKUP($A114,' Taxi out times'!$B$6467:$C$7195, 2, 0)*60)</f>
        <v>1140</v>
      </c>
      <c r="M114" s="30">
        <f>IF(ISNA(VLOOKUP($A114,'Taxi in times'!$B$2:$C$483, 2, 0)), 'ICAO LTO Cycle times'!$D$8,VLOOKUP($A114,'Taxi in times'!$B$2:$C$483, 2, 0)*60)</f>
        <v>420</v>
      </c>
      <c r="N114" s="30">
        <f>IF(ISNA(VLOOKUP($A114,'Taxi in times'!$B$483:$C$1074, 2, 0)), 'ICAO LTO Cycle times'!$D$8,VLOOKUP($A114,'Taxi in times'!$B$483:$C$1074, 2, 0)*60)</f>
        <v>420</v>
      </c>
      <c r="O114" s="30">
        <f>IF(ISNA(VLOOKUP($A114,'Taxi in times'!$B$1074:$C$1700, 2, 0)), 'ICAO LTO Cycle times'!$D$8,VLOOKUP($A114,'Taxi in times'!$B$1074:$C$1700, 2, 0)*60)</f>
        <v>420</v>
      </c>
      <c r="P114" s="30">
        <f>IF(ISNA(VLOOKUP($A114,'Taxi in times'!$B$1700:$C$2346, 2, 0)), 'ICAO LTO Cycle times'!$D$8,VLOOKUP($A114,'Taxi in times'!$B$1700:$C$2346, 2, 0)*60)</f>
        <v>420</v>
      </c>
      <c r="Q114" s="30">
        <f>IF(ISNA(VLOOKUP($A114,'Taxi in times'!$B$2346:$C$3020, 2, 0)), 'ICAO LTO Cycle times'!$D$8,VLOOKUP($A114,'Taxi in times'!$B$2346:$C$3020, 2, 0)*60)</f>
        <v>344.69026548672565</v>
      </c>
      <c r="R114" s="30">
        <f>IF(ISNA(VLOOKUP($A114,'Taxi in times'!$B$3020:$C$3684, 2, 0)), 'ICAO LTO Cycle times'!$D$8,VLOOKUP($A114,'Taxi in times'!$B$3020:$C$3684, 2, 0)*60)</f>
        <v>420</v>
      </c>
      <c r="S114" s="30">
        <f>IF(ISNA(VLOOKUP($A114,'Taxi in times'!$B$3684:$C$4389, 2, 0)), 'ICAO LTO Cycle times'!$D$8,VLOOKUP($A114,'Taxi in times'!$B$3684:$C$4389, 2, 0)*60)</f>
        <v>420</v>
      </c>
      <c r="T114" s="30">
        <f>IF(ISNA(VLOOKUP($A114,'Taxi in times'!$B$4389:$C$5084, 2, 0)), 'ICAO LTO Cycle times'!$D$8,VLOOKUP($A114,'Taxi in times'!$B$4389:$C$5084, 2, 0)*60)</f>
        <v>420</v>
      </c>
      <c r="U114" s="30">
        <f>IF(ISNA(VLOOKUP($A114,'Taxi in times'!$B$5085:$C$5749, 2, 0)), 'ICAO LTO Cycle times'!$D$8,VLOOKUP($A114,'Taxi in times'!$B$5085:$C$5749, 2, 0)*60)</f>
        <v>420</v>
      </c>
      <c r="V114" s="30">
        <f>IF(ISNA(VLOOKUP($A114,'Taxi in times'!$B$5750:$C$6509, 2, 0)), 'ICAO LTO Cycle times'!$D$8,VLOOKUP($A114,'Taxi in times'!$B$5750:$C$6509, 2, 0)*60)</f>
        <v>420</v>
      </c>
      <c r="W114" s="30">
        <f>IF(ISNA(VLOOKUP($A114,'Taxi in times'!$B$6510:$C$7239, 2, 0)), 'ICAO LTO Cycle times'!$D$8,VLOOKUP($A114,'Taxi in times'!$B$6510:$C$7239, 2, 0)*60)</f>
        <v>420</v>
      </c>
    </row>
    <row r="115" spans="1:23">
      <c r="A115" s="3" t="s">
        <v>455</v>
      </c>
      <c r="B115" s="30">
        <f>IF(ISNA(VLOOKUP($A115,' Taxi out times'!$B$2:$C$483, 2, 0)), 'ICAO LTO Cycle times'!$D$7,VLOOKUP($A115,' Taxi out times'!$B$2:$C$483, 2, 0)*60)</f>
        <v>1238.4427950439128</v>
      </c>
      <c r="C115" s="30">
        <f>IF(ISNA(VLOOKUP($A115,' Taxi out times'!$B$484:$C$1071, 2, 0)), 'ICAO LTO Cycle times'!$D$7,VLOOKUP($A115,' Taxi out times'!$B$484:$C$1071, 2, 0)*60)</f>
        <v>1286.2244946784876</v>
      </c>
      <c r="D115" s="30">
        <f>IF(ISNA(VLOOKUP($A115,' Taxi out times'!$B$1072:$C$1692, 2, 0)), 'ICAO LTO Cycle times'!$D$7,VLOOKUP($A115,' Taxi out times'!$B$1072:$C$1692, 2, 0)*60)</f>
        <v>1265.2671866673127</v>
      </c>
      <c r="E115" s="30">
        <f>IF(ISNA(VLOOKUP($A115,' Taxi out times'!$B$1693:$C$2329, 2, 0)), 'ICAO LTO Cycle times'!$D$7,VLOOKUP($A115,' Taxi out times'!$B$1693:$C$2329, 2, 0)*60)</f>
        <v>1293.5943517329911</v>
      </c>
      <c r="F115" s="30">
        <f>IF(ISNA(VLOOKUP($A115,' Taxi out times'!$B$2330:$C$2997, 2, 0)), 'ICAO LTO Cycle times'!$D$7,VLOOKUP($A115,' Taxi out times'!$B$2330:$C$2997, 2, 0)*60)</f>
        <v>1243.5580586764747</v>
      </c>
      <c r="G115" s="30">
        <f>IF(ISNA(VLOOKUP($A115,' Taxi out times'!$B$2998:$C$3661, 2, 0)), 'ICAO LTO Cycle times'!$D$7,VLOOKUP($A115,' Taxi out times'!$B$2998:$C$3661, 2, 0)*60)</f>
        <v>1301.5720037385863</v>
      </c>
      <c r="H115" s="30">
        <f>IF(ISNA(VLOOKUP($A115,' Taxi out times'!$B$3662:$C$4362, 2, 0)), 'ICAO LTO Cycle times'!$D$7,VLOOKUP($A115,' Taxi out times'!$B$3662:$C$4362, 2, 0)*60)</f>
        <v>1272.8792745903306</v>
      </c>
      <c r="I115" s="30">
        <f>IF(ISNA(VLOOKUP($A115,' Taxi out times'!$B$4363:$C$5052, 2, 0)), 'ICAO LTO Cycle times'!$D$7,VLOOKUP($A115,' Taxi out times'!$B$4363:$C$5052, 2, 0)*60)</f>
        <v>1210.8559134455627</v>
      </c>
      <c r="J115" s="30">
        <f>IF(ISNA(VLOOKUP($A115,' Taxi out times'!$B$5053:$C$5713, 2, 0)), 'ICAO LTO Cycle times'!$D$7,VLOOKUP($A115,' Taxi out times'!$B$5053:$C$5713, 2, 0)*60)</f>
        <v>1207.1333441086149</v>
      </c>
      <c r="K115" s="30">
        <f>IF(ISNA(VLOOKUP($A115,' Taxi out times'!$B$5714:$C$6466, 2, 0)), 'ICAO LTO Cycle times'!$D$7,VLOOKUP($A115,' Taxi out times'!$B$5713:$C$6466, 2, 0)*60)</f>
        <v>1235.9957869720211</v>
      </c>
      <c r="L115" s="30">
        <f>IF(ISNA(VLOOKUP($A115,' Taxi out times'!$B$6467:$C$7195, 2, 0)), 'ICAO LTO Cycle times'!$D$7,VLOOKUP($A115,' Taxi out times'!$B$6467:$C$7195, 2, 0)*60)</f>
        <v>1252.2519109119662</v>
      </c>
      <c r="M115" s="30">
        <f>IF(ISNA(VLOOKUP($A115,'Taxi in times'!$B$2:$C$483, 2, 0)), 'ICAO LTO Cycle times'!$D$8,VLOOKUP($A115,'Taxi in times'!$B$2:$C$483, 2, 0)*60)</f>
        <v>582.92886843546069</v>
      </c>
      <c r="N115" s="30">
        <f>IF(ISNA(VLOOKUP($A115,'Taxi in times'!$B$483:$C$1074, 2, 0)), 'ICAO LTO Cycle times'!$D$8,VLOOKUP($A115,'Taxi in times'!$B$483:$C$1074, 2, 0)*60)</f>
        <v>642.67033676089011</v>
      </c>
      <c r="O115" s="30">
        <f>IF(ISNA(VLOOKUP($A115,'Taxi in times'!$B$1074:$C$1700, 2, 0)), 'ICAO LTO Cycle times'!$D$8,VLOOKUP($A115,'Taxi in times'!$B$1074:$C$1700, 2, 0)*60)</f>
        <v>662.96841220639544</v>
      </c>
      <c r="P115" s="30">
        <f>IF(ISNA(VLOOKUP($A115,'Taxi in times'!$B$1700:$C$2346, 2, 0)), 'ICAO LTO Cycle times'!$D$8,VLOOKUP($A115,'Taxi in times'!$B$1700:$C$2346, 2, 0)*60)</f>
        <v>558.67231241821992</v>
      </c>
      <c r="Q115" s="30">
        <f>IF(ISNA(VLOOKUP($A115,'Taxi in times'!$B$2346:$C$3020, 2, 0)), 'ICAO LTO Cycle times'!$D$8,VLOOKUP($A115,'Taxi in times'!$B$2346:$C$3020, 2, 0)*60)</f>
        <v>492.50303033784672</v>
      </c>
      <c r="R115" s="30">
        <f>IF(ISNA(VLOOKUP($A115,'Taxi in times'!$B$3020:$C$3684, 2, 0)), 'ICAO LTO Cycle times'!$D$8,VLOOKUP($A115,'Taxi in times'!$B$3020:$C$3684, 2, 0)*60)</f>
        <v>490.26097470460775</v>
      </c>
      <c r="S115" s="30">
        <f>IF(ISNA(VLOOKUP($A115,'Taxi in times'!$B$3684:$C$4389, 2, 0)), 'ICAO LTO Cycle times'!$D$8,VLOOKUP($A115,'Taxi in times'!$B$3684:$C$4389, 2, 0)*60)</f>
        <v>442.68680269898641</v>
      </c>
      <c r="T115" s="30">
        <f>IF(ISNA(VLOOKUP($A115,'Taxi in times'!$B$4389:$C$5084, 2, 0)), 'ICAO LTO Cycle times'!$D$8,VLOOKUP($A115,'Taxi in times'!$B$4389:$C$5084, 2, 0)*60)</f>
        <v>438.45800003382317</v>
      </c>
      <c r="U115" s="30">
        <f>IF(ISNA(VLOOKUP($A115,'Taxi in times'!$B$5085:$C$5749, 2, 0)), 'ICAO LTO Cycle times'!$D$8,VLOOKUP($A115,'Taxi in times'!$B$5085:$C$5749, 2, 0)*60)</f>
        <v>454.73113770523531</v>
      </c>
      <c r="V115" s="30">
        <f>IF(ISNA(VLOOKUP($A115,'Taxi in times'!$B$5750:$C$6509, 2, 0)), 'ICAO LTO Cycle times'!$D$8,VLOOKUP($A115,'Taxi in times'!$B$5750:$C$6509, 2, 0)*60)</f>
        <v>463.84379545466834</v>
      </c>
      <c r="W115" s="30">
        <f>IF(ISNA(VLOOKUP($A115,'Taxi in times'!$B$6510:$C$7239, 2, 0)), 'ICAO LTO Cycle times'!$D$8,VLOOKUP($A115,'Taxi in times'!$B$6510:$C$7239, 2, 0)*60)</f>
        <v>468.64458559528782</v>
      </c>
    </row>
    <row r="116" spans="1:23">
      <c r="A116" s="3" t="s">
        <v>1064</v>
      </c>
      <c r="B116" s="30">
        <f>IF(ISNA(VLOOKUP($A116,' Taxi out times'!$B$2:$C$483, 2, 0)), 'ICAO LTO Cycle times'!$D$7,VLOOKUP($A116,' Taxi out times'!$B$2:$C$483, 2, 0)*60)</f>
        <v>1140</v>
      </c>
      <c r="C116" s="30">
        <f>IF(ISNA(VLOOKUP($A116,' Taxi out times'!$B$484:$C$1071, 2, 0)), 'ICAO LTO Cycle times'!$D$7,VLOOKUP($A116,' Taxi out times'!$B$484:$C$1071, 2, 0)*60)</f>
        <v>1140</v>
      </c>
      <c r="D116" s="30">
        <f>IF(ISNA(VLOOKUP($A116,' Taxi out times'!$B$1072:$C$1692, 2, 0)), 'ICAO LTO Cycle times'!$D$7,VLOOKUP($A116,' Taxi out times'!$B$1072:$C$1692, 2, 0)*60)</f>
        <v>1140</v>
      </c>
      <c r="E116" s="30">
        <f>IF(ISNA(VLOOKUP($A116,' Taxi out times'!$B$1693:$C$2329, 2, 0)), 'ICAO LTO Cycle times'!$D$7,VLOOKUP($A116,' Taxi out times'!$B$1693:$C$2329, 2, 0)*60)</f>
        <v>1140</v>
      </c>
      <c r="F116" s="30">
        <f>IF(ISNA(VLOOKUP($A116,' Taxi out times'!$B$2330:$C$2997, 2, 0)), 'ICAO LTO Cycle times'!$D$7,VLOOKUP($A116,' Taxi out times'!$B$2330:$C$2997, 2, 0)*60)</f>
        <v>1140</v>
      </c>
      <c r="G116" s="30">
        <f>IF(ISNA(VLOOKUP($A116,' Taxi out times'!$B$2998:$C$3661, 2, 0)), 'ICAO LTO Cycle times'!$D$7,VLOOKUP($A116,' Taxi out times'!$B$2998:$C$3661, 2, 0)*60)</f>
        <v>1140</v>
      </c>
      <c r="H116" s="30">
        <f>IF(ISNA(VLOOKUP($A116,' Taxi out times'!$B$3662:$C$4362, 2, 0)), 'ICAO LTO Cycle times'!$D$7,VLOOKUP($A116,' Taxi out times'!$B$3662:$C$4362, 2, 0)*60)</f>
        <v>475.79104477611941</v>
      </c>
      <c r="I116" s="30">
        <f>IF(ISNA(VLOOKUP($A116,' Taxi out times'!$B$4363:$C$5052, 2, 0)), 'ICAO LTO Cycle times'!$D$7,VLOOKUP($A116,' Taxi out times'!$B$4363:$C$5052, 2, 0)*60)</f>
        <v>667.97270172621438</v>
      </c>
      <c r="J116" s="30">
        <f>IF(ISNA(VLOOKUP($A116,' Taxi out times'!$B$5053:$C$5713, 2, 0)), 'ICAO LTO Cycle times'!$D$7,VLOOKUP($A116,' Taxi out times'!$B$5053:$C$5713, 2, 0)*60)</f>
        <v>647.9178731245064</v>
      </c>
      <c r="K116" s="30">
        <f>IF(ISNA(VLOOKUP($A116,' Taxi out times'!$B$5714:$C$6466, 2, 0)), 'ICAO LTO Cycle times'!$D$7,VLOOKUP($A116,' Taxi out times'!$B$5713:$C$6466, 2, 0)*60)</f>
        <v>664.45807770961153</v>
      </c>
      <c r="L116" s="30">
        <f>IF(ISNA(VLOOKUP($A116,' Taxi out times'!$B$6467:$C$7195, 2, 0)), 'ICAO LTO Cycle times'!$D$7,VLOOKUP($A116,' Taxi out times'!$B$6467:$C$7195, 2, 0)*60)</f>
        <v>693.48034515819745</v>
      </c>
      <c r="M116" s="30">
        <f>IF(ISNA(VLOOKUP($A116,'Taxi in times'!$B$2:$C$483, 2, 0)), 'ICAO LTO Cycle times'!$D$8,VLOOKUP($A116,'Taxi in times'!$B$2:$C$483, 2, 0)*60)</f>
        <v>420</v>
      </c>
      <c r="N116" s="30">
        <f>IF(ISNA(VLOOKUP($A116,'Taxi in times'!$B$483:$C$1074, 2, 0)), 'ICAO LTO Cycle times'!$D$8,VLOOKUP($A116,'Taxi in times'!$B$483:$C$1074, 2, 0)*60)</f>
        <v>420</v>
      </c>
      <c r="O116" s="30">
        <f>IF(ISNA(VLOOKUP($A116,'Taxi in times'!$B$1074:$C$1700, 2, 0)), 'ICAO LTO Cycle times'!$D$8,VLOOKUP($A116,'Taxi in times'!$B$1074:$C$1700, 2, 0)*60)</f>
        <v>420</v>
      </c>
      <c r="P116" s="30">
        <f>IF(ISNA(VLOOKUP($A116,'Taxi in times'!$B$1700:$C$2346, 2, 0)), 'ICAO LTO Cycle times'!$D$8,VLOOKUP($A116,'Taxi in times'!$B$1700:$C$2346, 2, 0)*60)</f>
        <v>420</v>
      </c>
      <c r="Q116" s="30">
        <f>IF(ISNA(VLOOKUP($A116,'Taxi in times'!$B$2346:$C$3020, 2, 0)), 'ICAO LTO Cycle times'!$D$8,VLOOKUP($A116,'Taxi in times'!$B$2346:$C$3020, 2, 0)*60)</f>
        <v>420</v>
      </c>
      <c r="R116" s="30">
        <f>IF(ISNA(VLOOKUP($A116,'Taxi in times'!$B$3020:$C$3684, 2, 0)), 'ICAO LTO Cycle times'!$D$8,VLOOKUP($A116,'Taxi in times'!$B$3020:$C$3684, 2, 0)*60)</f>
        <v>420</v>
      </c>
      <c r="S116" s="30">
        <f>IF(ISNA(VLOOKUP($A116,'Taxi in times'!$B$3684:$C$4389, 2, 0)), 'ICAO LTO Cycle times'!$D$8,VLOOKUP($A116,'Taxi in times'!$B$3684:$C$4389, 2, 0)*60)</f>
        <v>302.28739002932554</v>
      </c>
      <c r="T116" s="30">
        <f>IF(ISNA(VLOOKUP($A116,'Taxi in times'!$B$4389:$C$5084, 2, 0)), 'ICAO LTO Cycle times'!$D$8,VLOOKUP($A116,'Taxi in times'!$B$4389:$C$5084, 2, 0)*60)</f>
        <v>277.55069582504967</v>
      </c>
      <c r="U116" s="30">
        <f>IF(ISNA(VLOOKUP($A116,'Taxi in times'!$B$5085:$C$5749, 2, 0)), 'ICAO LTO Cycle times'!$D$8,VLOOKUP($A116,'Taxi in times'!$B$5085:$C$5749, 2, 0)*60)</f>
        <v>264.09114719748561</v>
      </c>
      <c r="V116" s="30">
        <f>IF(ISNA(VLOOKUP($A116,'Taxi in times'!$B$5750:$C$6509, 2, 0)), 'ICAO LTO Cycle times'!$D$8,VLOOKUP($A116,'Taxi in times'!$B$5750:$C$6509, 2, 0)*60)</f>
        <v>313.35311572700294</v>
      </c>
      <c r="W116" s="30">
        <f>IF(ISNA(VLOOKUP($A116,'Taxi in times'!$B$6510:$C$7239, 2, 0)), 'ICAO LTO Cycle times'!$D$8,VLOOKUP($A116,'Taxi in times'!$B$6510:$C$7239, 2, 0)*60)</f>
        <v>326.53218059558117</v>
      </c>
    </row>
    <row r="117" spans="1:23">
      <c r="A117" s="3" t="s">
        <v>1035</v>
      </c>
      <c r="B117" s="30">
        <f>IF(ISNA(VLOOKUP($A117,' Taxi out times'!$B$2:$C$483, 2, 0)), 'ICAO LTO Cycle times'!$D$7,VLOOKUP($A117,' Taxi out times'!$B$2:$C$483, 2, 0)*60)</f>
        <v>1140</v>
      </c>
      <c r="C117" s="30">
        <f>IF(ISNA(VLOOKUP($A117,' Taxi out times'!$B$484:$C$1071, 2, 0)), 'ICAO LTO Cycle times'!$D$7,VLOOKUP($A117,' Taxi out times'!$B$484:$C$1071, 2, 0)*60)</f>
        <v>1140</v>
      </c>
      <c r="D117" s="30">
        <f>IF(ISNA(VLOOKUP($A117,' Taxi out times'!$B$1072:$C$1692, 2, 0)), 'ICAO LTO Cycle times'!$D$7,VLOOKUP($A117,' Taxi out times'!$B$1072:$C$1692, 2, 0)*60)</f>
        <v>1140</v>
      </c>
      <c r="E117" s="30">
        <f>IF(ISNA(VLOOKUP($A117,' Taxi out times'!$B$1693:$C$2329, 2, 0)), 'ICAO LTO Cycle times'!$D$7,VLOOKUP($A117,' Taxi out times'!$B$1693:$C$2329, 2, 0)*60)</f>
        <v>1140</v>
      </c>
      <c r="F117" s="30">
        <f>IF(ISNA(VLOOKUP($A117,' Taxi out times'!$B$2330:$C$2997, 2, 0)), 'ICAO LTO Cycle times'!$D$7,VLOOKUP($A117,' Taxi out times'!$B$2330:$C$2997, 2, 0)*60)</f>
        <v>1140</v>
      </c>
      <c r="G117" s="30">
        <f>IF(ISNA(VLOOKUP($A117,' Taxi out times'!$B$2998:$C$3661, 2, 0)), 'ICAO LTO Cycle times'!$D$7,VLOOKUP($A117,' Taxi out times'!$B$2998:$C$3661, 2, 0)*60)</f>
        <v>659.44444444444446</v>
      </c>
      <c r="H117" s="30">
        <f>IF(ISNA(VLOOKUP($A117,' Taxi out times'!$B$3662:$C$4362, 2, 0)), 'ICAO LTO Cycle times'!$D$7,VLOOKUP($A117,' Taxi out times'!$B$3662:$C$4362, 2, 0)*60)</f>
        <v>661.6</v>
      </c>
      <c r="I117" s="30">
        <f>IF(ISNA(VLOOKUP($A117,' Taxi out times'!$B$4363:$C$5052, 2, 0)), 'ICAO LTO Cycle times'!$D$7,VLOOKUP($A117,' Taxi out times'!$B$4363:$C$5052, 2, 0)*60)</f>
        <v>1140</v>
      </c>
      <c r="J117" s="30">
        <f>IF(ISNA(VLOOKUP($A117,' Taxi out times'!$B$5053:$C$5713, 2, 0)), 'ICAO LTO Cycle times'!$D$7,VLOOKUP($A117,' Taxi out times'!$B$5053:$C$5713, 2, 0)*60)</f>
        <v>1140</v>
      </c>
      <c r="K117" s="30">
        <f>IF(ISNA(VLOOKUP($A117,' Taxi out times'!$B$5714:$C$6466, 2, 0)), 'ICAO LTO Cycle times'!$D$7,VLOOKUP($A117,' Taxi out times'!$B$5713:$C$6466, 2, 0)*60)</f>
        <v>529.46341463414637</v>
      </c>
      <c r="L117" s="30">
        <f>IF(ISNA(VLOOKUP($A117,' Taxi out times'!$B$6467:$C$7195, 2, 0)), 'ICAO LTO Cycle times'!$D$7,VLOOKUP($A117,' Taxi out times'!$B$6467:$C$7195, 2, 0)*60)</f>
        <v>1140</v>
      </c>
      <c r="M117" s="30">
        <f>IF(ISNA(VLOOKUP($A117,'Taxi in times'!$B$2:$C$483, 2, 0)), 'ICAO LTO Cycle times'!$D$8,VLOOKUP($A117,'Taxi in times'!$B$2:$C$483, 2, 0)*60)</f>
        <v>420</v>
      </c>
      <c r="N117" s="30">
        <f>IF(ISNA(VLOOKUP($A117,'Taxi in times'!$B$483:$C$1074, 2, 0)), 'ICAO LTO Cycle times'!$D$8,VLOOKUP($A117,'Taxi in times'!$B$483:$C$1074, 2, 0)*60)</f>
        <v>420</v>
      </c>
      <c r="O117" s="30">
        <f>IF(ISNA(VLOOKUP($A117,'Taxi in times'!$B$1074:$C$1700, 2, 0)), 'ICAO LTO Cycle times'!$D$8,VLOOKUP($A117,'Taxi in times'!$B$1074:$C$1700, 2, 0)*60)</f>
        <v>420</v>
      </c>
      <c r="P117" s="30">
        <f>IF(ISNA(VLOOKUP($A117,'Taxi in times'!$B$1700:$C$2346, 2, 0)), 'ICAO LTO Cycle times'!$D$8,VLOOKUP($A117,'Taxi in times'!$B$1700:$C$2346, 2, 0)*60)</f>
        <v>420</v>
      </c>
      <c r="Q117" s="30">
        <f>IF(ISNA(VLOOKUP($A117,'Taxi in times'!$B$2346:$C$3020, 2, 0)), 'ICAO LTO Cycle times'!$D$8,VLOOKUP($A117,'Taxi in times'!$B$2346:$C$3020, 2, 0)*60)</f>
        <v>420</v>
      </c>
      <c r="R117" s="30">
        <f>IF(ISNA(VLOOKUP($A117,'Taxi in times'!$B$3020:$C$3684, 2, 0)), 'ICAO LTO Cycle times'!$D$8,VLOOKUP($A117,'Taxi in times'!$B$3020:$C$3684, 2, 0)*60)</f>
        <v>372.73846153846154</v>
      </c>
      <c r="S117" s="30">
        <f>IF(ISNA(VLOOKUP($A117,'Taxi in times'!$B$3684:$C$4389, 2, 0)), 'ICAO LTO Cycle times'!$D$8,VLOOKUP($A117,'Taxi in times'!$B$3684:$C$4389, 2, 0)*60)</f>
        <v>356.92650334075722</v>
      </c>
      <c r="T117" s="30">
        <f>IF(ISNA(VLOOKUP($A117,'Taxi in times'!$B$4389:$C$5084, 2, 0)), 'ICAO LTO Cycle times'!$D$8,VLOOKUP($A117,'Taxi in times'!$B$4389:$C$5084, 2, 0)*60)</f>
        <v>420</v>
      </c>
      <c r="U117" s="30">
        <f>IF(ISNA(VLOOKUP($A117,'Taxi in times'!$B$5085:$C$5749, 2, 0)), 'ICAO LTO Cycle times'!$D$8,VLOOKUP($A117,'Taxi in times'!$B$5085:$C$5749, 2, 0)*60)</f>
        <v>420</v>
      </c>
      <c r="V117" s="30">
        <f>IF(ISNA(VLOOKUP($A117,'Taxi in times'!$B$5750:$C$6509, 2, 0)), 'ICAO LTO Cycle times'!$D$8,VLOOKUP($A117,'Taxi in times'!$B$5750:$C$6509, 2, 0)*60)</f>
        <v>299.126213592233</v>
      </c>
      <c r="W117" s="30">
        <f>IF(ISNA(VLOOKUP($A117,'Taxi in times'!$B$6510:$C$7239, 2, 0)), 'ICAO LTO Cycle times'!$D$8,VLOOKUP($A117,'Taxi in times'!$B$6510:$C$7239, 2, 0)*60)</f>
        <v>420</v>
      </c>
    </row>
    <row r="118" spans="1:23">
      <c r="A118" s="3" t="s">
        <v>456</v>
      </c>
      <c r="B118" s="30">
        <f>IF(ISNA(VLOOKUP($A118,' Taxi out times'!$B$2:$C$483, 2, 0)), 'ICAO LTO Cycle times'!$D$7,VLOOKUP($A118,' Taxi out times'!$B$2:$C$483, 2, 0)*60)</f>
        <v>1140</v>
      </c>
      <c r="C118" s="30">
        <f>IF(ISNA(VLOOKUP($A118,' Taxi out times'!$B$484:$C$1071, 2, 0)), 'ICAO LTO Cycle times'!$D$7,VLOOKUP($A118,' Taxi out times'!$B$484:$C$1071, 2, 0)*60)</f>
        <v>593.59223300970871</v>
      </c>
      <c r="D118" s="30">
        <f>IF(ISNA(VLOOKUP($A118,' Taxi out times'!$B$1072:$C$1692, 2, 0)), 'ICAO LTO Cycle times'!$D$7,VLOOKUP($A118,' Taxi out times'!$B$1072:$C$1692, 2, 0)*60)</f>
        <v>628.27751196172244</v>
      </c>
      <c r="E118" s="30">
        <f>IF(ISNA(VLOOKUP($A118,' Taxi out times'!$B$1693:$C$2329, 2, 0)), 'ICAO LTO Cycle times'!$D$7,VLOOKUP($A118,' Taxi out times'!$B$1693:$C$2329, 2, 0)*60)</f>
        <v>675.47749725576296</v>
      </c>
      <c r="F118" s="30">
        <f>IF(ISNA(VLOOKUP($A118,' Taxi out times'!$B$2330:$C$2997, 2, 0)), 'ICAO LTO Cycle times'!$D$7,VLOOKUP($A118,' Taxi out times'!$B$2330:$C$2997, 2, 0)*60)</f>
        <v>587.06713780918733</v>
      </c>
      <c r="G118" s="30">
        <f>IF(ISNA(VLOOKUP($A118,' Taxi out times'!$B$2998:$C$3661, 2, 0)), 'ICAO LTO Cycle times'!$D$7,VLOOKUP($A118,' Taxi out times'!$B$2998:$C$3661, 2, 0)*60)</f>
        <v>1140</v>
      </c>
      <c r="H118" s="30">
        <f>IF(ISNA(VLOOKUP($A118,' Taxi out times'!$B$3662:$C$4362, 2, 0)), 'ICAO LTO Cycle times'!$D$7,VLOOKUP($A118,' Taxi out times'!$B$3662:$C$4362, 2, 0)*60)</f>
        <v>536.12903225806451</v>
      </c>
      <c r="I118" s="30">
        <f>IF(ISNA(VLOOKUP($A118,' Taxi out times'!$B$4363:$C$5052, 2, 0)), 'ICAO LTO Cycle times'!$D$7,VLOOKUP($A118,' Taxi out times'!$B$4363:$C$5052, 2, 0)*60)</f>
        <v>1140</v>
      </c>
      <c r="J118" s="30">
        <f>IF(ISNA(VLOOKUP($A118,' Taxi out times'!$B$5053:$C$5713, 2, 0)), 'ICAO LTO Cycle times'!$D$7,VLOOKUP($A118,' Taxi out times'!$B$5053:$C$5713, 2, 0)*60)</f>
        <v>1140</v>
      </c>
      <c r="K118" s="30">
        <f>IF(ISNA(VLOOKUP($A118,' Taxi out times'!$B$5714:$C$6466, 2, 0)), 'ICAO LTO Cycle times'!$D$7,VLOOKUP($A118,' Taxi out times'!$B$5713:$C$6466, 2, 0)*60)</f>
        <v>545.531914893617</v>
      </c>
      <c r="L118" s="30">
        <f>IF(ISNA(VLOOKUP($A118,' Taxi out times'!$B$6467:$C$7195, 2, 0)), 'ICAO LTO Cycle times'!$D$7,VLOOKUP($A118,' Taxi out times'!$B$6467:$C$7195, 2, 0)*60)</f>
        <v>1140</v>
      </c>
      <c r="M118" s="30">
        <f>IF(ISNA(VLOOKUP($A118,'Taxi in times'!$B$2:$C$483, 2, 0)), 'ICAO LTO Cycle times'!$D$8,VLOOKUP($A118,'Taxi in times'!$B$2:$C$483, 2, 0)*60)</f>
        <v>420</v>
      </c>
      <c r="N118" s="30">
        <f>IF(ISNA(VLOOKUP($A118,'Taxi in times'!$B$483:$C$1074, 2, 0)), 'ICAO LTO Cycle times'!$D$8,VLOOKUP($A118,'Taxi in times'!$B$483:$C$1074, 2, 0)*60)</f>
        <v>286.56716417910445</v>
      </c>
      <c r="O118" s="30">
        <f>IF(ISNA(VLOOKUP($A118,'Taxi in times'!$B$1074:$C$1700, 2, 0)), 'ICAO LTO Cycle times'!$D$8,VLOOKUP($A118,'Taxi in times'!$B$1074:$C$1700, 2, 0)*60)</f>
        <v>238.58156028368796</v>
      </c>
      <c r="P118" s="30">
        <f>IF(ISNA(VLOOKUP($A118,'Taxi in times'!$B$1700:$C$2346, 2, 0)), 'ICAO LTO Cycle times'!$D$8,VLOOKUP($A118,'Taxi in times'!$B$1700:$C$2346, 2, 0)*60)</f>
        <v>241.79203539823007</v>
      </c>
      <c r="Q118" s="30">
        <f>IF(ISNA(VLOOKUP($A118,'Taxi in times'!$B$2346:$C$3020, 2, 0)), 'ICAO LTO Cycle times'!$D$8,VLOOKUP($A118,'Taxi in times'!$B$2346:$C$3020, 2, 0)*60)</f>
        <v>261.97183098591552</v>
      </c>
      <c r="R118" s="30">
        <f>IF(ISNA(VLOOKUP($A118,'Taxi in times'!$B$3020:$C$3684, 2, 0)), 'ICAO LTO Cycle times'!$D$8,VLOOKUP($A118,'Taxi in times'!$B$3020:$C$3684, 2, 0)*60)</f>
        <v>420</v>
      </c>
      <c r="S118" s="30">
        <f>IF(ISNA(VLOOKUP($A118,'Taxi in times'!$B$3684:$C$4389, 2, 0)), 'ICAO LTO Cycle times'!$D$8,VLOOKUP($A118,'Taxi in times'!$B$3684:$C$4389, 2, 0)*60)</f>
        <v>299.56834532374103</v>
      </c>
      <c r="T118" s="30">
        <f>IF(ISNA(VLOOKUP($A118,'Taxi in times'!$B$4389:$C$5084, 2, 0)), 'ICAO LTO Cycle times'!$D$8,VLOOKUP($A118,'Taxi in times'!$B$4389:$C$5084, 2, 0)*60)</f>
        <v>420</v>
      </c>
      <c r="U118" s="30">
        <f>IF(ISNA(VLOOKUP($A118,'Taxi in times'!$B$5085:$C$5749, 2, 0)), 'ICAO LTO Cycle times'!$D$8,VLOOKUP($A118,'Taxi in times'!$B$5085:$C$5749, 2, 0)*60)</f>
        <v>420</v>
      </c>
      <c r="V118" s="30">
        <f>IF(ISNA(VLOOKUP($A118,'Taxi in times'!$B$5750:$C$6509, 2, 0)), 'ICAO LTO Cycle times'!$D$8,VLOOKUP($A118,'Taxi in times'!$B$5750:$C$6509, 2, 0)*60)</f>
        <v>301.27659574468083</v>
      </c>
      <c r="W118" s="30">
        <f>IF(ISNA(VLOOKUP($A118,'Taxi in times'!$B$6510:$C$7239, 2, 0)), 'ICAO LTO Cycle times'!$D$8,VLOOKUP($A118,'Taxi in times'!$B$6510:$C$7239, 2, 0)*60)</f>
        <v>420</v>
      </c>
    </row>
    <row r="119" spans="1:23">
      <c r="A119" s="3" t="s">
        <v>457</v>
      </c>
      <c r="B119" s="30">
        <f>IF(ISNA(VLOOKUP($A119,' Taxi out times'!$B$2:$C$483, 2, 0)), 'ICAO LTO Cycle times'!$D$7,VLOOKUP($A119,' Taxi out times'!$B$2:$C$483, 2, 0)*60)</f>
        <v>654.33333333333326</v>
      </c>
      <c r="C119" s="30">
        <f>IF(ISNA(VLOOKUP($A119,' Taxi out times'!$B$484:$C$1071, 2, 0)), 'ICAO LTO Cycle times'!$D$7,VLOOKUP($A119,' Taxi out times'!$B$484:$C$1071, 2, 0)*60)</f>
        <v>599.19999999999993</v>
      </c>
      <c r="D119" s="30">
        <f>IF(ISNA(VLOOKUP($A119,' Taxi out times'!$B$1072:$C$1692, 2, 0)), 'ICAO LTO Cycle times'!$D$7,VLOOKUP($A119,' Taxi out times'!$B$1072:$C$1692, 2, 0)*60)</f>
        <v>528.99755501222501</v>
      </c>
      <c r="E119" s="30">
        <f>IF(ISNA(VLOOKUP($A119,' Taxi out times'!$B$1693:$C$2329, 2, 0)), 'ICAO LTO Cycle times'!$D$7,VLOOKUP($A119,' Taxi out times'!$B$1693:$C$2329, 2, 0)*60)</f>
        <v>530.52631578947376</v>
      </c>
      <c r="F119" s="30">
        <f>IF(ISNA(VLOOKUP($A119,' Taxi out times'!$B$2330:$C$2997, 2, 0)), 'ICAO LTO Cycle times'!$D$7,VLOOKUP($A119,' Taxi out times'!$B$2330:$C$2997, 2, 0)*60)</f>
        <v>491.14576271186434</v>
      </c>
      <c r="G119" s="30">
        <f>IF(ISNA(VLOOKUP($A119,' Taxi out times'!$B$2998:$C$3661, 2, 0)), 'ICAO LTO Cycle times'!$D$7,VLOOKUP($A119,' Taxi out times'!$B$2998:$C$3661, 2, 0)*60)</f>
        <v>492.3088569265708</v>
      </c>
      <c r="H119" s="30">
        <f>IF(ISNA(VLOOKUP($A119,' Taxi out times'!$B$3662:$C$4362, 2, 0)), 'ICAO LTO Cycle times'!$D$7,VLOOKUP($A119,' Taxi out times'!$B$3662:$C$4362, 2, 0)*60)</f>
        <v>518.02547770700642</v>
      </c>
      <c r="I119" s="30">
        <f>IF(ISNA(VLOOKUP($A119,' Taxi out times'!$B$4363:$C$5052, 2, 0)), 'ICAO LTO Cycle times'!$D$7,VLOOKUP($A119,' Taxi out times'!$B$4363:$C$5052, 2, 0)*60)</f>
        <v>511.00634632819583</v>
      </c>
      <c r="J119" s="30">
        <f>IF(ISNA(VLOOKUP($A119,' Taxi out times'!$B$5053:$C$5713, 2, 0)), 'ICAO LTO Cycle times'!$D$7,VLOOKUP($A119,' Taxi out times'!$B$5053:$C$5713, 2, 0)*60)</f>
        <v>524.74666666666667</v>
      </c>
      <c r="K119" s="30">
        <f>IF(ISNA(VLOOKUP($A119,' Taxi out times'!$B$5714:$C$6466, 2, 0)), 'ICAO LTO Cycle times'!$D$7,VLOOKUP($A119,' Taxi out times'!$B$5713:$C$6466, 2, 0)*60)</f>
        <v>522.5385312783319</v>
      </c>
      <c r="L119" s="30">
        <f>IF(ISNA(VLOOKUP($A119,' Taxi out times'!$B$6467:$C$7195, 2, 0)), 'ICAO LTO Cycle times'!$D$7,VLOOKUP($A119,' Taxi out times'!$B$6467:$C$7195, 2, 0)*60)</f>
        <v>504.67924528301882</v>
      </c>
      <c r="M119" s="30">
        <f>IF(ISNA(VLOOKUP($A119,'Taxi in times'!$B$2:$C$483, 2, 0)), 'ICAO LTO Cycle times'!$D$8,VLOOKUP($A119,'Taxi in times'!$B$2:$C$483, 2, 0)*60)</f>
        <v>285.25139664804465</v>
      </c>
      <c r="N119" s="30">
        <f>IF(ISNA(VLOOKUP($A119,'Taxi in times'!$B$483:$C$1074, 2, 0)), 'ICAO LTO Cycle times'!$D$8,VLOOKUP($A119,'Taxi in times'!$B$483:$C$1074, 2, 0)*60)</f>
        <v>230.99150141643059</v>
      </c>
      <c r="O119" s="30">
        <f>IF(ISNA(VLOOKUP($A119,'Taxi in times'!$B$1074:$C$1700, 2, 0)), 'ICAO LTO Cycle times'!$D$8,VLOOKUP($A119,'Taxi in times'!$B$1074:$C$1700, 2, 0)*60)</f>
        <v>237.10091743119267</v>
      </c>
      <c r="P119" s="30">
        <f>IF(ISNA(VLOOKUP($A119,'Taxi in times'!$B$1700:$C$2346, 2, 0)), 'ICAO LTO Cycle times'!$D$8,VLOOKUP($A119,'Taxi in times'!$B$1700:$C$2346, 2, 0)*60)</f>
        <v>242.47536945812809</v>
      </c>
      <c r="Q119" s="30">
        <f>IF(ISNA(VLOOKUP($A119,'Taxi in times'!$B$2346:$C$3020, 2, 0)), 'ICAO LTO Cycle times'!$D$8,VLOOKUP($A119,'Taxi in times'!$B$2346:$C$3020, 2, 0)*60)</f>
        <v>237.84698713608668</v>
      </c>
      <c r="R119" s="30">
        <f>IF(ISNA(VLOOKUP($A119,'Taxi in times'!$B$3020:$C$3684, 2, 0)), 'ICAO LTO Cycle times'!$D$8,VLOOKUP($A119,'Taxi in times'!$B$3020:$C$3684, 2, 0)*60)</f>
        <v>239.68277945619334</v>
      </c>
      <c r="S119" s="30">
        <f>IF(ISNA(VLOOKUP($A119,'Taxi in times'!$B$3684:$C$4389, 2, 0)), 'ICAO LTO Cycle times'!$D$8,VLOOKUP($A119,'Taxi in times'!$B$3684:$C$4389, 2, 0)*60)</f>
        <v>244.80769230769232</v>
      </c>
      <c r="T119" s="30">
        <f>IF(ISNA(VLOOKUP($A119,'Taxi in times'!$B$4389:$C$5084, 2, 0)), 'ICAO LTO Cycle times'!$D$8,VLOOKUP($A119,'Taxi in times'!$B$4389:$C$5084, 2, 0)*60)</f>
        <v>238.87600356824265</v>
      </c>
      <c r="U119" s="30">
        <f>IF(ISNA(VLOOKUP($A119,'Taxi in times'!$B$5085:$C$5749, 2, 0)), 'ICAO LTO Cycle times'!$D$8,VLOOKUP($A119,'Taxi in times'!$B$5085:$C$5749, 2, 0)*60)</f>
        <v>228.75666074600355</v>
      </c>
      <c r="V119" s="30">
        <f>IF(ISNA(VLOOKUP($A119,'Taxi in times'!$B$5750:$C$6509, 2, 0)), 'ICAO LTO Cycle times'!$D$8,VLOOKUP($A119,'Taxi in times'!$B$5750:$C$6509, 2, 0)*60)</f>
        <v>217.78584392014517</v>
      </c>
      <c r="W119" s="30">
        <f>IF(ISNA(VLOOKUP($A119,'Taxi in times'!$B$6510:$C$7239, 2, 0)), 'ICAO LTO Cycle times'!$D$8,VLOOKUP($A119,'Taxi in times'!$B$6510:$C$7239, 2, 0)*60)</f>
        <v>221.56899810964083</v>
      </c>
    </row>
    <row r="120" spans="1:23">
      <c r="A120" s="3" t="s">
        <v>458</v>
      </c>
      <c r="B120" s="30">
        <f>IF(ISNA(VLOOKUP($A120,' Taxi out times'!$B$2:$C$483, 2, 0)), 'ICAO LTO Cycle times'!$D$7,VLOOKUP($A120,' Taxi out times'!$B$2:$C$483, 2, 0)*60)</f>
        <v>708.68965517241384</v>
      </c>
      <c r="C120" s="30">
        <f>IF(ISNA(VLOOKUP($A120,' Taxi out times'!$B$484:$C$1071, 2, 0)), 'ICAO LTO Cycle times'!$D$7,VLOOKUP($A120,' Taxi out times'!$B$484:$C$1071, 2, 0)*60)</f>
        <v>686.15146831530149</v>
      </c>
      <c r="D120" s="30">
        <f>IF(ISNA(VLOOKUP($A120,' Taxi out times'!$B$1072:$C$1692, 2, 0)), 'ICAO LTO Cycle times'!$D$7,VLOOKUP($A120,' Taxi out times'!$B$1072:$C$1692, 2, 0)*60)</f>
        <v>648.59019983575149</v>
      </c>
      <c r="E120" s="30">
        <f>IF(ISNA(VLOOKUP($A120,' Taxi out times'!$B$1693:$C$2329, 2, 0)), 'ICAO LTO Cycle times'!$D$7,VLOOKUP($A120,' Taxi out times'!$B$1693:$C$2329, 2, 0)*60)</f>
        <v>633.37327188940083</v>
      </c>
      <c r="F120" s="30">
        <f>IF(ISNA(VLOOKUP($A120,' Taxi out times'!$B$2330:$C$2997, 2, 0)), 'ICAO LTO Cycle times'!$D$7,VLOOKUP($A120,' Taxi out times'!$B$2330:$C$2997, 2, 0)*60)</f>
        <v>635.35250987027632</v>
      </c>
      <c r="G120" s="30">
        <f>IF(ISNA(VLOOKUP($A120,' Taxi out times'!$B$2998:$C$3661, 2, 0)), 'ICAO LTO Cycle times'!$D$7,VLOOKUP($A120,' Taxi out times'!$B$2998:$C$3661, 2, 0)*60)</f>
        <v>680.94670406732109</v>
      </c>
      <c r="H120" s="30">
        <f>IF(ISNA(VLOOKUP($A120,' Taxi out times'!$B$3662:$C$4362, 2, 0)), 'ICAO LTO Cycle times'!$D$7,VLOOKUP($A120,' Taxi out times'!$B$3662:$C$4362, 2, 0)*60)</f>
        <v>675.39185690750764</v>
      </c>
      <c r="I120" s="30">
        <f>IF(ISNA(VLOOKUP($A120,' Taxi out times'!$B$4363:$C$5052, 2, 0)), 'ICAO LTO Cycle times'!$D$7,VLOOKUP($A120,' Taxi out times'!$B$4363:$C$5052, 2, 0)*60)</f>
        <v>699.20522736364842</v>
      </c>
      <c r="J120" s="30">
        <f>IF(ISNA(VLOOKUP($A120,' Taxi out times'!$B$5053:$C$5713, 2, 0)), 'ICAO LTO Cycle times'!$D$7,VLOOKUP($A120,' Taxi out times'!$B$5053:$C$5713, 2, 0)*60)</f>
        <v>720.10395010395007</v>
      </c>
      <c r="K120" s="30">
        <f>IF(ISNA(VLOOKUP($A120,' Taxi out times'!$B$5714:$C$6466, 2, 0)), 'ICAO LTO Cycle times'!$D$7,VLOOKUP($A120,' Taxi out times'!$B$5713:$C$6466, 2, 0)*60)</f>
        <v>698.69784746213122</v>
      </c>
      <c r="L120" s="30">
        <f>IF(ISNA(VLOOKUP($A120,' Taxi out times'!$B$6467:$C$7195, 2, 0)), 'ICAO LTO Cycle times'!$D$7,VLOOKUP($A120,' Taxi out times'!$B$6467:$C$7195, 2, 0)*60)</f>
        <v>636.32376395534288</v>
      </c>
      <c r="M120" s="30">
        <f>IF(ISNA(VLOOKUP($A120,'Taxi in times'!$B$2:$C$483, 2, 0)), 'ICAO LTO Cycle times'!$D$8,VLOOKUP($A120,'Taxi in times'!$B$2:$C$483, 2, 0)*60)</f>
        <v>259.91729841488632</v>
      </c>
      <c r="N120" s="30">
        <f>IF(ISNA(VLOOKUP($A120,'Taxi in times'!$B$483:$C$1074, 2, 0)), 'ICAO LTO Cycle times'!$D$8,VLOOKUP($A120,'Taxi in times'!$B$483:$C$1074, 2, 0)*60)</f>
        <v>255</v>
      </c>
      <c r="O120" s="30">
        <f>IF(ISNA(VLOOKUP($A120,'Taxi in times'!$B$1074:$C$1700, 2, 0)), 'ICAO LTO Cycle times'!$D$8,VLOOKUP($A120,'Taxi in times'!$B$1074:$C$1700, 2, 0)*60)</f>
        <v>258.86733760292776</v>
      </c>
      <c r="P120" s="30">
        <f>IF(ISNA(VLOOKUP($A120,'Taxi in times'!$B$1700:$C$2346, 2, 0)), 'ICAO LTO Cycle times'!$D$8,VLOOKUP($A120,'Taxi in times'!$B$1700:$C$2346, 2, 0)*60)</f>
        <v>257.3157450724749</v>
      </c>
      <c r="Q120" s="30">
        <f>IF(ISNA(VLOOKUP($A120,'Taxi in times'!$B$2346:$C$3020, 2, 0)), 'ICAO LTO Cycle times'!$D$8,VLOOKUP($A120,'Taxi in times'!$B$2346:$C$3020, 2, 0)*60)</f>
        <v>267.35675371031374</v>
      </c>
      <c r="R120" s="30">
        <f>IF(ISNA(VLOOKUP($A120,'Taxi in times'!$B$3020:$C$3684, 2, 0)), 'ICAO LTO Cycle times'!$D$8,VLOOKUP($A120,'Taxi in times'!$B$3020:$C$3684, 2, 0)*60)</f>
        <v>274.87964477681703</v>
      </c>
      <c r="S120" s="30">
        <f>IF(ISNA(VLOOKUP($A120,'Taxi in times'!$B$3684:$C$4389, 2, 0)), 'ICAO LTO Cycle times'!$D$8,VLOOKUP($A120,'Taxi in times'!$B$3684:$C$4389, 2, 0)*60)</f>
        <v>280.55352726416203</v>
      </c>
      <c r="T120" s="30">
        <f>IF(ISNA(VLOOKUP($A120,'Taxi in times'!$B$4389:$C$5084, 2, 0)), 'ICAO LTO Cycle times'!$D$8,VLOOKUP($A120,'Taxi in times'!$B$4389:$C$5084, 2, 0)*60)</f>
        <v>284.88299531981278</v>
      </c>
      <c r="U120" s="30">
        <f>IF(ISNA(VLOOKUP($A120,'Taxi in times'!$B$5085:$C$5749, 2, 0)), 'ICAO LTO Cycle times'!$D$8,VLOOKUP($A120,'Taxi in times'!$B$5085:$C$5749, 2, 0)*60)</f>
        <v>295.59893727619266</v>
      </c>
      <c r="V120" s="30">
        <f>IF(ISNA(VLOOKUP($A120,'Taxi in times'!$B$5750:$C$6509, 2, 0)), 'ICAO LTO Cycle times'!$D$8,VLOOKUP($A120,'Taxi in times'!$B$5750:$C$6509, 2, 0)*60)</f>
        <v>267.55419603670697</v>
      </c>
      <c r="W120" s="30">
        <f>IF(ISNA(VLOOKUP($A120,'Taxi in times'!$B$6510:$C$7239, 2, 0)), 'ICAO LTO Cycle times'!$D$8,VLOOKUP($A120,'Taxi in times'!$B$6510:$C$7239, 2, 0)*60)</f>
        <v>250.86563993627192</v>
      </c>
    </row>
    <row r="121" spans="1:23">
      <c r="A121" s="3" t="s">
        <v>459</v>
      </c>
      <c r="B121" s="30">
        <f>IF(ISNA(VLOOKUP($A121,' Taxi out times'!$B$2:$C$483, 2, 0)), 'ICAO LTO Cycle times'!$D$7,VLOOKUP($A121,' Taxi out times'!$B$2:$C$483, 2, 0)*60)</f>
        <v>1140</v>
      </c>
      <c r="C121" s="30">
        <f>IF(ISNA(VLOOKUP($A121,' Taxi out times'!$B$484:$C$1071, 2, 0)), 'ICAO LTO Cycle times'!$D$7,VLOOKUP($A121,' Taxi out times'!$B$484:$C$1071, 2, 0)*60)</f>
        <v>1140</v>
      </c>
      <c r="D121" s="30">
        <f>IF(ISNA(VLOOKUP($A121,' Taxi out times'!$B$1072:$C$1692, 2, 0)), 'ICAO LTO Cycle times'!$D$7,VLOOKUP($A121,' Taxi out times'!$B$1072:$C$1692, 2, 0)*60)</f>
        <v>1140</v>
      </c>
      <c r="E121" s="30">
        <f>IF(ISNA(VLOOKUP($A121,' Taxi out times'!$B$1693:$C$2329, 2, 0)), 'ICAO LTO Cycle times'!$D$7,VLOOKUP($A121,' Taxi out times'!$B$1693:$C$2329, 2, 0)*60)</f>
        <v>1140</v>
      </c>
      <c r="F121" s="30">
        <f>IF(ISNA(VLOOKUP($A121,' Taxi out times'!$B$2330:$C$2997, 2, 0)), 'ICAO LTO Cycle times'!$D$7,VLOOKUP($A121,' Taxi out times'!$B$2330:$C$2997, 2, 0)*60)</f>
        <v>515.56701030927832</v>
      </c>
      <c r="G121" s="30">
        <f>IF(ISNA(VLOOKUP($A121,' Taxi out times'!$B$2998:$C$3661, 2, 0)), 'ICAO LTO Cycle times'!$D$7,VLOOKUP($A121,' Taxi out times'!$B$2998:$C$3661, 2, 0)*60)</f>
        <v>466.35761589403972</v>
      </c>
      <c r="H121" s="30">
        <f>IF(ISNA(VLOOKUP($A121,' Taxi out times'!$B$3662:$C$4362, 2, 0)), 'ICAO LTO Cycle times'!$D$7,VLOOKUP($A121,' Taxi out times'!$B$3662:$C$4362, 2, 0)*60)</f>
        <v>442.24576271186442</v>
      </c>
      <c r="I121" s="30">
        <f>IF(ISNA(VLOOKUP($A121,' Taxi out times'!$B$4363:$C$5052, 2, 0)), 'ICAO LTO Cycle times'!$D$7,VLOOKUP($A121,' Taxi out times'!$B$4363:$C$5052, 2, 0)*60)</f>
        <v>447.93893129770993</v>
      </c>
      <c r="J121" s="30">
        <f>IF(ISNA(VLOOKUP($A121,' Taxi out times'!$B$5053:$C$5713, 2, 0)), 'ICAO LTO Cycle times'!$D$7,VLOOKUP($A121,' Taxi out times'!$B$5053:$C$5713, 2, 0)*60)</f>
        <v>1140</v>
      </c>
      <c r="K121" s="30">
        <f>IF(ISNA(VLOOKUP($A121,' Taxi out times'!$B$5714:$C$6466, 2, 0)), 'ICAO LTO Cycle times'!$D$7,VLOOKUP($A121,' Taxi out times'!$B$5713:$C$6466, 2, 0)*60)</f>
        <v>1140</v>
      </c>
      <c r="L121" s="30">
        <f>IF(ISNA(VLOOKUP($A121,' Taxi out times'!$B$6467:$C$7195, 2, 0)), 'ICAO LTO Cycle times'!$D$7,VLOOKUP($A121,' Taxi out times'!$B$6467:$C$7195, 2, 0)*60)</f>
        <v>1140</v>
      </c>
      <c r="M121" s="30">
        <f>IF(ISNA(VLOOKUP($A121,'Taxi in times'!$B$2:$C$483, 2, 0)), 'ICAO LTO Cycle times'!$D$8,VLOOKUP($A121,'Taxi in times'!$B$2:$C$483, 2, 0)*60)</f>
        <v>420</v>
      </c>
      <c r="N121" s="30">
        <f>IF(ISNA(VLOOKUP($A121,'Taxi in times'!$B$483:$C$1074, 2, 0)), 'ICAO LTO Cycle times'!$D$8,VLOOKUP($A121,'Taxi in times'!$B$483:$C$1074, 2, 0)*60)</f>
        <v>420</v>
      </c>
      <c r="O121" s="30">
        <f>IF(ISNA(VLOOKUP($A121,'Taxi in times'!$B$1074:$C$1700, 2, 0)), 'ICAO LTO Cycle times'!$D$8,VLOOKUP($A121,'Taxi in times'!$B$1074:$C$1700, 2, 0)*60)</f>
        <v>420</v>
      </c>
      <c r="P121" s="30">
        <f>IF(ISNA(VLOOKUP($A121,'Taxi in times'!$B$1700:$C$2346, 2, 0)), 'ICAO LTO Cycle times'!$D$8,VLOOKUP($A121,'Taxi in times'!$B$1700:$C$2346, 2, 0)*60)</f>
        <v>420</v>
      </c>
      <c r="Q121" s="30">
        <f>IF(ISNA(VLOOKUP($A121,'Taxi in times'!$B$2346:$C$3020, 2, 0)), 'ICAO LTO Cycle times'!$D$8,VLOOKUP($A121,'Taxi in times'!$B$2346:$C$3020, 2, 0)*60)</f>
        <v>316.73366834170855</v>
      </c>
      <c r="R121" s="30">
        <f>IF(ISNA(VLOOKUP($A121,'Taxi in times'!$B$3020:$C$3684, 2, 0)), 'ICAO LTO Cycle times'!$D$8,VLOOKUP($A121,'Taxi in times'!$B$3020:$C$3684, 2, 0)*60)</f>
        <v>319.33774834437088</v>
      </c>
      <c r="S121" s="30">
        <f>IF(ISNA(VLOOKUP($A121,'Taxi in times'!$B$3684:$C$4389, 2, 0)), 'ICAO LTO Cycle times'!$D$8,VLOOKUP($A121,'Taxi in times'!$B$3684:$C$4389, 2, 0)*60)</f>
        <v>299.24050632911394</v>
      </c>
      <c r="T121" s="30">
        <f>IF(ISNA(VLOOKUP($A121,'Taxi in times'!$B$4389:$C$5084, 2, 0)), 'ICAO LTO Cycle times'!$D$8,VLOOKUP($A121,'Taxi in times'!$B$4389:$C$5084, 2, 0)*60)</f>
        <v>294.04580152671758</v>
      </c>
      <c r="U121" s="30">
        <f>IF(ISNA(VLOOKUP($A121,'Taxi in times'!$B$5085:$C$5749, 2, 0)), 'ICAO LTO Cycle times'!$D$8,VLOOKUP($A121,'Taxi in times'!$B$5085:$C$5749, 2, 0)*60)</f>
        <v>420</v>
      </c>
      <c r="V121" s="30">
        <f>IF(ISNA(VLOOKUP($A121,'Taxi in times'!$B$5750:$C$6509, 2, 0)), 'ICAO LTO Cycle times'!$D$8,VLOOKUP($A121,'Taxi in times'!$B$5750:$C$6509, 2, 0)*60)</f>
        <v>420</v>
      </c>
      <c r="W121" s="30">
        <f>IF(ISNA(VLOOKUP($A121,'Taxi in times'!$B$6510:$C$7239, 2, 0)), 'ICAO LTO Cycle times'!$D$8,VLOOKUP($A121,'Taxi in times'!$B$6510:$C$7239, 2, 0)*60)</f>
        <v>420</v>
      </c>
    </row>
    <row r="122" spans="1:23">
      <c r="A122" s="3" t="s">
        <v>460</v>
      </c>
      <c r="B122" s="30">
        <f>IF(ISNA(VLOOKUP($A122,' Taxi out times'!$B$2:$C$483, 2, 0)), 'ICAO LTO Cycle times'!$D$7,VLOOKUP($A122,' Taxi out times'!$B$2:$C$483, 2, 0)*60)</f>
        <v>496.22030237580992</v>
      </c>
      <c r="C122" s="30">
        <f>IF(ISNA(VLOOKUP($A122,' Taxi out times'!$B$484:$C$1071, 2, 0)), 'ICAO LTO Cycle times'!$D$7,VLOOKUP($A122,' Taxi out times'!$B$484:$C$1071, 2, 0)*60)</f>
        <v>484.19518000595059</v>
      </c>
      <c r="D122" s="30">
        <f>IF(ISNA(VLOOKUP($A122,' Taxi out times'!$B$1072:$C$1692, 2, 0)), 'ICAO LTO Cycle times'!$D$7,VLOOKUP($A122,' Taxi out times'!$B$1072:$C$1692, 2, 0)*60)</f>
        <v>531.36052559540099</v>
      </c>
      <c r="E122" s="30">
        <f>IF(ISNA(VLOOKUP($A122,' Taxi out times'!$B$1693:$C$2329, 2, 0)), 'ICAO LTO Cycle times'!$D$7,VLOOKUP($A122,' Taxi out times'!$B$1693:$C$2329, 2, 0)*60)</f>
        <v>526.44377969382367</v>
      </c>
      <c r="F122" s="30">
        <f>IF(ISNA(VLOOKUP($A122,' Taxi out times'!$B$2330:$C$2997, 2, 0)), 'ICAO LTO Cycle times'!$D$7,VLOOKUP($A122,' Taxi out times'!$B$2330:$C$2997, 2, 0)*60)</f>
        <v>521.10179640718559</v>
      </c>
      <c r="G122" s="30">
        <f>IF(ISNA(VLOOKUP($A122,' Taxi out times'!$B$2998:$C$3661, 2, 0)), 'ICAO LTO Cycle times'!$D$7,VLOOKUP($A122,' Taxi out times'!$B$2998:$C$3661, 2, 0)*60)</f>
        <v>525.40628385698813</v>
      </c>
      <c r="H122" s="30">
        <f>IF(ISNA(VLOOKUP($A122,' Taxi out times'!$B$3662:$C$4362, 2, 0)), 'ICAO LTO Cycle times'!$D$7,VLOOKUP($A122,' Taxi out times'!$B$3662:$C$4362, 2, 0)*60)</f>
        <v>529.73518284993702</v>
      </c>
      <c r="I122" s="30">
        <f>IF(ISNA(VLOOKUP($A122,' Taxi out times'!$B$4363:$C$5052, 2, 0)), 'ICAO LTO Cycle times'!$D$7,VLOOKUP($A122,' Taxi out times'!$B$4363:$C$5052, 2, 0)*60)</f>
        <v>558.21973550356051</v>
      </c>
      <c r="J122" s="30">
        <f>IF(ISNA(VLOOKUP($A122,' Taxi out times'!$B$5053:$C$5713, 2, 0)), 'ICAO LTO Cycle times'!$D$7,VLOOKUP($A122,' Taxi out times'!$B$5053:$C$5713, 2, 0)*60)</f>
        <v>559.53734939759033</v>
      </c>
      <c r="K122" s="30">
        <f>IF(ISNA(VLOOKUP($A122,' Taxi out times'!$B$5714:$C$6466, 2, 0)), 'ICAO LTO Cycle times'!$D$7,VLOOKUP($A122,' Taxi out times'!$B$5713:$C$6466, 2, 0)*60)</f>
        <v>547.31023744647723</v>
      </c>
      <c r="L122" s="30">
        <f>IF(ISNA(VLOOKUP($A122,' Taxi out times'!$B$6467:$C$7195, 2, 0)), 'ICAO LTO Cycle times'!$D$7,VLOOKUP($A122,' Taxi out times'!$B$6467:$C$7195, 2, 0)*60)</f>
        <v>545.70555272542026</v>
      </c>
      <c r="M122" s="30">
        <f>IF(ISNA(VLOOKUP($A122,'Taxi in times'!$B$2:$C$483, 2, 0)), 'ICAO LTO Cycle times'!$D$8,VLOOKUP($A122,'Taxi in times'!$B$2:$C$483, 2, 0)*60)</f>
        <v>271.56531126304424</v>
      </c>
      <c r="N122" s="30">
        <f>IF(ISNA(VLOOKUP($A122,'Taxi in times'!$B$483:$C$1074, 2, 0)), 'ICAO LTO Cycle times'!$D$8,VLOOKUP($A122,'Taxi in times'!$B$483:$C$1074, 2, 0)*60)</f>
        <v>248.15585960737658</v>
      </c>
      <c r="O122" s="30">
        <f>IF(ISNA(VLOOKUP($A122,'Taxi in times'!$B$1074:$C$1700, 2, 0)), 'ICAO LTO Cycle times'!$D$8,VLOOKUP($A122,'Taxi in times'!$B$1074:$C$1700, 2, 0)*60)</f>
        <v>230.32149846239867</v>
      </c>
      <c r="P122" s="30">
        <f>IF(ISNA(VLOOKUP($A122,'Taxi in times'!$B$1700:$C$2346, 2, 0)), 'ICAO LTO Cycle times'!$D$8,VLOOKUP($A122,'Taxi in times'!$B$1700:$C$2346, 2, 0)*60)</f>
        <v>226.99647887323943</v>
      </c>
      <c r="Q122" s="30">
        <f>IF(ISNA(VLOOKUP($A122,'Taxi in times'!$B$2346:$C$3020, 2, 0)), 'ICAO LTO Cycle times'!$D$8,VLOOKUP($A122,'Taxi in times'!$B$2346:$C$3020, 2, 0)*60)</f>
        <v>256.58982035928148</v>
      </c>
      <c r="R122" s="30">
        <f>IF(ISNA(VLOOKUP($A122,'Taxi in times'!$B$3020:$C$3684, 2, 0)), 'ICAO LTO Cycle times'!$D$8,VLOOKUP($A122,'Taxi in times'!$B$3020:$C$3684, 2, 0)*60)</f>
        <v>244.34074877916441</v>
      </c>
      <c r="S122" s="30">
        <f>IF(ISNA(VLOOKUP($A122,'Taxi in times'!$B$3684:$C$4389, 2, 0)), 'ICAO LTO Cycle times'!$D$8,VLOOKUP($A122,'Taxi in times'!$B$3684:$C$4389, 2, 0)*60)</f>
        <v>243.2114108176811</v>
      </c>
      <c r="T122" s="30">
        <f>IF(ISNA(VLOOKUP($A122,'Taxi in times'!$B$4389:$C$5084, 2, 0)), 'ICAO LTO Cycle times'!$D$8,VLOOKUP($A122,'Taxi in times'!$B$4389:$C$5084, 2, 0)*60)</f>
        <v>226.07809847198641</v>
      </c>
      <c r="U122" s="30">
        <f>IF(ISNA(VLOOKUP($A122,'Taxi in times'!$B$5085:$C$5749, 2, 0)), 'ICAO LTO Cycle times'!$D$8,VLOOKUP($A122,'Taxi in times'!$B$5085:$C$5749, 2, 0)*60)</f>
        <v>237.43573264781492</v>
      </c>
      <c r="V122" s="30">
        <f>IF(ISNA(VLOOKUP($A122,'Taxi in times'!$B$5750:$C$6509, 2, 0)), 'ICAO LTO Cycle times'!$D$8,VLOOKUP($A122,'Taxi in times'!$B$5750:$C$6509, 2, 0)*60)</f>
        <v>232.57020280811233</v>
      </c>
      <c r="W122" s="30">
        <f>IF(ISNA(VLOOKUP($A122,'Taxi in times'!$B$6510:$C$7239, 2, 0)), 'ICAO LTO Cycle times'!$D$8,VLOOKUP($A122,'Taxi in times'!$B$6510:$C$7239, 2, 0)*60)</f>
        <v>231.64479290949379</v>
      </c>
    </row>
    <row r="123" spans="1:23">
      <c r="A123" s="3" t="s">
        <v>461</v>
      </c>
      <c r="B123" s="30">
        <f>IF(ISNA(VLOOKUP($A123,' Taxi out times'!$B$2:$C$483, 2, 0)), 'ICAO LTO Cycle times'!$D$7,VLOOKUP($A123,' Taxi out times'!$B$2:$C$483, 2, 0)*60)</f>
        <v>659.35031264297697</v>
      </c>
      <c r="C123" s="30">
        <f>IF(ISNA(VLOOKUP($A123,' Taxi out times'!$B$484:$C$1071, 2, 0)), 'ICAO LTO Cycle times'!$D$7,VLOOKUP($A123,' Taxi out times'!$B$484:$C$1071, 2, 0)*60)</f>
        <v>676.58769513314974</v>
      </c>
      <c r="D123" s="30">
        <f>IF(ISNA(VLOOKUP($A123,' Taxi out times'!$B$1072:$C$1692, 2, 0)), 'ICAO LTO Cycle times'!$D$7,VLOOKUP($A123,' Taxi out times'!$B$1072:$C$1692, 2, 0)*60)</f>
        <v>658.34533854702613</v>
      </c>
      <c r="E123" s="30">
        <f>IF(ISNA(VLOOKUP($A123,' Taxi out times'!$B$1693:$C$2329, 2, 0)), 'ICAO LTO Cycle times'!$D$7,VLOOKUP($A123,' Taxi out times'!$B$1693:$C$2329, 2, 0)*60)</f>
        <v>643.13343550699562</v>
      </c>
      <c r="F123" s="30">
        <f>IF(ISNA(VLOOKUP($A123,' Taxi out times'!$B$2330:$C$2997, 2, 0)), 'ICAO LTO Cycle times'!$D$7,VLOOKUP($A123,' Taxi out times'!$B$2330:$C$2997, 2, 0)*60)</f>
        <v>634.44138515302348</v>
      </c>
      <c r="G123" s="30">
        <f>IF(ISNA(VLOOKUP($A123,' Taxi out times'!$B$2998:$C$3661, 2, 0)), 'ICAO LTO Cycle times'!$D$7,VLOOKUP($A123,' Taxi out times'!$B$2998:$C$3661, 2, 0)*60)</f>
        <v>655.3355100202657</v>
      </c>
      <c r="H123" s="30">
        <f>IF(ISNA(VLOOKUP($A123,' Taxi out times'!$B$3662:$C$4362, 2, 0)), 'ICAO LTO Cycle times'!$D$7,VLOOKUP($A123,' Taxi out times'!$B$3662:$C$4362, 2, 0)*60)</f>
        <v>655.99099632744935</v>
      </c>
      <c r="I123" s="30">
        <f>IF(ISNA(VLOOKUP($A123,' Taxi out times'!$B$4363:$C$5052, 2, 0)), 'ICAO LTO Cycle times'!$D$7,VLOOKUP($A123,' Taxi out times'!$B$4363:$C$5052, 2, 0)*60)</f>
        <v>642.06840996406004</v>
      </c>
      <c r="J123" s="30">
        <f>IF(ISNA(VLOOKUP($A123,' Taxi out times'!$B$5053:$C$5713, 2, 0)), 'ICAO LTO Cycle times'!$D$7,VLOOKUP($A123,' Taxi out times'!$B$5053:$C$5713, 2, 0)*60)</f>
        <v>648.14017587609919</v>
      </c>
      <c r="K123" s="30">
        <f>IF(ISNA(VLOOKUP($A123,' Taxi out times'!$B$5714:$C$6466, 2, 0)), 'ICAO LTO Cycle times'!$D$7,VLOOKUP($A123,' Taxi out times'!$B$5713:$C$6466, 2, 0)*60)</f>
        <v>664.33192302443024</v>
      </c>
      <c r="L123" s="30">
        <f>IF(ISNA(VLOOKUP($A123,' Taxi out times'!$B$6467:$C$7195, 2, 0)), 'ICAO LTO Cycle times'!$D$7,VLOOKUP($A123,' Taxi out times'!$B$6467:$C$7195, 2, 0)*60)</f>
        <v>670.01561524047474</v>
      </c>
      <c r="M123" s="30">
        <f>IF(ISNA(VLOOKUP($A123,'Taxi in times'!$B$2:$C$483, 2, 0)), 'ICAO LTO Cycle times'!$D$8,VLOOKUP($A123,'Taxi in times'!$B$2:$C$483, 2, 0)*60)</f>
        <v>259.63852665293985</v>
      </c>
      <c r="N123" s="30">
        <f>IF(ISNA(VLOOKUP($A123,'Taxi in times'!$B$483:$C$1074, 2, 0)), 'ICAO LTO Cycle times'!$D$8,VLOOKUP($A123,'Taxi in times'!$B$483:$C$1074, 2, 0)*60)</f>
        <v>260.4475489893058</v>
      </c>
      <c r="O123" s="30">
        <f>IF(ISNA(VLOOKUP($A123,'Taxi in times'!$B$1074:$C$1700, 2, 0)), 'ICAO LTO Cycle times'!$D$8,VLOOKUP($A123,'Taxi in times'!$B$1074:$C$1700, 2, 0)*60)</f>
        <v>256.79553442216246</v>
      </c>
      <c r="P123" s="30">
        <f>IF(ISNA(VLOOKUP($A123,'Taxi in times'!$B$1700:$C$2346, 2, 0)), 'ICAO LTO Cycle times'!$D$8,VLOOKUP($A123,'Taxi in times'!$B$1700:$C$2346, 2, 0)*60)</f>
        <v>265.65758293838866</v>
      </c>
      <c r="Q123" s="30">
        <f>IF(ISNA(VLOOKUP($A123,'Taxi in times'!$B$2346:$C$3020, 2, 0)), 'ICAO LTO Cycle times'!$D$8,VLOOKUP($A123,'Taxi in times'!$B$2346:$C$3020, 2, 0)*60)</f>
        <v>251.42052698682531</v>
      </c>
      <c r="R123" s="30">
        <f>IF(ISNA(VLOOKUP($A123,'Taxi in times'!$B$3020:$C$3684, 2, 0)), 'ICAO LTO Cycle times'!$D$8,VLOOKUP($A123,'Taxi in times'!$B$3020:$C$3684, 2, 0)*60)</f>
        <v>272.43736276110582</v>
      </c>
      <c r="S123" s="30">
        <f>IF(ISNA(VLOOKUP($A123,'Taxi in times'!$B$3684:$C$4389, 2, 0)), 'ICAO LTO Cycle times'!$D$8,VLOOKUP($A123,'Taxi in times'!$B$3684:$C$4389, 2, 0)*60)</f>
        <v>254.06355007958499</v>
      </c>
      <c r="T123" s="30">
        <f>IF(ISNA(VLOOKUP($A123,'Taxi in times'!$B$4389:$C$5084, 2, 0)), 'ICAO LTO Cycle times'!$D$8,VLOOKUP($A123,'Taxi in times'!$B$4389:$C$5084, 2, 0)*60)</f>
        <v>260.77799215783909</v>
      </c>
      <c r="U123" s="30">
        <f>IF(ISNA(VLOOKUP($A123,'Taxi in times'!$B$5085:$C$5749, 2, 0)), 'ICAO LTO Cycle times'!$D$8,VLOOKUP($A123,'Taxi in times'!$B$5085:$C$5749, 2, 0)*60)</f>
        <v>274.28852072555827</v>
      </c>
      <c r="V123" s="30">
        <f>IF(ISNA(VLOOKUP($A123,'Taxi in times'!$B$5750:$C$6509, 2, 0)), 'ICAO LTO Cycle times'!$D$8,VLOOKUP($A123,'Taxi in times'!$B$5750:$C$6509, 2, 0)*60)</f>
        <v>261.24446865001016</v>
      </c>
      <c r="W123" s="30">
        <f>IF(ISNA(VLOOKUP($A123,'Taxi in times'!$B$6510:$C$7239, 2, 0)), 'ICAO LTO Cycle times'!$D$8,VLOOKUP($A123,'Taxi in times'!$B$6510:$C$7239, 2, 0)*60)</f>
        <v>241.40276800375324</v>
      </c>
    </row>
    <row r="124" spans="1:23">
      <c r="A124" s="3" t="s">
        <v>462</v>
      </c>
      <c r="B124" s="30">
        <f>IF(ISNA(VLOOKUP($A124,' Taxi out times'!$B$2:$C$483, 2, 0)), 'ICAO LTO Cycle times'!$D$7,VLOOKUP($A124,' Taxi out times'!$B$2:$C$483, 2, 0)*60)</f>
        <v>1140</v>
      </c>
      <c r="C124" s="30">
        <f>IF(ISNA(VLOOKUP($A124,' Taxi out times'!$B$484:$C$1071, 2, 0)), 'ICAO LTO Cycle times'!$D$7,VLOOKUP($A124,' Taxi out times'!$B$484:$C$1071, 2, 0)*60)</f>
        <v>610.48192771084337</v>
      </c>
      <c r="D124" s="30">
        <f>IF(ISNA(VLOOKUP($A124,' Taxi out times'!$B$1072:$C$1692, 2, 0)), 'ICAO LTO Cycle times'!$D$7,VLOOKUP($A124,' Taxi out times'!$B$1072:$C$1692, 2, 0)*60)</f>
        <v>621.8119266055046</v>
      </c>
      <c r="E124" s="30">
        <f>IF(ISNA(VLOOKUP($A124,' Taxi out times'!$B$1693:$C$2329, 2, 0)), 'ICAO LTO Cycle times'!$D$7,VLOOKUP($A124,' Taxi out times'!$B$1693:$C$2329, 2, 0)*60)</f>
        <v>649.3112244897959</v>
      </c>
      <c r="F124" s="30">
        <f>IF(ISNA(VLOOKUP($A124,' Taxi out times'!$B$2330:$C$2997, 2, 0)), 'ICAO LTO Cycle times'!$D$7,VLOOKUP($A124,' Taxi out times'!$B$2330:$C$2997, 2, 0)*60)</f>
        <v>611.18756936736963</v>
      </c>
      <c r="G124" s="30">
        <f>IF(ISNA(VLOOKUP($A124,' Taxi out times'!$B$2998:$C$3661, 2, 0)), 'ICAO LTO Cycle times'!$D$7,VLOOKUP($A124,' Taxi out times'!$B$2998:$C$3661, 2, 0)*60)</f>
        <v>590.19323671497591</v>
      </c>
      <c r="H124" s="30">
        <f>IF(ISNA(VLOOKUP($A124,' Taxi out times'!$B$3662:$C$4362, 2, 0)), 'ICAO LTO Cycle times'!$D$7,VLOOKUP($A124,' Taxi out times'!$B$3662:$C$4362, 2, 0)*60)</f>
        <v>583.79562043795625</v>
      </c>
      <c r="I124" s="30">
        <f>IF(ISNA(VLOOKUP($A124,' Taxi out times'!$B$4363:$C$5052, 2, 0)), 'ICAO LTO Cycle times'!$D$7,VLOOKUP($A124,' Taxi out times'!$B$4363:$C$5052, 2, 0)*60)</f>
        <v>565.00894454382819</v>
      </c>
      <c r="J124" s="30">
        <f>IF(ISNA(VLOOKUP($A124,' Taxi out times'!$B$5053:$C$5713, 2, 0)), 'ICAO LTO Cycle times'!$D$7,VLOOKUP($A124,' Taxi out times'!$B$5053:$C$5713, 2, 0)*60)</f>
        <v>546.62952646239557</v>
      </c>
      <c r="K124" s="30">
        <f>IF(ISNA(VLOOKUP($A124,' Taxi out times'!$B$5714:$C$6466, 2, 0)), 'ICAO LTO Cycle times'!$D$7,VLOOKUP($A124,' Taxi out times'!$B$5713:$C$6466, 2, 0)*60)</f>
        <v>596.54419066534251</v>
      </c>
      <c r="L124" s="30">
        <f>IF(ISNA(VLOOKUP($A124,' Taxi out times'!$B$6467:$C$7195, 2, 0)), 'ICAO LTO Cycle times'!$D$7,VLOOKUP($A124,' Taxi out times'!$B$6467:$C$7195, 2, 0)*60)</f>
        <v>599.75879396984931</v>
      </c>
      <c r="M124" s="30">
        <f>IF(ISNA(VLOOKUP($A124,'Taxi in times'!$B$2:$C$483, 2, 0)), 'ICAO LTO Cycle times'!$D$8,VLOOKUP($A124,'Taxi in times'!$B$2:$C$483, 2, 0)*60)</f>
        <v>420</v>
      </c>
      <c r="N124" s="30">
        <f>IF(ISNA(VLOOKUP($A124,'Taxi in times'!$B$483:$C$1074, 2, 0)), 'ICAO LTO Cycle times'!$D$8,VLOOKUP($A124,'Taxi in times'!$B$483:$C$1074, 2, 0)*60)</f>
        <v>299.52797202797206</v>
      </c>
      <c r="O124" s="30">
        <f>IF(ISNA(VLOOKUP($A124,'Taxi in times'!$B$1074:$C$1700, 2, 0)), 'ICAO LTO Cycle times'!$D$8,VLOOKUP($A124,'Taxi in times'!$B$1074:$C$1700, 2, 0)*60)</f>
        <v>256.8618266978923</v>
      </c>
      <c r="P124" s="30">
        <f>IF(ISNA(VLOOKUP($A124,'Taxi in times'!$B$1700:$C$2346, 2, 0)), 'ICAO LTO Cycle times'!$D$8,VLOOKUP($A124,'Taxi in times'!$B$1700:$C$2346, 2, 0)*60)</f>
        <v>259.99143468950751</v>
      </c>
      <c r="Q124" s="30">
        <f>IF(ISNA(VLOOKUP($A124,'Taxi in times'!$B$2346:$C$3020, 2, 0)), 'ICAO LTO Cycle times'!$D$8,VLOOKUP($A124,'Taxi in times'!$B$2346:$C$3020, 2, 0)*60)</f>
        <v>268.26254826254831</v>
      </c>
      <c r="R124" s="30">
        <f>IF(ISNA(VLOOKUP($A124,'Taxi in times'!$B$3020:$C$3684, 2, 0)), 'ICAO LTO Cycle times'!$D$8,VLOOKUP($A124,'Taxi in times'!$B$3020:$C$3684, 2, 0)*60)</f>
        <v>257.19806763285027</v>
      </c>
      <c r="S124" s="30">
        <f>IF(ISNA(VLOOKUP($A124,'Taxi in times'!$B$3684:$C$4389, 2, 0)), 'ICAO LTO Cycle times'!$D$8,VLOOKUP($A124,'Taxi in times'!$B$3684:$C$4389, 2, 0)*60)</f>
        <v>248.08441558441555</v>
      </c>
      <c r="T124" s="30">
        <f>IF(ISNA(VLOOKUP($A124,'Taxi in times'!$B$4389:$C$5084, 2, 0)), 'ICAO LTO Cycle times'!$D$8,VLOOKUP($A124,'Taxi in times'!$B$4389:$C$5084, 2, 0)*60)</f>
        <v>242.11000901713254</v>
      </c>
      <c r="U124" s="30">
        <f>IF(ISNA(VLOOKUP($A124,'Taxi in times'!$B$5085:$C$5749, 2, 0)), 'ICAO LTO Cycle times'!$D$8,VLOOKUP($A124,'Taxi in times'!$B$5085:$C$5749, 2, 0)*60)</f>
        <v>237.44916820702403</v>
      </c>
      <c r="V124" s="30">
        <f>IF(ISNA(VLOOKUP($A124,'Taxi in times'!$B$5750:$C$6509, 2, 0)), 'ICAO LTO Cycle times'!$D$8,VLOOKUP($A124,'Taxi in times'!$B$5750:$C$6509, 2, 0)*60)</f>
        <v>230.21739130434781</v>
      </c>
      <c r="W124" s="30">
        <f>IF(ISNA(VLOOKUP($A124,'Taxi in times'!$B$6510:$C$7239, 2, 0)), 'ICAO LTO Cycle times'!$D$8,VLOOKUP($A124,'Taxi in times'!$B$6510:$C$7239, 2, 0)*60)</f>
        <v>209.28</v>
      </c>
    </row>
    <row r="125" spans="1:23">
      <c r="A125" s="3" t="s">
        <v>463</v>
      </c>
      <c r="B125" s="30">
        <f>IF(ISNA(VLOOKUP($A125,' Taxi out times'!$B$2:$C$483, 2, 0)), 'ICAO LTO Cycle times'!$D$7,VLOOKUP($A125,' Taxi out times'!$B$2:$C$483, 2, 0)*60)</f>
        <v>609.24749741111498</v>
      </c>
      <c r="C125" s="30">
        <f>IF(ISNA(VLOOKUP($A125,' Taxi out times'!$B$484:$C$1071, 2, 0)), 'ICAO LTO Cycle times'!$D$7,VLOOKUP($A125,' Taxi out times'!$B$484:$C$1071, 2, 0)*60)</f>
        <v>643.78787878787875</v>
      </c>
      <c r="D125" s="30">
        <f>IF(ISNA(VLOOKUP($A125,' Taxi out times'!$B$1072:$C$1692, 2, 0)), 'ICAO LTO Cycle times'!$D$7,VLOOKUP($A125,' Taxi out times'!$B$1072:$C$1692, 2, 0)*60)</f>
        <v>665.71864665479518</v>
      </c>
      <c r="E125" s="30">
        <f>IF(ISNA(VLOOKUP($A125,' Taxi out times'!$B$1693:$C$2329, 2, 0)), 'ICAO LTO Cycle times'!$D$7,VLOOKUP($A125,' Taxi out times'!$B$1693:$C$2329, 2, 0)*60)</f>
        <v>665.03072348860258</v>
      </c>
      <c r="F125" s="30">
        <f>IF(ISNA(VLOOKUP($A125,' Taxi out times'!$B$2330:$C$2997, 2, 0)), 'ICAO LTO Cycle times'!$D$7,VLOOKUP($A125,' Taxi out times'!$B$2330:$C$2997, 2, 0)*60)</f>
        <v>649.84755634337807</v>
      </c>
      <c r="G125" s="30">
        <f>IF(ISNA(VLOOKUP($A125,' Taxi out times'!$B$2998:$C$3661, 2, 0)), 'ICAO LTO Cycle times'!$D$7,VLOOKUP($A125,' Taxi out times'!$B$2998:$C$3661, 2, 0)*60)</f>
        <v>668.78759574070614</v>
      </c>
      <c r="H125" s="30">
        <f>IF(ISNA(VLOOKUP($A125,' Taxi out times'!$B$3662:$C$4362, 2, 0)), 'ICAO LTO Cycle times'!$D$7,VLOOKUP($A125,' Taxi out times'!$B$3662:$C$4362, 2, 0)*60)</f>
        <v>674.64473894299852</v>
      </c>
      <c r="I125" s="30">
        <f>IF(ISNA(VLOOKUP($A125,' Taxi out times'!$B$4363:$C$5052, 2, 0)), 'ICAO LTO Cycle times'!$D$7,VLOOKUP($A125,' Taxi out times'!$B$4363:$C$5052, 2, 0)*60)</f>
        <v>696.43304907663639</v>
      </c>
      <c r="J125" s="30">
        <f>IF(ISNA(VLOOKUP($A125,' Taxi out times'!$B$5053:$C$5713, 2, 0)), 'ICAO LTO Cycle times'!$D$7,VLOOKUP($A125,' Taxi out times'!$B$5053:$C$5713, 2, 0)*60)</f>
        <v>668.83002692751552</v>
      </c>
      <c r="K125" s="30">
        <f>IF(ISNA(VLOOKUP($A125,' Taxi out times'!$B$5714:$C$6466, 2, 0)), 'ICAO LTO Cycle times'!$D$7,VLOOKUP($A125,' Taxi out times'!$B$5713:$C$6466, 2, 0)*60)</f>
        <v>672.7956254272043</v>
      </c>
      <c r="L125" s="30">
        <f>IF(ISNA(VLOOKUP($A125,' Taxi out times'!$B$6467:$C$7195, 2, 0)), 'ICAO LTO Cycle times'!$D$7,VLOOKUP($A125,' Taxi out times'!$B$6467:$C$7195, 2, 0)*60)</f>
        <v>660.15265131226568</v>
      </c>
      <c r="M125" s="30">
        <f>IF(ISNA(VLOOKUP($A125,'Taxi in times'!$B$2:$C$483, 2, 0)), 'ICAO LTO Cycle times'!$D$8,VLOOKUP($A125,'Taxi in times'!$B$2:$C$483, 2, 0)*60)</f>
        <v>262.4376731301939</v>
      </c>
      <c r="N125" s="30">
        <f>IF(ISNA(VLOOKUP($A125,'Taxi in times'!$B$483:$C$1074, 2, 0)), 'ICAO LTO Cycle times'!$D$8,VLOOKUP($A125,'Taxi in times'!$B$483:$C$1074, 2, 0)*60)</f>
        <v>261.24406457739792</v>
      </c>
      <c r="O125" s="30">
        <f>IF(ISNA(VLOOKUP($A125,'Taxi in times'!$B$1074:$C$1700, 2, 0)), 'ICAO LTO Cycle times'!$D$8,VLOOKUP($A125,'Taxi in times'!$B$1074:$C$1700, 2, 0)*60)</f>
        <v>269.40128479657392</v>
      </c>
      <c r="P125" s="30">
        <f>IF(ISNA(VLOOKUP($A125,'Taxi in times'!$B$1700:$C$2346, 2, 0)), 'ICAO LTO Cycle times'!$D$8,VLOOKUP($A125,'Taxi in times'!$B$1700:$C$2346, 2, 0)*60)</f>
        <v>267.79018747506979</v>
      </c>
      <c r="Q125" s="30">
        <f>IF(ISNA(VLOOKUP($A125,'Taxi in times'!$B$2346:$C$3020, 2, 0)), 'ICAO LTO Cycle times'!$D$8,VLOOKUP($A125,'Taxi in times'!$B$2346:$C$3020, 2, 0)*60)</f>
        <v>265.89537836465206</v>
      </c>
      <c r="R125" s="30">
        <f>IF(ISNA(VLOOKUP($A125,'Taxi in times'!$B$3020:$C$3684, 2, 0)), 'ICAO LTO Cycle times'!$D$8,VLOOKUP($A125,'Taxi in times'!$B$3020:$C$3684, 2, 0)*60)</f>
        <v>287.55696675382887</v>
      </c>
      <c r="S125" s="30">
        <f>IF(ISNA(VLOOKUP($A125,'Taxi in times'!$B$3684:$C$4389, 2, 0)), 'ICAO LTO Cycle times'!$D$8,VLOOKUP($A125,'Taxi in times'!$B$3684:$C$4389, 2, 0)*60)</f>
        <v>276.58583484670442</v>
      </c>
      <c r="T125" s="30">
        <f>IF(ISNA(VLOOKUP($A125,'Taxi in times'!$B$4389:$C$5084, 2, 0)), 'ICAO LTO Cycle times'!$D$8,VLOOKUP($A125,'Taxi in times'!$B$4389:$C$5084, 2, 0)*60)</f>
        <v>285.87135165769337</v>
      </c>
      <c r="U125" s="30">
        <f>IF(ISNA(VLOOKUP($A125,'Taxi in times'!$B$5085:$C$5749, 2, 0)), 'ICAO LTO Cycle times'!$D$8,VLOOKUP($A125,'Taxi in times'!$B$5085:$C$5749, 2, 0)*60)</f>
        <v>283.82913134426951</v>
      </c>
      <c r="V125" s="30">
        <f>IF(ISNA(VLOOKUP($A125,'Taxi in times'!$B$5750:$C$6509, 2, 0)), 'ICAO LTO Cycle times'!$D$8,VLOOKUP($A125,'Taxi in times'!$B$5750:$C$6509, 2, 0)*60)</f>
        <v>285.78839335696961</v>
      </c>
      <c r="W125" s="30">
        <f>IF(ISNA(VLOOKUP($A125,'Taxi in times'!$B$6510:$C$7239, 2, 0)), 'ICAO LTO Cycle times'!$D$8,VLOOKUP($A125,'Taxi in times'!$B$6510:$C$7239, 2, 0)*60)</f>
        <v>277.19624925184542</v>
      </c>
    </row>
    <row r="126" spans="1:23">
      <c r="A126" s="3" t="s">
        <v>464</v>
      </c>
      <c r="B126" s="30">
        <f>IF(ISNA(VLOOKUP($A126,' Taxi out times'!$B$2:$C$483, 2, 0)), 'ICAO LTO Cycle times'!$D$7,VLOOKUP($A126,' Taxi out times'!$B$2:$C$483, 2, 0)*60)</f>
        <v>592.87284144426997</v>
      </c>
      <c r="C126" s="30">
        <f>IF(ISNA(VLOOKUP($A126,' Taxi out times'!$B$484:$C$1071, 2, 0)), 'ICAO LTO Cycle times'!$D$7,VLOOKUP($A126,' Taxi out times'!$B$484:$C$1071, 2, 0)*60)</f>
        <v>638.22166682687691</v>
      </c>
      <c r="D126" s="30">
        <f>IF(ISNA(VLOOKUP($A126,' Taxi out times'!$B$1072:$C$1692, 2, 0)), 'ICAO LTO Cycle times'!$D$7,VLOOKUP($A126,' Taxi out times'!$B$1072:$C$1692, 2, 0)*60)</f>
        <v>638.95352454426677</v>
      </c>
      <c r="E126" s="30">
        <f>IF(ISNA(VLOOKUP($A126,' Taxi out times'!$B$1693:$C$2329, 2, 0)), 'ICAO LTO Cycle times'!$D$7,VLOOKUP($A126,' Taxi out times'!$B$1693:$C$2329, 2, 0)*60)</f>
        <v>659.10022494376403</v>
      </c>
      <c r="F126" s="30">
        <f>IF(ISNA(VLOOKUP($A126,' Taxi out times'!$B$2330:$C$2997, 2, 0)), 'ICAO LTO Cycle times'!$D$7,VLOOKUP($A126,' Taxi out times'!$B$2330:$C$2997, 2, 0)*60)</f>
        <v>638.63222990178247</v>
      </c>
      <c r="G126" s="30">
        <f>IF(ISNA(VLOOKUP($A126,' Taxi out times'!$B$2998:$C$3661, 2, 0)), 'ICAO LTO Cycle times'!$D$7,VLOOKUP($A126,' Taxi out times'!$B$2998:$C$3661, 2, 0)*60)</f>
        <v>635.86238352772534</v>
      </c>
      <c r="H126" s="30">
        <f>IF(ISNA(VLOOKUP($A126,' Taxi out times'!$B$3662:$C$4362, 2, 0)), 'ICAO LTO Cycle times'!$D$7,VLOOKUP($A126,' Taxi out times'!$B$3662:$C$4362, 2, 0)*60)</f>
        <v>622.65701915663362</v>
      </c>
      <c r="I126" s="30">
        <f>IF(ISNA(VLOOKUP($A126,' Taxi out times'!$B$4363:$C$5052, 2, 0)), 'ICAO LTO Cycle times'!$D$7,VLOOKUP($A126,' Taxi out times'!$B$4363:$C$5052, 2, 0)*60)</f>
        <v>653.43959952575426</v>
      </c>
      <c r="J126" s="30">
        <f>IF(ISNA(VLOOKUP($A126,' Taxi out times'!$B$5053:$C$5713, 2, 0)), 'ICAO LTO Cycle times'!$D$7,VLOOKUP($A126,' Taxi out times'!$B$5053:$C$5713, 2, 0)*60)</f>
        <v>660.4072306968618</v>
      </c>
      <c r="K126" s="30">
        <f>IF(ISNA(VLOOKUP($A126,' Taxi out times'!$B$5714:$C$6466, 2, 0)), 'ICAO LTO Cycle times'!$D$7,VLOOKUP($A126,' Taxi out times'!$B$5713:$C$6466, 2, 0)*60)</f>
        <v>676.4264714705705</v>
      </c>
      <c r="L126" s="30">
        <f>IF(ISNA(VLOOKUP($A126,' Taxi out times'!$B$6467:$C$7195, 2, 0)), 'ICAO LTO Cycle times'!$D$7,VLOOKUP($A126,' Taxi out times'!$B$6467:$C$7195, 2, 0)*60)</f>
        <v>655.88731314679956</v>
      </c>
      <c r="M126" s="30">
        <f>IF(ISNA(VLOOKUP($A126,'Taxi in times'!$B$2:$C$483, 2, 0)), 'ICAO LTO Cycle times'!$D$8,VLOOKUP($A126,'Taxi in times'!$B$2:$C$483, 2, 0)*60)</f>
        <v>256.06891151135471</v>
      </c>
      <c r="N126" s="30">
        <f>IF(ISNA(VLOOKUP($A126,'Taxi in times'!$B$483:$C$1074, 2, 0)), 'ICAO LTO Cycle times'!$D$8,VLOOKUP($A126,'Taxi in times'!$B$483:$C$1074, 2, 0)*60)</f>
        <v>271.84747265740464</v>
      </c>
      <c r="O126" s="30">
        <f>IF(ISNA(VLOOKUP($A126,'Taxi in times'!$B$1074:$C$1700, 2, 0)), 'ICAO LTO Cycle times'!$D$8,VLOOKUP($A126,'Taxi in times'!$B$1074:$C$1700, 2, 0)*60)</f>
        <v>271.59697988706301</v>
      </c>
      <c r="P126" s="30">
        <f>IF(ISNA(VLOOKUP($A126,'Taxi in times'!$B$1700:$C$2346, 2, 0)), 'ICAO LTO Cycle times'!$D$8,VLOOKUP($A126,'Taxi in times'!$B$1700:$C$2346, 2, 0)*60)</f>
        <v>279.14842004468562</v>
      </c>
      <c r="Q126" s="30">
        <f>IF(ISNA(VLOOKUP($A126,'Taxi in times'!$B$2346:$C$3020, 2, 0)), 'ICAO LTO Cycle times'!$D$8,VLOOKUP($A126,'Taxi in times'!$B$2346:$C$3020, 2, 0)*60)</f>
        <v>284.10962271107292</v>
      </c>
      <c r="R126" s="30">
        <f>IF(ISNA(VLOOKUP($A126,'Taxi in times'!$B$3020:$C$3684, 2, 0)), 'ICAO LTO Cycle times'!$D$8,VLOOKUP($A126,'Taxi in times'!$B$3020:$C$3684, 2, 0)*60)</f>
        <v>276.40647435060697</v>
      </c>
      <c r="S126" s="30">
        <f>IF(ISNA(VLOOKUP($A126,'Taxi in times'!$B$3684:$C$4389, 2, 0)), 'ICAO LTO Cycle times'!$D$8,VLOOKUP($A126,'Taxi in times'!$B$3684:$C$4389, 2, 0)*60)</f>
        <v>265.9485530546624</v>
      </c>
      <c r="T126" s="30">
        <f>IF(ISNA(VLOOKUP($A126,'Taxi in times'!$B$4389:$C$5084, 2, 0)), 'ICAO LTO Cycle times'!$D$8,VLOOKUP($A126,'Taxi in times'!$B$4389:$C$5084, 2, 0)*60)</f>
        <v>260.49976552555768</v>
      </c>
      <c r="U126" s="30">
        <f>IF(ISNA(VLOOKUP($A126,'Taxi in times'!$B$5085:$C$5749, 2, 0)), 'ICAO LTO Cycle times'!$D$8,VLOOKUP($A126,'Taxi in times'!$B$5085:$C$5749, 2, 0)*60)</f>
        <v>260.39122783267902</v>
      </c>
      <c r="V126" s="30">
        <f>IF(ISNA(VLOOKUP($A126,'Taxi in times'!$B$5750:$C$6509, 2, 0)), 'ICAO LTO Cycle times'!$D$8,VLOOKUP($A126,'Taxi in times'!$B$5750:$C$6509, 2, 0)*60)</f>
        <v>258.85239985564777</v>
      </c>
      <c r="W126" s="30">
        <f>IF(ISNA(VLOOKUP($A126,'Taxi in times'!$B$6510:$C$7239, 2, 0)), 'ICAO LTO Cycle times'!$D$8,VLOOKUP($A126,'Taxi in times'!$B$6510:$C$7239, 2, 0)*60)</f>
        <v>260.24659809621159</v>
      </c>
    </row>
    <row r="127" spans="1:23">
      <c r="A127" s="3" t="s">
        <v>465</v>
      </c>
      <c r="B127" s="30">
        <f>IF(ISNA(VLOOKUP($A127,' Taxi out times'!$B$2:$C$483, 2, 0)), 'ICAO LTO Cycle times'!$D$7,VLOOKUP($A127,' Taxi out times'!$B$2:$C$483, 2, 0)*60)</f>
        <v>553.49431818181813</v>
      </c>
      <c r="C127" s="30">
        <f>IF(ISNA(VLOOKUP($A127,' Taxi out times'!$B$484:$C$1071, 2, 0)), 'ICAO LTO Cycle times'!$D$7,VLOOKUP($A127,' Taxi out times'!$B$484:$C$1071, 2, 0)*60)</f>
        <v>562.38578680203045</v>
      </c>
      <c r="D127" s="30">
        <f>IF(ISNA(VLOOKUP($A127,' Taxi out times'!$B$1072:$C$1692, 2, 0)), 'ICAO LTO Cycle times'!$D$7,VLOOKUP($A127,' Taxi out times'!$B$1072:$C$1692, 2, 0)*60)</f>
        <v>531.73090909090911</v>
      </c>
      <c r="E127" s="30">
        <f>IF(ISNA(VLOOKUP($A127,' Taxi out times'!$B$1693:$C$2329, 2, 0)), 'ICAO LTO Cycle times'!$D$7,VLOOKUP($A127,' Taxi out times'!$B$1693:$C$2329, 2, 0)*60)</f>
        <v>574.60039536854003</v>
      </c>
      <c r="F127" s="30">
        <f>IF(ISNA(VLOOKUP($A127,' Taxi out times'!$B$2330:$C$2997, 2, 0)), 'ICAO LTO Cycle times'!$D$7,VLOOKUP($A127,' Taxi out times'!$B$2330:$C$2997, 2, 0)*60)</f>
        <v>509.10540301151462</v>
      </c>
      <c r="G127" s="30">
        <f>IF(ISNA(VLOOKUP($A127,' Taxi out times'!$B$2998:$C$3661, 2, 0)), 'ICAO LTO Cycle times'!$D$7,VLOOKUP($A127,' Taxi out times'!$B$2998:$C$3661, 2, 0)*60)</f>
        <v>466.95315024232633</v>
      </c>
      <c r="H127" s="30">
        <f>IF(ISNA(VLOOKUP($A127,' Taxi out times'!$B$3662:$C$4362, 2, 0)), 'ICAO LTO Cycle times'!$D$7,VLOOKUP($A127,' Taxi out times'!$B$3662:$C$4362, 2, 0)*60)</f>
        <v>449.39838371744986</v>
      </c>
      <c r="I127" s="30">
        <f>IF(ISNA(VLOOKUP($A127,' Taxi out times'!$B$4363:$C$5052, 2, 0)), 'ICAO LTO Cycle times'!$D$7,VLOOKUP($A127,' Taxi out times'!$B$4363:$C$5052, 2, 0)*60)</f>
        <v>437.57779646761986</v>
      </c>
      <c r="J127" s="30">
        <f>IF(ISNA(VLOOKUP($A127,' Taxi out times'!$B$5053:$C$5713, 2, 0)), 'ICAO LTO Cycle times'!$D$7,VLOOKUP($A127,' Taxi out times'!$B$5053:$C$5713, 2, 0)*60)</f>
        <v>440.78615429744798</v>
      </c>
      <c r="K127" s="30">
        <f>IF(ISNA(VLOOKUP($A127,' Taxi out times'!$B$5714:$C$6466, 2, 0)), 'ICAO LTO Cycle times'!$D$7,VLOOKUP($A127,' Taxi out times'!$B$5713:$C$6466, 2, 0)*60)</f>
        <v>446.09332113449221</v>
      </c>
      <c r="L127" s="30">
        <f>IF(ISNA(VLOOKUP($A127,' Taxi out times'!$B$6467:$C$7195, 2, 0)), 'ICAO LTO Cycle times'!$D$7,VLOOKUP($A127,' Taxi out times'!$B$6467:$C$7195, 2, 0)*60)</f>
        <v>461.15950559152446</v>
      </c>
      <c r="M127" s="30">
        <f>IF(ISNA(VLOOKUP($A127,'Taxi in times'!$B$2:$C$483, 2, 0)), 'ICAO LTO Cycle times'!$D$8,VLOOKUP($A127,'Taxi in times'!$B$2:$C$483, 2, 0)*60)</f>
        <v>226.91579943235573</v>
      </c>
      <c r="N127" s="30">
        <f>IF(ISNA(VLOOKUP($A127,'Taxi in times'!$B$483:$C$1074, 2, 0)), 'ICAO LTO Cycle times'!$D$8,VLOOKUP($A127,'Taxi in times'!$B$483:$C$1074, 2, 0)*60)</f>
        <v>227.41116751269035</v>
      </c>
      <c r="O127" s="30">
        <f>IF(ISNA(VLOOKUP($A127,'Taxi in times'!$B$1074:$C$1700, 2, 0)), 'ICAO LTO Cycle times'!$D$8,VLOOKUP($A127,'Taxi in times'!$B$1074:$C$1700, 2, 0)*60)</f>
        <v>271.9736842105263</v>
      </c>
      <c r="P127" s="30">
        <f>IF(ISNA(VLOOKUP($A127,'Taxi in times'!$B$1700:$C$2346, 2, 0)), 'ICAO LTO Cycle times'!$D$8,VLOOKUP($A127,'Taxi in times'!$B$1700:$C$2346, 2, 0)*60)</f>
        <v>272.15796897038081</v>
      </c>
      <c r="Q127" s="30">
        <f>IF(ISNA(VLOOKUP($A127,'Taxi in times'!$B$2346:$C$3020, 2, 0)), 'ICAO LTO Cycle times'!$D$8,VLOOKUP($A127,'Taxi in times'!$B$2346:$C$3020, 2, 0)*60)</f>
        <v>251.52552375331956</v>
      </c>
      <c r="R127" s="30">
        <f>IF(ISNA(VLOOKUP($A127,'Taxi in times'!$B$3020:$C$3684, 2, 0)), 'ICAO LTO Cycle times'!$D$8,VLOOKUP($A127,'Taxi in times'!$B$3020:$C$3684, 2, 0)*60)</f>
        <v>243.29563812600972</v>
      </c>
      <c r="S127" s="30">
        <f>IF(ISNA(VLOOKUP($A127,'Taxi in times'!$B$3684:$C$4389, 2, 0)), 'ICAO LTO Cycle times'!$D$8,VLOOKUP($A127,'Taxi in times'!$B$3684:$C$4389, 2, 0)*60)</f>
        <v>227.25695483099014</v>
      </c>
      <c r="T127" s="30">
        <f>IF(ISNA(VLOOKUP($A127,'Taxi in times'!$B$4389:$C$5084, 2, 0)), 'ICAO LTO Cycle times'!$D$8,VLOOKUP($A127,'Taxi in times'!$B$4389:$C$5084, 2, 0)*60)</f>
        <v>242.89223211544365</v>
      </c>
      <c r="U127" s="30">
        <f>IF(ISNA(VLOOKUP($A127,'Taxi in times'!$B$5085:$C$5749, 2, 0)), 'ICAO LTO Cycle times'!$D$8,VLOOKUP($A127,'Taxi in times'!$B$5085:$C$5749, 2, 0)*60)</f>
        <v>243.85789782736347</v>
      </c>
      <c r="V127" s="30">
        <f>IF(ISNA(VLOOKUP($A127,'Taxi in times'!$B$5750:$C$6509, 2, 0)), 'ICAO LTO Cycle times'!$D$8,VLOOKUP($A127,'Taxi in times'!$B$5750:$C$6509, 2, 0)*60)</f>
        <v>266.44036697247708</v>
      </c>
      <c r="W127" s="30">
        <f>IF(ISNA(VLOOKUP($A127,'Taxi in times'!$B$6510:$C$7239, 2, 0)), 'ICAO LTO Cycle times'!$D$8,VLOOKUP($A127,'Taxi in times'!$B$6510:$C$7239, 2, 0)*60)</f>
        <v>237.62971698113208</v>
      </c>
    </row>
    <row r="128" spans="1:23">
      <c r="A128" s="3" t="s">
        <v>466</v>
      </c>
      <c r="B128" s="30">
        <f>IF(ISNA(VLOOKUP($A128,' Taxi out times'!$B$2:$C$483, 2, 0)), 'ICAO LTO Cycle times'!$D$7,VLOOKUP($A128,' Taxi out times'!$B$2:$C$483, 2, 0)*60)</f>
        <v>638.40812870448769</v>
      </c>
      <c r="C128" s="30">
        <f>IF(ISNA(VLOOKUP($A128,' Taxi out times'!$B$484:$C$1071, 2, 0)), 'ICAO LTO Cycle times'!$D$7,VLOOKUP($A128,' Taxi out times'!$B$484:$C$1071, 2, 0)*60)</f>
        <v>659.69070929070926</v>
      </c>
      <c r="D128" s="30">
        <f>IF(ISNA(VLOOKUP($A128,' Taxi out times'!$B$1072:$C$1692, 2, 0)), 'ICAO LTO Cycle times'!$D$7,VLOOKUP($A128,' Taxi out times'!$B$1072:$C$1692, 2, 0)*60)</f>
        <v>672.57017026951587</v>
      </c>
      <c r="E128" s="30">
        <f>IF(ISNA(VLOOKUP($A128,' Taxi out times'!$B$1693:$C$2329, 2, 0)), 'ICAO LTO Cycle times'!$D$7,VLOOKUP($A128,' Taxi out times'!$B$1693:$C$2329, 2, 0)*60)</f>
        <v>680.07838922780286</v>
      </c>
      <c r="F128" s="30">
        <f>IF(ISNA(VLOOKUP($A128,' Taxi out times'!$B$2330:$C$2997, 2, 0)), 'ICAO LTO Cycle times'!$D$7,VLOOKUP($A128,' Taxi out times'!$B$2330:$C$2997, 2, 0)*60)</f>
        <v>662.92351755595632</v>
      </c>
      <c r="G128" s="30">
        <f>IF(ISNA(VLOOKUP($A128,' Taxi out times'!$B$2998:$C$3661, 2, 0)), 'ICAO LTO Cycle times'!$D$7,VLOOKUP($A128,' Taxi out times'!$B$2998:$C$3661, 2, 0)*60)</f>
        <v>668.77547176918154</v>
      </c>
      <c r="H128" s="30">
        <f>IF(ISNA(VLOOKUP($A128,' Taxi out times'!$B$3662:$C$4362, 2, 0)), 'ICAO LTO Cycle times'!$D$7,VLOOKUP($A128,' Taxi out times'!$B$3662:$C$4362, 2, 0)*60)</f>
        <v>664.07318557771498</v>
      </c>
      <c r="I128" s="30">
        <f>IF(ISNA(VLOOKUP($A128,' Taxi out times'!$B$4363:$C$5052, 2, 0)), 'ICAO LTO Cycle times'!$D$7,VLOOKUP($A128,' Taxi out times'!$B$4363:$C$5052, 2, 0)*60)</f>
        <v>672.86784794317384</v>
      </c>
      <c r="J128" s="30">
        <f>IF(ISNA(VLOOKUP($A128,' Taxi out times'!$B$5053:$C$5713, 2, 0)), 'ICAO LTO Cycle times'!$D$7,VLOOKUP($A128,' Taxi out times'!$B$5053:$C$5713, 2, 0)*60)</f>
        <v>683.21672855188592</v>
      </c>
      <c r="K128" s="30">
        <f>IF(ISNA(VLOOKUP($A128,' Taxi out times'!$B$5714:$C$6466, 2, 0)), 'ICAO LTO Cycle times'!$D$7,VLOOKUP($A128,' Taxi out times'!$B$5713:$C$6466, 2, 0)*60)</f>
        <v>678.59770025939838</v>
      </c>
      <c r="L128" s="30">
        <f>IF(ISNA(VLOOKUP($A128,' Taxi out times'!$B$6467:$C$7195, 2, 0)), 'ICAO LTO Cycle times'!$D$7,VLOOKUP($A128,' Taxi out times'!$B$6467:$C$7195, 2, 0)*60)</f>
        <v>700.23320966154313</v>
      </c>
      <c r="M128" s="30">
        <f>IF(ISNA(VLOOKUP($A128,'Taxi in times'!$B$2:$C$483, 2, 0)), 'ICAO LTO Cycle times'!$D$8,VLOOKUP($A128,'Taxi in times'!$B$2:$C$483, 2, 0)*60)</f>
        <v>259.24164117709103</v>
      </c>
      <c r="N128" s="30">
        <f>IF(ISNA(VLOOKUP($A128,'Taxi in times'!$B$483:$C$1074, 2, 0)), 'ICAO LTO Cycle times'!$D$8,VLOOKUP($A128,'Taxi in times'!$B$483:$C$1074, 2, 0)*60)</f>
        <v>268.2078234704112</v>
      </c>
      <c r="O128" s="30">
        <f>IF(ISNA(VLOOKUP($A128,'Taxi in times'!$B$1074:$C$1700, 2, 0)), 'ICAO LTO Cycle times'!$D$8,VLOOKUP($A128,'Taxi in times'!$B$1074:$C$1700, 2, 0)*60)</f>
        <v>281.56291141621216</v>
      </c>
      <c r="P128" s="30">
        <f>IF(ISNA(VLOOKUP($A128,'Taxi in times'!$B$1700:$C$2346, 2, 0)), 'ICAO LTO Cycle times'!$D$8,VLOOKUP($A128,'Taxi in times'!$B$1700:$C$2346, 2, 0)*60)</f>
        <v>290.52761278908122</v>
      </c>
      <c r="Q128" s="30">
        <f>IF(ISNA(VLOOKUP($A128,'Taxi in times'!$B$2346:$C$3020, 2, 0)), 'ICAO LTO Cycle times'!$D$8,VLOOKUP($A128,'Taxi in times'!$B$2346:$C$3020, 2, 0)*60)</f>
        <v>283.162507952216</v>
      </c>
      <c r="R128" s="30">
        <f>IF(ISNA(VLOOKUP($A128,'Taxi in times'!$B$3020:$C$3684, 2, 0)), 'ICAO LTO Cycle times'!$D$8,VLOOKUP($A128,'Taxi in times'!$B$3020:$C$3684, 2, 0)*60)</f>
        <v>308.35245870800253</v>
      </c>
      <c r="S128" s="30">
        <f>IF(ISNA(VLOOKUP($A128,'Taxi in times'!$B$3684:$C$4389, 2, 0)), 'ICAO LTO Cycle times'!$D$8,VLOOKUP($A128,'Taxi in times'!$B$3684:$C$4389, 2, 0)*60)</f>
        <v>294.23271138487985</v>
      </c>
      <c r="T128" s="30">
        <f>IF(ISNA(VLOOKUP($A128,'Taxi in times'!$B$4389:$C$5084, 2, 0)), 'ICAO LTO Cycle times'!$D$8,VLOOKUP($A128,'Taxi in times'!$B$4389:$C$5084, 2, 0)*60)</f>
        <v>288.44587436732451</v>
      </c>
      <c r="U128" s="30">
        <f>IF(ISNA(VLOOKUP($A128,'Taxi in times'!$B$5085:$C$5749, 2, 0)), 'ICAO LTO Cycle times'!$D$8,VLOOKUP($A128,'Taxi in times'!$B$5085:$C$5749, 2, 0)*60)</f>
        <v>291.51868063154603</v>
      </c>
      <c r="V128" s="30">
        <f>IF(ISNA(VLOOKUP($A128,'Taxi in times'!$B$5750:$C$6509, 2, 0)), 'ICAO LTO Cycle times'!$D$8,VLOOKUP($A128,'Taxi in times'!$B$5750:$C$6509, 2, 0)*60)</f>
        <v>284.86750348675031</v>
      </c>
      <c r="W128" s="30">
        <f>IF(ISNA(VLOOKUP($A128,'Taxi in times'!$B$6510:$C$7239, 2, 0)), 'ICAO LTO Cycle times'!$D$8,VLOOKUP($A128,'Taxi in times'!$B$6510:$C$7239, 2, 0)*60)</f>
        <v>278.47005307050796</v>
      </c>
    </row>
    <row r="129" spans="1:23">
      <c r="A129" s="2" t="s">
        <v>467</v>
      </c>
      <c r="B129" s="30">
        <f>IF(ISNA(VLOOKUP($A129,' Taxi out times'!$B$2:$C$483, 2, 0)), 'ICAO LTO Cycle times'!$D$7,VLOOKUP($A129,' Taxi out times'!$B$2:$C$483, 2, 0)*60)</f>
        <v>700.02230649118894</v>
      </c>
      <c r="C129" s="30">
        <f>IF(ISNA(VLOOKUP($A129,' Taxi out times'!$B$484:$C$1071, 2, 0)), 'ICAO LTO Cycle times'!$D$7,VLOOKUP($A129,' Taxi out times'!$B$484:$C$1071, 2, 0)*60)</f>
        <v>720.9214567792892</v>
      </c>
      <c r="D129" s="30">
        <f>IF(ISNA(VLOOKUP($A129,' Taxi out times'!$B$1072:$C$1692, 2, 0)), 'ICAO LTO Cycle times'!$D$7,VLOOKUP($A129,' Taxi out times'!$B$1072:$C$1692, 2, 0)*60)</f>
        <v>702.37660402749066</v>
      </c>
      <c r="E129" s="30">
        <f>IF(ISNA(VLOOKUP($A129,' Taxi out times'!$B$1693:$C$2329, 2, 0)), 'ICAO LTO Cycle times'!$D$7,VLOOKUP($A129,' Taxi out times'!$B$1693:$C$2329, 2, 0)*60)</f>
        <v>703.18462718210117</v>
      </c>
      <c r="F129" s="30">
        <f>IF(ISNA(VLOOKUP($A129,' Taxi out times'!$B$2330:$C$2997, 2, 0)), 'ICAO LTO Cycle times'!$D$7,VLOOKUP($A129,' Taxi out times'!$B$2330:$C$2997, 2, 0)*60)</f>
        <v>694.39476553980364</v>
      </c>
      <c r="G129" s="30">
        <f>IF(ISNA(VLOOKUP($A129,' Taxi out times'!$B$2998:$C$3661, 2, 0)), 'ICAO LTO Cycle times'!$D$7,VLOOKUP($A129,' Taxi out times'!$B$2998:$C$3661, 2, 0)*60)</f>
        <v>695.0084782714016</v>
      </c>
      <c r="H129" s="30">
        <f>IF(ISNA(VLOOKUP($A129,' Taxi out times'!$B$3662:$C$4362, 2, 0)), 'ICAO LTO Cycle times'!$D$7,VLOOKUP($A129,' Taxi out times'!$B$3662:$C$4362, 2, 0)*60)</f>
        <v>689.66139651542971</v>
      </c>
      <c r="I129" s="30">
        <f>IF(ISNA(VLOOKUP($A129,' Taxi out times'!$B$4363:$C$5052, 2, 0)), 'ICAO LTO Cycle times'!$D$7,VLOOKUP($A129,' Taxi out times'!$B$4363:$C$5052, 2, 0)*60)</f>
        <v>698.1837860124723</v>
      </c>
      <c r="J129" s="30">
        <f>IF(ISNA(VLOOKUP($A129,' Taxi out times'!$B$5053:$C$5713, 2, 0)), 'ICAO LTO Cycle times'!$D$7,VLOOKUP($A129,' Taxi out times'!$B$5053:$C$5713, 2, 0)*60)</f>
        <v>700.59718561981003</v>
      </c>
      <c r="K129" s="30">
        <f>IF(ISNA(VLOOKUP($A129,' Taxi out times'!$B$5714:$C$6466, 2, 0)), 'ICAO LTO Cycle times'!$D$7,VLOOKUP($A129,' Taxi out times'!$B$5713:$C$6466, 2, 0)*60)</f>
        <v>674.77929315148845</v>
      </c>
      <c r="L129" s="30">
        <f>IF(ISNA(VLOOKUP($A129,' Taxi out times'!$B$6467:$C$7195, 2, 0)), 'ICAO LTO Cycle times'!$D$7,VLOOKUP($A129,' Taxi out times'!$B$6467:$C$7195, 2, 0)*60)</f>
        <v>674.51047986762273</v>
      </c>
      <c r="M129" s="30">
        <f>IF(ISNA(VLOOKUP($A129,'Taxi in times'!$B$2:$C$483, 2, 0)), 'ICAO LTO Cycle times'!$D$8,VLOOKUP($A129,'Taxi in times'!$B$2:$C$483, 2, 0)*60)</f>
        <v>298.90965616788185</v>
      </c>
      <c r="N129" s="30">
        <f>IF(ISNA(VLOOKUP($A129,'Taxi in times'!$B$483:$C$1074, 2, 0)), 'ICAO LTO Cycle times'!$D$8,VLOOKUP($A129,'Taxi in times'!$B$483:$C$1074, 2, 0)*60)</f>
        <v>295.20421607378131</v>
      </c>
      <c r="O129" s="30">
        <f>IF(ISNA(VLOOKUP($A129,'Taxi in times'!$B$1074:$C$1700, 2, 0)), 'ICAO LTO Cycle times'!$D$8,VLOOKUP($A129,'Taxi in times'!$B$1074:$C$1700, 2, 0)*60)</f>
        <v>298.29607781000902</v>
      </c>
      <c r="P129" s="30">
        <f>IF(ISNA(VLOOKUP($A129,'Taxi in times'!$B$1700:$C$2346, 2, 0)), 'ICAO LTO Cycle times'!$D$8,VLOOKUP($A129,'Taxi in times'!$B$1700:$C$2346, 2, 0)*60)</f>
        <v>297.37728606909008</v>
      </c>
      <c r="Q129" s="30">
        <f>IF(ISNA(VLOOKUP($A129,'Taxi in times'!$B$2346:$C$3020, 2, 0)), 'ICAO LTO Cycle times'!$D$8,VLOOKUP($A129,'Taxi in times'!$B$2346:$C$3020, 2, 0)*60)</f>
        <v>327.19654820029518</v>
      </c>
      <c r="R129" s="30">
        <f>IF(ISNA(VLOOKUP($A129,'Taxi in times'!$B$3020:$C$3684, 2, 0)), 'ICAO LTO Cycle times'!$D$8,VLOOKUP($A129,'Taxi in times'!$B$3020:$C$3684, 2, 0)*60)</f>
        <v>317.10196866600478</v>
      </c>
      <c r="S129" s="30">
        <f>IF(ISNA(VLOOKUP($A129,'Taxi in times'!$B$3684:$C$4389, 2, 0)), 'ICAO LTO Cycle times'!$D$8,VLOOKUP($A129,'Taxi in times'!$B$3684:$C$4389, 2, 0)*60)</f>
        <v>312.51275596214793</v>
      </c>
      <c r="T129" s="30">
        <f>IF(ISNA(VLOOKUP($A129,'Taxi in times'!$B$4389:$C$5084, 2, 0)), 'ICAO LTO Cycle times'!$D$8,VLOOKUP($A129,'Taxi in times'!$B$4389:$C$5084, 2, 0)*60)</f>
        <v>304.53764501310633</v>
      </c>
      <c r="U129" s="30">
        <f>IF(ISNA(VLOOKUP($A129,'Taxi in times'!$B$5085:$C$5749, 2, 0)), 'ICAO LTO Cycle times'!$D$8,VLOOKUP($A129,'Taxi in times'!$B$5085:$C$5749, 2, 0)*60)</f>
        <v>307.68071615069005</v>
      </c>
      <c r="V129" s="30">
        <f>IF(ISNA(VLOOKUP($A129,'Taxi in times'!$B$5750:$C$6509, 2, 0)), 'ICAO LTO Cycle times'!$D$8,VLOOKUP($A129,'Taxi in times'!$B$5750:$C$6509, 2, 0)*60)</f>
        <v>302.72520706589461</v>
      </c>
      <c r="W129" s="30">
        <f>IF(ISNA(VLOOKUP($A129,'Taxi in times'!$B$6510:$C$7239, 2, 0)), 'ICAO LTO Cycle times'!$D$8,VLOOKUP($A129,'Taxi in times'!$B$6510:$C$7239, 2, 0)*60)</f>
        <v>329.13499254501659</v>
      </c>
    </row>
    <row r="130" spans="1:23">
      <c r="A130" s="3" t="s">
        <v>468</v>
      </c>
      <c r="B130" s="30">
        <f>IF(ISNA(VLOOKUP($A130,' Taxi out times'!$B$2:$C$483, 2, 0)), 'ICAO LTO Cycle times'!$D$7,VLOOKUP($A130,' Taxi out times'!$B$2:$C$483, 2, 0)*60)</f>
        <v>1025.4135338345866</v>
      </c>
      <c r="C130" s="30">
        <f>IF(ISNA(VLOOKUP($A130,' Taxi out times'!$B$484:$C$1071, 2, 0)), 'ICAO LTO Cycle times'!$D$7,VLOOKUP($A130,' Taxi out times'!$B$484:$C$1071, 2, 0)*60)</f>
        <v>777.58157389635323</v>
      </c>
      <c r="D130" s="30">
        <f>IF(ISNA(VLOOKUP($A130,' Taxi out times'!$B$1072:$C$1692, 2, 0)), 'ICAO LTO Cycle times'!$D$7,VLOOKUP($A130,' Taxi out times'!$B$1072:$C$1692, 2, 0)*60)</f>
        <v>669.25233644859816</v>
      </c>
      <c r="E130" s="30">
        <f>IF(ISNA(VLOOKUP($A130,' Taxi out times'!$B$1693:$C$2329, 2, 0)), 'ICAO LTO Cycle times'!$D$7,VLOOKUP($A130,' Taxi out times'!$B$1693:$C$2329, 2, 0)*60)</f>
        <v>594.07801418439715</v>
      </c>
      <c r="F130" s="30">
        <f>IF(ISNA(VLOOKUP($A130,' Taxi out times'!$B$2330:$C$2997, 2, 0)), 'ICAO LTO Cycle times'!$D$7,VLOOKUP($A130,' Taxi out times'!$B$2330:$C$2997, 2, 0)*60)</f>
        <v>559.71092800216127</v>
      </c>
      <c r="G130" s="30">
        <f>IF(ISNA(VLOOKUP($A130,' Taxi out times'!$B$2998:$C$3661, 2, 0)), 'ICAO LTO Cycle times'!$D$7,VLOOKUP($A130,' Taxi out times'!$B$2998:$C$3661, 2, 0)*60)</f>
        <v>584.95718363463368</v>
      </c>
      <c r="H130" s="30">
        <f>IF(ISNA(VLOOKUP($A130,' Taxi out times'!$B$3662:$C$4362, 2, 0)), 'ICAO LTO Cycle times'!$D$7,VLOOKUP($A130,' Taxi out times'!$B$3662:$C$4362, 2, 0)*60)</f>
        <v>584.08011563080743</v>
      </c>
      <c r="I130" s="30">
        <f>IF(ISNA(VLOOKUP($A130,' Taxi out times'!$B$4363:$C$5052, 2, 0)), 'ICAO LTO Cycle times'!$D$7,VLOOKUP($A130,' Taxi out times'!$B$4363:$C$5052, 2, 0)*60)</f>
        <v>605.43918053777202</v>
      </c>
      <c r="J130" s="30">
        <f>IF(ISNA(VLOOKUP($A130,' Taxi out times'!$B$5053:$C$5713, 2, 0)), 'ICAO LTO Cycle times'!$D$7,VLOOKUP($A130,' Taxi out times'!$B$5053:$C$5713, 2, 0)*60)</f>
        <v>606.6525123849965</v>
      </c>
      <c r="K130" s="30">
        <f>IF(ISNA(VLOOKUP($A130,' Taxi out times'!$B$5714:$C$6466, 2, 0)), 'ICAO LTO Cycle times'!$D$7,VLOOKUP($A130,' Taxi out times'!$B$5713:$C$6466, 2, 0)*60)</f>
        <v>617.39295908658426</v>
      </c>
      <c r="L130" s="30">
        <f>IF(ISNA(VLOOKUP($A130,' Taxi out times'!$B$6467:$C$7195, 2, 0)), 'ICAO LTO Cycle times'!$D$7,VLOOKUP($A130,' Taxi out times'!$B$6467:$C$7195, 2, 0)*60)</f>
        <v>545.69230769230762</v>
      </c>
      <c r="M130" s="30">
        <f>IF(ISNA(VLOOKUP($A130,'Taxi in times'!$B$2:$C$483, 2, 0)), 'ICAO LTO Cycle times'!$D$8,VLOOKUP($A130,'Taxi in times'!$B$2:$C$483, 2, 0)*60)</f>
        <v>453.39130434782612</v>
      </c>
      <c r="N130" s="30">
        <f>IF(ISNA(VLOOKUP($A130,'Taxi in times'!$B$483:$C$1074, 2, 0)), 'ICAO LTO Cycle times'!$D$8,VLOOKUP($A130,'Taxi in times'!$B$483:$C$1074, 2, 0)*60)</f>
        <v>363.52626892252897</v>
      </c>
      <c r="O130" s="30">
        <f>IF(ISNA(VLOOKUP($A130,'Taxi in times'!$B$1074:$C$1700, 2, 0)), 'ICAO LTO Cycle times'!$D$8,VLOOKUP($A130,'Taxi in times'!$B$1074:$C$1700, 2, 0)*60)</f>
        <v>288</v>
      </c>
      <c r="P130" s="30">
        <f>IF(ISNA(VLOOKUP($A130,'Taxi in times'!$B$1700:$C$2346, 2, 0)), 'ICAO LTO Cycle times'!$D$8,VLOOKUP($A130,'Taxi in times'!$B$1700:$C$2346, 2, 0)*60)</f>
        <v>254.70035252643947</v>
      </c>
      <c r="Q130" s="30">
        <f>IF(ISNA(VLOOKUP($A130,'Taxi in times'!$B$2346:$C$3020, 2, 0)), 'ICAO LTO Cycle times'!$D$8,VLOOKUP($A130,'Taxi in times'!$B$2346:$C$3020, 2, 0)*60)</f>
        <v>223.9422947283268</v>
      </c>
      <c r="R130" s="30">
        <f>IF(ISNA(VLOOKUP($A130,'Taxi in times'!$B$3020:$C$3684, 2, 0)), 'ICAO LTO Cycle times'!$D$8,VLOOKUP($A130,'Taxi in times'!$B$3020:$C$3684, 2, 0)*60)</f>
        <v>228.75</v>
      </c>
      <c r="S130" s="30">
        <f>IF(ISNA(VLOOKUP($A130,'Taxi in times'!$B$3684:$C$4389, 2, 0)), 'ICAO LTO Cycle times'!$D$8,VLOOKUP($A130,'Taxi in times'!$B$3684:$C$4389, 2, 0)*60)</f>
        <v>219.47725869520477</v>
      </c>
      <c r="T130" s="30">
        <f>IF(ISNA(VLOOKUP($A130,'Taxi in times'!$B$4389:$C$5084, 2, 0)), 'ICAO LTO Cycle times'!$D$8,VLOOKUP($A130,'Taxi in times'!$B$4389:$C$5084, 2, 0)*60)</f>
        <v>224.98475609756096</v>
      </c>
      <c r="U130" s="30">
        <f>IF(ISNA(VLOOKUP($A130,'Taxi in times'!$B$5085:$C$5749, 2, 0)), 'ICAO LTO Cycle times'!$D$8,VLOOKUP($A130,'Taxi in times'!$B$5085:$C$5749, 2, 0)*60)</f>
        <v>233.98167723749117</v>
      </c>
      <c r="V130" s="30">
        <f>IF(ISNA(VLOOKUP($A130,'Taxi in times'!$B$5750:$C$6509, 2, 0)), 'ICAO LTO Cycle times'!$D$8,VLOOKUP($A130,'Taxi in times'!$B$5750:$C$6509, 2, 0)*60)</f>
        <v>236.28201074928865</v>
      </c>
      <c r="W130" s="30">
        <f>IF(ISNA(VLOOKUP($A130,'Taxi in times'!$B$6510:$C$7239, 2, 0)), 'ICAO LTO Cycle times'!$D$8,VLOOKUP($A130,'Taxi in times'!$B$6510:$C$7239, 2, 0)*60)</f>
        <v>227.6624040920716</v>
      </c>
    </row>
    <row r="131" spans="1:23">
      <c r="A131" s="3" t="s">
        <v>469</v>
      </c>
      <c r="B131" s="30">
        <f>IF(ISNA(VLOOKUP($A131,' Taxi out times'!$B$2:$C$483, 2, 0)), 'ICAO LTO Cycle times'!$D$7,VLOOKUP($A131,' Taxi out times'!$B$2:$C$483, 2, 0)*60)</f>
        <v>1140</v>
      </c>
      <c r="C131" s="30">
        <f>IF(ISNA(VLOOKUP($A131,' Taxi out times'!$B$484:$C$1071, 2, 0)), 'ICAO LTO Cycle times'!$D$7,VLOOKUP($A131,' Taxi out times'!$B$484:$C$1071, 2, 0)*60)</f>
        <v>1140</v>
      </c>
      <c r="D131" s="30">
        <f>IF(ISNA(VLOOKUP($A131,' Taxi out times'!$B$1072:$C$1692, 2, 0)), 'ICAO LTO Cycle times'!$D$7,VLOOKUP($A131,' Taxi out times'!$B$1072:$C$1692, 2, 0)*60)</f>
        <v>433.63636363636363</v>
      </c>
      <c r="E131" s="30">
        <f>IF(ISNA(VLOOKUP($A131,' Taxi out times'!$B$1693:$C$2329, 2, 0)), 'ICAO LTO Cycle times'!$D$7,VLOOKUP($A131,' Taxi out times'!$B$1693:$C$2329, 2, 0)*60)</f>
        <v>422.68984446477589</v>
      </c>
      <c r="F131" s="30">
        <f>IF(ISNA(VLOOKUP($A131,' Taxi out times'!$B$2330:$C$2997, 2, 0)), 'ICAO LTO Cycle times'!$D$7,VLOOKUP($A131,' Taxi out times'!$B$2330:$C$2997, 2, 0)*60)</f>
        <v>407.14648602878913</v>
      </c>
      <c r="G131" s="30">
        <f>IF(ISNA(VLOOKUP($A131,' Taxi out times'!$B$2998:$C$3661, 2, 0)), 'ICAO LTO Cycle times'!$D$7,VLOOKUP($A131,' Taxi out times'!$B$2998:$C$3661, 2, 0)*60)</f>
        <v>383.64477335800183</v>
      </c>
      <c r="H131" s="30">
        <f>IF(ISNA(VLOOKUP($A131,' Taxi out times'!$B$3662:$C$4362, 2, 0)), 'ICAO LTO Cycle times'!$D$7,VLOOKUP($A131,' Taxi out times'!$B$3662:$C$4362, 2, 0)*60)</f>
        <v>406.04006163328199</v>
      </c>
      <c r="I131" s="30">
        <f>IF(ISNA(VLOOKUP($A131,' Taxi out times'!$B$4363:$C$5052, 2, 0)), 'ICAO LTO Cycle times'!$D$7,VLOOKUP($A131,' Taxi out times'!$B$4363:$C$5052, 2, 0)*60)</f>
        <v>458.33836858006043</v>
      </c>
      <c r="J131" s="30">
        <f>IF(ISNA(VLOOKUP($A131,' Taxi out times'!$B$5053:$C$5713, 2, 0)), 'ICAO LTO Cycle times'!$D$7,VLOOKUP($A131,' Taxi out times'!$B$5053:$C$5713, 2, 0)*60)</f>
        <v>460.71097372488407</v>
      </c>
      <c r="K131" s="30">
        <f>IF(ISNA(VLOOKUP($A131,' Taxi out times'!$B$5714:$C$6466, 2, 0)), 'ICAO LTO Cycle times'!$D$7,VLOOKUP($A131,' Taxi out times'!$B$5713:$C$6466, 2, 0)*60)</f>
        <v>433.0612244897959</v>
      </c>
      <c r="L131" s="30">
        <f>IF(ISNA(VLOOKUP($A131,' Taxi out times'!$B$6467:$C$7195, 2, 0)), 'ICAO LTO Cycle times'!$D$7,VLOOKUP($A131,' Taxi out times'!$B$6467:$C$7195, 2, 0)*60)</f>
        <v>1140</v>
      </c>
      <c r="M131" s="30">
        <f>IF(ISNA(VLOOKUP($A131,'Taxi in times'!$B$2:$C$483, 2, 0)), 'ICAO LTO Cycle times'!$D$8,VLOOKUP($A131,'Taxi in times'!$B$2:$C$483, 2, 0)*60)</f>
        <v>420</v>
      </c>
      <c r="N131" s="30">
        <f>IF(ISNA(VLOOKUP($A131,'Taxi in times'!$B$483:$C$1074, 2, 0)), 'ICAO LTO Cycle times'!$D$8,VLOOKUP($A131,'Taxi in times'!$B$483:$C$1074, 2, 0)*60)</f>
        <v>420</v>
      </c>
      <c r="O131" s="30">
        <f>IF(ISNA(VLOOKUP($A131,'Taxi in times'!$B$1074:$C$1700, 2, 0)), 'ICAO LTO Cycle times'!$D$8,VLOOKUP($A131,'Taxi in times'!$B$1074:$C$1700, 2, 0)*60)</f>
        <v>264.96000000000004</v>
      </c>
      <c r="P131" s="30">
        <f>IF(ISNA(VLOOKUP($A131,'Taxi in times'!$B$1700:$C$2346, 2, 0)), 'ICAO LTO Cycle times'!$D$8,VLOOKUP($A131,'Taxi in times'!$B$1700:$C$2346, 2, 0)*60)</f>
        <v>219.35779816513764</v>
      </c>
      <c r="Q131" s="30">
        <f>IF(ISNA(VLOOKUP($A131,'Taxi in times'!$B$2346:$C$3020, 2, 0)), 'ICAO LTO Cycle times'!$D$8,VLOOKUP($A131,'Taxi in times'!$B$2346:$C$3020, 2, 0)*60)</f>
        <v>208.14249363867685</v>
      </c>
      <c r="R131" s="30">
        <f>IF(ISNA(VLOOKUP($A131,'Taxi in times'!$B$3020:$C$3684, 2, 0)), 'ICAO LTO Cycle times'!$D$8,VLOOKUP($A131,'Taxi in times'!$B$3020:$C$3684, 2, 0)*60)</f>
        <v>203.9777983348751</v>
      </c>
      <c r="S131" s="30">
        <f>IF(ISNA(VLOOKUP($A131,'Taxi in times'!$B$3684:$C$4389, 2, 0)), 'ICAO LTO Cycle times'!$D$8,VLOOKUP($A131,'Taxi in times'!$B$3684:$C$4389, 2, 0)*60)</f>
        <v>215.2773375594295</v>
      </c>
      <c r="T131" s="30">
        <f>IF(ISNA(VLOOKUP($A131,'Taxi in times'!$B$4389:$C$5084, 2, 0)), 'ICAO LTO Cycle times'!$D$8,VLOOKUP($A131,'Taxi in times'!$B$4389:$C$5084, 2, 0)*60)</f>
        <v>211.30434782608697</v>
      </c>
      <c r="U131" s="30">
        <f>IF(ISNA(VLOOKUP($A131,'Taxi in times'!$B$5085:$C$5749, 2, 0)), 'ICAO LTO Cycle times'!$D$8,VLOOKUP($A131,'Taxi in times'!$B$5085:$C$5749, 2, 0)*60)</f>
        <v>214.45820433436532</v>
      </c>
      <c r="V131" s="30">
        <f>IF(ISNA(VLOOKUP($A131,'Taxi in times'!$B$5750:$C$6509, 2, 0)), 'ICAO LTO Cycle times'!$D$8,VLOOKUP($A131,'Taxi in times'!$B$5750:$C$6509, 2, 0)*60)</f>
        <v>210.41666666666669</v>
      </c>
      <c r="W131" s="30">
        <f>IF(ISNA(VLOOKUP($A131,'Taxi in times'!$B$6510:$C$7239, 2, 0)), 'ICAO LTO Cycle times'!$D$8,VLOOKUP($A131,'Taxi in times'!$B$6510:$C$7239, 2, 0)*60)</f>
        <v>420</v>
      </c>
    </row>
    <row r="132" spans="1:23">
      <c r="A132" s="3" t="s">
        <v>1129</v>
      </c>
      <c r="B132" s="30">
        <f>IF(ISNA(VLOOKUP($A132,' Taxi out times'!$B$2:$C$483, 2, 0)), 'ICAO LTO Cycle times'!$D$7,VLOOKUP($A132,' Taxi out times'!$B$2:$C$483, 2, 0)*60)</f>
        <v>1140</v>
      </c>
      <c r="C132" s="30">
        <f>IF(ISNA(VLOOKUP($A132,' Taxi out times'!$B$484:$C$1071, 2, 0)), 'ICAO LTO Cycle times'!$D$7,VLOOKUP($A132,' Taxi out times'!$B$484:$C$1071, 2, 0)*60)</f>
        <v>1140</v>
      </c>
      <c r="D132" s="30">
        <f>IF(ISNA(VLOOKUP($A132,' Taxi out times'!$B$1072:$C$1692, 2, 0)), 'ICAO LTO Cycle times'!$D$7,VLOOKUP($A132,' Taxi out times'!$B$1072:$C$1692, 2, 0)*60)</f>
        <v>1140</v>
      </c>
      <c r="E132" s="30">
        <f>IF(ISNA(VLOOKUP($A132,' Taxi out times'!$B$1693:$C$2329, 2, 0)), 'ICAO LTO Cycle times'!$D$7,VLOOKUP($A132,' Taxi out times'!$B$1693:$C$2329, 2, 0)*60)</f>
        <v>1140</v>
      </c>
      <c r="F132" s="30">
        <f>IF(ISNA(VLOOKUP($A132,' Taxi out times'!$B$2330:$C$2997, 2, 0)), 'ICAO LTO Cycle times'!$D$7,VLOOKUP($A132,' Taxi out times'!$B$2330:$C$2997, 2, 0)*60)</f>
        <v>1140</v>
      </c>
      <c r="G132" s="30">
        <f>IF(ISNA(VLOOKUP($A132,' Taxi out times'!$B$2998:$C$3661, 2, 0)), 'ICAO LTO Cycle times'!$D$7,VLOOKUP($A132,' Taxi out times'!$B$2998:$C$3661, 2, 0)*60)</f>
        <v>1140</v>
      </c>
      <c r="H132" s="30">
        <f>IF(ISNA(VLOOKUP($A132,' Taxi out times'!$B$3662:$C$4362, 2, 0)), 'ICAO LTO Cycle times'!$D$7,VLOOKUP($A132,' Taxi out times'!$B$3662:$C$4362, 2, 0)*60)</f>
        <v>1140</v>
      </c>
      <c r="I132" s="30">
        <f>IF(ISNA(VLOOKUP($A132,' Taxi out times'!$B$4363:$C$5052, 2, 0)), 'ICAO LTO Cycle times'!$D$7,VLOOKUP($A132,' Taxi out times'!$B$4363:$C$5052, 2, 0)*60)</f>
        <v>1140</v>
      </c>
      <c r="J132" s="30">
        <f>IF(ISNA(VLOOKUP($A132,' Taxi out times'!$B$5053:$C$5713, 2, 0)), 'ICAO LTO Cycle times'!$D$7,VLOOKUP($A132,' Taxi out times'!$B$5053:$C$5713, 2, 0)*60)</f>
        <v>1140</v>
      </c>
      <c r="K132" s="30">
        <f>IF(ISNA(VLOOKUP($A132,' Taxi out times'!$B$5714:$C$6466, 2, 0)), 'ICAO LTO Cycle times'!$D$7,VLOOKUP($A132,' Taxi out times'!$B$5713:$C$6466, 2, 0)*60)</f>
        <v>1140</v>
      </c>
      <c r="L132" s="30">
        <f>IF(ISNA(VLOOKUP($A132,' Taxi out times'!$B$6467:$C$7195, 2, 0)), 'ICAO LTO Cycle times'!$D$7,VLOOKUP($A132,' Taxi out times'!$B$6467:$C$7195, 2, 0)*60)</f>
        <v>1140</v>
      </c>
      <c r="M132" s="30">
        <f>IF(ISNA(VLOOKUP($A132,'Taxi in times'!$B$2:$C$483, 2, 0)), 'ICAO LTO Cycle times'!$D$8,VLOOKUP($A132,'Taxi in times'!$B$2:$C$483, 2, 0)*60)</f>
        <v>420</v>
      </c>
      <c r="N132" s="30">
        <f>IF(ISNA(VLOOKUP($A132,'Taxi in times'!$B$483:$C$1074, 2, 0)), 'ICAO LTO Cycle times'!$D$8,VLOOKUP($A132,'Taxi in times'!$B$483:$C$1074, 2, 0)*60)</f>
        <v>420</v>
      </c>
      <c r="O132" s="30">
        <f>IF(ISNA(VLOOKUP($A132,'Taxi in times'!$B$1074:$C$1700, 2, 0)), 'ICAO LTO Cycle times'!$D$8,VLOOKUP($A132,'Taxi in times'!$B$1074:$C$1700, 2, 0)*60)</f>
        <v>420</v>
      </c>
      <c r="P132" s="30">
        <f>IF(ISNA(VLOOKUP($A132,'Taxi in times'!$B$1700:$C$2346, 2, 0)), 'ICAO LTO Cycle times'!$D$8,VLOOKUP($A132,'Taxi in times'!$B$1700:$C$2346, 2, 0)*60)</f>
        <v>420</v>
      </c>
      <c r="Q132" s="30">
        <f>IF(ISNA(VLOOKUP($A132,'Taxi in times'!$B$2346:$C$3020, 2, 0)), 'ICAO LTO Cycle times'!$D$8,VLOOKUP($A132,'Taxi in times'!$B$2346:$C$3020, 2, 0)*60)</f>
        <v>262.94117647058829</v>
      </c>
      <c r="R132" s="30">
        <f>IF(ISNA(VLOOKUP($A132,'Taxi in times'!$B$3020:$C$3684, 2, 0)), 'ICAO LTO Cycle times'!$D$8,VLOOKUP($A132,'Taxi in times'!$B$3020:$C$3684, 2, 0)*60)</f>
        <v>420</v>
      </c>
      <c r="S132" s="30">
        <f>IF(ISNA(VLOOKUP($A132,'Taxi in times'!$B$3684:$C$4389, 2, 0)), 'ICAO LTO Cycle times'!$D$8,VLOOKUP($A132,'Taxi in times'!$B$3684:$C$4389, 2, 0)*60)</f>
        <v>420</v>
      </c>
      <c r="T132" s="30">
        <f>IF(ISNA(VLOOKUP($A132,'Taxi in times'!$B$4389:$C$5084, 2, 0)), 'ICAO LTO Cycle times'!$D$8,VLOOKUP($A132,'Taxi in times'!$B$4389:$C$5084, 2, 0)*60)</f>
        <v>420</v>
      </c>
      <c r="U132" s="30">
        <f>IF(ISNA(VLOOKUP($A132,'Taxi in times'!$B$5085:$C$5749, 2, 0)), 'ICAO LTO Cycle times'!$D$8,VLOOKUP($A132,'Taxi in times'!$B$5085:$C$5749, 2, 0)*60)</f>
        <v>420</v>
      </c>
      <c r="V132" s="30">
        <f>IF(ISNA(VLOOKUP($A132,'Taxi in times'!$B$5750:$C$6509, 2, 0)), 'ICAO LTO Cycle times'!$D$8,VLOOKUP($A132,'Taxi in times'!$B$5750:$C$6509, 2, 0)*60)</f>
        <v>420</v>
      </c>
      <c r="W132" s="30">
        <f>IF(ISNA(VLOOKUP($A132,'Taxi in times'!$B$6510:$C$7239, 2, 0)), 'ICAO LTO Cycle times'!$D$8,VLOOKUP($A132,'Taxi in times'!$B$6510:$C$7239, 2, 0)*60)</f>
        <v>420</v>
      </c>
    </row>
    <row r="133" spans="1:23">
      <c r="A133" s="3" t="s">
        <v>470</v>
      </c>
      <c r="B133" s="30">
        <f>IF(ISNA(VLOOKUP($A133,' Taxi out times'!$B$2:$C$483, 2, 0)), 'ICAO LTO Cycle times'!$D$7,VLOOKUP($A133,' Taxi out times'!$B$2:$C$483, 2, 0)*60)</f>
        <v>752.8089887640449</v>
      </c>
      <c r="C133" s="30">
        <f>IF(ISNA(VLOOKUP($A133,' Taxi out times'!$B$484:$C$1071, 2, 0)), 'ICAO LTO Cycle times'!$D$7,VLOOKUP($A133,' Taxi out times'!$B$484:$C$1071, 2, 0)*60)</f>
        <v>593.09438470728787</v>
      </c>
      <c r="D133" s="30">
        <f>IF(ISNA(VLOOKUP($A133,' Taxi out times'!$B$1072:$C$1692, 2, 0)), 'ICAO LTO Cycle times'!$D$7,VLOOKUP($A133,' Taxi out times'!$B$1072:$C$1692, 2, 0)*60)</f>
        <v>572.56223669092299</v>
      </c>
      <c r="E133" s="30">
        <f>IF(ISNA(VLOOKUP($A133,' Taxi out times'!$B$1693:$C$2329, 2, 0)), 'ICAO LTO Cycle times'!$D$7,VLOOKUP($A133,' Taxi out times'!$B$1693:$C$2329, 2, 0)*60)</f>
        <v>612.51851851851859</v>
      </c>
      <c r="F133" s="30">
        <f>IF(ISNA(VLOOKUP($A133,' Taxi out times'!$B$2330:$C$2997, 2, 0)), 'ICAO LTO Cycle times'!$D$7,VLOOKUP($A133,' Taxi out times'!$B$2330:$C$2997, 2, 0)*60)</f>
        <v>608.37678721614805</v>
      </c>
      <c r="G133" s="30">
        <f>IF(ISNA(VLOOKUP($A133,' Taxi out times'!$B$2998:$C$3661, 2, 0)), 'ICAO LTO Cycle times'!$D$7,VLOOKUP($A133,' Taxi out times'!$B$2998:$C$3661, 2, 0)*60)</f>
        <v>602.57472625036985</v>
      </c>
      <c r="H133" s="30">
        <f>IF(ISNA(VLOOKUP($A133,' Taxi out times'!$B$3662:$C$4362, 2, 0)), 'ICAO LTO Cycle times'!$D$7,VLOOKUP($A133,' Taxi out times'!$B$3662:$C$4362, 2, 0)*60)</f>
        <v>614.92452830188677</v>
      </c>
      <c r="I133" s="30">
        <f>IF(ISNA(VLOOKUP($A133,' Taxi out times'!$B$4363:$C$5052, 2, 0)), 'ICAO LTO Cycle times'!$D$7,VLOOKUP($A133,' Taxi out times'!$B$4363:$C$5052, 2, 0)*60)</f>
        <v>642.50588789448886</v>
      </c>
      <c r="J133" s="30">
        <f>IF(ISNA(VLOOKUP($A133,' Taxi out times'!$B$5053:$C$5713, 2, 0)), 'ICAO LTO Cycle times'!$D$7,VLOOKUP($A133,' Taxi out times'!$B$5053:$C$5713, 2, 0)*60)</f>
        <v>646.92223439211386</v>
      </c>
      <c r="K133" s="30">
        <f>IF(ISNA(VLOOKUP($A133,' Taxi out times'!$B$5714:$C$6466, 2, 0)), 'ICAO LTO Cycle times'!$D$7,VLOOKUP($A133,' Taxi out times'!$B$5713:$C$6466, 2, 0)*60)</f>
        <v>654.71428571428567</v>
      </c>
      <c r="L133" s="30">
        <f>IF(ISNA(VLOOKUP($A133,' Taxi out times'!$B$6467:$C$7195, 2, 0)), 'ICAO LTO Cycle times'!$D$7,VLOOKUP($A133,' Taxi out times'!$B$6467:$C$7195, 2, 0)*60)</f>
        <v>654.01477832512319</v>
      </c>
      <c r="M133" s="30">
        <f>IF(ISNA(VLOOKUP($A133,'Taxi in times'!$B$2:$C$483, 2, 0)), 'ICAO LTO Cycle times'!$D$8,VLOOKUP($A133,'Taxi in times'!$B$2:$C$483, 2, 0)*60)</f>
        <v>356.59090909090912</v>
      </c>
      <c r="N133" s="30">
        <f>IF(ISNA(VLOOKUP($A133,'Taxi in times'!$B$483:$C$1074, 2, 0)), 'ICAO LTO Cycle times'!$D$8,VLOOKUP($A133,'Taxi in times'!$B$483:$C$1074, 2, 0)*60)</f>
        <v>261.68557536466778</v>
      </c>
      <c r="O133" s="30">
        <f>IF(ISNA(VLOOKUP($A133,'Taxi in times'!$B$1074:$C$1700, 2, 0)), 'ICAO LTO Cycle times'!$D$8,VLOOKUP($A133,'Taxi in times'!$B$1074:$C$1700, 2, 0)*60)</f>
        <v>251.72065955383121</v>
      </c>
      <c r="P133" s="30">
        <f>IF(ISNA(VLOOKUP($A133,'Taxi in times'!$B$1700:$C$2346, 2, 0)), 'ICAO LTO Cycle times'!$D$8,VLOOKUP($A133,'Taxi in times'!$B$1700:$C$2346, 2, 0)*60)</f>
        <v>239.20019748210319</v>
      </c>
      <c r="Q133" s="30">
        <f>IF(ISNA(VLOOKUP($A133,'Taxi in times'!$B$2346:$C$3020, 2, 0)), 'ICAO LTO Cycle times'!$D$8,VLOOKUP($A133,'Taxi in times'!$B$2346:$C$3020, 2, 0)*60)</f>
        <v>265.28967254408059</v>
      </c>
      <c r="R133" s="30">
        <f>IF(ISNA(VLOOKUP($A133,'Taxi in times'!$B$3020:$C$3684, 2, 0)), 'ICAO LTO Cycle times'!$D$8,VLOOKUP($A133,'Taxi in times'!$B$3020:$C$3684, 2, 0)*60)</f>
        <v>271.64249778040841</v>
      </c>
      <c r="S133" s="30">
        <f>IF(ISNA(VLOOKUP($A133,'Taxi in times'!$B$3684:$C$4389, 2, 0)), 'ICAO LTO Cycle times'!$D$8,VLOOKUP($A133,'Taxi in times'!$B$3684:$C$4389, 2, 0)*60)</f>
        <v>267.22784810126586</v>
      </c>
      <c r="T133" s="30">
        <f>IF(ISNA(VLOOKUP($A133,'Taxi in times'!$B$4389:$C$5084, 2, 0)), 'ICAO LTO Cycle times'!$D$8,VLOOKUP($A133,'Taxi in times'!$B$4389:$C$5084, 2, 0)*60)</f>
        <v>266.70680870773509</v>
      </c>
      <c r="U133" s="30">
        <f>IF(ISNA(VLOOKUP($A133,'Taxi in times'!$B$5085:$C$5749, 2, 0)), 'ICAO LTO Cycle times'!$D$8,VLOOKUP($A133,'Taxi in times'!$B$5085:$C$5749, 2, 0)*60)</f>
        <v>258.35601524224279</v>
      </c>
      <c r="V133" s="30">
        <f>IF(ISNA(VLOOKUP($A133,'Taxi in times'!$B$5750:$C$6509, 2, 0)), 'ICAO LTO Cycle times'!$D$8,VLOOKUP($A133,'Taxi in times'!$B$5750:$C$6509, 2, 0)*60)</f>
        <v>242.27758007117438</v>
      </c>
      <c r="W133" s="30">
        <f>IF(ISNA(VLOOKUP($A133,'Taxi in times'!$B$6510:$C$7239, 2, 0)), 'ICAO LTO Cycle times'!$D$8,VLOOKUP($A133,'Taxi in times'!$B$6510:$C$7239, 2, 0)*60)</f>
        <v>237.26432532347505</v>
      </c>
    </row>
    <row r="134" spans="1:23">
      <c r="A134" s="3" t="s">
        <v>471</v>
      </c>
      <c r="B134" s="30">
        <f>IF(ISNA(VLOOKUP($A134,' Taxi out times'!$B$2:$C$483, 2, 0)), 'ICAO LTO Cycle times'!$D$7,VLOOKUP($A134,' Taxi out times'!$B$2:$C$483, 2, 0)*60)</f>
        <v>771.5024997137732</v>
      </c>
      <c r="C134" s="30">
        <f>IF(ISNA(VLOOKUP($A134,' Taxi out times'!$B$484:$C$1071, 2, 0)), 'ICAO LTO Cycle times'!$D$7,VLOOKUP($A134,' Taxi out times'!$B$484:$C$1071, 2, 0)*60)</f>
        <v>801.54841953120092</v>
      </c>
      <c r="D134" s="30">
        <f>IF(ISNA(VLOOKUP($A134,' Taxi out times'!$B$1072:$C$1692, 2, 0)), 'ICAO LTO Cycle times'!$D$7,VLOOKUP($A134,' Taxi out times'!$B$1072:$C$1692, 2, 0)*60)</f>
        <v>801.75412708659962</v>
      </c>
      <c r="E134" s="30">
        <f>IF(ISNA(VLOOKUP($A134,' Taxi out times'!$B$1693:$C$2329, 2, 0)), 'ICAO LTO Cycle times'!$D$7,VLOOKUP($A134,' Taxi out times'!$B$1693:$C$2329, 2, 0)*60)</f>
        <v>768.08097526816698</v>
      </c>
      <c r="F134" s="30">
        <f>IF(ISNA(VLOOKUP($A134,' Taxi out times'!$B$2330:$C$2997, 2, 0)), 'ICAO LTO Cycle times'!$D$7,VLOOKUP($A134,' Taxi out times'!$B$2330:$C$2997, 2, 0)*60)</f>
        <v>759.71560673471163</v>
      </c>
      <c r="G134" s="30">
        <f>IF(ISNA(VLOOKUP($A134,' Taxi out times'!$B$2998:$C$3661, 2, 0)), 'ICAO LTO Cycle times'!$D$7,VLOOKUP($A134,' Taxi out times'!$B$2998:$C$3661, 2, 0)*60)</f>
        <v>825.45451619651453</v>
      </c>
      <c r="H134" s="30">
        <f>IF(ISNA(VLOOKUP($A134,' Taxi out times'!$B$3662:$C$4362, 2, 0)), 'ICAO LTO Cycle times'!$D$7,VLOOKUP($A134,' Taxi out times'!$B$3662:$C$4362, 2, 0)*60)</f>
        <v>785.52068752238029</v>
      </c>
      <c r="I134" s="30">
        <f>IF(ISNA(VLOOKUP($A134,' Taxi out times'!$B$4363:$C$5052, 2, 0)), 'ICAO LTO Cycle times'!$D$7,VLOOKUP($A134,' Taxi out times'!$B$4363:$C$5052, 2, 0)*60)</f>
        <v>815.58255219789521</v>
      </c>
      <c r="J134" s="30">
        <f>IF(ISNA(VLOOKUP($A134,' Taxi out times'!$B$5053:$C$5713, 2, 0)), 'ICAO LTO Cycle times'!$D$7,VLOOKUP($A134,' Taxi out times'!$B$5053:$C$5713, 2, 0)*60)</f>
        <v>793.57413496686752</v>
      </c>
      <c r="K134" s="30">
        <f>IF(ISNA(VLOOKUP($A134,' Taxi out times'!$B$5714:$C$6466, 2, 0)), 'ICAO LTO Cycle times'!$D$7,VLOOKUP($A134,' Taxi out times'!$B$5713:$C$6466, 2, 0)*60)</f>
        <v>828.98478952953656</v>
      </c>
      <c r="L134" s="30">
        <f>IF(ISNA(VLOOKUP($A134,' Taxi out times'!$B$6467:$C$7195, 2, 0)), 'ICAO LTO Cycle times'!$D$7,VLOOKUP($A134,' Taxi out times'!$B$6467:$C$7195, 2, 0)*60)</f>
        <v>813.46238035967212</v>
      </c>
      <c r="M134" s="30">
        <f>IF(ISNA(VLOOKUP($A134,'Taxi in times'!$B$2:$C$483, 2, 0)), 'ICAO LTO Cycle times'!$D$8,VLOOKUP($A134,'Taxi in times'!$B$2:$C$483, 2, 0)*60)</f>
        <v>340.5456212746447</v>
      </c>
      <c r="N134" s="30">
        <f>IF(ISNA(VLOOKUP($A134,'Taxi in times'!$B$483:$C$1074, 2, 0)), 'ICAO LTO Cycle times'!$D$8,VLOOKUP($A134,'Taxi in times'!$B$483:$C$1074, 2, 0)*60)</f>
        <v>369.99210135540739</v>
      </c>
      <c r="O134" s="30">
        <f>IF(ISNA(VLOOKUP($A134,'Taxi in times'!$B$1074:$C$1700, 2, 0)), 'ICAO LTO Cycle times'!$D$8,VLOOKUP($A134,'Taxi in times'!$B$1074:$C$1700, 2, 0)*60)</f>
        <v>351.07484002596681</v>
      </c>
      <c r="P134" s="30">
        <f>IF(ISNA(VLOOKUP($A134,'Taxi in times'!$B$1700:$C$2346, 2, 0)), 'ICAO LTO Cycle times'!$D$8,VLOOKUP($A134,'Taxi in times'!$B$1700:$C$2346, 2, 0)*60)</f>
        <v>372.87370269838738</v>
      </c>
      <c r="Q134" s="30">
        <f>IF(ISNA(VLOOKUP($A134,'Taxi in times'!$B$2346:$C$3020, 2, 0)), 'ICAO LTO Cycle times'!$D$8,VLOOKUP($A134,'Taxi in times'!$B$2346:$C$3020, 2, 0)*60)</f>
        <v>462.48320102172619</v>
      </c>
      <c r="R134" s="30">
        <f>IF(ISNA(VLOOKUP($A134,'Taxi in times'!$B$3020:$C$3684, 2, 0)), 'ICAO LTO Cycle times'!$D$8,VLOOKUP($A134,'Taxi in times'!$B$3020:$C$3684, 2, 0)*60)</f>
        <v>409.30696889317579</v>
      </c>
      <c r="S134" s="30">
        <f>IF(ISNA(VLOOKUP($A134,'Taxi in times'!$B$3684:$C$4389, 2, 0)), 'ICAO LTO Cycle times'!$D$8,VLOOKUP($A134,'Taxi in times'!$B$3684:$C$4389, 2, 0)*60)</f>
        <v>410.96307377115818</v>
      </c>
      <c r="T134" s="30">
        <f>IF(ISNA(VLOOKUP($A134,'Taxi in times'!$B$4389:$C$5084, 2, 0)), 'ICAO LTO Cycle times'!$D$8,VLOOKUP($A134,'Taxi in times'!$B$4389:$C$5084, 2, 0)*60)</f>
        <v>403.19971585143088</v>
      </c>
      <c r="U134" s="30">
        <f>IF(ISNA(VLOOKUP($A134,'Taxi in times'!$B$5085:$C$5749, 2, 0)), 'ICAO LTO Cycle times'!$D$8,VLOOKUP($A134,'Taxi in times'!$B$5085:$C$5749, 2, 0)*60)</f>
        <v>404.63135720734277</v>
      </c>
      <c r="V134" s="30">
        <f>IF(ISNA(VLOOKUP($A134,'Taxi in times'!$B$5750:$C$6509, 2, 0)), 'ICAO LTO Cycle times'!$D$8,VLOOKUP($A134,'Taxi in times'!$B$5750:$C$6509, 2, 0)*60)</f>
        <v>412.02733133849523</v>
      </c>
      <c r="W134" s="30">
        <f>IF(ISNA(VLOOKUP($A134,'Taxi in times'!$B$6510:$C$7239, 2, 0)), 'ICAO LTO Cycle times'!$D$8,VLOOKUP($A134,'Taxi in times'!$B$6510:$C$7239, 2, 0)*60)</f>
        <v>405.91863065542748</v>
      </c>
    </row>
    <row r="135" spans="1:23">
      <c r="A135" s="3" t="s">
        <v>472</v>
      </c>
      <c r="B135" s="30">
        <f>IF(ISNA(VLOOKUP($A135,' Taxi out times'!$B$2:$C$483, 2, 0)), 'ICAO LTO Cycle times'!$D$7,VLOOKUP($A135,' Taxi out times'!$B$2:$C$483, 2, 0)*60)</f>
        <v>608.31889081455813</v>
      </c>
      <c r="C135" s="30">
        <f>IF(ISNA(VLOOKUP($A135,' Taxi out times'!$B$484:$C$1071, 2, 0)), 'ICAO LTO Cycle times'!$D$7,VLOOKUP($A135,' Taxi out times'!$B$484:$C$1071, 2, 0)*60)</f>
        <v>568.71292372881351</v>
      </c>
      <c r="D135" s="30">
        <f>IF(ISNA(VLOOKUP($A135,' Taxi out times'!$B$1072:$C$1692, 2, 0)), 'ICAO LTO Cycle times'!$D$7,VLOOKUP($A135,' Taxi out times'!$B$1072:$C$1692, 2, 0)*60)</f>
        <v>574.90007993605116</v>
      </c>
      <c r="E135" s="30">
        <f>IF(ISNA(VLOOKUP($A135,' Taxi out times'!$B$1693:$C$2329, 2, 0)), 'ICAO LTO Cycle times'!$D$7,VLOOKUP($A135,' Taxi out times'!$B$1693:$C$2329, 2, 0)*60)</f>
        <v>582.57391304347823</v>
      </c>
      <c r="F135" s="30">
        <f>IF(ISNA(VLOOKUP($A135,' Taxi out times'!$B$2330:$C$2997, 2, 0)), 'ICAO LTO Cycle times'!$D$7,VLOOKUP($A135,' Taxi out times'!$B$2330:$C$2997, 2, 0)*60)</f>
        <v>580.11616954474096</v>
      </c>
      <c r="G135" s="30">
        <f>IF(ISNA(VLOOKUP($A135,' Taxi out times'!$B$2998:$C$3661, 2, 0)), 'ICAO LTO Cycle times'!$D$7,VLOOKUP($A135,' Taxi out times'!$B$2998:$C$3661, 2, 0)*60)</f>
        <v>575.54046997389037</v>
      </c>
      <c r="H135" s="30">
        <f>IF(ISNA(VLOOKUP($A135,' Taxi out times'!$B$3662:$C$4362, 2, 0)), 'ICAO LTO Cycle times'!$D$7,VLOOKUP($A135,' Taxi out times'!$B$3662:$C$4362, 2, 0)*60)</f>
        <v>578.6088939566705</v>
      </c>
      <c r="I135" s="30">
        <f>IF(ISNA(VLOOKUP($A135,' Taxi out times'!$B$4363:$C$5052, 2, 0)), 'ICAO LTO Cycle times'!$D$7,VLOOKUP($A135,' Taxi out times'!$B$4363:$C$5052, 2, 0)*60)</f>
        <v>611.66426661180822</v>
      </c>
      <c r="J135" s="30">
        <f>IF(ISNA(VLOOKUP($A135,' Taxi out times'!$B$5053:$C$5713, 2, 0)), 'ICAO LTO Cycle times'!$D$7,VLOOKUP($A135,' Taxi out times'!$B$5053:$C$5713, 2, 0)*60)</f>
        <v>588.24561403508767</v>
      </c>
      <c r="K135" s="30">
        <f>IF(ISNA(VLOOKUP($A135,' Taxi out times'!$B$5714:$C$6466, 2, 0)), 'ICAO LTO Cycle times'!$D$7,VLOOKUP($A135,' Taxi out times'!$B$5713:$C$6466, 2, 0)*60)</f>
        <v>559.4765625</v>
      </c>
      <c r="L135" s="30">
        <f>IF(ISNA(VLOOKUP($A135,' Taxi out times'!$B$6467:$C$7195, 2, 0)), 'ICAO LTO Cycle times'!$D$7,VLOOKUP($A135,' Taxi out times'!$B$6467:$C$7195, 2, 0)*60)</f>
        <v>545.08348134991115</v>
      </c>
      <c r="M135" s="30">
        <f>IF(ISNA(VLOOKUP($A135,'Taxi in times'!$B$2:$C$483, 2, 0)), 'ICAO LTO Cycle times'!$D$8,VLOOKUP($A135,'Taxi in times'!$B$2:$C$483, 2, 0)*60)</f>
        <v>235.67010309278351</v>
      </c>
      <c r="N135" s="30">
        <f>IF(ISNA(VLOOKUP($A135,'Taxi in times'!$B$483:$C$1074, 2, 0)), 'ICAO LTO Cycle times'!$D$8,VLOOKUP($A135,'Taxi in times'!$B$483:$C$1074, 2, 0)*60)</f>
        <v>228.60660031430069</v>
      </c>
      <c r="O135" s="30">
        <f>IF(ISNA(VLOOKUP($A135,'Taxi in times'!$B$1074:$C$1700, 2, 0)), 'ICAO LTO Cycle times'!$D$8,VLOOKUP($A135,'Taxi in times'!$B$1074:$C$1700, 2, 0)*60)</f>
        <v>219.99737808075511</v>
      </c>
      <c r="P135" s="30">
        <f>IF(ISNA(VLOOKUP($A135,'Taxi in times'!$B$1700:$C$2346, 2, 0)), 'ICAO LTO Cycle times'!$D$8,VLOOKUP($A135,'Taxi in times'!$B$1700:$C$2346, 2, 0)*60)</f>
        <v>222.6107158414404</v>
      </c>
      <c r="Q135" s="30">
        <f>IF(ISNA(VLOOKUP($A135,'Taxi in times'!$B$2346:$C$3020, 2, 0)), 'ICAO LTO Cycle times'!$D$8,VLOOKUP($A135,'Taxi in times'!$B$2346:$C$3020, 2, 0)*60)</f>
        <v>245.64295807819121</v>
      </c>
      <c r="R135" s="30">
        <f>IF(ISNA(VLOOKUP($A135,'Taxi in times'!$B$3020:$C$3684, 2, 0)), 'ICAO LTO Cycle times'!$D$8,VLOOKUP($A135,'Taxi in times'!$B$3020:$C$3684, 2, 0)*60)</f>
        <v>240.45993031358881</v>
      </c>
      <c r="S135" s="30">
        <f>IF(ISNA(VLOOKUP($A135,'Taxi in times'!$B$3684:$C$4389, 2, 0)), 'ICAO LTO Cycle times'!$D$8,VLOOKUP($A135,'Taxi in times'!$B$3684:$C$4389, 2, 0)*60)</f>
        <v>245.9612751809114</v>
      </c>
      <c r="T135" s="30">
        <f>IF(ISNA(VLOOKUP($A135,'Taxi in times'!$B$4389:$C$5084, 2, 0)), 'ICAO LTO Cycle times'!$D$8,VLOOKUP($A135,'Taxi in times'!$B$4389:$C$5084, 2, 0)*60)</f>
        <v>247.05223880597015</v>
      </c>
      <c r="U135" s="30">
        <f>IF(ISNA(VLOOKUP($A135,'Taxi in times'!$B$5085:$C$5749, 2, 0)), 'ICAO LTO Cycle times'!$D$8,VLOOKUP($A135,'Taxi in times'!$B$5085:$C$5749, 2, 0)*60)</f>
        <v>258.70464299648847</v>
      </c>
      <c r="V135" s="30">
        <f>IF(ISNA(VLOOKUP($A135,'Taxi in times'!$B$5750:$C$6509, 2, 0)), 'ICAO LTO Cycle times'!$D$8,VLOOKUP($A135,'Taxi in times'!$B$5750:$C$6509, 2, 0)*60)</f>
        <v>245.13111545988258</v>
      </c>
      <c r="W135" s="30">
        <f>IF(ISNA(VLOOKUP($A135,'Taxi in times'!$B$6510:$C$7239, 2, 0)), 'ICAO LTO Cycle times'!$D$8,VLOOKUP($A135,'Taxi in times'!$B$6510:$C$7239, 2, 0)*60)</f>
        <v>239.17720391807657</v>
      </c>
    </row>
    <row r="136" spans="1:23">
      <c r="A136" s="3" t="s">
        <v>473</v>
      </c>
      <c r="B136" s="30">
        <f>IF(ISNA(VLOOKUP($A136,' Taxi out times'!$B$2:$C$483, 2, 0)), 'ICAO LTO Cycle times'!$D$7,VLOOKUP($A136,' Taxi out times'!$B$2:$C$483, 2, 0)*60)</f>
        <v>1140</v>
      </c>
      <c r="C136" s="30">
        <f>IF(ISNA(VLOOKUP($A136,' Taxi out times'!$B$484:$C$1071, 2, 0)), 'ICAO LTO Cycle times'!$D$7,VLOOKUP($A136,' Taxi out times'!$B$484:$C$1071, 2, 0)*60)</f>
        <v>1140</v>
      </c>
      <c r="D136" s="30">
        <f>IF(ISNA(VLOOKUP($A136,' Taxi out times'!$B$1072:$C$1692, 2, 0)), 'ICAO LTO Cycle times'!$D$7,VLOOKUP($A136,' Taxi out times'!$B$1072:$C$1692, 2, 0)*60)</f>
        <v>1140</v>
      </c>
      <c r="E136" s="30">
        <f>IF(ISNA(VLOOKUP($A136,' Taxi out times'!$B$1693:$C$2329, 2, 0)), 'ICAO LTO Cycle times'!$D$7,VLOOKUP($A136,' Taxi out times'!$B$1693:$C$2329, 2, 0)*60)</f>
        <v>1140</v>
      </c>
      <c r="F136" s="30">
        <f>IF(ISNA(VLOOKUP($A136,' Taxi out times'!$B$2330:$C$2997, 2, 0)), 'ICAO LTO Cycle times'!$D$7,VLOOKUP($A136,' Taxi out times'!$B$2330:$C$2997, 2, 0)*60)</f>
        <v>370.76376554174072</v>
      </c>
      <c r="G136" s="30">
        <f>IF(ISNA(VLOOKUP($A136,' Taxi out times'!$B$2998:$C$3661, 2, 0)), 'ICAO LTO Cycle times'!$D$7,VLOOKUP($A136,' Taxi out times'!$B$2998:$C$3661, 2, 0)*60)</f>
        <v>360.51835853131746</v>
      </c>
      <c r="H136" s="30">
        <f>IF(ISNA(VLOOKUP($A136,' Taxi out times'!$B$3662:$C$4362, 2, 0)), 'ICAO LTO Cycle times'!$D$7,VLOOKUP($A136,' Taxi out times'!$B$3662:$C$4362, 2, 0)*60)</f>
        <v>309.71428571428572</v>
      </c>
      <c r="I136" s="30">
        <f>IF(ISNA(VLOOKUP($A136,' Taxi out times'!$B$4363:$C$5052, 2, 0)), 'ICAO LTO Cycle times'!$D$7,VLOOKUP($A136,' Taxi out times'!$B$4363:$C$5052, 2, 0)*60)</f>
        <v>314.24124513618676</v>
      </c>
      <c r="J136" s="30">
        <f>IF(ISNA(VLOOKUP($A136,' Taxi out times'!$B$5053:$C$5713, 2, 0)), 'ICAO LTO Cycle times'!$D$7,VLOOKUP($A136,' Taxi out times'!$B$5053:$C$5713, 2, 0)*60)</f>
        <v>1140</v>
      </c>
      <c r="K136" s="30">
        <f>IF(ISNA(VLOOKUP($A136,' Taxi out times'!$B$5714:$C$6466, 2, 0)), 'ICAO LTO Cycle times'!$D$7,VLOOKUP($A136,' Taxi out times'!$B$5713:$C$6466, 2, 0)*60)</f>
        <v>1140</v>
      </c>
      <c r="L136" s="30">
        <f>IF(ISNA(VLOOKUP($A136,' Taxi out times'!$B$6467:$C$7195, 2, 0)), 'ICAO LTO Cycle times'!$D$7,VLOOKUP($A136,' Taxi out times'!$B$6467:$C$7195, 2, 0)*60)</f>
        <v>1140</v>
      </c>
      <c r="M136" s="30">
        <f>IF(ISNA(VLOOKUP($A136,'Taxi in times'!$B$2:$C$483, 2, 0)), 'ICAO LTO Cycle times'!$D$8,VLOOKUP($A136,'Taxi in times'!$B$2:$C$483, 2, 0)*60)</f>
        <v>420</v>
      </c>
      <c r="N136" s="30">
        <f>IF(ISNA(VLOOKUP($A136,'Taxi in times'!$B$483:$C$1074, 2, 0)), 'ICAO LTO Cycle times'!$D$8,VLOOKUP($A136,'Taxi in times'!$B$483:$C$1074, 2, 0)*60)</f>
        <v>420</v>
      </c>
      <c r="O136" s="30">
        <f>IF(ISNA(VLOOKUP($A136,'Taxi in times'!$B$1074:$C$1700, 2, 0)), 'ICAO LTO Cycle times'!$D$8,VLOOKUP($A136,'Taxi in times'!$B$1074:$C$1700, 2, 0)*60)</f>
        <v>420</v>
      </c>
      <c r="P136" s="30">
        <f>IF(ISNA(VLOOKUP($A136,'Taxi in times'!$B$1700:$C$2346, 2, 0)), 'ICAO LTO Cycle times'!$D$8,VLOOKUP($A136,'Taxi in times'!$B$1700:$C$2346, 2, 0)*60)</f>
        <v>420</v>
      </c>
      <c r="Q136" s="30">
        <f>IF(ISNA(VLOOKUP($A136,'Taxi in times'!$B$2346:$C$3020, 2, 0)), 'ICAO LTO Cycle times'!$D$8,VLOOKUP($A136,'Taxi in times'!$B$2346:$C$3020, 2, 0)*60)</f>
        <v>294.65240641711233</v>
      </c>
      <c r="R136" s="30">
        <f>IF(ISNA(VLOOKUP($A136,'Taxi in times'!$B$3020:$C$3684, 2, 0)), 'ICAO LTO Cycle times'!$D$8,VLOOKUP($A136,'Taxi in times'!$B$3020:$C$3684, 2, 0)*60)</f>
        <v>282.67241379310343</v>
      </c>
      <c r="S136" s="30">
        <f>IF(ISNA(VLOOKUP($A136,'Taxi in times'!$B$3684:$C$4389, 2, 0)), 'ICAO LTO Cycle times'!$D$8,VLOOKUP($A136,'Taxi in times'!$B$3684:$C$4389, 2, 0)*60)</f>
        <v>284.08695652173913</v>
      </c>
      <c r="T136" s="30">
        <f>IF(ISNA(VLOOKUP($A136,'Taxi in times'!$B$4389:$C$5084, 2, 0)), 'ICAO LTO Cycle times'!$D$8,VLOOKUP($A136,'Taxi in times'!$B$4389:$C$5084, 2, 0)*60)</f>
        <v>303.03501945525289</v>
      </c>
      <c r="U136" s="30">
        <f>IF(ISNA(VLOOKUP($A136,'Taxi in times'!$B$5085:$C$5749, 2, 0)), 'ICAO LTO Cycle times'!$D$8,VLOOKUP($A136,'Taxi in times'!$B$5085:$C$5749, 2, 0)*60)</f>
        <v>420</v>
      </c>
      <c r="V136" s="30">
        <f>IF(ISNA(VLOOKUP($A136,'Taxi in times'!$B$5750:$C$6509, 2, 0)), 'ICAO LTO Cycle times'!$D$8,VLOOKUP($A136,'Taxi in times'!$B$5750:$C$6509, 2, 0)*60)</f>
        <v>420</v>
      </c>
      <c r="W136" s="30">
        <f>IF(ISNA(VLOOKUP($A136,'Taxi in times'!$B$6510:$C$7239, 2, 0)), 'ICAO LTO Cycle times'!$D$8,VLOOKUP($A136,'Taxi in times'!$B$6510:$C$7239, 2, 0)*60)</f>
        <v>420</v>
      </c>
    </row>
    <row r="137" spans="1:23">
      <c r="A137" s="3" t="s">
        <v>1036</v>
      </c>
      <c r="B137" s="30">
        <f>IF(ISNA(VLOOKUP($A137,' Taxi out times'!$B$2:$C$483, 2, 0)), 'ICAO LTO Cycle times'!$D$7,VLOOKUP($A137,' Taxi out times'!$B$2:$C$483, 2, 0)*60)</f>
        <v>1140</v>
      </c>
      <c r="C137" s="30">
        <f>IF(ISNA(VLOOKUP($A137,' Taxi out times'!$B$484:$C$1071, 2, 0)), 'ICAO LTO Cycle times'!$D$7,VLOOKUP($A137,' Taxi out times'!$B$484:$C$1071, 2, 0)*60)</f>
        <v>1140</v>
      </c>
      <c r="D137" s="30">
        <f>IF(ISNA(VLOOKUP($A137,' Taxi out times'!$B$1072:$C$1692, 2, 0)), 'ICAO LTO Cycle times'!$D$7,VLOOKUP($A137,' Taxi out times'!$B$1072:$C$1692, 2, 0)*60)</f>
        <v>1140</v>
      </c>
      <c r="E137" s="30">
        <f>IF(ISNA(VLOOKUP($A137,' Taxi out times'!$B$1693:$C$2329, 2, 0)), 'ICAO LTO Cycle times'!$D$7,VLOOKUP($A137,' Taxi out times'!$B$1693:$C$2329, 2, 0)*60)</f>
        <v>1140</v>
      </c>
      <c r="F137" s="30">
        <f>IF(ISNA(VLOOKUP($A137,' Taxi out times'!$B$2330:$C$2997, 2, 0)), 'ICAO LTO Cycle times'!$D$7,VLOOKUP($A137,' Taxi out times'!$B$2330:$C$2997, 2, 0)*60)</f>
        <v>1140</v>
      </c>
      <c r="G137" s="30">
        <f>IF(ISNA(VLOOKUP($A137,' Taxi out times'!$B$2998:$C$3661, 2, 0)), 'ICAO LTO Cycle times'!$D$7,VLOOKUP($A137,' Taxi out times'!$B$2998:$C$3661, 2, 0)*60)</f>
        <v>633.27272727272725</v>
      </c>
      <c r="H137" s="30">
        <f>IF(ISNA(VLOOKUP($A137,' Taxi out times'!$B$3662:$C$4362, 2, 0)), 'ICAO LTO Cycle times'!$D$7,VLOOKUP($A137,' Taxi out times'!$B$3662:$C$4362, 2, 0)*60)</f>
        <v>599.36507936507928</v>
      </c>
      <c r="I137" s="30">
        <f>IF(ISNA(VLOOKUP($A137,' Taxi out times'!$B$4363:$C$5052, 2, 0)), 'ICAO LTO Cycle times'!$D$7,VLOOKUP($A137,' Taxi out times'!$B$4363:$C$5052, 2, 0)*60)</f>
        <v>658.37104072398188</v>
      </c>
      <c r="J137" s="30">
        <f>IF(ISNA(VLOOKUP($A137,' Taxi out times'!$B$5053:$C$5713, 2, 0)), 'ICAO LTO Cycle times'!$D$7,VLOOKUP($A137,' Taxi out times'!$B$5053:$C$5713, 2, 0)*60)</f>
        <v>1140</v>
      </c>
      <c r="K137" s="30">
        <f>IF(ISNA(VLOOKUP($A137,' Taxi out times'!$B$5714:$C$6466, 2, 0)), 'ICAO LTO Cycle times'!$D$7,VLOOKUP($A137,' Taxi out times'!$B$5713:$C$6466, 2, 0)*60)</f>
        <v>1140</v>
      </c>
      <c r="L137" s="30">
        <f>IF(ISNA(VLOOKUP($A137,' Taxi out times'!$B$6467:$C$7195, 2, 0)), 'ICAO LTO Cycle times'!$D$7,VLOOKUP($A137,' Taxi out times'!$B$6467:$C$7195, 2, 0)*60)</f>
        <v>1140</v>
      </c>
      <c r="M137" s="30">
        <f>IF(ISNA(VLOOKUP($A137,'Taxi in times'!$B$2:$C$483, 2, 0)), 'ICAO LTO Cycle times'!$D$8,VLOOKUP($A137,'Taxi in times'!$B$2:$C$483, 2, 0)*60)</f>
        <v>420</v>
      </c>
      <c r="N137" s="30">
        <f>IF(ISNA(VLOOKUP($A137,'Taxi in times'!$B$483:$C$1074, 2, 0)), 'ICAO LTO Cycle times'!$D$8,VLOOKUP($A137,'Taxi in times'!$B$483:$C$1074, 2, 0)*60)</f>
        <v>420</v>
      </c>
      <c r="O137" s="30">
        <f>IF(ISNA(VLOOKUP($A137,'Taxi in times'!$B$1074:$C$1700, 2, 0)), 'ICAO LTO Cycle times'!$D$8,VLOOKUP($A137,'Taxi in times'!$B$1074:$C$1700, 2, 0)*60)</f>
        <v>420</v>
      </c>
      <c r="P137" s="30">
        <f>IF(ISNA(VLOOKUP($A137,'Taxi in times'!$B$1700:$C$2346, 2, 0)), 'ICAO LTO Cycle times'!$D$8,VLOOKUP($A137,'Taxi in times'!$B$1700:$C$2346, 2, 0)*60)</f>
        <v>420</v>
      </c>
      <c r="Q137" s="30">
        <f>IF(ISNA(VLOOKUP($A137,'Taxi in times'!$B$2346:$C$3020, 2, 0)), 'ICAO LTO Cycle times'!$D$8,VLOOKUP($A137,'Taxi in times'!$B$2346:$C$3020, 2, 0)*60)</f>
        <v>420</v>
      </c>
      <c r="R137" s="30">
        <f>IF(ISNA(VLOOKUP($A137,'Taxi in times'!$B$3020:$C$3684, 2, 0)), 'ICAO LTO Cycle times'!$D$8,VLOOKUP($A137,'Taxi in times'!$B$3020:$C$3684, 2, 0)*60)</f>
        <v>414.28571428571433</v>
      </c>
      <c r="S137" s="30">
        <f>IF(ISNA(VLOOKUP($A137,'Taxi in times'!$B$3684:$C$4389, 2, 0)), 'ICAO LTO Cycle times'!$D$8,VLOOKUP($A137,'Taxi in times'!$B$3684:$C$4389, 2, 0)*60)</f>
        <v>445.8563535911602</v>
      </c>
      <c r="T137" s="30">
        <f>IF(ISNA(VLOOKUP($A137,'Taxi in times'!$B$4389:$C$5084, 2, 0)), 'ICAO LTO Cycle times'!$D$8,VLOOKUP($A137,'Taxi in times'!$B$4389:$C$5084, 2, 0)*60)</f>
        <v>395.29411764705878</v>
      </c>
      <c r="U137" s="30">
        <f>IF(ISNA(VLOOKUP($A137,'Taxi in times'!$B$5085:$C$5749, 2, 0)), 'ICAO LTO Cycle times'!$D$8,VLOOKUP($A137,'Taxi in times'!$B$5085:$C$5749, 2, 0)*60)</f>
        <v>420</v>
      </c>
      <c r="V137" s="30">
        <f>IF(ISNA(VLOOKUP($A137,'Taxi in times'!$B$5750:$C$6509, 2, 0)), 'ICAO LTO Cycle times'!$D$8,VLOOKUP($A137,'Taxi in times'!$B$5750:$C$6509, 2, 0)*60)</f>
        <v>420</v>
      </c>
      <c r="W137" s="30">
        <f>IF(ISNA(VLOOKUP($A137,'Taxi in times'!$B$6510:$C$7239, 2, 0)), 'ICAO LTO Cycle times'!$D$8,VLOOKUP($A137,'Taxi in times'!$B$6510:$C$7239, 2, 0)*60)</f>
        <v>420</v>
      </c>
    </row>
    <row r="138" spans="1:23">
      <c r="A138" s="3" t="s">
        <v>474</v>
      </c>
      <c r="B138" s="30">
        <f>IF(ISNA(VLOOKUP($A138,' Taxi out times'!$B$2:$C$483, 2, 0)), 'ICAO LTO Cycle times'!$D$7,VLOOKUP($A138,' Taxi out times'!$B$2:$C$483, 2, 0)*60)</f>
        <v>1140</v>
      </c>
      <c r="C138" s="30">
        <f>IF(ISNA(VLOOKUP($A138,' Taxi out times'!$B$484:$C$1071, 2, 0)), 'ICAO LTO Cycle times'!$D$7,VLOOKUP($A138,' Taxi out times'!$B$484:$C$1071, 2, 0)*60)</f>
        <v>1140</v>
      </c>
      <c r="D138" s="30">
        <f>IF(ISNA(VLOOKUP($A138,' Taxi out times'!$B$1072:$C$1692, 2, 0)), 'ICAO LTO Cycle times'!$D$7,VLOOKUP($A138,' Taxi out times'!$B$1072:$C$1692, 2, 0)*60)</f>
        <v>1140</v>
      </c>
      <c r="E138" s="30">
        <f>IF(ISNA(VLOOKUP($A138,' Taxi out times'!$B$1693:$C$2329, 2, 0)), 'ICAO LTO Cycle times'!$D$7,VLOOKUP($A138,' Taxi out times'!$B$1693:$C$2329, 2, 0)*60)</f>
        <v>1140</v>
      </c>
      <c r="F138" s="30">
        <f>IF(ISNA(VLOOKUP($A138,' Taxi out times'!$B$2330:$C$2997, 2, 0)), 'ICAO LTO Cycle times'!$D$7,VLOOKUP($A138,' Taxi out times'!$B$2330:$C$2997, 2, 0)*60)</f>
        <v>538.09798270893361</v>
      </c>
      <c r="G138" s="30">
        <f>IF(ISNA(VLOOKUP($A138,' Taxi out times'!$B$2998:$C$3661, 2, 0)), 'ICAO LTO Cycle times'!$D$7,VLOOKUP($A138,' Taxi out times'!$B$2998:$C$3661, 2, 0)*60)</f>
        <v>1140</v>
      </c>
      <c r="H138" s="30">
        <f>IF(ISNA(VLOOKUP($A138,' Taxi out times'!$B$3662:$C$4362, 2, 0)), 'ICAO LTO Cycle times'!$D$7,VLOOKUP($A138,' Taxi out times'!$B$3662:$C$4362, 2, 0)*60)</f>
        <v>1140</v>
      </c>
      <c r="I138" s="30">
        <f>IF(ISNA(VLOOKUP($A138,' Taxi out times'!$B$4363:$C$5052, 2, 0)), 'ICAO LTO Cycle times'!$D$7,VLOOKUP($A138,' Taxi out times'!$B$4363:$C$5052, 2, 0)*60)</f>
        <v>1140</v>
      </c>
      <c r="J138" s="30">
        <f>IF(ISNA(VLOOKUP($A138,' Taxi out times'!$B$5053:$C$5713, 2, 0)), 'ICAO LTO Cycle times'!$D$7,VLOOKUP($A138,' Taxi out times'!$B$5053:$C$5713, 2, 0)*60)</f>
        <v>1140</v>
      </c>
      <c r="K138" s="30">
        <f>IF(ISNA(VLOOKUP($A138,' Taxi out times'!$B$5714:$C$6466, 2, 0)), 'ICAO LTO Cycle times'!$D$7,VLOOKUP($A138,' Taxi out times'!$B$5713:$C$6466, 2, 0)*60)</f>
        <v>1140</v>
      </c>
      <c r="L138" s="30">
        <f>IF(ISNA(VLOOKUP($A138,' Taxi out times'!$B$6467:$C$7195, 2, 0)), 'ICAO LTO Cycle times'!$D$7,VLOOKUP($A138,' Taxi out times'!$B$6467:$C$7195, 2, 0)*60)</f>
        <v>1140</v>
      </c>
      <c r="M138" s="30">
        <f>IF(ISNA(VLOOKUP($A138,'Taxi in times'!$B$2:$C$483, 2, 0)), 'ICAO LTO Cycle times'!$D$8,VLOOKUP($A138,'Taxi in times'!$B$2:$C$483, 2, 0)*60)</f>
        <v>420</v>
      </c>
      <c r="N138" s="30">
        <f>IF(ISNA(VLOOKUP($A138,'Taxi in times'!$B$483:$C$1074, 2, 0)), 'ICAO LTO Cycle times'!$D$8,VLOOKUP($A138,'Taxi in times'!$B$483:$C$1074, 2, 0)*60)</f>
        <v>420</v>
      </c>
      <c r="O138" s="30">
        <f>IF(ISNA(VLOOKUP($A138,'Taxi in times'!$B$1074:$C$1700, 2, 0)), 'ICAO LTO Cycle times'!$D$8,VLOOKUP($A138,'Taxi in times'!$B$1074:$C$1700, 2, 0)*60)</f>
        <v>420</v>
      </c>
      <c r="P138" s="30">
        <f>IF(ISNA(VLOOKUP($A138,'Taxi in times'!$B$1700:$C$2346, 2, 0)), 'ICAO LTO Cycle times'!$D$8,VLOOKUP($A138,'Taxi in times'!$B$1700:$C$2346, 2, 0)*60)</f>
        <v>420</v>
      </c>
      <c r="Q138" s="30">
        <f>IF(ISNA(VLOOKUP($A138,'Taxi in times'!$B$2346:$C$3020, 2, 0)), 'ICAO LTO Cycle times'!$D$8,VLOOKUP($A138,'Taxi in times'!$B$2346:$C$3020, 2, 0)*60)</f>
        <v>265.73816155988857</v>
      </c>
      <c r="R138" s="30">
        <f>IF(ISNA(VLOOKUP($A138,'Taxi in times'!$B$3020:$C$3684, 2, 0)), 'ICAO LTO Cycle times'!$D$8,VLOOKUP($A138,'Taxi in times'!$B$3020:$C$3684, 2, 0)*60)</f>
        <v>420</v>
      </c>
      <c r="S138" s="30">
        <f>IF(ISNA(VLOOKUP($A138,'Taxi in times'!$B$3684:$C$4389, 2, 0)), 'ICAO LTO Cycle times'!$D$8,VLOOKUP($A138,'Taxi in times'!$B$3684:$C$4389, 2, 0)*60)</f>
        <v>420</v>
      </c>
      <c r="T138" s="30">
        <f>IF(ISNA(VLOOKUP($A138,'Taxi in times'!$B$4389:$C$5084, 2, 0)), 'ICAO LTO Cycle times'!$D$8,VLOOKUP($A138,'Taxi in times'!$B$4389:$C$5084, 2, 0)*60)</f>
        <v>420</v>
      </c>
      <c r="U138" s="30">
        <f>IF(ISNA(VLOOKUP($A138,'Taxi in times'!$B$5085:$C$5749, 2, 0)), 'ICAO LTO Cycle times'!$D$8,VLOOKUP($A138,'Taxi in times'!$B$5085:$C$5749, 2, 0)*60)</f>
        <v>420</v>
      </c>
      <c r="V138" s="30">
        <f>IF(ISNA(VLOOKUP($A138,'Taxi in times'!$B$5750:$C$6509, 2, 0)), 'ICAO LTO Cycle times'!$D$8,VLOOKUP($A138,'Taxi in times'!$B$5750:$C$6509, 2, 0)*60)</f>
        <v>420</v>
      </c>
      <c r="W138" s="30">
        <f>IF(ISNA(VLOOKUP($A138,'Taxi in times'!$B$6510:$C$7239, 2, 0)), 'ICAO LTO Cycle times'!$D$8,VLOOKUP($A138,'Taxi in times'!$B$6510:$C$7239, 2, 0)*60)</f>
        <v>420</v>
      </c>
    </row>
    <row r="139" spans="1:23">
      <c r="A139" s="3" t="s">
        <v>475</v>
      </c>
      <c r="B139" s="30">
        <f>IF(ISNA(VLOOKUP($A139,' Taxi out times'!$B$2:$C$483, 2, 0)), 'ICAO LTO Cycle times'!$D$7,VLOOKUP($A139,' Taxi out times'!$B$2:$C$483, 2, 0)*60)</f>
        <v>823.36627323757284</v>
      </c>
      <c r="C139" s="30">
        <f>IF(ISNA(VLOOKUP($A139,' Taxi out times'!$B$484:$C$1071, 2, 0)), 'ICAO LTO Cycle times'!$D$7,VLOOKUP($A139,' Taxi out times'!$B$484:$C$1071, 2, 0)*60)</f>
        <v>792.66544540283155</v>
      </c>
      <c r="D139" s="30">
        <f>IF(ISNA(VLOOKUP($A139,' Taxi out times'!$B$1072:$C$1692, 2, 0)), 'ICAO LTO Cycle times'!$D$7,VLOOKUP($A139,' Taxi out times'!$B$1072:$C$1692, 2, 0)*60)</f>
        <v>837.66597860095942</v>
      </c>
      <c r="E139" s="30">
        <f>IF(ISNA(VLOOKUP($A139,' Taxi out times'!$B$1693:$C$2329, 2, 0)), 'ICAO LTO Cycle times'!$D$7,VLOOKUP($A139,' Taxi out times'!$B$1693:$C$2329, 2, 0)*60)</f>
        <v>809.2284905052378</v>
      </c>
      <c r="F139" s="30">
        <f>IF(ISNA(VLOOKUP($A139,' Taxi out times'!$B$2330:$C$2997, 2, 0)), 'ICAO LTO Cycle times'!$D$7,VLOOKUP($A139,' Taxi out times'!$B$2330:$C$2997, 2, 0)*60)</f>
        <v>820.30708974633581</v>
      </c>
      <c r="G139" s="30">
        <f>IF(ISNA(VLOOKUP($A139,' Taxi out times'!$B$2998:$C$3661, 2, 0)), 'ICAO LTO Cycle times'!$D$7,VLOOKUP($A139,' Taxi out times'!$B$2998:$C$3661, 2, 0)*60)</f>
        <v>886.08478131193601</v>
      </c>
      <c r="H139" s="30">
        <f>IF(ISNA(VLOOKUP($A139,' Taxi out times'!$B$3662:$C$4362, 2, 0)), 'ICAO LTO Cycle times'!$D$7,VLOOKUP($A139,' Taxi out times'!$B$3662:$C$4362, 2, 0)*60)</f>
        <v>823.83217783520024</v>
      </c>
      <c r="I139" s="30">
        <f>IF(ISNA(VLOOKUP($A139,' Taxi out times'!$B$4363:$C$5052, 2, 0)), 'ICAO LTO Cycle times'!$D$7,VLOOKUP($A139,' Taxi out times'!$B$4363:$C$5052, 2, 0)*60)</f>
        <v>823.16250727465683</v>
      </c>
      <c r="J139" s="30">
        <f>IF(ISNA(VLOOKUP($A139,' Taxi out times'!$B$5053:$C$5713, 2, 0)), 'ICAO LTO Cycle times'!$D$7,VLOOKUP($A139,' Taxi out times'!$B$5053:$C$5713, 2, 0)*60)</f>
        <v>852.63610410304068</v>
      </c>
      <c r="K139" s="30">
        <f>IF(ISNA(VLOOKUP($A139,' Taxi out times'!$B$5714:$C$6466, 2, 0)), 'ICAO LTO Cycle times'!$D$7,VLOOKUP($A139,' Taxi out times'!$B$5713:$C$6466, 2, 0)*60)</f>
        <v>814.92593164769903</v>
      </c>
      <c r="L139" s="30">
        <f>IF(ISNA(VLOOKUP($A139,' Taxi out times'!$B$6467:$C$7195, 2, 0)), 'ICAO LTO Cycle times'!$D$7,VLOOKUP($A139,' Taxi out times'!$B$6467:$C$7195, 2, 0)*60)</f>
        <v>811.33401134228529</v>
      </c>
      <c r="M139" s="30">
        <f>IF(ISNA(VLOOKUP($A139,'Taxi in times'!$B$2:$C$483, 2, 0)), 'ICAO LTO Cycle times'!$D$8,VLOOKUP($A139,'Taxi in times'!$B$2:$C$483, 2, 0)*60)</f>
        <v>547.38344800977427</v>
      </c>
      <c r="N139" s="30">
        <f>IF(ISNA(VLOOKUP($A139,'Taxi in times'!$B$483:$C$1074, 2, 0)), 'ICAO LTO Cycle times'!$D$8,VLOOKUP($A139,'Taxi in times'!$B$483:$C$1074, 2, 0)*60)</f>
        <v>539.4472499279118</v>
      </c>
      <c r="O139" s="30">
        <f>IF(ISNA(VLOOKUP($A139,'Taxi in times'!$B$1074:$C$1700, 2, 0)), 'ICAO LTO Cycle times'!$D$8,VLOOKUP($A139,'Taxi in times'!$B$1074:$C$1700, 2, 0)*60)</f>
        <v>467.44869205842292</v>
      </c>
      <c r="P139" s="30">
        <f>IF(ISNA(VLOOKUP($A139,'Taxi in times'!$B$1700:$C$2346, 2, 0)), 'ICAO LTO Cycle times'!$D$8,VLOOKUP($A139,'Taxi in times'!$B$1700:$C$2346, 2, 0)*60)</f>
        <v>503.37261869953443</v>
      </c>
      <c r="Q139" s="30">
        <f>IF(ISNA(VLOOKUP($A139,'Taxi in times'!$B$2346:$C$3020, 2, 0)), 'ICAO LTO Cycle times'!$D$8,VLOOKUP($A139,'Taxi in times'!$B$2346:$C$3020, 2, 0)*60)</f>
        <v>495.23939027869676</v>
      </c>
      <c r="R139" s="30">
        <f>IF(ISNA(VLOOKUP($A139,'Taxi in times'!$B$3020:$C$3684, 2, 0)), 'ICAO LTO Cycle times'!$D$8,VLOOKUP($A139,'Taxi in times'!$B$3020:$C$3684, 2, 0)*60)</f>
        <v>470.94982945578573</v>
      </c>
      <c r="S139" s="30">
        <f>IF(ISNA(VLOOKUP($A139,'Taxi in times'!$B$3684:$C$4389, 2, 0)), 'ICAO LTO Cycle times'!$D$8,VLOOKUP($A139,'Taxi in times'!$B$3684:$C$4389, 2, 0)*60)</f>
        <v>522.95051704982473</v>
      </c>
      <c r="T139" s="30">
        <f>IF(ISNA(VLOOKUP($A139,'Taxi in times'!$B$4389:$C$5084, 2, 0)), 'ICAO LTO Cycle times'!$D$8,VLOOKUP($A139,'Taxi in times'!$B$4389:$C$5084, 2, 0)*60)</f>
        <v>519.56328806577471</v>
      </c>
      <c r="U139" s="30">
        <f>IF(ISNA(VLOOKUP($A139,'Taxi in times'!$B$5085:$C$5749, 2, 0)), 'ICAO LTO Cycle times'!$D$8,VLOOKUP($A139,'Taxi in times'!$B$5085:$C$5749, 2, 0)*60)</f>
        <v>476.08892175746303</v>
      </c>
      <c r="V139" s="30">
        <f>IF(ISNA(VLOOKUP($A139,'Taxi in times'!$B$5750:$C$6509, 2, 0)), 'ICAO LTO Cycle times'!$D$8,VLOOKUP($A139,'Taxi in times'!$B$5750:$C$6509, 2, 0)*60)</f>
        <v>511.83890007164541</v>
      </c>
      <c r="W139" s="30">
        <f>IF(ISNA(VLOOKUP($A139,'Taxi in times'!$B$6510:$C$7239, 2, 0)), 'ICAO LTO Cycle times'!$D$8,VLOOKUP($A139,'Taxi in times'!$B$6510:$C$7239, 2, 0)*60)</f>
        <v>517.89024159247845</v>
      </c>
    </row>
    <row r="140" spans="1:23">
      <c r="A140" s="3" t="s">
        <v>476</v>
      </c>
      <c r="B140" s="30">
        <f>IF(ISNA(VLOOKUP($A140,' Taxi out times'!$B$2:$C$483, 2, 0)), 'ICAO LTO Cycle times'!$D$7,VLOOKUP($A140,' Taxi out times'!$B$2:$C$483, 2, 0)*60)</f>
        <v>522.12389380530976</v>
      </c>
      <c r="C140" s="30">
        <f>IF(ISNA(VLOOKUP($A140,' Taxi out times'!$B$484:$C$1071, 2, 0)), 'ICAO LTO Cycle times'!$D$7,VLOOKUP($A140,' Taxi out times'!$B$484:$C$1071, 2, 0)*60)</f>
        <v>491.503006012024</v>
      </c>
      <c r="D140" s="30">
        <f>IF(ISNA(VLOOKUP($A140,' Taxi out times'!$B$1072:$C$1692, 2, 0)), 'ICAO LTO Cycle times'!$D$7,VLOOKUP($A140,' Taxi out times'!$B$1072:$C$1692, 2, 0)*60)</f>
        <v>496.3</v>
      </c>
      <c r="E140" s="30">
        <f>IF(ISNA(VLOOKUP($A140,' Taxi out times'!$B$1693:$C$2329, 2, 0)), 'ICAO LTO Cycle times'!$D$7,VLOOKUP($A140,' Taxi out times'!$B$1693:$C$2329, 2, 0)*60)</f>
        <v>532.41935483870964</v>
      </c>
      <c r="F140" s="30">
        <f>IF(ISNA(VLOOKUP($A140,' Taxi out times'!$B$2330:$C$2997, 2, 0)), 'ICAO LTO Cycle times'!$D$7,VLOOKUP($A140,' Taxi out times'!$B$2330:$C$2997, 2, 0)*60)</f>
        <v>559.14705882352939</v>
      </c>
      <c r="G140" s="30">
        <f>IF(ISNA(VLOOKUP($A140,' Taxi out times'!$B$2998:$C$3661, 2, 0)), 'ICAO LTO Cycle times'!$D$7,VLOOKUP($A140,' Taxi out times'!$B$2998:$C$3661, 2, 0)*60)</f>
        <v>594.18933623503813</v>
      </c>
      <c r="H140" s="30">
        <f>IF(ISNA(VLOOKUP($A140,' Taxi out times'!$B$3662:$C$4362, 2, 0)), 'ICAO LTO Cycle times'!$D$7,VLOOKUP($A140,' Taxi out times'!$B$3662:$C$4362, 2, 0)*60)</f>
        <v>565.89379207180264</v>
      </c>
      <c r="I140" s="30">
        <f>IF(ISNA(VLOOKUP($A140,' Taxi out times'!$B$4363:$C$5052, 2, 0)), 'ICAO LTO Cycle times'!$D$7,VLOOKUP($A140,' Taxi out times'!$B$4363:$C$5052, 2, 0)*60)</f>
        <v>559.87786259541986</v>
      </c>
      <c r="J140" s="30">
        <f>IF(ISNA(VLOOKUP($A140,' Taxi out times'!$B$5053:$C$5713, 2, 0)), 'ICAO LTO Cycle times'!$D$7,VLOOKUP($A140,' Taxi out times'!$B$5053:$C$5713, 2, 0)*60)</f>
        <v>589.74704890387852</v>
      </c>
      <c r="K140" s="30">
        <f>IF(ISNA(VLOOKUP($A140,' Taxi out times'!$B$5714:$C$6466, 2, 0)), 'ICAO LTO Cycle times'!$D$7,VLOOKUP($A140,' Taxi out times'!$B$5713:$C$6466, 2, 0)*60)</f>
        <v>615.33568904593642</v>
      </c>
      <c r="L140" s="30">
        <f>IF(ISNA(VLOOKUP($A140,' Taxi out times'!$B$6467:$C$7195, 2, 0)), 'ICAO LTO Cycle times'!$D$7,VLOOKUP($A140,' Taxi out times'!$B$6467:$C$7195, 2, 0)*60)</f>
        <v>594.16531604538091</v>
      </c>
      <c r="M140" s="30">
        <f>IF(ISNA(VLOOKUP($A140,'Taxi in times'!$B$2:$C$483, 2, 0)), 'ICAO LTO Cycle times'!$D$8,VLOOKUP($A140,'Taxi in times'!$B$2:$C$483, 2, 0)*60)</f>
        <v>242.13649851632047</v>
      </c>
      <c r="N140" s="30">
        <f>IF(ISNA(VLOOKUP($A140,'Taxi in times'!$B$483:$C$1074, 2, 0)), 'ICAO LTO Cycle times'!$D$8,VLOOKUP($A140,'Taxi in times'!$B$483:$C$1074, 2, 0)*60)</f>
        <v>255.65745111260958</v>
      </c>
      <c r="O140" s="30">
        <f>IF(ISNA(VLOOKUP($A140,'Taxi in times'!$B$1074:$C$1700, 2, 0)), 'ICAO LTO Cycle times'!$D$8,VLOOKUP($A140,'Taxi in times'!$B$1074:$C$1700, 2, 0)*60)</f>
        <v>272.83208020050125</v>
      </c>
      <c r="P140" s="30">
        <f>IF(ISNA(VLOOKUP($A140,'Taxi in times'!$B$1700:$C$2346, 2, 0)), 'ICAO LTO Cycle times'!$D$8,VLOOKUP($A140,'Taxi in times'!$B$1700:$C$2346, 2, 0)*60)</f>
        <v>294.03197158081707</v>
      </c>
      <c r="Q140" s="30">
        <f>IF(ISNA(VLOOKUP($A140,'Taxi in times'!$B$2346:$C$3020, 2, 0)), 'ICAO LTO Cycle times'!$D$8,VLOOKUP($A140,'Taxi in times'!$B$2346:$C$3020, 2, 0)*60)</f>
        <v>346.89956331877727</v>
      </c>
      <c r="R140" s="30">
        <f>IF(ISNA(VLOOKUP($A140,'Taxi in times'!$B$3020:$C$3684, 2, 0)), 'ICAO LTO Cycle times'!$D$8,VLOOKUP($A140,'Taxi in times'!$B$3020:$C$3684, 2, 0)*60)</f>
        <v>344.4590163934426</v>
      </c>
      <c r="S140" s="30">
        <f>IF(ISNA(VLOOKUP($A140,'Taxi in times'!$B$3684:$C$4389, 2, 0)), 'ICAO LTO Cycle times'!$D$8,VLOOKUP($A140,'Taxi in times'!$B$3684:$C$4389, 2, 0)*60)</f>
        <v>300.17897091722597</v>
      </c>
      <c r="T140" s="30">
        <f>IF(ISNA(VLOOKUP($A140,'Taxi in times'!$B$4389:$C$5084, 2, 0)), 'ICAO LTO Cycle times'!$D$8,VLOOKUP($A140,'Taxi in times'!$B$4389:$C$5084, 2, 0)*60)</f>
        <v>280.56661562021435</v>
      </c>
      <c r="U140" s="30">
        <f>IF(ISNA(VLOOKUP($A140,'Taxi in times'!$B$5085:$C$5749, 2, 0)), 'ICAO LTO Cycle times'!$D$8,VLOOKUP($A140,'Taxi in times'!$B$5085:$C$5749, 2, 0)*60)</f>
        <v>304.14027149321265</v>
      </c>
      <c r="V140" s="30">
        <f>IF(ISNA(VLOOKUP($A140,'Taxi in times'!$B$5750:$C$6509, 2, 0)), 'ICAO LTO Cycle times'!$D$8,VLOOKUP($A140,'Taxi in times'!$B$5750:$C$6509, 2, 0)*60)</f>
        <v>302.53521126760563</v>
      </c>
      <c r="W140" s="30">
        <f>IF(ISNA(VLOOKUP($A140,'Taxi in times'!$B$6510:$C$7239, 2, 0)), 'ICAO LTO Cycle times'!$D$8,VLOOKUP($A140,'Taxi in times'!$B$6510:$C$7239, 2, 0)*60)</f>
        <v>331.28367670364503</v>
      </c>
    </row>
    <row r="141" spans="1:23">
      <c r="A141" s="3" t="s">
        <v>477</v>
      </c>
      <c r="B141" s="30">
        <f>IF(ISNA(VLOOKUP($A141,' Taxi out times'!$B$2:$C$483, 2, 0)), 'ICAO LTO Cycle times'!$D$7,VLOOKUP($A141,' Taxi out times'!$B$2:$C$483, 2, 0)*60)</f>
        <v>623.42733188720172</v>
      </c>
      <c r="C141" s="30">
        <f>IF(ISNA(VLOOKUP($A141,' Taxi out times'!$B$484:$C$1071, 2, 0)), 'ICAO LTO Cycle times'!$D$7,VLOOKUP($A141,' Taxi out times'!$B$484:$C$1071, 2, 0)*60)</f>
        <v>504.51994091580497</v>
      </c>
      <c r="D141" s="30">
        <f>IF(ISNA(VLOOKUP($A141,' Taxi out times'!$B$1072:$C$1692, 2, 0)), 'ICAO LTO Cycle times'!$D$7,VLOOKUP($A141,' Taxi out times'!$B$1072:$C$1692, 2, 0)*60)</f>
        <v>546.87323943661977</v>
      </c>
      <c r="E141" s="30">
        <f>IF(ISNA(VLOOKUP($A141,' Taxi out times'!$B$1693:$C$2329, 2, 0)), 'ICAO LTO Cycle times'!$D$7,VLOOKUP($A141,' Taxi out times'!$B$1693:$C$2329, 2, 0)*60)</f>
        <v>555.97206053550644</v>
      </c>
      <c r="F141" s="30">
        <f>IF(ISNA(VLOOKUP($A141,' Taxi out times'!$B$2330:$C$2997, 2, 0)), 'ICAO LTO Cycle times'!$D$7,VLOOKUP($A141,' Taxi out times'!$B$2330:$C$2997, 2, 0)*60)</f>
        <v>620.98859315589357</v>
      </c>
      <c r="G141" s="30">
        <f>IF(ISNA(VLOOKUP($A141,' Taxi out times'!$B$2998:$C$3661, 2, 0)), 'ICAO LTO Cycle times'!$D$7,VLOOKUP($A141,' Taxi out times'!$B$2998:$C$3661, 2, 0)*60)</f>
        <v>650.1728463897407</v>
      </c>
      <c r="H141" s="30">
        <f>IF(ISNA(VLOOKUP($A141,' Taxi out times'!$B$3662:$C$4362, 2, 0)), 'ICAO LTO Cycle times'!$D$7,VLOOKUP($A141,' Taxi out times'!$B$3662:$C$4362, 2, 0)*60)</f>
        <v>639.41929785824686</v>
      </c>
      <c r="I141" s="30">
        <f>IF(ISNA(VLOOKUP($A141,' Taxi out times'!$B$4363:$C$5052, 2, 0)), 'ICAO LTO Cycle times'!$D$7,VLOOKUP($A141,' Taxi out times'!$B$4363:$C$5052, 2, 0)*60)</f>
        <v>641.5281650864473</v>
      </c>
      <c r="J141" s="30">
        <f>IF(ISNA(VLOOKUP($A141,' Taxi out times'!$B$5053:$C$5713, 2, 0)), 'ICAO LTO Cycle times'!$D$7,VLOOKUP($A141,' Taxi out times'!$B$5053:$C$5713, 2, 0)*60)</f>
        <v>669.33556765814831</v>
      </c>
      <c r="K141" s="30">
        <f>IF(ISNA(VLOOKUP($A141,' Taxi out times'!$B$5714:$C$6466, 2, 0)), 'ICAO LTO Cycle times'!$D$7,VLOOKUP($A141,' Taxi out times'!$B$5713:$C$6466, 2, 0)*60)</f>
        <v>637.9750247057766</v>
      </c>
      <c r="L141" s="30">
        <f>IF(ISNA(VLOOKUP($A141,' Taxi out times'!$B$6467:$C$7195, 2, 0)), 'ICAO LTO Cycle times'!$D$7,VLOOKUP($A141,' Taxi out times'!$B$6467:$C$7195, 2, 0)*60)</f>
        <v>607.42621390034901</v>
      </c>
      <c r="M141" s="30">
        <f>IF(ISNA(VLOOKUP($A141,'Taxi in times'!$B$2:$C$483, 2, 0)), 'ICAO LTO Cycle times'!$D$8,VLOOKUP($A141,'Taxi in times'!$B$2:$C$483, 2, 0)*60)</f>
        <v>383.62768496420045</v>
      </c>
      <c r="N141" s="30">
        <f>IF(ISNA(VLOOKUP($A141,'Taxi in times'!$B$483:$C$1074, 2, 0)), 'ICAO LTO Cycle times'!$D$8,VLOOKUP($A141,'Taxi in times'!$B$483:$C$1074, 2, 0)*60)</f>
        <v>332.69730269730269</v>
      </c>
      <c r="O141" s="30">
        <f>IF(ISNA(VLOOKUP($A141,'Taxi in times'!$B$1074:$C$1700, 2, 0)), 'ICAO LTO Cycle times'!$D$8,VLOOKUP($A141,'Taxi in times'!$B$1074:$C$1700, 2, 0)*60)</f>
        <v>333.84336803983706</v>
      </c>
      <c r="P141" s="30">
        <f>IF(ISNA(VLOOKUP($A141,'Taxi in times'!$B$1700:$C$2346, 2, 0)), 'ICAO LTO Cycle times'!$D$8,VLOOKUP($A141,'Taxi in times'!$B$1700:$C$2346, 2, 0)*60)</f>
        <v>347.99065420560748</v>
      </c>
      <c r="Q141" s="30">
        <f>IF(ISNA(VLOOKUP($A141,'Taxi in times'!$B$2346:$C$3020, 2, 0)), 'ICAO LTO Cycle times'!$D$8,VLOOKUP($A141,'Taxi in times'!$B$2346:$C$3020, 2, 0)*60)</f>
        <v>358.34757834757835</v>
      </c>
      <c r="R141" s="30">
        <f>IF(ISNA(VLOOKUP($A141,'Taxi in times'!$B$3020:$C$3684, 2, 0)), 'ICAO LTO Cycle times'!$D$8,VLOOKUP($A141,'Taxi in times'!$B$3020:$C$3684, 2, 0)*60)</f>
        <v>356.18701007838746</v>
      </c>
      <c r="S141" s="30">
        <f>IF(ISNA(VLOOKUP($A141,'Taxi in times'!$B$3684:$C$4389, 2, 0)), 'ICAO LTO Cycle times'!$D$8,VLOOKUP($A141,'Taxi in times'!$B$3684:$C$4389, 2, 0)*60)</f>
        <v>361.6942745969983</v>
      </c>
      <c r="T141" s="30">
        <f>IF(ISNA(VLOOKUP($A141,'Taxi in times'!$B$4389:$C$5084, 2, 0)), 'ICAO LTO Cycle times'!$D$8,VLOOKUP($A141,'Taxi in times'!$B$4389:$C$5084, 2, 0)*60)</f>
        <v>378.63097514340342</v>
      </c>
      <c r="U141" s="30">
        <f>IF(ISNA(VLOOKUP($A141,'Taxi in times'!$B$5085:$C$5749, 2, 0)), 'ICAO LTO Cycle times'!$D$8,VLOOKUP($A141,'Taxi in times'!$B$5085:$C$5749, 2, 0)*60)</f>
        <v>328.33164300202839</v>
      </c>
      <c r="V141" s="30">
        <f>IF(ISNA(VLOOKUP($A141,'Taxi in times'!$B$5750:$C$6509, 2, 0)), 'ICAO LTO Cycle times'!$D$8,VLOOKUP($A141,'Taxi in times'!$B$5750:$C$6509, 2, 0)*60)</f>
        <v>331.53990258523788</v>
      </c>
      <c r="W141" s="30">
        <f>IF(ISNA(VLOOKUP($A141,'Taxi in times'!$B$6510:$C$7239, 2, 0)), 'ICAO LTO Cycle times'!$D$8,VLOOKUP($A141,'Taxi in times'!$B$6510:$C$7239, 2, 0)*60)</f>
        <v>340.80253431890179</v>
      </c>
    </row>
    <row r="142" spans="1:23">
      <c r="A142" s="3" t="s">
        <v>478</v>
      </c>
      <c r="B142" s="30">
        <f>IF(ISNA(VLOOKUP($A142,' Taxi out times'!$B$2:$C$483, 2, 0)), 'ICAO LTO Cycle times'!$D$7,VLOOKUP($A142,' Taxi out times'!$B$2:$C$483, 2, 0)*60)</f>
        <v>400.34482758620692</v>
      </c>
      <c r="C142" s="30">
        <f>IF(ISNA(VLOOKUP($A142,' Taxi out times'!$B$484:$C$1071, 2, 0)), 'ICAO LTO Cycle times'!$D$7,VLOOKUP($A142,' Taxi out times'!$B$484:$C$1071, 2, 0)*60)</f>
        <v>324.62035541195479</v>
      </c>
      <c r="D142" s="30">
        <f>IF(ISNA(VLOOKUP($A142,' Taxi out times'!$B$1072:$C$1692, 2, 0)), 'ICAO LTO Cycle times'!$D$7,VLOOKUP($A142,' Taxi out times'!$B$1072:$C$1692, 2, 0)*60)</f>
        <v>297.36745886654478</v>
      </c>
      <c r="E142" s="30">
        <f>IF(ISNA(VLOOKUP($A142,' Taxi out times'!$B$1693:$C$2329, 2, 0)), 'ICAO LTO Cycle times'!$D$7,VLOOKUP($A142,' Taxi out times'!$B$1693:$C$2329, 2, 0)*60)</f>
        <v>311.40186915887853</v>
      </c>
      <c r="F142" s="30">
        <f>IF(ISNA(VLOOKUP($A142,' Taxi out times'!$B$2330:$C$2997, 2, 0)), 'ICAO LTO Cycle times'!$D$7,VLOOKUP($A142,' Taxi out times'!$B$2330:$C$2997, 2, 0)*60)</f>
        <v>371.67487684729065</v>
      </c>
      <c r="G142" s="30">
        <f>IF(ISNA(VLOOKUP($A142,' Taxi out times'!$B$2998:$C$3661, 2, 0)), 'ICAO LTO Cycle times'!$D$7,VLOOKUP($A142,' Taxi out times'!$B$2998:$C$3661, 2, 0)*60)</f>
        <v>360.51649928263987</v>
      </c>
      <c r="H142" s="30">
        <f>IF(ISNA(VLOOKUP($A142,' Taxi out times'!$B$3662:$C$4362, 2, 0)), 'ICAO LTO Cycle times'!$D$7,VLOOKUP($A142,' Taxi out times'!$B$3662:$C$4362, 2, 0)*60)</f>
        <v>319.91189427312776</v>
      </c>
      <c r="I142" s="30">
        <f>IF(ISNA(VLOOKUP($A142,' Taxi out times'!$B$4363:$C$5052, 2, 0)), 'ICAO LTO Cycle times'!$D$7,VLOOKUP($A142,' Taxi out times'!$B$4363:$C$5052, 2, 0)*60)</f>
        <v>380.02587322121605</v>
      </c>
      <c r="J142" s="30">
        <f>IF(ISNA(VLOOKUP($A142,' Taxi out times'!$B$5053:$C$5713, 2, 0)), 'ICAO LTO Cycle times'!$D$7,VLOOKUP($A142,' Taxi out times'!$B$5053:$C$5713, 2, 0)*60)</f>
        <v>448.62629246676516</v>
      </c>
      <c r="K142" s="30">
        <f>IF(ISNA(VLOOKUP($A142,' Taxi out times'!$B$5714:$C$6466, 2, 0)), 'ICAO LTO Cycle times'!$D$7,VLOOKUP($A142,' Taxi out times'!$B$5713:$C$6466, 2, 0)*60)</f>
        <v>381.4</v>
      </c>
      <c r="L142" s="30">
        <f>IF(ISNA(VLOOKUP($A142,' Taxi out times'!$B$6467:$C$7195, 2, 0)), 'ICAO LTO Cycle times'!$D$7,VLOOKUP($A142,' Taxi out times'!$B$6467:$C$7195, 2, 0)*60)</f>
        <v>418.44559585492226</v>
      </c>
      <c r="M142" s="30">
        <f>IF(ISNA(VLOOKUP($A142,'Taxi in times'!$B$2:$C$483, 2, 0)), 'ICAO LTO Cycle times'!$D$8,VLOOKUP($A142,'Taxi in times'!$B$2:$C$483, 2, 0)*60)</f>
        <v>278.06167400881054</v>
      </c>
      <c r="N142" s="30">
        <f>IF(ISNA(VLOOKUP($A142,'Taxi in times'!$B$483:$C$1074, 2, 0)), 'ICAO LTO Cycle times'!$D$8,VLOOKUP($A142,'Taxi in times'!$B$483:$C$1074, 2, 0)*60)</f>
        <v>279.26701570680632</v>
      </c>
      <c r="O142" s="30">
        <f>IF(ISNA(VLOOKUP($A142,'Taxi in times'!$B$1074:$C$1700, 2, 0)), 'ICAO LTO Cycle times'!$D$8,VLOOKUP($A142,'Taxi in times'!$B$1074:$C$1700, 2, 0)*60)</f>
        <v>257.25274725274727</v>
      </c>
      <c r="P142" s="30">
        <f>IF(ISNA(VLOOKUP($A142,'Taxi in times'!$B$1700:$C$2346, 2, 0)), 'ICAO LTO Cycle times'!$D$8,VLOOKUP($A142,'Taxi in times'!$B$1700:$C$2346, 2, 0)*60)</f>
        <v>271.15745568300309</v>
      </c>
      <c r="Q142" s="30">
        <f>IF(ISNA(VLOOKUP($A142,'Taxi in times'!$B$2346:$C$3020, 2, 0)), 'ICAO LTO Cycle times'!$D$8,VLOOKUP($A142,'Taxi in times'!$B$2346:$C$3020, 2, 0)*60)</f>
        <v>289.8141263940521</v>
      </c>
      <c r="R142" s="30">
        <f>IF(ISNA(VLOOKUP($A142,'Taxi in times'!$B$3020:$C$3684, 2, 0)), 'ICAO LTO Cycle times'!$D$8,VLOOKUP($A142,'Taxi in times'!$B$3020:$C$3684, 2, 0)*60)</f>
        <v>283.57247437774521</v>
      </c>
      <c r="S142" s="30">
        <f>IF(ISNA(VLOOKUP($A142,'Taxi in times'!$B$3684:$C$4389, 2, 0)), 'ICAO LTO Cycle times'!$D$8,VLOOKUP($A142,'Taxi in times'!$B$3684:$C$4389, 2, 0)*60)</f>
        <v>290.21834061135371</v>
      </c>
      <c r="T142" s="30">
        <f>IF(ISNA(VLOOKUP($A142,'Taxi in times'!$B$4389:$C$5084, 2, 0)), 'ICAO LTO Cycle times'!$D$8,VLOOKUP($A142,'Taxi in times'!$B$4389:$C$5084, 2, 0)*60)</f>
        <v>293.7552742616034</v>
      </c>
      <c r="U142" s="30">
        <f>IF(ISNA(VLOOKUP($A142,'Taxi in times'!$B$5085:$C$5749, 2, 0)), 'ICAO LTO Cycle times'!$D$8,VLOOKUP($A142,'Taxi in times'!$B$5085:$C$5749, 2, 0)*60)</f>
        <v>324.73282442748092</v>
      </c>
      <c r="V142" s="30">
        <f>IF(ISNA(VLOOKUP($A142,'Taxi in times'!$B$5750:$C$6509, 2, 0)), 'ICAO LTO Cycle times'!$D$8,VLOOKUP($A142,'Taxi in times'!$B$5750:$C$6509, 2, 0)*60)</f>
        <v>305.26315789473682</v>
      </c>
      <c r="W142" s="30">
        <f>IF(ISNA(VLOOKUP($A142,'Taxi in times'!$B$6510:$C$7239, 2, 0)), 'ICAO LTO Cycle times'!$D$8,VLOOKUP($A142,'Taxi in times'!$B$6510:$C$7239, 2, 0)*60)</f>
        <v>304.70588235294116</v>
      </c>
    </row>
    <row r="143" spans="1:23">
      <c r="A143" s="3" t="s">
        <v>479</v>
      </c>
      <c r="B143" s="30">
        <f>IF(ISNA(VLOOKUP($A143,' Taxi out times'!$B$2:$C$483, 2, 0)), 'ICAO LTO Cycle times'!$D$7,VLOOKUP($A143,' Taxi out times'!$B$2:$C$483, 2, 0)*60)</f>
        <v>605.97421203438398</v>
      </c>
      <c r="C143" s="30">
        <f>IF(ISNA(VLOOKUP($A143,' Taxi out times'!$B$484:$C$1071, 2, 0)), 'ICAO LTO Cycle times'!$D$7,VLOOKUP($A143,' Taxi out times'!$B$484:$C$1071, 2, 0)*60)</f>
        <v>471.53846153846149</v>
      </c>
      <c r="D143" s="30">
        <f>IF(ISNA(VLOOKUP($A143,' Taxi out times'!$B$1072:$C$1692, 2, 0)), 'ICAO LTO Cycle times'!$D$7,VLOOKUP($A143,' Taxi out times'!$B$1072:$C$1692, 2, 0)*60)</f>
        <v>453.79737241030824</v>
      </c>
      <c r="E143" s="30">
        <f>IF(ISNA(VLOOKUP($A143,' Taxi out times'!$B$1693:$C$2329, 2, 0)), 'ICAO LTO Cycle times'!$D$7,VLOOKUP($A143,' Taxi out times'!$B$1693:$C$2329, 2, 0)*60)</f>
        <v>479.87245914707057</v>
      </c>
      <c r="F143" s="30">
        <f>IF(ISNA(VLOOKUP($A143,' Taxi out times'!$B$2330:$C$2997, 2, 0)), 'ICAO LTO Cycle times'!$D$7,VLOOKUP($A143,' Taxi out times'!$B$2330:$C$2997, 2, 0)*60)</f>
        <v>469.52036983530769</v>
      </c>
      <c r="G143" s="30">
        <f>IF(ISNA(VLOOKUP($A143,' Taxi out times'!$B$2998:$C$3661, 2, 0)), 'ICAO LTO Cycle times'!$D$7,VLOOKUP($A143,' Taxi out times'!$B$2998:$C$3661, 2, 0)*60)</f>
        <v>561.28937728937728</v>
      </c>
      <c r="H143" s="30">
        <f>IF(ISNA(VLOOKUP($A143,' Taxi out times'!$B$3662:$C$4362, 2, 0)), 'ICAO LTO Cycle times'!$D$7,VLOOKUP($A143,' Taxi out times'!$B$3662:$C$4362, 2, 0)*60)</f>
        <v>509.17085427135675</v>
      </c>
      <c r="I143" s="30">
        <f>IF(ISNA(VLOOKUP($A143,' Taxi out times'!$B$4363:$C$5052, 2, 0)), 'ICAO LTO Cycle times'!$D$7,VLOOKUP($A143,' Taxi out times'!$B$4363:$C$5052, 2, 0)*60)</f>
        <v>410.92659053833609</v>
      </c>
      <c r="J143" s="30">
        <f>IF(ISNA(VLOOKUP($A143,' Taxi out times'!$B$5053:$C$5713, 2, 0)), 'ICAO LTO Cycle times'!$D$7,VLOOKUP($A143,' Taxi out times'!$B$5053:$C$5713, 2, 0)*60)</f>
        <v>399.4451234417013</v>
      </c>
      <c r="K143" s="30">
        <f>IF(ISNA(VLOOKUP($A143,' Taxi out times'!$B$5714:$C$6466, 2, 0)), 'ICAO LTO Cycle times'!$D$7,VLOOKUP($A143,' Taxi out times'!$B$5713:$C$6466, 2, 0)*60)</f>
        <v>413.66839762611278</v>
      </c>
      <c r="L143" s="30">
        <f>IF(ISNA(VLOOKUP($A143,' Taxi out times'!$B$6467:$C$7195, 2, 0)), 'ICAO LTO Cycle times'!$D$7,VLOOKUP($A143,' Taxi out times'!$B$6467:$C$7195, 2, 0)*60)</f>
        <v>409.79423868312756</v>
      </c>
      <c r="M143" s="30">
        <f>IF(ISNA(VLOOKUP($A143,'Taxi in times'!$B$2:$C$483, 2, 0)), 'ICAO LTO Cycle times'!$D$8,VLOOKUP($A143,'Taxi in times'!$B$2:$C$483, 2, 0)*60)</f>
        <v>272.2912205567452</v>
      </c>
      <c r="N143" s="30">
        <f>IF(ISNA(VLOOKUP($A143,'Taxi in times'!$B$483:$C$1074, 2, 0)), 'ICAO LTO Cycle times'!$D$8,VLOOKUP($A143,'Taxi in times'!$B$483:$C$1074, 2, 0)*60)</f>
        <v>271.92595857205816</v>
      </c>
      <c r="O143" s="30">
        <f>IF(ISNA(VLOOKUP($A143,'Taxi in times'!$B$1074:$C$1700, 2, 0)), 'ICAO LTO Cycle times'!$D$8,VLOOKUP($A143,'Taxi in times'!$B$1074:$C$1700, 2, 0)*60)</f>
        <v>282.90936785986293</v>
      </c>
      <c r="P143" s="30">
        <f>IF(ISNA(VLOOKUP($A143,'Taxi in times'!$B$1700:$C$2346, 2, 0)), 'ICAO LTO Cycle times'!$D$8,VLOOKUP($A143,'Taxi in times'!$B$1700:$C$2346, 2, 0)*60)</f>
        <v>303.28778028393259</v>
      </c>
      <c r="Q143" s="30">
        <f>IF(ISNA(VLOOKUP($A143,'Taxi in times'!$B$2346:$C$3020, 2, 0)), 'ICAO LTO Cycle times'!$D$8,VLOOKUP($A143,'Taxi in times'!$B$2346:$C$3020, 2, 0)*60)</f>
        <v>287.19544259421559</v>
      </c>
      <c r="R143" s="30">
        <f>IF(ISNA(VLOOKUP($A143,'Taxi in times'!$B$3020:$C$3684, 2, 0)), 'ICAO LTO Cycle times'!$D$8,VLOOKUP($A143,'Taxi in times'!$B$3020:$C$3684, 2, 0)*60)</f>
        <v>311.3233082706767</v>
      </c>
      <c r="S143" s="30">
        <f>IF(ISNA(VLOOKUP($A143,'Taxi in times'!$B$3684:$C$4389, 2, 0)), 'ICAO LTO Cycle times'!$D$8,VLOOKUP($A143,'Taxi in times'!$B$3684:$C$4389, 2, 0)*60)</f>
        <v>241.52023332118119</v>
      </c>
      <c r="T143" s="30">
        <f>IF(ISNA(VLOOKUP($A143,'Taxi in times'!$B$4389:$C$5084, 2, 0)), 'ICAO LTO Cycle times'!$D$8,VLOOKUP($A143,'Taxi in times'!$B$4389:$C$5084, 2, 0)*60)</f>
        <v>220.83585095669687</v>
      </c>
      <c r="U143" s="30">
        <f>IF(ISNA(VLOOKUP($A143,'Taxi in times'!$B$5085:$C$5749, 2, 0)), 'ICAO LTO Cycle times'!$D$8,VLOOKUP($A143,'Taxi in times'!$B$5085:$C$5749, 2, 0)*60)</f>
        <v>222.02594193946882</v>
      </c>
      <c r="V143" s="30">
        <f>IF(ISNA(VLOOKUP($A143,'Taxi in times'!$B$5750:$C$6509, 2, 0)), 'ICAO LTO Cycle times'!$D$8,VLOOKUP($A143,'Taxi in times'!$B$5750:$C$6509, 2, 0)*60)</f>
        <v>231.27194553923326</v>
      </c>
      <c r="W143" s="30">
        <f>IF(ISNA(VLOOKUP($A143,'Taxi in times'!$B$6510:$C$7239, 2, 0)), 'ICAO LTO Cycle times'!$D$8,VLOOKUP($A143,'Taxi in times'!$B$6510:$C$7239, 2, 0)*60)</f>
        <v>235.34482758620692</v>
      </c>
    </row>
    <row r="144" spans="1:23">
      <c r="A144" s="3" t="s">
        <v>1173</v>
      </c>
      <c r="B144" s="30">
        <f>IF(ISNA(VLOOKUP($A144,' Taxi out times'!$B$2:$C$483, 2, 0)), 'ICAO LTO Cycle times'!$D$7,VLOOKUP($A144,' Taxi out times'!$B$2:$C$483, 2, 0)*60)</f>
        <v>1140</v>
      </c>
      <c r="C144" s="30">
        <f>IF(ISNA(VLOOKUP($A144,' Taxi out times'!$B$484:$C$1071, 2, 0)), 'ICAO LTO Cycle times'!$D$7,VLOOKUP($A144,' Taxi out times'!$B$484:$C$1071, 2, 0)*60)</f>
        <v>422.29508196721309</v>
      </c>
      <c r="D144" s="30">
        <f>IF(ISNA(VLOOKUP($A144,' Taxi out times'!$B$1072:$C$1692, 2, 0)), 'ICAO LTO Cycle times'!$D$7,VLOOKUP($A144,' Taxi out times'!$B$1072:$C$1692, 2, 0)*60)</f>
        <v>430.23529411764707</v>
      </c>
      <c r="E144" s="30">
        <f>IF(ISNA(VLOOKUP($A144,' Taxi out times'!$B$1693:$C$2329, 2, 0)), 'ICAO LTO Cycle times'!$D$7,VLOOKUP($A144,' Taxi out times'!$B$1693:$C$2329, 2, 0)*60)</f>
        <v>1140</v>
      </c>
      <c r="F144" s="30">
        <f>IF(ISNA(VLOOKUP($A144,' Taxi out times'!$B$2330:$C$2997, 2, 0)), 'ICAO LTO Cycle times'!$D$7,VLOOKUP($A144,' Taxi out times'!$B$2330:$C$2997, 2, 0)*60)</f>
        <v>1140</v>
      </c>
      <c r="G144" s="30">
        <f>IF(ISNA(VLOOKUP($A144,' Taxi out times'!$B$2998:$C$3661, 2, 0)), 'ICAO LTO Cycle times'!$D$7,VLOOKUP($A144,' Taxi out times'!$B$2998:$C$3661, 2, 0)*60)</f>
        <v>1140</v>
      </c>
      <c r="H144" s="30">
        <f>IF(ISNA(VLOOKUP($A144,' Taxi out times'!$B$3662:$C$4362, 2, 0)), 'ICAO LTO Cycle times'!$D$7,VLOOKUP($A144,' Taxi out times'!$B$3662:$C$4362, 2, 0)*60)</f>
        <v>1140</v>
      </c>
      <c r="I144" s="30">
        <f>IF(ISNA(VLOOKUP($A144,' Taxi out times'!$B$4363:$C$5052, 2, 0)), 'ICAO LTO Cycle times'!$D$7,VLOOKUP($A144,' Taxi out times'!$B$4363:$C$5052, 2, 0)*60)</f>
        <v>1140</v>
      </c>
      <c r="J144" s="30">
        <f>IF(ISNA(VLOOKUP($A144,' Taxi out times'!$B$5053:$C$5713, 2, 0)), 'ICAO LTO Cycle times'!$D$7,VLOOKUP($A144,' Taxi out times'!$B$5053:$C$5713, 2, 0)*60)</f>
        <v>1140</v>
      </c>
      <c r="K144" s="30">
        <f>IF(ISNA(VLOOKUP($A144,' Taxi out times'!$B$5714:$C$6466, 2, 0)), 'ICAO LTO Cycle times'!$D$7,VLOOKUP($A144,' Taxi out times'!$B$5713:$C$6466, 2, 0)*60)</f>
        <v>1140</v>
      </c>
      <c r="L144" s="30">
        <f>IF(ISNA(VLOOKUP($A144,' Taxi out times'!$B$6467:$C$7195, 2, 0)), 'ICAO LTO Cycle times'!$D$7,VLOOKUP($A144,' Taxi out times'!$B$6467:$C$7195, 2, 0)*60)</f>
        <v>1140</v>
      </c>
      <c r="M144" s="30">
        <f>IF(ISNA(VLOOKUP($A144,'Taxi in times'!$B$2:$C$483, 2, 0)), 'ICAO LTO Cycle times'!$D$8,VLOOKUP($A144,'Taxi in times'!$B$2:$C$483, 2, 0)*60)</f>
        <v>420</v>
      </c>
      <c r="N144" s="30">
        <f>IF(ISNA(VLOOKUP($A144,'Taxi in times'!$B$483:$C$1074, 2, 0)), 'ICAO LTO Cycle times'!$D$8,VLOOKUP($A144,'Taxi in times'!$B$483:$C$1074, 2, 0)*60)</f>
        <v>283.7037037037037</v>
      </c>
      <c r="O144" s="30">
        <f>IF(ISNA(VLOOKUP($A144,'Taxi in times'!$B$1074:$C$1700, 2, 0)), 'ICAO LTO Cycle times'!$D$8,VLOOKUP($A144,'Taxi in times'!$B$1074:$C$1700, 2, 0)*60)</f>
        <v>337.77777777777777</v>
      </c>
      <c r="P144" s="30">
        <f>IF(ISNA(VLOOKUP($A144,'Taxi in times'!$B$1700:$C$2346, 2, 0)), 'ICAO LTO Cycle times'!$D$8,VLOOKUP($A144,'Taxi in times'!$B$1700:$C$2346, 2, 0)*60)</f>
        <v>420</v>
      </c>
      <c r="Q144" s="30">
        <f>IF(ISNA(VLOOKUP($A144,'Taxi in times'!$B$2346:$C$3020, 2, 0)), 'ICAO LTO Cycle times'!$D$8,VLOOKUP($A144,'Taxi in times'!$B$2346:$C$3020, 2, 0)*60)</f>
        <v>420</v>
      </c>
      <c r="R144" s="30">
        <f>IF(ISNA(VLOOKUP($A144,'Taxi in times'!$B$3020:$C$3684, 2, 0)), 'ICAO LTO Cycle times'!$D$8,VLOOKUP($A144,'Taxi in times'!$B$3020:$C$3684, 2, 0)*60)</f>
        <v>420</v>
      </c>
      <c r="S144" s="30">
        <f>IF(ISNA(VLOOKUP($A144,'Taxi in times'!$B$3684:$C$4389, 2, 0)), 'ICAO LTO Cycle times'!$D$8,VLOOKUP($A144,'Taxi in times'!$B$3684:$C$4389, 2, 0)*60)</f>
        <v>420</v>
      </c>
      <c r="T144" s="30">
        <f>IF(ISNA(VLOOKUP($A144,'Taxi in times'!$B$4389:$C$5084, 2, 0)), 'ICAO LTO Cycle times'!$D$8,VLOOKUP($A144,'Taxi in times'!$B$4389:$C$5084, 2, 0)*60)</f>
        <v>420</v>
      </c>
      <c r="U144" s="30">
        <f>IF(ISNA(VLOOKUP($A144,'Taxi in times'!$B$5085:$C$5749, 2, 0)), 'ICAO LTO Cycle times'!$D$8,VLOOKUP($A144,'Taxi in times'!$B$5085:$C$5749, 2, 0)*60)</f>
        <v>420</v>
      </c>
      <c r="V144" s="30">
        <f>IF(ISNA(VLOOKUP($A144,'Taxi in times'!$B$5750:$C$6509, 2, 0)), 'ICAO LTO Cycle times'!$D$8,VLOOKUP($A144,'Taxi in times'!$B$5750:$C$6509, 2, 0)*60)</f>
        <v>420</v>
      </c>
      <c r="W144" s="30">
        <f>IF(ISNA(VLOOKUP($A144,'Taxi in times'!$B$6510:$C$7239, 2, 0)), 'ICAO LTO Cycle times'!$D$8,VLOOKUP($A144,'Taxi in times'!$B$6510:$C$7239, 2, 0)*60)</f>
        <v>420</v>
      </c>
    </row>
    <row r="145" spans="1:23">
      <c r="A145" s="3" t="s">
        <v>480</v>
      </c>
      <c r="B145" s="30">
        <f>IF(ISNA(VLOOKUP($A145,' Taxi out times'!$B$2:$C$483, 2, 0)), 'ICAO LTO Cycle times'!$D$7,VLOOKUP($A145,' Taxi out times'!$B$2:$C$483, 2, 0)*60)</f>
        <v>391.50881776616592</v>
      </c>
      <c r="C145" s="30">
        <f>IF(ISNA(VLOOKUP($A145,' Taxi out times'!$B$484:$C$1071, 2, 0)), 'ICAO LTO Cycle times'!$D$7,VLOOKUP($A145,' Taxi out times'!$B$484:$C$1071, 2, 0)*60)</f>
        <v>459.05186837702178</v>
      </c>
      <c r="D145" s="30">
        <f>IF(ISNA(VLOOKUP($A145,' Taxi out times'!$B$1072:$C$1692, 2, 0)), 'ICAO LTO Cycle times'!$D$7,VLOOKUP($A145,' Taxi out times'!$B$1072:$C$1692, 2, 0)*60)</f>
        <v>559.13656387665196</v>
      </c>
      <c r="E145" s="30">
        <f>IF(ISNA(VLOOKUP($A145,' Taxi out times'!$B$1693:$C$2329, 2, 0)), 'ICAO LTO Cycle times'!$D$7,VLOOKUP($A145,' Taxi out times'!$B$1693:$C$2329, 2, 0)*60)</f>
        <v>489.4747241890334</v>
      </c>
      <c r="F145" s="30">
        <f>IF(ISNA(VLOOKUP($A145,' Taxi out times'!$B$2330:$C$2997, 2, 0)), 'ICAO LTO Cycle times'!$D$7,VLOOKUP($A145,' Taxi out times'!$B$2330:$C$2997, 2, 0)*60)</f>
        <v>533.13424731912585</v>
      </c>
      <c r="G145" s="30">
        <f>IF(ISNA(VLOOKUP($A145,' Taxi out times'!$B$2998:$C$3661, 2, 0)), 'ICAO LTO Cycle times'!$D$7,VLOOKUP($A145,' Taxi out times'!$B$2998:$C$3661, 2, 0)*60)</f>
        <v>602.98636037329504</v>
      </c>
      <c r="H145" s="30">
        <f>IF(ISNA(VLOOKUP($A145,' Taxi out times'!$B$3662:$C$4362, 2, 0)), 'ICAO LTO Cycle times'!$D$7,VLOOKUP($A145,' Taxi out times'!$B$3662:$C$4362, 2, 0)*60)</f>
        <v>590.51313755795979</v>
      </c>
      <c r="I145" s="30">
        <f>IF(ISNA(VLOOKUP($A145,' Taxi out times'!$B$4363:$C$5052, 2, 0)), 'ICAO LTO Cycle times'!$D$7,VLOOKUP($A145,' Taxi out times'!$B$4363:$C$5052, 2, 0)*60)</f>
        <v>564.26613928520987</v>
      </c>
      <c r="J145" s="30">
        <f>IF(ISNA(VLOOKUP($A145,' Taxi out times'!$B$5053:$C$5713, 2, 0)), 'ICAO LTO Cycle times'!$D$7,VLOOKUP($A145,' Taxi out times'!$B$5053:$C$5713, 2, 0)*60)</f>
        <v>575.91762398430933</v>
      </c>
      <c r="K145" s="30">
        <f>IF(ISNA(VLOOKUP($A145,' Taxi out times'!$B$5714:$C$6466, 2, 0)), 'ICAO LTO Cycle times'!$D$7,VLOOKUP($A145,' Taxi out times'!$B$5713:$C$6466, 2, 0)*60)</f>
        <v>576.90523690773057</v>
      </c>
      <c r="L145" s="30">
        <f>IF(ISNA(VLOOKUP($A145,' Taxi out times'!$B$6467:$C$7195, 2, 0)), 'ICAO LTO Cycle times'!$D$7,VLOOKUP($A145,' Taxi out times'!$B$6467:$C$7195, 2, 0)*60)</f>
        <v>563.1565495207667</v>
      </c>
      <c r="M145" s="30">
        <f>IF(ISNA(VLOOKUP($A145,'Taxi in times'!$B$2:$C$483, 2, 0)), 'ICAO LTO Cycle times'!$D$8,VLOOKUP($A145,'Taxi in times'!$B$2:$C$483, 2, 0)*60)</f>
        <v>272.19895287958116</v>
      </c>
      <c r="N145" s="30">
        <f>IF(ISNA(VLOOKUP($A145,'Taxi in times'!$B$483:$C$1074, 2, 0)), 'ICAO LTO Cycle times'!$D$8,VLOOKUP($A145,'Taxi in times'!$B$483:$C$1074, 2, 0)*60)</f>
        <v>295.8013544018059</v>
      </c>
      <c r="O145" s="30">
        <f>IF(ISNA(VLOOKUP($A145,'Taxi in times'!$B$1074:$C$1700, 2, 0)), 'ICAO LTO Cycle times'!$D$8,VLOOKUP($A145,'Taxi in times'!$B$1074:$C$1700, 2, 0)*60)</f>
        <v>324.42264823896568</v>
      </c>
      <c r="P145" s="30">
        <f>IF(ISNA(VLOOKUP($A145,'Taxi in times'!$B$1700:$C$2346, 2, 0)), 'ICAO LTO Cycle times'!$D$8,VLOOKUP($A145,'Taxi in times'!$B$1700:$C$2346, 2, 0)*60)</f>
        <v>304.57452041318248</v>
      </c>
      <c r="Q145" s="30">
        <f>IF(ISNA(VLOOKUP($A145,'Taxi in times'!$B$2346:$C$3020, 2, 0)), 'ICAO LTO Cycle times'!$D$8,VLOOKUP($A145,'Taxi in times'!$B$2346:$C$3020, 2, 0)*60)</f>
        <v>304.04347826086956</v>
      </c>
      <c r="R145" s="30">
        <f>IF(ISNA(VLOOKUP($A145,'Taxi in times'!$B$3020:$C$3684, 2, 0)), 'ICAO LTO Cycle times'!$D$8,VLOOKUP($A145,'Taxi in times'!$B$3020:$C$3684, 2, 0)*60)</f>
        <v>300.0431965442765</v>
      </c>
      <c r="S145" s="30">
        <f>IF(ISNA(VLOOKUP($A145,'Taxi in times'!$B$3684:$C$4389, 2, 0)), 'ICAO LTO Cycle times'!$D$8,VLOOKUP($A145,'Taxi in times'!$B$3684:$C$4389, 2, 0)*60)</f>
        <v>291.66563082660036</v>
      </c>
      <c r="T145" s="30">
        <f>IF(ISNA(VLOOKUP($A145,'Taxi in times'!$B$4389:$C$5084, 2, 0)), 'ICAO LTO Cycle times'!$D$8,VLOOKUP($A145,'Taxi in times'!$B$4389:$C$5084, 2, 0)*60)</f>
        <v>246.6033994334278</v>
      </c>
      <c r="U145" s="30">
        <f>IF(ISNA(VLOOKUP($A145,'Taxi in times'!$B$5085:$C$5749, 2, 0)), 'ICAO LTO Cycle times'!$D$8,VLOOKUP($A145,'Taxi in times'!$B$5085:$C$5749, 2, 0)*60)</f>
        <v>263.74579124579128</v>
      </c>
      <c r="V145" s="30">
        <f>IF(ISNA(VLOOKUP($A145,'Taxi in times'!$B$5750:$C$6509, 2, 0)), 'ICAO LTO Cycle times'!$D$8,VLOOKUP($A145,'Taxi in times'!$B$5750:$C$6509, 2, 0)*60)</f>
        <v>268.41198501872657</v>
      </c>
      <c r="W145" s="30">
        <f>IF(ISNA(VLOOKUP($A145,'Taxi in times'!$B$6510:$C$7239, 2, 0)), 'ICAO LTO Cycle times'!$D$8,VLOOKUP($A145,'Taxi in times'!$B$6510:$C$7239, 2, 0)*60)</f>
        <v>260.18234165067179</v>
      </c>
    </row>
    <row r="146" spans="1:23">
      <c r="A146" s="3" t="s">
        <v>481</v>
      </c>
      <c r="B146" s="30">
        <f>IF(ISNA(VLOOKUP($A146,' Taxi out times'!$B$2:$C$483, 2, 0)), 'ICAO LTO Cycle times'!$D$7,VLOOKUP($A146,' Taxi out times'!$B$2:$C$483, 2, 0)*60)</f>
        <v>1140</v>
      </c>
      <c r="C146" s="30">
        <f>IF(ISNA(VLOOKUP($A146,' Taxi out times'!$B$484:$C$1071, 2, 0)), 'ICAO LTO Cycle times'!$D$7,VLOOKUP($A146,' Taxi out times'!$B$484:$C$1071, 2, 0)*60)</f>
        <v>1140</v>
      </c>
      <c r="D146" s="30">
        <f>IF(ISNA(VLOOKUP($A146,' Taxi out times'!$B$1072:$C$1692, 2, 0)), 'ICAO LTO Cycle times'!$D$7,VLOOKUP($A146,' Taxi out times'!$B$1072:$C$1692, 2, 0)*60)</f>
        <v>385.64102564102564</v>
      </c>
      <c r="E146" s="30">
        <f>IF(ISNA(VLOOKUP($A146,' Taxi out times'!$B$1693:$C$2329, 2, 0)), 'ICAO LTO Cycle times'!$D$7,VLOOKUP($A146,' Taxi out times'!$B$1693:$C$2329, 2, 0)*60)</f>
        <v>370.78534031413614</v>
      </c>
      <c r="F146" s="30">
        <f>IF(ISNA(VLOOKUP($A146,' Taxi out times'!$B$2330:$C$2997, 2, 0)), 'ICAO LTO Cycle times'!$D$7,VLOOKUP($A146,' Taxi out times'!$B$2330:$C$2997, 2, 0)*60)</f>
        <v>325.55102040816325</v>
      </c>
      <c r="G146" s="30">
        <f>IF(ISNA(VLOOKUP($A146,' Taxi out times'!$B$2998:$C$3661, 2, 0)), 'ICAO LTO Cycle times'!$D$7,VLOOKUP($A146,' Taxi out times'!$B$2998:$C$3661, 2, 0)*60)</f>
        <v>337.46411483253587</v>
      </c>
      <c r="H146" s="30">
        <f>IF(ISNA(VLOOKUP($A146,' Taxi out times'!$B$3662:$C$4362, 2, 0)), 'ICAO LTO Cycle times'!$D$7,VLOOKUP($A146,' Taxi out times'!$B$3662:$C$4362, 2, 0)*60)</f>
        <v>330.29858564693558</v>
      </c>
      <c r="I146" s="30">
        <f>IF(ISNA(VLOOKUP($A146,' Taxi out times'!$B$4363:$C$5052, 2, 0)), 'ICAO LTO Cycle times'!$D$7,VLOOKUP($A146,' Taxi out times'!$B$4363:$C$5052, 2, 0)*60)</f>
        <v>1140</v>
      </c>
      <c r="J146" s="30">
        <f>IF(ISNA(VLOOKUP($A146,' Taxi out times'!$B$5053:$C$5713, 2, 0)), 'ICAO LTO Cycle times'!$D$7,VLOOKUP($A146,' Taxi out times'!$B$5053:$C$5713, 2, 0)*60)</f>
        <v>1140</v>
      </c>
      <c r="K146" s="30">
        <f>IF(ISNA(VLOOKUP($A146,' Taxi out times'!$B$5714:$C$6466, 2, 0)), 'ICAO LTO Cycle times'!$D$7,VLOOKUP($A146,' Taxi out times'!$B$5713:$C$6466, 2, 0)*60)</f>
        <v>1140</v>
      </c>
      <c r="L146" s="30">
        <f>IF(ISNA(VLOOKUP($A146,' Taxi out times'!$B$6467:$C$7195, 2, 0)), 'ICAO LTO Cycle times'!$D$7,VLOOKUP($A146,' Taxi out times'!$B$6467:$C$7195, 2, 0)*60)</f>
        <v>1140</v>
      </c>
      <c r="M146" s="30">
        <f>IF(ISNA(VLOOKUP($A146,'Taxi in times'!$B$2:$C$483, 2, 0)), 'ICAO LTO Cycle times'!$D$8,VLOOKUP($A146,'Taxi in times'!$B$2:$C$483, 2, 0)*60)</f>
        <v>420</v>
      </c>
      <c r="N146" s="30">
        <f>IF(ISNA(VLOOKUP($A146,'Taxi in times'!$B$483:$C$1074, 2, 0)), 'ICAO LTO Cycle times'!$D$8,VLOOKUP($A146,'Taxi in times'!$B$483:$C$1074, 2, 0)*60)</f>
        <v>420</v>
      </c>
      <c r="O146" s="30">
        <f>IF(ISNA(VLOOKUP($A146,'Taxi in times'!$B$1074:$C$1700, 2, 0)), 'ICAO LTO Cycle times'!$D$8,VLOOKUP($A146,'Taxi in times'!$B$1074:$C$1700, 2, 0)*60)</f>
        <v>222.04081632653063</v>
      </c>
      <c r="P146" s="30">
        <f>IF(ISNA(VLOOKUP($A146,'Taxi in times'!$B$1700:$C$2346, 2, 0)), 'ICAO LTO Cycle times'!$D$8,VLOOKUP($A146,'Taxi in times'!$B$1700:$C$2346, 2, 0)*60)</f>
        <v>299.7373029772329</v>
      </c>
      <c r="Q146" s="30">
        <f>IF(ISNA(VLOOKUP($A146,'Taxi in times'!$B$2346:$C$3020, 2, 0)), 'ICAO LTO Cycle times'!$D$8,VLOOKUP($A146,'Taxi in times'!$B$2346:$C$3020, 2, 0)*60)</f>
        <v>299.65294317795167</v>
      </c>
      <c r="R146" s="30">
        <f>IF(ISNA(VLOOKUP($A146,'Taxi in times'!$B$3020:$C$3684, 2, 0)), 'ICAO LTO Cycle times'!$D$8,VLOOKUP($A146,'Taxi in times'!$B$3020:$C$3684, 2, 0)*60)</f>
        <v>300</v>
      </c>
      <c r="S146" s="30">
        <f>IF(ISNA(VLOOKUP($A146,'Taxi in times'!$B$3684:$C$4389, 2, 0)), 'ICAO LTO Cycle times'!$D$8,VLOOKUP($A146,'Taxi in times'!$B$3684:$C$4389, 2, 0)*60)</f>
        <v>300</v>
      </c>
      <c r="T146" s="30">
        <f>IF(ISNA(VLOOKUP($A146,'Taxi in times'!$B$4389:$C$5084, 2, 0)), 'ICAO LTO Cycle times'!$D$8,VLOOKUP($A146,'Taxi in times'!$B$4389:$C$5084, 2, 0)*60)</f>
        <v>420</v>
      </c>
      <c r="U146" s="30">
        <f>IF(ISNA(VLOOKUP($A146,'Taxi in times'!$B$5085:$C$5749, 2, 0)), 'ICAO LTO Cycle times'!$D$8,VLOOKUP($A146,'Taxi in times'!$B$5085:$C$5749, 2, 0)*60)</f>
        <v>420</v>
      </c>
      <c r="V146" s="30">
        <f>IF(ISNA(VLOOKUP($A146,'Taxi in times'!$B$5750:$C$6509, 2, 0)), 'ICAO LTO Cycle times'!$D$8,VLOOKUP($A146,'Taxi in times'!$B$5750:$C$6509, 2, 0)*60)</f>
        <v>420</v>
      </c>
      <c r="W146" s="30">
        <f>IF(ISNA(VLOOKUP($A146,'Taxi in times'!$B$6510:$C$7239, 2, 0)), 'ICAO LTO Cycle times'!$D$8,VLOOKUP($A146,'Taxi in times'!$B$6510:$C$7239, 2, 0)*60)</f>
        <v>420</v>
      </c>
    </row>
    <row r="147" spans="1:23">
      <c r="A147" s="3" t="s">
        <v>482</v>
      </c>
      <c r="B147" s="30">
        <f>IF(ISNA(VLOOKUP($A147,' Taxi out times'!$B$2:$C$483, 2, 0)), 'ICAO LTO Cycle times'!$D$7,VLOOKUP($A147,' Taxi out times'!$B$2:$C$483, 2, 0)*60)</f>
        <v>1140</v>
      </c>
      <c r="C147" s="30">
        <f>IF(ISNA(VLOOKUP($A147,' Taxi out times'!$B$484:$C$1071, 2, 0)), 'ICAO LTO Cycle times'!$D$7,VLOOKUP($A147,' Taxi out times'!$B$484:$C$1071, 2, 0)*60)</f>
        <v>1140</v>
      </c>
      <c r="D147" s="30">
        <f>IF(ISNA(VLOOKUP($A147,' Taxi out times'!$B$1072:$C$1692, 2, 0)), 'ICAO LTO Cycle times'!$D$7,VLOOKUP($A147,' Taxi out times'!$B$1072:$C$1692, 2, 0)*60)</f>
        <v>1140</v>
      </c>
      <c r="E147" s="30">
        <f>IF(ISNA(VLOOKUP($A147,' Taxi out times'!$B$1693:$C$2329, 2, 0)), 'ICAO LTO Cycle times'!$D$7,VLOOKUP($A147,' Taxi out times'!$B$1693:$C$2329, 2, 0)*60)</f>
        <v>265.18272425249165</v>
      </c>
      <c r="F147" s="30">
        <f>IF(ISNA(VLOOKUP($A147,' Taxi out times'!$B$2330:$C$2997, 2, 0)), 'ICAO LTO Cycle times'!$D$7,VLOOKUP($A147,' Taxi out times'!$B$2330:$C$2997, 2, 0)*60)</f>
        <v>259.93355481727576</v>
      </c>
      <c r="G147" s="30">
        <f>IF(ISNA(VLOOKUP($A147,' Taxi out times'!$B$2998:$C$3661, 2, 0)), 'ICAO LTO Cycle times'!$D$7,VLOOKUP($A147,' Taxi out times'!$B$2998:$C$3661, 2, 0)*60)</f>
        <v>255.67164179104478</v>
      </c>
      <c r="H147" s="30">
        <f>IF(ISNA(VLOOKUP($A147,' Taxi out times'!$B$3662:$C$4362, 2, 0)), 'ICAO LTO Cycle times'!$D$7,VLOOKUP($A147,' Taxi out times'!$B$3662:$C$4362, 2, 0)*60)</f>
        <v>243</v>
      </c>
      <c r="I147" s="30">
        <f>IF(ISNA(VLOOKUP($A147,' Taxi out times'!$B$4363:$C$5052, 2, 0)), 'ICAO LTO Cycle times'!$D$7,VLOOKUP($A147,' Taxi out times'!$B$4363:$C$5052, 2, 0)*60)</f>
        <v>1140</v>
      </c>
      <c r="J147" s="30">
        <f>IF(ISNA(VLOOKUP($A147,' Taxi out times'!$B$5053:$C$5713, 2, 0)), 'ICAO LTO Cycle times'!$D$7,VLOOKUP($A147,' Taxi out times'!$B$5053:$C$5713, 2, 0)*60)</f>
        <v>1140</v>
      </c>
      <c r="K147" s="30">
        <f>IF(ISNA(VLOOKUP($A147,' Taxi out times'!$B$5714:$C$6466, 2, 0)), 'ICAO LTO Cycle times'!$D$7,VLOOKUP($A147,' Taxi out times'!$B$5713:$C$6466, 2, 0)*60)</f>
        <v>1140</v>
      </c>
      <c r="L147" s="30">
        <f>IF(ISNA(VLOOKUP($A147,' Taxi out times'!$B$6467:$C$7195, 2, 0)), 'ICAO LTO Cycle times'!$D$7,VLOOKUP($A147,' Taxi out times'!$B$6467:$C$7195, 2, 0)*60)</f>
        <v>302.22222222222223</v>
      </c>
      <c r="M147" s="30">
        <f>IF(ISNA(VLOOKUP($A147,'Taxi in times'!$B$2:$C$483, 2, 0)), 'ICAO LTO Cycle times'!$D$8,VLOOKUP($A147,'Taxi in times'!$B$2:$C$483, 2, 0)*60)</f>
        <v>420</v>
      </c>
      <c r="N147" s="30">
        <f>IF(ISNA(VLOOKUP($A147,'Taxi in times'!$B$483:$C$1074, 2, 0)), 'ICAO LTO Cycle times'!$D$8,VLOOKUP($A147,'Taxi in times'!$B$483:$C$1074, 2, 0)*60)</f>
        <v>420</v>
      </c>
      <c r="O147" s="30">
        <f>IF(ISNA(VLOOKUP($A147,'Taxi in times'!$B$1074:$C$1700, 2, 0)), 'ICAO LTO Cycle times'!$D$8,VLOOKUP($A147,'Taxi in times'!$B$1074:$C$1700, 2, 0)*60)</f>
        <v>420</v>
      </c>
      <c r="P147" s="30">
        <f>IF(ISNA(VLOOKUP($A147,'Taxi in times'!$B$1700:$C$2346, 2, 0)), 'ICAO LTO Cycle times'!$D$8,VLOOKUP($A147,'Taxi in times'!$B$1700:$C$2346, 2, 0)*60)</f>
        <v>299.26666666666665</v>
      </c>
      <c r="Q147" s="30">
        <f>IF(ISNA(VLOOKUP($A147,'Taxi in times'!$B$2346:$C$3020, 2, 0)), 'ICAO LTO Cycle times'!$D$8,VLOOKUP($A147,'Taxi in times'!$B$2346:$C$3020, 2, 0)*60)</f>
        <v>297.73333333333335</v>
      </c>
      <c r="R147" s="30">
        <f>IF(ISNA(VLOOKUP($A147,'Taxi in times'!$B$3020:$C$3684, 2, 0)), 'ICAO LTO Cycle times'!$D$8,VLOOKUP($A147,'Taxi in times'!$B$3020:$C$3684, 2, 0)*60)</f>
        <v>297.79411764705878</v>
      </c>
      <c r="S147" s="30">
        <f>IF(ISNA(VLOOKUP($A147,'Taxi in times'!$B$3684:$C$4389, 2, 0)), 'ICAO LTO Cycle times'!$D$8,VLOOKUP($A147,'Taxi in times'!$B$3684:$C$4389, 2, 0)*60)</f>
        <v>300</v>
      </c>
      <c r="T147" s="30">
        <f>IF(ISNA(VLOOKUP($A147,'Taxi in times'!$B$4389:$C$5084, 2, 0)), 'ICAO LTO Cycle times'!$D$8,VLOOKUP($A147,'Taxi in times'!$B$4389:$C$5084, 2, 0)*60)</f>
        <v>420</v>
      </c>
      <c r="U147" s="30">
        <f>IF(ISNA(VLOOKUP($A147,'Taxi in times'!$B$5085:$C$5749, 2, 0)), 'ICAO LTO Cycle times'!$D$8,VLOOKUP($A147,'Taxi in times'!$B$5085:$C$5749, 2, 0)*60)</f>
        <v>420</v>
      </c>
      <c r="V147" s="30">
        <f>IF(ISNA(VLOOKUP($A147,'Taxi in times'!$B$5750:$C$6509, 2, 0)), 'ICAO LTO Cycle times'!$D$8,VLOOKUP($A147,'Taxi in times'!$B$5750:$C$6509, 2, 0)*60)</f>
        <v>420</v>
      </c>
      <c r="W147" s="30">
        <f>IF(ISNA(VLOOKUP($A147,'Taxi in times'!$B$6510:$C$7239, 2, 0)), 'ICAO LTO Cycle times'!$D$8,VLOOKUP($A147,'Taxi in times'!$B$6510:$C$7239, 2, 0)*60)</f>
        <v>114.07407407407408</v>
      </c>
    </row>
    <row r="148" spans="1:23">
      <c r="A148" s="3" t="s">
        <v>483</v>
      </c>
      <c r="B148" s="30">
        <f>IF(ISNA(VLOOKUP($A148,' Taxi out times'!$B$2:$C$483, 2, 0)), 'ICAO LTO Cycle times'!$D$7,VLOOKUP($A148,' Taxi out times'!$B$2:$C$483, 2, 0)*60)</f>
        <v>834.51404641423835</v>
      </c>
      <c r="C148" s="30">
        <f>IF(ISNA(VLOOKUP($A148,' Taxi out times'!$B$484:$C$1071, 2, 0)), 'ICAO LTO Cycle times'!$D$7,VLOOKUP($A148,' Taxi out times'!$B$484:$C$1071, 2, 0)*60)</f>
        <v>854.10729613733906</v>
      </c>
      <c r="D148" s="30">
        <f>IF(ISNA(VLOOKUP($A148,' Taxi out times'!$B$1072:$C$1692, 2, 0)), 'ICAO LTO Cycle times'!$D$7,VLOOKUP($A148,' Taxi out times'!$B$1072:$C$1692, 2, 0)*60)</f>
        <v>898.42950819672126</v>
      </c>
      <c r="E148" s="30">
        <f>IF(ISNA(VLOOKUP($A148,' Taxi out times'!$B$1693:$C$2329, 2, 0)), 'ICAO LTO Cycle times'!$D$7,VLOOKUP($A148,' Taxi out times'!$B$1693:$C$2329, 2, 0)*60)</f>
        <v>931.62420048233196</v>
      </c>
      <c r="F148" s="30">
        <f>IF(ISNA(VLOOKUP($A148,' Taxi out times'!$B$2330:$C$2997, 2, 0)), 'ICAO LTO Cycle times'!$D$7,VLOOKUP($A148,' Taxi out times'!$B$2330:$C$2997, 2, 0)*60)</f>
        <v>858.85401502358354</v>
      </c>
      <c r="G148" s="30">
        <f>IF(ISNA(VLOOKUP($A148,' Taxi out times'!$B$2998:$C$3661, 2, 0)), 'ICAO LTO Cycle times'!$D$7,VLOOKUP($A148,' Taxi out times'!$B$2998:$C$3661, 2, 0)*60)</f>
        <v>908.75075255869956</v>
      </c>
      <c r="H148" s="30">
        <f>IF(ISNA(VLOOKUP($A148,' Taxi out times'!$B$3662:$C$4362, 2, 0)), 'ICAO LTO Cycle times'!$D$7,VLOOKUP($A148,' Taxi out times'!$B$3662:$C$4362, 2, 0)*60)</f>
        <v>816.64008221993834</v>
      </c>
      <c r="I148" s="30">
        <f>IF(ISNA(VLOOKUP($A148,' Taxi out times'!$B$4363:$C$5052, 2, 0)), 'ICAO LTO Cycle times'!$D$7,VLOOKUP($A148,' Taxi out times'!$B$4363:$C$5052, 2, 0)*60)</f>
        <v>854.05629620065201</v>
      </c>
      <c r="J148" s="30">
        <f>IF(ISNA(VLOOKUP($A148,' Taxi out times'!$B$5053:$C$5713, 2, 0)), 'ICAO LTO Cycle times'!$D$7,VLOOKUP($A148,' Taxi out times'!$B$5053:$C$5713, 2, 0)*60)</f>
        <v>899.50076676637161</v>
      </c>
      <c r="K148" s="30">
        <f>IF(ISNA(VLOOKUP($A148,' Taxi out times'!$B$5714:$C$6466, 2, 0)), 'ICAO LTO Cycle times'!$D$7,VLOOKUP($A148,' Taxi out times'!$B$5713:$C$6466, 2, 0)*60)</f>
        <v>860.16053346505305</v>
      </c>
      <c r="L148" s="30">
        <f>IF(ISNA(VLOOKUP($A148,' Taxi out times'!$B$6467:$C$7195, 2, 0)), 'ICAO LTO Cycle times'!$D$7,VLOOKUP($A148,' Taxi out times'!$B$6467:$C$7195, 2, 0)*60)</f>
        <v>941.92540243423639</v>
      </c>
      <c r="M148" s="30">
        <f>IF(ISNA(VLOOKUP($A148,'Taxi in times'!$B$2:$C$483, 2, 0)), 'ICAO LTO Cycle times'!$D$8,VLOOKUP($A148,'Taxi in times'!$B$2:$C$483, 2, 0)*60)</f>
        <v>400.38884045335658</v>
      </c>
      <c r="N148" s="30">
        <f>IF(ISNA(VLOOKUP($A148,'Taxi in times'!$B$483:$C$1074, 2, 0)), 'ICAO LTO Cycle times'!$D$8,VLOOKUP($A148,'Taxi in times'!$B$483:$C$1074, 2, 0)*60)</f>
        <v>382.8138030194105</v>
      </c>
      <c r="O148" s="30">
        <f>IF(ISNA(VLOOKUP($A148,'Taxi in times'!$B$1074:$C$1700, 2, 0)), 'ICAO LTO Cycle times'!$D$8,VLOOKUP($A148,'Taxi in times'!$B$1074:$C$1700, 2, 0)*60)</f>
        <v>423.96634615384613</v>
      </c>
      <c r="P148" s="30">
        <f>IF(ISNA(VLOOKUP($A148,'Taxi in times'!$B$1700:$C$2346, 2, 0)), 'ICAO LTO Cycle times'!$D$8,VLOOKUP($A148,'Taxi in times'!$B$1700:$C$2346, 2, 0)*60)</f>
        <v>401.40291924813607</v>
      </c>
      <c r="Q148" s="30">
        <f>IF(ISNA(VLOOKUP($A148,'Taxi in times'!$B$2346:$C$3020, 2, 0)), 'ICAO LTO Cycle times'!$D$8,VLOOKUP($A148,'Taxi in times'!$B$2346:$C$3020, 2, 0)*60)</f>
        <v>374.14128472424437</v>
      </c>
      <c r="R148" s="30">
        <f>IF(ISNA(VLOOKUP($A148,'Taxi in times'!$B$3020:$C$3684, 2, 0)), 'ICAO LTO Cycle times'!$D$8,VLOOKUP($A148,'Taxi in times'!$B$3020:$C$3684, 2, 0)*60)</f>
        <v>391.95824026902903</v>
      </c>
      <c r="S148" s="30">
        <f>IF(ISNA(VLOOKUP($A148,'Taxi in times'!$B$3684:$C$4389, 2, 0)), 'ICAO LTO Cycle times'!$D$8,VLOOKUP($A148,'Taxi in times'!$B$3684:$C$4389, 2, 0)*60)</f>
        <v>375.67945109800939</v>
      </c>
      <c r="T148" s="30">
        <f>IF(ISNA(VLOOKUP($A148,'Taxi in times'!$B$4389:$C$5084, 2, 0)), 'ICAO LTO Cycle times'!$D$8,VLOOKUP($A148,'Taxi in times'!$B$4389:$C$5084, 2, 0)*60)</f>
        <v>351.42208043310131</v>
      </c>
      <c r="U148" s="30">
        <f>IF(ISNA(VLOOKUP($A148,'Taxi in times'!$B$5085:$C$5749, 2, 0)), 'ICAO LTO Cycle times'!$D$8,VLOOKUP($A148,'Taxi in times'!$B$5085:$C$5749, 2, 0)*60)</f>
        <v>355.55957336898717</v>
      </c>
      <c r="V148" s="30">
        <f>IF(ISNA(VLOOKUP($A148,'Taxi in times'!$B$5750:$C$6509, 2, 0)), 'ICAO LTO Cycle times'!$D$8,VLOOKUP($A148,'Taxi in times'!$B$5750:$C$6509, 2, 0)*60)</f>
        <v>362.27609835298648</v>
      </c>
      <c r="W148" s="30">
        <f>IF(ISNA(VLOOKUP($A148,'Taxi in times'!$B$6510:$C$7239, 2, 0)), 'ICAO LTO Cycle times'!$D$8,VLOOKUP($A148,'Taxi in times'!$B$6510:$C$7239, 2, 0)*60)</f>
        <v>387.99942320045096</v>
      </c>
    </row>
    <row r="149" spans="1:23">
      <c r="A149" s="3" t="s">
        <v>484</v>
      </c>
      <c r="B149" s="30">
        <f>IF(ISNA(VLOOKUP($A149,' Taxi out times'!$B$2:$C$483, 2, 0)), 'ICAO LTO Cycle times'!$D$7,VLOOKUP($A149,' Taxi out times'!$B$2:$C$483, 2, 0)*60)</f>
        <v>374.74285714285713</v>
      </c>
      <c r="C149" s="30">
        <f>IF(ISNA(VLOOKUP($A149,' Taxi out times'!$B$484:$C$1071, 2, 0)), 'ICAO LTO Cycle times'!$D$7,VLOOKUP($A149,' Taxi out times'!$B$484:$C$1071, 2, 0)*60)</f>
        <v>481.03250478011472</v>
      </c>
      <c r="D149" s="30">
        <f>IF(ISNA(VLOOKUP($A149,' Taxi out times'!$B$1072:$C$1692, 2, 0)), 'ICAO LTO Cycle times'!$D$7,VLOOKUP($A149,' Taxi out times'!$B$1072:$C$1692, 2, 0)*60)</f>
        <v>582.69368295589993</v>
      </c>
      <c r="E149" s="30">
        <f>IF(ISNA(VLOOKUP($A149,' Taxi out times'!$B$1693:$C$2329, 2, 0)), 'ICAO LTO Cycle times'!$D$7,VLOOKUP($A149,' Taxi out times'!$B$1693:$C$2329, 2, 0)*60)</f>
        <v>570.84027252081762</v>
      </c>
      <c r="F149" s="30">
        <f>IF(ISNA(VLOOKUP($A149,' Taxi out times'!$B$2330:$C$2997, 2, 0)), 'ICAO LTO Cycle times'!$D$7,VLOOKUP($A149,' Taxi out times'!$B$2330:$C$2997, 2, 0)*60)</f>
        <v>574.16636130450706</v>
      </c>
      <c r="G149" s="30">
        <f>IF(ISNA(VLOOKUP($A149,' Taxi out times'!$B$2998:$C$3661, 2, 0)), 'ICAO LTO Cycle times'!$D$7,VLOOKUP($A149,' Taxi out times'!$B$2998:$C$3661, 2, 0)*60)</f>
        <v>663.90825688073403</v>
      </c>
      <c r="H149" s="30">
        <f>IF(ISNA(VLOOKUP($A149,' Taxi out times'!$B$3662:$C$4362, 2, 0)), 'ICAO LTO Cycle times'!$D$7,VLOOKUP($A149,' Taxi out times'!$B$3662:$C$4362, 2, 0)*60)</f>
        <v>667.15617715617714</v>
      </c>
      <c r="I149" s="30">
        <f>IF(ISNA(VLOOKUP($A149,' Taxi out times'!$B$4363:$C$5052, 2, 0)), 'ICAO LTO Cycle times'!$D$7,VLOOKUP($A149,' Taxi out times'!$B$4363:$C$5052, 2, 0)*60)</f>
        <v>694.91107078039931</v>
      </c>
      <c r="J149" s="30">
        <f>IF(ISNA(VLOOKUP($A149,' Taxi out times'!$B$5053:$C$5713, 2, 0)), 'ICAO LTO Cycle times'!$D$7,VLOOKUP($A149,' Taxi out times'!$B$5053:$C$5713, 2, 0)*60)</f>
        <v>693.45075485262396</v>
      </c>
      <c r="K149" s="30">
        <f>IF(ISNA(VLOOKUP($A149,' Taxi out times'!$B$5714:$C$6466, 2, 0)), 'ICAO LTO Cycle times'!$D$7,VLOOKUP($A149,' Taxi out times'!$B$5713:$C$6466, 2, 0)*60)</f>
        <v>696.20791108205287</v>
      </c>
      <c r="L149" s="30">
        <f>IF(ISNA(VLOOKUP($A149,' Taxi out times'!$B$6467:$C$7195, 2, 0)), 'ICAO LTO Cycle times'!$D$7,VLOOKUP($A149,' Taxi out times'!$B$6467:$C$7195, 2, 0)*60)</f>
        <v>658.37583366025888</v>
      </c>
      <c r="M149" s="30">
        <f>IF(ISNA(VLOOKUP($A149,'Taxi in times'!$B$2:$C$483, 2, 0)), 'ICAO LTO Cycle times'!$D$8,VLOOKUP($A149,'Taxi in times'!$B$2:$C$483, 2, 0)*60)</f>
        <v>272.28169014084506</v>
      </c>
      <c r="N149" s="30">
        <f>IF(ISNA(VLOOKUP($A149,'Taxi in times'!$B$483:$C$1074, 2, 0)), 'ICAO LTO Cycle times'!$D$8,VLOOKUP($A149,'Taxi in times'!$B$483:$C$1074, 2, 0)*60)</f>
        <v>331.77121771217708</v>
      </c>
      <c r="O149" s="30">
        <f>IF(ISNA(VLOOKUP($A149,'Taxi in times'!$B$1074:$C$1700, 2, 0)), 'ICAO LTO Cycle times'!$D$8,VLOOKUP($A149,'Taxi in times'!$B$1074:$C$1700, 2, 0)*60)</f>
        <v>373.45195729537363</v>
      </c>
      <c r="P149" s="30">
        <f>IF(ISNA(VLOOKUP($A149,'Taxi in times'!$B$1700:$C$2346, 2, 0)), 'ICAO LTO Cycle times'!$D$8,VLOOKUP($A149,'Taxi in times'!$B$1700:$C$2346, 2, 0)*60)</f>
        <v>329.15331807780319</v>
      </c>
      <c r="Q149" s="30">
        <f>IF(ISNA(VLOOKUP($A149,'Taxi in times'!$B$2346:$C$3020, 2, 0)), 'ICAO LTO Cycle times'!$D$8,VLOOKUP($A149,'Taxi in times'!$B$2346:$C$3020, 2, 0)*60)</f>
        <v>311.920675725303</v>
      </c>
      <c r="R149" s="30">
        <f>IF(ISNA(VLOOKUP($A149,'Taxi in times'!$B$3020:$C$3684, 2, 0)), 'ICAO LTO Cycle times'!$D$8,VLOOKUP($A149,'Taxi in times'!$B$3020:$C$3684, 2, 0)*60)</f>
        <v>302.53211009174311</v>
      </c>
      <c r="S149" s="30">
        <f>IF(ISNA(VLOOKUP($A149,'Taxi in times'!$B$3684:$C$4389, 2, 0)), 'ICAO LTO Cycle times'!$D$8,VLOOKUP($A149,'Taxi in times'!$B$3684:$C$4389, 2, 0)*60)</f>
        <v>290.69206842923796</v>
      </c>
      <c r="T149" s="30">
        <f>IF(ISNA(VLOOKUP($A149,'Taxi in times'!$B$4389:$C$5084, 2, 0)), 'ICAO LTO Cycle times'!$D$8,VLOOKUP($A149,'Taxi in times'!$B$4389:$C$5084, 2, 0)*60)</f>
        <v>299.46262487082328</v>
      </c>
      <c r="U149" s="30">
        <f>IF(ISNA(VLOOKUP($A149,'Taxi in times'!$B$5085:$C$5749, 2, 0)), 'ICAO LTO Cycle times'!$D$8,VLOOKUP($A149,'Taxi in times'!$B$5085:$C$5749, 2, 0)*60)</f>
        <v>302.21743810548975</v>
      </c>
      <c r="V149" s="30">
        <f>IF(ISNA(VLOOKUP($A149,'Taxi in times'!$B$5750:$C$6509, 2, 0)), 'ICAO LTO Cycle times'!$D$8,VLOOKUP($A149,'Taxi in times'!$B$5750:$C$6509, 2, 0)*60)</f>
        <v>307.54914809960678</v>
      </c>
      <c r="W149" s="30">
        <f>IF(ISNA(VLOOKUP($A149,'Taxi in times'!$B$6510:$C$7239, 2, 0)), 'ICAO LTO Cycle times'!$D$8,VLOOKUP($A149,'Taxi in times'!$B$6510:$C$7239, 2, 0)*60)</f>
        <v>292.45001960015679</v>
      </c>
    </row>
    <row r="150" spans="1:23">
      <c r="A150" s="3" t="s">
        <v>485</v>
      </c>
      <c r="B150" s="30">
        <f>IF(ISNA(VLOOKUP($A150,' Taxi out times'!$B$2:$C$483, 2, 0)), 'ICAO LTO Cycle times'!$D$7,VLOOKUP($A150,' Taxi out times'!$B$2:$C$483, 2, 0)*60)</f>
        <v>1140</v>
      </c>
      <c r="C150" s="30">
        <f>IF(ISNA(VLOOKUP($A150,' Taxi out times'!$B$484:$C$1071, 2, 0)), 'ICAO LTO Cycle times'!$D$7,VLOOKUP($A150,' Taxi out times'!$B$484:$C$1071, 2, 0)*60)</f>
        <v>1140</v>
      </c>
      <c r="D150" s="30">
        <f>IF(ISNA(VLOOKUP($A150,' Taxi out times'!$B$1072:$C$1692, 2, 0)), 'ICAO LTO Cycle times'!$D$7,VLOOKUP($A150,' Taxi out times'!$B$1072:$C$1692, 2, 0)*60)</f>
        <v>1140</v>
      </c>
      <c r="E150" s="30">
        <f>IF(ISNA(VLOOKUP($A150,' Taxi out times'!$B$1693:$C$2329, 2, 0)), 'ICAO LTO Cycle times'!$D$7,VLOOKUP($A150,' Taxi out times'!$B$1693:$C$2329, 2, 0)*60)</f>
        <v>388.7437185929648</v>
      </c>
      <c r="F150" s="30">
        <f>IF(ISNA(VLOOKUP($A150,' Taxi out times'!$B$2330:$C$2997, 2, 0)), 'ICAO LTO Cycle times'!$D$7,VLOOKUP($A150,' Taxi out times'!$B$2330:$C$2997, 2, 0)*60)</f>
        <v>454.96688741721857</v>
      </c>
      <c r="G150" s="30">
        <f>IF(ISNA(VLOOKUP($A150,' Taxi out times'!$B$2998:$C$3661, 2, 0)), 'ICAO LTO Cycle times'!$D$7,VLOOKUP($A150,' Taxi out times'!$B$2998:$C$3661, 2, 0)*60)</f>
        <v>467.66924564796903</v>
      </c>
      <c r="H150" s="30">
        <f>IF(ISNA(VLOOKUP($A150,' Taxi out times'!$B$3662:$C$4362, 2, 0)), 'ICAO LTO Cycle times'!$D$7,VLOOKUP($A150,' Taxi out times'!$B$3662:$C$4362, 2, 0)*60)</f>
        <v>519.77965003240445</v>
      </c>
      <c r="I150" s="30">
        <f>IF(ISNA(VLOOKUP($A150,' Taxi out times'!$B$4363:$C$5052, 2, 0)), 'ICAO LTO Cycle times'!$D$7,VLOOKUP($A150,' Taxi out times'!$B$4363:$C$5052, 2, 0)*60)</f>
        <v>617.16157205240177</v>
      </c>
      <c r="J150" s="30">
        <f>IF(ISNA(VLOOKUP($A150,' Taxi out times'!$B$5053:$C$5713, 2, 0)), 'ICAO LTO Cycle times'!$D$7,VLOOKUP($A150,' Taxi out times'!$B$5053:$C$5713, 2, 0)*60)</f>
        <v>582.45338567222768</v>
      </c>
      <c r="K150" s="30">
        <f>IF(ISNA(VLOOKUP($A150,' Taxi out times'!$B$5714:$C$6466, 2, 0)), 'ICAO LTO Cycle times'!$D$7,VLOOKUP($A150,' Taxi out times'!$B$5713:$C$6466, 2, 0)*60)</f>
        <v>550.74193548387098</v>
      </c>
      <c r="L150" s="30">
        <f>IF(ISNA(VLOOKUP($A150,' Taxi out times'!$B$6467:$C$7195, 2, 0)), 'ICAO LTO Cycle times'!$D$7,VLOOKUP($A150,' Taxi out times'!$B$6467:$C$7195, 2, 0)*60)</f>
        <v>498.46153846153851</v>
      </c>
      <c r="M150" s="30">
        <f>IF(ISNA(VLOOKUP($A150,'Taxi in times'!$B$2:$C$483, 2, 0)), 'ICAO LTO Cycle times'!$D$8,VLOOKUP($A150,'Taxi in times'!$B$2:$C$483, 2, 0)*60)</f>
        <v>420</v>
      </c>
      <c r="N150" s="30">
        <f>IF(ISNA(VLOOKUP($A150,'Taxi in times'!$B$483:$C$1074, 2, 0)), 'ICAO LTO Cycle times'!$D$8,VLOOKUP($A150,'Taxi in times'!$B$483:$C$1074, 2, 0)*60)</f>
        <v>420</v>
      </c>
      <c r="O150" s="30">
        <f>IF(ISNA(VLOOKUP($A150,'Taxi in times'!$B$1074:$C$1700, 2, 0)), 'ICAO LTO Cycle times'!$D$8,VLOOKUP($A150,'Taxi in times'!$B$1074:$C$1700, 2, 0)*60)</f>
        <v>420</v>
      </c>
      <c r="P150" s="30">
        <f>IF(ISNA(VLOOKUP($A150,'Taxi in times'!$B$1700:$C$2346, 2, 0)), 'ICAO LTO Cycle times'!$D$8,VLOOKUP($A150,'Taxi in times'!$B$1700:$C$2346, 2, 0)*60)</f>
        <v>282.8643216080402</v>
      </c>
      <c r="Q150" s="30">
        <f>IF(ISNA(VLOOKUP($A150,'Taxi in times'!$B$2346:$C$3020, 2, 0)), 'ICAO LTO Cycle times'!$D$8,VLOOKUP($A150,'Taxi in times'!$B$2346:$C$3020, 2, 0)*60)</f>
        <v>272.11347517730496</v>
      </c>
      <c r="R150" s="30">
        <f>IF(ISNA(VLOOKUP($A150,'Taxi in times'!$B$3020:$C$3684, 2, 0)), 'ICAO LTO Cycle times'!$D$8,VLOOKUP($A150,'Taxi in times'!$B$3020:$C$3684, 2, 0)*60)</f>
        <v>296.15906886517945</v>
      </c>
      <c r="S150" s="30">
        <f>IF(ISNA(VLOOKUP($A150,'Taxi in times'!$B$3684:$C$4389, 2, 0)), 'ICAO LTO Cycle times'!$D$8,VLOOKUP($A150,'Taxi in times'!$B$3684:$C$4389, 2, 0)*60)</f>
        <v>301.05058365758754</v>
      </c>
      <c r="T150" s="30">
        <f>IF(ISNA(VLOOKUP($A150,'Taxi in times'!$B$4389:$C$5084, 2, 0)), 'ICAO LTO Cycle times'!$D$8,VLOOKUP($A150,'Taxi in times'!$B$4389:$C$5084, 2, 0)*60)</f>
        <v>301.63755458515283</v>
      </c>
      <c r="U150" s="30">
        <f>IF(ISNA(VLOOKUP($A150,'Taxi in times'!$B$5085:$C$5749, 2, 0)), 'ICAO LTO Cycle times'!$D$8,VLOOKUP($A150,'Taxi in times'!$B$5085:$C$5749, 2, 0)*60)</f>
        <v>305.12770137524558</v>
      </c>
      <c r="V150" s="30">
        <f>IF(ISNA(VLOOKUP($A150,'Taxi in times'!$B$5750:$C$6509, 2, 0)), 'ICAO LTO Cycle times'!$D$8,VLOOKUP($A150,'Taxi in times'!$B$5750:$C$6509, 2, 0)*60)</f>
        <v>299.85483870967744</v>
      </c>
      <c r="W150" s="30">
        <f>IF(ISNA(VLOOKUP($A150,'Taxi in times'!$B$6510:$C$7239, 2, 0)), 'ICAO LTO Cycle times'!$D$8,VLOOKUP($A150,'Taxi in times'!$B$6510:$C$7239, 2, 0)*60)</f>
        <v>293.39933993399336</v>
      </c>
    </row>
    <row r="151" spans="1:23">
      <c r="A151" s="3" t="s">
        <v>486</v>
      </c>
      <c r="B151" s="30">
        <f>IF(ISNA(VLOOKUP($A151,' Taxi out times'!$B$2:$C$483, 2, 0)), 'ICAO LTO Cycle times'!$D$7,VLOOKUP($A151,' Taxi out times'!$B$2:$C$483, 2, 0)*60)</f>
        <v>711.19938884644773</v>
      </c>
      <c r="C151" s="30">
        <f>IF(ISNA(VLOOKUP($A151,' Taxi out times'!$B$484:$C$1071, 2, 0)), 'ICAO LTO Cycle times'!$D$7,VLOOKUP($A151,' Taxi out times'!$B$484:$C$1071, 2, 0)*60)</f>
        <v>761.23616236162366</v>
      </c>
      <c r="D151" s="30">
        <f>IF(ISNA(VLOOKUP($A151,' Taxi out times'!$B$1072:$C$1692, 2, 0)), 'ICAO LTO Cycle times'!$D$7,VLOOKUP($A151,' Taxi out times'!$B$1072:$C$1692, 2, 0)*60)</f>
        <v>746.75736961451241</v>
      </c>
      <c r="E151" s="30">
        <f>IF(ISNA(VLOOKUP($A151,' Taxi out times'!$B$1693:$C$2329, 2, 0)), 'ICAO LTO Cycle times'!$D$7,VLOOKUP($A151,' Taxi out times'!$B$1693:$C$2329, 2, 0)*60)</f>
        <v>662.33349538162372</v>
      </c>
      <c r="F151" s="30">
        <f>IF(ISNA(VLOOKUP($A151,' Taxi out times'!$B$2330:$C$2997, 2, 0)), 'ICAO LTO Cycle times'!$D$7,VLOOKUP($A151,' Taxi out times'!$B$2330:$C$2997, 2, 0)*60)</f>
        <v>650.32154769846557</v>
      </c>
      <c r="G151" s="30">
        <f>IF(ISNA(VLOOKUP($A151,' Taxi out times'!$B$2998:$C$3661, 2, 0)), 'ICAO LTO Cycle times'!$D$7,VLOOKUP($A151,' Taxi out times'!$B$2998:$C$3661, 2, 0)*60)</f>
        <v>644.99081445192894</v>
      </c>
      <c r="H151" s="30">
        <f>IF(ISNA(VLOOKUP($A151,' Taxi out times'!$B$3662:$C$4362, 2, 0)), 'ICAO LTO Cycle times'!$D$7,VLOOKUP($A151,' Taxi out times'!$B$3662:$C$4362, 2, 0)*60)</f>
        <v>589.56862745098044</v>
      </c>
      <c r="I151" s="30">
        <f>IF(ISNA(VLOOKUP($A151,' Taxi out times'!$B$4363:$C$5052, 2, 0)), 'ICAO LTO Cycle times'!$D$7,VLOOKUP($A151,' Taxi out times'!$B$4363:$C$5052, 2, 0)*60)</f>
        <v>620.48708487084866</v>
      </c>
      <c r="J151" s="30">
        <f>IF(ISNA(VLOOKUP($A151,' Taxi out times'!$B$5053:$C$5713, 2, 0)), 'ICAO LTO Cycle times'!$D$7,VLOOKUP($A151,' Taxi out times'!$B$5053:$C$5713, 2, 0)*60)</f>
        <v>644.96216464113729</v>
      </c>
      <c r="K151" s="30">
        <f>IF(ISNA(VLOOKUP($A151,' Taxi out times'!$B$5714:$C$6466, 2, 0)), 'ICAO LTO Cycle times'!$D$7,VLOOKUP($A151,' Taxi out times'!$B$5713:$C$6466, 2, 0)*60)</f>
        <v>660.61383566092877</v>
      </c>
      <c r="L151" s="30">
        <f>IF(ISNA(VLOOKUP($A151,' Taxi out times'!$B$6467:$C$7195, 2, 0)), 'ICAO LTO Cycle times'!$D$7,VLOOKUP($A151,' Taxi out times'!$B$6467:$C$7195, 2, 0)*60)</f>
        <v>660.60107334525935</v>
      </c>
      <c r="M151" s="30">
        <f>IF(ISNA(VLOOKUP($A151,'Taxi in times'!$B$2:$C$483, 2, 0)), 'ICAO LTO Cycle times'!$D$8,VLOOKUP($A151,'Taxi in times'!$B$2:$C$483, 2, 0)*60)</f>
        <v>304.03400309119013</v>
      </c>
      <c r="N151" s="30">
        <f>IF(ISNA(VLOOKUP($A151,'Taxi in times'!$B$483:$C$1074, 2, 0)), 'ICAO LTO Cycle times'!$D$8,VLOOKUP($A151,'Taxi in times'!$B$483:$C$1074, 2, 0)*60)</f>
        <v>343.73937677053829</v>
      </c>
      <c r="O151" s="30">
        <f>IF(ISNA(VLOOKUP($A151,'Taxi in times'!$B$1074:$C$1700, 2, 0)), 'ICAO LTO Cycle times'!$D$8,VLOOKUP($A151,'Taxi in times'!$B$1074:$C$1700, 2, 0)*60)</f>
        <v>376.54531371030208</v>
      </c>
      <c r="P151" s="30">
        <f>IF(ISNA(VLOOKUP($A151,'Taxi in times'!$B$1700:$C$2346, 2, 0)), 'ICAO LTO Cycle times'!$D$8,VLOOKUP($A151,'Taxi in times'!$B$1700:$C$2346, 2, 0)*60)</f>
        <v>317.08804722085591</v>
      </c>
      <c r="Q151" s="30">
        <f>IF(ISNA(VLOOKUP($A151,'Taxi in times'!$B$2346:$C$3020, 2, 0)), 'ICAO LTO Cycle times'!$D$8,VLOOKUP($A151,'Taxi in times'!$B$2346:$C$3020, 2, 0)*60)</f>
        <v>315.18459069020867</v>
      </c>
      <c r="R151" s="30">
        <f>IF(ISNA(VLOOKUP($A151,'Taxi in times'!$B$3020:$C$3684, 2, 0)), 'ICAO LTO Cycle times'!$D$8,VLOOKUP($A151,'Taxi in times'!$B$3020:$C$3684, 2, 0)*60)</f>
        <v>306.57098283931361</v>
      </c>
      <c r="S151" s="30">
        <f>IF(ISNA(VLOOKUP($A151,'Taxi in times'!$B$3684:$C$4389, 2, 0)), 'ICAO LTO Cycle times'!$D$8,VLOOKUP($A151,'Taxi in times'!$B$3684:$C$4389, 2, 0)*60)</f>
        <v>293.39449541284404</v>
      </c>
      <c r="T151" s="30">
        <f>IF(ISNA(VLOOKUP($A151,'Taxi in times'!$B$4389:$C$5084, 2, 0)), 'ICAO LTO Cycle times'!$D$8,VLOOKUP($A151,'Taxi in times'!$B$4389:$C$5084, 2, 0)*60)</f>
        <v>286.61096092405995</v>
      </c>
      <c r="U151" s="30">
        <f>IF(ISNA(VLOOKUP($A151,'Taxi in times'!$B$5085:$C$5749, 2, 0)), 'ICAO LTO Cycle times'!$D$8,VLOOKUP($A151,'Taxi in times'!$B$5085:$C$5749, 2, 0)*60)</f>
        <v>287.07498835584539</v>
      </c>
      <c r="V151" s="30">
        <f>IF(ISNA(VLOOKUP($A151,'Taxi in times'!$B$5750:$C$6509, 2, 0)), 'ICAO LTO Cycle times'!$D$8,VLOOKUP($A151,'Taxi in times'!$B$5750:$C$6509, 2, 0)*60)</f>
        <v>283.31856228458889</v>
      </c>
      <c r="W151" s="30">
        <f>IF(ISNA(VLOOKUP($A151,'Taxi in times'!$B$6510:$C$7239, 2, 0)), 'ICAO LTO Cycle times'!$D$8,VLOOKUP($A151,'Taxi in times'!$B$6510:$C$7239, 2, 0)*60)</f>
        <v>293.72613202400436</v>
      </c>
    </row>
    <row r="152" spans="1:23">
      <c r="A152" s="3" t="s">
        <v>487</v>
      </c>
      <c r="B152" s="30">
        <f>IF(ISNA(VLOOKUP($A152,' Taxi out times'!$B$2:$C$483, 2, 0)), 'ICAO LTO Cycle times'!$D$7,VLOOKUP($A152,' Taxi out times'!$B$2:$C$483, 2, 0)*60)</f>
        <v>1140</v>
      </c>
      <c r="C152" s="30">
        <f>IF(ISNA(VLOOKUP($A152,' Taxi out times'!$B$484:$C$1071, 2, 0)), 'ICAO LTO Cycle times'!$D$7,VLOOKUP($A152,' Taxi out times'!$B$484:$C$1071, 2, 0)*60)</f>
        <v>1140</v>
      </c>
      <c r="D152" s="30">
        <f>IF(ISNA(VLOOKUP($A152,' Taxi out times'!$B$1072:$C$1692, 2, 0)), 'ICAO LTO Cycle times'!$D$7,VLOOKUP($A152,' Taxi out times'!$B$1072:$C$1692, 2, 0)*60)</f>
        <v>1140</v>
      </c>
      <c r="E152" s="30">
        <f>IF(ISNA(VLOOKUP($A152,' Taxi out times'!$B$1693:$C$2329, 2, 0)), 'ICAO LTO Cycle times'!$D$7,VLOOKUP($A152,' Taxi out times'!$B$1693:$C$2329, 2, 0)*60)</f>
        <v>310.84004602991945</v>
      </c>
      <c r="F152" s="30">
        <f>IF(ISNA(VLOOKUP($A152,' Taxi out times'!$B$2330:$C$2997, 2, 0)), 'ICAO LTO Cycle times'!$D$7,VLOOKUP($A152,' Taxi out times'!$B$2330:$C$2997, 2, 0)*60)</f>
        <v>277.97468354430379</v>
      </c>
      <c r="G152" s="30">
        <f>IF(ISNA(VLOOKUP($A152,' Taxi out times'!$B$2998:$C$3661, 2, 0)), 'ICAO LTO Cycle times'!$D$7,VLOOKUP($A152,' Taxi out times'!$B$2998:$C$3661, 2, 0)*60)</f>
        <v>270.82568807339447</v>
      </c>
      <c r="H152" s="30">
        <f>IF(ISNA(VLOOKUP($A152,' Taxi out times'!$B$3662:$C$4362, 2, 0)), 'ICAO LTO Cycle times'!$D$7,VLOOKUP($A152,' Taxi out times'!$B$3662:$C$4362, 2, 0)*60)</f>
        <v>272.25806451612908</v>
      </c>
      <c r="I152" s="30">
        <f>IF(ISNA(VLOOKUP($A152,' Taxi out times'!$B$4363:$C$5052, 2, 0)), 'ICAO LTO Cycle times'!$D$7,VLOOKUP($A152,' Taxi out times'!$B$4363:$C$5052, 2, 0)*60)</f>
        <v>1140</v>
      </c>
      <c r="J152" s="30">
        <f>IF(ISNA(VLOOKUP($A152,' Taxi out times'!$B$5053:$C$5713, 2, 0)), 'ICAO LTO Cycle times'!$D$7,VLOOKUP($A152,' Taxi out times'!$B$5053:$C$5713, 2, 0)*60)</f>
        <v>1140</v>
      </c>
      <c r="K152" s="30">
        <f>IF(ISNA(VLOOKUP($A152,' Taxi out times'!$B$5714:$C$6466, 2, 0)), 'ICAO LTO Cycle times'!$D$7,VLOOKUP($A152,' Taxi out times'!$B$5713:$C$6466, 2, 0)*60)</f>
        <v>1140</v>
      </c>
      <c r="L152" s="30">
        <f>IF(ISNA(VLOOKUP($A152,' Taxi out times'!$B$6467:$C$7195, 2, 0)), 'ICAO LTO Cycle times'!$D$7,VLOOKUP($A152,' Taxi out times'!$B$6467:$C$7195, 2, 0)*60)</f>
        <v>1140</v>
      </c>
      <c r="M152" s="30">
        <f>IF(ISNA(VLOOKUP($A152,'Taxi in times'!$B$2:$C$483, 2, 0)), 'ICAO LTO Cycle times'!$D$8,VLOOKUP($A152,'Taxi in times'!$B$2:$C$483, 2, 0)*60)</f>
        <v>420</v>
      </c>
      <c r="N152" s="30">
        <f>IF(ISNA(VLOOKUP($A152,'Taxi in times'!$B$483:$C$1074, 2, 0)), 'ICAO LTO Cycle times'!$D$8,VLOOKUP($A152,'Taxi in times'!$B$483:$C$1074, 2, 0)*60)</f>
        <v>420</v>
      </c>
      <c r="O152" s="30">
        <f>IF(ISNA(VLOOKUP($A152,'Taxi in times'!$B$1074:$C$1700, 2, 0)), 'ICAO LTO Cycle times'!$D$8,VLOOKUP($A152,'Taxi in times'!$B$1074:$C$1700, 2, 0)*60)</f>
        <v>420</v>
      </c>
      <c r="P152" s="30">
        <f>IF(ISNA(VLOOKUP($A152,'Taxi in times'!$B$1700:$C$2346, 2, 0)), 'ICAO LTO Cycle times'!$D$8,VLOOKUP($A152,'Taxi in times'!$B$1700:$C$2346, 2, 0)*60)</f>
        <v>300</v>
      </c>
      <c r="Q152" s="30">
        <f>IF(ISNA(VLOOKUP($A152,'Taxi in times'!$B$2346:$C$3020, 2, 0)), 'ICAO LTO Cycle times'!$D$8,VLOOKUP($A152,'Taxi in times'!$B$2346:$C$3020, 2, 0)*60)</f>
        <v>300</v>
      </c>
      <c r="R152" s="30">
        <f>IF(ISNA(VLOOKUP($A152,'Taxi in times'!$B$3020:$C$3684, 2, 0)), 'ICAO LTO Cycle times'!$D$8,VLOOKUP($A152,'Taxi in times'!$B$3020:$C$3684, 2, 0)*60)</f>
        <v>300</v>
      </c>
      <c r="S152" s="30">
        <f>IF(ISNA(VLOOKUP($A152,'Taxi in times'!$B$3684:$C$4389, 2, 0)), 'ICAO LTO Cycle times'!$D$8,VLOOKUP($A152,'Taxi in times'!$B$3684:$C$4389, 2, 0)*60)</f>
        <v>300</v>
      </c>
      <c r="T152" s="30">
        <f>IF(ISNA(VLOOKUP($A152,'Taxi in times'!$B$4389:$C$5084, 2, 0)), 'ICAO LTO Cycle times'!$D$8,VLOOKUP($A152,'Taxi in times'!$B$4389:$C$5084, 2, 0)*60)</f>
        <v>420</v>
      </c>
      <c r="U152" s="30">
        <f>IF(ISNA(VLOOKUP($A152,'Taxi in times'!$B$5085:$C$5749, 2, 0)), 'ICAO LTO Cycle times'!$D$8,VLOOKUP($A152,'Taxi in times'!$B$5085:$C$5749, 2, 0)*60)</f>
        <v>420</v>
      </c>
      <c r="V152" s="30">
        <f>IF(ISNA(VLOOKUP($A152,'Taxi in times'!$B$5750:$C$6509, 2, 0)), 'ICAO LTO Cycle times'!$D$8,VLOOKUP($A152,'Taxi in times'!$B$5750:$C$6509, 2, 0)*60)</f>
        <v>420</v>
      </c>
      <c r="W152" s="30">
        <f>IF(ISNA(VLOOKUP($A152,'Taxi in times'!$B$6510:$C$7239, 2, 0)), 'ICAO LTO Cycle times'!$D$8,VLOOKUP($A152,'Taxi in times'!$B$6510:$C$7239, 2, 0)*60)</f>
        <v>420</v>
      </c>
    </row>
    <row r="153" spans="1:23">
      <c r="A153" s="3" t="s">
        <v>488</v>
      </c>
      <c r="B153" s="30">
        <f>IF(ISNA(VLOOKUP($A153,' Taxi out times'!$B$2:$C$483, 2, 0)), 'ICAO LTO Cycle times'!$D$7,VLOOKUP($A153,' Taxi out times'!$B$2:$C$483, 2, 0)*60)</f>
        <v>1140</v>
      </c>
      <c r="C153" s="30">
        <f>IF(ISNA(VLOOKUP($A153,' Taxi out times'!$B$484:$C$1071, 2, 0)), 'ICAO LTO Cycle times'!$D$7,VLOOKUP($A153,' Taxi out times'!$B$484:$C$1071, 2, 0)*60)</f>
        <v>1140</v>
      </c>
      <c r="D153" s="30">
        <f>IF(ISNA(VLOOKUP($A153,' Taxi out times'!$B$1072:$C$1692, 2, 0)), 'ICAO LTO Cycle times'!$D$7,VLOOKUP($A153,' Taxi out times'!$B$1072:$C$1692, 2, 0)*60)</f>
        <v>1140</v>
      </c>
      <c r="E153" s="30">
        <f>IF(ISNA(VLOOKUP($A153,' Taxi out times'!$B$1693:$C$2329, 2, 0)), 'ICAO LTO Cycle times'!$D$7,VLOOKUP($A153,' Taxi out times'!$B$1693:$C$2329, 2, 0)*60)</f>
        <v>319.09429280397023</v>
      </c>
      <c r="F153" s="30">
        <f>IF(ISNA(VLOOKUP($A153,' Taxi out times'!$B$2330:$C$2997, 2, 0)), 'ICAO LTO Cycle times'!$D$7,VLOOKUP($A153,' Taxi out times'!$B$2330:$C$2997, 2, 0)*60)</f>
        <v>309.66325036603217</v>
      </c>
      <c r="G153" s="30">
        <f>IF(ISNA(VLOOKUP($A153,' Taxi out times'!$B$2998:$C$3661, 2, 0)), 'ICAO LTO Cycle times'!$D$7,VLOOKUP($A153,' Taxi out times'!$B$2998:$C$3661, 2, 0)*60)</f>
        <v>343.68932038834953</v>
      </c>
      <c r="H153" s="30">
        <f>IF(ISNA(VLOOKUP($A153,' Taxi out times'!$B$3662:$C$4362, 2, 0)), 'ICAO LTO Cycle times'!$D$7,VLOOKUP($A153,' Taxi out times'!$B$3662:$C$4362, 2, 0)*60)</f>
        <v>328.51811196487381</v>
      </c>
      <c r="I153" s="30">
        <f>IF(ISNA(VLOOKUP($A153,' Taxi out times'!$B$4363:$C$5052, 2, 0)), 'ICAO LTO Cycle times'!$D$7,VLOOKUP($A153,' Taxi out times'!$B$4363:$C$5052, 2, 0)*60)</f>
        <v>439.0625</v>
      </c>
      <c r="J153" s="30">
        <f>IF(ISNA(VLOOKUP($A153,' Taxi out times'!$B$5053:$C$5713, 2, 0)), 'ICAO LTO Cycle times'!$D$7,VLOOKUP($A153,' Taxi out times'!$B$5053:$C$5713, 2, 0)*60)</f>
        <v>466.18556701030928</v>
      </c>
      <c r="K153" s="30">
        <f>IF(ISNA(VLOOKUP($A153,' Taxi out times'!$B$5714:$C$6466, 2, 0)), 'ICAO LTO Cycle times'!$D$7,VLOOKUP($A153,' Taxi out times'!$B$5713:$C$6466, 2, 0)*60)</f>
        <v>451.78947368421052</v>
      </c>
      <c r="L153" s="30">
        <f>IF(ISNA(VLOOKUP($A153,' Taxi out times'!$B$6467:$C$7195, 2, 0)), 'ICAO LTO Cycle times'!$D$7,VLOOKUP($A153,' Taxi out times'!$B$6467:$C$7195, 2, 0)*60)</f>
        <v>405.84905660377359</v>
      </c>
      <c r="M153" s="30">
        <f>IF(ISNA(VLOOKUP($A153,'Taxi in times'!$B$2:$C$483, 2, 0)), 'ICAO LTO Cycle times'!$D$8,VLOOKUP($A153,'Taxi in times'!$B$2:$C$483, 2, 0)*60)</f>
        <v>420</v>
      </c>
      <c r="N153" s="30">
        <f>IF(ISNA(VLOOKUP($A153,'Taxi in times'!$B$483:$C$1074, 2, 0)), 'ICAO LTO Cycle times'!$D$8,VLOOKUP($A153,'Taxi in times'!$B$483:$C$1074, 2, 0)*60)</f>
        <v>420</v>
      </c>
      <c r="O153" s="30">
        <f>IF(ISNA(VLOOKUP($A153,'Taxi in times'!$B$1074:$C$1700, 2, 0)), 'ICAO LTO Cycle times'!$D$8,VLOOKUP($A153,'Taxi in times'!$B$1074:$C$1700, 2, 0)*60)</f>
        <v>420</v>
      </c>
      <c r="P153" s="30">
        <f>IF(ISNA(VLOOKUP($A153,'Taxi in times'!$B$1700:$C$2346, 2, 0)), 'ICAO LTO Cycle times'!$D$8,VLOOKUP($A153,'Taxi in times'!$B$1700:$C$2346, 2, 0)*60)</f>
        <v>300</v>
      </c>
      <c r="Q153" s="30">
        <f>IF(ISNA(VLOOKUP($A153,'Taxi in times'!$B$2346:$C$3020, 2, 0)), 'ICAO LTO Cycle times'!$D$8,VLOOKUP($A153,'Taxi in times'!$B$2346:$C$3020, 2, 0)*60)</f>
        <v>300</v>
      </c>
      <c r="R153" s="30">
        <f>IF(ISNA(VLOOKUP($A153,'Taxi in times'!$B$3020:$C$3684, 2, 0)), 'ICAO LTO Cycle times'!$D$8,VLOOKUP($A153,'Taxi in times'!$B$3020:$C$3684, 2, 0)*60)</f>
        <v>300</v>
      </c>
      <c r="S153" s="30">
        <f>IF(ISNA(VLOOKUP($A153,'Taxi in times'!$B$3684:$C$4389, 2, 0)), 'ICAO LTO Cycle times'!$D$8,VLOOKUP($A153,'Taxi in times'!$B$3684:$C$4389, 2, 0)*60)</f>
        <v>300</v>
      </c>
      <c r="T153" s="30">
        <f>IF(ISNA(VLOOKUP($A153,'Taxi in times'!$B$4389:$C$5084, 2, 0)), 'ICAO LTO Cycle times'!$D$8,VLOOKUP($A153,'Taxi in times'!$B$4389:$C$5084, 2, 0)*60)</f>
        <v>307.8125</v>
      </c>
      <c r="U153" s="30">
        <f>IF(ISNA(VLOOKUP($A153,'Taxi in times'!$B$5085:$C$5749, 2, 0)), 'ICAO LTO Cycle times'!$D$8,VLOOKUP($A153,'Taxi in times'!$B$5085:$C$5749, 2, 0)*60)</f>
        <v>338.21917808219177</v>
      </c>
      <c r="V153" s="30">
        <f>IF(ISNA(VLOOKUP($A153,'Taxi in times'!$B$5750:$C$6509, 2, 0)), 'ICAO LTO Cycle times'!$D$8,VLOOKUP($A153,'Taxi in times'!$B$5750:$C$6509, 2, 0)*60)</f>
        <v>317.20279720279723</v>
      </c>
      <c r="W153" s="30">
        <f>IF(ISNA(VLOOKUP($A153,'Taxi in times'!$B$6510:$C$7239, 2, 0)), 'ICAO LTO Cycle times'!$D$8,VLOOKUP($A153,'Taxi in times'!$B$6510:$C$7239, 2, 0)*60)</f>
        <v>280.18867924528303</v>
      </c>
    </row>
    <row r="154" spans="1:23">
      <c r="A154" s="3" t="s">
        <v>489</v>
      </c>
      <c r="B154" s="30">
        <f>IF(ISNA(VLOOKUP($A154,' Taxi out times'!$B$2:$C$483, 2, 0)), 'ICAO LTO Cycle times'!$D$7,VLOOKUP($A154,' Taxi out times'!$B$2:$C$483, 2, 0)*60)</f>
        <v>266.87800192122961</v>
      </c>
      <c r="C154" s="30">
        <f>IF(ISNA(VLOOKUP($A154,' Taxi out times'!$B$484:$C$1071, 2, 0)), 'ICAO LTO Cycle times'!$D$7,VLOOKUP($A154,' Taxi out times'!$B$484:$C$1071, 2, 0)*60)</f>
        <v>269.36808282756158</v>
      </c>
      <c r="D154" s="30">
        <f>IF(ISNA(VLOOKUP($A154,' Taxi out times'!$B$1072:$C$1692, 2, 0)), 'ICAO LTO Cycle times'!$D$7,VLOOKUP($A154,' Taxi out times'!$B$1072:$C$1692, 2, 0)*60)</f>
        <v>262.04806687565309</v>
      </c>
      <c r="E154" s="30">
        <f>IF(ISNA(VLOOKUP($A154,' Taxi out times'!$B$1693:$C$2329, 2, 0)), 'ICAO LTO Cycle times'!$D$7,VLOOKUP($A154,' Taxi out times'!$B$1693:$C$2329, 2, 0)*60)</f>
        <v>366.30654083957046</v>
      </c>
      <c r="F154" s="30">
        <f>IF(ISNA(VLOOKUP($A154,' Taxi out times'!$B$2330:$C$2997, 2, 0)), 'ICAO LTO Cycle times'!$D$7,VLOOKUP($A154,' Taxi out times'!$B$2330:$C$2997, 2, 0)*60)</f>
        <v>317.65957446808511</v>
      </c>
      <c r="G154" s="30">
        <f>IF(ISNA(VLOOKUP($A154,' Taxi out times'!$B$2998:$C$3661, 2, 0)), 'ICAO LTO Cycle times'!$D$7,VLOOKUP($A154,' Taxi out times'!$B$2998:$C$3661, 2, 0)*60)</f>
        <v>322.43367527414222</v>
      </c>
      <c r="H154" s="30">
        <f>IF(ISNA(VLOOKUP($A154,' Taxi out times'!$B$3662:$C$4362, 2, 0)), 'ICAO LTO Cycle times'!$D$7,VLOOKUP($A154,' Taxi out times'!$B$3662:$C$4362, 2, 0)*60)</f>
        <v>305.53773336839339</v>
      </c>
      <c r="I154" s="30">
        <f>IF(ISNA(VLOOKUP($A154,' Taxi out times'!$B$4363:$C$5052, 2, 0)), 'ICAO LTO Cycle times'!$D$7,VLOOKUP($A154,' Taxi out times'!$B$4363:$C$5052, 2, 0)*60)</f>
        <v>309.29637526652454</v>
      </c>
      <c r="J154" s="30">
        <f>IF(ISNA(VLOOKUP($A154,' Taxi out times'!$B$5053:$C$5713, 2, 0)), 'ICAO LTO Cycle times'!$D$7,VLOOKUP($A154,' Taxi out times'!$B$5053:$C$5713, 2, 0)*60)</f>
        <v>321.82223875046486</v>
      </c>
      <c r="K154" s="30">
        <f>IF(ISNA(VLOOKUP($A154,' Taxi out times'!$B$5714:$C$6466, 2, 0)), 'ICAO LTO Cycle times'!$D$7,VLOOKUP($A154,' Taxi out times'!$B$5713:$C$6466, 2, 0)*60)</f>
        <v>323.13769751693002</v>
      </c>
      <c r="L154" s="30">
        <f>IF(ISNA(VLOOKUP($A154,' Taxi out times'!$B$6467:$C$7195, 2, 0)), 'ICAO LTO Cycle times'!$D$7,VLOOKUP($A154,' Taxi out times'!$B$6467:$C$7195, 2, 0)*60)</f>
        <v>284.49589245705749</v>
      </c>
      <c r="M154" s="30">
        <f>IF(ISNA(VLOOKUP($A154,'Taxi in times'!$B$2:$C$483, 2, 0)), 'ICAO LTO Cycle times'!$D$8,VLOOKUP($A154,'Taxi in times'!$B$2:$C$483, 2, 0)*60)</f>
        <v>201.16062840654055</v>
      </c>
      <c r="N154" s="30">
        <f>IF(ISNA(VLOOKUP($A154,'Taxi in times'!$B$483:$C$1074, 2, 0)), 'ICAO LTO Cycle times'!$D$8,VLOOKUP($A154,'Taxi in times'!$B$483:$C$1074, 2, 0)*60)</f>
        <v>207.47583243823846</v>
      </c>
      <c r="O154" s="30">
        <f>IF(ISNA(VLOOKUP($A154,'Taxi in times'!$B$1074:$C$1700, 2, 0)), 'ICAO LTO Cycle times'!$D$8,VLOOKUP($A154,'Taxi in times'!$B$1074:$C$1700, 2, 0)*60)</f>
        <v>220.36363636363637</v>
      </c>
      <c r="P154" s="30">
        <f>IF(ISNA(VLOOKUP($A154,'Taxi in times'!$B$1700:$C$2346, 2, 0)), 'ICAO LTO Cycle times'!$D$8,VLOOKUP($A154,'Taxi in times'!$B$1700:$C$2346, 2, 0)*60)</f>
        <v>301.30091984231274</v>
      </c>
      <c r="Q154" s="30">
        <f>IF(ISNA(VLOOKUP($A154,'Taxi in times'!$B$2346:$C$3020, 2, 0)), 'ICAO LTO Cycle times'!$D$8,VLOOKUP($A154,'Taxi in times'!$B$2346:$C$3020, 2, 0)*60)</f>
        <v>232.20602526724974</v>
      </c>
      <c r="R154" s="30">
        <f>IF(ISNA(VLOOKUP($A154,'Taxi in times'!$B$3020:$C$3684, 2, 0)), 'ICAO LTO Cycle times'!$D$8,VLOOKUP($A154,'Taxi in times'!$B$3020:$C$3684, 2, 0)*60)</f>
        <v>230.54313099041534</v>
      </c>
      <c r="S154" s="30">
        <f>IF(ISNA(VLOOKUP($A154,'Taxi in times'!$B$3684:$C$4389, 2, 0)), 'ICAO LTO Cycle times'!$D$8,VLOOKUP($A154,'Taxi in times'!$B$3684:$C$4389, 2, 0)*60)</f>
        <v>219.43624868282402</v>
      </c>
      <c r="T154" s="30">
        <f>IF(ISNA(VLOOKUP($A154,'Taxi in times'!$B$4389:$C$5084, 2, 0)), 'ICAO LTO Cycle times'!$D$8,VLOOKUP($A154,'Taxi in times'!$B$4389:$C$5084, 2, 0)*60)</f>
        <v>235.85611510791367</v>
      </c>
      <c r="U154" s="30">
        <f>IF(ISNA(VLOOKUP($A154,'Taxi in times'!$B$5085:$C$5749, 2, 0)), 'ICAO LTO Cycle times'!$D$8,VLOOKUP($A154,'Taxi in times'!$B$5085:$C$5749, 2, 0)*60)</f>
        <v>235.34693877551021</v>
      </c>
      <c r="V154" s="30">
        <f>IF(ISNA(VLOOKUP($A154,'Taxi in times'!$B$5750:$C$6509, 2, 0)), 'ICAO LTO Cycle times'!$D$8,VLOOKUP($A154,'Taxi in times'!$B$5750:$C$6509, 2, 0)*60)</f>
        <v>232.23555888972243</v>
      </c>
      <c r="W154" s="30">
        <f>IF(ISNA(VLOOKUP($A154,'Taxi in times'!$B$6510:$C$7239, 2, 0)), 'ICAO LTO Cycle times'!$D$8,VLOOKUP($A154,'Taxi in times'!$B$6510:$C$7239, 2, 0)*60)</f>
        <v>219.26947446887814</v>
      </c>
    </row>
    <row r="155" spans="1:23">
      <c r="A155" s="3" t="s">
        <v>490</v>
      </c>
      <c r="B155" s="30">
        <f>IF(ISNA(VLOOKUP($A155,' Taxi out times'!$B$2:$C$483, 2, 0)), 'ICAO LTO Cycle times'!$D$7,VLOOKUP($A155,' Taxi out times'!$B$2:$C$483, 2, 0)*60)</f>
        <v>492.88279083345498</v>
      </c>
      <c r="C155" s="30">
        <f>IF(ISNA(VLOOKUP($A155,' Taxi out times'!$B$484:$C$1071, 2, 0)), 'ICAO LTO Cycle times'!$D$7,VLOOKUP($A155,' Taxi out times'!$B$484:$C$1071, 2, 0)*60)</f>
        <v>514.31906614785987</v>
      </c>
      <c r="D155" s="30">
        <f>IF(ISNA(VLOOKUP($A155,' Taxi out times'!$B$1072:$C$1692, 2, 0)), 'ICAO LTO Cycle times'!$D$7,VLOOKUP($A155,' Taxi out times'!$B$1072:$C$1692, 2, 0)*60)</f>
        <v>538.50030985333603</v>
      </c>
      <c r="E155" s="30">
        <f>IF(ISNA(VLOOKUP($A155,' Taxi out times'!$B$1693:$C$2329, 2, 0)), 'ICAO LTO Cycle times'!$D$7,VLOOKUP($A155,' Taxi out times'!$B$1693:$C$2329, 2, 0)*60)</f>
        <v>603.35915205870367</v>
      </c>
      <c r="F155" s="30">
        <f>IF(ISNA(VLOOKUP($A155,' Taxi out times'!$B$2330:$C$2997, 2, 0)), 'ICAO LTO Cycle times'!$D$7,VLOOKUP($A155,' Taxi out times'!$B$2330:$C$2997, 2, 0)*60)</f>
        <v>570.55393586005823</v>
      </c>
      <c r="G155" s="30">
        <f>IF(ISNA(VLOOKUP($A155,' Taxi out times'!$B$2998:$C$3661, 2, 0)), 'ICAO LTO Cycle times'!$D$7,VLOOKUP($A155,' Taxi out times'!$B$2998:$C$3661, 2, 0)*60)</f>
        <v>621.86982248520712</v>
      </c>
      <c r="H155" s="30">
        <f>IF(ISNA(VLOOKUP($A155,' Taxi out times'!$B$3662:$C$4362, 2, 0)), 'ICAO LTO Cycle times'!$D$7,VLOOKUP($A155,' Taxi out times'!$B$3662:$C$4362, 2, 0)*60)</f>
        <v>556.59371867691277</v>
      </c>
      <c r="I155" s="30">
        <f>IF(ISNA(VLOOKUP($A155,' Taxi out times'!$B$4363:$C$5052, 2, 0)), 'ICAO LTO Cycle times'!$D$7,VLOOKUP($A155,' Taxi out times'!$B$4363:$C$5052, 2, 0)*60)</f>
        <v>532.31101139109433</v>
      </c>
      <c r="J155" s="30">
        <f>IF(ISNA(VLOOKUP($A155,' Taxi out times'!$B$5053:$C$5713, 2, 0)), 'ICAO LTO Cycle times'!$D$7,VLOOKUP($A155,' Taxi out times'!$B$5053:$C$5713, 2, 0)*60)</f>
        <v>522.73296369164734</v>
      </c>
      <c r="K155" s="30">
        <f>IF(ISNA(VLOOKUP($A155,' Taxi out times'!$B$5714:$C$6466, 2, 0)), 'ICAO LTO Cycle times'!$D$7,VLOOKUP($A155,' Taxi out times'!$B$5713:$C$6466, 2, 0)*60)</f>
        <v>517.59923398328692</v>
      </c>
      <c r="L155" s="30">
        <f>IF(ISNA(VLOOKUP($A155,' Taxi out times'!$B$6467:$C$7195, 2, 0)), 'ICAO LTO Cycle times'!$D$7,VLOOKUP($A155,' Taxi out times'!$B$6467:$C$7195, 2, 0)*60)</f>
        <v>537.06286755570284</v>
      </c>
      <c r="M155" s="30">
        <f>IF(ISNA(VLOOKUP($A155,'Taxi in times'!$B$2:$C$483, 2, 0)), 'ICAO LTO Cycle times'!$D$8,VLOOKUP($A155,'Taxi in times'!$B$2:$C$483, 2, 0)*60)</f>
        <v>201.23590569629522</v>
      </c>
      <c r="N155" s="30">
        <f>IF(ISNA(VLOOKUP($A155,'Taxi in times'!$B$483:$C$1074, 2, 0)), 'ICAO LTO Cycle times'!$D$8,VLOOKUP($A155,'Taxi in times'!$B$483:$C$1074, 2, 0)*60)</f>
        <v>234.83262918427039</v>
      </c>
      <c r="O155" s="30">
        <f>IF(ISNA(VLOOKUP($A155,'Taxi in times'!$B$1074:$C$1700, 2, 0)), 'ICAO LTO Cycle times'!$D$8,VLOOKUP($A155,'Taxi in times'!$B$1074:$C$1700, 2, 0)*60)</f>
        <v>229.11059223094887</v>
      </c>
      <c r="P155" s="30">
        <f>IF(ISNA(VLOOKUP($A155,'Taxi in times'!$B$1700:$C$2346, 2, 0)), 'ICAO LTO Cycle times'!$D$8,VLOOKUP($A155,'Taxi in times'!$B$1700:$C$2346, 2, 0)*60)</f>
        <v>227.77424263383594</v>
      </c>
      <c r="Q155" s="30">
        <f>IF(ISNA(VLOOKUP($A155,'Taxi in times'!$B$2346:$C$3020, 2, 0)), 'ICAO LTO Cycle times'!$D$8,VLOOKUP($A155,'Taxi in times'!$B$2346:$C$3020, 2, 0)*60)</f>
        <v>251.12923639431867</v>
      </c>
      <c r="R155" s="30">
        <f>IF(ISNA(VLOOKUP($A155,'Taxi in times'!$B$3020:$C$3684, 2, 0)), 'ICAO LTO Cycle times'!$D$8,VLOOKUP($A155,'Taxi in times'!$B$3020:$C$3684, 2, 0)*60)</f>
        <v>268.0094618568894</v>
      </c>
      <c r="S155" s="30">
        <f>IF(ISNA(VLOOKUP($A155,'Taxi in times'!$B$3684:$C$4389, 2, 0)), 'ICAO LTO Cycle times'!$D$8,VLOOKUP($A155,'Taxi in times'!$B$3684:$C$4389, 2, 0)*60)</f>
        <v>251.70731707317074</v>
      </c>
      <c r="T155" s="30">
        <f>IF(ISNA(VLOOKUP($A155,'Taxi in times'!$B$4389:$C$5084, 2, 0)), 'ICAO LTO Cycle times'!$D$8,VLOOKUP($A155,'Taxi in times'!$B$4389:$C$5084, 2, 0)*60)</f>
        <v>260.45478036175712</v>
      </c>
      <c r="U155" s="30">
        <f>IF(ISNA(VLOOKUP($A155,'Taxi in times'!$B$5085:$C$5749, 2, 0)), 'ICAO LTO Cycle times'!$D$8,VLOOKUP($A155,'Taxi in times'!$B$5085:$C$5749, 2, 0)*60)</f>
        <v>258.93326186009108</v>
      </c>
      <c r="V155" s="30">
        <f>IF(ISNA(VLOOKUP($A155,'Taxi in times'!$B$5750:$C$6509, 2, 0)), 'ICAO LTO Cycle times'!$D$8,VLOOKUP($A155,'Taxi in times'!$B$5750:$C$6509, 2, 0)*60)</f>
        <v>264.85751633986928</v>
      </c>
      <c r="W155" s="30">
        <f>IF(ISNA(VLOOKUP($A155,'Taxi in times'!$B$6510:$C$7239, 2, 0)), 'ICAO LTO Cycle times'!$D$8,VLOOKUP($A155,'Taxi in times'!$B$6510:$C$7239, 2, 0)*60)</f>
        <v>263.39935360901632</v>
      </c>
    </row>
    <row r="156" spans="1:23">
      <c r="A156" s="3" t="s">
        <v>491</v>
      </c>
      <c r="B156" s="30">
        <f>IF(ISNA(VLOOKUP($A156,' Taxi out times'!$B$2:$C$483, 2, 0)), 'ICAO LTO Cycle times'!$D$7,VLOOKUP($A156,' Taxi out times'!$B$2:$C$483, 2, 0)*60)</f>
        <v>701.88168734021406</v>
      </c>
      <c r="C156" s="30">
        <f>IF(ISNA(VLOOKUP($A156,' Taxi out times'!$B$484:$C$1071, 2, 0)), 'ICAO LTO Cycle times'!$D$7,VLOOKUP($A156,' Taxi out times'!$B$484:$C$1071, 2, 0)*60)</f>
        <v>699.34275184275191</v>
      </c>
      <c r="D156" s="30">
        <f>IF(ISNA(VLOOKUP($A156,' Taxi out times'!$B$1072:$C$1692, 2, 0)), 'ICAO LTO Cycle times'!$D$7,VLOOKUP($A156,' Taxi out times'!$B$1072:$C$1692, 2, 0)*60)</f>
        <v>670.15848313899596</v>
      </c>
      <c r="E156" s="30">
        <f>IF(ISNA(VLOOKUP($A156,' Taxi out times'!$B$1693:$C$2329, 2, 0)), 'ICAO LTO Cycle times'!$D$7,VLOOKUP($A156,' Taxi out times'!$B$1693:$C$2329, 2, 0)*60)</f>
        <v>735.69392002844927</v>
      </c>
      <c r="F156" s="30">
        <f>IF(ISNA(VLOOKUP($A156,' Taxi out times'!$B$2330:$C$2997, 2, 0)), 'ICAO LTO Cycle times'!$D$7,VLOOKUP($A156,' Taxi out times'!$B$2330:$C$2997, 2, 0)*60)</f>
        <v>697.29051194042529</v>
      </c>
      <c r="G156" s="30">
        <f>IF(ISNA(VLOOKUP($A156,' Taxi out times'!$B$2998:$C$3661, 2, 0)), 'ICAO LTO Cycle times'!$D$7,VLOOKUP($A156,' Taxi out times'!$B$2998:$C$3661, 2, 0)*60)</f>
        <v>778.03247420159437</v>
      </c>
      <c r="H156" s="30">
        <f>IF(ISNA(VLOOKUP($A156,' Taxi out times'!$B$3662:$C$4362, 2, 0)), 'ICAO LTO Cycle times'!$D$7,VLOOKUP($A156,' Taxi out times'!$B$3662:$C$4362, 2, 0)*60)</f>
        <v>682.42783167668597</v>
      </c>
      <c r="I156" s="30">
        <f>IF(ISNA(VLOOKUP($A156,' Taxi out times'!$B$4363:$C$5052, 2, 0)), 'ICAO LTO Cycle times'!$D$7,VLOOKUP($A156,' Taxi out times'!$B$4363:$C$5052, 2, 0)*60)</f>
        <v>683.51323226346187</v>
      </c>
      <c r="J156" s="30">
        <f>IF(ISNA(VLOOKUP($A156,' Taxi out times'!$B$5053:$C$5713, 2, 0)), 'ICAO LTO Cycle times'!$D$7,VLOOKUP($A156,' Taxi out times'!$B$5053:$C$5713, 2, 0)*60)</f>
        <v>692.73809176559803</v>
      </c>
      <c r="K156" s="30">
        <f>IF(ISNA(VLOOKUP($A156,' Taxi out times'!$B$5714:$C$6466, 2, 0)), 'ICAO LTO Cycle times'!$D$7,VLOOKUP($A156,' Taxi out times'!$B$5713:$C$6466, 2, 0)*60)</f>
        <v>685.93599350630063</v>
      </c>
      <c r="L156" s="30">
        <f>IF(ISNA(VLOOKUP($A156,' Taxi out times'!$B$6467:$C$7195, 2, 0)), 'ICAO LTO Cycle times'!$D$7,VLOOKUP($A156,' Taxi out times'!$B$6467:$C$7195, 2, 0)*60)</f>
        <v>681.59799146183218</v>
      </c>
      <c r="M156" s="30">
        <f>IF(ISNA(VLOOKUP($A156,'Taxi in times'!$B$2:$C$483, 2, 0)), 'ICAO LTO Cycle times'!$D$8,VLOOKUP($A156,'Taxi in times'!$B$2:$C$483, 2, 0)*60)</f>
        <v>337.27659876499399</v>
      </c>
      <c r="N156" s="30">
        <f>IF(ISNA(VLOOKUP($A156,'Taxi in times'!$B$483:$C$1074, 2, 0)), 'ICAO LTO Cycle times'!$D$8,VLOOKUP($A156,'Taxi in times'!$B$483:$C$1074, 2, 0)*60)</f>
        <v>344.44895502661115</v>
      </c>
      <c r="O156" s="30">
        <f>IF(ISNA(VLOOKUP($A156,'Taxi in times'!$B$1074:$C$1700, 2, 0)), 'ICAO LTO Cycle times'!$D$8,VLOOKUP($A156,'Taxi in times'!$B$1074:$C$1700, 2, 0)*60)</f>
        <v>348.95702143766562</v>
      </c>
      <c r="P156" s="30">
        <f>IF(ISNA(VLOOKUP($A156,'Taxi in times'!$B$1700:$C$2346, 2, 0)), 'ICAO LTO Cycle times'!$D$8,VLOOKUP($A156,'Taxi in times'!$B$1700:$C$2346, 2, 0)*60)</f>
        <v>344.77216221298289</v>
      </c>
      <c r="Q156" s="30">
        <f>IF(ISNA(VLOOKUP($A156,'Taxi in times'!$B$2346:$C$3020, 2, 0)), 'ICAO LTO Cycle times'!$D$8,VLOOKUP($A156,'Taxi in times'!$B$2346:$C$3020, 2, 0)*60)</f>
        <v>347.69627986472233</v>
      </c>
      <c r="R156" s="30">
        <f>IF(ISNA(VLOOKUP($A156,'Taxi in times'!$B$3020:$C$3684, 2, 0)), 'ICAO LTO Cycle times'!$D$8,VLOOKUP($A156,'Taxi in times'!$B$3020:$C$3684, 2, 0)*60)</f>
        <v>368.37785350481846</v>
      </c>
      <c r="S156" s="30">
        <f>IF(ISNA(VLOOKUP($A156,'Taxi in times'!$B$3684:$C$4389, 2, 0)), 'ICAO LTO Cycle times'!$D$8,VLOOKUP($A156,'Taxi in times'!$B$3684:$C$4389, 2, 0)*60)</f>
        <v>352.24734134810745</v>
      </c>
      <c r="T156" s="30">
        <f>IF(ISNA(VLOOKUP($A156,'Taxi in times'!$B$4389:$C$5084, 2, 0)), 'ICAO LTO Cycle times'!$D$8,VLOOKUP($A156,'Taxi in times'!$B$4389:$C$5084, 2, 0)*60)</f>
        <v>356.19938837920489</v>
      </c>
      <c r="U156" s="30">
        <f>IF(ISNA(VLOOKUP($A156,'Taxi in times'!$B$5085:$C$5749, 2, 0)), 'ICAO LTO Cycle times'!$D$8,VLOOKUP($A156,'Taxi in times'!$B$5085:$C$5749, 2, 0)*60)</f>
        <v>344.97755843550237</v>
      </c>
      <c r="V156" s="30">
        <f>IF(ISNA(VLOOKUP($A156,'Taxi in times'!$B$5750:$C$6509, 2, 0)), 'ICAO LTO Cycle times'!$D$8,VLOOKUP($A156,'Taxi in times'!$B$5750:$C$6509, 2, 0)*60)</f>
        <v>344.26025842674255</v>
      </c>
      <c r="W156" s="30">
        <f>IF(ISNA(VLOOKUP($A156,'Taxi in times'!$B$6510:$C$7239, 2, 0)), 'ICAO LTO Cycle times'!$D$8,VLOOKUP($A156,'Taxi in times'!$B$6510:$C$7239, 2, 0)*60)</f>
        <v>331.15879343001723</v>
      </c>
    </row>
    <row r="157" spans="1:23">
      <c r="A157" s="3" t="s">
        <v>492</v>
      </c>
      <c r="B157" s="30">
        <f>IF(ISNA(VLOOKUP($A157,' Taxi out times'!$B$2:$C$483, 2, 0)), 'ICAO LTO Cycle times'!$D$7,VLOOKUP($A157,' Taxi out times'!$B$2:$C$483, 2, 0)*60)</f>
        <v>1140</v>
      </c>
      <c r="C157" s="30">
        <f>IF(ISNA(VLOOKUP($A157,' Taxi out times'!$B$484:$C$1071, 2, 0)), 'ICAO LTO Cycle times'!$D$7,VLOOKUP($A157,' Taxi out times'!$B$484:$C$1071, 2, 0)*60)</f>
        <v>1140</v>
      </c>
      <c r="D157" s="30">
        <f>IF(ISNA(VLOOKUP($A157,' Taxi out times'!$B$1072:$C$1692, 2, 0)), 'ICAO LTO Cycle times'!$D$7,VLOOKUP($A157,' Taxi out times'!$B$1072:$C$1692, 2, 0)*60)</f>
        <v>389.58041958041963</v>
      </c>
      <c r="E157" s="30">
        <f>IF(ISNA(VLOOKUP($A157,' Taxi out times'!$B$1693:$C$2329, 2, 0)), 'ICAO LTO Cycle times'!$D$7,VLOOKUP($A157,' Taxi out times'!$B$1693:$C$2329, 2, 0)*60)</f>
        <v>413.64406779661016</v>
      </c>
      <c r="F157" s="30">
        <f>IF(ISNA(VLOOKUP($A157,' Taxi out times'!$B$2330:$C$2997, 2, 0)), 'ICAO LTO Cycle times'!$D$7,VLOOKUP($A157,' Taxi out times'!$B$2330:$C$2997, 2, 0)*60)</f>
        <v>413.86138613861385</v>
      </c>
      <c r="G157" s="30">
        <f>IF(ISNA(VLOOKUP($A157,' Taxi out times'!$B$2998:$C$3661, 2, 0)), 'ICAO LTO Cycle times'!$D$7,VLOOKUP($A157,' Taxi out times'!$B$2998:$C$3661, 2, 0)*60)</f>
        <v>383.09278350515467</v>
      </c>
      <c r="H157" s="30">
        <f>IF(ISNA(VLOOKUP($A157,' Taxi out times'!$B$3662:$C$4362, 2, 0)), 'ICAO LTO Cycle times'!$D$7,VLOOKUP($A157,' Taxi out times'!$B$3662:$C$4362, 2, 0)*60)</f>
        <v>356.04166666666669</v>
      </c>
      <c r="I157" s="30">
        <f>IF(ISNA(VLOOKUP($A157,' Taxi out times'!$B$4363:$C$5052, 2, 0)), 'ICAO LTO Cycle times'!$D$7,VLOOKUP($A157,' Taxi out times'!$B$4363:$C$5052, 2, 0)*60)</f>
        <v>1140</v>
      </c>
      <c r="J157" s="30">
        <f>IF(ISNA(VLOOKUP($A157,' Taxi out times'!$B$5053:$C$5713, 2, 0)), 'ICAO LTO Cycle times'!$D$7,VLOOKUP($A157,' Taxi out times'!$B$5053:$C$5713, 2, 0)*60)</f>
        <v>1140</v>
      </c>
      <c r="K157" s="30">
        <f>IF(ISNA(VLOOKUP($A157,' Taxi out times'!$B$5714:$C$6466, 2, 0)), 'ICAO LTO Cycle times'!$D$7,VLOOKUP($A157,' Taxi out times'!$B$5713:$C$6466, 2, 0)*60)</f>
        <v>1140</v>
      </c>
      <c r="L157" s="30">
        <f>IF(ISNA(VLOOKUP($A157,' Taxi out times'!$B$6467:$C$7195, 2, 0)), 'ICAO LTO Cycle times'!$D$7,VLOOKUP($A157,' Taxi out times'!$B$6467:$C$7195, 2, 0)*60)</f>
        <v>278.89196675900274</v>
      </c>
      <c r="M157" s="30">
        <f>IF(ISNA(VLOOKUP($A157,'Taxi in times'!$B$2:$C$483, 2, 0)), 'ICAO LTO Cycle times'!$D$8,VLOOKUP($A157,'Taxi in times'!$B$2:$C$483, 2, 0)*60)</f>
        <v>420</v>
      </c>
      <c r="N157" s="30">
        <f>IF(ISNA(VLOOKUP($A157,'Taxi in times'!$B$483:$C$1074, 2, 0)), 'ICAO LTO Cycle times'!$D$8,VLOOKUP($A157,'Taxi in times'!$B$483:$C$1074, 2, 0)*60)</f>
        <v>420</v>
      </c>
      <c r="O157" s="30">
        <f>IF(ISNA(VLOOKUP($A157,'Taxi in times'!$B$1074:$C$1700, 2, 0)), 'ICAO LTO Cycle times'!$D$8,VLOOKUP($A157,'Taxi in times'!$B$1074:$C$1700, 2, 0)*60)</f>
        <v>253.73040752351099</v>
      </c>
      <c r="P157" s="30">
        <f>IF(ISNA(VLOOKUP($A157,'Taxi in times'!$B$1700:$C$2346, 2, 0)), 'ICAO LTO Cycle times'!$D$8,VLOOKUP($A157,'Taxi in times'!$B$1700:$C$2346, 2, 0)*60)</f>
        <v>269.2193308550186</v>
      </c>
      <c r="Q157" s="30">
        <f>IF(ISNA(VLOOKUP($A157,'Taxi in times'!$B$2346:$C$3020, 2, 0)), 'ICAO LTO Cycle times'!$D$8,VLOOKUP($A157,'Taxi in times'!$B$2346:$C$3020, 2, 0)*60)</f>
        <v>283.40836012861735</v>
      </c>
      <c r="R157" s="30">
        <f>IF(ISNA(VLOOKUP($A157,'Taxi in times'!$B$3020:$C$3684, 2, 0)), 'ICAO LTO Cycle times'!$D$8,VLOOKUP($A157,'Taxi in times'!$B$3020:$C$3684, 2, 0)*60)</f>
        <v>271.74061433447099</v>
      </c>
      <c r="S157" s="30">
        <f>IF(ISNA(VLOOKUP($A157,'Taxi in times'!$B$3684:$C$4389, 2, 0)), 'ICAO LTO Cycle times'!$D$8,VLOOKUP($A157,'Taxi in times'!$B$3684:$C$4389, 2, 0)*60)</f>
        <v>258.41379310344826</v>
      </c>
      <c r="T157" s="30">
        <f>IF(ISNA(VLOOKUP($A157,'Taxi in times'!$B$4389:$C$5084, 2, 0)), 'ICAO LTO Cycle times'!$D$8,VLOOKUP($A157,'Taxi in times'!$B$4389:$C$5084, 2, 0)*60)</f>
        <v>420</v>
      </c>
      <c r="U157" s="30">
        <f>IF(ISNA(VLOOKUP($A157,'Taxi in times'!$B$5085:$C$5749, 2, 0)), 'ICAO LTO Cycle times'!$D$8,VLOOKUP($A157,'Taxi in times'!$B$5085:$C$5749, 2, 0)*60)</f>
        <v>420</v>
      </c>
      <c r="V157" s="30">
        <f>IF(ISNA(VLOOKUP($A157,'Taxi in times'!$B$5750:$C$6509, 2, 0)), 'ICAO LTO Cycle times'!$D$8,VLOOKUP($A157,'Taxi in times'!$B$5750:$C$6509, 2, 0)*60)</f>
        <v>420</v>
      </c>
      <c r="W157" s="30">
        <f>IF(ISNA(VLOOKUP($A157,'Taxi in times'!$B$6510:$C$7239, 2, 0)), 'ICAO LTO Cycle times'!$D$8,VLOOKUP($A157,'Taxi in times'!$B$6510:$C$7239, 2, 0)*60)</f>
        <v>148.82882882882882</v>
      </c>
    </row>
    <row r="158" spans="1:23">
      <c r="A158" s="3" t="s">
        <v>1065</v>
      </c>
      <c r="B158" s="30">
        <f>IF(ISNA(VLOOKUP($A158,' Taxi out times'!$B$2:$C$483, 2, 0)), 'ICAO LTO Cycle times'!$D$7,VLOOKUP($A158,' Taxi out times'!$B$2:$C$483, 2, 0)*60)</f>
        <v>1140</v>
      </c>
      <c r="C158" s="30">
        <f>IF(ISNA(VLOOKUP($A158,' Taxi out times'!$B$484:$C$1071, 2, 0)), 'ICAO LTO Cycle times'!$D$7,VLOOKUP($A158,' Taxi out times'!$B$484:$C$1071, 2, 0)*60)</f>
        <v>1140</v>
      </c>
      <c r="D158" s="30">
        <f>IF(ISNA(VLOOKUP($A158,' Taxi out times'!$B$1072:$C$1692, 2, 0)), 'ICAO LTO Cycle times'!$D$7,VLOOKUP($A158,' Taxi out times'!$B$1072:$C$1692, 2, 0)*60)</f>
        <v>1140</v>
      </c>
      <c r="E158" s="30">
        <f>IF(ISNA(VLOOKUP($A158,' Taxi out times'!$B$1693:$C$2329, 2, 0)), 'ICAO LTO Cycle times'!$D$7,VLOOKUP($A158,' Taxi out times'!$B$1693:$C$2329, 2, 0)*60)</f>
        <v>1140</v>
      </c>
      <c r="F158" s="30">
        <f>IF(ISNA(VLOOKUP($A158,' Taxi out times'!$B$2330:$C$2997, 2, 0)), 'ICAO LTO Cycle times'!$D$7,VLOOKUP($A158,' Taxi out times'!$B$2330:$C$2997, 2, 0)*60)</f>
        <v>1140</v>
      </c>
      <c r="G158" s="30">
        <f>IF(ISNA(VLOOKUP($A158,' Taxi out times'!$B$2998:$C$3661, 2, 0)), 'ICAO LTO Cycle times'!$D$7,VLOOKUP($A158,' Taxi out times'!$B$2998:$C$3661, 2, 0)*60)</f>
        <v>1140</v>
      </c>
      <c r="H158" s="30">
        <f>IF(ISNA(VLOOKUP($A158,' Taxi out times'!$B$3662:$C$4362, 2, 0)), 'ICAO LTO Cycle times'!$D$7,VLOOKUP($A158,' Taxi out times'!$B$3662:$C$4362, 2, 0)*60)</f>
        <v>354.10835214446951</v>
      </c>
      <c r="I158" s="30">
        <f>IF(ISNA(VLOOKUP($A158,' Taxi out times'!$B$4363:$C$5052, 2, 0)), 'ICAO LTO Cycle times'!$D$7,VLOOKUP($A158,' Taxi out times'!$B$4363:$C$5052, 2, 0)*60)</f>
        <v>379.52662721893489</v>
      </c>
      <c r="J158" s="30">
        <f>IF(ISNA(VLOOKUP($A158,' Taxi out times'!$B$5053:$C$5713, 2, 0)), 'ICAO LTO Cycle times'!$D$7,VLOOKUP($A158,' Taxi out times'!$B$5053:$C$5713, 2, 0)*60)</f>
        <v>385.05376344086022</v>
      </c>
      <c r="K158" s="30">
        <f>IF(ISNA(VLOOKUP($A158,' Taxi out times'!$B$5714:$C$6466, 2, 0)), 'ICAO LTO Cycle times'!$D$7,VLOOKUP($A158,' Taxi out times'!$B$5713:$C$6466, 2, 0)*60)</f>
        <v>344.34017595307921</v>
      </c>
      <c r="L158" s="30">
        <f>IF(ISNA(VLOOKUP($A158,' Taxi out times'!$B$6467:$C$7195, 2, 0)), 'ICAO LTO Cycle times'!$D$7,VLOOKUP($A158,' Taxi out times'!$B$6467:$C$7195, 2, 0)*60)</f>
        <v>375.50769230769231</v>
      </c>
      <c r="M158" s="30">
        <f>IF(ISNA(VLOOKUP($A158,'Taxi in times'!$B$2:$C$483, 2, 0)), 'ICAO LTO Cycle times'!$D$8,VLOOKUP($A158,'Taxi in times'!$B$2:$C$483, 2, 0)*60)</f>
        <v>420</v>
      </c>
      <c r="N158" s="30">
        <f>IF(ISNA(VLOOKUP($A158,'Taxi in times'!$B$483:$C$1074, 2, 0)), 'ICAO LTO Cycle times'!$D$8,VLOOKUP($A158,'Taxi in times'!$B$483:$C$1074, 2, 0)*60)</f>
        <v>420</v>
      </c>
      <c r="O158" s="30">
        <f>IF(ISNA(VLOOKUP($A158,'Taxi in times'!$B$1074:$C$1700, 2, 0)), 'ICAO LTO Cycle times'!$D$8,VLOOKUP($A158,'Taxi in times'!$B$1074:$C$1700, 2, 0)*60)</f>
        <v>420</v>
      </c>
      <c r="P158" s="30">
        <f>IF(ISNA(VLOOKUP($A158,'Taxi in times'!$B$1700:$C$2346, 2, 0)), 'ICAO LTO Cycle times'!$D$8,VLOOKUP($A158,'Taxi in times'!$B$1700:$C$2346, 2, 0)*60)</f>
        <v>420</v>
      </c>
      <c r="Q158" s="30">
        <f>IF(ISNA(VLOOKUP($A158,'Taxi in times'!$B$2346:$C$3020, 2, 0)), 'ICAO LTO Cycle times'!$D$8,VLOOKUP($A158,'Taxi in times'!$B$2346:$C$3020, 2, 0)*60)</f>
        <v>420</v>
      </c>
      <c r="R158" s="30">
        <f>IF(ISNA(VLOOKUP($A158,'Taxi in times'!$B$3020:$C$3684, 2, 0)), 'ICAO LTO Cycle times'!$D$8,VLOOKUP($A158,'Taxi in times'!$B$3020:$C$3684, 2, 0)*60)</f>
        <v>420</v>
      </c>
      <c r="S158" s="30">
        <f>IF(ISNA(VLOOKUP($A158,'Taxi in times'!$B$3684:$C$4389, 2, 0)), 'ICAO LTO Cycle times'!$D$8,VLOOKUP($A158,'Taxi in times'!$B$3684:$C$4389, 2, 0)*60)</f>
        <v>252.20338983050848</v>
      </c>
      <c r="T158" s="30">
        <f>IF(ISNA(VLOOKUP($A158,'Taxi in times'!$B$4389:$C$5084, 2, 0)), 'ICAO LTO Cycle times'!$D$8,VLOOKUP($A158,'Taxi in times'!$B$4389:$C$5084, 2, 0)*60)</f>
        <v>288.64864864864865</v>
      </c>
      <c r="U158" s="30">
        <f>IF(ISNA(VLOOKUP($A158,'Taxi in times'!$B$5085:$C$5749, 2, 0)), 'ICAO LTO Cycle times'!$D$8,VLOOKUP($A158,'Taxi in times'!$B$5085:$C$5749, 2, 0)*60)</f>
        <v>307.05565529622982</v>
      </c>
      <c r="V158" s="30">
        <f>IF(ISNA(VLOOKUP($A158,'Taxi in times'!$B$5750:$C$6509, 2, 0)), 'ICAO LTO Cycle times'!$D$8,VLOOKUP($A158,'Taxi in times'!$B$5750:$C$6509, 2, 0)*60)</f>
        <v>258.64035087719299</v>
      </c>
      <c r="W158" s="30">
        <f>IF(ISNA(VLOOKUP($A158,'Taxi in times'!$B$6510:$C$7239, 2, 0)), 'ICAO LTO Cycle times'!$D$8,VLOOKUP($A158,'Taxi in times'!$B$6510:$C$7239, 2, 0)*60)</f>
        <v>284.25925925925924</v>
      </c>
    </row>
    <row r="159" spans="1:23">
      <c r="A159" s="3" t="s">
        <v>1066</v>
      </c>
      <c r="B159" s="30">
        <f>IF(ISNA(VLOOKUP($A159,' Taxi out times'!$B$2:$C$483, 2, 0)), 'ICAO LTO Cycle times'!$D$7,VLOOKUP($A159,' Taxi out times'!$B$2:$C$483, 2, 0)*60)</f>
        <v>1140</v>
      </c>
      <c r="C159" s="30">
        <f>IF(ISNA(VLOOKUP($A159,' Taxi out times'!$B$484:$C$1071, 2, 0)), 'ICAO LTO Cycle times'!$D$7,VLOOKUP($A159,' Taxi out times'!$B$484:$C$1071, 2, 0)*60)</f>
        <v>1140</v>
      </c>
      <c r="D159" s="30">
        <f>IF(ISNA(VLOOKUP($A159,' Taxi out times'!$B$1072:$C$1692, 2, 0)), 'ICAO LTO Cycle times'!$D$7,VLOOKUP($A159,' Taxi out times'!$B$1072:$C$1692, 2, 0)*60)</f>
        <v>1140</v>
      </c>
      <c r="E159" s="30">
        <f>IF(ISNA(VLOOKUP($A159,' Taxi out times'!$B$1693:$C$2329, 2, 0)), 'ICAO LTO Cycle times'!$D$7,VLOOKUP($A159,' Taxi out times'!$B$1693:$C$2329, 2, 0)*60)</f>
        <v>1140</v>
      </c>
      <c r="F159" s="30">
        <f>IF(ISNA(VLOOKUP($A159,' Taxi out times'!$B$2330:$C$2997, 2, 0)), 'ICAO LTO Cycle times'!$D$7,VLOOKUP($A159,' Taxi out times'!$B$2330:$C$2997, 2, 0)*60)</f>
        <v>1140</v>
      </c>
      <c r="G159" s="30">
        <f>IF(ISNA(VLOOKUP($A159,' Taxi out times'!$B$2998:$C$3661, 2, 0)), 'ICAO LTO Cycle times'!$D$7,VLOOKUP($A159,' Taxi out times'!$B$2998:$C$3661, 2, 0)*60)</f>
        <v>1140</v>
      </c>
      <c r="H159" s="30">
        <f>IF(ISNA(VLOOKUP($A159,' Taxi out times'!$B$3662:$C$4362, 2, 0)), 'ICAO LTO Cycle times'!$D$7,VLOOKUP($A159,' Taxi out times'!$B$3662:$C$4362, 2, 0)*60)</f>
        <v>307.5</v>
      </c>
      <c r="I159" s="30">
        <f>IF(ISNA(VLOOKUP($A159,' Taxi out times'!$B$4363:$C$5052, 2, 0)), 'ICAO LTO Cycle times'!$D$7,VLOOKUP($A159,' Taxi out times'!$B$4363:$C$5052, 2, 0)*60)</f>
        <v>1140</v>
      </c>
      <c r="J159" s="30">
        <f>IF(ISNA(VLOOKUP($A159,' Taxi out times'!$B$5053:$C$5713, 2, 0)), 'ICAO LTO Cycle times'!$D$7,VLOOKUP($A159,' Taxi out times'!$B$5053:$C$5713, 2, 0)*60)</f>
        <v>1140</v>
      </c>
      <c r="K159" s="30">
        <f>IF(ISNA(VLOOKUP($A159,' Taxi out times'!$B$5714:$C$6466, 2, 0)), 'ICAO LTO Cycle times'!$D$7,VLOOKUP($A159,' Taxi out times'!$B$5713:$C$6466, 2, 0)*60)</f>
        <v>339.4736842105263</v>
      </c>
      <c r="L159" s="30">
        <f>IF(ISNA(VLOOKUP($A159,' Taxi out times'!$B$6467:$C$7195, 2, 0)), 'ICAO LTO Cycle times'!$D$7,VLOOKUP($A159,' Taxi out times'!$B$6467:$C$7195, 2, 0)*60)</f>
        <v>1140</v>
      </c>
      <c r="M159" s="30">
        <f>IF(ISNA(VLOOKUP($A159,'Taxi in times'!$B$2:$C$483, 2, 0)), 'ICAO LTO Cycle times'!$D$8,VLOOKUP($A159,'Taxi in times'!$B$2:$C$483, 2, 0)*60)</f>
        <v>420</v>
      </c>
      <c r="N159" s="30">
        <f>IF(ISNA(VLOOKUP($A159,'Taxi in times'!$B$483:$C$1074, 2, 0)), 'ICAO LTO Cycle times'!$D$8,VLOOKUP($A159,'Taxi in times'!$B$483:$C$1074, 2, 0)*60)</f>
        <v>420</v>
      </c>
      <c r="O159" s="30">
        <f>IF(ISNA(VLOOKUP($A159,'Taxi in times'!$B$1074:$C$1700, 2, 0)), 'ICAO LTO Cycle times'!$D$8,VLOOKUP($A159,'Taxi in times'!$B$1074:$C$1700, 2, 0)*60)</f>
        <v>420</v>
      </c>
      <c r="P159" s="30">
        <f>IF(ISNA(VLOOKUP($A159,'Taxi in times'!$B$1700:$C$2346, 2, 0)), 'ICAO LTO Cycle times'!$D$8,VLOOKUP($A159,'Taxi in times'!$B$1700:$C$2346, 2, 0)*60)</f>
        <v>420</v>
      </c>
      <c r="Q159" s="30">
        <f>IF(ISNA(VLOOKUP($A159,'Taxi in times'!$B$2346:$C$3020, 2, 0)), 'ICAO LTO Cycle times'!$D$8,VLOOKUP($A159,'Taxi in times'!$B$2346:$C$3020, 2, 0)*60)</f>
        <v>420</v>
      </c>
      <c r="R159" s="30">
        <f>IF(ISNA(VLOOKUP($A159,'Taxi in times'!$B$3020:$C$3684, 2, 0)), 'ICAO LTO Cycle times'!$D$8,VLOOKUP($A159,'Taxi in times'!$B$3020:$C$3684, 2, 0)*60)</f>
        <v>420</v>
      </c>
      <c r="S159" s="30">
        <f>IF(ISNA(VLOOKUP($A159,'Taxi in times'!$B$3684:$C$4389, 2, 0)), 'ICAO LTO Cycle times'!$D$8,VLOOKUP($A159,'Taxi in times'!$B$3684:$C$4389, 2, 0)*60)</f>
        <v>181.3953488372093</v>
      </c>
      <c r="T159" s="30">
        <f>IF(ISNA(VLOOKUP($A159,'Taxi in times'!$B$4389:$C$5084, 2, 0)), 'ICAO LTO Cycle times'!$D$8,VLOOKUP($A159,'Taxi in times'!$B$4389:$C$5084, 2, 0)*60)</f>
        <v>420</v>
      </c>
      <c r="U159" s="30">
        <f>IF(ISNA(VLOOKUP($A159,'Taxi in times'!$B$5085:$C$5749, 2, 0)), 'ICAO LTO Cycle times'!$D$8,VLOOKUP($A159,'Taxi in times'!$B$5085:$C$5749, 2, 0)*60)</f>
        <v>420</v>
      </c>
      <c r="V159" s="30">
        <f>IF(ISNA(VLOOKUP($A159,'Taxi in times'!$B$5750:$C$6509, 2, 0)), 'ICAO LTO Cycle times'!$D$8,VLOOKUP($A159,'Taxi in times'!$B$5750:$C$6509, 2, 0)*60)</f>
        <v>198.9041095890411</v>
      </c>
      <c r="W159" s="30">
        <f>IF(ISNA(VLOOKUP($A159,'Taxi in times'!$B$6510:$C$7239, 2, 0)), 'ICAO LTO Cycle times'!$D$8,VLOOKUP($A159,'Taxi in times'!$B$6510:$C$7239, 2, 0)*60)</f>
        <v>420</v>
      </c>
    </row>
    <row r="160" spans="1:23">
      <c r="A160" s="3" t="s">
        <v>1067</v>
      </c>
      <c r="B160" s="30">
        <f>IF(ISNA(VLOOKUP($A160,' Taxi out times'!$B$2:$C$483, 2, 0)), 'ICAO LTO Cycle times'!$D$7,VLOOKUP($A160,' Taxi out times'!$B$2:$C$483, 2, 0)*60)</f>
        <v>1140</v>
      </c>
      <c r="C160" s="30">
        <f>IF(ISNA(VLOOKUP($A160,' Taxi out times'!$B$484:$C$1071, 2, 0)), 'ICAO LTO Cycle times'!$D$7,VLOOKUP($A160,' Taxi out times'!$B$484:$C$1071, 2, 0)*60)</f>
        <v>390.658064516129</v>
      </c>
      <c r="D160" s="30">
        <f>IF(ISNA(VLOOKUP($A160,' Taxi out times'!$B$1072:$C$1692, 2, 0)), 'ICAO LTO Cycle times'!$D$7,VLOOKUP($A160,' Taxi out times'!$B$1072:$C$1692, 2, 0)*60)</f>
        <v>378.02281368821292</v>
      </c>
      <c r="E160" s="30">
        <f>IF(ISNA(VLOOKUP($A160,' Taxi out times'!$B$1693:$C$2329, 2, 0)), 'ICAO LTO Cycle times'!$D$7,VLOOKUP($A160,' Taxi out times'!$B$1693:$C$2329, 2, 0)*60)</f>
        <v>376.15384615384613</v>
      </c>
      <c r="F160" s="30">
        <f>IF(ISNA(VLOOKUP($A160,' Taxi out times'!$B$2330:$C$2997, 2, 0)), 'ICAO LTO Cycle times'!$D$7,VLOOKUP($A160,' Taxi out times'!$B$2330:$C$2997, 2, 0)*60)</f>
        <v>1140</v>
      </c>
      <c r="G160" s="30">
        <f>IF(ISNA(VLOOKUP($A160,' Taxi out times'!$B$2998:$C$3661, 2, 0)), 'ICAO LTO Cycle times'!$D$7,VLOOKUP($A160,' Taxi out times'!$B$2998:$C$3661, 2, 0)*60)</f>
        <v>1140</v>
      </c>
      <c r="H160" s="30">
        <f>IF(ISNA(VLOOKUP($A160,' Taxi out times'!$B$3662:$C$4362, 2, 0)), 'ICAO LTO Cycle times'!$D$7,VLOOKUP($A160,' Taxi out times'!$B$3662:$C$4362, 2, 0)*60)</f>
        <v>279.8123324396783</v>
      </c>
      <c r="I160" s="30">
        <f>IF(ISNA(VLOOKUP($A160,' Taxi out times'!$B$4363:$C$5052, 2, 0)), 'ICAO LTO Cycle times'!$D$7,VLOOKUP($A160,' Taxi out times'!$B$4363:$C$5052, 2, 0)*60)</f>
        <v>275.60330578512395</v>
      </c>
      <c r="J160" s="30">
        <f>IF(ISNA(VLOOKUP($A160,' Taxi out times'!$B$5053:$C$5713, 2, 0)), 'ICAO LTO Cycle times'!$D$7,VLOOKUP($A160,' Taxi out times'!$B$5053:$C$5713, 2, 0)*60)</f>
        <v>1140</v>
      </c>
      <c r="K160" s="30">
        <f>IF(ISNA(VLOOKUP($A160,' Taxi out times'!$B$5714:$C$6466, 2, 0)), 'ICAO LTO Cycle times'!$D$7,VLOOKUP($A160,' Taxi out times'!$B$5713:$C$6466, 2, 0)*60)</f>
        <v>1140</v>
      </c>
      <c r="L160" s="30">
        <f>IF(ISNA(VLOOKUP($A160,' Taxi out times'!$B$6467:$C$7195, 2, 0)), 'ICAO LTO Cycle times'!$D$7,VLOOKUP($A160,' Taxi out times'!$B$6467:$C$7195, 2, 0)*60)</f>
        <v>1140</v>
      </c>
      <c r="M160" s="30">
        <f>IF(ISNA(VLOOKUP($A160,'Taxi in times'!$B$2:$C$483, 2, 0)), 'ICAO LTO Cycle times'!$D$8,VLOOKUP($A160,'Taxi in times'!$B$2:$C$483, 2, 0)*60)</f>
        <v>420</v>
      </c>
      <c r="N160" s="30">
        <f>IF(ISNA(VLOOKUP($A160,'Taxi in times'!$B$483:$C$1074, 2, 0)), 'ICAO LTO Cycle times'!$D$8,VLOOKUP($A160,'Taxi in times'!$B$483:$C$1074, 2, 0)*60)</f>
        <v>327.65013054830291</v>
      </c>
      <c r="O160" s="30">
        <f>IF(ISNA(VLOOKUP($A160,'Taxi in times'!$B$1074:$C$1700, 2, 0)), 'ICAO LTO Cycle times'!$D$8,VLOOKUP($A160,'Taxi in times'!$B$1074:$C$1700, 2, 0)*60)</f>
        <v>302.96015180265658</v>
      </c>
      <c r="P160" s="30">
        <f>IF(ISNA(VLOOKUP($A160,'Taxi in times'!$B$1700:$C$2346, 2, 0)), 'ICAO LTO Cycle times'!$D$8,VLOOKUP($A160,'Taxi in times'!$B$1700:$C$2346, 2, 0)*60)</f>
        <v>254.71698113207549</v>
      </c>
      <c r="Q160" s="30">
        <f>IF(ISNA(VLOOKUP($A160,'Taxi in times'!$B$2346:$C$3020, 2, 0)), 'ICAO LTO Cycle times'!$D$8,VLOOKUP($A160,'Taxi in times'!$B$2346:$C$3020, 2, 0)*60)</f>
        <v>420</v>
      </c>
      <c r="R160" s="30">
        <f>IF(ISNA(VLOOKUP($A160,'Taxi in times'!$B$3020:$C$3684, 2, 0)), 'ICAO LTO Cycle times'!$D$8,VLOOKUP($A160,'Taxi in times'!$B$3020:$C$3684, 2, 0)*60)</f>
        <v>420</v>
      </c>
      <c r="S160" s="30">
        <f>IF(ISNA(VLOOKUP($A160,'Taxi in times'!$B$3684:$C$4389, 2, 0)), 'ICAO LTO Cycle times'!$D$8,VLOOKUP($A160,'Taxi in times'!$B$3684:$C$4389, 2, 0)*60)</f>
        <v>161.3682092555332</v>
      </c>
      <c r="T160" s="30">
        <f>IF(ISNA(VLOOKUP($A160,'Taxi in times'!$B$4389:$C$5084, 2, 0)), 'ICAO LTO Cycle times'!$D$8,VLOOKUP($A160,'Taxi in times'!$B$4389:$C$5084, 2, 0)*60)</f>
        <v>170</v>
      </c>
      <c r="U160" s="30">
        <f>IF(ISNA(VLOOKUP($A160,'Taxi in times'!$B$5085:$C$5749, 2, 0)), 'ICAO LTO Cycle times'!$D$8,VLOOKUP($A160,'Taxi in times'!$B$5085:$C$5749, 2, 0)*60)</f>
        <v>420</v>
      </c>
      <c r="V160" s="30">
        <f>IF(ISNA(VLOOKUP($A160,'Taxi in times'!$B$5750:$C$6509, 2, 0)), 'ICAO LTO Cycle times'!$D$8,VLOOKUP($A160,'Taxi in times'!$B$5750:$C$6509, 2, 0)*60)</f>
        <v>420</v>
      </c>
      <c r="W160" s="30">
        <f>IF(ISNA(VLOOKUP($A160,'Taxi in times'!$B$6510:$C$7239, 2, 0)), 'ICAO LTO Cycle times'!$D$8,VLOOKUP($A160,'Taxi in times'!$B$6510:$C$7239, 2, 0)*60)</f>
        <v>420</v>
      </c>
    </row>
    <row r="161" spans="1:23">
      <c r="A161" s="3" t="s">
        <v>1068</v>
      </c>
      <c r="B161" s="30">
        <f>IF(ISNA(VLOOKUP($A161,' Taxi out times'!$B$2:$C$483, 2, 0)), 'ICAO LTO Cycle times'!$D$7,VLOOKUP($A161,' Taxi out times'!$B$2:$C$483, 2, 0)*60)</f>
        <v>1140</v>
      </c>
      <c r="C161" s="30">
        <f>IF(ISNA(VLOOKUP($A161,' Taxi out times'!$B$484:$C$1071, 2, 0)), 'ICAO LTO Cycle times'!$D$7,VLOOKUP($A161,' Taxi out times'!$B$484:$C$1071, 2, 0)*60)</f>
        <v>1140</v>
      </c>
      <c r="D161" s="30">
        <f>IF(ISNA(VLOOKUP($A161,' Taxi out times'!$B$1072:$C$1692, 2, 0)), 'ICAO LTO Cycle times'!$D$7,VLOOKUP($A161,' Taxi out times'!$B$1072:$C$1692, 2, 0)*60)</f>
        <v>1140</v>
      </c>
      <c r="E161" s="30">
        <f>IF(ISNA(VLOOKUP($A161,' Taxi out times'!$B$1693:$C$2329, 2, 0)), 'ICAO LTO Cycle times'!$D$7,VLOOKUP($A161,' Taxi out times'!$B$1693:$C$2329, 2, 0)*60)</f>
        <v>1140</v>
      </c>
      <c r="F161" s="30">
        <f>IF(ISNA(VLOOKUP($A161,' Taxi out times'!$B$2330:$C$2997, 2, 0)), 'ICAO LTO Cycle times'!$D$7,VLOOKUP($A161,' Taxi out times'!$B$2330:$C$2997, 2, 0)*60)</f>
        <v>1140</v>
      </c>
      <c r="G161" s="30">
        <f>IF(ISNA(VLOOKUP($A161,' Taxi out times'!$B$2998:$C$3661, 2, 0)), 'ICAO LTO Cycle times'!$D$7,VLOOKUP($A161,' Taxi out times'!$B$2998:$C$3661, 2, 0)*60)</f>
        <v>1140</v>
      </c>
      <c r="H161" s="30">
        <f>IF(ISNA(VLOOKUP($A161,' Taxi out times'!$B$3662:$C$4362, 2, 0)), 'ICAO LTO Cycle times'!$D$7,VLOOKUP($A161,' Taxi out times'!$B$3662:$C$4362, 2, 0)*60)</f>
        <v>267.59825327510919</v>
      </c>
      <c r="I161" s="30">
        <f>IF(ISNA(VLOOKUP($A161,' Taxi out times'!$B$4363:$C$5052, 2, 0)), 'ICAO LTO Cycle times'!$D$7,VLOOKUP($A161,' Taxi out times'!$B$4363:$C$5052, 2, 0)*60)</f>
        <v>291.72413793103448</v>
      </c>
      <c r="J161" s="30">
        <f>IF(ISNA(VLOOKUP($A161,' Taxi out times'!$B$5053:$C$5713, 2, 0)), 'ICAO LTO Cycle times'!$D$7,VLOOKUP($A161,' Taxi out times'!$B$5053:$C$5713, 2, 0)*60)</f>
        <v>1140</v>
      </c>
      <c r="K161" s="30">
        <f>IF(ISNA(VLOOKUP($A161,' Taxi out times'!$B$5714:$C$6466, 2, 0)), 'ICAO LTO Cycle times'!$D$7,VLOOKUP($A161,' Taxi out times'!$B$5713:$C$6466, 2, 0)*60)</f>
        <v>1140</v>
      </c>
      <c r="L161" s="30">
        <f>IF(ISNA(VLOOKUP($A161,' Taxi out times'!$B$6467:$C$7195, 2, 0)), 'ICAO LTO Cycle times'!$D$7,VLOOKUP($A161,' Taxi out times'!$B$6467:$C$7195, 2, 0)*60)</f>
        <v>1140</v>
      </c>
      <c r="M161" s="30">
        <f>IF(ISNA(VLOOKUP($A161,'Taxi in times'!$B$2:$C$483, 2, 0)), 'ICAO LTO Cycle times'!$D$8,VLOOKUP($A161,'Taxi in times'!$B$2:$C$483, 2, 0)*60)</f>
        <v>420</v>
      </c>
      <c r="N161" s="30">
        <f>IF(ISNA(VLOOKUP($A161,'Taxi in times'!$B$483:$C$1074, 2, 0)), 'ICAO LTO Cycle times'!$D$8,VLOOKUP($A161,'Taxi in times'!$B$483:$C$1074, 2, 0)*60)</f>
        <v>420</v>
      </c>
      <c r="O161" s="30">
        <f>IF(ISNA(VLOOKUP($A161,'Taxi in times'!$B$1074:$C$1700, 2, 0)), 'ICAO LTO Cycle times'!$D$8,VLOOKUP($A161,'Taxi in times'!$B$1074:$C$1700, 2, 0)*60)</f>
        <v>420</v>
      </c>
      <c r="P161" s="30">
        <f>IF(ISNA(VLOOKUP($A161,'Taxi in times'!$B$1700:$C$2346, 2, 0)), 'ICAO LTO Cycle times'!$D$8,VLOOKUP($A161,'Taxi in times'!$B$1700:$C$2346, 2, 0)*60)</f>
        <v>420</v>
      </c>
      <c r="Q161" s="30">
        <f>IF(ISNA(VLOOKUP($A161,'Taxi in times'!$B$2346:$C$3020, 2, 0)), 'ICAO LTO Cycle times'!$D$8,VLOOKUP($A161,'Taxi in times'!$B$2346:$C$3020, 2, 0)*60)</f>
        <v>420</v>
      </c>
      <c r="R161" s="30">
        <f>IF(ISNA(VLOOKUP($A161,'Taxi in times'!$B$3020:$C$3684, 2, 0)), 'ICAO LTO Cycle times'!$D$8,VLOOKUP($A161,'Taxi in times'!$B$3020:$C$3684, 2, 0)*60)</f>
        <v>420</v>
      </c>
      <c r="S161" s="30">
        <f>IF(ISNA(VLOOKUP($A161,'Taxi in times'!$B$3684:$C$4389, 2, 0)), 'ICAO LTO Cycle times'!$D$8,VLOOKUP($A161,'Taxi in times'!$B$3684:$C$4389, 2, 0)*60)</f>
        <v>136.65697674418604</v>
      </c>
      <c r="T161" s="30">
        <f>IF(ISNA(VLOOKUP($A161,'Taxi in times'!$B$4389:$C$5084, 2, 0)), 'ICAO LTO Cycle times'!$D$8,VLOOKUP($A161,'Taxi in times'!$B$4389:$C$5084, 2, 0)*60)</f>
        <v>132.16494845360825</v>
      </c>
      <c r="U161" s="30">
        <f>IF(ISNA(VLOOKUP($A161,'Taxi in times'!$B$5085:$C$5749, 2, 0)), 'ICAO LTO Cycle times'!$D$8,VLOOKUP($A161,'Taxi in times'!$B$5085:$C$5749, 2, 0)*60)</f>
        <v>420</v>
      </c>
      <c r="V161" s="30">
        <f>IF(ISNA(VLOOKUP($A161,'Taxi in times'!$B$5750:$C$6509, 2, 0)), 'ICAO LTO Cycle times'!$D$8,VLOOKUP($A161,'Taxi in times'!$B$5750:$C$6509, 2, 0)*60)</f>
        <v>420</v>
      </c>
      <c r="W161" s="30">
        <f>IF(ISNA(VLOOKUP($A161,'Taxi in times'!$B$6510:$C$7239, 2, 0)), 'ICAO LTO Cycle times'!$D$8,VLOOKUP($A161,'Taxi in times'!$B$6510:$C$7239, 2, 0)*60)</f>
        <v>420</v>
      </c>
    </row>
    <row r="162" spans="1:23">
      <c r="A162" s="3" t="s">
        <v>1103</v>
      </c>
      <c r="B162" s="30">
        <f>IF(ISNA(VLOOKUP($A162,' Taxi out times'!$B$2:$C$483, 2, 0)), 'ICAO LTO Cycle times'!$D$7,VLOOKUP($A162,' Taxi out times'!$B$2:$C$483, 2, 0)*60)</f>
        <v>1140</v>
      </c>
      <c r="C162" s="30">
        <f>IF(ISNA(VLOOKUP($A162,' Taxi out times'!$B$484:$C$1071, 2, 0)), 'ICAO LTO Cycle times'!$D$7,VLOOKUP($A162,' Taxi out times'!$B$484:$C$1071, 2, 0)*60)</f>
        <v>325.71428571428572</v>
      </c>
      <c r="D162" s="30">
        <f>IF(ISNA(VLOOKUP($A162,' Taxi out times'!$B$1072:$C$1692, 2, 0)), 'ICAO LTO Cycle times'!$D$7,VLOOKUP($A162,' Taxi out times'!$B$1072:$C$1692, 2, 0)*60)</f>
        <v>1140</v>
      </c>
      <c r="E162" s="30">
        <f>IF(ISNA(VLOOKUP($A162,' Taxi out times'!$B$1693:$C$2329, 2, 0)), 'ICAO LTO Cycle times'!$D$7,VLOOKUP($A162,' Taxi out times'!$B$1693:$C$2329, 2, 0)*60)</f>
        <v>1140</v>
      </c>
      <c r="F162" s="30">
        <f>IF(ISNA(VLOOKUP($A162,' Taxi out times'!$B$2330:$C$2997, 2, 0)), 'ICAO LTO Cycle times'!$D$7,VLOOKUP($A162,' Taxi out times'!$B$2330:$C$2997, 2, 0)*60)</f>
        <v>1140</v>
      </c>
      <c r="G162" s="30">
        <f>IF(ISNA(VLOOKUP($A162,' Taxi out times'!$B$2998:$C$3661, 2, 0)), 'ICAO LTO Cycle times'!$D$7,VLOOKUP($A162,' Taxi out times'!$B$2998:$C$3661, 2, 0)*60)</f>
        <v>1140</v>
      </c>
      <c r="H162" s="30">
        <f>IF(ISNA(VLOOKUP($A162,' Taxi out times'!$B$3662:$C$4362, 2, 0)), 'ICAO LTO Cycle times'!$D$7,VLOOKUP($A162,' Taxi out times'!$B$3662:$C$4362, 2, 0)*60)</f>
        <v>1140</v>
      </c>
      <c r="I162" s="30">
        <f>IF(ISNA(VLOOKUP($A162,' Taxi out times'!$B$4363:$C$5052, 2, 0)), 'ICAO LTO Cycle times'!$D$7,VLOOKUP($A162,' Taxi out times'!$B$4363:$C$5052, 2, 0)*60)</f>
        <v>333.98601398601397</v>
      </c>
      <c r="J162" s="30">
        <f>IF(ISNA(VLOOKUP($A162,' Taxi out times'!$B$5053:$C$5713, 2, 0)), 'ICAO LTO Cycle times'!$D$7,VLOOKUP($A162,' Taxi out times'!$B$5053:$C$5713, 2, 0)*60)</f>
        <v>1140</v>
      </c>
      <c r="K162" s="30">
        <f>IF(ISNA(VLOOKUP($A162,' Taxi out times'!$B$5714:$C$6466, 2, 0)), 'ICAO LTO Cycle times'!$D$7,VLOOKUP($A162,' Taxi out times'!$B$5713:$C$6466, 2, 0)*60)</f>
        <v>335.40372670807454</v>
      </c>
      <c r="L162" s="30">
        <f>IF(ISNA(VLOOKUP($A162,' Taxi out times'!$B$6467:$C$7195, 2, 0)), 'ICAO LTO Cycle times'!$D$7,VLOOKUP($A162,' Taxi out times'!$B$6467:$C$7195, 2, 0)*60)</f>
        <v>354.9438202247191</v>
      </c>
      <c r="M162" s="30">
        <f>IF(ISNA(VLOOKUP($A162,'Taxi in times'!$B$2:$C$483, 2, 0)), 'ICAO LTO Cycle times'!$D$8,VLOOKUP($A162,'Taxi in times'!$B$2:$C$483, 2, 0)*60)</f>
        <v>420</v>
      </c>
      <c r="N162" s="30">
        <f>IF(ISNA(VLOOKUP($A162,'Taxi in times'!$B$483:$C$1074, 2, 0)), 'ICAO LTO Cycle times'!$D$8,VLOOKUP($A162,'Taxi in times'!$B$483:$C$1074, 2, 0)*60)</f>
        <v>171.9047619047619</v>
      </c>
      <c r="O162" s="30">
        <f>IF(ISNA(VLOOKUP($A162,'Taxi in times'!$B$1074:$C$1700, 2, 0)), 'ICAO LTO Cycle times'!$D$8,VLOOKUP($A162,'Taxi in times'!$B$1074:$C$1700, 2, 0)*60)</f>
        <v>420</v>
      </c>
      <c r="P162" s="30">
        <f>IF(ISNA(VLOOKUP($A162,'Taxi in times'!$B$1700:$C$2346, 2, 0)), 'ICAO LTO Cycle times'!$D$8,VLOOKUP($A162,'Taxi in times'!$B$1700:$C$2346, 2, 0)*60)</f>
        <v>420</v>
      </c>
      <c r="Q162" s="30">
        <f>IF(ISNA(VLOOKUP($A162,'Taxi in times'!$B$2346:$C$3020, 2, 0)), 'ICAO LTO Cycle times'!$D$8,VLOOKUP($A162,'Taxi in times'!$B$2346:$C$3020, 2, 0)*60)</f>
        <v>420</v>
      </c>
      <c r="R162" s="30">
        <f>IF(ISNA(VLOOKUP($A162,'Taxi in times'!$B$3020:$C$3684, 2, 0)), 'ICAO LTO Cycle times'!$D$8,VLOOKUP($A162,'Taxi in times'!$B$3020:$C$3684, 2, 0)*60)</f>
        <v>161.7391304347826</v>
      </c>
      <c r="S162" s="30">
        <f>IF(ISNA(VLOOKUP($A162,'Taxi in times'!$B$3684:$C$4389, 2, 0)), 'ICAO LTO Cycle times'!$D$8,VLOOKUP($A162,'Taxi in times'!$B$3684:$C$4389, 2, 0)*60)</f>
        <v>420</v>
      </c>
      <c r="T162" s="30">
        <f>IF(ISNA(VLOOKUP($A162,'Taxi in times'!$B$4389:$C$5084, 2, 0)), 'ICAO LTO Cycle times'!$D$8,VLOOKUP($A162,'Taxi in times'!$B$4389:$C$5084, 2, 0)*60)</f>
        <v>157.09090909090909</v>
      </c>
      <c r="U162" s="30">
        <f>IF(ISNA(VLOOKUP($A162,'Taxi in times'!$B$5085:$C$5749, 2, 0)), 'ICAO LTO Cycle times'!$D$8,VLOOKUP($A162,'Taxi in times'!$B$5085:$C$5749, 2, 0)*60)</f>
        <v>420</v>
      </c>
      <c r="V162" s="30">
        <f>IF(ISNA(VLOOKUP($A162,'Taxi in times'!$B$5750:$C$6509, 2, 0)), 'ICAO LTO Cycle times'!$D$8,VLOOKUP($A162,'Taxi in times'!$B$5750:$C$6509, 2, 0)*60)</f>
        <v>210.1840490797546</v>
      </c>
      <c r="W162" s="30">
        <f>IF(ISNA(VLOOKUP($A162,'Taxi in times'!$B$6510:$C$7239, 2, 0)), 'ICAO LTO Cycle times'!$D$8,VLOOKUP($A162,'Taxi in times'!$B$6510:$C$7239, 2, 0)*60)</f>
        <v>264.46927374301674</v>
      </c>
    </row>
    <row r="163" spans="1:23">
      <c r="A163" s="3" t="s">
        <v>493</v>
      </c>
      <c r="B163" s="30">
        <f>IF(ISNA(VLOOKUP($A163,' Taxi out times'!$B$2:$C$483, 2, 0)), 'ICAO LTO Cycle times'!$D$7,VLOOKUP($A163,' Taxi out times'!$B$2:$C$483, 2, 0)*60)</f>
        <v>342.81286687015734</v>
      </c>
      <c r="C163" s="30">
        <f>IF(ISNA(VLOOKUP($A163,' Taxi out times'!$B$484:$C$1071, 2, 0)), 'ICAO LTO Cycle times'!$D$7,VLOOKUP($A163,' Taxi out times'!$B$484:$C$1071, 2, 0)*60)</f>
        <v>356.58650116369279</v>
      </c>
      <c r="D163" s="30">
        <f>IF(ISNA(VLOOKUP($A163,' Taxi out times'!$B$1072:$C$1692, 2, 0)), 'ICAO LTO Cycle times'!$D$7,VLOOKUP($A163,' Taxi out times'!$B$1072:$C$1692, 2, 0)*60)</f>
        <v>369.15539678489409</v>
      </c>
      <c r="E163" s="30">
        <f>IF(ISNA(VLOOKUP($A163,' Taxi out times'!$B$1693:$C$2329, 2, 0)), 'ICAO LTO Cycle times'!$D$7,VLOOKUP($A163,' Taxi out times'!$B$1693:$C$2329, 2, 0)*60)</f>
        <v>423.00194931773876</v>
      </c>
      <c r="F163" s="30">
        <f>IF(ISNA(VLOOKUP($A163,' Taxi out times'!$B$2330:$C$2997, 2, 0)), 'ICAO LTO Cycle times'!$D$7,VLOOKUP($A163,' Taxi out times'!$B$2330:$C$2997, 2, 0)*60)</f>
        <v>419.55832389580974</v>
      </c>
      <c r="G163" s="30">
        <f>IF(ISNA(VLOOKUP($A163,' Taxi out times'!$B$2998:$C$3661, 2, 0)), 'ICAO LTO Cycle times'!$D$7,VLOOKUP($A163,' Taxi out times'!$B$2998:$C$3661, 2, 0)*60)</f>
        <v>451.73385959966168</v>
      </c>
      <c r="H163" s="30">
        <f>IF(ISNA(VLOOKUP($A163,' Taxi out times'!$B$3662:$C$4362, 2, 0)), 'ICAO LTO Cycle times'!$D$7,VLOOKUP($A163,' Taxi out times'!$B$3662:$C$4362, 2, 0)*60)</f>
        <v>457.22496632240683</v>
      </c>
      <c r="I163" s="30">
        <f>IF(ISNA(VLOOKUP($A163,' Taxi out times'!$B$4363:$C$5052, 2, 0)), 'ICAO LTO Cycle times'!$D$7,VLOOKUP($A163,' Taxi out times'!$B$4363:$C$5052, 2, 0)*60)</f>
        <v>527.38735651875959</v>
      </c>
      <c r="J163" s="30">
        <f>IF(ISNA(VLOOKUP($A163,' Taxi out times'!$B$5053:$C$5713, 2, 0)), 'ICAO LTO Cycle times'!$D$7,VLOOKUP($A163,' Taxi out times'!$B$5053:$C$5713, 2, 0)*60)</f>
        <v>554.56782713085238</v>
      </c>
      <c r="K163" s="30">
        <f>IF(ISNA(VLOOKUP($A163,' Taxi out times'!$B$5714:$C$6466, 2, 0)), 'ICAO LTO Cycle times'!$D$7,VLOOKUP($A163,' Taxi out times'!$B$5713:$C$6466, 2, 0)*60)</f>
        <v>536.76958174904939</v>
      </c>
      <c r="L163" s="30">
        <f>IF(ISNA(VLOOKUP($A163,' Taxi out times'!$B$6467:$C$7195, 2, 0)), 'ICAO LTO Cycle times'!$D$7,VLOOKUP($A163,' Taxi out times'!$B$6467:$C$7195, 2, 0)*60)</f>
        <v>533.74291364535259</v>
      </c>
      <c r="M163" s="30">
        <f>IF(ISNA(VLOOKUP($A163,'Taxi in times'!$B$2:$C$483, 2, 0)), 'ICAO LTO Cycle times'!$D$8,VLOOKUP($A163,'Taxi in times'!$B$2:$C$483, 2, 0)*60)</f>
        <v>227.53228457384361</v>
      </c>
      <c r="N163" s="30">
        <f>IF(ISNA(VLOOKUP($A163,'Taxi in times'!$B$483:$C$1074, 2, 0)), 'ICAO LTO Cycle times'!$D$8,VLOOKUP($A163,'Taxi in times'!$B$483:$C$1074, 2, 0)*60)</f>
        <v>235.42621684264745</v>
      </c>
      <c r="O163" s="30">
        <f>IF(ISNA(VLOOKUP($A163,'Taxi in times'!$B$1074:$C$1700, 2, 0)), 'ICAO LTO Cycle times'!$D$8,VLOOKUP($A163,'Taxi in times'!$B$1074:$C$1700, 2, 0)*60)</f>
        <v>249.7616580310881</v>
      </c>
      <c r="P163" s="30">
        <f>IF(ISNA(VLOOKUP($A163,'Taxi in times'!$B$1700:$C$2346, 2, 0)), 'ICAO LTO Cycle times'!$D$8,VLOOKUP($A163,'Taxi in times'!$B$1700:$C$2346, 2, 0)*60)</f>
        <v>276.58012533572065</v>
      </c>
      <c r="Q163" s="30">
        <f>IF(ISNA(VLOOKUP($A163,'Taxi in times'!$B$2346:$C$3020, 2, 0)), 'ICAO LTO Cycle times'!$D$8,VLOOKUP($A163,'Taxi in times'!$B$2346:$C$3020, 2, 0)*60)</f>
        <v>274.87859966120834</v>
      </c>
      <c r="R163" s="30">
        <f>IF(ISNA(VLOOKUP($A163,'Taxi in times'!$B$3020:$C$3684, 2, 0)), 'ICAO LTO Cycle times'!$D$8,VLOOKUP($A163,'Taxi in times'!$B$3020:$C$3684, 2, 0)*60)</f>
        <v>266.54275092936803</v>
      </c>
      <c r="S163" s="30">
        <f>IF(ISNA(VLOOKUP($A163,'Taxi in times'!$B$3684:$C$4389, 2, 0)), 'ICAO LTO Cycle times'!$D$8,VLOOKUP($A163,'Taxi in times'!$B$3684:$C$4389, 2, 0)*60)</f>
        <v>267.25546345139412</v>
      </c>
      <c r="T163" s="30">
        <f>IF(ISNA(VLOOKUP($A163,'Taxi in times'!$B$4389:$C$5084, 2, 0)), 'ICAO LTO Cycle times'!$D$8,VLOOKUP($A163,'Taxi in times'!$B$4389:$C$5084, 2, 0)*60)</f>
        <v>282.42413793103452</v>
      </c>
      <c r="U163" s="30">
        <f>IF(ISNA(VLOOKUP($A163,'Taxi in times'!$B$5085:$C$5749, 2, 0)), 'ICAO LTO Cycle times'!$D$8,VLOOKUP($A163,'Taxi in times'!$B$5085:$C$5749, 2, 0)*60)</f>
        <v>283.89540126239854</v>
      </c>
      <c r="V163" s="30">
        <f>IF(ISNA(VLOOKUP($A163,'Taxi in times'!$B$5750:$C$6509, 2, 0)), 'ICAO LTO Cycle times'!$D$8,VLOOKUP($A163,'Taxi in times'!$B$5750:$C$6509, 2, 0)*60)</f>
        <v>274.93526997158193</v>
      </c>
      <c r="W163" s="30">
        <f>IF(ISNA(VLOOKUP($A163,'Taxi in times'!$B$6510:$C$7239, 2, 0)), 'ICAO LTO Cycle times'!$D$8,VLOOKUP($A163,'Taxi in times'!$B$6510:$C$7239, 2, 0)*60)</f>
        <v>266.99542872974092</v>
      </c>
    </row>
    <row r="164" spans="1:23">
      <c r="A164" s="3" t="s">
        <v>494</v>
      </c>
      <c r="B164" s="30">
        <f>IF(ISNA(VLOOKUP($A164,' Taxi out times'!$B$2:$C$483, 2, 0)), 'ICAO LTO Cycle times'!$D$7,VLOOKUP($A164,' Taxi out times'!$B$2:$C$483, 2, 0)*60)</f>
        <v>587.77777777777771</v>
      </c>
      <c r="C164" s="30">
        <f>IF(ISNA(VLOOKUP($A164,' Taxi out times'!$B$484:$C$1071, 2, 0)), 'ICAO LTO Cycle times'!$D$7,VLOOKUP($A164,' Taxi out times'!$B$484:$C$1071, 2, 0)*60)</f>
        <v>548.17637934854872</v>
      </c>
      <c r="D164" s="30">
        <f>IF(ISNA(VLOOKUP($A164,' Taxi out times'!$B$1072:$C$1692, 2, 0)), 'ICAO LTO Cycle times'!$D$7,VLOOKUP($A164,' Taxi out times'!$B$1072:$C$1692, 2, 0)*60)</f>
        <v>567.12688717298602</v>
      </c>
      <c r="E164" s="30">
        <f>IF(ISNA(VLOOKUP($A164,' Taxi out times'!$B$1693:$C$2329, 2, 0)), 'ICAO LTO Cycle times'!$D$7,VLOOKUP($A164,' Taxi out times'!$B$1693:$C$2329, 2, 0)*60)</f>
        <v>583.53247598893051</v>
      </c>
      <c r="F164" s="30">
        <f>IF(ISNA(VLOOKUP($A164,' Taxi out times'!$B$2330:$C$2997, 2, 0)), 'ICAO LTO Cycle times'!$D$7,VLOOKUP($A164,' Taxi out times'!$B$2330:$C$2997, 2, 0)*60)</f>
        <v>542.39162758778446</v>
      </c>
      <c r="G164" s="30">
        <f>IF(ISNA(VLOOKUP($A164,' Taxi out times'!$B$2998:$C$3661, 2, 0)), 'ICAO LTO Cycle times'!$D$7,VLOOKUP($A164,' Taxi out times'!$B$2998:$C$3661, 2, 0)*60)</f>
        <v>551.76048045219034</v>
      </c>
      <c r="H164" s="30">
        <f>IF(ISNA(VLOOKUP($A164,' Taxi out times'!$B$3662:$C$4362, 2, 0)), 'ICAO LTO Cycle times'!$D$7,VLOOKUP($A164,' Taxi out times'!$B$3662:$C$4362, 2, 0)*60)</f>
        <v>524.77132397136768</v>
      </c>
      <c r="I164" s="30">
        <f>IF(ISNA(VLOOKUP($A164,' Taxi out times'!$B$4363:$C$5052, 2, 0)), 'ICAO LTO Cycle times'!$D$7,VLOOKUP($A164,' Taxi out times'!$B$4363:$C$5052, 2, 0)*60)</f>
        <v>515.94548369855693</v>
      </c>
      <c r="J164" s="30">
        <f>IF(ISNA(VLOOKUP($A164,' Taxi out times'!$B$5053:$C$5713, 2, 0)), 'ICAO LTO Cycle times'!$D$7,VLOOKUP($A164,' Taxi out times'!$B$5053:$C$5713, 2, 0)*60)</f>
        <v>539.26148117501032</v>
      </c>
      <c r="K164" s="30">
        <f>IF(ISNA(VLOOKUP($A164,' Taxi out times'!$B$5714:$C$6466, 2, 0)), 'ICAO LTO Cycle times'!$D$7,VLOOKUP($A164,' Taxi out times'!$B$5713:$C$6466, 2, 0)*60)</f>
        <v>529.83030303030307</v>
      </c>
      <c r="L164" s="30">
        <f>IF(ISNA(VLOOKUP($A164,' Taxi out times'!$B$6467:$C$7195, 2, 0)), 'ICAO LTO Cycle times'!$D$7,VLOOKUP($A164,' Taxi out times'!$B$6467:$C$7195, 2, 0)*60)</f>
        <v>526.5044877139635</v>
      </c>
      <c r="M164" s="30">
        <f>IF(ISNA(VLOOKUP($A164,'Taxi in times'!$B$2:$C$483, 2, 0)), 'ICAO LTO Cycle times'!$D$8,VLOOKUP($A164,'Taxi in times'!$B$2:$C$483, 2, 0)*60)</f>
        <v>260.22584692597241</v>
      </c>
      <c r="N164" s="30">
        <f>IF(ISNA(VLOOKUP($A164,'Taxi in times'!$B$483:$C$1074, 2, 0)), 'ICAO LTO Cycle times'!$D$8,VLOOKUP($A164,'Taxi in times'!$B$483:$C$1074, 2, 0)*60)</f>
        <v>252.77863606267931</v>
      </c>
      <c r="O164" s="30">
        <f>IF(ISNA(VLOOKUP($A164,'Taxi in times'!$B$1074:$C$1700, 2, 0)), 'ICAO LTO Cycle times'!$D$8,VLOOKUP($A164,'Taxi in times'!$B$1074:$C$1700, 2, 0)*60)</f>
        <v>247.99722318639363</v>
      </c>
      <c r="P164" s="30">
        <f>IF(ISNA(VLOOKUP($A164,'Taxi in times'!$B$1700:$C$2346, 2, 0)), 'ICAO LTO Cycle times'!$D$8,VLOOKUP($A164,'Taxi in times'!$B$1700:$C$2346, 2, 0)*60)</f>
        <v>249.21772220712148</v>
      </c>
      <c r="Q164" s="30">
        <f>IF(ISNA(VLOOKUP($A164,'Taxi in times'!$B$2346:$C$3020, 2, 0)), 'ICAO LTO Cycle times'!$D$8,VLOOKUP($A164,'Taxi in times'!$B$2346:$C$3020, 2, 0)*60)</f>
        <v>251.87667713388524</v>
      </c>
      <c r="R164" s="30">
        <f>IF(ISNA(VLOOKUP($A164,'Taxi in times'!$B$3020:$C$3684, 2, 0)), 'ICAO LTO Cycle times'!$D$8,VLOOKUP($A164,'Taxi in times'!$B$3020:$C$3684, 2, 0)*60)</f>
        <v>256.68239179148486</v>
      </c>
      <c r="S164" s="30">
        <f>IF(ISNA(VLOOKUP($A164,'Taxi in times'!$B$3684:$C$4389, 2, 0)), 'ICAO LTO Cycle times'!$D$8,VLOOKUP($A164,'Taxi in times'!$B$3684:$C$4389, 2, 0)*60)</f>
        <v>246.75184275184273</v>
      </c>
      <c r="T164" s="30">
        <f>IF(ISNA(VLOOKUP($A164,'Taxi in times'!$B$4389:$C$5084, 2, 0)), 'ICAO LTO Cycle times'!$D$8,VLOOKUP($A164,'Taxi in times'!$B$4389:$C$5084, 2, 0)*60)</f>
        <v>248.48058795334714</v>
      </c>
      <c r="U164" s="30">
        <f>IF(ISNA(VLOOKUP($A164,'Taxi in times'!$B$5085:$C$5749, 2, 0)), 'ICAO LTO Cycle times'!$D$8,VLOOKUP($A164,'Taxi in times'!$B$5085:$C$5749, 2, 0)*60)</f>
        <v>250.7828412714741</v>
      </c>
      <c r="V164" s="30">
        <f>IF(ISNA(VLOOKUP($A164,'Taxi in times'!$B$5750:$C$6509, 2, 0)), 'ICAO LTO Cycle times'!$D$8,VLOOKUP($A164,'Taxi in times'!$B$5750:$C$6509, 2, 0)*60)</f>
        <v>251.90389845874887</v>
      </c>
      <c r="W164" s="30">
        <f>IF(ISNA(VLOOKUP($A164,'Taxi in times'!$B$6510:$C$7239, 2, 0)), 'ICAO LTO Cycle times'!$D$8,VLOOKUP($A164,'Taxi in times'!$B$6510:$C$7239, 2, 0)*60)</f>
        <v>252.82397884219807</v>
      </c>
    </row>
    <row r="165" spans="1:23">
      <c r="A165" s="3" t="s">
        <v>495</v>
      </c>
      <c r="B165" s="30">
        <f>IF(ISNA(VLOOKUP($A165,' Taxi out times'!$B$2:$C$483, 2, 0)), 'ICAO LTO Cycle times'!$D$7,VLOOKUP($A165,' Taxi out times'!$B$2:$C$483, 2, 0)*60)</f>
        <v>430.64071370640715</v>
      </c>
      <c r="C165" s="30">
        <f>IF(ISNA(VLOOKUP($A165,' Taxi out times'!$B$484:$C$1071, 2, 0)), 'ICAO LTO Cycle times'!$D$7,VLOOKUP($A165,' Taxi out times'!$B$484:$C$1071, 2, 0)*60)</f>
        <v>429.30007265681763</v>
      </c>
      <c r="D165" s="30">
        <f>IF(ISNA(VLOOKUP($A165,' Taxi out times'!$B$1072:$C$1692, 2, 0)), 'ICAO LTO Cycle times'!$D$7,VLOOKUP($A165,' Taxi out times'!$B$1072:$C$1692, 2, 0)*60)</f>
        <v>415.34958601655933</v>
      </c>
      <c r="E165" s="30">
        <f>IF(ISNA(VLOOKUP($A165,' Taxi out times'!$B$1693:$C$2329, 2, 0)), 'ICAO LTO Cycle times'!$D$7,VLOOKUP($A165,' Taxi out times'!$B$1693:$C$2329, 2, 0)*60)</f>
        <v>416.60287081339715</v>
      </c>
      <c r="F165" s="30">
        <f>IF(ISNA(VLOOKUP($A165,' Taxi out times'!$B$2330:$C$2997, 2, 0)), 'ICAO LTO Cycle times'!$D$7,VLOOKUP($A165,' Taxi out times'!$B$2330:$C$2997, 2, 0)*60)</f>
        <v>425.00417014178481</v>
      </c>
      <c r="G165" s="30">
        <f>IF(ISNA(VLOOKUP($A165,' Taxi out times'!$B$2998:$C$3661, 2, 0)), 'ICAO LTO Cycle times'!$D$7,VLOOKUP($A165,' Taxi out times'!$B$2998:$C$3661, 2, 0)*60)</f>
        <v>448.19098579954726</v>
      </c>
      <c r="H165" s="30">
        <f>IF(ISNA(VLOOKUP($A165,' Taxi out times'!$B$3662:$C$4362, 2, 0)), 'ICAO LTO Cycle times'!$D$7,VLOOKUP($A165,' Taxi out times'!$B$3662:$C$4362, 2, 0)*60)</f>
        <v>447.99019607843138</v>
      </c>
      <c r="I165" s="30">
        <f>IF(ISNA(VLOOKUP($A165,' Taxi out times'!$B$4363:$C$5052, 2, 0)), 'ICAO LTO Cycle times'!$D$7,VLOOKUP($A165,' Taxi out times'!$B$4363:$C$5052, 2, 0)*60)</f>
        <v>464.54988747186792</v>
      </c>
      <c r="J165" s="30">
        <f>IF(ISNA(VLOOKUP($A165,' Taxi out times'!$B$5053:$C$5713, 2, 0)), 'ICAO LTO Cycle times'!$D$7,VLOOKUP($A165,' Taxi out times'!$B$5053:$C$5713, 2, 0)*60)</f>
        <v>468.66396761133603</v>
      </c>
      <c r="K165" s="30">
        <f>IF(ISNA(VLOOKUP($A165,' Taxi out times'!$B$5714:$C$6466, 2, 0)), 'ICAO LTO Cycle times'!$D$7,VLOOKUP($A165,' Taxi out times'!$B$5713:$C$6466, 2, 0)*60)</f>
        <v>447.72289727000162</v>
      </c>
      <c r="L165" s="30">
        <f>IF(ISNA(VLOOKUP($A165,' Taxi out times'!$B$6467:$C$7195, 2, 0)), 'ICAO LTO Cycle times'!$D$7,VLOOKUP($A165,' Taxi out times'!$B$6467:$C$7195, 2, 0)*60)</f>
        <v>433.74379652605461</v>
      </c>
      <c r="M165" s="30">
        <f>IF(ISNA(VLOOKUP($A165,'Taxi in times'!$B$2:$C$483, 2, 0)), 'ICAO LTO Cycle times'!$D$8,VLOOKUP($A165,'Taxi in times'!$B$2:$C$483, 2, 0)*60)</f>
        <v>144.22983544645265</v>
      </c>
      <c r="N165" s="30">
        <f>IF(ISNA(VLOOKUP($A165,'Taxi in times'!$B$483:$C$1074, 2, 0)), 'ICAO LTO Cycle times'!$D$8,VLOOKUP($A165,'Taxi in times'!$B$483:$C$1074, 2, 0)*60)</f>
        <v>147.18343765045739</v>
      </c>
      <c r="O165" s="30">
        <f>IF(ISNA(VLOOKUP($A165,'Taxi in times'!$B$1074:$C$1700, 2, 0)), 'ICAO LTO Cycle times'!$D$8,VLOOKUP($A165,'Taxi in times'!$B$1074:$C$1700, 2, 0)*60)</f>
        <v>151.90695532012896</v>
      </c>
      <c r="P165" s="30">
        <f>IF(ISNA(VLOOKUP($A165,'Taxi in times'!$B$1700:$C$2346, 2, 0)), 'ICAO LTO Cycle times'!$D$8,VLOOKUP($A165,'Taxi in times'!$B$1700:$C$2346, 2, 0)*60)</f>
        <v>162.66094420600857</v>
      </c>
      <c r="Q165" s="30">
        <f>IF(ISNA(VLOOKUP($A165,'Taxi in times'!$B$2346:$C$3020, 2, 0)), 'ICAO LTO Cycle times'!$D$8,VLOOKUP($A165,'Taxi in times'!$B$2346:$C$3020, 2, 0)*60)</f>
        <v>169.48128693368352</v>
      </c>
      <c r="R165" s="30">
        <f>IF(ISNA(VLOOKUP($A165,'Taxi in times'!$B$3020:$C$3684, 2, 0)), 'ICAO LTO Cycle times'!$D$8,VLOOKUP($A165,'Taxi in times'!$B$3020:$C$3684, 2, 0)*60)</f>
        <v>168.08842105263156</v>
      </c>
      <c r="S165" s="30">
        <f>IF(ISNA(VLOOKUP($A165,'Taxi in times'!$B$3684:$C$4389, 2, 0)), 'ICAO LTO Cycle times'!$D$8,VLOOKUP($A165,'Taxi in times'!$B$3684:$C$4389, 2, 0)*60)</f>
        <v>170.50235800697149</v>
      </c>
      <c r="T165" s="30">
        <f>IF(ISNA(VLOOKUP($A165,'Taxi in times'!$B$4389:$C$5084, 2, 0)), 'ICAO LTO Cycle times'!$D$8,VLOOKUP($A165,'Taxi in times'!$B$4389:$C$5084, 2, 0)*60)</f>
        <v>175.1183765501691</v>
      </c>
      <c r="U165" s="30">
        <f>IF(ISNA(VLOOKUP($A165,'Taxi in times'!$B$5085:$C$5749, 2, 0)), 'ICAO LTO Cycle times'!$D$8,VLOOKUP($A165,'Taxi in times'!$B$5085:$C$5749, 2, 0)*60)</f>
        <v>164.48676891960221</v>
      </c>
      <c r="V165" s="30">
        <f>IF(ISNA(VLOOKUP($A165,'Taxi in times'!$B$5750:$C$6509, 2, 0)), 'ICAO LTO Cycle times'!$D$8,VLOOKUP($A165,'Taxi in times'!$B$5750:$C$6509, 2, 0)*60)</f>
        <v>158.6654046379555</v>
      </c>
      <c r="W165" s="30">
        <f>IF(ISNA(VLOOKUP($A165,'Taxi in times'!$B$6510:$C$7239, 2, 0)), 'ICAO LTO Cycle times'!$D$8,VLOOKUP($A165,'Taxi in times'!$B$6510:$C$7239, 2, 0)*60)</f>
        <v>153.90369331463299</v>
      </c>
    </row>
    <row r="166" spans="1:23">
      <c r="A166" s="3" t="s">
        <v>496</v>
      </c>
      <c r="B166" s="30">
        <f>IF(ISNA(VLOOKUP($A166,' Taxi out times'!$B$2:$C$483, 2, 0)), 'ICAO LTO Cycle times'!$D$7,VLOOKUP($A166,' Taxi out times'!$B$2:$C$483, 2, 0)*60)</f>
        <v>1140</v>
      </c>
      <c r="C166" s="30">
        <f>IF(ISNA(VLOOKUP($A166,' Taxi out times'!$B$484:$C$1071, 2, 0)), 'ICAO LTO Cycle times'!$D$7,VLOOKUP($A166,' Taxi out times'!$B$484:$C$1071, 2, 0)*60)</f>
        <v>167.21476510067114</v>
      </c>
      <c r="D166" s="30">
        <f>IF(ISNA(VLOOKUP($A166,' Taxi out times'!$B$1072:$C$1692, 2, 0)), 'ICAO LTO Cycle times'!$D$7,VLOOKUP($A166,' Taxi out times'!$B$1072:$C$1692, 2, 0)*60)</f>
        <v>163.79187455452603</v>
      </c>
      <c r="E166" s="30">
        <f>IF(ISNA(VLOOKUP($A166,' Taxi out times'!$B$1693:$C$2329, 2, 0)), 'ICAO LTO Cycle times'!$D$7,VLOOKUP($A166,' Taxi out times'!$B$1693:$C$2329, 2, 0)*60)</f>
        <v>154.30311231393776</v>
      </c>
      <c r="F166" s="30">
        <f>IF(ISNA(VLOOKUP($A166,' Taxi out times'!$B$2330:$C$2997, 2, 0)), 'ICAO LTO Cycle times'!$D$7,VLOOKUP($A166,' Taxi out times'!$B$2330:$C$2997, 2, 0)*60)</f>
        <v>157.98090040927696</v>
      </c>
      <c r="G166" s="30">
        <f>IF(ISNA(VLOOKUP($A166,' Taxi out times'!$B$2998:$C$3661, 2, 0)), 'ICAO LTO Cycle times'!$D$7,VLOOKUP($A166,' Taxi out times'!$B$2998:$C$3661, 2, 0)*60)</f>
        <v>163.89953734302711</v>
      </c>
      <c r="H166" s="30">
        <f>IF(ISNA(VLOOKUP($A166,' Taxi out times'!$B$3662:$C$4362, 2, 0)), 'ICAO LTO Cycle times'!$D$7,VLOOKUP($A166,' Taxi out times'!$B$3662:$C$4362, 2, 0)*60)</f>
        <v>157.63193504736131</v>
      </c>
      <c r="I166" s="30">
        <f>IF(ISNA(VLOOKUP($A166,' Taxi out times'!$B$4363:$C$5052, 2, 0)), 'ICAO LTO Cycle times'!$D$7,VLOOKUP($A166,' Taxi out times'!$B$4363:$C$5052, 2, 0)*60)</f>
        <v>162.68839103869652</v>
      </c>
      <c r="J166" s="30">
        <f>IF(ISNA(VLOOKUP($A166,' Taxi out times'!$B$5053:$C$5713, 2, 0)), 'ICAO LTO Cycle times'!$D$7,VLOOKUP($A166,' Taxi out times'!$B$5053:$C$5713, 2, 0)*60)</f>
        <v>171.38381201044385</v>
      </c>
      <c r="K166" s="30">
        <f>IF(ISNA(VLOOKUP($A166,' Taxi out times'!$B$5714:$C$6466, 2, 0)), 'ICAO LTO Cycle times'!$D$7,VLOOKUP($A166,' Taxi out times'!$B$5713:$C$6466, 2, 0)*60)</f>
        <v>272.70603504218042</v>
      </c>
      <c r="L166" s="30">
        <f>IF(ISNA(VLOOKUP($A166,' Taxi out times'!$B$6467:$C$7195, 2, 0)), 'ICAO LTO Cycle times'!$D$7,VLOOKUP($A166,' Taxi out times'!$B$6467:$C$7195, 2, 0)*60)</f>
        <v>144.95681063122925</v>
      </c>
      <c r="M166" s="30">
        <f>IF(ISNA(VLOOKUP($A166,'Taxi in times'!$B$2:$C$483, 2, 0)), 'ICAO LTO Cycle times'!$D$8,VLOOKUP($A166,'Taxi in times'!$B$2:$C$483, 2, 0)*60)</f>
        <v>420</v>
      </c>
      <c r="N166" s="30">
        <f>IF(ISNA(VLOOKUP($A166,'Taxi in times'!$B$483:$C$1074, 2, 0)), 'ICAO LTO Cycle times'!$D$8,VLOOKUP($A166,'Taxi in times'!$B$483:$C$1074, 2, 0)*60)</f>
        <v>159.13265306122449</v>
      </c>
      <c r="O166" s="30">
        <f>IF(ISNA(VLOOKUP($A166,'Taxi in times'!$B$1074:$C$1700, 2, 0)), 'ICAO LTO Cycle times'!$D$8,VLOOKUP($A166,'Taxi in times'!$B$1074:$C$1700, 2, 0)*60)</f>
        <v>148.78118317890235</v>
      </c>
      <c r="P166" s="30">
        <f>IF(ISNA(VLOOKUP($A166,'Taxi in times'!$B$1700:$C$2346, 2, 0)), 'ICAO LTO Cycle times'!$D$8,VLOOKUP($A166,'Taxi in times'!$B$1700:$C$2346, 2, 0)*60)</f>
        <v>142.48480756245777</v>
      </c>
      <c r="Q166" s="30">
        <f>IF(ISNA(VLOOKUP($A166,'Taxi in times'!$B$2346:$C$3020, 2, 0)), 'ICAO LTO Cycle times'!$D$8,VLOOKUP($A166,'Taxi in times'!$B$2346:$C$3020, 2, 0)*60)</f>
        <v>147.26530612244898</v>
      </c>
      <c r="R166" s="30">
        <f>IF(ISNA(VLOOKUP($A166,'Taxi in times'!$B$3020:$C$3684, 2, 0)), 'ICAO LTO Cycle times'!$D$8,VLOOKUP($A166,'Taxi in times'!$B$3020:$C$3684, 2, 0)*60)</f>
        <v>145.86754966887418</v>
      </c>
      <c r="S166" s="30">
        <f>IF(ISNA(VLOOKUP($A166,'Taxi in times'!$B$3684:$C$4389, 2, 0)), 'ICAO LTO Cycle times'!$D$8,VLOOKUP($A166,'Taxi in times'!$B$3684:$C$4389, 2, 0)*60)</f>
        <v>141.4111261872456</v>
      </c>
      <c r="T166" s="30">
        <f>IF(ISNA(VLOOKUP($A166,'Taxi in times'!$B$4389:$C$5084, 2, 0)), 'ICAO LTO Cycle times'!$D$8,VLOOKUP($A166,'Taxi in times'!$B$4389:$C$5084, 2, 0)*60)</f>
        <v>151.94009530292715</v>
      </c>
      <c r="U166" s="30">
        <f>IF(ISNA(VLOOKUP($A166,'Taxi in times'!$B$5085:$C$5749, 2, 0)), 'ICAO LTO Cycle times'!$D$8,VLOOKUP($A166,'Taxi in times'!$B$5085:$C$5749, 2, 0)*60)</f>
        <v>160.49705689993459</v>
      </c>
      <c r="V166" s="30">
        <f>IF(ISNA(VLOOKUP($A166,'Taxi in times'!$B$5750:$C$6509, 2, 0)), 'ICAO LTO Cycle times'!$D$8,VLOOKUP($A166,'Taxi in times'!$B$5750:$C$6509, 2, 0)*60)</f>
        <v>254.47196870925683</v>
      </c>
      <c r="W166" s="30">
        <f>IF(ISNA(VLOOKUP($A166,'Taxi in times'!$B$6510:$C$7239, 2, 0)), 'ICAO LTO Cycle times'!$D$8,VLOOKUP($A166,'Taxi in times'!$B$6510:$C$7239, 2, 0)*60)</f>
        <v>145.29686457638425</v>
      </c>
    </row>
    <row r="167" spans="1:23">
      <c r="A167" s="3" t="s">
        <v>497</v>
      </c>
      <c r="B167" s="30">
        <f>IF(ISNA(VLOOKUP($A167,' Taxi out times'!$B$2:$C$483, 2, 0)), 'ICAO LTO Cycle times'!$D$7,VLOOKUP($A167,' Taxi out times'!$B$2:$C$483, 2, 0)*60)</f>
        <v>349.18141592920352</v>
      </c>
      <c r="C167" s="30">
        <f>IF(ISNA(VLOOKUP($A167,' Taxi out times'!$B$484:$C$1071, 2, 0)), 'ICAO LTO Cycle times'!$D$7,VLOOKUP($A167,' Taxi out times'!$B$484:$C$1071, 2, 0)*60)</f>
        <v>265.75839653304439</v>
      </c>
      <c r="D167" s="30">
        <f>IF(ISNA(VLOOKUP($A167,' Taxi out times'!$B$1072:$C$1692, 2, 0)), 'ICAO LTO Cycle times'!$D$7,VLOOKUP($A167,' Taxi out times'!$B$1072:$C$1692, 2, 0)*60)</f>
        <v>253.41276595744679</v>
      </c>
      <c r="E167" s="30">
        <f>IF(ISNA(VLOOKUP($A167,' Taxi out times'!$B$1693:$C$2329, 2, 0)), 'ICAO LTO Cycle times'!$D$7,VLOOKUP($A167,' Taxi out times'!$B$1693:$C$2329, 2, 0)*60)</f>
        <v>242.07963334288172</v>
      </c>
      <c r="F167" s="30">
        <f>IF(ISNA(VLOOKUP($A167,' Taxi out times'!$B$2330:$C$2997, 2, 0)), 'ICAO LTO Cycle times'!$D$7,VLOOKUP($A167,' Taxi out times'!$B$2330:$C$2997, 2, 0)*60)</f>
        <v>255.22528160200253</v>
      </c>
      <c r="G167" s="30">
        <f>IF(ISNA(VLOOKUP($A167,' Taxi out times'!$B$2998:$C$3661, 2, 0)), 'ICAO LTO Cycle times'!$D$7,VLOOKUP($A167,' Taxi out times'!$B$2998:$C$3661, 2, 0)*60)</f>
        <v>310.24078024992383</v>
      </c>
      <c r="H167" s="30">
        <f>IF(ISNA(VLOOKUP($A167,' Taxi out times'!$B$3662:$C$4362, 2, 0)), 'ICAO LTO Cycle times'!$D$7,VLOOKUP($A167,' Taxi out times'!$B$3662:$C$4362, 2, 0)*60)</f>
        <v>307.59226713532513</v>
      </c>
      <c r="I167" s="30">
        <f>IF(ISNA(VLOOKUP($A167,' Taxi out times'!$B$4363:$C$5052, 2, 0)), 'ICAO LTO Cycle times'!$D$7,VLOOKUP($A167,' Taxi out times'!$B$4363:$C$5052, 2, 0)*60)</f>
        <v>305.56589612728908</v>
      </c>
      <c r="J167" s="30">
        <f>IF(ISNA(VLOOKUP($A167,' Taxi out times'!$B$5053:$C$5713, 2, 0)), 'ICAO LTO Cycle times'!$D$7,VLOOKUP($A167,' Taxi out times'!$B$5053:$C$5713, 2, 0)*60)</f>
        <v>311.37586936800727</v>
      </c>
      <c r="K167" s="30">
        <f>IF(ISNA(VLOOKUP($A167,' Taxi out times'!$B$5714:$C$6466, 2, 0)), 'ICAO LTO Cycle times'!$D$7,VLOOKUP($A167,' Taxi out times'!$B$5713:$C$6466, 2, 0)*60)</f>
        <v>304.38409854423293</v>
      </c>
      <c r="L167" s="30">
        <f>IF(ISNA(VLOOKUP($A167,' Taxi out times'!$B$6467:$C$7195, 2, 0)), 'ICAO LTO Cycle times'!$D$7,VLOOKUP($A167,' Taxi out times'!$B$6467:$C$7195, 2, 0)*60)</f>
        <v>299.42675159235671</v>
      </c>
      <c r="M167" s="30">
        <f>IF(ISNA(VLOOKUP($A167,'Taxi in times'!$B$2:$C$483, 2, 0)), 'ICAO LTO Cycle times'!$D$8,VLOOKUP($A167,'Taxi in times'!$B$2:$C$483, 2, 0)*60)</f>
        <v>187.10176991150442</v>
      </c>
      <c r="N167" s="30">
        <f>IF(ISNA(VLOOKUP($A167,'Taxi in times'!$B$483:$C$1074, 2, 0)), 'ICAO LTO Cycle times'!$D$8,VLOOKUP($A167,'Taxi in times'!$B$483:$C$1074, 2, 0)*60)</f>
        <v>163.93596467016286</v>
      </c>
      <c r="O167" s="30">
        <f>IF(ISNA(VLOOKUP($A167,'Taxi in times'!$B$1074:$C$1700, 2, 0)), 'ICAO LTO Cycle times'!$D$8,VLOOKUP($A167,'Taxi in times'!$B$1074:$C$1700, 2, 0)*60)</f>
        <v>156.04859704946486</v>
      </c>
      <c r="P167" s="30">
        <f>IF(ISNA(VLOOKUP($A167,'Taxi in times'!$B$1700:$C$2346, 2, 0)), 'ICAO LTO Cycle times'!$D$8,VLOOKUP($A167,'Taxi in times'!$B$1700:$C$2346, 2, 0)*60)</f>
        <v>155.55491161982033</v>
      </c>
      <c r="Q167" s="30">
        <f>IF(ISNA(VLOOKUP($A167,'Taxi in times'!$B$2346:$C$3020, 2, 0)), 'ICAO LTO Cycle times'!$D$8,VLOOKUP($A167,'Taxi in times'!$B$2346:$C$3020, 2, 0)*60)</f>
        <v>164.35272045028142</v>
      </c>
      <c r="R167" s="30">
        <f>IF(ISNA(VLOOKUP($A167,'Taxi in times'!$B$3020:$C$3684, 2, 0)), 'ICAO LTO Cycle times'!$D$8,VLOOKUP($A167,'Taxi in times'!$B$3020:$C$3684, 2, 0)*60)</f>
        <v>180.80438756855574</v>
      </c>
      <c r="S167" s="30">
        <f>IF(ISNA(VLOOKUP($A167,'Taxi in times'!$B$3684:$C$4389, 2, 0)), 'ICAO LTO Cycle times'!$D$8,VLOOKUP($A167,'Taxi in times'!$B$3684:$C$4389, 2, 0)*60)</f>
        <v>175.8</v>
      </c>
      <c r="T167" s="30">
        <f>IF(ISNA(VLOOKUP($A167,'Taxi in times'!$B$4389:$C$5084, 2, 0)), 'ICAO LTO Cycle times'!$D$8,VLOOKUP($A167,'Taxi in times'!$B$4389:$C$5084, 2, 0)*60)</f>
        <v>170.67908653846155</v>
      </c>
      <c r="U167" s="30">
        <f>IF(ISNA(VLOOKUP($A167,'Taxi in times'!$B$5085:$C$5749, 2, 0)), 'ICAO LTO Cycle times'!$D$8,VLOOKUP($A167,'Taxi in times'!$B$5085:$C$5749, 2, 0)*60)</f>
        <v>174.36253776435046</v>
      </c>
      <c r="V167" s="30">
        <f>IF(ISNA(VLOOKUP($A167,'Taxi in times'!$B$5750:$C$6509, 2, 0)), 'ICAO LTO Cycle times'!$D$8,VLOOKUP($A167,'Taxi in times'!$B$5750:$C$6509, 2, 0)*60)</f>
        <v>179.19777158774374</v>
      </c>
      <c r="W167" s="30">
        <f>IF(ISNA(VLOOKUP($A167,'Taxi in times'!$B$6510:$C$7239, 2, 0)), 'ICAO LTO Cycle times'!$D$8,VLOOKUP($A167,'Taxi in times'!$B$6510:$C$7239, 2, 0)*60)</f>
        <v>174.68660149511214</v>
      </c>
    </row>
    <row r="168" spans="1:23">
      <c r="A168" s="3" t="s">
        <v>498</v>
      </c>
      <c r="B168" s="30">
        <f>IF(ISNA(VLOOKUP($A168,' Taxi out times'!$B$2:$C$483, 2, 0)), 'ICAO LTO Cycle times'!$D$7,VLOOKUP($A168,' Taxi out times'!$B$2:$C$483, 2, 0)*60)</f>
        <v>1140</v>
      </c>
      <c r="C168" s="30">
        <f>IF(ISNA(VLOOKUP($A168,' Taxi out times'!$B$484:$C$1071, 2, 0)), 'ICAO LTO Cycle times'!$D$7,VLOOKUP($A168,' Taxi out times'!$B$484:$C$1071, 2, 0)*60)</f>
        <v>183.8365896980462</v>
      </c>
      <c r="D168" s="30">
        <f>IF(ISNA(VLOOKUP($A168,' Taxi out times'!$B$1072:$C$1692, 2, 0)), 'ICAO LTO Cycle times'!$D$7,VLOOKUP($A168,' Taxi out times'!$B$1072:$C$1692, 2, 0)*60)</f>
        <v>156.81426106958023</v>
      </c>
      <c r="E168" s="30">
        <f>IF(ISNA(VLOOKUP($A168,' Taxi out times'!$B$1693:$C$2329, 2, 0)), 'ICAO LTO Cycle times'!$D$7,VLOOKUP($A168,' Taxi out times'!$B$1693:$C$2329, 2, 0)*60)</f>
        <v>149.19452054794519</v>
      </c>
      <c r="F168" s="30">
        <f>IF(ISNA(VLOOKUP($A168,' Taxi out times'!$B$2330:$C$2997, 2, 0)), 'ICAO LTO Cycle times'!$D$7,VLOOKUP($A168,' Taxi out times'!$B$2330:$C$2997, 2, 0)*60)</f>
        <v>150.39287585123103</v>
      </c>
      <c r="G168" s="30">
        <f>IF(ISNA(VLOOKUP($A168,' Taxi out times'!$B$2998:$C$3661, 2, 0)), 'ICAO LTO Cycle times'!$D$7,VLOOKUP($A168,' Taxi out times'!$B$2998:$C$3661, 2, 0)*60)</f>
        <v>165.47335747542678</v>
      </c>
      <c r="H168" s="30">
        <f>IF(ISNA(VLOOKUP($A168,' Taxi out times'!$B$3662:$C$4362, 2, 0)), 'ICAO LTO Cycle times'!$D$7,VLOOKUP($A168,' Taxi out times'!$B$3662:$C$4362, 2, 0)*60)</f>
        <v>169.17132689374682</v>
      </c>
      <c r="I168" s="30">
        <f>IF(ISNA(VLOOKUP($A168,' Taxi out times'!$B$4363:$C$5052, 2, 0)), 'ICAO LTO Cycle times'!$D$7,VLOOKUP($A168,' Taxi out times'!$B$4363:$C$5052, 2, 0)*60)</f>
        <v>167.25296442687747</v>
      </c>
      <c r="J168" s="30">
        <f>IF(ISNA(VLOOKUP($A168,' Taxi out times'!$B$5053:$C$5713, 2, 0)), 'ICAO LTO Cycle times'!$D$7,VLOOKUP($A168,' Taxi out times'!$B$5053:$C$5713, 2, 0)*60)</f>
        <v>167.26089133700549</v>
      </c>
      <c r="K168" s="30">
        <f>IF(ISNA(VLOOKUP($A168,' Taxi out times'!$B$5714:$C$6466, 2, 0)), 'ICAO LTO Cycle times'!$D$7,VLOOKUP($A168,' Taxi out times'!$B$5713:$C$6466, 2, 0)*60)</f>
        <v>165.4589606605148</v>
      </c>
      <c r="L168" s="30">
        <f>IF(ISNA(VLOOKUP($A168,' Taxi out times'!$B$6467:$C$7195, 2, 0)), 'ICAO LTO Cycle times'!$D$7,VLOOKUP($A168,' Taxi out times'!$B$6467:$C$7195, 2, 0)*60)</f>
        <v>170.32646911099951</v>
      </c>
      <c r="M168" s="30">
        <f>IF(ISNA(VLOOKUP($A168,'Taxi in times'!$B$2:$C$483, 2, 0)), 'ICAO LTO Cycle times'!$D$8,VLOOKUP($A168,'Taxi in times'!$B$2:$C$483, 2, 0)*60)</f>
        <v>420</v>
      </c>
      <c r="N168" s="30">
        <f>IF(ISNA(VLOOKUP($A168,'Taxi in times'!$B$483:$C$1074, 2, 0)), 'ICAO LTO Cycle times'!$D$8,VLOOKUP($A168,'Taxi in times'!$B$483:$C$1074, 2, 0)*60)</f>
        <v>118.67145421903051</v>
      </c>
      <c r="O168" s="30">
        <f>IF(ISNA(VLOOKUP($A168,'Taxi in times'!$B$1074:$C$1700, 2, 0)), 'ICAO LTO Cycle times'!$D$8,VLOOKUP($A168,'Taxi in times'!$B$1074:$C$1700, 2, 0)*60)</f>
        <v>117.04745166959577</v>
      </c>
      <c r="P168" s="30">
        <f>IF(ISNA(VLOOKUP($A168,'Taxi in times'!$B$1700:$C$2346, 2, 0)), 'ICAO LTO Cycle times'!$D$8,VLOOKUP($A168,'Taxi in times'!$B$1700:$C$2346, 2, 0)*60)</f>
        <v>117.14917127071824</v>
      </c>
      <c r="Q168" s="30">
        <f>IF(ISNA(VLOOKUP($A168,'Taxi in times'!$B$2346:$C$3020, 2, 0)), 'ICAO LTO Cycle times'!$D$8,VLOOKUP($A168,'Taxi in times'!$B$2346:$C$3020, 2, 0)*60)</f>
        <v>114.51104100946371</v>
      </c>
      <c r="R168" s="30">
        <f>IF(ISNA(VLOOKUP($A168,'Taxi in times'!$B$3020:$C$3684, 2, 0)), 'ICAO LTO Cycle times'!$D$8,VLOOKUP($A168,'Taxi in times'!$B$3020:$C$3684, 2, 0)*60)</f>
        <v>118.1514360313316</v>
      </c>
      <c r="S168" s="30">
        <f>IF(ISNA(VLOOKUP($A168,'Taxi in times'!$B$3684:$C$4389, 2, 0)), 'ICAO LTO Cycle times'!$D$8,VLOOKUP($A168,'Taxi in times'!$B$3684:$C$4389, 2, 0)*60)</f>
        <v>120.09197751660706</v>
      </c>
      <c r="T168" s="30">
        <f>IF(ISNA(VLOOKUP($A168,'Taxi in times'!$B$4389:$C$5084, 2, 0)), 'ICAO LTO Cycle times'!$D$8,VLOOKUP($A168,'Taxi in times'!$B$4389:$C$5084, 2, 0)*60)</f>
        <v>115.99604547701433</v>
      </c>
      <c r="U168" s="30">
        <f>IF(ISNA(VLOOKUP($A168,'Taxi in times'!$B$5085:$C$5749, 2, 0)), 'ICAO LTO Cycle times'!$D$8,VLOOKUP($A168,'Taxi in times'!$B$5085:$C$5749, 2, 0)*60)</f>
        <v>115.62814070351759</v>
      </c>
      <c r="V168" s="30">
        <f>IF(ISNA(VLOOKUP($A168,'Taxi in times'!$B$5750:$C$6509, 2, 0)), 'ICAO LTO Cycle times'!$D$8,VLOOKUP($A168,'Taxi in times'!$B$5750:$C$6509, 2, 0)*60)</f>
        <v>114.15774099318404</v>
      </c>
      <c r="W168" s="30">
        <f>IF(ISNA(VLOOKUP($A168,'Taxi in times'!$B$6510:$C$7239, 2, 0)), 'ICAO LTO Cycle times'!$D$8,VLOOKUP($A168,'Taxi in times'!$B$6510:$C$7239, 2, 0)*60)</f>
        <v>116.27648839556005</v>
      </c>
    </row>
    <row r="169" spans="1:23">
      <c r="A169" s="3" t="s">
        <v>499</v>
      </c>
      <c r="B169" s="30">
        <f>IF(ISNA(VLOOKUP($A169,' Taxi out times'!$B$2:$C$483, 2, 0)), 'ICAO LTO Cycle times'!$D$7,VLOOKUP($A169,' Taxi out times'!$B$2:$C$483, 2, 0)*60)</f>
        <v>1140</v>
      </c>
      <c r="C169" s="30">
        <f>IF(ISNA(VLOOKUP($A169,' Taxi out times'!$B$484:$C$1071, 2, 0)), 'ICAO LTO Cycle times'!$D$7,VLOOKUP($A169,' Taxi out times'!$B$484:$C$1071, 2, 0)*60)</f>
        <v>147.9804437758556</v>
      </c>
      <c r="D169" s="30">
        <f>IF(ISNA(VLOOKUP($A169,' Taxi out times'!$B$1072:$C$1692, 2, 0)), 'ICAO LTO Cycle times'!$D$7,VLOOKUP($A169,' Taxi out times'!$B$1072:$C$1692, 2, 0)*60)</f>
        <v>151.34055517941772</v>
      </c>
      <c r="E169" s="30">
        <f>IF(ISNA(VLOOKUP($A169,' Taxi out times'!$B$1693:$C$2329, 2, 0)), 'ICAO LTO Cycle times'!$D$7,VLOOKUP($A169,' Taxi out times'!$B$1693:$C$2329, 2, 0)*60)</f>
        <v>176.78369195922988</v>
      </c>
      <c r="F169" s="30">
        <f>IF(ISNA(VLOOKUP($A169,' Taxi out times'!$B$2330:$C$2997, 2, 0)), 'ICAO LTO Cycle times'!$D$7,VLOOKUP($A169,' Taxi out times'!$B$2330:$C$2997, 2, 0)*60)</f>
        <v>202.72151898734177</v>
      </c>
      <c r="G169" s="30">
        <f>IF(ISNA(VLOOKUP($A169,' Taxi out times'!$B$2998:$C$3661, 2, 0)), 'ICAO LTO Cycle times'!$D$7,VLOOKUP($A169,' Taxi out times'!$B$2998:$C$3661, 2, 0)*60)</f>
        <v>229.53288846520496</v>
      </c>
      <c r="H169" s="30">
        <f>IF(ISNA(VLOOKUP($A169,' Taxi out times'!$B$3662:$C$4362, 2, 0)), 'ICAO LTO Cycle times'!$D$7,VLOOKUP($A169,' Taxi out times'!$B$3662:$C$4362, 2, 0)*60)</f>
        <v>222.79027902790281</v>
      </c>
      <c r="I169" s="30">
        <f>IF(ISNA(VLOOKUP($A169,' Taxi out times'!$B$4363:$C$5052, 2, 0)), 'ICAO LTO Cycle times'!$D$7,VLOOKUP($A169,' Taxi out times'!$B$4363:$C$5052, 2, 0)*60)</f>
        <v>224.92290119931468</v>
      </c>
      <c r="J169" s="30">
        <f>IF(ISNA(VLOOKUP($A169,' Taxi out times'!$B$5053:$C$5713, 2, 0)), 'ICAO LTO Cycle times'!$D$7,VLOOKUP($A169,' Taxi out times'!$B$5053:$C$5713, 2, 0)*60)</f>
        <v>238.16058394160584</v>
      </c>
      <c r="K169" s="30">
        <f>IF(ISNA(VLOOKUP($A169,' Taxi out times'!$B$5714:$C$6466, 2, 0)), 'ICAO LTO Cycle times'!$D$7,VLOOKUP($A169,' Taxi out times'!$B$5713:$C$6466, 2, 0)*60)</f>
        <v>204.17018708509354</v>
      </c>
      <c r="L169" s="30">
        <f>IF(ISNA(VLOOKUP($A169,' Taxi out times'!$B$6467:$C$7195, 2, 0)), 'ICAO LTO Cycle times'!$D$7,VLOOKUP($A169,' Taxi out times'!$B$6467:$C$7195, 2, 0)*60)</f>
        <v>193.79001280409733</v>
      </c>
      <c r="M169" s="30">
        <f>IF(ISNA(VLOOKUP($A169,'Taxi in times'!$B$2:$C$483, 2, 0)), 'ICAO LTO Cycle times'!$D$8,VLOOKUP($A169,'Taxi in times'!$B$2:$C$483, 2, 0)*60)</f>
        <v>420</v>
      </c>
      <c r="N169" s="30">
        <f>IF(ISNA(VLOOKUP($A169,'Taxi in times'!$B$483:$C$1074, 2, 0)), 'ICAO LTO Cycle times'!$D$8,VLOOKUP($A169,'Taxi in times'!$B$483:$C$1074, 2, 0)*60)</f>
        <v>120.36322360953463</v>
      </c>
      <c r="O169" s="30">
        <f>IF(ISNA(VLOOKUP($A169,'Taxi in times'!$B$1074:$C$1700, 2, 0)), 'ICAO LTO Cycle times'!$D$8,VLOOKUP($A169,'Taxi in times'!$B$1074:$C$1700, 2, 0)*60)</f>
        <v>120.54896645205014</v>
      </c>
      <c r="P169" s="30">
        <f>IF(ISNA(VLOOKUP($A169,'Taxi in times'!$B$1700:$C$2346, 2, 0)), 'ICAO LTO Cycle times'!$D$8,VLOOKUP($A169,'Taxi in times'!$B$1700:$C$2346, 2, 0)*60)</f>
        <v>122.7912254160363</v>
      </c>
      <c r="Q169" s="30">
        <f>IF(ISNA(VLOOKUP($A169,'Taxi in times'!$B$2346:$C$3020, 2, 0)), 'ICAO LTO Cycle times'!$D$8,VLOOKUP($A169,'Taxi in times'!$B$2346:$C$3020, 2, 0)*60)</f>
        <v>126.08079376328845</v>
      </c>
      <c r="R169" s="30">
        <f>IF(ISNA(VLOOKUP($A169,'Taxi in times'!$B$3020:$C$3684, 2, 0)), 'ICAO LTO Cycle times'!$D$8,VLOOKUP($A169,'Taxi in times'!$B$3020:$C$3684, 2, 0)*60)</f>
        <v>124.05224593819688</v>
      </c>
      <c r="S169" s="30">
        <f>IF(ISNA(VLOOKUP($A169,'Taxi in times'!$B$3684:$C$4389, 2, 0)), 'ICAO LTO Cycle times'!$D$8,VLOOKUP($A169,'Taxi in times'!$B$3684:$C$4389, 2, 0)*60)</f>
        <v>121.93548387096774</v>
      </c>
      <c r="T169" s="30">
        <f>IF(ISNA(VLOOKUP($A169,'Taxi in times'!$B$4389:$C$5084, 2, 0)), 'ICAO LTO Cycle times'!$D$8,VLOOKUP($A169,'Taxi in times'!$B$4389:$C$5084, 2, 0)*60)</f>
        <v>133.7948717948718</v>
      </c>
      <c r="U169" s="30">
        <f>IF(ISNA(VLOOKUP($A169,'Taxi in times'!$B$5085:$C$5749, 2, 0)), 'ICAO LTO Cycle times'!$D$8,VLOOKUP($A169,'Taxi in times'!$B$5085:$C$5749, 2, 0)*60)</f>
        <v>128.76855895196505</v>
      </c>
      <c r="V169" s="30">
        <f>IF(ISNA(VLOOKUP($A169,'Taxi in times'!$B$5750:$C$6509, 2, 0)), 'ICAO LTO Cycle times'!$D$8,VLOOKUP($A169,'Taxi in times'!$B$5750:$C$6509, 2, 0)*60)</f>
        <v>122.92461398728429</v>
      </c>
      <c r="W169" s="30">
        <f>IF(ISNA(VLOOKUP($A169,'Taxi in times'!$B$6510:$C$7239, 2, 0)), 'ICAO LTO Cycle times'!$D$8,VLOOKUP($A169,'Taxi in times'!$B$6510:$C$7239, 2, 0)*60)</f>
        <v>121.30434782608697</v>
      </c>
    </row>
    <row r="170" spans="1:23">
      <c r="A170" s="3" t="s">
        <v>500</v>
      </c>
      <c r="B170" s="30">
        <f>IF(ISNA(VLOOKUP($A170,' Taxi out times'!$B$2:$C$483, 2, 0)), 'ICAO LTO Cycle times'!$D$7,VLOOKUP($A170,' Taxi out times'!$B$2:$C$483, 2, 0)*60)</f>
        <v>508.56041626517629</v>
      </c>
      <c r="C170" s="30">
        <f>IF(ISNA(VLOOKUP($A170,' Taxi out times'!$B$484:$C$1071, 2, 0)), 'ICAO LTO Cycle times'!$D$7,VLOOKUP($A170,' Taxi out times'!$B$484:$C$1071, 2, 0)*60)</f>
        <v>308.94714064914996</v>
      </c>
      <c r="D170" s="30">
        <f>IF(ISNA(VLOOKUP($A170,' Taxi out times'!$B$1072:$C$1692, 2, 0)), 'ICAO LTO Cycle times'!$D$7,VLOOKUP($A170,' Taxi out times'!$B$1072:$C$1692, 2, 0)*60)</f>
        <v>306.62771788231044</v>
      </c>
      <c r="E170" s="30">
        <f>IF(ISNA(VLOOKUP($A170,' Taxi out times'!$B$1693:$C$2329, 2, 0)), 'ICAO LTO Cycle times'!$D$7,VLOOKUP($A170,' Taxi out times'!$B$1693:$C$2329, 2, 0)*60)</f>
        <v>306.87354260089688</v>
      </c>
      <c r="F170" s="30">
        <f>IF(ISNA(VLOOKUP($A170,' Taxi out times'!$B$2330:$C$2997, 2, 0)), 'ICAO LTO Cycle times'!$D$7,VLOOKUP($A170,' Taxi out times'!$B$2330:$C$2997, 2, 0)*60)</f>
        <v>306.31635197719982</v>
      </c>
      <c r="G170" s="30">
        <f>IF(ISNA(VLOOKUP($A170,' Taxi out times'!$B$2998:$C$3661, 2, 0)), 'ICAO LTO Cycle times'!$D$7,VLOOKUP($A170,' Taxi out times'!$B$2998:$C$3661, 2, 0)*60)</f>
        <v>317.77285963890506</v>
      </c>
      <c r="H170" s="30">
        <f>IF(ISNA(VLOOKUP($A170,' Taxi out times'!$B$3662:$C$4362, 2, 0)), 'ICAO LTO Cycle times'!$D$7,VLOOKUP($A170,' Taxi out times'!$B$3662:$C$4362, 2, 0)*60)</f>
        <v>312.28452751817241</v>
      </c>
      <c r="I170" s="30">
        <f>IF(ISNA(VLOOKUP($A170,' Taxi out times'!$B$4363:$C$5052, 2, 0)), 'ICAO LTO Cycle times'!$D$7,VLOOKUP($A170,' Taxi out times'!$B$4363:$C$5052, 2, 0)*60)</f>
        <v>312.33303551485369</v>
      </c>
      <c r="J170" s="30">
        <f>IF(ISNA(VLOOKUP($A170,' Taxi out times'!$B$5053:$C$5713, 2, 0)), 'ICAO LTO Cycle times'!$D$7,VLOOKUP($A170,' Taxi out times'!$B$5053:$C$5713, 2, 0)*60)</f>
        <v>320.09171116786626</v>
      </c>
      <c r="K170" s="30">
        <f>IF(ISNA(VLOOKUP($A170,' Taxi out times'!$B$5714:$C$6466, 2, 0)), 'ICAO LTO Cycle times'!$D$7,VLOOKUP($A170,' Taxi out times'!$B$5713:$C$6466, 2, 0)*60)</f>
        <v>289.57172840206476</v>
      </c>
      <c r="L170" s="30">
        <f>IF(ISNA(VLOOKUP($A170,' Taxi out times'!$B$6467:$C$7195, 2, 0)), 'ICAO LTO Cycle times'!$D$7,VLOOKUP($A170,' Taxi out times'!$B$6467:$C$7195, 2, 0)*60)</f>
        <v>298.28581283053575</v>
      </c>
      <c r="M170" s="30">
        <f>IF(ISNA(VLOOKUP($A170,'Taxi in times'!$B$2:$C$483, 2, 0)), 'ICAO LTO Cycle times'!$D$8,VLOOKUP($A170,'Taxi in times'!$B$2:$C$483, 2, 0)*60)</f>
        <v>165.88983050847457</v>
      </c>
      <c r="N170" s="30">
        <f>IF(ISNA(VLOOKUP($A170,'Taxi in times'!$B$483:$C$1074, 2, 0)), 'ICAO LTO Cycle times'!$D$8,VLOOKUP($A170,'Taxi in times'!$B$483:$C$1074, 2, 0)*60)</f>
        <v>143.14501752013277</v>
      </c>
      <c r="O170" s="30">
        <f>IF(ISNA(VLOOKUP($A170,'Taxi in times'!$B$1074:$C$1700, 2, 0)), 'ICAO LTO Cycle times'!$D$8,VLOOKUP($A170,'Taxi in times'!$B$1074:$C$1700, 2, 0)*60)</f>
        <v>147.48508407159645</v>
      </c>
      <c r="P170" s="30">
        <f>IF(ISNA(VLOOKUP($A170,'Taxi in times'!$B$1700:$C$2346, 2, 0)), 'ICAO LTO Cycle times'!$D$8,VLOOKUP($A170,'Taxi in times'!$B$1700:$C$2346, 2, 0)*60)</f>
        <v>153.88016010514369</v>
      </c>
      <c r="Q170" s="30">
        <f>IF(ISNA(VLOOKUP($A170,'Taxi in times'!$B$2346:$C$3020, 2, 0)), 'ICAO LTO Cycle times'!$D$8,VLOOKUP($A170,'Taxi in times'!$B$2346:$C$3020, 2, 0)*60)</f>
        <v>156.6725978647687</v>
      </c>
      <c r="R170" s="30">
        <f>IF(ISNA(VLOOKUP($A170,'Taxi in times'!$B$3020:$C$3684, 2, 0)), 'ICAO LTO Cycle times'!$D$8,VLOOKUP($A170,'Taxi in times'!$B$3020:$C$3684, 2, 0)*60)</f>
        <v>159.80363678615001</v>
      </c>
      <c r="S170" s="30">
        <f>IF(ISNA(VLOOKUP($A170,'Taxi in times'!$B$3684:$C$4389, 2, 0)), 'ICAO LTO Cycle times'!$D$8,VLOOKUP($A170,'Taxi in times'!$B$3684:$C$4389, 2, 0)*60)</f>
        <v>158.26482965354239</v>
      </c>
      <c r="T170" s="30">
        <f>IF(ISNA(VLOOKUP($A170,'Taxi in times'!$B$4389:$C$5084, 2, 0)), 'ICAO LTO Cycle times'!$D$8,VLOOKUP($A170,'Taxi in times'!$B$4389:$C$5084, 2, 0)*60)</f>
        <v>160.94732082297085</v>
      </c>
      <c r="U170" s="30">
        <f>IF(ISNA(VLOOKUP($A170,'Taxi in times'!$B$5085:$C$5749, 2, 0)), 'ICAO LTO Cycle times'!$D$8,VLOOKUP($A170,'Taxi in times'!$B$5085:$C$5749, 2, 0)*60)</f>
        <v>151.94823446741231</v>
      </c>
      <c r="V170" s="30">
        <f>IF(ISNA(VLOOKUP($A170,'Taxi in times'!$B$5750:$C$6509, 2, 0)), 'ICAO LTO Cycle times'!$D$8,VLOOKUP($A170,'Taxi in times'!$B$5750:$C$6509, 2, 0)*60)</f>
        <v>155.10583376355189</v>
      </c>
      <c r="W170" s="30">
        <f>IF(ISNA(VLOOKUP($A170,'Taxi in times'!$B$6510:$C$7239, 2, 0)), 'ICAO LTO Cycle times'!$D$8,VLOOKUP($A170,'Taxi in times'!$B$6510:$C$7239, 2, 0)*60)</f>
        <v>152.99335586898238</v>
      </c>
    </row>
    <row r="171" spans="1:23">
      <c r="A171" s="3" t="s">
        <v>501</v>
      </c>
      <c r="B171" s="30">
        <f>IF(ISNA(VLOOKUP($A171,' Taxi out times'!$B$2:$C$483, 2, 0)), 'ICAO LTO Cycle times'!$D$7,VLOOKUP($A171,' Taxi out times'!$B$2:$C$483, 2, 0)*60)</f>
        <v>491.34292276078804</v>
      </c>
      <c r="C171" s="30">
        <f>IF(ISNA(VLOOKUP($A171,' Taxi out times'!$B$484:$C$1071, 2, 0)), 'ICAO LTO Cycle times'!$D$7,VLOOKUP($A171,' Taxi out times'!$B$484:$C$1071, 2, 0)*60)</f>
        <v>483.40167197452223</v>
      </c>
      <c r="D171" s="30">
        <f>IF(ISNA(VLOOKUP($A171,' Taxi out times'!$B$1072:$C$1692, 2, 0)), 'ICAO LTO Cycle times'!$D$7,VLOOKUP($A171,' Taxi out times'!$B$1072:$C$1692, 2, 0)*60)</f>
        <v>481.53502000693146</v>
      </c>
      <c r="E171" s="30">
        <f>IF(ISNA(VLOOKUP($A171,' Taxi out times'!$B$1693:$C$2329, 2, 0)), 'ICAO LTO Cycle times'!$D$7,VLOOKUP($A171,' Taxi out times'!$B$1693:$C$2329, 2, 0)*60)</f>
        <v>491.36063959905727</v>
      </c>
      <c r="F171" s="30">
        <f>IF(ISNA(VLOOKUP($A171,' Taxi out times'!$B$2330:$C$2997, 2, 0)), 'ICAO LTO Cycle times'!$D$7,VLOOKUP($A171,' Taxi out times'!$B$2330:$C$2997, 2, 0)*60)</f>
        <v>492.45880271855515</v>
      </c>
      <c r="G171" s="30">
        <f>IF(ISNA(VLOOKUP($A171,' Taxi out times'!$B$2998:$C$3661, 2, 0)), 'ICAO LTO Cycle times'!$D$7,VLOOKUP($A171,' Taxi out times'!$B$2998:$C$3661, 2, 0)*60)</f>
        <v>509.70518832701094</v>
      </c>
      <c r="H171" s="30">
        <f>IF(ISNA(VLOOKUP($A171,' Taxi out times'!$B$3662:$C$4362, 2, 0)), 'ICAO LTO Cycle times'!$D$7,VLOOKUP($A171,' Taxi out times'!$B$3662:$C$4362, 2, 0)*60)</f>
        <v>536.98037667756853</v>
      </c>
      <c r="I171" s="30">
        <f>IF(ISNA(VLOOKUP($A171,' Taxi out times'!$B$4363:$C$5052, 2, 0)), 'ICAO LTO Cycle times'!$D$7,VLOOKUP($A171,' Taxi out times'!$B$4363:$C$5052, 2, 0)*60)</f>
        <v>513.03248215787903</v>
      </c>
      <c r="J171" s="30">
        <f>IF(ISNA(VLOOKUP($A171,' Taxi out times'!$B$5053:$C$5713, 2, 0)), 'ICAO LTO Cycle times'!$D$7,VLOOKUP($A171,' Taxi out times'!$B$5053:$C$5713, 2, 0)*60)</f>
        <v>518.32822453820938</v>
      </c>
      <c r="K171" s="30">
        <f>IF(ISNA(VLOOKUP($A171,' Taxi out times'!$B$5714:$C$6466, 2, 0)), 'ICAO LTO Cycle times'!$D$7,VLOOKUP($A171,' Taxi out times'!$B$5713:$C$6466, 2, 0)*60)</f>
        <v>507.40600904014889</v>
      </c>
      <c r="L171" s="30">
        <f>IF(ISNA(VLOOKUP($A171,' Taxi out times'!$B$6467:$C$7195, 2, 0)), 'ICAO LTO Cycle times'!$D$7,VLOOKUP($A171,' Taxi out times'!$B$6467:$C$7195, 2, 0)*60)</f>
        <v>511.53162600728558</v>
      </c>
      <c r="M171" s="30">
        <f>IF(ISNA(VLOOKUP($A171,'Taxi in times'!$B$2:$C$483, 2, 0)), 'ICAO LTO Cycle times'!$D$8,VLOOKUP($A171,'Taxi in times'!$B$2:$C$483, 2, 0)*60)</f>
        <v>193.5476852411459</v>
      </c>
      <c r="N171" s="30">
        <f>IF(ISNA(VLOOKUP($A171,'Taxi in times'!$B$483:$C$1074, 2, 0)), 'ICAO LTO Cycle times'!$D$8,VLOOKUP($A171,'Taxi in times'!$B$483:$C$1074, 2, 0)*60)</f>
        <v>193.4122017989832</v>
      </c>
      <c r="O171" s="30">
        <f>IF(ISNA(VLOOKUP($A171,'Taxi in times'!$B$1074:$C$1700, 2, 0)), 'ICAO LTO Cycle times'!$D$8,VLOOKUP($A171,'Taxi in times'!$B$1074:$C$1700, 2, 0)*60)</f>
        <v>201.71879402648634</v>
      </c>
      <c r="P171" s="30">
        <f>IF(ISNA(VLOOKUP($A171,'Taxi in times'!$B$1700:$C$2346, 2, 0)), 'ICAO LTO Cycle times'!$D$8,VLOOKUP($A171,'Taxi in times'!$B$1700:$C$2346, 2, 0)*60)</f>
        <v>212.02722063037248</v>
      </c>
      <c r="Q171" s="30">
        <f>IF(ISNA(VLOOKUP($A171,'Taxi in times'!$B$2346:$C$3020, 2, 0)), 'ICAO LTO Cycle times'!$D$8,VLOOKUP($A171,'Taxi in times'!$B$2346:$C$3020, 2, 0)*60)</f>
        <v>211.72032379657665</v>
      </c>
      <c r="R171" s="30">
        <f>IF(ISNA(VLOOKUP($A171,'Taxi in times'!$B$3020:$C$3684, 2, 0)), 'ICAO LTO Cycle times'!$D$8,VLOOKUP($A171,'Taxi in times'!$B$3020:$C$3684, 2, 0)*60)</f>
        <v>213.70004450378281</v>
      </c>
      <c r="S171" s="30">
        <f>IF(ISNA(VLOOKUP($A171,'Taxi in times'!$B$3684:$C$4389, 2, 0)), 'ICAO LTO Cycle times'!$D$8,VLOOKUP($A171,'Taxi in times'!$B$3684:$C$4389, 2, 0)*60)</f>
        <v>206.39322952678594</v>
      </c>
      <c r="T171" s="30">
        <f>IF(ISNA(VLOOKUP($A171,'Taxi in times'!$B$4389:$C$5084, 2, 0)), 'ICAO LTO Cycle times'!$D$8,VLOOKUP($A171,'Taxi in times'!$B$4389:$C$5084, 2, 0)*60)</f>
        <v>203.25773860705073</v>
      </c>
      <c r="U171" s="30">
        <f>IF(ISNA(VLOOKUP($A171,'Taxi in times'!$B$5085:$C$5749, 2, 0)), 'ICAO LTO Cycle times'!$D$8,VLOOKUP($A171,'Taxi in times'!$B$5085:$C$5749, 2, 0)*60)</f>
        <v>192.65041081367613</v>
      </c>
      <c r="V171" s="30">
        <f>IF(ISNA(VLOOKUP($A171,'Taxi in times'!$B$5750:$C$6509, 2, 0)), 'ICAO LTO Cycle times'!$D$8,VLOOKUP($A171,'Taxi in times'!$B$5750:$C$6509, 2, 0)*60)</f>
        <v>189.97498617657126</v>
      </c>
      <c r="W171" s="30">
        <f>IF(ISNA(VLOOKUP($A171,'Taxi in times'!$B$6510:$C$7239, 2, 0)), 'ICAO LTO Cycle times'!$D$8,VLOOKUP($A171,'Taxi in times'!$B$6510:$C$7239, 2, 0)*60)</f>
        <v>182.41329202423711</v>
      </c>
    </row>
    <row r="172" spans="1:23">
      <c r="A172" s="3" t="s">
        <v>502</v>
      </c>
      <c r="B172" s="30">
        <f>IF(ISNA(VLOOKUP($A172,' Taxi out times'!$B$2:$C$483, 2, 0)), 'ICAO LTO Cycle times'!$D$7,VLOOKUP($A172,' Taxi out times'!$B$2:$C$483, 2, 0)*60)</f>
        <v>1140</v>
      </c>
      <c r="C172" s="30">
        <f>IF(ISNA(VLOOKUP($A172,' Taxi out times'!$B$484:$C$1071, 2, 0)), 'ICAO LTO Cycle times'!$D$7,VLOOKUP($A172,' Taxi out times'!$B$484:$C$1071, 2, 0)*60)</f>
        <v>135.42356377799416</v>
      </c>
      <c r="D172" s="30">
        <f>IF(ISNA(VLOOKUP($A172,' Taxi out times'!$B$1072:$C$1692, 2, 0)), 'ICAO LTO Cycle times'!$D$7,VLOOKUP($A172,' Taxi out times'!$B$1072:$C$1692, 2, 0)*60)</f>
        <v>143.01216089803555</v>
      </c>
      <c r="E172" s="30">
        <f>IF(ISNA(VLOOKUP($A172,' Taxi out times'!$B$1693:$C$2329, 2, 0)), 'ICAO LTO Cycle times'!$D$7,VLOOKUP($A172,' Taxi out times'!$B$1693:$C$2329, 2, 0)*60)</f>
        <v>151.82320441988949</v>
      </c>
      <c r="F172" s="30">
        <f>IF(ISNA(VLOOKUP($A172,' Taxi out times'!$B$2330:$C$2997, 2, 0)), 'ICAO LTO Cycle times'!$D$7,VLOOKUP($A172,' Taxi out times'!$B$2330:$C$2997, 2, 0)*60)</f>
        <v>134.75046210720885</v>
      </c>
      <c r="G172" s="30">
        <f>IF(ISNA(VLOOKUP($A172,' Taxi out times'!$B$2998:$C$3661, 2, 0)), 'ICAO LTO Cycle times'!$D$7,VLOOKUP($A172,' Taxi out times'!$B$2998:$C$3661, 2, 0)*60)</f>
        <v>137.33583489681052</v>
      </c>
      <c r="H172" s="30">
        <f>IF(ISNA(VLOOKUP($A172,' Taxi out times'!$B$3662:$C$4362, 2, 0)), 'ICAO LTO Cycle times'!$D$7,VLOOKUP($A172,' Taxi out times'!$B$3662:$C$4362, 2, 0)*60)</f>
        <v>138.21428571428569</v>
      </c>
      <c r="I172" s="30">
        <f>IF(ISNA(VLOOKUP($A172,' Taxi out times'!$B$4363:$C$5052, 2, 0)), 'ICAO LTO Cycle times'!$D$7,VLOOKUP($A172,' Taxi out times'!$B$4363:$C$5052, 2, 0)*60)</f>
        <v>143.27586206896549</v>
      </c>
      <c r="J172" s="30">
        <f>IF(ISNA(VLOOKUP($A172,' Taxi out times'!$B$5053:$C$5713, 2, 0)), 'ICAO LTO Cycle times'!$D$7,VLOOKUP($A172,' Taxi out times'!$B$5053:$C$5713, 2, 0)*60)</f>
        <v>150.13452914798208</v>
      </c>
      <c r="K172" s="30">
        <f>IF(ISNA(VLOOKUP($A172,' Taxi out times'!$B$5714:$C$6466, 2, 0)), 'ICAO LTO Cycle times'!$D$7,VLOOKUP($A172,' Taxi out times'!$B$5713:$C$6466, 2, 0)*60)</f>
        <v>148.5</v>
      </c>
      <c r="L172" s="30">
        <f>IF(ISNA(VLOOKUP($A172,' Taxi out times'!$B$6467:$C$7195, 2, 0)), 'ICAO LTO Cycle times'!$D$7,VLOOKUP($A172,' Taxi out times'!$B$6467:$C$7195, 2, 0)*60)</f>
        <v>128.70437956204378</v>
      </c>
      <c r="M172" s="30">
        <f>IF(ISNA(VLOOKUP($A172,'Taxi in times'!$B$2:$C$483, 2, 0)), 'ICAO LTO Cycle times'!$D$8,VLOOKUP($A172,'Taxi in times'!$B$2:$C$483, 2, 0)*60)</f>
        <v>420</v>
      </c>
      <c r="N172" s="30">
        <f>IF(ISNA(VLOOKUP($A172,'Taxi in times'!$B$483:$C$1074, 2, 0)), 'ICAO LTO Cycle times'!$D$8,VLOOKUP($A172,'Taxi in times'!$B$483:$C$1074, 2, 0)*60)</f>
        <v>123.044776119403</v>
      </c>
      <c r="O172" s="30">
        <f>IF(ISNA(VLOOKUP($A172,'Taxi in times'!$B$1074:$C$1700, 2, 0)), 'ICAO LTO Cycle times'!$D$8,VLOOKUP($A172,'Taxi in times'!$B$1074:$C$1700, 2, 0)*60)</f>
        <v>119.88372093023256</v>
      </c>
      <c r="P172" s="30">
        <f>IF(ISNA(VLOOKUP($A172,'Taxi in times'!$B$1700:$C$2346, 2, 0)), 'ICAO LTO Cycle times'!$D$8,VLOOKUP($A172,'Taxi in times'!$B$1700:$C$2346, 2, 0)*60)</f>
        <v>120.05591798695247</v>
      </c>
      <c r="Q172" s="30">
        <f>IF(ISNA(VLOOKUP($A172,'Taxi in times'!$B$2346:$C$3020, 2, 0)), 'ICAO LTO Cycle times'!$D$8,VLOOKUP($A172,'Taxi in times'!$B$2346:$C$3020, 2, 0)*60)</f>
        <v>120</v>
      </c>
      <c r="R172" s="30">
        <f>IF(ISNA(VLOOKUP($A172,'Taxi in times'!$B$3020:$C$3684, 2, 0)), 'ICAO LTO Cycle times'!$D$8,VLOOKUP($A172,'Taxi in times'!$B$3020:$C$3684, 2, 0)*60)</f>
        <v>120.1151631477927</v>
      </c>
      <c r="S172" s="30">
        <f>IF(ISNA(VLOOKUP($A172,'Taxi in times'!$B$3684:$C$4389, 2, 0)), 'ICAO LTO Cycle times'!$D$8,VLOOKUP($A172,'Taxi in times'!$B$3684:$C$4389, 2, 0)*60)</f>
        <v>119.94642857142857</v>
      </c>
      <c r="T172" s="30">
        <f>IF(ISNA(VLOOKUP($A172,'Taxi in times'!$B$4389:$C$5084, 2, 0)), 'ICAO LTO Cycle times'!$D$8,VLOOKUP($A172,'Taxi in times'!$B$4389:$C$5084, 2, 0)*60)</f>
        <v>136.31168831168833</v>
      </c>
      <c r="U172" s="30">
        <f>IF(ISNA(VLOOKUP($A172,'Taxi in times'!$B$5085:$C$5749, 2, 0)), 'ICAO LTO Cycle times'!$D$8,VLOOKUP($A172,'Taxi in times'!$B$5085:$C$5749, 2, 0)*60)</f>
        <v>136.5201793721973</v>
      </c>
      <c r="V172" s="30">
        <f>IF(ISNA(VLOOKUP($A172,'Taxi in times'!$B$5750:$C$6509, 2, 0)), 'ICAO LTO Cycle times'!$D$8,VLOOKUP($A172,'Taxi in times'!$B$5750:$C$6509, 2, 0)*60)</f>
        <v>135.58039552880481</v>
      </c>
      <c r="W172" s="30">
        <f>IF(ISNA(VLOOKUP($A172,'Taxi in times'!$B$6510:$C$7239, 2, 0)), 'ICAO LTO Cycle times'!$D$8,VLOOKUP($A172,'Taxi in times'!$B$6510:$C$7239, 2, 0)*60)</f>
        <v>124.63215258855587</v>
      </c>
    </row>
    <row r="173" spans="1:23">
      <c r="A173" s="3" t="s">
        <v>503</v>
      </c>
      <c r="B173" s="30">
        <f>IF(ISNA(VLOOKUP($A173,' Taxi out times'!$B$2:$C$483, 2, 0)), 'ICAO LTO Cycle times'!$D$7,VLOOKUP($A173,' Taxi out times'!$B$2:$C$483, 2, 0)*60)</f>
        <v>1140</v>
      </c>
      <c r="C173" s="30">
        <f>IF(ISNA(VLOOKUP($A173,' Taxi out times'!$B$484:$C$1071, 2, 0)), 'ICAO LTO Cycle times'!$D$7,VLOOKUP($A173,' Taxi out times'!$B$484:$C$1071, 2, 0)*60)</f>
        <v>169.76923076923077</v>
      </c>
      <c r="D173" s="30">
        <f>IF(ISNA(VLOOKUP($A173,' Taxi out times'!$B$1072:$C$1692, 2, 0)), 'ICAO LTO Cycle times'!$D$7,VLOOKUP($A173,' Taxi out times'!$B$1072:$C$1692, 2, 0)*60)</f>
        <v>177.8973717146433</v>
      </c>
      <c r="E173" s="30">
        <f>IF(ISNA(VLOOKUP($A173,' Taxi out times'!$B$1693:$C$2329, 2, 0)), 'ICAO LTO Cycle times'!$D$7,VLOOKUP($A173,' Taxi out times'!$B$1693:$C$2329, 2, 0)*60)</f>
        <v>184.07766990291262</v>
      </c>
      <c r="F173" s="30">
        <f>IF(ISNA(VLOOKUP($A173,' Taxi out times'!$B$2330:$C$2997, 2, 0)), 'ICAO LTO Cycle times'!$D$7,VLOOKUP($A173,' Taxi out times'!$B$2330:$C$2997, 2, 0)*60)</f>
        <v>193.5251798561151</v>
      </c>
      <c r="G173" s="30">
        <f>IF(ISNA(VLOOKUP($A173,' Taxi out times'!$B$2998:$C$3661, 2, 0)), 'ICAO LTO Cycle times'!$D$7,VLOOKUP($A173,' Taxi out times'!$B$2998:$C$3661, 2, 0)*60)</f>
        <v>188.79310344827587</v>
      </c>
      <c r="H173" s="30">
        <f>IF(ISNA(VLOOKUP($A173,' Taxi out times'!$B$3662:$C$4362, 2, 0)), 'ICAO LTO Cycle times'!$D$7,VLOOKUP($A173,' Taxi out times'!$B$3662:$C$4362, 2, 0)*60)</f>
        <v>195.91397849462365</v>
      </c>
      <c r="I173" s="30">
        <f>IF(ISNA(VLOOKUP($A173,' Taxi out times'!$B$4363:$C$5052, 2, 0)), 'ICAO LTO Cycle times'!$D$7,VLOOKUP($A173,' Taxi out times'!$B$4363:$C$5052, 2, 0)*60)</f>
        <v>189.54385964912279</v>
      </c>
      <c r="J173" s="30">
        <f>IF(ISNA(VLOOKUP($A173,' Taxi out times'!$B$5053:$C$5713, 2, 0)), 'ICAO LTO Cycle times'!$D$7,VLOOKUP($A173,' Taxi out times'!$B$5053:$C$5713, 2, 0)*60)</f>
        <v>197.13244228432563</v>
      </c>
      <c r="K173" s="30">
        <f>IF(ISNA(VLOOKUP($A173,' Taxi out times'!$B$5714:$C$6466, 2, 0)), 'ICAO LTO Cycle times'!$D$7,VLOOKUP($A173,' Taxi out times'!$B$5713:$C$6466, 2, 0)*60)</f>
        <v>186.19489559164731</v>
      </c>
      <c r="L173" s="30">
        <f>IF(ISNA(VLOOKUP($A173,' Taxi out times'!$B$6467:$C$7195, 2, 0)), 'ICAO LTO Cycle times'!$D$7,VLOOKUP($A173,' Taxi out times'!$B$6467:$C$7195, 2, 0)*60)</f>
        <v>175.51068883610449</v>
      </c>
      <c r="M173" s="30">
        <f>IF(ISNA(VLOOKUP($A173,'Taxi in times'!$B$2:$C$483, 2, 0)), 'ICAO LTO Cycle times'!$D$8,VLOOKUP($A173,'Taxi in times'!$B$2:$C$483, 2, 0)*60)</f>
        <v>420</v>
      </c>
      <c r="N173" s="30">
        <f>IF(ISNA(VLOOKUP($A173,'Taxi in times'!$B$483:$C$1074, 2, 0)), 'ICAO LTO Cycle times'!$D$8,VLOOKUP($A173,'Taxi in times'!$B$483:$C$1074, 2, 0)*60)</f>
        <v>119.92156862745098</v>
      </c>
      <c r="O173" s="30">
        <f>IF(ISNA(VLOOKUP($A173,'Taxi in times'!$B$1074:$C$1700, 2, 0)), 'ICAO LTO Cycle times'!$D$8,VLOOKUP($A173,'Taxi in times'!$B$1074:$C$1700, 2, 0)*60)</f>
        <v>120.30690537084398</v>
      </c>
      <c r="P173" s="30">
        <f>IF(ISNA(VLOOKUP($A173,'Taxi in times'!$B$1700:$C$2346, 2, 0)), 'ICAO LTO Cycle times'!$D$8,VLOOKUP($A173,'Taxi in times'!$B$1700:$C$2346, 2, 0)*60)</f>
        <v>120</v>
      </c>
      <c r="Q173" s="30">
        <f>IF(ISNA(VLOOKUP($A173,'Taxi in times'!$B$2346:$C$3020, 2, 0)), 'ICAO LTO Cycle times'!$D$8,VLOOKUP($A173,'Taxi in times'!$B$2346:$C$3020, 2, 0)*60)</f>
        <v>120.22249690976514</v>
      </c>
      <c r="R173" s="30">
        <f>IF(ISNA(VLOOKUP($A173,'Taxi in times'!$B$3020:$C$3684, 2, 0)), 'ICAO LTO Cycle times'!$D$8,VLOOKUP($A173,'Taxi in times'!$B$3020:$C$3684, 2, 0)*60)</f>
        <v>120.30264817150064</v>
      </c>
      <c r="S173" s="30">
        <f>IF(ISNA(VLOOKUP($A173,'Taxi in times'!$B$3684:$C$4389, 2, 0)), 'ICAO LTO Cycle times'!$D$8,VLOOKUP($A173,'Taxi in times'!$B$3684:$C$4389, 2, 0)*60)</f>
        <v>120.07092198581559</v>
      </c>
      <c r="T173" s="30">
        <f>IF(ISNA(VLOOKUP($A173,'Taxi in times'!$B$4389:$C$5084, 2, 0)), 'ICAO LTO Cycle times'!$D$8,VLOOKUP($A173,'Taxi in times'!$B$4389:$C$5084, 2, 0)*60)</f>
        <v>181.93995381062356</v>
      </c>
      <c r="U173" s="30">
        <f>IF(ISNA(VLOOKUP($A173,'Taxi in times'!$B$5085:$C$5749, 2, 0)), 'ICAO LTO Cycle times'!$D$8,VLOOKUP($A173,'Taxi in times'!$B$5085:$C$5749, 2, 0)*60)</f>
        <v>171.4909090909091</v>
      </c>
      <c r="V173" s="30">
        <f>IF(ISNA(VLOOKUP($A173,'Taxi in times'!$B$5750:$C$6509, 2, 0)), 'ICAO LTO Cycle times'!$D$8,VLOOKUP($A173,'Taxi in times'!$B$5750:$C$6509, 2, 0)*60)</f>
        <v>173.840830449827</v>
      </c>
      <c r="W173" s="30">
        <f>IF(ISNA(VLOOKUP($A173,'Taxi in times'!$B$6510:$C$7239, 2, 0)), 'ICAO LTO Cycle times'!$D$8,VLOOKUP($A173,'Taxi in times'!$B$6510:$C$7239, 2, 0)*60)</f>
        <v>164.20289855072465</v>
      </c>
    </row>
    <row r="174" spans="1:23">
      <c r="A174" s="3" t="s">
        <v>504</v>
      </c>
      <c r="B174" s="30">
        <f>IF(ISNA(VLOOKUP($A174,' Taxi out times'!$B$2:$C$483, 2, 0)), 'ICAO LTO Cycle times'!$D$7,VLOOKUP($A174,' Taxi out times'!$B$2:$C$483, 2, 0)*60)</f>
        <v>362.39057239057234</v>
      </c>
      <c r="C174" s="30">
        <f>IF(ISNA(VLOOKUP($A174,' Taxi out times'!$B$484:$C$1071, 2, 0)), 'ICAO LTO Cycle times'!$D$7,VLOOKUP($A174,' Taxi out times'!$B$484:$C$1071, 2, 0)*60)</f>
        <v>413.33230150131561</v>
      </c>
      <c r="D174" s="30">
        <f>IF(ISNA(VLOOKUP($A174,' Taxi out times'!$B$1072:$C$1692, 2, 0)), 'ICAO LTO Cycle times'!$D$7,VLOOKUP($A174,' Taxi out times'!$B$1072:$C$1692, 2, 0)*60)</f>
        <v>420.05134055904165</v>
      </c>
      <c r="E174" s="30">
        <f>IF(ISNA(VLOOKUP($A174,' Taxi out times'!$B$1693:$C$2329, 2, 0)), 'ICAO LTO Cycle times'!$D$7,VLOOKUP($A174,' Taxi out times'!$B$1693:$C$2329, 2, 0)*60)</f>
        <v>433.52974029600671</v>
      </c>
      <c r="F174" s="30">
        <f>IF(ISNA(VLOOKUP($A174,' Taxi out times'!$B$2330:$C$2997, 2, 0)), 'ICAO LTO Cycle times'!$D$7,VLOOKUP($A174,' Taxi out times'!$B$2330:$C$2997, 2, 0)*60)</f>
        <v>443.1322132943755</v>
      </c>
      <c r="G174" s="30">
        <f>IF(ISNA(VLOOKUP($A174,' Taxi out times'!$B$2998:$C$3661, 2, 0)), 'ICAO LTO Cycle times'!$D$7,VLOOKUP($A174,' Taxi out times'!$B$2998:$C$3661, 2, 0)*60)</f>
        <v>457.07119489016981</v>
      </c>
      <c r="H174" s="30">
        <f>IF(ISNA(VLOOKUP($A174,' Taxi out times'!$B$3662:$C$4362, 2, 0)), 'ICAO LTO Cycle times'!$D$7,VLOOKUP($A174,' Taxi out times'!$B$3662:$C$4362, 2, 0)*60)</f>
        <v>477.41342146860183</v>
      </c>
      <c r="I174" s="30">
        <f>IF(ISNA(VLOOKUP($A174,' Taxi out times'!$B$4363:$C$5052, 2, 0)), 'ICAO LTO Cycle times'!$D$7,VLOOKUP($A174,' Taxi out times'!$B$4363:$C$5052, 2, 0)*60)</f>
        <v>455.90242601972807</v>
      </c>
      <c r="J174" s="30">
        <f>IF(ISNA(VLOOKUP($A174,' Taxi out times'!$B$5053:$C$5713, 2, 0)), 'ICAO LTO Cycle times'!$D$7,VLOOKUP($A174,' Taxi out times'!$B$5053:$C$5713, 2, 0)*60)</f>
        <v>437.98539751216873</v>
      </c>
      <c r="K174" s="30">
        <f>IF(ISNA(VLOOKUP($A174,' Taxi out times'!$B$5714:$C$6466, 2, 0)), 'ICAO LTO Cycle times'!$D$7,VLOOKUP($A174,' Taxi out times'!$B$5713:$C$6466, 2, 0)*60)</f>
        <v>426.99569134351742</v>
      </c>
      <c r="L174" s="30">
        <f>IF(ISNA(VLOOKUP($A174,' Taxi out times'!$B$6467:$C$7195, 2, 0)), 'ICAO LTO Cycle times'!$D$7,VLOOKUP($A174,' Taxi out times'!$B$6467:$C$7195, 2, 0)*60)</f>
        <v>429.47451600158035</v>
      </c>
      <c r="M174" s="30">
        <f>IF(ISNA(VLOOKUP($A174,'Taxi in times'!$B$2:$C$483, 2, 0)), 'ICAO LTO Cycle times'!$D$8,VLOOKUP($A174,'Taxi in times'!$B$2:$C$483, 2, 0)*60)</f>
        <v>180.77412116679133</v>
      </c>
      <c r="N174" s="30">
        <f>IF(ISNA(VLOOKUP($A174,'Taxi in times'!$B$483:$C$1074, 2, 0)), 'ICAO LTO Cycle times'!$D$8,VLOOKUP($A174,'Taxi in times'!$B$483:$C$1074, 2, 0)*60)</f>
        <v>206.23612823674475</v>
      </c>
      <c r="O174" s="30">
        <f>IF(ISNA(VLOOKUP($A174,'Taxi in times'!$B$1074:$C$1700, 2, 0)), 'ICAO LTO Cycle times'!$D$8,VLOOKUP($A174,'Taxi in times'!$B$1074:$C$1700, 2, 0)*60)</f>
        <v>204.4288174512055</v>
      </c>
      <c r="P174" s="30">
        <f>IF(ISNA(VLOOKUP($A174,'Taxi in times'!$B$1700:$C$2346, 2, 0)), 'ICAO LTO Cycle times'!$D$8,VLOOKUP($A174,'Taxi in times'!$B$1700:$C$2346, 2, 0)*60)</f>
        <v>202.17702342544536</v>
      </c>
      <c r="Q174" s="30">
        <f>IF(ISNA(VLOOKUP($A174,'Taxi in times'!$B$2346:$C$3020, 2, 0)), 'ICAO LTO Cycle times'!$D$8,VLOOKUP($A174,'Taxi in times'!$B$2346:$C$3020, 2, 0)*60)</f>
        <v>196.28118579395363</v>
      </c>
      <c r="R174" s="30">
        <f>IF(ISNA(VLOOKUP($A174,'Taxi in times'!$B$3020:$C$3684, 2, 0)), 'ICAO LTO Cycle times'!$D$8,VLOOKUP($A174,'Taxi in times'!$B$3020:$C$3684, 2, 0)*60)</f>
        <v>196.68439161714107</v>
      </c>
      <c r="S174" s="30">
        <f>IF(ISNA(VLOOKUP($A174,'Taxi in times'!$B$3684:$C$4389, 2, 0)), 'ICAO LTO Cycle times'!$D$8,VLOOKUP($A174,'Taxi in times'!$B$3684:$C$4389, 2, 0)*60)</f>
        <v>191.7329504666188</v>
      </c>
      <c r="T174" s="30">
        <f>IF(ISNA(VLOOKUP($A174,'Taxi in times'!$B$4389:$C$5084, 2, 0)), 'ICAO LTO Cycle times'!$D$8,VLOOKUP($A174,'Taxi in times'!$B$4389:$C$5084, 2, 0)*60)</f>
        <v>199.00918897323211</v>
      </c>
      <c r="U174" s="30">
        <f>IF(ISNA(VLOOKUP($A174,'Taxi in times'!$B$5085:$C$5749, 2, 0)), 'ICAO LTO Cycle times'!$D$8,VLOOKUP($A174,'Taxi in times'!$B$5085:$C$5749, 2, 0)*60)</f>
        <v>199.51719487525287</v>
      </c>
      <c r="V174" s="30">
        <f>IF(ISNA(VLOOKUP($A174,'Taxi in times'!$B$5750:$C$6509, 2, 0)), 'ICAO LTO Cycle times'!$D$8,VLOOKUP($A174,'Taxi in times'!$B$5750:$C$6509, 2, 0)*60)</f>
        <v>204.68201326570426</v>
      </c>
      <c r="W174" s="30">
        <f>IF(ISNA(VLOOKUP($A174,'Taxi in times'!$B$6510:$C$7239, 2, 0)), 'ICAO LTO Cycle times'!$D$8,VLOOKUP($A174,'Taxi in times'!$B$6510:$C$7239, 2, 0)*60)</f>
        <v>193.16459016393443</v>
      </c>
    </row>
    <row r="175" spans="1:23">
      <c r="A175" s="3" t="s">
        <v>505</v>
      </c>
      <c r="B175" s="30">
        <f>IF(ISNA(VLOOKUP($A175,' Taxi out times'!$B$2:$C$483, 2, 0)), 'ICAO LTO Cycle times'!$D$7,VLOOKUP($A175,' Taxi out times'!$B$2:$C$483, 2, 0)*60)</f>
        <v>430.08168028004667</v>
      </c>
      <c r="C175" s="30">
        <f>IF(ISNA(VLOOKUP($A175,' Taxi out times'!$B$484:$C$1071, 2, 0)), 'ICAO LTO Cycle times'!$D$7,VLOOKUP($A175,' Taxi out times'!$B$484:$C$1071, 2, 0)*60)</f>
        <v>377.14285714285711</v>
      </c>
      <c r="D175" s="30">
        <f>IF(ISNA(VLOOKUP($A175,' Taxi out times'!$B$1072:$C$1692, 2, 0)), 'ICAO LTO Cycle times'!$D$7,VLOOKUP($A175,' Taxi out times'!$B$1072:$C$1692, 2, 0)*60)</f>
        <v>382.16890595009596</v>
      </c>
      <c r="E175" s="30">
        <f>IF(ISNA(VLOOKUP($A175,' Taxi out times'!$B$1693:$C$2329, 2, 0)), 'ICAO LTO Cycle times'!$D$7,VLOOKUP($A175,' Taxi out times'!$B$1693:$C$2329, 2, 0)*60)</f>
        <v>497.15183246073298</v>
      </c>
      <c r="F175" s="30">
        <f>IF(ISNA(VLOOKUP($A175,' Taxi out times'!$B$2330:$C$2997, 2, 0)), 'ICAO LTO Cycle times'!$D$7,VLOOKUP($A175,' Taxi out times'!$B$2330:$C$2997, 2, 0)*60)</f>
        <v>606.92041522491343</v>
      </c>
      <c r="G175" s="30">
        <f>IF(ISNA(VLOOKUP($A175,' Taxi out times'!$B$2998:$C$3661, 2, 0)), 'ICAO LTO Cycle times'!$D$7,VLOOKUP($A175,' Taxi out times'!$B$2998:$C$3661, 2, 0)*60)</f>
        <v>616.88888888888891</v>
      </c>
      <c r="H175" s="30">
        <f>IF(ISNA(VLOOKUP($A175,' Taxi out times'!$B$3662:$C$4362, 2, 0)), 'ICAO LTO Cycle times'!$D$7,VLOOKUP($A175,' Taxi out times'!$B$3662:$C$4362, 2, 0)*60)</f>
        <v>625.84295612009237</v>
      </c>
      <c r="I175" s="30">
        <f>IF(ISNA(VLOOKUP($A175,' Taxi out times'!$B$4363:$C$5052, 2, 0)), 'ICAO LTO Cycle times'!$D$7,VLOOKUP($A175,' Taxi out times'!$B$4363:$C$5052, 2, 0)*60)</f>
        <v>611.13340020060173</v>
      </c>
      <c r="J175" s="30">
        <f>IF(ISNA(VLOOKUP($A175,' Taxi out times'!$B$5053:$C$5713, 2, 0)), 'ICAO LTO Cycle times'!$D$7,VLOOKUP($A175,' Taxi out times'!$B$5053:$C$5713, 2, 0)*60)</f>
        <v>661.75953079178885</v>
      </c>
      <c r="K175" s="30">
        <f>IF(ISNA(VLOOKUP($A175,' Taxi out times'!$B$5714:$C$6466, 2, 0)), 'ICAO LTO Cycle times'!$D$7,VLOOKUP($A175,' Taxi out times'!$B$5713:$C$6466, 2, 0)*60)</f>
        <v>618.71455576559549</v>
      </c>
      <c r="L175" s="30">
        <f>IF(ISNA(VLOOKUP($A175,' Taxi out times'!$B$6467:$C$7195, 2, 0)), 'ICAO LTO Cycle times'!$D$7,VLOOKUP($A175,' Taxi out times'!$B$6467:$C$7195, 2, 0)*60)</f>
        <v>630.70450097847356</v>
      </c>
      <c r="M175" s="30">
        <f>IF(ISNA(VLOOKUP($A175,'Taxi in times'!$B$2:$C$483, 2, 0)), 'ICAO LTO Cycle times'!$D$8,VLOOKUP($A175,'Taxi in times'!$B$2:$C$483, 2, 0)*60)</f>
        <v>184.35087719298247</v>
      </c>
      <c r="N175" s="30">
        <f>IF(ISNA(VLOOKUP($A175,'Taxi in times'!$B$483:$C$1074, 2, 0)), 'ICAO LTO Cycle times'!$D$8,VLOOKUP($A175,'Taxi in times'!$B$483:$C$1074, 2, 0)*60)</f>
        <v>188.97136797454931</v>
      </c>
      <c r="O175" s="30">
        <f>IF(ISNA(VLOOKUP($A175,'Taxi in times'!$B$1074:$C$1700, 2, 0)), 'ICAO LTO Cycle times'!$D$8,VLOOKUP($A175,'Taxi in times'!$B$1074:$C$1700, 2, 0)*60)</f>
        <v>193.9440694310511</v>
      </c>
      <c r="P175" s="30">
        <f>IF(ISNA(VLOOKUP($A175,'Taxi in times'!$B$1700:$C$2346, 2, 0)), 'ICAO LTO Cycle times'!$D$8,VLOOKUP($A175,'Taxi in times'!$B$1700:$C$2346, 2, 0)*60)</f>
        <v>212.89079229122058</v>
      </c>
      <c r="Q175" s="30">
        <f>IF(ISNA(VLOOKUP($A175,'Taxi in times'!$B$2346:$C$3020, 2, 0)), 'ICAO LTO Cycle times'!$D$8,VLOOKUP($A175,'Taxi in times'!$B$2346:$C$3020, 2, 0)*60)</f>
        <v>250.68684516880094</v>
      </c>
      <c r="R175" s="30">
        <f>IF(ISNA(VLOOKUP($A175,'Taxi in times'!$B$3020:$C$3684, 2, 0)), 'ICAO LTO Cycle times'!$D$8,VLOOKUP($A175,'Taxi in times'!$B$3020:$C$3684, 2, 0)*60)</f>
        <v>246.20021528525294</v>
      </c>
      <c r="S175" s="30">
        <f>IF(ISNA(VLOOKUP($A175,'Taxi in times'!$B$3684:$C$4389, 2, 0)), 'ICAO LTO Cycle times'!$D$8,VLOOKUP($A175,'Taxi in times'!$B$3684:$C$4389, 2, 0)*60)</f>
        <v>240.68886337543054</v>
      </c>
      <c r="T175" s="30">
        <f>IF(ISNA(VLOOKUP($A175,'Taxi in times'!$B$4389:$C$5084, 2, 0)), 'ICAO LTO Cycle times'!$D$8,VLOOKUP($A175,'Taxi in times'!$B$4389:$C$5084, 2, 0)*60)</f>
        <v>235.42627883650951</v>
      </c>
      <c r="U175" s="30">
        <f>IF(ISNA(VLOOKUP($A175,'Taxi in times'!$B$5085:$C$5749, 2, 0)), 'ICAO LTO Cycle times'!$D$8,VLOOKUP($A175,'Taxi in times'!$B$5085:$C$5749, 2, 0)*60)</f>
        <v>226.8565815324165</v>
      </c>
      <c r="V175" s="30">
        <f>IF(ISNA(VLOOKUP($A175,'Taxi in times'!$B$5750:$C$6509, 2, 0)), 'ICAO LTO Cycle times'!$D$8,VLOOKUP($A175,'Taxi in times'!$B$5750:$C$6509, 2, 0)*60)</f>
        <v>230.36121673003802</v>
      </c>
      <c r="W175" s="30">
        <f>IF(ISNA(VLOOKUP($A175,'Taxi in times'!$B$6510:$C$7239, 2, 0)), 'ICAO LTO Cycle times'!$D$8,VLOOKUP($A175,'Taxi in times'!$B$6510:$C$7239, 2, 0)*60)</f>
        <v>222.69573835480674</v>
      </c>
    </row>
    <row r="176" spans="1:23">
      <c r="A176" s="3" t="s">
        <v>506</v>
      </c>
      <c r="B176" s="30">
        <f>IF(ISNA(VLOOKUP($A176,' Taxi out times'!$B$2:$C$483, 2, 0)), 'ICAO LTO Cycle times'!$D$7,VLOOKUP($A176,' Taxi out times'!$B$2:$C$483, 2, 0)*60)</f>
        <v>530.33215547703173</v>
      </c>
      <c r="C176" s="30">
        <f>IF(ISNA(VLOOKUP($A176,' Taxi out times'!$B$484:$C$1071, 2, 0)), 'ICAO LTO Cycle times'!$D$7,VLOOKUP($A176,' Taxi out times'!$B$484:$C$1071, 2, 0)*60)</f>
        <v>409.13320409858767</v>
      </c>
      <c r="D176" s="30">
        <f>IF(ISNA(VLOOKUP($A176,' Taxi out times'!$B$1072:$C$1692, 2, 0)), 'ICAO LTO Cycle times'!$D$7,VLOOKUP($A176,' Taxi out times'!$B$1072:$C$1692, 2, 0)*60)</f>
        <v>428.30146231721034</v>
      </c>
      <c r="E176" s="30">
        <f>IF(ISNA(VLOOKUP($A176,' Taxi out times'!$B$1693:$C$2329, 2, 0)), 'ICAO LTO Cycle times'!$D$7,VLOOKUP($A176,' Taxi out times'!$B$1693:$C$2329, 2, 0)*60)</f>
        <v>428.16348480774406</v>
      </c>
      <c r="F176" s="30">
        <f>IF(ISNA(VLOOKUP($A176,' Taxi out times'!$B$2330:$C$2997, 2, 0)), 'ICAO LTO Cycle times'!$D$7,VLOOKUP($A176,' Taxi out times'!$B$2330:$C$2997, 2, 0)*60)</f>
        <v>442.55558849688703</v>
      </c>
      <c r="G176" s="30">
        <f>IF(ISNA(VLOOKUP($A176,' Taxi out times'!$B$2998:$C$3661, 2, 0)), 'ICAO LTO Cycle times'!$D$7,VLOOKUP($A176,' Taxi out times'!$B$2998:$C$3661, 2, 0)*60)</f>
        <v>461.60360360360363</v>
      </c>
      <c r="H176" s="30">
        <f>IF(ISNA(VLOOKUP($A176,' Taxi out times'!$B$3662:$C$4362, 2, 0)), 'ICAO LTO Cycle times'!$D$7,VLOOKUP($A176,' Taxi out times'!$B$3662:$C$4362, 2, 0)*60)</f>
        <v>477.6222910216718</v>
      </c>
      <c r="I176" s="30">
        <f>IF(ISNA(VLOOKUP($A176,' Taxi out times'!$B$4363:$C$5052, 2, 0)), 'ICAO LTO Cycle times'!$D$7,VLOOKUP($A176,' Taxi out times'!$B$4363:$C$5052, 2, 0)*60)</f>
        <v>453.59935725763256</v>
      </c>
      <c r="J176" s="30">
        <f>IF(ISNA(VLOOKUP($A176,' Taxi out times'!$B$5053:$C$5713, 2, 0)), 'ICAO LTO Cycle times'!$D$7,VLOOKUP($A176,' Taxi out times'!$B$5053:$C$5713, 2, 0)*60)</f>
        <v>444.43820224719099</v>
      </c>
      <c r="K176" s="30">
        <f>IF(ISNA(VLOOKUP($A176,' Taxi out times'!$B$5714:$C$6466, 2, 0)), 'ICAO LTO Cycle times'!$D$7,VLOOKUP($A176,' Taxi out times'!$B$5713:$C$6466, 2, 0)*60)</f>
        <v>414.34041559654452</v>
      </c>
      <c r="L176" s="30">
        <f>IF(ISNA(VLOOKUP($A176,' Taxi out times'!$B$6467:$C$7195, 2, 0)), 'ICAO LTO Cycle times'!$D$7,VLOOKUP($A176,' Taxi out times'!$B$6467:$C$7195, 2, 0)*60)</f>
        <v>428.22216454710616</v>
      </c>
      <c r="M176" s="30">
        <f>IF(ISNA(VLOOKUP($A176,'Taxi in times'!$B$2:$C$483, 2, 0)), 'ICAO LTO Cycle times'!$D$8,VLOOKUP($A176,'Taxi in times'!$B$2:$C$483, 2, 0)*60)</f>
        <v>195.82978723404256</v>
      </c>
      <c r="N176" s="30">
        <f>IF(ISNA(VLOOKUP($A176,'Taxi in times'!$B$483:$C$1074, 2, 0)), 'ICAO LTO Cycle times'!$D$8,VLOOKUP($A176,'Taxi in times'!$B$483:$C$1074, 2, 0)*60)</f>
        <v>167.42535211267605</v>
      </c>
      <c r="O176" s="30">
        <f>IF(ISNA(VLOOKUP($A176,'Taxi in times'!$B$1074:$C$1700, 2, 0)), 'ICAO LTO Cycle times'!$D$8,VLOOKUP($A176,'Taxi in times'!$B$1074:$C$1700, 2, 0)*60)</f>
        <v>181.41746969225986</v>
      </c>
      <c r="P176" s="30">
        <f>IF(ISNA(VLOOKUP($A176,'Taxi in times'!$B$1700:$C$2346, 2, 0)), 'ICAO LTO Cycle times'!$D$8,VLOOKUP($A176,'Taxi in times'!$B$1700:$C$2346, 2, 0)*60)</f>
        <v>179.98252766453115</v>
      </c>
      <c r="Q176" s="30">
        <f>IF(ISNA(VLOOKUP($A176,'Taxi in times'!$B$2346:$C$3020, 2, 0)), 'ICAO LTO Cycle times'!$D$8,VLOOKUP($A176,'Taxi in times'!$B$2346:$C$3020, 2, 0)*60)</f>
        <v>178.25242718446603</v>
      </c>
      <c r="R176" s="30">
        <f>IF(ISNA(VLOOKUP($A176,'Taxi in times'!$B$3020:$C$3684, 2, 0)), 'ICAO LTO Cycle times'!$D$8,VLOOKUP($A176,'Taxi in times'!$B$3020:$C$3684, 2, 0)*60)</f>
        <v>182.27410551849604</v>
      </c>
      <c r="S176" s="30">
        <f>IF(ISNA(VLOOKUP($A176,'Taxi in times'!$B$3684:$C$4389, 2, 0)), 'ICAO LTO Cycle times'!$D$8,VLOOKUP($A176,'Taxi in times'!$B$3684:$C$4389, 2, 0)*60)</f>
        <v>185.69045412418905</v>
      </c>
      <c r="T176" s="30">
        <f>IF(ISNA(VLOOKUP($A176,'Taxi in times'!$B$4389:$C$5084, 2, 0)), 'ICAO LTO Cycle times'!$D$8,VLOOKUP($A176,'Taxi in times'!$B$4389:$C$5084, 2, 0)*60)</f>
        <v>180.71938338566943</v>
      </c>
      <c r="U176" s="30">
        <f>IF(ISNA(VLOOKUP($A176,'Taxi in times'!$B$5085:$C$5749, 2, 0)), 'ICAO LTO Cycle times'!$D$8,VLOOKUP($A176,'Taxi in times'!$B$5085:$C$5749, 2, 0)*60)</f>
        <v>180.65027755749406</v>
      </c>
      <c r="V176" s="30">
        <f>IF(ISNA(VLOOKUP($A176,'Taxi in times'!$B$5750:$C$6509, 2, 0)), 'ICAO LTO Cycle times'!$D$8,VLOOKUP($A176,'Taxi in times'!$B$5750:$C$6509, 2, 0)*60)</f>
        <v>178.02294361728093</v>
      </c>
      <c r="W176" s="30">
        <f>IF(ISNA(VLOOKUP($A176,'Taxi in times'!$B$6510:$C$7239, 2, 0)), 'ICAO LTO Cycle times'!$D$8,VLOOKUP($A176,'Taxi in times'!$B$6510:$C$7239, 2, 0)*60)</f>
        <v>166.16126439860702</v>
      </c>
    </row>
    <row r="177" spans="1:23">
      <c r="A177" s="3" t="s">
        <v>507</v>
      </c>
      <c r="B177" s="30">
        <f>IF(ISNA(VLOOKUP($A177,' Taxi out times'!$B$2:$C$483, 2, 0)), 'ICAO LTO Cycle times'!$D$7,VLOOKUP($A177,' Taxi out times'!$B$2:$C$483, 2, 0)*60)</f>
        <v>1140</v>
      </c>
      <c r="C177" s="30">
        <f>IF(ISNA(VLOOKUP($A177,' Taxi out times'!$B$484:$C$1071, 2, 0)), 'ICAO LTO Cycle times'!$D$7,VLOOKUP($A177,' Taxi out times'!$B$484:$C$1071, 2, 0)*60)</f>
        <v>400.23809523809524</v>
      </c>
      <c r="D177" s="30">
        <f>IF(ISNA(VLOOKUP($A177,' Taxi out times'!$B$1072:$C$1692, 2, 0)), 'ICAO LTO Cycle times'!$D$7,VLOOKUP($A177,' Taxi out times'!$B$1072:$C$1692, 2, 0)*60)</f>
        <v>318.56209150326799</v>
      </c>
      <c r="E177" s="30">
        <f>IF(ISNA(VLOOKUP($A177,' Taxi out times'!$B$1693:$C$2329, 2, 0)), 'ICAO LTO Cycle times'!$D$7,VLOOKUP($A177,' Taxi out times'!$B$1693:$C$2329, 2, 0)*60)</f>
        <v>392.82275711159735</v>
      </c>
      <c r="F177" s="30">
        <f>IF(ISNA(VLOOKUP($A177,' Taxi out times'!$B$2330:$C$2997, 2, 0)), 'ICAO LTO Cycle times'!$D$7,VLOOKUP($A177,' Taxi out times'!$B$2330:$C$2997, 2, 0)*60)</f>
        <v>346.3983050847458</v>
      </c>
      <c r="G177" s="30">
        <f>IF(ISNA(VLOOKUP($A177,' Taxi out times'!$B$2998:$C$3661, 2, 0)), 'ICAO LTO Cycle times'!$D$7,VLOOKUP($A177,' Taxi out times'!$B$2998:$C$3661, 2, 0)*60)</f>
        <v>324.98886414253894</v>
      </c>
      <c r="H177" s="30">
        <f>IF(ISNA(VLOOKUP($A177,' Taxi out times'!$B$3662:$C$4362, 2, 0)), 'ICAO LTO Cycle times'!$D$7,VLOOKUP($A177,' Taxi out times'!$B$3662:$C$4362, 2, 0)*60)</f>
        <v>332.6431718061674</v>
      </c>
      <c r="I177" s="30">
        <f>IF(ISNA(VLOOKUP($A177,' Taxi out times'!$B$4363:$C$5052, 2, 0)), 'ICAO LTO Cycle times'!$D$7,VLOOKUP($A177,' Taxi out times'!$B$4363:$C$5052, 2, 0)*60)</f>
        <v>350.82901554404145</v>
      </c>
      <c r="J177" s="30">
        <f>IF(ISNA(VLOOKUP($A177,' Taxi out times'!$B$5053:$C$5713, 2, 0)), 'ICAO LTO Cycle times'!$D$7,VLOOKUP($A177,' Taxi out times'!$B$5053:$C$5713, 2, 0)*60)</f>
        <v>395.8011049723757</v>
      </c>
      <c r="K177" s="30">
        <f>IF(ISNA(VLOOKUP($A177,' Taxi out times'!$B$5714:$C$6466, 2, 0)), 'ICAO LTO Cycle times'!$D$7,VLOOKUP($A177,' Taxi out times'!$B$5713:$C$6466, 2, 0)*60)</f>
        <v>386.02105263157898</v>
      </c>
      <c r="L177" s="30">
        <f>IF(ISNA(VLOOKUP($A177,' Taxi out times'!$B$6467:$C$7195, 2, 0)), 'ICAO LTO Cycle times'!$D$7,VLOOKUP($A177,' Taxi out times'!$B$6467:$C$7195, 2, 0)*60)</f>
        <v>333.67483296213805</v>
      </c>
      <c r="M177" s="30">
        <f>IF(ISNA(VLOOKUP($A177,'Taxi in times'!$B$2:$C$483, 2, 0)), 'ICAO LTO Cycle times'!$D$8,VLOOKUP($A177,'Taxi in times'!$B$2:$C$483, 2, 0)*60)</f>
        <v>420</v>
      </c>
      <c r="N177" s="30">
        <f>IF(ISNA(VLOOKUP($A177,'Taxi in times'!$B$483:$C$1074, 2, 0)), 'ICAO LTO Cycle times'!$D$8,VLOOKUP($A177,'Taxi in times'!$B$483:$C$1074, 2, 0)*60)</f>
        <v>188.27977315689984</v>
      </c>
      <c r="O177" s="30">
        <f>IF(ISNA(VLOOKUP($A177,'Taxi in times'!$B$1074:$C$1700, 2, 0)), 'ICAO LTO Cycle times'!$D$8,VLOOKUP($A177,'Taxi in times'!$B$1074:$C$1700, 2, 0)*60)</f>
        <v>183.39130434782609</v>
      </c>
      <c r="P177" s="30">
        <f>IF(ISNA(VLOOKUP($A177,'Taxi in times'!$B$1700:$C$2346, 2, 0)), 'ICAO LTO Cycle times'!$D$8,VLOOKUP($A177,'Taxi in times'!$B$1700:$C$2346, 2, 0)*60)</f>
        <v>188</v>
      </c>
      <c r="Q177" s="30">
        <f>IF(ISNA(VLOOKUP($A177,'Taxi in times'!$B$2346:$C$3020, 2, 0)), 'ICAO LTO Cycle times'!$D$8,VLOOKUP($A177,'Taxi in times'!$B$2346:$C$3020, 2, 0)*60)</f>
        <v>181.14014251781472</v>
      </c>
      <c r="R177" s="30">
        <f>IF(ISNA(VLOOKUP($A177,'Taxi in times'!$B$3020:$C$3684, 2, 0)), 'ICAO LTO Cycle times'!$D$8,VLOOKUP($A177,'Taxi in times'!$B$3020:$C$3684, 2, 0)*60)</f>
        <v>189.33333333333331</v>
      </c>
      <c r="S177" s="30">
        <f>IF(ISNA(VLOOKUP($A177,'Taxi in times'!$B$3684:$C$4389, 2, 0)), 'ICAO LTO Cycle times'!$D$8,VLOOKUP($A177,'Taxi in times'!$B$3684:$C$4389, 2, 0)*60)</f>
        <v>195.52173913043478</v>
      </c>
      <c r="T177" s="30">
        <f>IF(ISNA(VLOOKUP($A177,'Taxi in times'!$B$4389:$C$5084, 2, 0)), 'ICAO LTO Cycle times'!$D$8,VLOOKUP($A177,'Taxi in times'!$B$4389:$C$5084, 2, 0)*60)</f>
        <v>189.126213592233</v>
      </c>
      <c r="U177" s="30">
        <f>IF(ISNA(VLOOKUP($A177,'Taxi in times'!$B$5085:$C$5749, 2, 0)), 'ICAO LTO Cycle times'!$D$8,VLOOKUP($A177,'Taxi in times'!$B$5085:$C$5749, 2, 0)*60)</f>
        <v>420</v>
      </c>
      <c r="V177" s="30">
        <f>IF(ISNA(VLOOKUP($A177,'Taxi in times'!$B$5750:$C$6509, 2, 0)), 'ICAO LTO Cycle times'!$D$8,VLOOKUP($A177,'Taxi in times'!$B$5750:$C$6509, 2, 0)*60)</f>
        <v>207.12153518123665</v>
      </c>
      <c r="W177" s="30">
        <f>IF(ISNA(VLOOKUP($A177,'Taxi in times'!$B$6510:$C$7239, 2, 0)), 'ICAO LTO Cycle times'!$D$8,VLOOKUP($A177,'Taxi in times'!$B$6510:$C$7239, 2, 0)*60)</f>
        <v>249.97658079625293</v>
      </c>
    </row>
    <row r="178" spans="1:23">
      <c r="A178" s="3" t="s">
        <v>508</v>
      </c>
      <c r="B178" s="30">
        <f>IF(ISNA(VLOOKUP($A178,' Taxi out times'!$B$2:$C$483, 2, 0)), 'ICAO LTO Cycle times'!$D$7,VLOOKUP($A178,' Taxi out times'!$B$2:$C$483, 2, 0)*60)</f>
        <v>1140</v>
      </c>
      <c r="C178" s="30">
        <f>IF(ISNA(VLOOKUP($A178,' Taxi out times'!$B$484:$C$1071, 2, 0)), 'ICAO LTO Cycle times'!$D$7,VLOOKUP($A178,' Taxi out times'!$B$484:$C$1071, 2, 0)*60)</f>
        <v>305.75594781273981</v>
      </c>
      <c r="D178" s="30">
        <f>IF(ISNA(VLOOKUP($A178,' Taxi out times'!$B$1072:$C$1692, 2, 0)), 'ICAO LTO Cycle times'!$D$7,VLOOKUP($A178,' Taxi out times'!$B$1072:$C$1692, 2, 0)*60)</f>
        <v>327.95200661977657</v>
      </c>
      <c r="E178" s="30">
        <f>IF(ISNA(VLOOKUP($A178,' Taxi out times'!$B$1693:$C$2329, 2, 0)), 'ICAO LTO Cycle times'!$D$7,VLOOKUP($A178,' Taxi out times'!$B$1693:$C$2329, 2, 0)*60)</f>
        <v>316.13293051359517</v>
      </c>
      <c r="F178" s="30">
        <f>IF(ISNA(VLOOKUP($A178,' Taxi out times'!$B$2330:$C$2997, 2, 0)), 'ICAO LTO Cycle times'!$D$7,VLOOKUP($A178,' Taxi out times'!$B$2330:$C$2997, 2, 0)*60)</f>
        <v>352.71380970011103</v>
      </c>
      <c r="G178" s="30">
        <f>IF(ISNA(VLOOKUP($A178,' Taxi out times'!$B$2998:$C$3661, 2, 0)), 'ICAO LTO Cycle times'!$D$7,VLOOKUP($A178,' Taxi out times'!$B$2998:$C$3661, 2, 0)*60)</f>
        <v>283.55025028879476</v>
      </c>
      <c r="H178" s="30">
        <f>IF(ISNA(VLOOKUP($A178,' Taxi out times'!$B$3662:$C$4362, 2, 0)), 'ICAO LTO Cycle times'!$D$7,VLOOKUP($A178,' Taxi out times'!$B$3662:$C$4362, 2, 0)*60)</f>
        <v>269.22028121005542</v>
      </c>
      <c r="I178" s="30">
        <f>IF(ISNA(VLOOKUP($A178,' Taxi out times'!$B$4363:$C$5052, 2, 0)), 'ICAO LTO Cycle times'!$D$7,VLOOKUP($A178,' Taxi out times'!$B$4363:$C$5052, 2, 0)*60)</f>
        <v>212.85150318858183</v>
      </c>
      <c r="J178" s="30">
        <f>IF(ISNA(VLOOKUP($A178,' Taxi out times'!$B$5053:$C$5713, 2, 0)), 'ICAO LTO Cycle times'!$D$7,VLOOKUP($A178,' Taxi out times'!$B$5053:$C$5713, 2, 0)*60)</f>
        <v>205.98627787307032</v>
      </c>
      <c r="K178" s="30">
        <f>IF(ISNA(VLOOKUP($A178,' Taxi out times'!$B$5714:$C$6466, 2, 0)), 'ICAO LTO Cycle times'!$D$7,VLOOKUP($A178,' Taxi out times'!$B$5713:$C$6466, 2, 0)*60)</f>
        <v>199.89778534923337</v>
      </c>
      <c r="L178" s="30">
        <f>IF(ISNA(VLOOKUP($A178,' Taxi out times'!$B$6467:$C$7195, 2, 0)), 'ICAO LTO Cycle times'!$D$7,VLOOKUP($A178,' Taxi out times'!$B$6467:$C$7195, 2, 0)*60)</f>
        <v>188.19546658816603</v>
      </c>
      <c r="M178" s="30">
        <f>IF(ISNA(VLOOKUP($A178,'Taxi in times'!$B$2:$C$483, 2, 0)), 'ICAO LTO Cycle times'!$D$8,VLOOKUP($A178,'Taxi in times'!$B$2:$C$483, 2, 0)*60)</f>
        <v>420</v>
      </c>
      <c r="N178" s="30">
        <f>IF(ISNA(VLOOKUP($A178,'Taxi in times'!$B$483:$C$1074, 2, 0)), 'ICAO LTO Cycle times'!$D$8,VLOOKUP($A178,'Taxi in times'!$B$483:$C$1074, 2, 0)*60)</f>
        <v>213.03018108651912</v>
      </c>
      <c r="O178" s="30">
        <f>IF(ISNA(VLOOKUP($A178,'Taxi in times'!$B$1074:$C$1700, 2, 0)), 'ICAO LTO Cycle times'!$D$8,VLOOKUP($A178,'Taxi in times'!$B$1074:$C$1700, 2, 0)*60)</f>
        <v>231.18717504332756</v>
      </c>
      <c r="P178" s="30">
        <f>IF(ISNA(VLOOKUP($A178,'Taxi in times'!$B$1700:$C$2346, 2, 0)), 'ICAO LTO Cycle times'!$D$8,VLOOKUP($A178,'Taxi in times'!$B$1700:$C$2346, 2, 0)*60)</f>
        <v>226.13454960091218</v>
      </c>
      <c r="Q178" s="30">
        <f>IF(ISNA(VLOOKUP($A178,'Taxi in times'!$B$2346:$C$3020, 2, 0)), 'ICAO LTO Cycle times'!$D$8,VLOOKUP($A178,'Taxi in times'!$B$2346:$C$3020, 2, 0)*60)</f>
        <v>268.81520119225036</v>
      </c>
      <c r="R178" s="30">
        <f>IF(ISNA(VLOOKUP($A178,'Taxi in times'!$B$3020:$C$3684, 2, 0)), 'ICAO LTO Cycle times'!$D$8,VLOOKUP($A178,'Taxi in times'!$B$3020:$C$3684, 2, 0)*60)</f>
        <v>158.33000399520574</v>
      </c>
      <c r="S178" s="30">
        <f>IF(ISNA(VLOOKUP($A178,'Taxi in times'!$B$3684:$C$4389, 2, 0)), 'ICAO LTO Cycle times'!$D$8,VLOOKUP($A178,'Taxi in times'!$B$3684:$C$4389, 2, 0)*60)</f>
        <v>91.370420624151976</v>
      </c>
      <c r="T178" s="30">
        <f>IF(ISNA(VLOOKUP($A178,'Taxi in times'!$B$4389:$C$5084, 2, 0)), 'ICAO LTO Cycle times'!$D$8,VLOOKUP($A178,'Taxi in times'!$B$4389:$C$5084, 2, 0)*60)</f>
        <v>96.354679802955673</v>
      </c>
      <c r="U178" s="30">
        <f>IF(ISNA(VLOOKUP($A178,'Taxi in times'!$B$5085:$C$5749, 2, 0)), 'ICAO LTO Cycle times'!$D$8,VLOOKUP($A178,'Taxi in times'!$B$5085:$C$5749, 2, 0)*60)</f>
        <v>95.584786960251648</v>
      </c>
      <c r="V178" s="30">
        <f>IF(ISNA(VLOOKUP($A178,'Taxi in times'!$B$5750:$C$6509, 2, 0)), 'ICAO LTO Cycle times'!$D$8,VLOOKUP($A178,'Taxi in times'!$B$5750:$C$6509, 2, 0)*60)</f>
        <v>92.242114236999143</v>
      </c>
      <c r="W178" s="30">
        <f>IF(ISNA(VLOOKUP($A178,'Taxi in times'!$B$6510:$C$7239, 2, 0)), 'ICAO LTO Cycle times'!$D$8,VLOOKUP($A178,'Taxi in times'!$B$6510:$C$7239, 2, 0)*60)</f>
        <v>96.442477876106196</v>
      </c>
    </row>
    <row r="179" spans="1:23">
      <c r="A179" s="3" t="s">
        <v>509</v>
      </c>
      <c r="B179" s="30">
        <f>IF(ISNA(VLOOKUP($A179,' Taxi out times'!$B$2:$C$483, 2, 0)), 'ICAO LTO Cycle times'!$D$7,VLOOKUP($A179,' Taxi out times'!$B$2:$C$483, 2, 0)*60)</f>
        <v>661.15462741883755</v>
      </c>
      <c r="C179" s="30">
        <f>IF(ISNA(VLOOKUP($A179,' Taxi out times'!$B$484:$C$1071, 2, 0)), 'ICAO LTO Cycle times'!$D$7,VLOOKUP($A179,' Taxi out times'!$B$484:$C$1071, 2, 0)*60)</f>
        <v>661.56965157033881</v>
      </c>
      <c r="D179" s="30">
        <f>IF(ISNA(VLOOKUP($A179,' Taxi out times'!$B$1072:$C$1692, 2, 0)), 'ICAO LTO Cycle times'!$D$7,VLOOKUP($A179,' Taxi out times'!$B$1072:$C$1692, 2, 0)*60)</f>
        <v>665.01789071502208</v>
      </c>
      <c r="E179" s="30">
        <f>IF(ISNA(VLOOKUP($A179,' Taxi out times'!$B$1693:$C$2329, 2, 0)), 'ICAO LTO Cycle times'!$D$7,VLOOKUP($A179,' Taxi out times'!$B$1693:$C$2329, 2, 0)*60)</f>
        <v>670.3887309973868</v>
      </c>
      <c r="F179" s="30">
        <f>IF(ISNA(VLOOKUP($A179,' Taxi out times'!$B$2330:$C$2997, 2, 0)), 'ICAO LTO Cycle times'!$D$7,VLOOKUP($A179,' Taxi out times'!$B$2330:$C$2997, 2, 0)*60)</f>
        <v>660.36989769663046</v>
      </c>
      <c r="G179" s="30">
        <f>IF(ISNA(VLOOKUP($A179,' Taxi out times'!$B$2998:$C$3661, 2, 0)), 'ICAO LTO Cycle times'!$D$7,VLOOKUP($A179,' Taxi out times'!$B$2998:$C$3661, 2, 0)*60)</f>
        <v>665.65240571779213</v>
      </c>
      <c r="H179" s="30">
        <f>IF(ISNA(VLOOKUP($A179,' Taxi out times'!$B$3662:$C$4362, 2, 0)), 'ICAO LTO Cycle times'!$D$7,VLOOKUP($A179,' Taxi out times'!$B$3662:$C$4362, 2, 0)*60)</f>
        <v>670.55413697168342</v>
      </c>
      <c r="I179" s="30">
        <f>IF(ISNA(VLOOKUP($A179,' Taxi out times'!$B$4363:$C$5052, 2, 0)), 'ICAO LTO Cycle times'!$D$7,VLOOKUP($A179,' Taxi out times'!$B$4363:$C$5052, 2, 0)*60)</f>
        <v>668.40169808736937</v>
      </c>
      <c r="J179" s="30">
        <f>IF(ISNA(VLOOKUP($A179,' Taxi out times'!$B$5053:$C$5713, 2, 0)), 'ICAO LTO Cycle times'!$D$7,VLOOKUP($A179,' Taxi out times'!$B$5053:$C$5713, 2, 0)*60)</f>
        <v>649.53897920743191</v>
      </c>
      <c r="K179" s="30">
        <f>IF(ISNA(VLOOKUP($A179,' Taxi out times'!$B$5714:$C$6466, 2, 0)), 'ICAO LTO Cycle times'!$D$7,VLOOKUP($A179,' Taxi out times'!$B$5713:$C$6466, 2, 0)*60)</f>
        <v>685.53224196270025</v>
      </c>
      <c r="L179" s="30">
        <f>IF(ISNA(VLOOKUP($A179,' Taxi out times'!$B$6467:$C$7195, 2, 0)), 'ICAO LTO Cycle times'!$D$7,VLOOKUP($A179,' Taxi out times'!$B$6467:$C$7195, 2, 0)*60)</f>
        <v>675.25723081908779</v>
      </c>
      <c r="M179" s="30">
        <f>IF(ISNA(VLOOKUP($A179,'Taxi in times'!$B$2:$C$483, 2, 0)), 'ICAO LTO Cycle times'!$D$8,VLOOKUP($A179,'Taxi in times'!$B$2:$C$483, 2, 0)*60)</f>
        <v>257.43619861185266</v>
      </c>
      <c r="N179" s="30">
        <f>IF(ISNA(VLOOKUP($A179,'Taxi in times'!$B$483:$C$1074, 2, 0)), 'ICAO LTO Cycle times'!$D$8,VLOOKUP($A179,'Taxi in times'!$B$483:$C$1074, 2, 0)*60)</f>
        <v>251.8447222843987</v>
      </c>
      <c r="O179" s="30">
        <f>IF(ISNA(VLOOKUP($A179,'Taxi in times'!$B$1074:$C$1700, 2, 0)), 'ICAO LTO Cycle times'!$D$8,VLOOKUP($A179,'Taxi in times'!$B$1074:$C$1700, 2, 0)*60)</f>
        <v>241.49781481958632</v>
      </c>
      <c r="P179" s="30">
        <f>IF(ISNA(VLOOKUP($A179,'Taxi in times'!$B$1700:$C$2346, 2, 0)), 'ICAO LTO Cycle times'!$D$8,VLOOKUP($A179,'Taxi in times'!$B$1700:$C$2346, 2, 0)*60)</f>
        <v>234.0335852225021</v>
      </c>
      <c r="Q179" s="30">
        <f>IF(ISNA(VLOOKUP($A179,'Taxi in times'!$B$2346:$C$3020, 2, 0)), 'ICAO LTO Cycle times'!$D$8,VLOOKUP($A179,'Taxi in times'!$B$2346:$C$3020, 2, 0)*60)</f>
        <v>233.74815928178984</v>
      </c>
      <c r="R179" s="30">
        <f>IF(ISNA(VLOOKUP($A179,'Taxi in times'!$B$3020:$C$3684, 2, 0)), 'ICAO LTO Cycle times'!$D$8,VLOOKUP($A179,'Taxi in times'!$B$3020:$C$3684, 2, 0)*60)</f>
        <v>254.31740768651093</v>
      </c>
      <c r="S179" s="30">
        <f>IF(ISNA(VLOOKUP($A179,'Taxi in times'!$B$3684:$C$4389, 2, 0)), 'ICAO LTO Cycle times'!$D$8,VLOOKUP($A179,'Taxi in times'!$B$3684:$C$4389, 2, 0)*60)</f>
        <v>238.72575546125145</v>
      </c>
      <c r="T179" s="30">
        <f>IF(ISNA(VLOOKUP($A179,'Taxi in times'!$B$4389:$C$5084, 2, 0)), 'ICAO LTO Cycle times'!$D$8,VLOOKUP($A179,'Taxi in times'!$B$4389:$C$5084, 2, 0)*60)</f>
        <v>232.19990743345645</v>
      </c>
      <c r="U179" s="30">
        <f>IF(ISNA(VLOOKUP($A179,'Taxi in times'!$B$5085:$C$5749, 2, 0)), 'ICAO LTO Cycle times'!$D$8,VLOOKUP($A179,'Taxi in times'!$B$5085:$C$5749, 2, 0)*60)</f>
        <v>234.53958610214545</v>
      </c>
      <c r="V179" s="30">
        <f>IF(ISNA(VLOOKUP($A179,'Taxi in times'!$B$5750:$C$6509, 2, 0)), 'ICAO LTO Cycle times'!$D$8,VLOOKUP($A179,'Taxi in times'!$B$5750:$C$6509, 2, 0)*60)</f>
        <v>244.72352148576624</v>
      </c>
      <c r="W179" s="30">
        <f>IF(ISNA(VLOOKUP($A179,'Taxi in times'!$B$6510:$C$7239, 2, 0)), 'ICAO LTO Cycle times'!$D$8,VLOOKUP($A179,'Taxi in times'!$B$6510:$C$7239, 2, 0)*60)</f>
        <v>253.16899175649968</v>
      </c>
    </row>
    <row r="180" spans="1:23">
      <c r="A180" s="3" t="s">
        <v>510</v>
      </c>
      <c r="B180" s="30">
        <f>IF(ISNA(VLOOKUP($A180,' Taxi out times'!$B$2:$C$483, 2, 0)), 'ICAO LTO Cycle times'!$D$7,VLOOKUP($A180,' Taxi out times'!$B$2:$C$483, 2, 0)*60)</f>
        <v>358.45050215208039</v>
      </c>
      <c r="C180" s="30">
        <f>IF(ISNA(VLOOKUP($A180,' Taxi out times'!$B$484:$C$1071, 2, 0)), 'ICAO LTO Cycle times'!$D$7,VLOOKUP($A180,' Taxi out times'!$B$484:$C$1071, 2, 0)*60)</f>
        <v>351.47989734816082</v>
      </c>
      <c r="D180" s="30">
        <f>IF(ISNA(VLOOKUP($A180,' Taxi out times'!$B$1072:$C$1692, 2, 0)), 'ICAO LTO Cycle times'!$D$7,VLOOKUP($A180,' Taxi out times'!$B$1072:$C$1692, 2, 0)*60)</f>
        <v>342.13378492802713</v>
      </c>
      <c r="E180" s="30">
        <f>IF(ISNA(VLOOKUP($A180,' Taxi out times'!$B$1693:$C$2329, 2, 0)), 'ICAO LTO Cycle times'!$D$7,VLOOKUP($A180,' Taxi out times'!$B$1693:$C$2329, 2, 0)*60)</f>
        <v>373.7507711289328</v>
      </c>
      <c r="F180" s="30">
        <f>IF(ISNA(VLOOKUP($A180,' Taxi out times'!$B$2330:$C$2997, 2, 0)), 'ICAO LTO Cycle times'!$D$7,VLOOKUP($A180,' Taxi out times'!$B$2330:$C$2997, 2, 0)*60)</f>
        <v>405.40876164194555</v>
      </c>
      <c r="G180" s="30">
        <f>IF(ISNA(VLOOKUP($A180,' Taxi out times'!$B$2998:$C$3661, 2, 0)), 'ICAO LTO Cycle times'!$D$7,VLOOKUP($A180,' Taxi out times'!$B$2998:$C$3661, 2, 0)*60)</f>
        <v>424.65717981888747</v>
      </c>
      <c r="H180" s="30">
        <f>IF(ISNA(VLOOKUP($A180,' Taxi out times'!$B$3662:$C$4362, 2, 0)), 'ICAO LTO Cycle times'!$D$7,VLOOKUP($A180,' Taxi out times'!$B$3662:$C$4362, 2, 0)*60)</f>
        <v>444.37558103501703</v>
      </c>
      <c r="I180" s="30">
        <f>IF(ISNA(VLOOKUP($A180,' Taxi out times'!$B$4363:$C$5052, 2, 0)), 'ICAO LTO Cycle times'!$D$7,VLOOKUP($A180,' Taxi out times'!$B$4363:$C$5052, 2, 0)*60)</f>
        <v>438.68174296745724</v>
      </c>
      <c r="J180" s="30">
        <f>IF(ISNA(VLOOKUP($A180,' Taxi out times'!$B$5053:$C$5713, 2, 0)), 'ICAO LTO Cycle times'!$D$7,VLOOKUP($A180,' Taxi out times'!$B$5053:$C$5713, 2, 0)*60)</f>
        <v>436.00319744204637</v>
      </c>
      <c r="K180" s="30">
        <f>IF(ISNA(VLOOKUP($A180,' Taxi out times'!$B$5714:$C$6466, 2, 0)), 'ICAO LTO Cycle times'!$D$7,VLOOKUP($A180,' Taxi out times'!$B$5713:$C$6466, 2, 0)*60)</f>
        <v>430.5795516675779</v>
      </c>
      <c r="L180" s="30">
        <f>IF(ISNA(VLOOKUP($A180,' Taxi out times'!$B$6467:$C$7195, 2, 0)), 'ICAO LTO Cycle times'!$D$7,VLOOKUP($A180,' Taxi out times'!$B$6467:$C$7195, 2, 0)*60)</f>
        <v>431.16279069767444</v>
      </c>
      <c r="M180" s="30">
        <f>IF(ISNA(VLOOKUP($A180,'Taxi in times'!$B$2:$C$483, 2, 0)), 'ICAO LTO Cycle times'!$D$8,VLOOKUP($A180,'Taxi in times'!$B$2:$C$483, 2, 0)*60)</f>
        <v>207.621776504298</v>
      </c>
      <c r="N180" s="30">
        <f>IF(ISNA(VLOOKUP($A180,'Taxi in times'!$B$483:$C$1074, 2, 0)), 'ICAO LTO Cycle times'!$D$8,VLOOKUP($A180,'Taxi in times'!$B$483:$C$1074, 2, 0)*60)</f>
        <v>194.00432232170425</v>
      </c>
      <c r="O180" s="30">
        <f>IF(ISNA(VLOOKUP($A180,'Taxi in times'!$B$1074:$C$1700, 2, 0)), 'ICAO LTO Cycle times'!$D$8,VLOOKUP($A180,'Taxi in times'!$B$1074:$C$1700, 2, 0)*60)</f>
        <v>186.62255639097745</v>
      </c>
      <c r="P180" s="30">
        <f>IF(ISNA(VLOOKUP($A180,'Taxi in times'!$B$1700:$C$2346, 2, 0)), 'ICAO LTO Cycle times'!$D$8,VLOOKUP($A180,'Taxi in times'!$B$1700:$C$2346, 2, 0)*60)</f>
        <v>195.8679245283019</v>
      </c>
      <c r="Q180" s="30">
        <f>IF(ISNA(VLOOKUP($A180,'Taxi in times'!$B$2346:$C$3020, 2, 0)), 'ICAO LTO Cycle times'!$D$8,VLOOKUP($A180,'Taxi in times'!$B$2346:$C$3020, 2, 0)*60)</f>
        <v>203.27209705372616</v>
      </c>
      <c r="R180" s="30">
        <f>IF(ISNA(VLOOKUP($A180,'Taxi in times'!$B$3020:$C$3684, 2, 0)), 'ICAO LTO Cycle times'!$D$8,VLOOKUP($A180,'Taxi in times'!$B$3020:$C$3684, 2, 0)*60)</f>
        <v>210.8092485549133</v>
      </c>
      <c r="S180" s="30">
        <f>IF(ISNA(VLOOKUP($A180,'Taxi in times'!$B$3684:$C$4389, 2, 0)), 'ICAO LTO Cycle times'!$D$8,VLOOKUP($A180,'Taxi in times'!$B$3684:$C$4389, 2, 0)*60)</f>
        <v>212.93498452012383</v>
      </c>
      <c r="T180" s="30">
        <f>IF(ISNA(VLOOKUP($A180,'Taxi in times'!$B$4389:$C$5084, 2, 0)), 'ICAO LTO Cycle times'!$D$8,VLOOKUP($A180,'Taxi in times'!$B$4389:$C$5084, 2, 0)*60)</f>
        <v>215.3492193919474</v>
      </c>
      <c r="U180" s="30">
        <f>IF(ISNA(VLOOKUP($A180,'Taxi in times'!$B$5085:$C$5749, 2, 0)), 'ICAO LTO Cycle times'!$D$8,VLOOKUP($A180,'Taxi in times'!$B$5085:$C$5749, 2, 0)*60)</f>
        <v>206.83837056504601</v>
      </c>
      <c r="V180" s="30">
        <f>IF(ISNA(VLOOKUP($A180,'Taxi in times'!$B$5750:$C$6509, 2, 0)), 'ICAO LTO Cycle times'!$D$8,VLOOKUP($A180,'Taxi in times'!$B$5750:$C$6509, 2, 0)*60)</f>
        <v>197.63475462590506</v>
      </c>
      <c r="W180" s="30">
        <f>IF(ISNA(VLOOKUP($A180,'Taxi in times'!$B$6510:$C$7239, 2, 0)), 'ICAO LTO Cycle times'!$D$8,VLOOKUP($A180,'Taxi in times'!$B$6510:$C$7239, 2, 0)*60)</f>
        <v>180.4097894137735</v>
      </c>
    </row>
    <row r="181" spans="1:23">
      <c r="A181" s="3" t="s">
        <v>511</v>
      </c>
      <c r="B181" s="30">
        <f>IF(ISNA(VLOOKUP($A181,' Taxi out times'!$B$2:$C$483, 2, 0)), 'ICAO LTO Cycle times'!$D$7,VLOOKUP($A181,' Taxi out times'!$B$2:$C$483, 2, 0)*60)</f>
        <v>1140</v>
      </c>
      <c r="C181" s="30">
        <f>IF(ISNA(VLOOKUP($A181,' Taxi out times'!$B$484:$C$1071, 2, 0)), 'ICAO LTO Cycle times'!$D$7,VLOOKUP($A181,' Taxi out times'!$B$484:$C$1071, 2, 0)*60)</f>
        <v>159.43175783324483</v>
      </c>
      <c r="D181" s="30">
        <f>IF(ISNA(VLOOKUP($A181,' Taxi out times'!$B$1072:$C$1692, 2, 0)), 'ICAO LTO Cycle times'!$D$7,VLOOKUP($A181,' Taxi out times'!$B$1072:$C$1692, 2, 0)*60)</f>
        <v>152.90420679168778</v>
      </c>
      <c r="E181" s="30">
        <f>IF(ISNA(VLOOKUP($A181,' Taxi out times'!$B$1693:$C$2329, 2, 0)), 'ICAO LTO Cycle times'!$D$7,VLOOKUP($A181,' Taxi out times'!$B$1693:$C$2329, 2, 0)*60)</f>
        <v>156.82523267838678</v>
      </c>
      <c r="F181" s="30">
        <f>IF(ISNA(VLOOKUP($A181,' Taxi out times'!$B$2330:$C$2997, 2, 0)), 'ICAO LTO Cycle times'!$D$7,VLOOKUP($A181,' Taxi out times'!$B$2330:$C$2997, 2, 0)*60)</f>
        <v>162.41321388577828</v>
      </c>
      <c r="G181" s="30">
        <f>IF(ISNA(VLOOKUP($A181,' Taxi out times'!$B$2998:$C$3661, 2, 0)), 'ICAO LTO Cycle times'!$D$7,VLOOKUP($A181,' Taxi out times'!$B$2998:$C$3661, 2, 0)*60)</f>
        <v>161.30177514792899</v>
      </c>
      <c r="H181" s="30">
        <f>IF(ISNA(VLOOKUP($A181,' Taxi out times'!$B$3662:$C$4362, 2, 0)), 'ICAO LTO Cycle times'!$D$7,VLOOKUP($A181,' Taxi out times'!$B$3662:$C$4362, 2, 0)*60)</f>
        <v>160.97638630936586</v>
      </c>
      <c r="I181" s="30">
        <f>IF(ISNA(VLOOKUP($A181,' Taxi out times'!$B$4363:$C$5052, 2, 0)), 'ICAO LTO Cycle times'!$D$7,VLOOKUP($A181,' Taxi out times'!$B$4363:$C$5052, 2, 0)*60)</f>
        <v>170.8003108003108</v>
      </c>
      <c r="J181" s="30">
        <f>IF(ISNA(VLOOKUP($A181,' Taxi out times'!$B$5053:$C$5713, 2, 0)), 'ICAO LTO Cycle times'!$D$7,VLOOKUP($A181,' Taxi out times'!$B$5053:$C$5713, 2, 0)*60)</f>
        <v>191.07169253510719</v>
      </c>
      <c r="K181" s="30">
        <f>IF(ISNA(VLOOKUP($A181,' Taxi out times'!$B$5714:$C$6466, 2, 0)), 'ICAO LTO Cycle times'!$D$7,VLOOKUP($A181,' Taxi out times'!$B$5713:$C$6466, 2, 0)*60)</f>
        <v>177.12233549582947</v>
      </c>
      <c r="L181" s="30">
        <f>IF(ISNA(VLOOKUP($A181,' Taxi out times'!$B$6467:$C$7195, 2, 0)), 'ICAO LTO Cycle times'!$D$7,VLOOKUP($A181,' Taxi out times'!$B$6467:$C$7195, 2, 0)*60)</f>
        <v>164.41765131420306</v>
      </c>
      <c r="M181" s="30">
        <f>IF(ISNA(VLOOKUP($A181,'Taxi in times'!$B$2:$C$483, 2, 0)), 'ICAO LTO Cycle times'!$D$8,VLOOKUP($A181,'Taxi in times'!$B$2:$C$483, 2, 0)*60)</f>
        <v>420</v>
      </c>
      <c r="N181" s="30">
        <f>IF(ISNA(VLOOKUP($A181,'Taxi in times'!$B$483:$C$1074, 2, 0)), 'ICAO LTO Cycle times'!$D$8,VLOOKUP($A181,'Taxi in times'!$B$483:$C$1074, 2, 0)*60)</f>
        <v>121.81278661990829</v>
      </c>
      <c r="O181" s="30">
        <f>IF(ISNA(VLOOKUP($A181,'Taxi in times'!$B$1074:$C$1700, 2, 0)), 'ICAO LTO Cycle times'!$D$8,VLOOKUP($A181,'Taxi in times'!$B$1074:$C$1700, 2, 0)*60)</f>
        <v>121.06778330280031</v>
      </c>
      <c r="P181" s="30">
        <f>IF(ISNA(VLOOKUP($A181,'Taxi in times'!$B$1700:$C$2346, 2, 0)), 'ICAO LTO Cycle times'!$D$8,VLOOKUP($A181,'Taxi in times'!$B$1700:$C$2346, 2, 0)*60)</f>
        <v>130.37346565682947</v>
      </c>
      <c r="Q181" s="30">
        <f>IF(ISNA(VLOOKUP($A181,'Taxi in times'!$B$2346:$C$3020, 2, 0)), 'ICAO LTO Cycle times'!$D$8,VLOOKUP($A181,'Taxi in times'!$B$2346:$C$3020, 2, 0)*60)</f>
        <v>140.30769230769232</v>
      </c>
      <c r="R181" s="30">
        <f>IF(ISNA(VLOOKUP($A181,'Taxi in times'!$B$3020:$C$3684, 2, 0)), 'ICAO LTO Cycle times'!$D$8,VLOOKUP($A181,'Taxi in times'!$B$3020:$C$3684, 2, 0)*60)</f>
        <v>141.78713716562322</v>
      </c>
      <c r="S181" s="30">
        <f>IF(ISNA(VLOOKUP($A181,'Taxi in times'!$B$3684:$C$4389, 2, 0)), 'ICAO LTO Cycle times'!$D$8,VLOOKUP($A181,'Taxi in times'!$B$3684:$C$4389, 2, 0)*60)</f>
        <v>131.54944473823375</v>
      </c>
      <c r="T181" s="30">
        <f>IF(ISNA(VLOOKUP($A181,'Taxi in times'!$B$4389:$C$5084, 2, 0)), 'ICAO LTO Cycle times'!$D$8,VLOOKUP($A181,'Taxi in times'!$B$4389:$C$5084, 2, 0)*60)</f>
        <v>149.08621579762519</v>
      </c>
      <c r="U181" s="30">
        <f>IF(ISNA(VLOOKUP($A181,'Taxi in times'!$B$5085:$C$5749, 2, 0)), 'ICAO LTO Cycle times'!$D$8,VLOOKUP($A181,'Taxi in times'!$B$5085:$C$5749, 2, 0)*60)</f>
        <v>166.21502209131074</v>
      </c>
      <c r="V181" s="30">
        <f>IF(ISNA(VLOOKUP($A181,'Taxi in times'!$B$5750:$C$6509, 2, 0)), 'ICAO LTO Cycle times'!$D$8,VLOOKUP($A181,'Taxi in times'!$B$5750:$C$6509, 2, 0)*60)</f>
        <v>160.53678852383155</v>
      </c>
      <c r="W181" s="30">
        <f>IF(ISNA(VLOOKUP($A181,'Taxi in times'!$B$6510:$C$7239, 2, 0)), 'ICAO LTO Cycle times'!$D$8,VLOOKUP($A181,'Taxi in times'!$B$6510:$C$7239, 2, 0)*60)</f>
        <v>153.45902828136332</v>
      </c>
    </row>
    <row r="182" spans="1:23">
      <c r="A182" s="3" t="s">
        <v>512</v>
      </c>
      <c r="B182" s="30">
        <f>IF(ISNA(VLOOKUP($A182,' Taxi out times'!$B$2:$C$483, 2, 0)), 'ICAO LTO Cycle times'!$D$7,VLOOKUP($A182,' Taxi out times'!$B$2:$C$483, 2, 0)*60)</f>
        <v>1140</v>
      </c>
      <c r="C182" s="30">
        <f>IF(ISNA(VLOOKUP($A182,' Taxi out times'!$B$484:$C$1071, 2, 0)), 'ICAO LTO Cycle times'!$D$7,VLOOKUP($A182,' Taxi out times'!$B$484:$C$1071, 2, 0)*60)</f>
        <v>120.77087794432549</v>
      </c>
      <c r="D182" s="30">
        <f>IF(ISNA(VLOOKUP($A182,' Taxi out times'!$B$1072:$C$1692, 2, 0)), 'ICAO LTO Cycle times'!$D$7,VLOOKUP($A182,' Taxi out times'!$B$1072:$C$1692, 2, 0)*60)</f>
        <v>117.54601226993866</v>
      </c>
      <c r="E182" s="30">
        <f>IF(ISNA(VLOOKUP($A182,' Taxi out times'!$B$1693:$C$2329, 2, 0)), 'ICAO LTO Cycle times'!$D$7,VLOOKUP($A182,' Taxi out times'!$B$1693:$C$2329, 2, 0)*60)</f>
        <v>126.05940594059406</v>
      </c>
      <c r="F182" s="30">
        <f>IF(ISNA(VLOOKUP($A182,' Taxi out times'!$B$2330:$C$2997, 2, 0)), 'ICAO LTO Cycle times'!$D$7,VLOOKUP($A182,' Taxi out times'!$B$2330:$C$2997, 2, 0)*60)</f>
        <v>135.26627218934914</v>
      </c>
      <c r="G182" s="30">
        <f>IF(ISNA(VLOOKUP($A182,' Taxi out times'!$B$2998:$C$3661, 2, 0)), 'ICAO LTO Cycle times'!$D$7,VLOOKUP($A182,' Taxi out times'!$B$2998:$C$3661, 2, 0)*60)</f>
        <v>138.86409736308318</v>
      </c>
      <c r="H182" s="30">
        <f>IF(ISNA(VLOOKUP($A182,' Taxi out times'!$B$3662:$C$4362, 2, 0)), 'ICAO LTO Cycle times'!$D$7,VLOOKUP($A182,' Taxi out times'!$B$3662:$C$4362, 2, 0)*60)</f>
        <v>133.90654205607478</v>
      </c>
      <c r="I182" s="30">
        <f>IF(ISNA(VLOOKUP($A182,' Taxi out times'!$B$4363:$C$5052, 2, 0)), 'ICAO LTO Cycle times'!$D$7,VLOOKUP($A182,' Taxi out times'!$B$4363:$C$5052, 2, 0)*60)</f>
        <v>142.58302583025829</v>
      </c>
      <c r="J182" s="30">
        <f>IF(ISNA(VLOOKUP($A182,' Taxi out times'!$B$5053:$C$5713, 2, 0)), 'ICAO LTO Cycle times'!$D$7,VLOOKUP($A182,' Taxi out times'!$B$5053:$C$5713, 2, 0)*60)</f>
        <v>161.02272727272725</v>
      </c>
      <c r="K182" s="30">
        <f>IF(ISNA(VLOOKUP($A182,' Taxi out times'!$B$5714:$C$6466, 2, 0)), 'ICAO LTO Cycle times'!$D$7,VLOOKUP($A182,' Taxi out times'!$B$5713:$C$6466, 2, 0)*60)</f>
        <v>150.66420664206643</v>
      </c>
      <c r="L182" s="30">
        <f>IF(ISNA(VLOOKUP($A182,' Taxi out times'!$B$6467:$C$7195, 2, 0)), 'ICAO LTO Cycle times'!$D$7,VLOOKUP($A182,' Taxi out times'!$B$6467:$C$7195, 2, 0)*60)</f>
        <v>145.58490566037736</v>
      </c>
      <c r="M182" s="30">
        <f>IF(ISNA(VLOOKUP($A182,'Taxi in times'!$B$2:$C$483, 2, 0)), 'ICAO LTO Cycle times'!$D$8,VLOOKUP($A182,'Taxi in times'!$B$2:$C$483, 2, 0)*60)</f>
        <v>420</v>
      </c>
      <c r="N182" s="30">
        <f>IF(ISNA(VLOOKUP($A182,'Taxi in times'!$B$483:$C$1074, 2, 0)), 'ICAO LTO Cycle times'!$D$8,VLOOKUP($A182,'Taxi in times'!$B$483:$C$1074, 2, 0)*60)</f>
        <v>120</v>
      </c>
      <c r="O182" s="30">
        <f>IF(ISNA(VLOOKUP($A182,'Taxi in times'!$B$1074:$C$1700, 2, 0)), 'ICAO LTO Cycle times'!$D$8,VLOOKUP($A182,'Taxi in times'!$B$1074:$C$1700, 2, 0)*60)</f>
        <v>119.62962962962963</v>
      </c>
      <c r="P182" s="30">
        <f>IF(ISNA(VLOOKUP($A182,'Taxi in times'!$B$1700:$C$2346, 2, 0)), 'ICAO LTO Cycle times'!$D$8,VLOOKUP($A182,'Taxi in times'!$B$1700:$C$2346, 2, 0)*60)</f>
        <v>119.88071570576541</v>
      </c>
      <c r="Q182" s="30">
        <f>IF(ISNA(VLOOKUP($A182,'Taxi in times'!$B$2346:$C$3020, 2, 0)), 'ICAO LTO Cycle times'!$D$8,VLOOKUP($A182,'Taxi in times'!$B$2346:$C$3020, 2, 0)*60)</f>
        <v>120.12121212121211</v>
      </c>
      <c r="R182" s="30">
        <f>IF(ISNA(VLOOKUP($A182,'Taxi in times'!$B$3020:$C$3684, 2, 0)), 'ICAO LTO Cycle times'!$D$8,VLOOKUP($A182,'Taxi in times'!$B$3020:$C$3684, 2, 0)*60)</f>
        <v>120</v>
      </c>
      <c r="S182" s="30">
        <f>IF(ISNA(VLOOKUP($A182,'Taxi in times'!$B$3684:$C$4389, 2, 0)), 'ICAO LTO Cycle times'!$D$8,VLOOKUP($A182,'Taxi in times'!$B$3684:$C$4389, 2, 0)*60)</f>
        <v>119.88764044943821</v>
      </c>
      <c r="T182" s="30">
        <f>IF(ISNA(VLOOKUP($A182,'Taxi in times'!$B$4389:$C$5084, 2, 0)), 'ICAO LTO Cycle times'!$D$8,VLOOKUP($A182,'Taxi in times'!$B$4389:$C$5084, 2, 0)*60)</f>
        <v>126.53136531365314</v>
      </c>
      <c r="U182" s="30">
        <f>IF(ISNA(VLOOKUP($A182,'Taxi in times'!$B$5085:$C$5749, 2, 0)), 'ICAO LTO Cycle times'!$D$8,VLOOKUP($A182,'Taxi in times'!$B$5085:$C$5749, 2, 0)*60)</f>
        <v>128.68421052631581</v>
      </c>
      <c r="V182" s="30">
        <f>IF(ISNA(VLOOKUP($A182,'Taxi in times'!$B$5750:$C$6509, 2, 0)), 'ICAO LTO Cycle times'!$D$8,VLOOKUP($A182,'Taxi in times'!$B$5750:$C$6509, 2, 0)*60)</f>
        <v>125.98890942698705</v>
      </c>
      <c r="W182" s="30">
        <f>IF(ISNA(VLOOKUP($A182,'Taxi in times'!$B$6510:$C$7239, 2, 0)), 'ICAO LTO Cycle times'!$D$8,VLOOKUP($A182,'Taxi in times'!$B$6510:$C$7239, 2, 0)*60)</f>
        <v>122.50474383301706</v>
      </c>
    </row>
    <row r="183" spans="1:23">
      <c r="A183" s="3" t="s">
        <v>513</v>
      </c>
      <c r="B183" s="30">
        <f>IF(ISNA(VLOOKUP($A183,' Taxi out times'!$B$2:$C$483, 2, 0)), 'ICAO LTO Cycle times'!$D$7,VLOOKUP($A183,' Taxi out times'!$B$2:$C$483, 2, 0)*60)</f>
        <v>1140</v>
      </c>
      <c r="C183" s="30">
        <f>IF(ISNA(VLOOKUP($A183,' Taxi out times'!$B$484:$C$1071, 2, 0)), 'ICAO LTO Cycle times'!$D$7,VLOOKUP($A183,' Taxi out times'!$B$484:$C$1071, 2, 0)*60)</f>
        <v>153.69609856262835</v>
      </c>
      <c r="D183" s="30">
        <f>IF(ISNA(VLOOKUP($A183,' Taxi out times'!$B$1072:$C$1692, 2, 0)), 'ICAO LTO Cycle times'!$D$7,VLOOKUP($A183,' Taxi out times'!$B$1072:$C$1692, 2, 0)*60)</f>
        <v>149.67423494570582</v>
      </c>
      <c r="E183" s="30">
        <f>IF(ISNA(VLOOKUP($A183,' Taxi out times'!$B$1693:$C$2329, 2, 0)), 'ICAO LTO Cycle times'!$D$7,VLOOKUP($A183,' Taxi out times'!$B$1693:$C$2329, 2, 0)*60)</f>
        <v>140.0787401574803</v>
      </c>
      <c r="F183" s="30">
        <f>IF(ISNA(VLOOKUP($A183,' Taxi out times'!$B$2330:$C$2997, 2, 0)), 'ICAO LTO Cycle times'!$D$7,VLOOKUP($A183,' Taxi out times'!$B$2330:$C$2997, 2, 0)*60)</f>
        <v>165.06224066390041</v>
      </c>
      <c r="G183" s="30">
        <f>IF(ISNA(VLOOKUP($A183,' Taxi out times'!$B$2998:$C$3661, 2, 0)), 'ICAO LTO Cycle times'!$D$7,VLOOKUP($A183,' Taxi out times'!$B$2998:$C$3661, 2, 0)*60)</f>
        <v>151.0164569215876</v>
      </c>
      <c r="H183" s="30">
        <f>IF(ISNA(VLOOKUP($A183,' Taxi out times'!$B$3662:$C$4362, 2, 0)), 'ICAO LTO Cycle times'!$D$7,VLOOKUP($A183,' Taxi out times'!$B$3662:$C$4362, 2, 0)*60)</f>
        <v>150.77380952380955</v>
      </c>
      <c r="I183" s="30">
        <f>IF(ISNA(VLOOKUP($A183,' Taxi out times'!$B$4363:$C$5052, 2, 0)), 'ICAO LTO Cycle times'!$D$7,VLOOKUP($A183,' Taxi out times'!$B$4363:$C$5052, 2, 0)*60)</f>
        <v>146.04558969276511</v>
      </c>
      <c r="J183" s="30">
        <f>IF(ISNA(VLOOKUP($A183,' Taxi out times'!$B$5053:$C$5713, 2, 0)), 'ICAO LTO Cycle times'!$D$7,VLOOKUP($A183,' Taxi out times'!$B$5053:$C$5713, 2, 0)*60)</f>
        <v>160.23157894736843</v>
      </c>
      <c r="K183" s="30">
        <f>IF(ISNA(VLOOKUP($A183,' Taxi out times'!$B$5714:$C$6466, 2, 0)), 'ICAO LTO Cycle times'!$D$7,VLOOKUP($A183,' Taxi out times'!$B$5713:$C$6466, 2, 0)*60)</f>
        <v>150.46332046332046</v>
      </c>
      <c r="L183" s="30">
        <f>IF(ISNA(VLOOKUP($A183,' Taxi out times'!$B$6467:$C$7195, 2, 0)), 'ICAO LTO Cycle times'!$D$7,VLOOKUP($A183,' Taxi out times'!$B$6467:$C$7195, 2, 0)*60)</f>
        <v>147.65060240963857</v>
      </c>
      <c r="M183" s="30">
        <f>IF(ISNA(VLOOKUP($A183,'Taxi in times'!$B$2:$C$483, 2, 0)), 'ICAO LTO Cycle times'!$D$8,VLOOKUP($A183,'Taxi in times'!$B$2:$C$483, 2, 0)*60)</f>
        <v>420</v>
      </c>
      <c r="N183" s="30">
        <f>IF(ISNA(VLOOKUP($A183,'Taxi in times'!$B$483:$C$1074, 2, 0)), 'ICAO LTO Cycle times'!$D$8,VLOOKUP($A183,'Taxi in times'!$B$483:$C$1074, 2, 0)*60)</f>
        <v>108.45188284518829</v>
      </c>
      <c r="O183" s="30">
        <f>IF(ISNA(VLOOKUP($A183,'Taxi in times'!$B$1074:$C$1700, 2, 0)), 'ICAO LTO Cycle times'!$D$8,VLOOKUP($A183,'Taxi in times'!$B$1074:$C$1700, 2, 0)*60)</f>
        <v>109.61194029850746</v>
      </c>
      <c r="P183" s="30">
        <f>IF(ISNA(VLOOKUP($A183,'Taxi in times'!$B$1700:$C$2346, 2, 0)), 'ICAO LTO Cycle times'!$D$8,VLOOKUP($A183,'Taxi in times'!$B$1700:$C$2346, 2, 0)*60)</f>
        <v>105.76470588235294</v>
      </c>
      <c r="Q183" s="30">
        <f>IF(ISNA(VLOOKUP($A183,'Taxi in times'!$B$2346:$C$3020, 2, 0)), 'ICAO LTO Cycle times'!$D$8,VLOOKUP($A183,'Taxi in times'!$B$2346:$C$3020, 2, 0)*60)</f>
        <v>113.10853530031612</v>
      </c>
      <c r="R183" s="30">
        <f>IF(ISNA(VLOOKUP($A183,'Taxi in times'!$B$3020:$C$3684, 2, 0)), 'ICAO LTO Cycle times'!$D$8,VLOOKUP($A183,'Taxi in times'!$B$3020:$C$3684, 2, 0)*60)</f>
        <v>116.30136986301369</v>
      </c>
      <c r="S183" s="30">
        <f>IF(ISNA(VLOOKUP($A183,'Taxi in times'!$B$3684:$C$4389, 2, 0)), 'ICAO LTO Cycle times'!$D$8,VLOOKUP($A183,'Taxi in times'!$B$3684:$C$4389, 2, 0)*60)</f>
        <v>113.72161895360317</v>
      </c>
      <c r="T183" s="30">
        <f>IF(ISNA(VLOOKUP($A183,'Taxi in times'!$B$4389:$C$5084, 2, 0)), 'ICAO LTO Cycle times'!$D$8,VLOOKUP($A183,'Taxi in times'!$B$4389:$C$5084, 2, 0)*60)</f>
        <v>119.64740450538687</v>
      </c>
      <c r="U183" s="30">
        <f>IF(ISNA(VLOOKUP($A183,'Taxi in times'!$B$5085:$C$5749, 2, 0)), 'ICAO LTO Cycle times'!$D$8,VLOOKUP($A183,'Taxi in times'!$B$5085:$C$5749, 2, 0)*60)</f>
        <v>112.39704329461458</v>
      </c>
      <c r="V183" s="30">
        <f>IF(ISNA(VLOOKUP($A183,'Taxi in times'!$B$5750:$C$6509, 2, 0)), 'ICAO LTO Cycle times'!$D$8,VLOOKUP($A183,'Taxi in times'!$B$5750:$C$6509, 2, 0)*60)</f>
        <v>115.38017324350338</v>
      </c>
      <c r="W183" s="30">
        <f>IF(ISNA(VLOOKUP($A183,'Taxi in times'!$B$6510:$C$7239, 2, 0)), 'ICAO LTO Cycle times'!$D$8,VLOOKUP($A183,'Taxi in times'!$B$6510:$C$7239, 2, 0)*60)</f>
        <v>109.68463886063073</v>
      </c>
    </row>
    <row r="184" spans="1:23">
      <c r="A184" s="3" t="s">
        <v>514</v>
      </c>
      <c r="B184" s="30">
        <f>IF(ISNA(VLOOKUP($A184,' Taxi out times'!$B$2:$C$483, 2, 0)), 'ICAO LTO Cycle times'!$D$7,VLOOKUP($A184,' Taxi out times'!$B$2:$C$483, 2, 0)*60)</f>
        <v>321.95731389901096</v>
      </c>
      <c r="C184" s="30">
        <f>IF(ISNA(VLOOKUP($A184,' Taxi out times'!$B$484:$C$1071, 2, 0)), 'ICAO LTO Cycle times'!$D$7,VLOOKUP($A184,' Taxi out times'!$B$484:$C$1071, 2, 0)*60)</f>
        <v>329.94699646643107</v>
      </c>
      <c r="D184" s="30">
        <f>IF(ISNA(VLOOKUP($A184,' Taxi out times'!$B$1072:$C$1692, 2, 0)), 'ICAO LTO Cycle times'!$D$7,VLOOKUP($A184,' Taxi out times'!$B$1072:$C$1692, 2, 0)*60)</f>
        <v>329.95472381527316</v>
      </c>
      <c r="E184" s="30">
        <f>IF(ISNA(VLOOKUP($A184,' Taxi out times'!$B$1693:$C$2329, 2, 0)), 'ICAO LTO Cycle times'!$D$7,VLOOKUP($A184,' Taxi out times'!$B$1693:$C$2329, 2, 0)*60)</f>
        <v>305.36231884057969</v>
      </c>
      <c r="F184" s="30">
        <f>IF(ISNA(VLOOKUP($A184,' Taxi out times'!$B$2330:$C$2997, 2, 0)), 'ICAO LTO Cycle times'!$D$7,VLOOKUP($A184,' Taxi out times'!$B$2330:$C$2997, 2, 0)*60)</f>
        <v>304.24470266575526</v>
      </c>
      <c r="G184" s="30">
        <f>IF(ISNA(VLOOKUP($A184,' Taxi out times'!$B$2998:$C$3661, 2, 0)), 'ICAO LTO Cycle times'!$D$7,VLOOKUP($A184,' Taxi out times'!$B$2998:$C$3661, 2, 0)*60)</f>
        <v>318.13417190775681</v>
      </c>
      <c r="H184" s="30">
        <f>IF(ISNA(VLOOKUP($A184,' Taxi out times'!$B$3662:$C$4362, 2, 0)), 'ICAO LTO Cycle times'!$D$7,VLOOKUP($A184,' Taxi out times'!$B$3662:$C$4362, 2, 0)*60)</f>
        <v>339.68519758874749</v>
      </c>
      <c r="I184" s="30">
        <f>IF(ISNA(VLOOKUP($A184,' Taxi out times'!$B$4363:$C$5052, 2, 0)), 'ICAO LTO Cycle times'!$D$7,VLOOKUP($A184,' Taxi out times'!$B$4363:$C$5052, 2, 0)*60)</f>
        <v>333.01463414634145</v>
      </c>
      <c r="J184" s="30">
        <f>IF(ISNA(VLOOKUP($A184,' Taxi out times'!$B$5053:$C$5713, 2, 0)), 'ICAO LTO Cycle times'!$D$7,VLOOKUP($A184,' Taxi out times'!$B$5053:$C$5713, 2, 0)*60)</f>
        <v>345.89371980676327</v>
      </c>
      <c r="K184" s="30">
        <f>IF(ISNA(VLOOKUP($A184,' Taxi out times'!$B$5714:$C$6466, 2, 0)), 'ICAO LTO Cycle times'!$D$7,VLOOKUP($A184,' Taxi out times'!$B$5713:$C$6466, 2, 0)*60)</f>
        <v>336.47021943573668</v>
      </c>
      <c r="L184" s="30">
        <f>IF(ISNA(VLOOKUP($A184,' Taxi out times'!$B$6467:$C$7195, 2, 0)), 'ICAO LTO Cycle times'!$D$7,VLOOKUP($A184,' Taxi out times'!$B$6467:$C$7195, 2, 0)*60)</f>
        <v>325.38461538461542</v>
      </c>
      <c r="M184" s="30">
        <f>IF(ISNA(VLOOKUP($A184,'Taxi in times'!$B$2:$C$483, 2, 0)), 'ICAO LTO Cycle times'!$D$8,VLOOKUP($A184,'Taxi in times'!$B$2:$C$483, 2, 0)*60)</f>
        <v>137.84037558685446</v>
      </c>
      <c r="N184" s="30">
        <f>IF(ISNA(VLOOKUP($A184,'Taxi in times'!$B$483:$C$1074, 2, 0)), 'ICAO LTO Cycle times'!$D$8,VLOOKUP($A184,'Taxi in times'!$B$483:$C$1074, 2, 0)*60)</f>
        <v>136.44821533060269</v>
      </c>
      <c r="O184" s="30">
        <f>IF(ISNA(VLOOKUP($A184,'Taxi in times'!$B$1074:$C$1700, 2, 0)), 'ICAO LTO Cycle times'!$D$8,VLOOKUP($A184,'Taxi in times'!$B$1074:$C$1700, 2, 0)*60)</f>
        <v>137.21043056397815</v>
      </c>
      <c r="P184" s="30">
        <f>IF(ISNA(VLOOKUP($A184,'Taxi in times'!$B$1700:$C$2346, 2, 0)), 'ICAO LTO Cycle times'!$D$8,VLOOKUP($A184,'Taxi in times'!$B$1700:$C$2346, 2, 0)*60)</f>
        <v>137.78393351800554</v>
      </c>
      <c r="Q184" s="30">
        <f>IF(ISNA(VLOOKUP($A184,'Taxi in times'!$B$2346:$C$3020, 2, 0)), 'ICAO LTO Cycle times'!$D$8,VLOOKUP($A184,'Taxi in times'!$B$2346:$C$3020, 2, 0)*60)</f>
        <v>141.21129635930589</v>
      </c>
      <c r="R184" s="30">
        <f>IF(ISNA(VLOOKUP($A184,'Taxi in times'!$B$3020:$C$3684, 2, 0)), 'ICAO LTO Cycle times'!$D$8,VLOOKUP($A184,'Taxi in times'!$B$3020:$C$3684, 2, 0)*60)</f>
        <v>137.2923935799023</v>
      </c>
      <c r="S184" s="30">
        <f>IF(ISNA(VLOOKUP($A184,'Taxi in times'!$B$3684:$C$4389, 2, 0)), 'ICAO LTO Cycle times'!$D$8,VLOOKUP($A184,'Taxi in times'!$B$3684:$C$4389, 2, 0)*60)</f>
        <v>146.31155778894473</v>
      </c>
      <c r="T184" s="30">
        <f>IF(ISNA(VLOOKUP($A184,'Taxi in times'!$B$4389:$C$5084, 2, 0)), 'ICAO LTO Cycle times'!$D$8,VLOOKUP($A184,'Taxi in times'!$B$4389:$C$5084, 2, 0)*60)</f>
        <v>142.60756192959582</v>
      </c>
      <c r="U184" s="30">
        <f>IF(ISNA(VLOOKUP($A184,'Taxi in times'!$B$5085:$C$5749, 2, 0)), 'ICAO LTO Cycle times'!$D$8,VLOOKUP($A184,'Taxi in times'!$B$5085:$C$5749, 2, 0)*60)</f>
        <v>134.84995159728945</v>
      </c>
      <c r="V184" s="30">
        <f>IF(ISNA(VLOOKUP($A184,'Taxi in times'!$B$5750:$C$6509, 2, 0)), 'ICAO LTO Cycle times'!$D$8,VLOOKUP($A184,'Taxi in times'!$B$5750:$C$6509, 2, 0)*60)</f>
        <v>140.43192488262912</v>
      </c>
      <c r="W184" s="30">
        <f>IF(ISNA(VLOOKUP($A184,'Taxi in times'!$B$6510:$C$7239, 2, 0)), 'ICAO LTO Cycle times'!$D$8,VLOOKUP($A184,'Taxi in times'!$B$6510:$C$7239, 2, 0)*60)</f>
        <v>149.08271644673317</v>
      </c>
    </row>
    <row r="185" spans="1:23">
      <c r="A185" s="3" t="s">
        <v>515</v>
      </c>
      <c r="B185" s="30">
        <f>IF(ISNA(VLOOKUP($A185,' Taxi out times'!$B$2:$C$483, 2, 0)), 'ICAO LTO Cycle times'!$D$7,VLOOKUP($A185,' Taxi out times'!$B$2:$C$483, 2, 0)*60)</f>
        <v>313.45890410958901</v>
      </c>
      <c r="C185" s="30">
        <f>IF(ISNA(VLOOKUP($A185,' Taxi out times'!$B$484:$C$1071, 2, 0)), 'ICAO LTO Cycle times'!$D$7,VLOOKUP($A185,' Taxi out times'!$B$484:$C$1071, 2, 0)*60)</f>
        <v>260.19780996114446</v>
      </c>
      <c r="D185" s="30">
        <f>IF(ISNA(VLOOKUP($A185,' Taxi out times'!$B$1072:$C$1692, 2, 0)), 'ICAO LTO Cycle times'!$D$7,VLOOKUP($A185,' Taxi out times'!$B$1072:$C$1692, 2, 0)*60)</f>
        <v>264.72958642629908</v>
      </c>
      <c r="E185" s="30">
        <f>IF(ISNA(VLOOKUP($A185,' Taxi out times'!$B$1693:$C$2329, 2, 0)), 'ICAO LTO Cycle times'!$D$7,VLOOKUP($A185,' Taxi out times'!$B$1693:$C$2329, 2, 0)*60)</f>
        <v>254.81273408239699</v>
      </c>
      <c r="F185" s="30">
        <f>IF(ISNA(VLOOKUP($A185,' Taxi out times'!$B$2330:$C$2997, 2, 0)), 'ICAO LTO Cycle times'!$D$7,VLOOKUP($A185,' Taxi out times'!$B$2330:$C$2997, 2, 0)*60)</f>
        <v>257.67336357744654</v>
      </c>
      <c r="G185" s="30">
        <f>IF(ISNA(VLOOKUP($A185,' Taxi out times'!$B$2998:$C$3661, 2, 0)), 'ICAO LTO Cycle times'!$D$7,VLOOKUP($A185,' Taxi out times'!$B$2998:$C$3661, 2, 0)*60)</f>
        <v>254.54666223845896</v>
      </c>
      <c r="H185" s="30">
        <f>IF(ISNA(VLOOKUP($A185,' Taxi out times'!$B$3662:$C$4362, 2, 0)), 'ICAO LTO Cycle times'!$D$7,VLOOKUP($A185,' Taxi out times'!$B$3662:$C$4362, 2, 0)*60)</f>
        <v>253.80769230769229</v>
      </c>
      <c r="I185" s="30">
        <f>IF(ISNA(VLOOKUP($A185,' Taxi out times'!$B$4363:$C$5052, 2, 0)), 'ICAO LTO Cycle times'!$D$7,VLOOKUP($A185,' Taxi out times'!$B$4363:$C$5052, 2, 0)*60)</f>
        <v>240.01900538485904</v>
      </c>
      <c r="J185" s="30">
        <f>IF(ISNA(VLOOKUP($A185,' Taxi out times'!$B$5053:$C$5713, 2, 0)), 'ICAO LTO Cycle times'!$D$7,VLOOKUP($A185,' Taxi out times'!$B$5053:$C$5713, 2, 0)*60)</f>
        <v>248.92452830188677</v>
      </c>
      <c r="K185" s="30">
        <f>IF(ISNA(VLOOKUP($A185,' Taxi out times'!$B$5714:$C$6466, 2, 0)), 'ICAO LTO Cycle times'!$D$7,VLOOKUP($A185,' Taxi out times'!$B$5713:$C$6466, 2, 0)*60)</f>
        <v>237.31087094723458</v>
      </c>
      <c r="L185" s="30">
        <f>IF(ISNA(VLOOKUP($A185,' Taxi out times'!$B$6467:$C$7195, 2, 0)), 'ICAO LTO Cycle times'!$D$7,VLOOKUP($A185,' Taxi out times'!$B$6467:$C$7195, 2, 0)*60)</f>
        <v>230.75435203094776</v>
      </c>
      <c r="M185" s="30">
        <f>IF(ISNA(VLOOKUP($A185,'Taxi in times'!$B$2:$C$483, 2, 0)), 'ICAO LTO Cycle times'!$D$8,VLOOKUP($A185,'Taxi in times'!$B$2:$C$483, 2, 0)*60)</f>
        <v>192.53424657534245</v>
      </c>
      <c r="N185" s="30">
        <f>IF(ISNA(VLOOKUP($A185,'Taxi in times'!$B$483:$C$1074, 2, 0)), 'ICAO LTO Cycle times'!$D$8,VLOOKUP($A185,'Taxi in times'!$B$483:$C$1074, 2, 0)*60)</f>
        <v>126.88759822343695</v>
      </c>
      <c r="O185" s="30">
        <f>IF(ISNA(VLOOKUP($A185,'Taxi in times'!$B$1074:$C$1700, 2, 0)), 'ICAO LTO Cycle times'!$D$8,VLOOKUP($A185,'Taxi in times'!$B$1074:$C$1700, 2, 0)*60)</f>
        <v>134.95301079011486</v>
      </c>
      <c r="P185" s="30">
        <f>IF(ISNA(VLOOKUP($A185,'Taxi in times'!$B$1700:$C$2346, 2, 0)), 'ICAO LTO Cycle times'!$D$8,VLOOKUP($A185,'Taxi in times'!$B$1700:$C$2346, 2, 0)*60)</f>
        <v>137.99446324207938</v>
      </c>
      <c r="Q185" s="30">
        <f>IF(ISNA(VLOOKUP($A185,'Taxi in times'!$B$2346:$C$3020, 2, 0)), 'ICAO LTO Cycle times'!$D$8,VLOOKUP($A185,'Taxi in times'!$B$2346:$C$3020, 2, 0)*60)</f>
        <v>140.45454545454544</v>
      </c>
      <c r="R185" s="30">
        <f>IF(ISNA(VLOOKUP($A185,'Taxi in times'!$B$3020:$C$3684, 2, 0)), 'ICAO LTO Cycle times'!$D$8,VLOOKUP($A185,'Taxi in times'!$B$3020:$C$3684, 2, 0)*60)</f>
        <v>138.78431372549022</v>
      </c>
      <c r="S185" s="30">
        <f>IF(ISNA(VLOOKUP($A185,'Taxi in times'!$B$3684:$C$4389, 2, 0)), 'ICAO LTO Cycle times'!$D$8,VLOOKUP($A185,'Taxi in times'!$B$3684:$C$4389, 2, 0)*60)</f>
        <v>136.65706051873198</v>
      </c>
      <c r="T185" s="30">
        <f>IF(ISNA(VLOOKUP($A185,'Taxi in times'!$B$4389:$C$5084, 2, 0)), 'ICAO LTO Cycle times'!$D$8,VLOOKUP($A185,'Taxi in times'!$B$4389:$C$5084, 2, 0)*60)</f>
        <v>144.71931493815413</v>
      </c>
      <c r="U185" s="30">
        <f>IF(ISNA(VLOOKUP($A185,'Taxi in times'!$B$5085:$C$5749, 2, 0)), 'ICAO LTO Cycle times'!$D$8,VLOOKUP($A185,'Taxi in times'!$B$5085:$C$5749, 2, 0)*60)</f>
        <v>154.49339207048459</v>
      </c>
      <c r="V185" s="30">
        <f>IF(ISNA(VLOOKUP($A185,'Taxi in times'!$B$5750:$C$6509, 2, 0)), 'ICAO LTO Cycle times'!$D$8,VLOOKUP($A185,'Taxi in times'!$B$5750:$C$6509, 2, 0)*60)</f>
        <v>155.77106518282989</v>
      </c>
      <c r="W185" s="30">
        <f>IF(ISNA(VLOOKUP($A185,'Taxi in times'!$B$6510:$C$7239, 2, 0)), 'ICAO LTO Cycle times'!$D$8,VLOOKUP($A185,'Taxi in times'!$B$6510:$C$7239, 2, 0)*60)</f>
        <v>155.65946468881006</v>
      </c>
    </row>
    <row r="186" spans="1:23">
      <c r="A186" s="3" t="s">
        <v>516</v>
      </c>
      <c r="B186" s="30">
        <f>IF(ISNA(VLOOKUP($A186,' Taxi out times'!$B$2:$C$483, 2, 0)), 'ICAO LTO Cycle times'!$D$7,VLOOKUP($A186,' Taxi out times'!$B$2:$C$483, 2, 0)*60)</f>
        <v>1140</v>
      </c>
      <c r="C186" s="30">
        <f>IF(ISNA(VLOOKUP($A186,' Taxi out times'!$B$484:$C$1071, 2, 0)), 'ICAO LTO Cycle times'!$D$7,VLOOKUP($A186,' Taxi out times'!$B$484:$C$1071, 2, 0)*60)</f>
        <v>137.79189057156816</v>
      </c>
      <c r="D186" s="30">
        <f>IF(ISNA(VLOOKUP($A186,' Taxi out times'!$B$1072:$C$1692, 2, 0)), 'ICAO LTO Cycle times'!$D$7,VLOOKUP($A186,' Taxi out times'!$B$1072:$C$1692, 2, 0)*60)</f>
        <v>136.22606258757591</v>
      </c>
      <c r="E186" s="30">
        <f>IF(ISNA(VLOOKUP($A186,' Taxi out times'!$B$1693:$C$2329, 2, 0)), 'ICAO LTO Cycle times'!$D$7,VLOOKUP($A186,' Taxi out times'!$B$1693:$C$2329, 2, 0)*60)</f>
        <v>137.05627705627705</v>
      </c>
      <c r="F186" s="30">
        <f>IF(ISNA(VLOOKUP($A186,' Taxi out times'!$B$2330:$C$2997, 2, 0)), 'ICAO LTO Cycle times'!$D$7,VLOOKUP($A186,' Taxi out times'!$B$2330:$C$2997, 2, 0)*60)</f>
        <v>140.85431654676259</v>
      </c>
      <c r="G186" s="30">
        <f>IF(ISNA(VLOOKUP($A186,' Taxi out times'!$B$2998:$C$3661, 2, 0)), 'ICAO LTO Cycle times'!$D$7,VLOOKUP($A186,' Taxi out times'!$B$2998:$C$3661, 2, 0)*60)</f>
        <v>142.98387096774195</v>
      </c>
      <c r="H186" s="30">
        <f>IF(ISNA(VLOOKUP($A186,' Taxi out times'!$B$3662:$C$4362, 2, 0)), 'ICAO LTO Cycle times'!$D$7,VLOOKUP($A186,' Taxi out times'!$B$3662:$C$4362, 2, 0)*60)</f>
        <v>149.60364464692483</v>
      </c>
      <c r="I186" s="30">
        <f>IF(ISNA(VLOOKUP($A186,' Taxi out times'!$B$4363:$C$5052, 2, 0)), 'ICAO LTO Cycle times'!$D$7,VLOOKUP($A186,' Taxi out times'!$B$4363:$C$5052, 2, 0)*60)</f>
        <v>160.25974025974025</v>
      </c>
      <c r="J186" s="30">
        <f>IF(ISNA(VLOOKUP($A186,' Taxi out times'!$B$5053:$C$5713, 2, 0)), 'ICAO LTO Cycle times'!$D$7,VLOOKUP($A186,' Taxi out times'!$B$5053:$C$5713, 2, 0)*60)</f>
        <v>161.42973192526404</v>
      </c>
      <c r="K186" s="30">
        <f>IF(ISNA(VLOOKUP($A186,' Taxi out times'!$B$5714:$C$6466, 2, 0)), 'ICAO LTO Cycle times'!$D$7,VLOOKUP($A186,' Taxi out times'!$B$5713:$C$6466, 2, 0)*60)</f>
        <v>142.6627712854758</v>
      </c>
      <c r="L186" s="30">
        <f>IF(ISNA(VLOOKUP($A186,' Taxi out times'!$B$6467:$C$7195, 2, 0)), 'ICAO LTO Cycle times'!$D$7,VLOOKUP($A186,' Taxi out times'!$B$6467:$C$7195, 2, 0)*60)</f>
        <v>135.35061623459413</v>
      </c>
      <c r="M186" s="30">
        <f>IF(ISNA(VLOOKUP($A186,'Taxi in times'!$B$2:$C$483, 2, 0)), 'ICAO LTO Cycle times'!$D$8,VLOOKUP($A186,'Taxi in times'!$B$2:$C$483, 2, 0)*60)</f>
        <v>420</v>
      </c>
      <c r="N186" s="30">
        <f>IF(ISNA(VLOOKUP($A186,'Taxi in times'!$B$483:$C$1074, 2, 0)), 'ICAO LTO Cycle times'!$D$8,VLOOKUP($A186,'Taxi in times'!$B$483:$C$1074, 2, 0)*60)</f>
        <v>120.26535626535626</v>
      </c>
      <c r="O186" s="30">
        <f>IF(ISNA(VLOOKUP($A186,'Taxi in times'!$B$1074:$C$1700, 2, 0)), 'ICAO LTO Cycle times'!$D$8,VLOOKUP($A186,'Taxi in times'!$B$1074:$C$1700, 2, 0)*60)</f>
        <v>120.67988668555242</v>
      </c>
      <c r="P186" s="30">
        <f>IF(ISNA(VLOOKUP($A186,'Taxi in times'!$B$1700:$C$2346, 2, 0)), 'ICAO LTO Cycle times'!$D$8,VLOOKUP($A186,'Taxi in times'!$B$1700:$C$2346, 2, 0)*60)</f>
        <v>120.02881844380403</v>
      </c>
      <c r="Q186" s="30">
        <f>IF(ISNA(VLOOKUP($A186,'Taxi in times'!$B$2346:$C$3020, 2, 0)), 'ICAO LTO Cycle times'!$D$8,VLOOKUP($A186,'Taxi in times'!$B$2346:$C$3020, 2, 0)*60)</f>
        <v>120.18995929443692</v>
      </c>
      <c r="R186" s="30">
        <f>IF(ISNA(VLOOKUP($A186,'Taxi in times'!$B$3020:$C$3684, 2, 0)), 'ICAO LTO Cycle times'!$D$8,VLOOKUP($A186,'Taxi in times'!$B$3020:$C$3684, 2, 0)*60)</f>
        <v>120.40613718411552</v>
      </c>
      <c r="S186" s="30">
        <f>IF(ISNA(VLOOKUP($A186,'Taxi in times'!$B$3684:$C$4389, 2, 0)), 'ICAO LTO Cycle times'!$D$8,VLOOKUP($A186,'Taxi in times'!$B$3684:$C$4389, 2, 0)*60)</f>
        <v>121.12999540652274</v>
      </c>
      <c r="T186" s="30">
        <f>IF(ISNA(VLOOKUP($A186,'Taxi in times'!$B$4389:$C$5084, 2, 0)), 'ICAO LTO Cycle times'!$D$8,VLOOKUP($A186,'Taxi in times'!$B$4389:$C$5084, 2, 0)*60)</f>
        <v>139.64301262516324</v>
      </c>
      <c r="U186" s="30">
        <f>IF(ISNA(VLOOKUP($A186,'Taxi in times'!$B$5085:$C$5749, 2, 0)), 'ICAO LTO Cycle times'!$D$8,VLOOKUP($A186,'Taxi in times'!$B$5085:$C$5749, 2, 0)*60)</f>
        <v>143.00366300366301</v>
      </c>
      <c r="V186" s="30">
        <f>IF(ISNA(VLOOKUP($A186,'Taxi in times'!$B$5750:$C$6509, 2, 0)), 'ICAO LTO Cycle times'!$D$8,VLOOKUP($A186,'Taxi in times'!$B$5750:$C$6509, 2, 0)*60)</f>
        <v>133.12970711297072</v>
      </c>
      <c r="W186" s="30">
        <f>IF(ISNA(VLOOKUP($A186,'Taxi in times'!$B$6510:$C$7239, 2, 0)), 'ICAO LTO Cycle times'!$D$8,VLOOKUP($A186,'Taxi in times'!$B$6510:$C$7239, 2, 0)*60)</f>
        <v>123.08149405772495</v>
      </c>
    </row>
    <row r="187" spans="1:23">
      <c r="A187" s="3" t="s">
        <v>517</v>
      </c>
      <c r="B187" s="30">
        <f>IF(ISNA(VLOOKUP($A187,' Taxi out times'!$B$2:$C$483, 2, 0)), 'ICAO LTO Cycle times'!$D$7,VLOOKUP($A187,' Taxi out times'!$B$2:$C$483, 2, 0)*60)</f>
        <v>1140</v>
      </c>
      <c r="C187" s="30">
        <f>IF(ISNA(VLOOKUP($A187,' Taxi out times'!$B$484:$C$1071, 2, 0)), 'ICAO LTO Cycle times'!$D$7,VLOOKUP($A187,' Taxi out times'!$B$484:$C$1071, 2, 0)*60)</f>
        <v>120.4809619238477</v>
      </c>
      <c r="D187" s="30">
        <f>IF(ISNA(VLOOKUP($A187,' Taxi out times'!$B$1072:$C$1692, 2, 0)), 'ICAO LTO Cycle times'!$D$7,VLOOKUP($A187,' Taxi out times'!$B$1072:$C$1692, 2, 0)*60)</f>
        <v>121.43266475644698</v>
      </c>
      <c r="E187" s="30">
        <f>IF(ISNA(VLOOKUP($A187,' Taxi out times'!$B$1693:$C$2329, 2, 0)), 'ICAO LTO Cycle times'!$D$7,VLOOKUP($A187,' Taxi out times'!$B$1693:$C$2329, 2, 0)*60)</f>
        <v>122.1448212648946</v>
      </c>
      <c r="F187" s="30">
        <f>IF(ISNA(VLOOKUP($A187,' Taxi out times'!$B$2330:$C$2997, 2, 0)), 'ICAO LTO Cycle times'!$D$7,VLOOKUP($A187,' Taxi out times'!$B$2330:$C$2997, 2, 0)*60)</f>
        <v>127.21629485935983</v>
      </c>
      <c r="G187" s="30">
        <f>IF(ISNA(VLOOKUP($A187,' Taxi out times'!$B$2998:$C$3661, 2, 0)), 'ICAO LTO Cycle times'!$D$7,VLOOKUP($A187,' Taxi out times'!$B$2998:$C$3661, 2, 0)*60)</f>
        <v>120.5560704355885</v>
      </c>
      <c r="H187" s="30">
        <f>IF(ISNA(VLOOKUP($A187,' Taxi out times'!$B$3662:$C$4362, 2, 0)), 'ICAO LTO Cycle times'!$D$7,VLOOKUP($A187,' Taxi out times'!$B$3662:$C$4362, 2, 0)*60)</f>
        <v>126.48064806480649</v>
      </c>
      <c r="I187" s="30">
        <f>IF(ISNA(VLOOKUP($A187,' Taxi out times'!$B$4363:$C$5052, 2, 0)), 'ICAO LTO Cycle times'!$D$7,VLOOKUP($A187,' Taxi out times'!$B$4363:$C$5052, 2, 0)*60)</f>
        <v>125.249343832021</v>
      </c>
      <c r="J187" s="30">
        <f>IF(ISNA(VLOOKUP($A187,' Taxi out times'!$B$5053:$C$5713, 2, 0)), 'ICAO LTO Cycle times'!$D$7,VLOOKUP($A187,' Taxi out times'!$B$5053:$C$5713, 2, 0)*60)</f>
        <v>128.56275303643724</v>
      </c>
      <c r="K187" s="30">
        <f>IF(ISNA(VLOOKUP($A187,' Taxi out times'!$B$5714:$C$6466, 2, 0)), 'ICAO LTO Cycle times'!$D$7,VLOOKUP($A187,' Taxi out times'!$B$5713:$C$6466, 2, 0)*60)</f>
        <v>128.48958333333331</v>
      </c>
      <c r="L187" s="30">
        <f>IF(ISNA(VLOOKUP($A187,' Taxi out times'!$B$6467:$C$7195, 2, 0)), 'ICAO LTO Cycle times'!$D$7,VLOOKUP($A187,' Taxi out times'!$B$6467:$C$7195, 2, 0)*60)</f>
        <v>124.25287356321839</v>
      </c>
      <c r="M187" s="30">
        <f>IF(ISNA(VLOOKUP($A187,'Taxi in times'!$B$2:$C$483, 2, 0)), 'ICAO LTO Cycle times'!$D$8,VLOOKUP($A187,'Taxi in times'!$B$2:$C$483, 2, 0)*60)</f>
        <v>420</v>
      </c>
      <c r="N187" s="30">
        <f>IF(ISNA(VLOOKUP($A187,'Taxi in times'!$B$483:$C$1074, 2, 0)), 'ICAO LTO Cycle times'!$D$8,VLOOKUP($A187,'Taxi in times'!$B$483:$C$1074, 2, 0)*60)</f>
        <v>79.878048780487802</v>
      </c>
      <c r="O187" s="30">
        <f>IF(ISNA(VLOOKUP($A187,'Taxi in times'!$B$1074:$C$1700, 2, 0)), 'ICAO LTO Cycle times'!$D$8,VLOOKUP($A187,'Taxi in times'!$B$1074:$C$1700, 2, 0)*60)</f>
        <v>84.047384007897335</v>
      </c>
      <c r="P187" s="30">
        <f>IF(ISNA(VLOOKUP($A187,'Taxi in times'!$B$1700:$C$2346, 2, 0)), 'ICAO LTO Cycle times'!$D$8,VLOOKUP($A187,'Taxi in times'!$B$1700:$C$2346, 2, 0)*60)</f>
        <v>80.621468926553661</v>
      </c>
      <c r="Q187" s="30">
        <f>IF(ISNA(VLOOKUP($A187,'Taxi in times'!$B$2346:$C$3020, 2, 0)), 'ICAO LTO Cycle times'!$D$8,VLOOKUP($A187,'Taxi in times'!$B$2346:$C$3020, 2, 0)*60)</f>
        <v>80.040485829959522</v>
      </c>
      <c r="R187" s="30">
        <f>IF(ISNA(VLOOKUP($A187,'Taxi in times'!$B$3020:$C$3684, 2, 0)), 'ICAO LTO Cycle times'!$D$8,VLOOKUP($A187,'Taxi in times'!$B$3020:$C$3684, 2, 0)*60)</f>
        <v>74.575609756097563</v>
      </c>
      <c r="S187" s="30">
        <f>IF(ISNA(VLOOKUP($A187,'Taxi in times'!$B$3684:$C$4389, 2, 0)), 'ICAO LTO Cycle times'!$D$8,VLOOKUP($A187,'Taxi in times'!$B$3684:$C$4389, 2, 0)*60)</f>
        <v>74.023193577163255</v>
      </c>
      <c r="T187" s="30">
        <f>IF(ISNA(VLOOKUP($A187,'Taxi in times'!$B$4389:$C$5084, 2, 0)), 'ICAO LTO Cycle times'!$D$8,VLOOKUP($A187,'Taxi in times'!$B$4389:$C$5084, 2, 0)*60)</f>
        <v>69.638128861429834</v>
      </c>
      <c r="U187" s="30">
        <f>IF(ISNA(VLOOKUP($A187,'Taxi in times'!$B$5085:$C$5749, 2, 0)), 'ICAO LTO Cycle times'!$D$8,VLOOKUP($A187,'Taxi in times'!$B$5085:$C$5749, 2, 0)*60)</f>
        <v>77.969230769230762</v>
      </c>
      <c r="V187" s="30">
        <f>IF(ISNA(VLOOKUP($A187,'Taxi in times'!$B$5750:$C$6509, 2, 0)), 'ICAO LTO Cycle times'!$D$8,VLOOKUP($A187,'Taxi in times'!$B$5750:$C$6509, 2, 0)*60)</f>
        <v>83.485254691689008</v>
      </c>
      <c r="W187" s="30">
        <f>IF(ISNA(VLOOKUP($A187,'Taxi in times'!$B$6510:$C$7239, 2, 0)), 'ICAO LTO Cycle times'!$D$8,VLOOKUP($A187,'Taxi in times'!$B$6510:$C$7239, 2, 0)*60)</f>
        <v>87.341772151898738</v>
      </c>
    </row>
    <row r="188" spans="1:23">
      <c r="A188" s="3" t="s">
        <v>518</v>
      </c>
      <c r="B188" s="30">
        <f>IF(ISNA(VLOOKUP($A188,' Taxi out times'!$B$2:$C$483, 2, 0)), 'ICAO LTO Cycle times'!$D$7,VLOOKUP($A188,' Taxi out times'!$B$2:$C$483, 2, 0)*60)</f>
        <v>389.75167520693736</v>
      </c>
      <c r="C188" s="30">
        <f>IF(ISNA(VLOOKUP($A188,' Taxi out times'!$B$484:$C$1071, 2, 0)), 'ICAO LTO Cycle times'!$D$7,VLOOKUP($A188,' Taxi out times'!$B$484:$C$1071, 2, 0)*60)</f>
        <v>381.56276445698165</v>
      </c>
      <c r="D188" s="30">
        <f>IF(ISNA(VLOOKUP($A188,' Taxi out times'!$B$1072:$C$1692, 2, 0)), 'ICAO LTO Cycle times'!$D$7,VLOOKUP($A188,' Taxi out times'!$B$1072:$C$1692, 2, 0)*60)</f>
        <v>379.24812030075191</v>
      </c>
      <c r="E188" s="30">
        <f>IF(ISNA(VLOOKUP($A188,' Taxi out times'!$B$1693:$C$2329, 2, 0)), 'ICAO LTO Cycle times'!$D$7,VLOOKUP($A188,' Taxi out times'!$B$1693:$C$2329, 2, 0)*60)</f>
        <v>377.82722513089004</v>
      </c>
      <c r="F188" s="30">
        <f>IF(ISNA(VLOOKUP($A188,' Taxi out times'!$B$2330:$C$2997, 2, 0)), 'ICAO LTO Cycle times'!$D$7,VLOOKUP($A188,' Taxi out times'!$B$2330:$C$2997, 2, 0)*60)</f>
        <v>389.09572706194109</v>
      </c>
      <c r="G188" s="30">
        <f>IF(ISNA(VLOOKUP($A188,' Taxi out times'!$B$2998:$C$3661, 2, 0)), 'ICAO LTO Cycle times'!$D$7,VLOOKUP($A188,' Taxi out times'!$B$2998:$C$3661, 2, 0)*60)</f>
        <v>460.23941068139959</v>
      </c>
      <c r="H188" s="30">
        <f>IF(ISNA(VLOOKUP($A188,' Taxi out times'!$B$3662:$C$4362, 2, 0)), 'ICAO LTO Cycle times'!$D$7,VLOOKUP($A188,' Taxi out times'!$B$3662:$C$4362, 2, 0)*60)</f>
        <v>437.95583238958096</v>
      </c>
      <c r="I188" s="30">
        <f>IF(ISNA(VLOOKUP($A188,' Taxi out times'!$B$4363:$C$5052, 2, 0)), 'ICAO LTO Cycle times'!$D$7,VLOOKUP($A188,' Taxi out times'!$B$4363:$C$5052, 2, 0)*60)</f>
        <v>449.8190175237001</v>
      </c>
      <c r="J188" s="30">
        <f>IF(ISNA(VLOOKUP($A188,' Taxi out times'!$B$5053:$C$5713, 2, 0)), 'ICAO LTO Cycle times'!$D$7,VLOOKUP($A188,' Taxi out times'!$B$5053:$C$5713, 2, 0)*60)</f>
        <v>447.81897810218982</v>
      </c>
      <c r="K188" s="30">
        <f>IF(ISNA(VLOOKUP($A188,' Taxi out times'!$B$5714:$C$6466, 2, 0)), 'ICAO LTO Cycle times'!$D$7,VLOOKUP($A188,' Taxi out times'!$B$5713:$C$6466, 2, 0)*60)</f>
        <v>441.0165920463524</v>
      </c>
      <c r="L188" s="30">
        <f>IF(ISNA(VLOOKUP($A188,' Taxi out times'!$B$6467:$C$7195, 2, 0)), 'ICAO LTO Cycle times'!$D$7,VLOOKUP($A188,' Taxi out times'!$B$6467:$C$7195, 2, 0)*60)</f>
        <v>447.72956609485368</v>
      </c>
      <c r="M188" s="30">
        <f>IF(ISNA(VLOOKUP($A188,'Taxi in times'!$B$2:$C$483, 2, 0)), 'ICAO LTO Cycle times'!$D$8,VLOOKUP($A188,'Taxi in times'!$B$2:$C$483, 2, 0)*60)</f>
        <v>144.45148514851485</v>
      </c>
      <c r="N188" s="30">
        <f>IF(ISNA(VLOOKUP($A188,'Taxi in times'!$B$483:$C$1074, 2, 0)), 'ICAO LTO Cycle times'!$D$8,VLOOKUP($A188,'Taxi in times'!$B$483:$C$1074, 2, 0)*60)</f>
        <v>159.80898876404495</v>
      </c>
      <c r="O188" s="30">
        <f>IF(ISNA(VLOOKUP($A188,'Taxi in times'!$B$1074:$C$1700, 2, 0)), 'ICAO LTO Cycle times'!$D$8,VLOOKUP($A188,'Taxi in times'!$B$1074:$C$1700, 2, 0)*60)</f>
        <v>156.79547596606974</v>
      </c>
      <c r="P188" s="30">
        <f>IF(ISNA(VLOOKUP($A188,'Taxi in times'!$B$1700:$C$2346, 2, 0)), 'ICAO LTO Cycle times'!$D$8,VLOOKUP($A188,'Taxi in times'!$B$1700:$C$2346, 2, 0)*60)</f>
        <v>151.06412005457025</v>
      </c>
      <c r="Q188" s="30">
        <f>IF(ISNA(VLOOKUP($A188,'Taxi in times'!$B$2346:$C$3020, 2, 0)), 'ICAO LTO Cycle times'!$D$8,VLOOKUP($A188,'Taxi in times'!$B$2346:$C$3020, 2, 0)*60)</f>
        <v>156.21997471554994</v>
      </c>
      <c r="R188" s="30">
        <f>IF(ISNA(VLOOKUP($A188,'Taxi in times'!$B$3020:$C$3684, 2, 0)), 'ICAO LTO Cycle times'!$D$8,VLOOKUP($A188,'Taxi in times'!$B$3020:$C$3684, 2, 0)*60)</f>
        <v>171.15501519756839</v>
      </c>
      <c r="S188" s="30">
        <f>IF(ISNA(VLOOKUP($A188,'Taxi in times'!$B$3684:$C$4389, 2, 0)), 'ICAO LTO Cycle times'!$D$8,VLOOKUP($A188,'Taxi in times'!$B$3684:$C$4389, 2, 0)*60)</f>
        <v>160.75663466967816</v>
      </c>
      <c r="T188" s="30">
        <f>IF(ISNA(VLOOKUP($A188,'Taxi in times'!$B$4389:$C$5084, 2, 0)), 'ICAO LTO Cycle times'!$D$8,VLOOKUP($A188,'Taxi in times'!$B$4389:$C$5084, 2, 0)*60)</f>
        <v>165.86547085201792</v>
      </c>
      <c r="U188" s="30">
        <f>IF(ISNA(VLOOKUP($A188,'Taxi in times'!$B$5085:$C$5749, 2, 0)), 'ICAO LTO Cycle times'!$D$8,VLOOKUP($A188,'Taxi in times'!$B$5085:$C$5749, 2, 0)*60)</f>
        <v>149.1820580474934</v>
      </c>
      <c r="V188" s="30">
        <f>IF(ISNA(VLOOKUP($A188,'Taxi in times'!$B$5750:$C$6509, 2, 0)), 'ICAO LTO Cycle times'!$D$8,VLOOKUP($A188,'Taxi in times'!$B$5750:$C$6509, 2, 0)*60)</f>
        <v>153.18947368421053</v>
      </c>
      <c r="W188" s="30">
        <f>IF(ISNA(VLOOKUP($A188,'Taxi in times'!$B$6510:$C$7239, 2, 0)), 'ICAO LTO Cycle times'!$D$8,VLOOKUP($A188,'Taxi in times'!$B$6510:$C$7239, 2, 0)*60)</f>
        <v>131.59560888435027</v>
      </c>
    </row>
    <row r="189" spans="1:23">
      <c r="A189" s="3" t="s">
        <v>519</v>
      </c>
      <c r="B189" s="30">
        <f>IF(ISNA(VLOOKUP($A189,' Taxi out times'!$B$2:$C$483, 2, 0)), 'ICAO LTO Cycle times'!$D$7,VLOOKUP($A189,' Taxi out times'!$B$2:$C$483, 2, 0)*60)</f>
        <v>1140</v>
      </c>
      <c r="C189" s="30">
        <f>IF(ISNA(VLOOKUP($A189,' Taxi out times'!$B$484:$C$1071, 2, 0)), 'ICAO LTO Cycle times'!$D$7,VLOOKUP($A189,' Taxi out times'!$B$484:$C$1071, 2, 0)*60)</f>
        <v>140.10540184453225</v>
      </c>
      <c r="D189" s="30">
        <f>IF(ISNA(VLOOKUP($A189,' Taxi out times'!$B$1072:$C$1692, 2, 0)), 'ICAO LTO Cycle times'!$D$7,VLOOKUP($A189,' Taxi out times'!$B$1072:$C$1692, 2, 0)*60)</f>
        <v>134.12210526315789</v>
      </c>
      <c r="E189" s="30">
        <f>IF(ISNA(VLOOKUP($A189,' Taxi out times'!$B$1693:$C$2329, 2, 0)), 'ICAO LTO Cycle times'!$D$7,VLOOKUP($A189,' Taxi out times'!$B$1693:$C$2329, 2, 0)*60)</f>
        <v>134.82714468629962</v>
      </c>
      <c r="F189" s="30">
        <f>IF(ISNA(VLOOKUP($A189,' Taxi out times'!$B$2330:$C$2997, 2, 0)), 'ICAO LTO Cycle times'!$D$7,VLOOKUP($A189,' Taxi out times'!$B$2330:$C$2997, 2, 0)*60)</f>
        <v>142.69430051813472</v>
      </c>
      <c r="G189" s="30">
        <f>IF(ISNA(VLOOKUP($A189,' Taxi out times'!$B$2998:$C$3661, 2, 0)), 'ICAO LTO Cycle times'!$D$7,VLOOKUP($A189,' Taxi out times'!$B$2998:$C$3661, 2, 0)*60)</f>
        <v>141.92307692307693</v>
      </c>
      <c r="H189" s="30">
        <f>IF(ISNA(VLOOKUP($A189,' Taxi out times'!$B$3662:$C$4362, 2, 0)), 'ICAO LTO Cycle times'!$D$7,VLOOKUP($A189,' Taxi out times'!$B$3662:$C$4362, 2, 0)*60)</f>
        <v>150.89861751152074</v>
      </c>
      <c r="I189" s="30">
        <f>IF(ISNA(VLOOKUP($A189,' Taxi out times'!$B$4363:$C$5052, 2, 0)), 'ICAO LTO Cycle times'!$D$7,VLOOKUP($A189,' Taxi out times'!$B$4363:$C$5052, 2, 0)*60)</f>
        <v>147.41648106904233</v>
      </c>
      <c r="J189" s="30">
        <f>IF(ISNA(VLOOKUP($A189,' Taxi out times'!$B$5053:$C$5713, 2, 0)), 'ICAO LTO Cycle times'!$D$7,VLOOKUP($A189,' Taxi out times'!$B$5053:$C$5713, 2, 0)*60)</f>
        <v>153.44150943396227</v>
      </c>
      <c r="K189" s="30">
        <f>IF(ISNA(VLOOKUP($A189,' Taxi out times'!$B$5714:$C$6466, 2, 0)), 'ICAO LTO Cycle times'!$D$7,VLOOKUP($A189,' Taxi out times'!$B$5713:$C$6466, 2, 0)*60)</f>
        <v>145.41742617572004</v>
      </c>
      <c r="L189" s="30">
        <f>IF(ISNA(VLOOKUP($A189,' Taxi out times'!$B$6467:$C$7195, 2, 0)), 'ICAO LTO Cycle times'!$D$7,VLOOKUP($A189,' Taxi out times'!$B$6467:$C$7195, 2, 0)*60)</f>
        <v>139.39439818319457</v>
      </c>
      <c r="M189" s="30">
        <f>IF(ISNA(VLOOKUP($A189,'Taxi in times'!$B$2:$C$483, 2, 0)), 'ICAO LTO Cycle times'!$D$8,VLOOKUP($A189,'Taxi in times'!$B$2:$C$483, 2, 0)*60)</f>
        <v>420</v>
      </c>
      <c r="N189" s="30">
        <f>IF(ISNA(VLOOKUP($A189,'Taxi in times'!$B$483:$C$1074, 2, 0)), 'ICAO LTO Cycle times'!$D$8,VLOOKUP($A189,'Taxi in times'!$B$483:$C$1074, 2, 0)*60)</f>
        <v>120.19363762102351</v>
      </c>
      <c r="O189" s="30">
        <f>IF(ISNA(VLOOKUP($A189,'Taxi in times'!$B$1074:$C$1700, 2, 0)), 'ICAO LTO Cycle times'!$D$8,VLOOKUP($A189,'Taxi in times'!$B$1074:$C$1700, 2, 0)*60)</f>
        <v>120.02595155709342</v>
      </c>
      <c r="P189" s="30">
        <f>IF(ISNA(VLOOKUP($A189,'Taxi in times'!$B$1700:$C$2346, 2, 0)), 'ICAO LTO Cycle times'!$D$8,VLOOKUP($A189,'Taxi in times'!$B$1700:$C$2346, 2, 0)*60)</f>
        <v>120.07843137254902</v>
      </c>
      <c r="Q189" s="30">
        <f>IF(ISNA(VLOOKUP($A189,'Taxi in times'!$B$2346:$C$3020, 2, 0)), 'ICAO LTO Cycle times'!$D$8,VLOOKUP($A189,'Taxi in times'!$B$2346:$C$3020, 2, 0)*60)</f>
        <v>116.89194658033185</v>
      </c>
      <c r="R189" s="30">
        <f>IF(ISNA(VLOOKUP($A189,'Taxi in times'!$B$3020:$C$3684, 2, 0)), 'ICAO LTO Cycle times'!$D$8,VLOOKUP($A189,'Taxi in times'!$B$3020:$C$3684, 2, 0)*60)</f>
        <v>118.77982010168165</v>
      </c>
      <c r="S189" s="30">
        <f>IF(ISNA(VLOOKUP($A189,'Taxi in times'!$B$3684:$C$4389, 2, 0)), 'ICAO LTO Cycle times'!$D$8,VLOOKUP($A189,'Taxi in times'!$B$3684:$C$4389, 2, 0)*60)</f>
        <v>119.67642526964562</v>
      </c>
      <c r="T189" s="30">
        <f>IF(ISNA(VLOOKUP($A189,'Taxi in times'!$B$4389:$C$5084, 2, 0)), 'ICAO LTO Cycle times'!$D$8,VLOOKUP($A189,'Taxi in times'!$B$4389:$C$5084, 2, 0)*60)</f>
        <v>123.99556048834627</v>
      </c>
      <c r="U189" s="30">
        <f>IF(ISNA(VLOOKUP($A189,'Taxi in times'!$B$5085:$C$5749, 2, 0)), 'ICAO LTO Cycle times'!$D$8,VLOOKUP($A189,'Taxi in times'!$B$5085:$C$5749, 2, 0)*60)</f>
        <v>125.1140186915888</v>
      </c>
      <c r="V189" s="30">
        <f>IF(ISNA(VLOOKUP($A189,'Taxi in times'!$B$5750:$C$6509, 2, 0)), 'ICAO LTO Cycle times'!$D$8,VLOOKUP($A189,'Taxi in times'!$B$5750:$C$6509, 2, 0)*60)</f>
        <v>126.0566448801743</v>
      </c>
      <c r="W189" s="30">
        <f>IF(ISNA(VLOOKUP($A189,'Taxi in times'!$B$6510:$C$7239, 2, 0)), 'ICAO LTO Cycle times'!$D$8,VLOOKUP($A189,'Taxi in times'!$B$6510:$C$7239, 2, 0)*60)</f>
        <v>124.45285876561908</v>
      </c>
    </row>
    <row r="190" spans="1:23">
      <c r="A190" s="3" t="s">
        <v>520</v>
      </c>
      <c r="B190" s="30">
        <f>IF(ISNA(VLOOKUP($A190,' Taxi out times'!$B$2:$C$483, 2, 0)), 'ICAO LTO Cycle times'!$D$7,VLOOKUP($A190,' Taxi out times'!$B$2:$C$483, 2, 0)*60)</f>
        <v>1140</v>
      </c>
      <c r="C190" s="30">
        <f>IF(ISNA(VLOOKUP($A190,' Taxi out times'!$B$484:$C$1071, 2, 0)), 'ICAO LTO Cycle times'!$D$7,VLOOKUP($A190,' Taxi out times'!$B$484:$C$1071, 2, 0)*60)</f>
        <v>163.00408163265308</v>
      </c>
      <c r="D190" s="30">
        <f>IF(ISNA(VLOOKUP($A190,' Taxi out times'!$B$1072:$C$1692, 2, 0)), 'ICAO LTO Cycle times'!$D$7,VLOOKUP($A190,' Taxi out times'!$B$1072:$C$1692, 2, 0)*60)</f>
        <v>146.36591478696741</v>
      </c>
      <c r="E190" s="30">
        <f>IF(ISNA(VLOOKUP($A190,' Taxi out times'!$B$1693:$C$2329, 2, 0)), 'ICAO LTO Cycle times'!$D$7,VLOOKUP($A190,' Taxi out times'!$B$1693:$C$2329, 2, 0)*60)</f>
        <v>149.66453674121405</v>
      </c>
      <c r="F190" s="30">
        <f>IF(ISNA(VLOOKUP($A190,' Taxi out times'!$B$2330:$C$2997, 2, 0)), 'ICAO LTO Cycle times'!$D$7,VLOOKUP($A190,' Taxi out times'!$B$2330:$C$2997, 2, 0)*60)</f>
        <v>154.36619718309859</v>
      </c>
      <c r="G190" s="30">
        <f>IF(ISNA(VLOOKUP($A190,' Taxi out times'!$B$2998:$C$3661, 2, 0)), 'ICAO LTO Cycle times'!$D$7,VLOOKUP($A190,' Taxi out times'!$B$2998:$C$3661, 2, 0)*60)</f>
        <v>160.34564021995288</v>
      </c>
      <c r="H190" s="30">
        <f>IF(ISNA(VLOOKUP($A190,' Taxi out times'!$B$3662:$C$4362, 2, 0)), 'ICAO LTO Cycle times'!$D$7,VLOOKUP($A190,' Taxi out times'!$B$3662:$C$4362, 2, 0)*60)</f>
        <v>165.50335570469798</v>
      </c>
      <c r="I190" s="30">
        <f>IF(ISNA(VLOOKUP($A190,' Taxi out times'!$B$4363:$C$5052, 2, 0)), 'ICAO LTO Cycle times'!$D$7,VLOOKUP($A190,' Taxi out times'!$B$4363:$C$5052, 2, 0)*60)</f>
        <v>163.74193548387098</v>
      </c>
      <c r="J190" s="30">
        <f>IF(ISNA(VLOOKUP($A190,' Taxi out times'!$B$5053:$C$5713, 2, 0)), 'ICAO LTO Cycle times'!$D$7,VLOOKUP($A190,' Taxi out times'!$B$5053:$C$5713, 2, 0)*60)</f>
        <v>164</v>
      </c>
      <c r="K190" s="30">
        <f>IF(ISNA(VLOOKUP($A190,' Taxi out times'!$B$5714:$C$6466, 2, 0)), 'ICAO LTO Cycle times'!$D$7,VLOOKUP($A190,' Taxi out times'!$B$5713:$C$6466, 2, 0)*60)</f>
        <v>149.42136498516319</v>
      </c>
      <c r="L190" s="30">
        <f>IF(ISNA(VLOOKUP($A190,' Taxi out times'!$B$6467:$C$7195, 2, 0)), 'ICAO LTO Cycle times'!$D$7,VLOOKUP($A190,' Taxi out times'!$B$6467:$C$7195, 2, 0)*60)</f>
        <v>132.37875288683603</v>
      </c>
      <c r="M190" s="30">
        <f>IF(ISNA(VLOOKUP($A190,'Taxi in times'!$B$2:$C$483, 2, 0)), 'ICAO LTO Cycle times'!$D$8,VLOOKUP($A190,'Taxi in times'!$B$2:$C$483, 2, 0)*60)</f>
        <v>420</v>
      </c>
      <c r="N190" s="30">
        <f>IF(ISNA(VLOOKUP($A190,'Taxi in times'!$B$483:$C$1074, 2, 0)), 'ICAO LTO Cycle times'!$D$8,VLOOKUP($A190,'Taxi in times'!$B$483:$C$1074, 2, 0)*60)</f>
        <v>123.49466776045938</v>
      </c>
      <c r="O190" s="30">
        <f>IF(ISNA(VLOOKUP($A190,'Taxi in times'!$B$1074:$C$1700, 2, 0)), 'ICAO LTO Cycle times'!$D$8,VLOOKUP($A190,'Taxi in times'!$B$1074:$C$1700, 2, 0)*60)</f>
        <v>125.92592592592592</v>
      </c>
      <c r="P190" s="30">
        <f>IF(ISNA(VLOOKUP($A190,'Taxi in times'!$B$1700:$C$2346, 2, 0)), 'ICAO LTO Cycle times'!$D$8,VLOOKUP($A190,'Taxi in times'!$B$1700:$C$2346, 2, 0)*60)</f>
        <v>122.75752773375595</v>
      </c>
      <c r="Q190" s="30">
        <f>IF(ISNA(VLOOKUP($A190,'Taxi in times'!$B$2346:$C$3020, 2, 0)), 'ICAO LTO Cycle times'!$D$8,VLOOKUP($A190,'Taxi in times'!$B$2346:$C$3020, 2, 0)*60)</f>
        <v>122.27970897332257</v>
      </c>
      <c r="R190" s="30">
        <f>IF(ISNA(VLOOKUP($A190,'Taxi in times'!$B$3020:$C$3684, 2, 0)), 'ICAO LTO Cycle times'!$D$8,VLOOKUP($A190,'Taxi in times'!$B$3020:$C$3684, 2, 0)*60)</f>
        <v>121.21359223300971</v>
      </c>
      <c r="S190" s="30">
        <f>IF(ISNA(VLOOKUP($A190,'Taxi in times'!$B$3684:$C$4389, 2, 0)), 'ICAO LTO Cycle times'!$D$8,VLOOKUP($A190,'Taxi in times'!$B$3684:$C$4389, 2, 0)*60)</f>
        <v>121.67441860465117</v>
      </c>
      <c r="T190" s="30">
        <f>IF(ISNA(VLOOKUP($A190,'Taxi in times'!$B$4389:$C$5084, 2, 0)), 'ICAO LTO Cycle times'!$D$8,VLOOKUP($A190,'Taxi in times'!$B$4389:$C$5084, 2, 0)*60)</f>
        <v>132.63616557734204</v>
      </c>
      <c r="U190" s="30">
        <f>IF(ISNA(VLOOKUP($A190,'Taxi in times'!$B$5085:$C$5749, 2, 0)), 'ICAO LTO Cycle times'!$D$8,VLOOKUP($A190,'Taxi in times'!$B$5085:$C$5749, 2, 0)*60)</f>
        <v>135.53444180522567</v>
      </c>
      <c r="V190" s="30">
        <f>IF(ISNA(VLOOKUP($A190,'Taxi in times'!$B$5750:$C$6509, 2, 0)), 'ICAO LTO Cycle times'!$D$8,VLOOKUP($A190,'Taxi in times'!$B$5750:$C$6509, 2, 0)*60)</f>
        <v>130.91317365269461</v>
      </c>
      <c r="W190" s="30">
        <f>IF(ISNA(VLOOKUP($A190,'Taxi in times'!$B$6510:$C$7239, 2, 0)), 'ICAO LTO Cycle times'!$D$8,VLOOKUP($A190,'Taxi in times'!$B$6510:$C$7239, 2, 0)*60)</f>
        <v>120.04702194357367</v>
      </c>
    </row>
    <row r="191" spans="1:23">
      <c r="A191" s="3" t="s">
        <v>521</v>
      </c>
      <c r="B191" s="30">
        <f>IF(ISNA(VLOOKUP($A191,' Taxi out times'!$B$2:$C$483, 2, 0)), 'ICAO LTO Cycle times'!$D$7,VLOOKUP($A191,' Taxi out times'!$B$2:$C$483, 2, 0)*60)</f>
        <v>1140</v>
      </c>
      <c r="C191" s="30">
        <f>IF(ISNA(VLOOKUP($A191,' Taxi out times'!$B$484:$C$1071, 2, 0)), 'ICAO LTO Cycle times'!$D$7,VLOOKUP($A191,' Taxi out times'!$B$484:$C$1071, 2, 0)*60)</f>
        <v>176.96202531645571</v>
      </c>
      <c r="D191" s="30">
        <f>IF(ISNA(VLOOKUP($A191,' Taxi out times'!$B$1072:$C$1692, 2, 0)), 'ICAO LTO Cycle times'!$D$7,VLOOKUP($A191,' Taxi out times'!$B$1072:$C$1692, 2, 0)*60)</f>
        <v>149.85754985754986</v>
      </c>
      <c r="E191" s="30">
        <f>IF(ISNA(VLOOKUP($A191,' Taxi out times'!$B$1693:$C$2329, 2, 0)), 'ICAO LTO Cycle times'!$D$7,VLOOKUP($A191,' Taxi out times'!$B$1693:$C$2329, 2, 0)*60)</f>
        <v>171.10100090991813</v>
      </c>
      <c r="F191" s="30">
        <f>IF(ISNA(VLOOKUP($A191,' Taxi out times'!$B$2330:$C$2997, 2, 0)), 'ICAO LTO Cycle times'!$D$7,VLOOKUP($A191,' Taxi out times'!$B$2330:$C$2997, 2, 0)*60)</f>
        <v>177.60217983651225</v>
      </c>
      <c r="G191" s="30">
        <f>IF(ISNA(VLOOKUP($A191,' Taxi out times'!$B$2998:$C$3661, 2, 0)), 'ICAO LTO Cycle times'!$D$7,VLOOKUP($A191,' Taxi out times'!$B$2998:$C$3661, 2, 0)*60)</f>
        <v>175.15669515669518</v>
      </c>
      <c r="H191" s="30">
        <f>IF(ISNA(VLOOKUP($A191,' Taxi out times'!$B$3662:$C$4362, 2, 0)), 'ICAO LTO Cycle times'!$D$7,VLOOKUP($A191,' Taxi out times'!$B$3662:$C$4362, 2, 0)*60)</f>
        <v>192.58064516129031</v>
      </c>
      <c r="I191" s="30">
        <f>IF(ISNA(VLOOKUP($A191,' Taxi out times'!$B$4363:$C$5052, 2, 0)), 'ICAO LTO Cycle times'!$D$7,VLOOKUP($A191,' Taxi out times'!$B$4363:$C$5052, 2, 0)*60)</f>
        <v>188.48618784530385</v>
      </c>
      <c r="J191" s="30">
        <f>IF(ISNA(VLOOKUP($A191,' Taxi out times'!$B$5053:$C$5713, 2, 0)), 'ICAO LTO Cycle times'!$D$7,VLOOKUP($A191,' Taxi out times'!$B$5053:$C$5713, 2, 0)*60)</f>
        <v>180.41049030786775</v>
      </c>
      <c r="K191" s="30">
        <f>IF(ISNA(VLOOKUP($A191,' Taxi out times'!$B$5714:$C$6466, 2, 0)), 'ICAO LTO Cycle times'!$D$7,VLOOKUP($A191,' Taxi out times'!$B$5713:$C$6466, 2, 0)*60)</f>
        <v>176.62624035281146</v>
      </c>
      <c r="L191" s="30">
        <f>IF(ISNA(VLOOKUP($A191,' Taxi out times'!$B$6467:$C$7195, 2, 0)), 'ICAO LTO Cycle times'!$D$7,VLOOKUP($A191,' Taxi out times'!$B$6467:$C$7195, 2, 0)*60)</f>
        <v>175.96351197263397</v>
      </c>
      <c r="M191" s="30">
        <f>IF(ISNA(VLOOKUP($A191,'Taxi in times'!$B$2:$C$483, 2, 0)), 'ICAO LTO Cycle times'!$D$8,VLOOKUP($A191,'Taxi in times'!$B$2:$C$483, 2, 0)*60)</f>
        <v>420</v>
      </c>
      <c r="N191" s="30">
        <f>IF(ISNA(VLOOKUP($A191,'Taxi in times'!$B$483:$C$1074, 2, 0)), 'ICAO LTO Cycle times'!$D$8,VLOOKUP($A191,'Taxi in times'!$B$483:$C$1074, 2, 0)*60)</f>
        <v>119.82439024390244</v>
      </c>
      <c r="O191" s="30">
        <f>IF(ISNA(VLOOKUP($A191,'Taxi in times'!$B$1074:$C$1700, 2, 0)), 'ICAO LTO Cycle times'!$D$8,VLOOKUP($A191,'Taxi in times'!$B$1074:$C$1700, 2, 0)*60)</f>
        <v>120.22792022792024</v>
      </c>
      <c r="P191" s="30">
        <f>IF(ISNA(VLOOKUP($A191,'Taxi in times'!$B$1700:$C$2346, 2, 0)), 'ICAO LTO Cycle times'!$D$8,VLOOKUP($A191,'Taxi in times'!$B$1700:$C$2346, 2, 0)*60)</f>
        <v>118.63263445761166</v>
      </c>
      <c r="Q191" s="30">
        <f>IF(ISNA(VLOOKUP($A191,'Taxi in times'!$B$2346:$C$3020, 2, 0)), 'ICAO LTO Cycle times'!$D$8,VLOOKUP($A191,'Taxi in times'!$B$2346:$C$3020, 2, 0)*60)</f>
        <v>119.67183226982681</v>
      </c>
      <c r="R191" s="30">
        <f>IF(ISNA(VLOOKUP($A191,'Taxi in times'!$B$3020:$C$3684, 2, 0)), 'ICAO LTO Cycle times'!$D$8,VLOOKUP($A191,'Taxi in times'!$B$3020:$C$3684, 2, 0)*60)</f>
        <v>119.54459203036053</v>
      </c>
      <c r="S191" s="30">
        <f>IF(ISNA(VLOOKUP($A191,'Taxi in times'!$B$3684:$C$4389, 2, 0)), 'ICAO LTO Cycle times'!$D$8,VLOOKUP($A191,'Taxi in times'!$B$3684:$C$4389, 2, 0)*60)</f>
        <v>120.45258620689654</v>
      </c>
      <c r="T191" s="30">
        <f>IF(ISNA(VLOOKUP($A191,'Taxi in times'!$B$4389:$C$5084, 2, 0)), 'ICAO LTO Cycle times'!$D$8,VLOOKUP($A191,'Taxi in times'!$B$4389:$C$5084, 2, 0)*60)</f>
        <v>125.49062844542446</v>
      </c>
      <c r="U191" s="30">
        <f>IF(ISNA(VLOOKUP($A191,'Taxi in times'!$B$5085:$C$5749, 2, 0)), 'ICAO LTO Cycle times'!$D$8,VLOOKUP($A191,'Taxi in times'!$B$5085:$C$5749, 2, 0)*60)</f>
        <v>130.90285714285713</v>
      </c>
      <c r="V191" s="30">
        <f>IF(ISNA(VLOOKUP($A191,'Taxi in times'!$B$5750:$C$6509, 2, 0)), 'ICAO LTO Cycle times'!$D$8,VLOOKUP($A191,'Taxi in times'!$B$5750:$C$6509, 2, 0)*60)</f>
        <v>132.41150442477877</v>
      </c>
      <c r="W191" s="30">
        <f>IF(ISNA(VLOOKUP($A191,'Taxi in times'!$B$6510:$C$7239, 2, 0)), 'ICAO LTO Cycle times'!$D$8,VLOOKUP($A191,'Taxi in times'!$B$6510:$C$7239, 2, 0)*60)</f>
        <v>130.25056947608201</v>
      </c>
    </row>
    <row r="192" spans="1:23">
      <c r="A192" s="3" t="s">
        <v>522</v>
      </c>
      <c r="B192" s="30">
        <f>IF(ISNA(VLOOKUP($A192,' Taxi out times'!$B$2:$C$483, 2, 0)), 'ICAO LTO Cycle times'!$D$7,VLOOKUP($A192,' Taxi out times'!$B$2:$C$483, 2, 0)*60)</f>
        <v>1140</v>
      </c>
      <c r="C192" s="30">
        <f>IF(ISNA(VLOOKUP($A192,' Taxi out times'!$B$484:$C$1071, 2, 0)), 'ICAO LTO Cycle times'!$D$7,VLOOKUP($A192,' Taxi out times'!$B$484:$C$1071, 2, 0)*60)</f>
        <v>124.45849802371542</v>
      </c>
      <c r="D192" s="30">
        <f>IF(ISNA(VLOOKUP($A192,' Taxi out times'!$B$1072:$C$1692, 2, 0)), 'ICAO LTO Cycle times'!$D$7,VLOOKUP($A192,' Taxi out times'!$B$1072:$C$1692, 2, 0)*60)</f>
        <v>124.48095593726661</v>
      </c>
      <c r="E192" s="30">
        <f>IF(ISNA(VLOOKUP($A192,' Taxi out times'!$B$1693:$C$2329, 2, 0)), 'ICAO LTO Cycle times'!$D$7,VLOOKUP($A192,' Taxi out times'!$B$1693:$C$2329, 2, 0)*60)</f>
        <v>124.00900900900899</v>
      </c>
      <c r="F192" s="30">
        <f>IF(ISNA(VLOOKUP($A192,' Taxi out times'!$B$2330:$C$2997, 2, 0)), 'ICAO LTO Cycle times'!$D$7,VLOOKUP($A192,' Taxi out times'!$B$2330:$C$2997, 2, 0)*60)</f>
        <v>130.65759637188211</v>
      </c>
      <c r="G192" s="30">
        <f>IF(ISNA(VLOOKUP($A192,' Taxi out times'!$B$2998:$C$3661, 2, 0)), 'ICAO LTO Cycle times'!$D$7,VLOOKUP($A192,' Taxi out times'!$B$2998:$C$3661, 2, 0)*60)</f>
        <v>127.72590361445782</v>
      </c>
      <c r="H192" s="30">
        <f>IF(ISNA(VLOOKUP($A192,' Taxi out times'!$B$3662:$C$4362, 2, 0)), 'ICAO LTO Cycle times'!$D$7,VLOOKUP($A192,' Taxi out times'!$B$3662:$C$4362, 2, 0)*60)</f>
        <v>133.23985239852396</v>
      </c>
      <c r="I192" s="30">
        <f>IF(ISNA(VLOOKUP($A192,' Taxi out times'!$B$4363:$C$5052, 2, 0)), 'ICAO LTO Cycle times'!$D$7,VLOOKUP($A192,' Taxi out times'!$B$4363:$C$5052, 2, 0)*60)</f>
        <v>124.85106382978724</v>
      </c>
      <c r="J192" s="30">
        <f>IF(ISNA(VLOOKUP($A192,' Taxi out times'!$B$5053:$C$5713, 2, 0)), 'ICAO LTO Cycle times'!$D$7,VLOOKUP($A192,' Taxi out times'!$B$5053:$C$5713, 2, 0)*60)</f>
        <v>130.12711864406779</v>
      </c>
      <c r="K192" s="30">
        <f>IF(ISNA(VLOOKUP($A192,' Taxi out times'!$B$5714:$C$6466, 2, 0)), 'ICAO LTO Cycle times'!$D$7,VLOOKUP($A192,' Taxi out times'!$B$5713:$C$6466, 2, 0)*60)</f>
        <v>120.81135902636917</v>
      </c>
      <c r="L192" s="30">
        <f>IF(ISNA(VLOOKUP($A192,' Taxi out times'!$B$6467:$C$7195, 2, 0)), 'ICAO LTO Cycle times'!$D$7,VLOOKUP($A192,' Taxi out times'!$B$6467:$C$7195, 2, 0)*60)</f>
        <v>119.22077922077922</v>
      </c>
      <c r="M192" s="30">
        <f>IF(ISNA(VLOOKUP($A192,'Taxi in times'!$B$2:$C$483, 2, 0)), 'ICAO LTO Cycle times'!$D$8,VLOOKUP($A192,'Taxi in times'!$B$2:$C$483, 2, 0)*60)</f>
        <v>420</v>
      </c>
      <c r="N192" s="30">
        <f>IF(ISNA(VLOOKUP($A192,'Taxi in times'!$B$483:$C$1074, 2, 0)), 'ICAO LTO Cycle times'!$D$8,VLOOKUP($A192,'Taxi in times'!$B$483:$C$1074, 2, 0)*60)</f>
        <v>117.99682034976153</v>
      </c>
      <c r="O192" s="30">
        <f>IF(ISNA(VLOOKUP($A192,'Taxi in times'!$B$1074:$C$1700, 2, 0)), 'ICAO LTO Cycle times'!$D$8,VLOOKUP($A192,'Taxi in times'!$B$1074:$C$1700, 2, 0)*60)</f>
        <v>116.82059046177139</v>
      </c>
      <c r="P192" s="30">
        <f>IF(ISNA(VLOOKUP($A192,'Taxi in times'!$B$1700:$C$2346, 2, 0)), 'ICAO LTO Cycle times'!$D$8,VLOOKUP($A192,'Taxi in times'!$B$1700:$C$2346, 2, 0)*60)</f>
        <v>117.31411229135053</v>
      </c>
      <c r="Q192" s="30">
        <f>IF(ISNA(VLOOKUP($A192,'Taxi in times'!$B$2346:$C$3020, 2, 0)), 'ICAO LTO Cycle times'!$D$8,VLOOKUP($A192,'Taxi in times'!$B$2346:$C$3020, 2, 0)*60)</f>
        <v>117.74539877300614</v>
      </c>
      <c r="R192" s="30">
        <f>IF(ISNA(VLOOKUP($A192,'Taxi in times'!$B$3020:$C$3684, 2, 0)), 'ICAO LTO Cycle times'!$D$8,VLOOKUP($A192,'Taxi in times'!$B$3020:$C$3684, 2, 0)*60)</f>
        <v>118.40788476118271</v>
      </c>
      <c r="S192" s="30">
        <f>IF(ISNA(VLOOKUP($A192,'Taxi in times'!$B$3684:$C$4389, 2, 0)), 'ICAO LTO Cycle times'!$D$8,VLOOKUP($A192,'Taxi in times'!$B$3684:$C$4389, 2, 0)*60)</f>
        <v>120.08902077151336</v>
      </c>
      <c r="T192" s="30">
        <f>IF(ISNA(VLOOKUP($A192,'Taxi in times'!$B$4389:$C$5084, 2, 0)), 'ICAO LTO Cycle times'!$D$8,VLOOKUP($A192,'Taxi in times'!$B$4389:$C$5084, 2, 0)*60)</f>
        <v>111.98040587823652</v>
      </c>
      <c r="U192" s="30">
        <f>IF(ISNA(VLOOKUP($A192,'Taxi in times'!$B$5085:$C$5749, 2, 0)), 'ICAO LTO Cycle times'!$D$8,VLOOKUP($A192,'Taxi in times'!$B$5085:$C$5749, 2, 0)*60)</f>
        <v>114.83193277310924</v>
      </c>
      <c r="V192" s="30">
        <f>IF(ISNA(VLOOKUP($A192,'Taxi in times'!$B$5750:$C$6509, 2, 0)), 'ICAO LTO Cycle times'!$D$8,VLOOKUP($A192,'Taxi in times'!$B$5750:$C$6509, 2, 0)*60)</f>
        <v>116.83569979716025</v>
      </c>
      <c r="W192" s="30">
        <f>IF(ISNA(VLOOKUP($A192,'Taxi in times'!$B$6510:$C$7239, 2, 0)), 'ICAO LTO Cycle times'!$D$8,VLOOKUP($A192,'Taxi in times'!$B$6510:$C$7239, 2, 0)*60)</f>
        <v>119.050240880936</v>
      </c>
    </row>
    <row r="193" spans="1:23">
      <c r="A193" s="3" t="s">
        <v>1104</v>
      </c>
      <c r="B193" s="30">
        <f>IF(ISNA(VLOOKUP($A193,' Taxi out times'!$B$2:$C$483, 2, 0)), 'ICAO LTO Cycle times'!$D$7,VLOOKUP($A193,' Taxi out times'!$B$2:$C$483, 2, 0)*60)</f>
        <v>1140</v>
      </c>
      <c r="C193" s="30">
        <f>IF(ISNA(VLOOKUP($A193,' Taxi out times'!$B$484:$C$1071, 2, 0)), 'ICAO LTO Cycle times'!$D$7,VLOOKUP($A193,' Taxi out times'!$B$484:$C$1071, 2, 0)*60)</f>
        <v>1140</v>
      </c>
      <c r="D193" s="30">
        <f>IF(ISNA(VLOOKUP($A193,' Taxi out times'!$B$1072:$C$1692, 2, 0)), 'ICAO LTO Cycle times'!$D$7,VLOOKUP($A193,' Taxi out times'!$B$1072:$C$1692, 2, 0)*60)</f>
        <v>1140</v>
      </c>
      <c r="E193" s="30">
        <f>IF(ISNA(VLOOKUP($A193,' Taxi out times'!$B$1693:$C$2329, 2, 0)), 'ICAO LTO Cycle times'!$D$7,VLOOKUP($A193,' Taxi out times'!$B$1693:$C$2329, 2, 0)*60)</f>
        <v>1140</v>
      </c>
      <c r="F193" s="30">
        <f>IF(ISNA(VLOOKUP($A193,' Taxi out times'!$B$2330:$C$2997, 2, 0)), 'ICAO LTO Cycle times'!$D$7,VLOOKUP($A193,' Taxi out times'!$B$2330:$C$2997, 2, 0)*60)</f>
        <v>1140</v>
      </c>
      <c r="G193" s="30">
        <f>IF(ISNA(VLOOKUP($A193,' Taxi out times'!$B$2998:$C$3661, 2, 0)), 'ICAO LTO Cycle times'!$D$7,VLOOKUP($A193,' Taxi out times'!$B$2998:$C$3661, 2, 0)*60)</f>
        <v>1140</v>
      </c>
      <c r="H193" s="30">
        <f>IF(ISNA(VLOOKUP($A193,' Taxi out times'!$B$3662:$C$4362, 2, 0)), 'ICAO LTO Cycle times'!$D$7,VLOOKUP($A193,' Taxi out times'!$B$3662:$C$4362, 2, 0)*60)</f>
        <v>1140</v>
      </c>
      <c r="I193" s="30">
        <f>IF(ISNA(VLOOKUP($A193,' Taxi out times'!$B$4363:$C$5052, 2, 0)), 'ICAO LTO Cycle times'!$D$7,VLOOKUP($A193,' Taxi out times'!$B$4363:$C$5052, 2, 0)*60)</f>
        <v>475.28089887640448</v>
      </c>
      <c r="J193" s="30">
        <f>IF(ISNA(VLOOKUP($A193,' Taxi out times'!$B$5053:$C$5713, 2, 0)), 'ICAO LTO Cycle times'!$D$7,VLOOKUP($A193,' Taxi out times'!$B$5053:$C$5713, 2, 0)*60)</f>
        <v>1140</v>
      </c>
      <c r="K193" s="30">
        <f>IF(ISNA(VLOOKUP($A193,' Taxi out times'!$B$5714:$C$6466, 2, 0)), 'ICAO LTO Cycle times'!$D$7,VLOOKUP($A193,' Taxi out times'!$B$5713:$C$6466, 2, 0)*60)</f>
        <v>436.11940298507466</v>
      </c>
      <c r="L193" s="30">
        <f>IF(ISNA(VLOOKUP($A193,' Taxi out times'!$B$6467:$C$7195, 2, 0)), 'ICAO LTO Cycle times'!$D$7,VLOOKUP($A193,' Taxi out times'!$B$6467:$C$7195, 2, 0)*60)</f>
        <v>380.68965517241384</v>
      </c>
      <c r="M193" s="30">
        <f>IF(ISNA(VLOOKUP($A193,'Taxi in times'!$B$2:$C$483, 2, 0)), 'ICAO LTO Cycle times'!$D$8,VLOOKUP($A193,'Taxi in times'!$B$2:$C$483, 2, 0)*60)</f>
        <v>420</v>
      </c>
      <c r="N193" s="30">
        <f>IF(ISNA(VLOOKUP($A193,'Taxi in times'!$B$483:$C$1074, 2, 0)), 'ICAO LTO Cycle times'!$D$8,VLOOKUP($A193,'Taxi in times'!$B$483:$C$1074, 2, 0)*60)</f>
        <v>420</v>
      </c>
      <c r="O193" s="30">
        <f>IF(ISNA(VLOOKUP($A193,'Taxi in times'!$B$1074:$C$1700, 2, 0)), 'ICAO LTO Cycle times'!$D$8,VLOOKUP($A193,'Taxi in times'!$B$1074:$C$1700, 2, 0)*60)</f>
        <v>420</v>
      </c>
      <c r="P193" s="30">
        <f>IF(ISNA(VLOOKUP($A193,'Taxi in times'!$B$1700:$C$2346, 2, 0)), 'ICAO LTO Cycle times'!$D$8,VLOOKUP($A193,'Taxi in times'!$B$1700:$C$2346, 2, 0)*60)</f>
        <v>420</v>
      </c>
      <c r="Q193" s="30">
        <f>IF(ISNA(VLOOKUP($A193,'Taxi in times'!$B$2346:$C$3020, 2, 0)), 'ICAO LTO Cycle times'!$D$8,VLOOKUP($A193,'Taxi in times'!$B$2346:$C$3020, 2, 0)*60)</f>
        <v>420</v>
      </c>
      <c r="R193" s="30">
        <f>IF(ISNA(VLOOKUP($A193,'Taxi in times'!$B$3020:$C$3684, 2, 0)), 'ICAO LTO Cycle times'!$D$8,VLOOKUP($A193,'Taxi in times'!$B$3020:$C$3684, 2, 0)*60)</f>
        <v>420</v>
      </c>
      <c r="S193" s="30">
        <f>IF(ISNA(VLOOKUP($A193,'Taxi in times'!$B$3684:$C$4389, 2, 0)), 'ICAO LTO Cycle times'!$D$8,VLOOKUP($A193,'Taxi in times'!$B$3684:$C$4389, 2, 0)*60)</f>
        <v>420</v>
      </c>
      <c r="T193" s="30">
        <f>IF(ISNA(VLOOKUP($A193,'Taxi in times'!$B$4389:$C$5084, 2, 0)), 'ICAO LTO Cycle times'!$D$8,VLOOKUP($A193,'Taxi in times'!$B$4389:$C$5084, 2, 0)*60)</f>
        <v>420</v>
      </c>
      <c r="U193" s="30">
        <f>IF(ISNA(VLOOKUP($A193,'Taxi in times'!$B$5085:$C$5749, 2, 0)), 'ICAO LTO Cycle times'!$D$8,VLOOKUP($A193,'Taxi in times'!$B$5085:$C$5749, 2, 0)*60)</f>
        <v>420</v>
      </c>
      <c r="V193" s="30">
        <f>IF(ISNA(VLOOKUP($A193,'Taxi in times'!$B$5750:$C$6509, 2, 0)), 'ICAO LTO Cycle times'!$D$8,VLOOKUP($A193,'Taxi in times'!$B$5750:$C$6509, 2, 0)*60)</f>
        <v>420</v>
      </c>
      <c r="W193" s="30">
        <f>IF(ISNA(VLOOKUP($A193,'Taxi in times'!$B$6510:$C$7239, 2, 0)), 'ICAO LTO Cycle times'!$D$8,VLOOKUP($A193,'Taxi in times'!$B$6510:$C$7239, 2, 0)*60)</f>
        <v>420</v>
      </c>
    </row>
    <row r="194" spans="1:23">
      <c r="A194" s="3" t="s">
        <v>523</v>
      </c>
      <c r="B194" s="30">
        <f>IF(ISNA(VLOOKUP($A194,' Taxi out times'!$B$2:$C$483, 2, 0)), 'ICAO LTO Cycle times'!$D$7,VLOOKUP($A194,' Taxi out times'!$B$2:$C$483, 2, 0)*60)</f>
        <v>1140</v>
      </c>
      <c r="C194" s="30">
        <f>IF(ISNA(VLOOKUP($A194,' Taxi out times'!$B$484:$C$1071, 2, 0)), 'ICAO LTO Cycle times'!$D$7,VLOOKUP($A194,' Taxi out times'!$B$484:$C$1071, 2, 0)*60)</f>
        <v>145.54455445544554</v>
      </c>
      <c r="D194" s="30">
        <f>IF(ISNA(VLOOKUP($A194,' Taxi out times'!$B$1072:$C$1692, 2, 0)), 'ICAO LTO Cycle times'!$D$7,VLOOKUP($A194,' Taxi out times'!$B$1072:$C$1692, 2, 0)*60)</f>
        <v>140.21959459459461</v>
      </c>
      <c r="E194" s="30">
        <f>IF(ISNA(VLOOKUP($A194,' Taxi out times'!$B$1693:$C$2329, 2, 0)), 'ICAO LTO Cycle times'!$D$7,VLOOKUP($A194,' Taxi out times'!$B$1693:$C$2329, 2, 0)*60)</f>
        <v>139.09604519774012</v>
      </c>
      <c r="F194" s="30">
        <f>IF(ISNA(VLOOKUP($A194,' Taxi out times'!$B$2330:$C$2997, 2, 0)), 'ICAO LTO Cycle times'!$D$7,VLOOKUP($A194,' Taxi out times'!$B$2330:$C$2997, 2, 0)*60)</f>
        <v>154.15986949429038</v>
      </c>
      <c r="G194" s="30">
        <f>IF(ISNA(VLOOKUP($A194,' Taxi out times'!$B$2998:$C$3661, 2, 0)), 'ICAO LTO Cycle times'!$D$7,VLOOKUP($A194,' Taxi out times'!$B$2998:$C$3661, 2, 0)*60)</f>
        <v>178.72340425531914</v>
      </c>
      <c r="H194" s="30">
        <f>IF(ISNA(VLOOKUP($A194,' Taxi out times'!$B$3662:$C$4362, 2, 0)), 'ICAO LTO Cycle times'!$D$7,VLOOKUP($A194,' Taxi out times'!$B$3662:$C$4362, 2, 0)*60)</f>
        <v>161.52892561983469</v>
      </c>
      <c r="I194" s="30">
        <f>IF(ISNA(VLOOKUP($A194,' Taxi out times'!$B$4363:$C$5052, 2, 0)), 'ICAO LTO Cycle times'!$D$7,VLOOKUP($A194,' Taxi out times'!$B$4363:$C$5052, 2, 0)*60)</f>
        <v>158.92747252747253</v>
      </c>
      <c r="J194" s="30">
        <f>IF(ISNA(VLOOKUP($A194,' Taxi out times'!$B$5053:$C$5713, 2, 0)), 'ICAO LTO Cycle times'!$D$7,VLOOKUP($A194,' Taxi out times'!$B$5053:$C$5713, 2, 0)*60)</f>
        <v>156.92110874200426</v>
      </c>
      <c r="K194" s="30">
        <f>IF(ISNA(VLOOKUP($A194,' Taxi out times'!$B$5714:$C$6466, 2, 0)), 'ICAO LTO Cycle times'!$D$7,VLOOKUP($A194,' Taxi out times'!$B$5713:$C$6466, 2, 0)*60)</f>
        <v>146.62332385209265</v>
      </c>
      <c r="L194" s="30">
        <f>IF(ISNA(VLOOKUP($A194,' Taxi out times'!$B$6467:$C$7195, 2, 0)), 'ICAO LTO Cycle times'!$D$7,VLOOKUP($A194,' Taxi out times'!$B$6467:$C$7195, 2, 0)*60)</f>
        <v>149.04176904176904</v>
      </c>
      <c r="M194" s="30">
        <f>IF(ISNA(VLOOKUP($A194,'Taxi in times'!$B$2:$C$483, 2, 0)), 'ICAO LTO Cycle times'!$D$8,VLOOKUP($A194,'Taxi in times'!$B$2:$C$483, 2, 0)*60)</f>
        <v>420</v>
      </c>
      <c r="N194" s="30">
        <f>IF(ISNA(VLOOKUP($A194,'Taxi in times'!$B$483:$C$1074, 2, 0)), 'ICAO LTO Cycle times'!$D$8,VLOOKUP($A194,'Taxi in times'!$B$483:$C$1074, 2, 0)*60)</f>
        <v>79.927992799279934</v>
      </c>
      <c r="O194" s="30">
        <f>IF(ISNA(VLOOKUP($A194,'Taxi in times'!$B$1074:$C$1700, 2, 0)), 'ICAO LTO Cycle times'!$D$8,VLOOKUP($A194,'Taxi in times'!$B$1074:$C$1700, 2, 0)*60)</f>
        <v>77.250628667225484</v>
      </c>
      <c r="P194" s="30">
        <f>IF(ISNA(VLOOKUP($A194,'Taxi in times'!$B$1700:$C$2346, 2, 0)), 'ICAO LTO Cycle times'!$D$8,VLOOKUP($A194,'Taxi in times'!$B$1700:$C$2346, 2, 0)*60)</f>
        <v>79.722397476340689</v>
      </c>
      <c r="Q194" s="30">
        <f>IF(ISNA(VLOOKUP($A194,'Taxi in times'!$B$2346:$C$3020, 2, 0)), 'ICAO LTO Cycle times'!$D$8,VLOOKUP($A194,'Taxi in times'!$B$2346:$C$3020, 2, 0)*60)</f>
        <v>80.464864864864865</v>
      </c>
      <c r="R194" s="30">
        <f>IF(ISNA(VLOOKUP($A194,'Taxi in times'!$B$3020:$C$3684, 2, 0)), 'ICAO LTO Cycle times'!$D$8,VLOOKUP($A194,'Taxi in times'!$B$3020:$C$3684, 2, 0)*60)</f>
        <v>83.574931880108991</v>
      </c>
      <c r="S194" s="30">
        <f>IF(ISNA(VLOOKUP($A194,'Taxi in times'!$B$3684:$C$4389, 2, 0)), 'ICAO LTO Cycle times'!$D$8,VLOOKUP($A194,'Taxi in times'!$B$3684:$C$4389, 2, 0)*60)</f>
        <v>89.169230769230765</v>
      </c>
      <c r="T194" s="30">
        <f>IF(ISNA(VLOOKUP($A194,'Taxi in times'!$B$4389:$C$5084, 2, 0)), 'ICAO LTO Cycle times'!$D$8,VLOOKUP($A194,'Taxi in times'!$B$4389:$C$5084, 2, 0)*60)</f>
        <v>83.83165278386673</v>
      </c>
      <c r="U194" s="30">
        <f>IF(ISNA(VLOOKUP($A194,'Taxi in times'!$B$5085:$C$5749, 2, 0)), 'ICAO LTO Cycle times'!$D$8,VLOOKUP($A194,'Taxi in times'!$B$5085:$C$5749, 2, 0)*60)</f>
        <v>89.21895006402049</v>
      </c>
      <c r="V194" s="30">
        <f>IF(ISNA(VLOOKUP($A194,'Taxi in times'!$B$5750:$C$6509, 2, 0)), 'ICAO LTO Cycle times'!$D$8,VLOOKUP($A194,'Taxi in times'!$B$5750:$C$6509, 2, 0)*60)</f>
        <v>87.508143322475576</v>
      </c>
      <c r="W194" s="30">
        <f>IF(ISNA(VLOOKUP($A194,'Taxi in times'!$B$6510:$C$7239, 2, 0)), 'ICAO LTO Cycle times'!$D$8,VLOOKUP($A194,'Taxi in times'!$B$6510:$C$7239, 2, 0)*60)</f>
        <v>102.28171334431632</v>
      </c>
    </row>
    <row r="195" spans="1:23">
      <c r="A195" s="3" t="s">
        <v>524</v>
      </c>
      <c r="B195" s="30">
        <f>IF(ISNA(VLOOKUP($A195,' Taxi out times'!$B$2:$C$483, 2, 0)), 'ICAO LTO Cycle times'!$D$7,VLOOKUP($A195,' Taxi out times'!$B$2:$C$483, 2, 0)*60)</f>
        <v>1140</v>
      </c>
      <c r="C195" s="30">
        <f>IF(ISNA(VLOOKUP($A195,' Taxi out times'!$B$484:$C$1071, 2, 0)), 'ICAO LTO Cycle times'!$D$7,VLOOKUP($A195,' Taxi out times'!$B$484:$C$1071, 2, 0)*60)</f>
        <v>156.65686994856722</v>
      </c>
      <c r="D195" s="30">
        <f>IF(ISNA(VLOOKUP($A195,' Taxi out times'!$B$1072:$C$1692, 2, 0)), 'ICAO LTO Cycle times'!$D$7,VLOOKUP($A195,' Taxi out times'!$B$1072:$C$1692, 2, 0)*60)</f>
        <v>145.58577405857741</v>
      </c>
      <c r="E195" s="30">
        <f>IF(ISNA(VLOOKUP($A195,' Taxi out times'!$B$1693:$C$2329, 2, 0)), 'ICAO LTO Cycle times'!$D$7,VLOOKUP($A195,' Taxi out times'!$B$1693:$C$2329, 2, 0)*60)</f>
        <v>140.24070796460177</v>
      </c>
      <c r="F195" s="30">
        <f>IF(ISNA(VLOOKUP($A195,' Taxi out times'!$B$2330:$C$2997, 2, 0)), 'ICAO LTO Cycle times'!$D$7,VLOOKUP($A195,' Taxi out times'!$B$2330:$C$2997, 2, 0)*60)</f>
        <v>148.26842837273992</v>
      </c>
      <c r="G195" s="30">
        <f>IF(ISNA(VLOOKUP($A195,' Taxi out times'!$B$2998:$C$3661, 2, 0)), 'ICAO LTO Cycle times'!$D$7,VLOOKUP($A195,' Taxi out times'!$B$2998:$C$3661, 2, 0)*60)</f>
        <v>147.90311418685121</v>
      </c>
      <c r="H195" s="30">
        <f>IF(ISNA(VLOOKUP($A195,' Taxi out times'!$B$3662:$C$4362, 2, 0)), 'ICAO LTO Cycle times'!$D$7,VLOOKUP($A195,' Taxi out times'!$B$3662:$C$4362, 2, 0)*60)</f>
        <v>152.62135922330097</v>
      </c>
      <c r="I195" s="30">
        <f>IF(ISNA(VLOOKUP($A195,' Taxi out times'!$B$4363:$C$5052, 2, 0)), 'ICAO LTO Cycle times'!$D$7,VLOOKUP($A195,' Taxi out times'!$B$4363:$C$5052, 2, 0)*60)</f>
        <v>142.29431438127088</v>
      </c>
      <c r="J195" s="30">
        <f>IF(ISNA(VLOOKUP($A195,' Taxi out times'!$B$5053:$C$5713, 2, 0)), 'ICAO LTO Cycle times'!$D$7,VLOOKUP($A195,' Taxi out times'!$B$5053:$C$5713, 2, 0)*60)</f>
        <v>151.29246935201402</v>
      </c>
      <c r="K195" s="30">
        <f>IF(ISNA(VLOOKUP($A195,' Taxi out times'!$B$5714:$C$6466, 2, 0)), 'ICAO LTO Cycle times'!$D$7,VLOOKUP($A195,' Taxi out times'!$B$5713:$C$6466, 2, 0)*60)</f>
        <v>139.48565776458952</v>
      </c>
      <c r="L195" s="30">
        <f>IF(ISNA(VLOOKUP($A195,' Taxi out times'!$B$6467:$C$7195, 2, 0)), 'ICAO LTO Cycle times'!$D$7,VLOOKUP($A195,' Taxi out times'!$B$6467:$C$7195, 2, 0)*60)</f>
        <v>138.15437392795883</v>
      </c>
      <c r="M195" s="30">
        <f>IF(ISNA(VLOOKUP($A195,'Taxi in times'!$B$2:$C$483, 2, 0)), 'ICAO LTO Cycle times'!$D$8,VLOOKUP($A195,'Taxi in times'!$B$2:$C$483, 2, 0)*60)</f>
        <v>420</v>
      </c>
      <c r="N195" s="30">
        <f>IF(ISNA(VLOOKUP($A195,'Taxi in times'!$B$483:$C$1074, 2, 0)), 'ICAO LTO Cycle times'!$D$8,VLOOKUP($A195,'Taxi in times'!$B$483:$C$1074, 2, 0)*60)</f>
        <v>119.9553405284704</v>
      </c>
      <c r="O195" s="30">
        <f>IF(ISNA(VLOOKUP($A195,'Taxi in times'!$B$1074:$C$1700, 2, 0)), 'ICAO LTO Cycle times'!$D$8,VLOOKUP($A195,'Taxi in times'!$B$1074:$C$1700, 2, 0)*60)</f>
        <v>120.29598308668076</v>
      </c>
      <c r="P195" s="30">
        <f>IF(ISNA(VLOOKUP($A195,'Taxi in times'!$B$1700:$C$2346, 2, 0)), 'ICAO LTO Cycle times'!$D$8,VLOOKUP($A195,'Taxi in times'!$B$1700:$C$2346, 2, 0)*60)</f>
        <v>120.06389776357827</v>
      </c>
      <c r="Q195" s="30">
        <f>IF(ISNA(VLOOKUP($A195,'Taxi in times'!$B$2346:$C$3020, 2, 0)), 'ICAO LTO Cycle times'!$D$8,VLOOKUP($A195,'Taxi in times'!$B$2346:$C$3020, 2, 0)*60)</f>
        <v>120.27130434782607</v>
      </c>
      <c r="R195" s="30">
        <f>IF(ISNA(VLOOKUP($A195,'Taxi in times'!$B$3020:$C$3684, 2, 0)), 'ICAO LTO Cycle times'!$D$8,VLOOKUP($A195,'Taxi in times'!$B$3020:$C$3684, 2, 0)*60)</f>
        <v>120.37331489802972</v>
      </c>
      <c r="S195" s="30">
        <f>IF(ISNA(VLOOKUP($A195,'Taxi in times'!$B$3684:$C$4389, 2, 0)), 'ICAO LTO Cycle times'!$D$8,VLOOKUP($A195,'Taxi in times'!$B$3684:$C$4389, 2, 0)*60)</f>
        <v>120.37228541882109</v>
      </c>
      <c r="T195" s="30">
        <f>IF(ISNA(VLOOKUP($A195,'Taxi in times'!$B$4389:$C$5084, 2, 0)), 'ICAO LTO Cycle times'!$D$8,VLOOKUP($A195,'Taxi in times'!$B$4389:$C$5084, 2, 0)*60)</f>
        <v>123.41772151898734</v>
      </c>
      <c r="U195" s="30">
        <f>IF(ISNA(VLOOKUP($A195,'Taxi in times'!$B$5085:$C$5749, 2, 0)), 'ICAO LTO Cycle times'!$D$8,VLOOKUP($A195,'Taxi in times'!$B$5085:$C$5749, 2, 0)*60)</f>
        <v>127.35036751837592</v>
      </c>
      <c r="V195" s="30">
        <f>IF(ISNA(VLOOKUP($A195,'Taxi in times'!$B$5750:$C$6509, 2, 0)), 'ICAO LTO Cycle times'!$D$8,VLOOKUP($A195,'Taxi in times'!$B$5750:$C$6509, 2, 0)*60)</f>
        <v>124.00132056784418</v>
      </c>
      <c r="W195" s="30">
        <f>IF(ISNA(VLOOKUP($A195,'Taxi in times'!$B$6510:$C$7239, 2, 0)), 'ICAO LTO Cycle times'!$D$8,VLOOKUP($A195,'Taxi in times'!$B$6510:$C$7239, 2, 0)*60)</f>
        <v>121.49846048580227</v>
      </c>
    </row>
    <row r="196" spans="1:23">
      <c r="A196" s="3" t="s">
        <v>525</v>
      </c>
      <c r="B196" s="30">
        <f>IF(ISNA(VLOOKUP($A196,' Taxi out times'!$B$2:$C$483, 2, 0)), 'ICAO LTO Cycle times'!$D$7,VLOOKUP($A196,' Taxi out times'!$B$2:$C$483, 2, 0)*60)</f>
        <v>1140</v>
      </c>
      <c r="C196" s="30">
        <f>IF(ISNA(VLOOKUP($A196,' Taxi out times'!$B$484:$C$1071, 2, 0)), 'ICAO LTO Cycle times'!$D$7,VLOOKUP($A196,' Taxi out times'!$B$484:$C$1071, 2, 0)*60)</f>
        <v>153.5953978906999</v>
      </c>
      <c r="D196" s="30">
        <f>IF(ISNA(VLOOKUP($A196,' Taxi out times'!$B$1072:$C$1692, 2, 0)), 'ICAO LTO Cycle times'!$D$7,VLOOKUP($A196,' Taxi out times'!$B$1072:$C$1692, 2, 0)*60)</f>
        <v>139.65233302836231</v>
      </c>
      <c r="E196" s="30">
        <f>IF(ISNA(VLOOKUP($A196,' Taxi out times'!$B$1693:$C$2329, 2, 0)), 'ICAO LTO Cycle times'!$D$7,VLOOKUP($A196,' Taxi out times'!$B$1693:$C$2329, 2, 0)*60)</f>
        <v>141.68807339449543</v>
      </c>
      <c r="F196" s="30">
        <f>IF(ISNA(VLOOKUP($A196,' Taxi out times'!$B$2330:$C$2997, 2, 0)), 'ICAO LTO Cycle times'!$D$7,VLOOKUP($A196,' Taxi out times'!$B$2330:$C$2997, 2, 0)*60)</f>
        <v>136.60477453580901</v>
      </c>
      <c r="G196" s="30">
        <f>IF(ISNA(VLOOKUP($A196,' Taxi out times'!$B$2998:$C$3661, 2, 0)), 'ICAO LTO Cycle times'!$D$7,VLOOKUP($A196,' Taxi out times'!$B$2998:$C$3661, 2, 0)*60)</f>
        <v>137.24077328646749</v>
      </c>
      <c r="H196" s="30">
        <f>IF(ISNA(VLOOKUP($A196,' Taxi out times'!$B$3662:$C$4362, 2, 0)), 'ICAO LTO Cycle times'!$D$7,VLOOKUP($A196,' Taxi out times'!$B$3662:$C$4362, 2, 0)*60)</f>
        <v>139.58868894601542</v>
      </c>
      <c r="I196" s="30">
        <f>IF(ISNA(VLOOKUP($A196,' Taxi out times'!$B$4363:$C$5052, 2, 0)), 'ICAO LTO Cycle times'!$D$7,VLOOKUP($A196,' Taxi out times'!$B$4363:$C$5052, 2, 0)*60)</f>
        <v>142.19421793921424</v>
      </c>
      <c r="J196" s="30">
        <f>IF(ISNA(VLOOKUP($A196,' Taxi out times'!$B$5053:$C$5713, 2, 0)), 'ICAO LTO Cycle times'!$D$7,VLOOKUP($A196,' Taxi out times'!$B$5053:$C$5713, 2, 0)*60)</f>
        <v>148.272921108742</v>
      </c>
      <c r="K196" s="30">
        <f>IF(ISNA(VLOOKUP($A196,' Taxi out times'!$B$5714:$C$6466, 2, 0)), 'ICAO LTO Cycle times'!$D$7,VLOOKUP($A196,' Taxi out times'!$B$5713:$C$6466, 2, 0)*60)</f>
        <v>145.36290322580646</v>
      </c>
      <c r="L196" s="30">
        <f>IF(ISNA(VLOOKUP($A196,' Taxi out times'!$B$6467:$C$7195, 2, 0)), 'ICAO LTO Cycle times'!$D$7,VLOOKUP($A196,' Taxi out times'!$B$6467:$C$7195, 2, 0)*60)</f>
        <v>129.37628512679916</v>
      </c>
      <c r="M196" s="30">
        <f>IF(ISNA(VLOOKUP($A196,'Taxi in times'!$B$2:$C$483, 2, 0)), 'ICAO LTO Cycle times'!$D$8,VLOOKUP($A196,'Taxi in times'!$B$2:$C$483, 2, 0)*60)</f>
        <v>420</v>
      </c>
      <c r="N196" s="30">
        <f>IF(ISNA(VLOOKUP($A196,'Taxi in times'!$B$483:$C$1074, 2, 0)), 'ICAO LTO Cycle times'!$D$8,VLOOKUP($A196,'Taxi in times'!$B$483:$C$1074, 2, 0)*60)</f>
        <v>119.76676384839651</v>
      </c>
      <c r="O196" s="30">
        <f>IF(ISNA(VLOOKUP($A196,'Taxi in times'!$B$1074:$C$1700, 2, 0)), 'ICAO LTO Cycle times'!$D$8,VLOOKUP($A196,'Taxi in times'!$B$1074:$C$1700, 2, 0)*60)</f>
        <v>120.38888888888889</v>
      </c>
      <c r="P196" s="30">
        <f>IF(ISNA(VLOOKUP($A196,'Taxi in times'!$B$1700:$C$2346, 2, 0)), 'ICAO LTO Cycle times'!$D$8,VLOOKUP($A196,'Taxi in times'!$B$1700:$C$2346, 2, 0)*60)</f>
        <v>120.21978021978022</v>
      </c>
      <c r="Q196" s="30">
        <f>IF(ISNA(VLOOKUP($A196,'Taxi in times'!$B$2346:$C$3020, 2, 0)), 'ICAO LTO Cycle times'!$D$8,VLOOKUP($A196,'Taxi in times'!$B$2346:$C$3020, 2, 0)*60)</f>
        <v>120</v>
      </c>
      <c r="R196" s="30">
        <f>IF(ISNA(VLOOKUP($A196,'Taxi in times'!$B$3020:$C$3684, 2, 0)), 'ICAO LTO Cycle times'!$D$8,VLOOKUP($A196,'Taxi in times'!$B$3020:$C$3684, 2, 0)*60)</f>
        <v>119.10369068541301</v>
      </c>
      <c r="S196" s="30">
        <f>IF(ISNA(VLOOKUP($A196,'Taxi in times'!$B$3684:$C$4389, 2, 0)), 'ICAO LTO Cycle times'!$D$8,VLOOKUP($A196,'Taxi in times'!$B$3684:$C$4389, 2, 0)*60)</f>
        <v>119.69151670951156</v>
      </c>
      <c r="T196" s="30">
        <f>IF(ISNA(VLOOKUP($A196,'Taxi in times'!$B$4389:$C$5084, 2, 0)), 'ICAO LTO Cycle times'!$D$8,VLOOKUP($A196,'Taxi in times'!$B$4389:$C$5084, 2, 0)*60)</f>
        <v>126.40648011782032</v>
      </c>
      <c r="U196" s="30">
        <f>IF(ISNA(VLOOKUP($A196,'Taxi in times'!$B$5085:$C$5749, 2, 0)), 'ICAO LTO Cycle times'!$D$8,VLOOKUP($A196,'Taxi in times'!$B$5085:$C$5749, 2, 0)*60)</f>
        <v>125.38569424964936</v>
      </c>
      <c r="V196" s="30">
        <f>IF(ISNA(VLOOKUP($A196,'Taxi in times'!$B$5750:$C$6509, 2, 0)), 'ICAO LTO Cycle times'!$D$8,VLOOKUP($A196,'Taxi in times'!$B$5750:$C$6509, 2, 0)*60)</f>
        <v>126.12491605104096</v>
      </c>
      <c r="W196" s="30">
        <f>IF(ISNA(VLOOKUP($A196,'Taxi in times'!$B$6510:$C$7239, 2, 0)), 'ICAO LTO Cycle times'!$D$8,VLOOKUP($A196,'Taxi in times'!$B$6510:$C$7239, 2, 0)*60)</f>
        <v>118.56557377049181</v>
      </c>
    </row>
    <row r="197" spans="1:23">
      <c r="A197" s="3" t="s">
        <v>526</v>
      </c>
      <c r="B197" s="30">
        <f>IF(ISNA(VLOOKUP($A197,' Taxi out times'!$B$2:$C$483, 2, 0)), 'ICAO LTO Cycle times'!$D$7,VLOOKUP($A197,' Taxi out times'!$B$2:$C$483, 2, 0)*60)</f>
        <v>1140</v>
      </c>
      <c r="C197" s="30">
        <f>IF(ISNA(VLOOKUP($A197,' Taxi out times'!$B$484:$C$1071, 2, 0)), 'ICAO LTO Cycle times'!$D$7,VLOOKUP($A197,' Taxi out times'!$B$484:$C$1071, 2, 0)*60)</f>
        <v>245.22648083623693</v>
      </c>
      <c r="D197" s="30">
        <f>IF(ISNA(VLOOKUP($A197,' Taxi out times'!$B$1072:$C$1692, 2, 0)), 'ICAO LTO Cycle times'!$D$7,VLOOKUP($A197,' Taxi out times'!$B$1072:$C$1692, 2, 0)*60)</f>
        <v>219.79166666666669</v>
      </c>
      <c r="E197" s="30">
        <f>IF(ISNA(VLOOKUP($A197,' Taxi out times'!$B$1693:$C$2329, 2, 0)), 'ICAO LTO Cycle times'!$D$7,VLOOKUP($A197,' Taxi out times'!$B$1693:$C$2329, 2, 0)*60)</f>
        <v>224.85049833887044</v>
      </c>
      <c r="F197" s="30">
        <f>IF(ISNA(VLOOKUP($A197,' Taxi out times'!$B$2330:$C$2997, 2, 0)), 'ICAO LTO Cycle times'!$D$7,VLOOKUP($A197,' Taxi out times'!$B$2330:$C$2997, 2, 0)*60)</f>
        <v>341.07142857142856</v>
      </c>
      <c r="G197" s="30">
        <f>IF(ISNA(VLOOKUP($A197,' Taxi out times'!$B$2998:$C$3661, 2, 0)), 'ICAO LTO Cycle times'!$D$7,VLOOKUP($A197,' Taxi out times'!$B$2998:$C$3661, 2, 0)*60)</f>
        <v>362.39467849223945</v>
      </c>
      <c r="H197" s="30">
        <f>IF(ISNA(VLOOKUP($A197,' Taxi out times'!$B$3662:$C$4362, 2, 0)), 'ICAO LTO Cycle times'!$D$7,VLOOKUP($A197,' Taxi out times'!$B$3662:$C$4362, 2, 0)*60)</f>
        <v>369.14163090128756</v>
      </c>
      <c r="I197" s="30">
        <f>IF(ISNA(VLOOKUP($A197,' Taxi out times'!$B$4363:$C$5052, 2, 0)), 'ICAO LTO Cycle times'!$D$7,VLOOKUP($A197,' Taxi out times'!$B$4363:$C$5052, 2, 0)*60)</f>
        <v>359.89655172413791</v>
      </c>
      <c r="J197" s="30">
        <f>IF(ISNA(VLOOKUP($A197,' Taxi out times'!$B$5053:$C$5713, 2, 0)), 'ICAO LTO Cycle times'!$D$7,VLOOKUP($A197,' Taxi out times'!$B$5053:$C$5713, 2, 0)*60)</f>
        <v>296.55172413793105</v>
      </c>
      <c r="K197" s="30">
        <f>IF(ISNA(VLOOKUP($A197,' Taxi out times'!$B$5714:$C$6466, 2, 0)), 'ICAO LTO Cycle times'!$D$7,VLOOKUP($A197,' Taxi out times'!$B$5713:$C$6466, 2, 0)*60)</f>
        <v>277.77049180327867</v>
      </c>
      <c r="L197" s="30">
        <f>IF(ISNA(VLOOKUP($A197,' Taxi out times'!$B$6467:$C$7195, 2, 0)), 'ICAO LTO Cycle times'!$D$7,VLOOKUP($A197,' Taxi out times'!$B$6467:$C$7195, 2, 0)*60)</f>
        <v>272.83387622149837</v>
      </c>
      <c r="M197" s="30">
        <f>IF(ISNA(VLOOKUP($A197,'Taxi in times'!$B$2:$C$483, 2, 0)), 'ICAO LTO Cycle times'!$D$8,VLOOKUP($A197,'Taxi in times'!$B$2:$C$483, 2, 0)*60)</f>
        <v>420</v>
      </c>
      <c r="N197" s="30">
        <f>IF(ISNA(VLOOKUP($A197,'Taxi in times'!$B$483:$C$1074, 2, 0)), 'ICAO LTO Cycle times'!$D$8,VLOOKUP($A197,'Taxi in times'!$B$483:$C$1074, 2, 0)*60)</f>
        <v>148.66894197952217</v>
      </c>
      <c r="O197" s="30">
        <f>IF(ISNA(VLOOKUP($A197,'Taxi in times'!$B$1074:$C$1700, 2, 0)), 'ICAO LTO Cycle times'!$D$8,VLOOKUP($A197,'Taxi in times'!$B$1074:$C$1700, 2, 0)*60)</f>
        <v>159.28338762214983</v>
      </c>
      <c r="P197" s="30">
        <f>IF(ISNA(VLOOKUP($A197,'Taxi in times'!$B$1700:$C$2346, 2, 0)), 'ICAO LTO Cycle times'!$D$8,VLOOKUP($A197,'Taxi in times'!$B$1700:$C$2346, 2, 0)*60)</f>
        <v>134.90066225165563</v>
      </c>
      <c r="Q197" s="30">
        <f>IF(ISNA(VLOOKUP($A197,'Taxi in times'!$B$2346:$C$3020, 2, 0)), 'ICAO LTO Cycle times'!$D$8,VLOOKUP($A197,'Taxi in times'!$B$2346:$C$3020, 2, 0)*60)</f>
        <v>176.75675675675677</v>
      </c>
      <c r="R197" s="30">
        <f>IF(ISNA(VLOOKUP($A197,'Taxi in times'!$B$3020:$C$3684, 2, 0)), 'ICAO LTO Cycle times'!$D$8,VLOOKUP($A197,'Taxi in times'!$B$3020:$C$3684, 2, 0)*60)</f>
        <v>180.22727272727275</v>
      </c>
      <c r="S197" s="30">
        <f>IF(ISNA(VLOOKUP($A197,'Taxi in times'!$B$3684:$C$4389, 2, 0)), 'ICAO LTO Cycle times'!$D$8,VLOOKUP($A197,'Taxi in times'!$B$3684:$C$4389, 2, 0)*60)</f>
        <v>178.43058350100605</v>
      </c>
      <c r="T197" s="30">
        <f>IF(ISNA(VLOOKUP($A197,'Taxi in times'!$B$4389:$C$5084, 2, 0)), 'ICAO LTO Cycle times'!$D$8,VLOOKUP($A197,'Taxi in times'!$B$4389:$C$5084, 2, 0)*60)</f>
        <v>186.07973421926911</v>
      </c>
      <c r="U197" s="30">
        <f>IF(ISNA(VLOOKUP($A197,'Taxi in times'!$B$5085:$C$5749, 2, 0)), 'ICAO LTO Cycle times'!$D$8,VLOOKUP($A197,'Taxi in times'!$B$5085:$C$5749, 2, 0)*60)</f>
        <v>128.57142857142856</v>
      </c>
      <c r="V197" s="30">
        <f>IF(ISNA(VLOOKUP($A197,'Taxi in times'!$B$5750:$C$6509, 2, 0)), 'ICAO LTO Cycle times'!$D$8,VLOOKUP($A197,'Taxi in times'!$B$5750:$C$6509, 2, 0)*60)</f>
        <v>124.93421052631579</v>
      </c>
      <c r="W197" s="30">
        <f>IF(ISNA(VLOOKUP($A197,'Taxi in times'!$B$6510:$C$7239, 2, 0)), 'ICAO LTO Cycle times'!$D$8,VLOOKUP($A197,'Taxi in times'!$B$6510:$C$7239, 2, 0)*60)</f>
        <v>127.34094616639477</v>
      </c>
    </row>
    <row r="198" spans="1:23">
      <c r="A198" s="3" t="s">
        <v>527</v>
      </c>
      <c r="B198" s="30">
        <f>IF(ISNA(VLOOKUP($A198,' Taxi out times'!$B$2:$C$483, 2, 0)), 'ICAO LTO Cycle times'!$D$7,VLOOKUP($A198,' Taxi out times'!$B$2:$C$483, 2, 0)*60)</f>
        <v>1140</v>
      </c>
      <c r="C198" s="30">
        <f>IF(ISNA(VLOOKUP($A198,' Taxi out times'!$B$484:$C$1071, 2, 0)), 'ICAO LTO Cycle times'!$D$7,VLOOKUP($A198,' Taxi out times'!$B$484:$C$1071, 2, 0)*60)</f>
        <v>148.69565217391303</v>
      </c>
      <c r="D198" s="30">
        <f>IF(ISNA(VLOOKUP($A198,' Taxi out times'!$B$1072:$C$1692, 2, 0)), 'ICAO LTO Cycle times'!$D$7,VLOOKUP($A198,' Taxi out times'!$B$1072:$C$1692, 2, 0)*60)</f>
        <v>1140</v>
      </c>
      <c r="E198" s="30">
        <f>IF(ISNA(VLOOKUP($A198,' Taxi out times'!$B$1693:$C$2329, 2, 0)), 'ICAO LTO Cycle times'!$D$7,VLOOKUP($A198,' Taxi out times'!$B$1693:$C$2329, 2, 0)*60)</f>
        <v>128.49557522123894</v>
      </c>
      <c r="F198" s="30">
        <f>IF(ISNA(VLOOKUP($A198,' Taxi out times'!$B$2330:$C$2997, 2, 0)), 'ICAO LTO Cycle times'!$D$7,VLOOKUP($A198,' Taxi out times'!$B$2330:$C$2997, 2, 0)*60)</f>
        <v>123.33333333333331</v>
      </c>
      <c r="G198" s="30">
        <f>IF(ISNA(VLOOKUP($A198,' Taxi out times'!$B$2998:$C$3661, 2, 0)), 'ICAO LTO Cycle times'!$D$7,VLOOKUP($A198,' Taxi out times'!$B$2998:$C$3661, 2, 0)*60)</f>
        <v>127.908611599297</v>
      </c>
      <c r="H198" s="30">
        <f>IF(ISNA(VLOOKUP($A198,' Taxi out times'!$B$3662:$C$4362, 2, 0)), 'ICAO LTO Cycle times'!$D$7,VLOOKUP($A198,' Taxi out times'!$B$3662:$C$4362, 2, 0)*60)</f>
        <v>129</v>
      </c>
      <c r="I198" s="30">
        <f>IF(ISNA(VLOOKUP($A198,' Taxi out times'!$B$4363:$C$5052, 2, 0)), 'ICAO LTO Cycle times'!$D$7,VLOOKUP($A198,' Taxi out times'!$B$4363:$C$5052, 2, 0)*60)</f>
        <v>130.81803005008348</v>
      </c>
      <c r="J198" s="30">
        <f>IF(ISNA(VLOOKUP($A198,' Taxi out times'!$B$5053:$C$5713, 2, 0)), 'ICAO LTO Cycle times'!$D$7,VLOOKUP($A198,' Taxi out times'!$B$5053:$C$5713, 2, 0)*60)</f>
        <v>138.01011804384487</v>
      </c>
      <c r="K198" s="30">
        <f>IF(ISNA(VLOOKUP($A198,' Taxi out times'!$B$5714:$C$6466, 2, 0)), 'ICAO LTO Cycle times'!$D$7,VLOOKUP($A198,' Taxi out times'!$B$5713:$C$6466, 2, 0)*60)</f>
        <v>133.99328859060404</v>
      </c>
      <c r="L198" s="30">
        <f>IF(ISNA(VLOOKUP($A198,' Taxi out times'!$B$6467:$C$7195, 2, 0)), 'ICAO LTO Cycle times'!$D$7,VLOOKUP($A198,' Taxi out times'!$B$6467:$C$7195, 2, 0)*60)</f>
        <v>132.5084745762712</v>
      </c>
      <c r="M198" s="30">
        <f>IF(ISNA(VLOOKUP($A198,'Taxi in times'!$B$2:$C$483, 2, 0)), 'ICAO LTO Cycle times'!$D$8,VLOOKUP($A198,'Taxi in times'!$B$2:$C$483, 2, 0)*60)</f>
        <v>420</v>
      </c>
      <c r="N198" s="30">
        <f>IF(ISNA(VLOOKUP($A198,'Taxi in times'!$B$483:$C$1074, 2, 0)), 'ICAO LTO Cycle times'!$D$8,VLOOKUP($A198,'Taxi in times'!$B$483:$C$1074, 2, 0)*60)</f>
        <v>116.72131147540983</v>
      </c>
      <c r="O198" s="30">
        <f>IF(ISNA(VLOOKUP($A198,'Taxi in times'!$B$1074:$C$1700, 2, 0)), 'ICAO LTO Cycle times'!$D$8,VLOOKUP($A198,'Taxi in times'!$B$1074:$C$1700, 2, 0)*60)</f>
        <v>420</v>
      </c>
      <c r="P198" s="30">
        <f>IF(ISNA(VLOOKUP($A198,'Taxi in times'!$B$1700:$C$2346, 2, 0)), 'ICAO LTO Cycle times'!$D$8,VLOOKUP($A198,'Taxi in times'!$B$1700:$C$2346, 2, 0)*60)</f>
        <v>105.78947368421052</v>
      </c>
      <c r="Q198" s="30">
        <f>IF(ISNA(VLOOKUP($A198,'Taxi in times'!$B$2346:$C$3020, 2, 0)), 'ICAO LTO Cycle times'!$D$8,VLOOKUP($A198,'Taxi in times'!$B$2346:$C$3020, 2, 0)*60)</f>
        <v>89.78947368421052</v>
      </c>
      <c r="R198" s="30">
        <f>IF(ISNA(VLOOKUP($A198,'Taxi in times'!$B$3020:$C$3684, 2, 0)), 'ICAO LTO Cycle times'!$D$8,VLOOKUP($A198,'Taxi in times'!$B$3020:$C$3684, 2, 0)*60)</f>
        <v>84.911660777385165</v>
      </c>
      <c r="S198" s="30">
        <f>IF(ISNA(VLOOKUP($A198,'Taxi in times'!$B$3684:$C$4389, 2, 0)), 'ICAO LTO Cycle times'!$D$8,VLOOKUP($A198,'Taxi in times'!$B$3684:$C$4389, 2, 0)*60)</f>
        <v>87.931034482758619</v>
      </c>
      <c r="T198" s="30">
        <f>IF(ISNA(VLOOKUP($A198,'Taxi in times'!$B$4389:$C$5084, 2, 0)), 'ICAO LTO Cycle times'!$D$8,VLOOKUP($A198,'Taxi in times'!$B$4389:$C$5084, 2, 0)*60)</f>
        <v>80.869565217391298</v>
      </c>
      <c r="U198" s="30">
        <f>IF(ISNA(VLOOKUP($A198,'Taxi in times'!$B$5085:$C$5749, 2, 0)), 'ICAO LTO Cycle times'!$D$8,VLOOKUP($A198,'Taxi in times'!$B$5085:$C$5749, 2, 0)*60)</f>
        <v>78.578680203045678</v>
      </c>
      <c r="V198" s="30">
        <f>IF(ISNA(VLOOKUP($A198,'Taxi in times'!$B$5750:$C$6509, 2, 0)), 'ICAO LTO Cycle times'!$D$8,VLOOKUP($A198,'Taxi in times'!$B$5750:$C$6509, 2, 0)*60)</f>
        <v>77.989949748743712</v>
      </c>
      <c r="W198" s="30">
        <f>IF(ISNA(VLOOKUP($A198,'Taxi in times'!$B$6510:$C$7239, 2, 0)), 'ICAO LTO Cycle times'!$D$8,VLOOKUP($A198,'Taxi in times'!$B$6510:$C$7239, 2, 0)*60)</f>
        <v>77.593220338983045</v>
      </c>
    </row>
    <row r="199" spans="1:23">
      <c r="A199" s="3" t="s">
        <v>528</v>
      </c>
      <c r="B199" s="30">
        <f>IF(ISNA(VLOOKUP($A199,' Taxi out times'!$B$2:$C$483, 2, 0)), 'ICAO LTO Cycle times'!$D$7,VLOOKUP($A199,' Taxi out times'!$B$2:$C$483, 2, 0)*60)</f>
        <v>1140</v>
      </c>
      <c r="C199" s="30">
        <f>IF(ISNA(VLOOKUP($A199,' Taxi out times'!$B$484:$C$1071, 2, 0)), 'ICAO LTO Cycle times'!$D$7,VLOOKUP($A199,' Taxi out times'!$B$484:$C$1071, 2, 0)*60)</f>
        <v>1140</v>
      </c>
      <c r="D199" s="30">
        <f>IF(ISNA(VLOOKUP($A199,' Taxi out times'!$B$1072:$C$1692, 2, 0)), 'ICAO LTO Cycle times'!$D$7,VLOOKUP($A199,' Taxi out times'!$B$1072:$C$1692, 2, 0)*60)</f>
        <v>1140</v>
      </c>
      <c r="E199" s="30">
        <f>IF(ISNA(VLOOKUP($A199,' Taxi out times'!$B$1693:$C$2329, 2, 0)), 'ICAO LTO Cycle times'!$D$7,VLOOKUP($A199,' Taxi out times'!$B$1693:$C$2329, 2, 0)*60)</f>
        <v>558.60999425617456</v>
      </c>
      <c r="F199" s="30">
        <f>IF(ISNA(VLOOKUP($A199,' Taxi out times'!$B$2330:$C$2997, 2, 0)), 'ICAO LTO Cycle times'!$D$7,VLOOKUP($A199,' Taxi out times'!$B$2330:$C$2997, 2, 0)*60)</f>
        <v>615.703125</v>
      </c>
      <c r="G199" s="30">
        <f>IF(ISNA(VLOOKUP($A199,' Taxi out times'!$B$2998:$C$3661, 2, 0)), 'ICAO LTO Cycle times'!$D$7,VLOOKUP($A199,' Taxi out times'!$B$2998:$C$3661, 2, 0)*60)</f>
        <v>696.37032842582107</v>
      </c>
      <c r="H199" s="30">
        <f>IF(ISNA(VLOOKUP($A199,' Taxi out times'!$B$3662:$C$4362, 2, 0)), 'ICAO LTO Cycle times'!$D$7,VLOOKUP($A199,' Taxi out times'!$B$3662:$C$4362, 2, 0)*60)</f>
        <v>655.7092614302461</v>
      </c>
      <c r="I199" s="30">
        <f>IF(ISNA(VLOOKUP($A199,' Taxi out times'!$B$4363:$C$5052, 2, 0)), 'ICAO LTO Cycle times'!$D$7,VLOOKUP($A199,' Taxi out times'!$B$4363:$C$5052, 2, 0)*60)</f>
        <v>700.29438115960579</v>
      </c>
      <c r="J199" s="30">
        <f>IF(ISNA(VLOOKUP($A199,' Taxi out times'!$B$5053:$C$5713, 2, 0)), 'ICAO LTO Cycle times'!$D$7,VLOOKUP($A199,' Taxi out times'!$B$5053:$C$5713, 2, 0)*60)</f>
        <v>690.00760841998476</v>
      </c>
      <c r="K199" s="30">
        <f>IF(ISNA(VLOOKUP($A199,' Taxi out times'!$B$5714:$C$6466, 2, 0)), 'ICAO LTO Cycle times'!$D$7,VLOOKUP($A199,' Taxi out times'!$B$5713:$C$6466, 2, 0)*60)</f>
        <v>748.6425339366516</v>
      </c>
      <c r="L199" s="30">
        <f>IF(ISNA(VLOOKUP($A199,' Taxi out times'!$B$6467:$C$7195, 2, 0)), 'ICAO LTO Cycle times'!$D$7,VLOOKUP($A199,' Taxi out times'!$B$6467:$C$7195, 2, 0)*60)</f>
        <v>645.73878146661798</v>
      </c>
      <c r="M199" s="30">
        <f>IF(ISNA(VLOOKUP($A199,'Taxi in times'!$B$2:$C$483, 2, 0)), 'ICAO LTO Cycle times'!$D$8,VLOOKUP($A199,'Taxi in times'!$B$2:$C$483, 2, 0)*60)</f>
        <v>420</v>
      </c>
      <c r="N199" s="30">
        <f>IF(ISNA(VLOOKUP($A199,'Taxi in times'!$B$483:$C$1074, 2, 0)), 'ICAO LTO Cycle times'!$D$8,VLOOKUP($A199,'Taxi in times'!$B$483:$C$1074, 2, 0)*60)</f>
        <v>420</v>
      </c>
      <c r="O199" s="30">
        <f>IF(ISNA(VLOOKUP($A199,'Taxi in times'!$B$1074:$C$1700, 2, 0)), 'ICAO LTO Cycle times'!$D$8,VLOOKUP($A199,'Taxi in times'!$B$1074:$C$1700, 2, 0)*60)</f>
        <v>420</v>
      </c>
      <c r="P199" s="30">
        <f>IF(ISNA(VLOOKUP($A199,'Taxi in times'!$B$1700:$C$2346, 2, 0)), 'ICAO LTO Cycle times'!$D$8,VLOOKUP($A199,'Taxi in times'!$B$1700:$C$2346, 2, 0)*60)</f>
        <v>219.09358446144793</v>
      </c>
      <c r="Q199" s="30">
        <f>IF(ISNA(VLOOKUP($A199,'Taxi in times'!$B$2346:$C$3020, 2, 0)), 'ICAO LTO Cycle times'!$D$8,VLOOKUP($A199,'Taxi in times'!$B$2346:$C$3020, 2, 0)*60)</f>
        <v>230.47711781888998</v>
      </c>
      <c r="R199" s="30">
        <f>IF(ISNA(VLOOKUP($A199,'Taxi in times'!$B$3020:$C$3684, 2, 0)), 'ICAO LTO Cycle times'!$D$8,VLOOKUP($A199,'Taxi in times'!$B$3020:$C$3684, 2, 0)*60)</f>
        <v>275.51539113244849</v>
      </c>
      <c r="S199" s="30">
        <f>IF(ISNA(VLOOKUP($A199,'Taxi in times'!$B$3684:$C$4389, 2, 0)), 'ICAO LTO Cycle times'!$D$8,VLOOKUP($A199,'Taxi in times'!$B$3684:$C$4389, 2, 0)*60)</f>
        <v>285.78310115870329</v>
      </c>
      <c r="T199" s="30">
        <f>IF(ISNA(VLOOKUP($A199,'Taxi in times'!$B$4389:$C$5084, 2, 0)), 'ICAO LTO Cycle times'!$D$8,VLOOKUP($A199,'Taxi in times'!$B$4389:$C$5084, 2, 0)*60)</f>
        <v>299.71766501335372</v>
      </c>
      <c r="U199" s="30">
        <f>IF(ISNA(VLOOKUP($A199,'Taxi in times'!$B$5085:$C$5749, 2, 0)), 'ICAO LTO Cycle times'!$D$8,VLOOKUP($A199,'Taxi in times'!$B$5085:$C$5749, 2, 0)*60)</f>
        <v>315.20537525354973</v>
      </c>
      <c r="V199" s="30">
        <f>IF(ISNA(VLOOKUP($A199,'Taxi in times'!$B$5750:$C$6509, 2, 0)), 'ICAO LTO Cycle times'!$D$8,VLOOKUP($A199,'Taxi in times'!$B$5750:$C$6509, 2, 0)*60)</f>
        <v>326.86131386861314</v>
      </c>
      <c r="W199" s="30">
        <f>IF(ISNA(VLOOKUP($A199,'Taxi in times'!$B$6510:$C$7239, 2, 0)), 'ICAO LTO Cycle times'!$D$8,VLOOKUP($A199,'Taxi in times'!$B$6510:$C$7239, 2, 0)*60)</f>
        <v>321.75355450236964</v>
      </c>
    </row>
    <row r="200" spans="1:23">
      <c r="A200" s="3" t="s">
        <v>529</v>
      </c>
      <c r="B200" s="30">
        <f>IF(ISNA(VLOOKUP($A200,' Taxi out times'!$B$2:$C$483, 2, 0)), 'ICAO LTO Cycle times'!$D$7,VLOOKUP($A200,' Taxi out times'!$B$2:$C$483, 2, 0)*60)</f>
        <v>292.57281553398059</v>
      </c>
      <c r="C200" s="30">
        <f>IF(ISNA(VLOOKUP($A200,' Taxi out times'!$B$484:$C$1071, 2, 0)), 'ICAO LTO Cycle times'!$D$7,VLOOKUP($A200,' Taxi out times'!$B$484:$C$1071, 2, 0)*60)</f>
        <v>283.26797385620915</v>
      </c>
      <c r="D200" s="30">
        <f>IF(ISNA(VLOOKUP($A200,' Taxi out times'!$B$1072:$C$1692, 2, 0)), 'ICAO LTO Cycle times'!$D$7,VLOOKUP($A200,' Taxi out times'!$B$1072:$C$1692, 2, 0)*60)</f>
        <v>275.34246575342468</v>
      </c>
      <c r="E200" s="30">
        <f>IF(ISNA(VLOOKUP($A200,' Taxi out times'!$B$1693:$C$2329, 2, 0)), 'ICAO LTO Cycle times'!$D$7,VLOOKUP($A200,' Taxi out times'!$B$1693:$C$2329, 2, 0)*60)</f>
        <v>283.45263157894738</v>
      </c>
      <c r="F200" s="30">
        <f>IF(ISNA(VLOOKUP($A200,' Taxi out times'!$B$2330:$C$2997, 2, 0)), 'ICAO LTO Cycle times'!$D$7,VLOOKUP($A200,' Taxi out times'!$B$2330:$C$2997, 2, 0)*60)</f>
        <v>284.02777777777783</v>
      </c>
      <c r="G200" s="30">
        <f>IF(ISNA(VLOOKUP($A200,' Taxi out times'!$B$2998:$C$3661, 2, 0)), 'ICAO LTO Cycle times'!$D$7,VLOOKUP($A200,' Taxi out times'!$B$2998:$C$3661, 2, 0)*60)</f>
        <v>290.84507042253523</v>
      </c>
      <c r="H200" s="30">
        <f>IF(ISNA(VLOOKUP($A200,' Taxi out times'!$B$3662:$C$4362, 2, 0)), 'ICAO LTO Cycle times'!$D$7,VLOOKUP($A200,' Taxi out times'!$B$3662:$C$4362, 2, 0)*60)</f>
        <v>295.17857142857139</v>
      </c>
      <c r="I200" s="30">
        <f>IF(ISNA(VLOOKUP($A200,' Taxi out times'!$B$4363:$C$5052, 2, 0)), 'ICAO LTO Cycle times'!$D$7,VLOOKUP($A200,' Taxi out times'!$B$4363:$C$5052, 2, 0)*60)</f>
        <v>312.02531645569621</v>
      </c>
      <c r="J200" s="30">
        <f>IF(ISNA(VLOOKUP($A200,' Taxi out times'!$B$5053:$C$5713, 2, 0)), 'ICAO LTO Cycle times'!$D$7,VLOOKUP($A200,' Taxi out times'!$B$5053:$C$5713, 2, 0)*60)</f>
        <v>319.72881355932208</v>
      </c>
      <c r="K200" s="30">
        <f>IF(ISNA(VLOOKUP($A200,' Taxi out times'!$B$5714:$C$6466, 2, 0)), 'ICAO LTO Cycle times'!$D$7,VLOOKUP($A200,' Taxi out times'!$B$5713:$C$6466, 2, 0)*60)</f>
        <v>308.46428571428572</v>
      </c>
      <c r="L200" s="30">
        <f>IF(ISNA(VLOOKUP($A200,' Taxi out times'!$B$6467:$C$7195, 2, 0)), 'ICAO LTO Cycle times'!$D$7,VLOOKUP($A200,' Taxi out times'!$B$6467:$C$7195, 2, 0)*60)</f>
        <v>351.4606741573034</v>
      </c>
      <c r="M200" s="30">
        <f>IF(ISNA(VLOOKUP($A200,'Taxi in times'!$B$2:$C$483, 2, 0)), 'ICAO LTO Cycle times'!$D$8,VLOOKUP($A200,'Taxi in times'!$B$2:$C$483, 2, 0)*60)</f>
        <v>175.24038461538461</v>
      </c>
      <c r="N200" s="30">
        <f>IF(ISNA(VLOOKUP($A200,'Taxi in times'!$B$483:$C$1074, 2, 0)), 'ICAO LTO Cycle times'!$D$8,VLOOKUP($A200,'Taxi in times'!$B$483:$C$1074, 2, 0)*60)</f>
        <v>181.96936542669584</v>
      </c>
      <c r="O200" s="30">
        <f>IF(ISNA(VLOOKUP($A200,'Taxi in times'!$B$1074:$C$1700, 2, 0)), 'ICAO LTO Cycle times'!$D$8,VLOOKUP($A200,'Taxi in times'!$B$1074:$C$1700, 2, 0)*60)</f>
        <v>214.95412844036699</v>
      </c>
      <c r="P200" s="30">
        <f>IF(ISNA(VLOOKUP($A200,'Taxi in times'!$B$1700:$C$2346, 2, 0)), 'ICAO LTO Cycle times'!$D$8,VLOOKUP($A200,'Taxi in times'!$B$1700:$C$2346, 2, 0)*60)</f>
        <v>233.98720682302772</v>
      </c>
      <c r="Q200" s="30">
        <f>IF(ISNA(VLOOKUP($A200,'Taxi in times'!$B$2346:$C$3020, 2, 0)), 'ICAO LTO Cycle times'!$D$8,VLOOKUP($A200,'Taxi in times'!$B$2346:$C$3020, 2, 0)*60)</f>
        <v>241.10091743119267</v>
      </c>
      <c r="R200" s="30">
        <f>IF(ISNA(VLOOKUP($A200,'Taxi in times'!$B$3020:$C$3684, 2, 0)), 'ICAO LTO Cycle times'!$D$8,VLOOKUP($A200,'Taxi in times'!$B$3020:$C$3684, 2, 0)*60)</f>
        <v>226.61971830985914</v>
      </c>
      <c r="S200" s="30">
        <f>IF(ISNA(VLOOKUP($A200,'Taxi in times'!$B$3684:$C$4389, 2, 0)), 'ICAO LTO Cycle times'!$D$8,VLOOKUP($A200,'Taxi in times'!$B$3684:$C$4389, 2, 0)*60)</f>
        <v>240</v>
      </c>
      <c r="T200" s="30">
        <f>IF(ISNA(VLOOKUP($A200,'Taxi in times'!$B$4389:$C$5084, 2, 0)), 'ICAO LTO Cycle times'!$D$8,VLOOKUP($A200,'Taxi in times'!$B$4389:$C$5084, 2, 0)*60)</f>
        <v>232.3890063424947</v>
      </c>
      <c r="U200" s="30">
        <f>IF(ISNA(VLOOKUP($A200,'Taxi in times'!$B$5085:$C$5749, 2, 0)), 'ICAO LTO Cycle times'!$D$8,VLOOKUP($A200,'Taxi in times'!$B$5085:$C$5749, 2, 0)*60)</f>
        <v>179.4915254237288</v>
      </c>
      <c r="V200" s="30">
        <f>IF(ISNA(VLOOKUP($A200,'Taxi in times'!$B$5750:$C$6509, 2, 0)), 'ICAO LTO Cycle times'!$D$8,VLOOKUP($A200,'Taxi in times'!$B$5750:$C$6509, 2, 0)*60)</f>
        <v>193.9929328621908</v>
      </c>
      <c r="W200" s="30">
        <f>IF(ISNA(VLOOKUP($A200,'Taxi in times'!$B$6510:$C$7239, 2, 0)), 'ICAO LTO Cycle times'!$D$8,VLOOKUP($A200,'Taxi in times'!$B$6510:$C$7239, 2, 0)*60)</f>
        <v>189.26470588235293</v>
      </c>
    </row>
    <row r="201" spans="1:23">
      <c r="A201" s="3" t="s">
        <v>530</v>
      </c>
      <c r="B201" s="30">
        <f>IF(ISNA(VLOOKUP($A201,' Taxi out times'!$B$2:$C$483, 2, 0)), 'ICAO LTO Cycle times'!$D$7,VLOOKUP($A201,' Taxi out times'!$B$2:$C$483, 2, 0)*60)</f>
        <v>1140</v>
      </c>
      <c r="C201" s="30">
        <f>IF(ISNA(VLOOKUP($A201,' Taxi out times'!$B$484:$C$1071, 2, 0)), 'ICAO LTO Cycle times'!$D$7,VLOOKUP($A201,' Taxi out times'!$B$484:$C$1071, 2, 0)*60)</f>
        <v>146.51286601597161</v>
      </c>
      <c r="D201" s="30">
        <f>IF(ISNA(VLOOKUP($A201,' Taxi out times'!$B$1072:$C$1692, 2, 0)), 'ICAO LTO Cycle times'!$D$7,VLOOKUP($A201,' Taxi out times'!$B$1072:$C$1692, 2, 0)*60)</f>
        <v>139.10472972972974</v>
      </c>
      <c r="E201" s="30">
        <f>IF(ISNA(VLOOKUP($A201,' Taxi out times'!$B$1693:$C$2329, 2, 0)), 'ICAO LTO Cycle times'!$D$7,VLOOKUP($A201,' Taxi out times'!$B$1693:$C$2329, 2, 0)*60)</f>
        <v>146.83261802575109</v>
      </c>
      <c r="F201" s="30">
        <f>IF(ISNA(VLOOKUP($A201,' Taxi out times'!$B$2330:$C$2997, 2, 0)), 'ICAO LTO Cycle times'!$D$7,VLOOKUP($A201,' Taxi out times'!$B$2330:$C$2997, 2, 0)*60)</f>
        <v>152.21848739495798</v>
      </c>
      <c r="G201" s="30">
        <f>IF(ISNA(VLOOKUP($A201,' Taxi out times'!$B$2998:$C$3661, 2, 0)), 'ICAO LTO Cycle times'!$D$7,VLOOKUP($A201,' Taxi out times'!$B$2998:$C$3661, 2, 0)*60)</f>
        <v>208.4474123539232</v>
      </c>
      <c r="H201" s="30">
        <f>IF(ISNA(VLOOKUP($A201,' Taxi out times'!$B$3662:$C$4362, 2, 0)), 'ICAO LTO Cycle times'!$D$7,VLOOKUP($A201,' Taxi out times'!$B$3662:$C$4362, 2, 0)*60)</f>
        <v>167.57709251101321</v>
      </c>
      <c r="I201" s="30">
        <f>IF(ISNA(VLOOKUP($A201,' Taxi out times'!$B$4363:$C$5052, 2, 0)), 'ICAO LTO Cycle times'!$D$7,VLOOKUP($A201,' Taxi out times'!$B$4363:$C$5052, 2, 0)*60)</f>
        <v>173.61486486486487</v>
      </c>
      <c r="J201" s="30">
        <f>IF(ISNA(VLOOKUP($A201,' Taxi out times'!$B$5053:$C$5713, 2, 0)), 'ICAO LTO Cycle times'!$D$7,VLOOKUP($A201,' Taxi out times'!$B$5053:$C$5713, 2, 0)*60)</f>
        <v>156.48788927335639</v>
      </c>
      <c r="K201" s="30">
        <f>IF(ISNA(VLOOKUP($A201,' Taxi out times'!$B$5714:$C$6466, 2, 0)), 'ICAO LTO Cycle times'!$D$7,VLOOKUP($A201,' Taxi out times'!$B$5713:$C$6466, 2, 0)*60)</f>
        <v>149.37282229965155</v>
      </c>
      <c r="L201" s="30">
        <f>IF(ISNA(VLOOKUP($A201,' Taxi out times'!$B$6467:$C$7195, 2, 0)), 'ICAO LTO Cycle times'!$D$7,VLOOKUP($A201,' Taxi out times'!$B$6467:$C$7195, 2, 0)*60)</f>
        <v>156.42857142857144</v>
      </c>
      <c r="M201" s="30">
        <f>IF(ISNA(VLOOKUP($A201,'Taxi in times'!$B$2:$C$483, 2, 0)), 'ICAO LTO Cycle times'!$D$8,VLOOKUP($A201,'Taxi in times'!$B$2:$C$483, 2, 0)*60)</f>
        <v>420</v>
      </c>
      <c r="N201" s="30">
        <f>IF(ISNA(VLOOKUP($A201,'Taxi in times'!$B$483:$C$1074, 2, 0)), 'ICAO LTO Cycle times'!$D$8,VLOOKUP($A201,'Taxi in times'!$B$483:$C$1074, 2, 0)*60)</f>
        <v>79.52205882352942</v>
      </c>
      <c r="O201" s="30">
        <f>IF(ISNA(VLOOKUP($A201,'Taxi in times'!$B$1074:$C$1700, 2, 0)), 'ICAO LTO Cycle times'!$D$8,VLOOKUP($A201,'Taxi in times'!$B$1074:$C$1700, 2, 0)*60)</f>
        <v>77.314734088927651</v>
      </c>
      <c r="P201" s="30">
        <f>IF(ISNA(VLOOKUP($A201,'Taxi in times'!$B$1700:$C$2346, 2, 0)), 'ICAO LTO Cycle times'!$D$8,VLOOKUP($A201,'Taxi in times'!$B$1700:$C$2346, 2, 0)*60)</f>
        <v>84.355400696864123</v>
      </c>
      <c r="Q201" s="30">
        <f>IF(ISNA(VLOOKUP($A201,'Taxi in times'!$B$2346:$C$3020, 2, 0)), 'ICAO LTO Cycle times'!$D$8,VLOOKUP($A201,'Taxi in times'!$B$2346:$C$3020, 2, 0)*60)</f>
        <v>92.870448772226936</v>
      </c>
      <c r="R201" s="30">
        <f>IF(ISNA(VLOOKUP($A201,'Taxi in times'!$B$3020:$C$3684, 2, 0)), 'ICAO LTO Cycle times'!$D$8,VLOOKUP($A201,'Taxi in times'!$B$3020:$C$3684, 2, 0)*60)</f>
        <v>105.88235294117646</v>
      </c>
      <c r="S201" s="30">
        <f>IF(ISNA(VLOOKUP($A201,'Taxi in times'!$B$3684:$C$4389, 2, 0)), 'ICAO LTO Cycle times'!$D$8,VLOOKUP($A201,'Taxi in times'!$B$3684:$C$4389, 2, 0)*60)</f>
        <v>113.45646437994723</v>
      </c>
      <c r="T201" s="30">
        <f>IF(ISNA(VLOOKUP($A201,'Taxi in times'!$B$4389:$C$5084, 2, 0)), 'ICAO LTO Cycle times'!$D$8,VLOOKUP($A201,'Taxi in times'!$B$4389:$C$5084, 2, 0)*60)</f>
        <v>117.92580101180438</v>
      </c>
      <c r="U201" s="30">
        <f>IF(ISNA(VLOOKUP($A201,'Taxi in times'!$B$5085:$C$5749, 2, 0)), 'ICAO LTO Cycle times'!$D$8,VLOOKUP($A201,'Taxi in times'!$B$5085:$C$5749, 2, 0)*60)</f>
        <v>115.9375</v>
      </c>
      <c r="V201" s="30">
        <f>IF(ISNA(VLOOKUP($A201,'Taxi in times'!$B$5750:$C$6509, 2, 0)), 'ICAO LTO Cycle times'!$D$8,VLOOKUP($A201,'Taxi in times'!$B$5750:$C$6509, 2, 0)*60)</f>
        <v>113.93199651264167</v>
      </c>
      <c r="W201" s="30">
        <f>IF(ISNA(VLOOKUP($A201,'Taxi in times'!$B$6510:$C$7239, 2, 0)), 'ICAO LTO Cycle times'!$D$8,VLOOKUP($A201,'Taxi in times'!$B$6510:$C$7239, 2, 0)*60)</f>
        <v>118.77114870881567</v>
      </c>
    </row>
    <row r="202" spans="1:23">
      <c r="A202" s="3" t="s">
        <v>531</v>
      </c>
      <c r="B202" s="30">
        <f>IF(ISNA(VLOOKUP($A202,' Taxi out times'!$B$2:$C$483, 2, 0)), 'ICAO LTO Cycle times'!$D$7,VLOOKUP($A202,' Taxi out times'!$B$2:$C$483, 2, 0)*60)</f>
        <v>1140</v>
      </c>
      <c r="C202" s="30">
        <f>IF(ISNA(VLOOKUP($A202,' Taxi out times'!$B$484:$C$1071, 2, 0)), 'ICAO LTO Cycle times'!$D$7,VLOOKUP($A202,' Taxi out times'!$B$484:$C$1071, 2, 0)*60)</f>
        <v>134.03480372318901</v>
      </c>
      <c r="D202" s="30">
        <f>IF(ISNA(VLOOKUP($A202,' Taxi out times'!$B$1072:$C$1692, 2, 0)), 'ICAO LTO Cycle times'!$D$7,VLOOKUP($A202,' Taxi out times'!$B$1072:$C$1692, 2, 0)*60)</f>
        <v>136.03510171519744</v>
      </c>
      <c r="E202" s="30">
        <f>IF(ISNA(VLOOKUP($A202,' Taxi out times'!$B$1693:$C$2329, 2, 0)), 'ICAO LTO Cycle times'!$D$7,VLOOKUP($A202,' Taxi out times'!$B$1693:$C$2329, 2, 0)*60)</f>
        <v>143.55362089434112</v>
      </c>
      <c r="F202" s="30">
        <f>IF(ISNA(VLOOKUP($A202,' Taxi out times'!$B$2330:$C$2997, 2, 0)), 'ICAO LTO Cycle times'!$D$7,VLOOKUP($A202,' Taxi out times'!$B$2330:$C$2997, 2, 0)*60)</f>
        <v>137.78791334093501</v>
      </c>
      <c r="G202" s="30">
        <f>IF(ISNA(VLOOKUP($A202,' Taxi out times'!$B$2998:$C$3661, 2, 0)), 'ICAO LTO Cycle times'!$D$7,VLOOKUP($A202,' Taxi out times'!$B$2998:$C$3661, 2, 0)*60)</f>
        <v>137.6529338327091</v>
      </c>
      <c r="H202" s="30">
        <f>IF(ISNA(VLOOKUP($A202,' Taxi out times'!$B$3662:$C$4362, 2, 0)), 'ICAO LTO Cycle times'!$D$7,VLOOKUP($A202,' Taxi out times'!$B$3662:$C$4362, 2, 0)*60)</f>
        <v>142.15164747915841</v>
      </c>
      <c r="I202" s="30">
        <f>IF(ISNA(VLOOKUP($A202,' Taxi out times'!$B$4363:$C$5052, 2, 0)), 'ICAO LTO Cycle times'!$D$7,VLOOKUP($A202,' Taxi out times'!$B$4363:$C$5052, 2, 0)*60)</f>
        <v>136.64530719939691</v>
      </c>
      <c r="J202" s="30">
        <f>IF(ISNA(VLOOKUP($A202,' Taxi out times'!$B$5053:$C$5713, 2, 0)), 'ICAO LTO Cycle times'!$D$7,VLOOKUP($A202,' Taxi out times'!$B$5053:$C$5713, 2, 0)*60)</f>
        <v>145.80069794493991</v>
      </c>
      <c r="K202" s="30">
        <f>IF(ISNA(VLOOKUP($A202,' Taxi out times'!$B$5714:$C$6466, 2, 0)), 'ICAO LTO Cycle times'!$D$7,VLOOKUP($A202,' Taxi out times'!$B$5713:$C$6466, 2, 0)*60)</f>
        <v>145.83491821985544</v>
      </c>
      <c r="L202" s="30">
        <f>IF(ISNA(VLOOKUP($A202,' Taxi out times'!$B$6467:$C$7195, 2, 0)), 'ICAO LTO Cycle times'!$D$7,VLOOKUP($A202,' Taxi out times'!$B$6467:$C$7195, 2, 0)*60)</f>
        <v>145.92094861660078</v>
      </c>
      <c r="M202" s="30">
        <f>IF(ISNA(VLOOKUP($A202,'Taxi in times'!$B$2:$C$483, 2, 0)), 'ICAO LTO Cycle times'!$D$8,VLOOKUP($A202,'Taxi in times'!$B$2:$C$483, 2, 0)*60)</f>
        <v>420</v>
      </c>
      <c r="N202" s="30">
        <f>IF(ISNA(VLOOKUP($A202,'Taxi in times'!$B$483:$C$1074, 2, 0)), 'ICAO LTO Cycle times'!$D$8,VLOOKUP($A202,'Taxi in times'!$B$483:$C$1074, 2, 0)*60)</f>
        <v>116.91428571428571</v>
      </c>
      <c r="O202" s="30">
        <f>IF(ISNA(VLOOKUP($A202,'Taxi in times'!$B$1074:$C$1700, 2, 0)), 'ICAO LTO Cycle times'!$D$8,VLOOKUP($A202,'Taxi in times'!$B$1074:$C$1700, 2, 0)*60)</f>
        <v>115.67284448025785</v>
      </c>
      <c r="P202" s="30">
        <f>IF(ISNA(VLOOKUP($A202,'Taxi in times'!$B$1700:$C$2346, 2, 0)), 'ICAO LTO Cycle times'!$D$8,VLOOKUP($A202,'Taxi in times'!$B$1700:$C$2346, 2, 0)*60)</f>
        <v>115.00396510705789</v>
      </c>
      <c r="Q202" s="30">
        <f>IF(ISNA(VLOOKUP($A202,'Taxi in times'!$B$2346:$C$3020, 2, 0)), 'ICAO LTO Cycle times'!$D$8,VLOOKUP($A202,'Taxi in times'!$B$2346:$C$3020, 2, 0)*60)</f>
        <v>114.10510281797411</v>
      </c>
      <c r="R202" s="30">
        <f>IF(ISNA(VLOOKUP($A202,'Taxi in times'!$B$3020:$C$3684, 2, 0)), 'ICAO LTO Cycle times'!$D$8,VLOOKUP($A202,'Taxi in times'!$B$3020:$C$3684, 2, 0)*60)</f>
        <v>111.18090452261306</v>
      </c>
      <c r="S202" s="30">
        <f>IF(ISNA(VLOOKUP($A202,'Taxi in times'!$B$3684:$C$4389, 2, 0)), 'ICAO LTO Cycle times'!$D$8,VLOOKUP($A202,'Taxi in times'!$B$3684:$C$4389, 2, 0)*60)</f>
        <v>114.49781659388645</v>
      </c>
      <c r="T202" s="30">
        <f>IF(ISNA(VLOOKUP($A202,'Taxi in times'!$B$4389:$C$5084, 2, 0)), 'ICAO LTO Cycle times'!$D$8,VLOOKUP($A202,'Taxi in times'!$B$4389:$C$5084, 2, 0)*60)</f>
        <v>118.46327683615819</v>
      </c>
      <c r="U202" s="30">
        <f>IF(ISNA(VLOOKUP($A202,'Taxi in times'!$B$5085:$C$5749, 2, 0)), 'ICAO LTO Cycle times'!$D$8,VLOOKUP($A202,'Taxi in times'!$B$5085:$C$5749, 2, 0)*60)</f>
        <v>123.6046511627907</v>
      </c>
      <c r="V202" s="30">
        <f>IF(ISNA(VLOOKUP($A202,'Taxi in times'!$B$5750:$C$6509, 2, 0)), 'ICAO LTO Cycle times'!$D$8,VLOOKUP($A202,'Taxi in times'!$B$5750:$C$6509, 2, 0)*60)</f>
        <v>121.28440366972475</v>
      </c>
      <c r="W202" s="30">
        <f>IF(ISNA(VLOOKUP($A202,'Taxi in times'!$B$6510:$C$7239, 2, 0)), 'ICAO LTO Cycle times'!$D$8,VLOOKUP($A202,'Taxi in times'!$B$6510:$C$7239, 2, 0)*60)</f>
        <v>123.44964314036477</v>
      </c>
    </row>
    <row r="203" spans="1:23">
      <c r="A203" s="3" t="s">
        <v>532</v>
      </c>
      <c r="B203" s="30">
        <f>IF(ISNA(VLOOKUP($A203,' Taxi out times'!$B$2:$C$483, 2, 0)), 'ICAO LTO Cycle times'!$D$7,VLOOKUP($A203,' Taxi out times'!$B$2:$C$483, 2, 0)*60)</f>
        <v>1140</v>
      </c>
      <c r="C203" s="30">
        <f>IF(ISNA(VLOOKUP($A203,' Taxi out times'!$B$484:$C$1071, 2, 0)), 'ICAO LTO Cycle times'!$D$7,VLOOKUP($A203,' Taxi out times'!$B$484:$C$1071, 2, 0)*60)</f>
        <v>137.55543537047055</v>
      </c>
      <c r="D203" s="30">
        <f>IF(ISNA(VLOOKUP($A203,' Taxi out times'!$B$1072:$C$1692, 2, 0)), 'ICAO LTO Cycle times'!$D$7,VLOOKUP($A203,' Taxi out times'!$B$1072:$C$1692, 2, 0)*60)</f>
        <v>136.43835616438358</v>
      </c>
      <c r="E203" s="30">
        <f>IF(ISNA(VLOOKUP($A203,' Taxi out times'!$B$1693:$C$2329, 2, 0)), 'ICAO LTO Cycle times'!$D$7,VLOOKUP($A203,' Taxi out times'!$B$1693:$C$2329, 2, 0)*60)</f>
        <v>133.70030581039754</v>
      </c>
      <c r="F203" s="30">
        <f>IF(ISNA(VLOOKUP($A203,' Taxi out times'!$B$2330:$C$2997, 2, 0)), 'ICAO LTO Cycle times'!$D$7,VLOOKUP($A203,' Taxi out times'!$B$2330:$C$2997, 2, 0)*60)</f>
        <v>138.17264008076728</v>
      </c>
      <c r="G203" s="30">
        <f>IF(ISNA(VLOOKUP($A203,' Taxi out times'!$B$2998:$C$3661, 2, 0)), 'ICAO LTO Cycle times'!$D$7,VLOOKUP($A203,' Taxi out times'!$B$2998:$C$3661, 2, 0)*60)</f>
        <v>135.63765182186233</v>
      </c>
      <c r="H203" s="30">
        <f>IF(ISNA(VLOOKUP($A203,' Taxi out times'!$B$3662:$C$4362, 2, 0)), 'ICAO LTO Cycle times'!$D$7,VLOOKUP($A203,' Taxi out times'!$B$3662:$C$4362, 2, 0)*60)</f>
        <v>139.72642892037126</v>
      </c>
      <c r="I203" s="30">
        <f>IF(ISNA(VLOOKUP($A203,' Taxi out times'!$B$4363:$C$5052, 2, 0)), 'ICAO LTO Cycle times'!$D$7,VLOOKUP($A203,' Taxi out times'!$B$4363:$C$5052, 2, 0)*60)</f>
        <v>138.62385321100916</v>
      </c>
      <c r="J203" s="30">
        <f>IF(ISNA(VLOOKUP($A203,' Taxi out times'!$B$5053:$C$5713, 2, 0)), 'ICAO LTO Cycle times'!$D$7,VLOOKUP($A203,' Taxi out times'!$B$5053:$C$5713, 2, 0)*60)</f>
        <v>138.28037383177571</v>
      </c>
      <c r="K203" s="30">
        <f>IF(ISNA(VLOOKUP($A203,' Taxi out times'!$B$5714:$C$6466, 2, 0)), 'ICAO LTO Cycle times'!$D$7,VLOOKUP($A203,' Taxi out times'!$B$5713:$C$6466, 2, 0)*60)</f>
        <v>130.79875518672199</v>
      </c>
      <c r="L203" s="30">
        <f>IF(ISNA(VLOOKUP($A203,' Taxi out times'!$B$6467:$C$7195, 2, 0)), 'ICAO LTO Cycle times'!$D$7,VLOOKUP($A203,' Taxi out times'!$B$6467:$C$7195, 2, 0)*60)</f>
        <v>124.84177215189875</v>
      </c>
      <c r="M203" s="30">
        <f>IF(ISNA(VLOOKUP($A203,'Taxi in times'!$B$2:$C$483, 2, 0)), 'ICAO LTO Cycle times'!$D$8,VLOOKUP($A203,'Taxi in times'!$B$2:$C$483, 2, 0)*60)</f>
        <v>420</v>
      </c>
      <c r="N203" s="30">
        <f>IF(ISNA(VLOOKUP($A203,'Taxi in times'!$B$483:$C$1074, 2, 0)), 'ICAO LTO Cycle times'!$D$8,VLOOKUP($A203,'Taxi in times'!$B$483:$C$1074, 2, 0)*60)</f>
        <v>119.67355821545158</v>
      </c>
      <c r="O203" s="30">
        <f>IF(ISNA(VLOOKUP($A203,'Taxi in times'!$B$1074:$C$1700, 2, 0)), 'ICAO LTO Cycle times'!$D$8,VLOOKUP($A203,'Taxi in times'!$B$1074:$C$1700, 2, 0)*60)</f>
        <v>119.35845213849288</v>
      </c>
      <c r="P203" s="30">
        <f>IF(ISNA(VLOOKUP($A203,'Taxi in times'!$B$1700:$C$2346, 2, 0)), 'ICAO LTO Cycle times'!$D$8,VLOOKUP($A203,'Taxi in times'!$B$1700:$C$2346, 2, 0)*60)</f>
        <v>112.74961597542242</v>
      </c>
      <c r="Q203" s="30">
        <f>IF(ISNA(VLOOKUP($A203,'Taxi in times'!$B$2346:$C$3020, 2, 0)), 'ICAO LTO Cycle times'!$D$8,VLOOKUP($A203,'Taxi in times'!$B$2346:$C$3020, 2, 0)*60)</f>
        <v>112.68292682926828</v>
      </c>
      <c r="R203" s="30">
        <f>IF(ISNA(VLOOKUP($A203,'Taxi in times'!$B$3020:$C$3684, 2, 0)), 'ICAO LTO Cycle times'!$D$8,VLOOKUP($A203,'Taxi in times'!$B$3020:$C$3684, 2, 0)*60)</f>
        <v>109.76578411405296</v>
      </c>
      <c r="S203" s="30">
        <f>IF(ISNA(VLOOKUP($A203,'Taxi in times'!$B$3684:$C$4389, 2, 0)), 'ICAO LTO Cycle times'!$D$8,VLOOKUP($A203,'Taxi in times'!$B$3684:$C$4389, 2, 0)*60)</f>
        <v>114.33349729463846</v>
      </c>
      <c r="T203" s="30">
        <f>IF(ISNA(VLOOKUP($A203,'Taxi in times'!$B$4389:$C$5084, 2, 0)), 'ICAO LTO Cycle times'!$D$8,VLOOKUP($A203,'Taxi in times'!$B$4389:$C$5084, 2, 0)*60)</f>
        <v>119.90788126919139</v>
      </c>
      <c r="U203" s="30">
        <f>IF(ISNA(VLOOKUP($A203,'Taxi in times'!$B$5085:$C$5749, 2, 0)), 'ICAO LTO Cycle times'!$D$8,VLOOKUP($A203,'Taxi in times'!$B$5085:$C$5749, 2, 0)*60)</f>
        <v>114.73684210526315</v>
      </c>
      <c r="V203" s="30">
        <f>IF(ISNA(VLOOKUP($A203,'Taxi in times'!$B$5750:$C$6509, 2, 0)), 'ICAO LTO Cycle times'!$D$8,VLOOKUP($A203,'Taxi in times'!$B$5750:$C$6509, 2, 0)*60)</f>
        <v>106.35367762128325</v>
      </c>
      <c r="W203" s="30">
        <f>IF(ISNA(VLOOKUP($A203,'Taxi in times'!$B$6510:$C$7239, 2, 0)), 'ICAO LTO Cycle times'!$D$8,VLOOKUP($A203,'Taxi in times'!$B$6510:$C$7239, 2, 0)*60)</f>
        <v>108.69060190073918</v>
      </c>
    </row>
    <row r="204" spans="1:23">
      <c r="A204" s="3" t="s">
        <v>533</v>
      </c>
      <c r="B204" s="30">
        <f>IF(ISNA(VLOOKUP($A204,' Taxi out times'!$B$2:$C$483, 2, 0)), 'ICAO LTO Cycle times'!$D$7,VLOOKUP($A204,' Taxi out times'!$B$2:$C$483, 2, 0)*60)</f>
        <v>1140</v>
      </c>
      <c r="C204" s="30">
        <f>IF(ISNA(VLOOKUP($A204,' Taxi out times'!$B$484:$C$1071, 2, 0)), 'ICAO LTO Cycle times'!$D$7,VLOOKUP($A204,' Taxi out times'!$B$484:$C$1071, 2, 0)*60)</f>
        <v>130.77829196466132</v>
      </c>
      <c r="D204" s="30">
        <f>IF(ISNA(VLOOKUP($A204,' Taxi out times'!$B$1072:$C$1692, 2, 0)), 'ICAO LTO Cycle times'!$D$7,VLOOKUP($A204,' Taxi out times'!$B$1072:$C$1692, 2, 0)*60)</f>
        <v>123.17434869739478</v>
      </c>
      <c r="E204" s="30">
        <f>IF(ISNA(VLOOKUP($A204,' Taxi out times'!$B$1693:$C$2329, 2, 0)), 'ICAO LTO Cycle times'!$D$7,VLOOKUP($A204,' Taxi out times'!$B$1693:$C$2329, 2, 0)*60)</f>
        <v>127.27984344422701</v>
      </c>
      <c r="F204" s="30">
        <f>IF(ISNA(VLOOKUP($A204,' Taxi out times'!$B$2330:$C$2997, 2, 0)), 'ICAO LTO Cycle times'!$D$7,VLOOKUP($A204,' Taxi out times'!$B$2330:$C$2997, 2, 0)*60)</f>
        <v>130.55074744295831</v>
      </c>
      <c r="G204" s="30">
        <f>IF(ISNA(VLOOKUP($A204,' Taxi out times'!$B$2998:$C$3661, 2, 0)), 'ICAO LTO Cycle times'!$D$7,VLOOKUP($A204,' Taxi out times'!$B$2998:$C$3661, 2, 0)*60)</f>
        <v>130.09996001599362</v>
      </c>
      <c r="H204" s="30">
        <f>IF(ISNA(VLOOKUP($A204,' Taxi out times'!$B$3662:$C$4362, 2, 0)), 'ICAO LTO Cycle times'!$D$7,VLOOKUP($A204,' Taxi out times'!$B$3662:$C$4362, 2, 0)*60)</f>
        <v>133.57508868742607</v>
      </c>
      <c r="I204" s="30">
        <f>IF(ISNA(VLOOKUP($A204,' Taxi out times'!$B$4363:$C$5052, 2, 0)), 'ICAO LTO Cycle times'!$D$7,VLOOKUP($A204,' Taxi out times'!$B$4363:$C$5052, 2, 0)*60)</f>
        <v>138.9140625</v>
      </c>
      <c r="J204" s="30">
        <f>IF(ISNA(VLOOKUP($A204,' Taxi out times'!$B$5053:$C$5713, 2, 0)), 'ICAO LTO Cycle times'!$D$7,VLOOKUP($A204,' Taxi out times'!$B$5053:$C$5713, 2, 0)*60)</f>
        <v>138.47471451876018</v>
      </c>
      <c r="K204" s="30">
        <f>IF(ISNA(VLOOKUP($A204,' Taxi out times'!$B$5714:$C$6466, 2, 0)), 'ICAO LTO Cycle times'!$D$7,VLOOKUP($A204,' Taxi out times'!$B$5713:$C$6466, 2, 0)*60)</f>
        <v>136.37007874015748</v>
      </c>
      <c r="L204" s="30">
        <f>IF(ISNA(VLOOKUP($A204,' Taxi out times'!$B$6467:$C$7195, 2, 0)), 'ICAO LTO Cycle times'!$D$7,VLOOKUP($A204,' Taxi out times'!$B$6467:$C$7195, 2, 0)*60)</f>
        <v>127.59341100843712</v>
      </c>
      <c r="M204" s="30">
        <f>IF(ISNA(VLOOKUP($A204,'Taxi in times'!$B$2:$C$483, 2, 0)), 'ICAO LTO Cycle times'!$D$8,VLOOKUP($A204,'Taxi in times'!$B$2:$C$483, 2, 0)*60)</f>
        <v>420</v>
      </c>
      <c r="N204" s="30">
        <f>IF(ISNA(VLOOKUP($A204,'Taxi in times'!$B$483:$C$1074, 2, 0)), 'ICAO LTO Cycle times'!$D$8,VLOOKUP($A204,'Taxi in times'!$B$483:$C$1074, 2, 0)*60)</f>
        <v>91.013513513513516</v>
      </c>
      <c r="O204" s="30">
        <f>IF(ISNA(VLOOKUP($A204,'Taxi in times'!$B$1074:$C$1700, 2, 0)), 'ICAO LTO Cycle times'!$D$8,VLOOKUP($A204,'Taxi in times'!$B$1074:$C$1700, 2, 0)*60)</f>
        <v>96.11580217129071</v>
      </c>
      <c r="P204" s="30">
        <f>IF(ISNA(VLOOKUP($A204,'Taxi in times'!$B$1700:$C$2346, 2, 0)), 'ICAO LTO Cycle times'!$D$8,VLOOKUP($A204,'Taxi in times'!$B$1700:$C$2346, 2, 0)*60)</f>
        <v>95.107632093933461</v>
      </c>
      <c r="Q204" s="30">
        <f>IF(ISNA(VLOOKUP($A204,'Taxi in times'!$B$2346:$C$3020, 2, 0)), 'ICAO LTO Cycle times'!$D$8,VLOOKUP($A204,'Taxi in times'!$B$2346:$C$3020, 2, 0)*60)</f>
        <v>101.90102120974076</v>
      </c>
      <c r="R204" s="30">
        <f>IF(ISNA(VLOOKUP($A204,'Taxi in times'!$B$3020:$C$3684, 2, 0)), 'ICAO LTO Cycle times'!$D$8,VLOOKUP($A204,'Taxi in times'!$B$3020:$C$3684, 2, 0)*60)</f>
        <v>100.39153016380344</v>
      </c>
      <c r="S204" s="30">
        <f>IF(ISNA(VLOOKUP($A204,'Taxi in times'!$B$3684:$C$4389, 2, 0)), 'ICAO LTO Cycle times'!$D$8,VLOOKUP($A204,'Taxi in times'!$B$3684:$C$4389, 2, 0)*60)</f>
        <v>104.87593540764081</v>
      </c>
      <c r="T204" s="30">
        <f>IF(ISNA(VLOOKUP($A204,'Taxi in times'!$B$4389:$C$5084, 2, 0)), 'ICAO LTO Cycle times'!$D$8,VLOOKUP($A204,'Taxi in times'!$B$4389:$C$5084, 2, 0)*60)</f>
        <v>102.07701283547257</v>
      </c>
      <c r="U204" s="30">
        <f>IF(ISNA(VLOOKUP($A204,'Taxi in times'!$B$5085:$C$5749, 2, 0)), 'ICAO LTO Cycle times'!$D$8,VLOOKUP($A204,'Taxi in times'!$B$5085:$C$5749, 2, 0)*60)</f>
        <v>106.7207134171058</v>
      </c>
      <c r="V204" s="30">
        <f>IF(ISNA(VLOOKUP($A204,'Taxi in times'!$B$5750:$C$6509, 2, 0)), 'ICAO LTO Cycle times'!$D$8,VLOOKUP($A204,'Taxi in times'!$B$5750:$C$6509, 2, 0)*60)</f>
        <v>104.58693941778128</v>
      </c>
      <c r="W204" s="30">
        <f>IF(ISNA(VLOOKUP($A204,'Taxi in times'!$B$6510:$C$7239, 2, 0)), 'ICAO LTO Cycle times'!$D$8,VLOOKUP($A204,'Taxi in times'!$B$6510:$C$7239, 2, 0)*60)</f>
        <v>105.65008025682182</v>
      </c>
    </row>
    <row r="205" spans="1:23">
      <c r="A205" s="3" t="s">
        <v>534</v>
      </c>
      <c r="B205" s="30">
        <f>IF(ISNA(VLOOKUP($A205,' Taxi out times'!$B$2:$C$483, 2, 0)), 'ICAO LTO Cycle times'!$D$7,VLOOKUP($A205,' Taxi out times'!$B$2:$C$483, 2, 0)*60)</f>
        <v>1140</v>
      </c>
      <c r="C205" s="30">
        <f>IF(ISNA(VLOOKUP($A205,' Taxi out times'!$B$484:$C$1071, 2, 0)), 'ICAO LTO Cycle times'!$D$7,VLOOKUP($A205,' Taxi out times'!$B$484:$C$1071, 2, 0)*60)</f>
        <v>1140</v>
      </c>
      <c r="D205" s="30">
        <f>IF(ISNA(VLOOKUP($A205,' Taxi out times'!$B$1072:$C$1692, 2, 0)), 'ICAO LTO Cycle times'!$D$7,VLOOKUP($A205,' Taxi out times'!$B$1072:$C$1692, 2, 0)*60)</f>
        <v>195.23809523809524</v>
      </c>
      <c r="E205" s="30">
        <f>IF(ISNA(VLOOKUP($A205,' Taxi out times'!$B$1693:$C$2329, 2, 0)), 'ICAO LTO Cycle times'!$D$7,VLOOKUP($A205,' Taxi out times'!$B$1693:$C$2329, 2, 0)*60)</f>
        <v>207.21649484536084</v>
      </c>
      <c r="F205" s="30">
        <f>IF(ISNA(VLOOKUP($A205,' Taxi out times'!$B$2330:$C$2997, 2, 0)), 'ICAO LTO Cycle times'!$D$7,VLOOKUP($A205,' Taxi out times'!$B$2330:$C$2997, 2, 0)*60)</f>
        <v>192.73712737127371</v>
      </c>
      <c r="G205" s="30">
        <f>IF(ISNA(VLOOKUP($A205,' Taxi out times'!$B$2998:$C$3661, 2, 0)), 'ICAO LTO Cycle times'!$D$7,VLOOKUP($A205,' Taxi out times'!$B$2998:$C$3661, 2, 0)*60)</f>
        <v>227.09677419354841</v>
      </c>
      <c r="H205" s="30">
        <f>IF(ISNA(VLOOKUP($A205,' Taxi out times'!$B$3662:$C$4362, 2, 0)), 'ICAO LTO Cycle times'!$D$7,VLOOKUP($A205,' Taxi out times'!$B$3662:$C$4362, 2, 0)*60)</f>
        <v>204.04692082111438</v>
      </c>
      <c r="I205" s="30">
        <f>IF(ISNA(VLOOKUP($A205,' Taxi out times'!$B$4363:$C$5052, 2, 0)), 'ICAO LTO Cycle times'!$D$7,VLOOKUP($A205,' Taxi out times'!$B$4363:$C$5052, 2, 0)*60)</f>
        <v>215.30232558139537</v>
      </c>
      <c r="J205" s="30">
        <f>IF(ISNA(VLOOKUP($A205,' Taxi out times'!$B$5053:$C$5713, 2, 0)), 'ICAO LTO Cycle times'!$D$7,VLOOKUP($A205,' Taxi out times'!$B$5053:$C$5713, 2, 0)*60)</f>
        <v>199.83122362869199</v>
      </c>
      <c r="K205" s="30">
        <f>IF(ISNA(VLOOKUP($A205,' Taxi out times'!$B$5714:$C$6466, 2, 0)), 'ICAO LTO Cycle times'!$D$7,VLOOKUP($A205,' Taxi out times'!$B$5713:$C$6466, 2, 0)*60)</f>
        <v>185.80645161290323</v>
      </c>
      <c r="L205" s="30">
        <f>IF(ISNA(VLOOKUP($A205,' Taxi out times'!$B$6467:$C$7195, 2, 0)), 'ICAO LTO Cycle times'!$D$7,VLOOKUP($A205,' Taxi out times'!$B$6467:$C$7195, 2, 0)*60)</f>
        <v>195.7303370786517</v>
      </c>
      <c r="M205" s="30">
        <f>IF(ISNA(VLOOKUP($A205,'Taxi in times'!$B$2:$C$483, 2, 0)), 'ICAO LTO Cycle times'!$D$8,VLOOKUP($A205,'Taxi in times'!$B$2:$C$483, 2, 0)*60)</f>
        <v>420</v>
      </c>
      <c r="N205" s="30">
        <f>IF(ISNA(VLOOKUP($A205,'Taxi in times'!$B$483:$C$1074, 2, 0)), 'ICAO LTO Cycle times'!$D$8,VLOOKUP($A205,'Taxi in times'!$B$483:$C$1074, 2, 0)*60)</f>
        <v>420</v>
      </c>
      <c r="O205" s="30">
        <f>IF(ISNA(VLOOKUP($A205,'Taxi in times'!$B$1074:$C$1700, 2, 0)), 'ICAO LTO Cycle times'!$D$8,VLOOKUP($A205,'Taxi in times'!$B$1074:$C$1700, 2, 0)*60)</f>
        <v>129.02654867256638</v>
      </c>
      <c r="P205" s="30">
        <f>IF(ISNA(VLOOKUP($A205,'Taxi in times'!$B$1700:$C$2346, 2, 0)), 'ICAO LTO Cycle times'!$D$8,VLOOKUP($A205,'Taxi in times'!$B$1700:$C$2346, 2, 0)*60)</f>
        <v>118.42285714285714</v>
      </c>
      <c r="Q205" s="30">
        <f>IF(ISNA(VLOOKUP($A205,'Taxi in times'!$B$2346:$C$3020, 2, 0)), 'ICAO LTO Cycle times'!$D$8,VLOOKUP($A205,'Taxi in times'!$B$2346:$C$3020, 2, 0)*60)</f>
        <v>118.18181818181819</v>
      </c>
      <c r="R205" s="30">
        <f>IF(ISNA(VLOOKUP($A205,'Taxi in times'!$B$3020:$C$3684, 2, 0)), 'ICAO LTO Cycle times'!$D$8,VLOOKUP($A205,'Taxi in times'!$B$3020:$C$3684, 2, 0)*60)</f>
        <v>121.89530685920577</v>
      </c>
      <c r="S205" s="30">
        <f>IF(ISNA(VLOOKUP($A205,'Taxi in times'!$B$3684:$C$4389, 2, 0)), 'ICAO LTO Cycle times'!$D$8,VLOOKUP($A205,'Taxi in times'!$B$3684:$C$4389, 2, 0)*60)</f>
        <v>90</v>
      </c>
      <c r="T205" s="30">
        <f>IF(ISNA(VLOOKUP($A205,'Taxi in times'!$B$4389:$C$5084, 2, 0)), 'ICAO LTO Cycle times'!$D$8,VLOOKUP($A205,'Taxi in times'!$B$4389:$C$5084, 2, 0)*60)</f>
        <v>78.181818181818173</v>
      </c>
      <c r="U205" s="30">
        <f>IF(ISNA(VLOOKUP($A205,'Taxi in times'!$B$5085:$C$5749, 2, 0)), 'ICAO LTO Cycle times'!$D$8,VLOOKUP($A205,'Taxi in times'!$B$5085:$C$5749, 2, 0)*60)</f>
        <v>101.94915254237287</v>
      </c>
      <c r="V205" s="30">
        <f>IF(ISNA(VLOOKUP($A205,'Taxi in times'!$B$5750:$C$6509, 2, 0)), 'ICAO LTO Cycle times'!$D$8,VLOOKUP($A205,'Taxi in times'!$B$5750:$C$6509, 2, 0)*60)</f>
        <v>97.752808988764045</v>
      </c>
      <c r="W205" s="30">
        <f>IF(ISNA(VLOOKUP($A205,'Taxi in times'!$B$6510:$C$7239, 2, 0)), 'ICAO LTO Cycle times'!$D$8,VLOOKUP($A205,'Taxi in times'!$B$6510:$C$7239, 2, 0)*60)</f>
        <v>95.50561797752809</v>
      </c>
    </row>
    <row r="206" spans="1:23">
      <c r="A206" s="3" t="s">
        <v>535</v>
      </c>
      <c r="B206" s="30">
        <f>IF(ISNA(VLOOKUP($A206,' Taxi out times'!$B$2:$C$483, 2, 0)), 'ICAO LTO Cycle times'!$D$7,VLOOKUP($A206,' Taxi out times'!$B$2:$C$483, 2, 0)*60)</f>
        <v>1140</v>
      </c>
      <c r="C206" s="30">
        <f>IF(ISNA(VLOOKUP($A206,' Taxi out times'!$B$484:$C$1071, 2, 0)), 'ICAO LTO Cycle times'!$D$7,VLOOKUP($A206,' Taxi out times'!$B$484:$C$1071, 2, 0)*60)</f>
        <v>216.66337611056267</v>
      </c>
      <c r="D206" s="30">
        <f>IF(ISNA(VLOOKUP($A206,' Taxi out times'!$B$1072:$C$1692, 2, 0)), 'ICAO LTO Cycle times'!$D$7,VLOOKUP($A206,' Taxi out times'!$B$1072:$C$1692, 2, 0)*60)</f>
        <v>272.17557251908397</v>
      </c>
      <c r="E206" s="30">
        <f>IF(ISNA(VLOOKUP($A206,' Taxi out times'!$B$1693:$C$2329, 2, 0)), 'ICAO LTO Cycle times'!$D$7,VLOOKUP($A206,' Taxi out times'!$B$1693:$C$2329, 2, 0)*60)</f>
        <v>435.62790697674421</v>
      </c>
      <c r="F206" s="30">
        <f>IF(ISNA(VLOOKUP($A206,' Taxi out times'!$B$2330:$C$2997, 2, 0)), 'ICAO LTO Cycle times'!$D$7,VLOOKUP($A206,' Taxi out times'!$B$2330:$C$2997, 2, 0)*60)</f>
        <v>323.50148367952522</v>
      </c>
      <c r="G206" s="30">
        <f>IF(ISNA(VLOOKUP($A206,' Taxi out times'!$B$2998:$C$3661, 2, 0)), 'ICAO LTO Cycle times'!$D$7,VLOOKUP($A206,' Taxi out times'!$B$2998:$C$3661, 2, 0)*60)</f>
        <v>248.37209302325584</v>
      </c>
      <c r="H206" s="30">
        <f>IF(ISNA(VLOOKUP($A206,' Taxi out times'!$B$3662:$C$4362, 2, 0)), 'ICAO LTO Cycle times'!$D$7,VLOOKUP($A206,' Taxi out times'!$B$3662:$C$4362, 2, 0)*60)</f>
        <v>240.55427251732104</v>
      </c>
      <c r="I206" s="30">
        <f>IF(ISNA(VLOOKUP($A206,' Taxi out times'!$B$4363:$C$5052, 2, 0)), 'ICAO LTO Cycle times'!$D$7,VLOOKUP($A206,' Taxi out times'!$B$4363:$C$5052, 2, 0)*60)</f>
        <v>230.67961165048544</v>
      </c>
      <c r="J206" s="30">
        <f>IF(ISNA(VLOOKUP($A206,' Taxi out times'!$B$5053:$C$5713, 2, 0)), 'ICAO LTO Cycle times'!$D$7,VLOOKUP($A206,' Taxi out times'!$B$5053:$C$5713, 2, 0)*60)</f>
        <v>230.8860759493671</v>
      </c>
      <c r="K206" s="30">
        <f>IF(ISNA(VLOOKUP($A206,' Taxi out times'!$B$5714:$C$6466, 2, 0)), 'ICAO LTO Cycle times'!$D$7,VLOOKUP($A206,' Taxi out times'!$B$5713:$C$6466, 2, 0)*60)</f>
        <v>229.2741935483871</v>
      </c>
      <c r="L206" s="30">
        <f>IF(ISNA(VLOOKUP($A206,' Taxi out times'!$B$6467:$C$7195, 2, 0)), 'ICAO LTO Cycle times'!$D$7,VLOOKUP($A206,' Taxi out times'!$B$6467:$C$7195, 2, 0)*60)</f>
        <v>202.55591054313098</v>
      </c>
      <c r="M206" s="30">
        <f>IF(ISNA(VLOOKUP($A206,'Taxi in times'!$B$2:$C$483, 2, 0)), 'ICAO LTO Cycle times'!$D$8,VLOOKUP($A206,'Taxi in times'!$B$2:$C$483, 2, 0)*60)</f>
        <v>420</v>
      </c>
      <c r="N206" s="30">
        <f>IF(ISNA(VLOOKUP($A206,'Taxi in times'!$B$483:$C$1074, 2, 0)), 'ICAO LTO Cycle times'!$D$8,VLOOKUP($A206,'Taxi in times'!$B$483:$C$1074, 2, 0)*60)</f>
        <v>139.8963730569948</v>
      </c>
      <c r="O206" s="30">
        <f>IF(ISNA(VLOOKUP($A206,'Taxi in times'!$B$1074:$C$1700, 2, 0)), 'ICAO LTO Cycle times'!$D$8,VLOOKUP($A206,'Taxi in times'!$B$1074:$C$1700, 2, 0)*60)</f>
        <v>126.10169491525424</v>
      </c>
      <c r="P206" s="30">
        <f>IF(ISNA(VLOOKUP($A206,'Taxi in times'!$B$1700:$C$2346, 2, 0)), 'ICAO LTO Cycle times'!$D$8,VLOOKUP($A206,'Taxi in times'!$B$1700:$C$2346, 2, 0)*60)</f>
        <v>166.03174603174602</v>
      </c>
      <c r="Q206" s="30">
        <f>IF(ISNA(VLOOKUP($A206,'Taxi in times'!$B$2346:$C$3020, 2, 0)), 'ICAO LTO Cycle times'!$D$8,VLOOKUP($A206,'Taxi in times'!$B$2346:$C$3020, 2, 0)*60)</f>
        <v>213.58090185676392</v>
      </c>
      <c r="R206" s="30">
        <f>IF(ISNA(VLOOKUP($A206,'Taxi in times'!$B$3020:$C$3684, 2, 0)), 'ICAO LTO Cycle times'!$D$8,VLOOKUP($A206,'Taxi in times'!$B$3020:$C$3684, 2, 0)*60)</f>
        <v>193.82608695652172</v>
      </c>
      <c r="S206" s="30">
        <f>IF(ISNA(VLOOKUP($A206,'Taxi in times'!$B$3684:$C$4389, 2, 0)), 'ICAO LTO Cycle times'!$D$8,VLOOKUP($A206,'Taxi in times'!$B$3684:$C$4389, 2, 0)*60)</f>
        <v>143.57647058823531</v>
      </c>
      <c r="T206" s="30">
        <f>IF(ISNA(VLOOKUP($A206,'Taxi in times'!$B$4389:$C$5084, 2, 0)), 'ICAO LTO Cycle times'!$D$8,VLOOKUP($A206,'Taxi in times'!$B$4389:$C$5084, 2, 0)*60)</f>
        <v>147.39130434782606</v>
      </c>
      <c r="U206" s="30">
        <f>IF(ISNA(VLOOKUP($A206,'Taxi in times'!$B$5085:$C$5749, 2, 0)), 'ICAO LTO Cycle times'!$D$8,VLOOKUP($A206,'Taxi in times'!$B$5085:$C$5749, 2, 0)*60)</f>
        <v>151.46529562982005</v>
      </c>
      <c r="V206" s="30">
        <f>IF(ISNA(VLOOKUP($A206,'Taxi in times'!$B$5750:$C$6509, 2, 0)), 'ICAO LTO Cycle times'!$D$8,VLOOKUP($A206,'Taxi in times'!$B$5750:$C$6509, 2, 0)*60)</f>
        <v>147.55434782608697</v>
      </c>
      <c r="W206" s="30">
        <f>IF(ISNA(VLOOKUP($A206,'Taxi in times'!$B$6510:$C$7239, 2, 0)), 'ICAO LTO Cycle times'!$D$8,VLOOKUP($A206,'Taxi in times'!$B$6510:$C$7239, 2, 0)*60)</f>
        <v>136.44539614561026</v>
      </c>
    </row>
    <row r="207" spans="1:23">
      <c r="A207" s="3" t="s">
        <v>536</v>
      </c>
      <c r="B207" s="30">
        <f>IF(ISNA(VLOOKUP($A207,' Taxi out times'!$B$2:$C$483, 2, 0)), 'ICAO LTO Cycle times'!$D$7,VLOOKUP($A207,' Taxi out times'!$B$2:$C$483, 2, 0)*60)</f>
        <v>1140</v>
      </c>
      <c r="C207" s="30">
        <f>IF(ISNA(VLOOKUP($A207,' Taxi out times'!$B$484:$C$1071, 2, 0)), 'ICAO LTO Cycle times'!$D$7,VLOOKUP($A207,' Taxi out times'!$B$484:$C$1071, 2, 0)*60)</f>
        <v>122.89062500000001</v>
      </c>
      <c r="D207" s="30">
        <f>IF(ISNA(VLOOKUP($A207,' Taxi out times'!$B$1072:$C$1692, 2, 0)), 'ICAO LTO Cycle times'!$D$7,VLOOKUP($A207,' Taxi out times'!$B$1072:$C$1692, 2, 0)*60)</f>
        <v>119.16876574307304</v>
      </c>
      <c r="E207" s="30">
        <f>IF(ISNA(VLOOKUP($A207,' Taxi out times'!$B$1693:$C$2329, 2, 0)), 'ICAO LTO Cycle times'!$D$7,VLOOKUP($A207,' Taxi out times'!$B$1693:$C$2329, 2, 0)*60)</f>
        <v>119.13565426170467</v>
      </c>
      <c r="F207" s="30">
        <f>IF(ISNA(VLOOKUP($A207,' Taxi out times'!$B$2330:$C$2997, 2, 0)), 'ICAO LTO Cycle times'!$D$7,VLOOKUP($A207,' Taxi out times'!$B$2330:$C$2997, 2, 0)*60)</f>
        <v>122.7503015681544</v>
      </c>
      <c r="G207" s="30">
        <f>IF(ISNA(VLOOKUP($A207,' Taxi out times'!$B$2998:$C$3661, 2, 0)), 'ICAO LTO Cycle times'!$D$7,VLOOKUP($A207,' Taxi out times'!$B$2998:$C$3661, 2, 0)*60)</f>
        <v>122.8252788104089</v>
      </c>
      <c r="H207" s="30">
        <f>IF(ISNA(VLOOKUP($A207,' Taxi out times'!$B$3662:$C$4362, 2, 0)), 'ICAO LTO Cycle times'!$D$7,VLOOKUP($A207,' Taxi out times'!$B$3662:$C$4362, 2, 0)*60)</f>
        <v>124.28070175438597</v>
      </c>
      <c r="I207" s="30">
        <f>IF(ISNA(VLOOKUP($A207,' Taxi out times'!$B$4363:$C$5052, 2, 0)), 'ICAO LTO Cycle times'!$D$7,VLOOKUP($A207,' Taxi out times'!$B$4363:$C$5052, 2, 0)*60)</f>
        <v>122.64194669756661</v>
      </c>
      <c r="J207" s="30">
        <f>IF(ISNA(VLOOKUP($A207,' Taxi out times'!$B$5053:$C$5713, 2, 0)), 'ICAO LTO Cycle times'!$D$7,VLOOKUP($A207,' Taxi out times'!$B$5053:$C$5713, 2, 0)*60)</f>
        <v>128.04255319148936</v>
      </c>
      <c r="K207" s="30">
        <f>IF(ISNA(VLOOKUP($A207,' Taxi out times'!$B$5714:$C$6466, 2, 0)), 'ICAO LTO Cycle times'!$D$7,VLOOKUP($A207,' Taxi out times'!$B$5713:$C$6466, 2, 0)*60)</f>
        <v>121.3953488372093</v>
      </c>
      <c r="L207" s="30">
        <f>IF(ISNA(VLOOKUP($A207,' Taxi out times'!$B$6467:$C$7195, 2, 0)), 'ICAO LTO Cycle times'!$D$7,VLOOKUP($A207,' Taxi out times'!$B$6467:$C$7195, 2, 0)*60)</f>
        <v>124.85294117647059</v>
      </c>
      <c r="M207" s="30">
        <f>IF(ISNA(VLOOKUP($A207,'Taxi in times'!$B$2:$C$483, 2, 0)), 'ICAO LTO Cycle times'!$D$8,VLOOKUP($A207,'Taxi in times'!$B$2:$C$483, 2, 0)*60)</f>
        <v>420</v>
      </c>
      <c r="N207" s="30">
        <f>IF(ISNA(VLOOKUP($A207,'Taxi in times'!$B$483:$C$1074, 2, 0)), 'ICAO LTO Cycle times'!$D$8,VLOOKUP($A207,'Taxi in times'!$B$483:$C$1074, 2, 0)*60)</f>
        <v>96.644823066841411</v>
      </c>
      <c r="O207" s="30">
        <f>IF(ISNA(VLOOKUP($A207,'Taxi in times'!$B$1074:$C$1700, 2, 0)), 'ICAO LTO Cycle times'!$D$8,VLOOKUP($A207,'Taxi in times'!$B$1074:$C$1700, 2, 0)*60)</f>
        <v>85.311308767471402</v>
      </c>
      <c r="P207" s="30">
        <f>IF(ISNA(VLOOKUP($A207,'Taxi in times'!$B$1700:$C$2346, 2, 0)), 'ICAO LTO Cycle times'!$D$8,VLOOKUP($A207,'Taxi in times'!$B$1700:$C$2346, 2, 0)*60)</f>
        <v>85.465538089480049</v>
      </c>
      <c r="Q207" s="30">
        <f>IF(ISNA(VLOOKUP($A207,'Taxi in times'!$B$2346:$C$3020, 2, 0)), 'ICAO LTO Cycle times'!$D$8,VLOOKUP($A207,'Taxi in times'!$B$2346:$C$3020, 2, 0)*60)</f>
        <v>84.219512195121951</v>
      </c>
      <c r="R207" s="30">
        <f>IF(ISNA(VLOOKUP($A207,'Taxi in times'!$B$3020:$C$3684, 2, 0)), 'ICAO LTO Cycle times'!$D$8,VLOOKUP($A207,'Taxi in times'!$B$3020:$C$3684, 2, 0)*60)</f>
        <v>83.18518518518519</v>
      </c>
      <c r="S207" s="30">
        <f>IF(ISNA(VLOOKUP($A207,'Taxi in times'!$B$3684:$C$4389, 2, 0)), 'ICAO LTO Cycle times'!$D$8,VLOOKUP($A207,'Taxi in times'!$B$3684:$C$4389, 2, 0)*60)</f>
        <v>81.569086651053865</v>
      </c>
      <c r="T207" s="30">
        <f>IF(ISNA(VLOOKUP($A207,'Taxi in times'!$B$4389:$C$5084, 2, 0)), 'ICAO LTO Cycle times'!$D$8,VLOOKUP($A207,'Taxi in times'!$B$4389:$C$5084, 2, 0)*60)</f>
        <v>76.846950517836603</v>
      </c>
      <c r="U207" s="30">
        <f>IF(ISNA(VLOOKUP($A207,'Taxi in times'!$B$5085:$C$5749, 2, 0)), 'ICAO LTO Cycle times'!$D$8,VLOOKUP($A207,'Taxi in times'!$B$5085:$C$5749, 2, 0)*60)</f>
        <v>91.622481442205725</v>
      </c>
      <c r="V207" s="30">
        <f>IF(ISNA(VLOOKUP($A207,'Taxi in times'!$B$5750:$C$6509, 2, 0)), 'ICAO LTO Cycle times'!$D$8,VLOOKUP($A207,'Taxi in times'!$B$5750:$C$6509, 2, 0)*60)</f>
        <v>91.65537270087124</v>
      </c>
      <c r="W207" s="30">
        <f>IF(ISNA(VLOOKUP($A207,'Taxi in times'!$B$6510:$C$7239, 2, 0)), 'ICAO LTO Cycle times'!$D$8,VLOOKUP($A207,'Taxi in times'!$B$6510:$C$7239, 2, 0)*60)</f>
        <v>82.796352583586625</v>
      </c>
    </row>
    <row r="208" spans="1:23">
      <c r="A208" s="3" t="s">
        <v>537</v>
      </c>
      <c r="B208" s="30">
        <f>IF(ISNA(VLOOKUP($A208,' Taxi out times'!$B$2:$C$483, 2, 0)), 'ICAO LTO Cycle times'!$D$7,VLOOKUP($A208,' Taxi out times'!$B$2:$C$483, 2, 0)*60)</f>
        <v>1140</v>
      </c>
      <c r="C208" s="30">
        <f>IF(ISNA(VLOOKUP($A208,' Taxi out times'!$B$484:$C$1071, 2, 0)), 'ICAO LTO Cycle times'!$D$7,VLOOKUP($A208,' Taxi out times'!$B$484:$C$1071, 2, 0)*60)</f>
        <v>132.4075924075924</v>
      </c>
      <c r="D208" s="30">
        <f>IF(ISNA(VLOOKUP($A208,' Taxi out times'!$B$1072:$C$1692, 2, 0)), 'ICAO LTO Cycle times'!$D$7,VLOOKUP($A208,' Taxi out times'!$B$1072:$C$1692, 2, 0)*60)</f>
        <v>134.26614481409001</v>
      </c>
      <c r="E208" s="30">
        <f>IF(ISNA(VLOOKUP($A208,' Taxi out times'!$B$1693:$C$2329, 2, 0)), 'ICAO LTO Cycle times'!$D$7,VLOOKUP($A208,' Taxi out times'!$B$1693:$C$2329, 2, 0)*60)</f>
        <v>141.8973862536302</v>
      </c>
      <c r="F208" s="30">
        <f>IF(ISNA(VLOOKUP($A208,' Taxi out times'!$B$2330:$C$2997, 2, 0)), 'ICAO LTO Cycle times'!$D$7,VLOOKUP($A208,' Taxi out times'!$B$2330:$C$2997, 2, 0)*60)</f>
        <v>140.58767772511851</v>
      </c>
      <c r="G208" s="30">
        <f>IF(ISNA(VLOOKUP($A208,' Taxi out times'!$B$2998:$C$3661, 2, 0)), 'ICAO LTO Cycle times'!$D$7,VLOOKUP($A208,' Taxi out times'!$B$2998:$C$3661, 2, 0)*60)</f>
        <v>143.5948361469712</v>
      </c>
      <c r="H208" s="30">
        <f>IF(ISNA(VLOOKUP($A208,' Taxi out times'!$B$3662:$C$4362, 2, 0)), 'ICAO LTO Cycle times'!$D$7,VLOOKUP($A208,' Taxi out times'!$B$3662:$C$4362, 2, 0)*60)</f>
        <v>126.95088044485635</v>
      </c>
      <c r="I208" s="30">
        <f>IF(ISNA(VLOOKUP($A208,' Taxi out times'!$B$4363:$C$5052, 2, 0)), 'ICAO LTO Cycle times'!$D$7,VLOOKUP($A208,' Taxi out times'!$B$4363:$C$5052, 2, 0)*60)</f>
        <v>133.41681574239715</v>
      </c>
      <c r="J208" s="30">
        <f>IF(ISNA(VLOOKUP($A208,' Taxi out times'!$B$5053:$C$5713, 2, 0)), 'ICAO LTO Cycle times'!$D$7,VLOOKUP($A208,' Taxi out times'!$B$5053:$C$5713, 2, 0)*60)</f>
        <v>148.1875</v>
      </c>
      <c r="K208" s="30">
        <f>IF(ISNA(VLOOKUP($A208,' Taxi out times'!$B$5714:$C$6466, 2, 0)), 'ICAO LTO Cycle times'!$D$7,VLOOKUP($A208,' Taxi out times'!$B$5713:$C$6466, 2, 0)*60)</f>
        <v>149.84429065743944</v>
      </c>
      <c r="L208" s="30">
        <f>IF(ISNA(VLOOKUP($A208,' Taxi out times'!$B$6467:$C$7195, 2, 0)), 'ICAO LTO Cycle times'!$D$7,VLOOKUP($A208,' Taxi out times'!$B$6467:$C$7195, 2, 0)*60)</f>
        <v>131.21951219512195</v>
      </c>
      <c r="M208" s="30">
        <f>IF(ISNA(VLOOKUP($A208,'Taxi in times'!$B$2:$C$483, 2, 0)), 'ICAO LTO Cycle times'!$D$8,VLOOKUP($A208,'Taxi in times'!$B$2:$C$483, 2, 0)*60)</f>
        <v>420</v>
      </c>
      <c r="N208" s="30">
        <f>IF(ISNA(VLOOKUP($A208,'Taxi in times'!$B$483:$C$1074, 2, 0)), 'ICAO LTO Cycle times'!$D$8,VLOOKUP($A208,'Taxi in times'!$B$483:$C$1074, 2, 0)*60)</f>
        <v>122.22891566265061</v>
      </c>
      <c r="O208" s="30">
        <f>IF(ISNA(VLOOKUP($A208,'Taxi in times'!$B$1074:$C$1700, 2, 0)), 'ICAO LTO Cycle times'!$D$8,VLOOKUP($A208,'Taxi in times'!$B$1074:$C$1700, 2, 0)*60)</f>
        <v>119.47368421052632</v>
      </c>
      <c r="P208" s="30">
        <f>IF(ISNA(VLOOKUP($A208,'Taxi in times'!$B$1700:$C$2346, 2, 0)), 'ICAO LTO Cycle times'!$D$8,VLOOKUP($A208,'Taxi in times'!$B$1700:$C$2346, 2, 0)*60)</f>
        <v>122.54090471607314</v>
      </c>
      <c r="Q208" s="30">
        <f>IF(ISNA(VLOOKUP($A208,'Taxi in times'!$B$2346:$C$3020, 2, 0)), 'ICAO LTO Cycle times'!$D$8,VLOOKUP($A208,'Taxi in times'!$B$2346:$C$3020, 2, 0)*60)</f>
        <v>120.11406844106463</v>
      </c>
      <c r="R208" s="30">
        <f>IF(ISNA(VLOOKUP($A208,'Taxi in times'!$B$3020:$C$3684, 2, 0)), 'ICAO LTO Cycle times'!$D$8,VLOOKUP($A208,'Taxi in times'!$B$3020:$C$3684, 2, 0)*60)</f>
        <v>120.06006006006007</v>
      </c>
      <c r="S208" s="30">
        <f>IF(ISNA(VLOOKUP($A208,'Taxi in times'!$B$3684:$C$4389, 2, 0)), 'ICAO LTO Cycle times'!$D$8,VLOOKUP($A208,'Taxi in times'!$B$3684:$C$4389, 2, 0)*60)</f>
        <v>120</v>
      </c>
      <c r="T208" s="30">
        <f>IF(ISNA(VLOOKUP($A208,'Taxi in times'!$B$4389:$C$5084, 2, 0)), 'ICAO LTO Cycle times'!$D$8,VLOOKUP($A208,'Taxi in times'!$B$4389:$C$5084, 2, 0)*60)</f>
        <v>129.14798206278027</v>
      </c>
      <c r="U208" s="30">
        <f>IF(ISNA(VLOOKUP($A208,'Taxi in times'!$B$5085:$C$5749, 2, 0)), 'ICAO LTO Cycle times'!$D$8,VLOOKUP($A208,'Taxi in times'!$B$5085:$C$5749, 2, 0)*60)</f>
        <v>142.14807090719501</v>
      </c>
      <c r="V208" s="30">
        <f>IF(ISNA(VLOOKUP($A208,'Taxi in times'!$B$5750:$C$6509, 2, 0)), 'ICAO LTO Cycle times'!$D$8,VLOOKUP($A208,'Taxi in times'!$B$5750:$C$6509, 2, 0)*60)</f>
        <v>138.51398601398603</v>
      </c>
      <c r="W208" s="30">
        <f>IF(ISNA(VLOOKUP($A208,'Taxi in times'!$B$6510:$C$7239, 2, 0)), 'ICAO LTO Cycle times'!$D$8,VLOOKUP($A208,'Taxi in times'!$B$6510:$C$7239, 2, 0)*60)</f>
        <v>124.37556973564266</v>
      </c>
    </row>
    <row r="209" spans="1:23">
      <c r="A209" s="3" t="s">
        <v>538</v>
      </c>
      <c r="B209" s="30">
        <f>IF(ISNA(VLOOKUP($A209,' Taxi out times'!$B$2:$C$483, 2, 0)), 'ICAO LTO Cycle times'!$D$7,VLOOKUP($A209,' Taxi out times'!$B$2:$C$483, 2, 0)*60)</f>
        <v>1140</v>
      </c>
      <c r="C209" s="30">
        <f>IF(ISNA(VLOOKUP($A209,' Taxi out times'!$B$484:$C$1071, 2, 0)), 'ICAO LTO Cycle times'!$D$7,VLOOKUP($A209,' Taxi out times'!$B$484:$C$1071, 2, 0)*60)</f>
        <v>136.447615471273</v>
      </c>
      <c r="D209" s="30">
        <f>IF(ISNA(VLOOKUP($A209,' Taxi out times'!$B$1072:$C$1692, 2, 0)), 'ICAO LTO Cycle times'!$D$7,VLOOKUP($A209,' Taxi out times'!$B$1072:$C$1692, 2, 0)*60)</f>
        <v>136.25657202944268</v>
      </c>
      <c r="E209" s="30">
        <f>IF(ISNA(VLOOKUP($A209,' Taxi out times'!$B$1693:$C$2329, 2, 0)), 'ICAO LTO Cycle times'!$D$7,VLOOKUP($A209,' Taxi out times'!$B$1693:$C$2329, 2, 0)*60)</f>
        <v>135.965848452508</v>
      </c>
      <c r="F209" s="30">
        <f>IF(ISNA(VLOOKUP($A209,' Taxi out times'!$B$2330:$C$2997, 2, 0)), 'ICAO LTO Cycle times'!$D$7,VLOOKUP($A209,' Taxi out times'!$B$2330:$C$2997, 2, 0)*60)</f>
        <v>140.98721590909091</v>
      </c>
      <c r="G209" s="30">
        <f>IF(ISNA(VLOOKUP($A209,' Taxi out times'!$B$2998:$C$3661, 2, 0)), 'ICAO LTO Cycle times'!$D$7,VLOOKUP($A209,' Taxi out times'!$B$2998:$C$3661, 2, 0)*60)</f>
        <v>147.53265090010589</v>
      </c>
      <c r="H209" s="30">
        <f>IF(ISNA(VLOOKUP($A209,' Taxi out times'!$B$3662:$C$4362, 2, 0)), 'ICAO LTO Cycle times'!$D$7,VLOOKUP($A209,' Taxi out times'!$B$3662:$C$4362, 2, 0)*60)</f>
        <v>149.64285714285714</v>
      </c>
      <c r="I209" s="30">
        <f>IF(ISNA(VLOOKUP($A209,' Taxi out times'!$B$4363:$C$5052, 2, 0)), 'ICAO LTO Cycle times'!$D$7,VLOOKUP($A209,' Taxi out times'!$B$4363:$C$5052, 2, 0)*60)</f>
        <v>140.66956812855707</v>
      </c>
      <c r="J209" s="30">
        <f>IF(ISNA(VLOOKUP($A209,' Taxi out times'!$B$5053:$C$5713, 2, 0)), 'ICAO LTO Cycle times'!$D$7,VLOOKUP($A209,' Taxi out times'!$B$5053:$C$5713, 2, 0)*60)</f>
        <v>148.89473684210526</v>
      </c>
      <c r="K209" s="30">
        <f>IF(ISNA(VLOOKUP($A209,' Taxi out times'!$B$5714:$C$6466, 2, 0)), 'ICAO LTO Cycle times'!$D$7,VLOOKUP($A209,' Taxi out times'!$B$5713:$C$6466, 2, 0)*60)</f>
        <v>139.78679504814303</v>
      </c>
      <c r="L209" s="30">
        <f>IF(ISNA(VLOOKUP($A209,' Taxi out times'!$B$6467:$C$7195, 2, 0)), 'ICAO LTO Cycle times'!$D$7,VLOOKUP($A209,' Taxi out times'!$B$6467:$C$7195, 2, 0)*60)</f>
        <v>145.67951318458418</v>
      </c>
      <c r="M209" s="30">
        <f>IF(ISNA(VLOOKUP($A209,'Taxi in times'!$B$2:$C$483, 2, 0)), 'ICAO LTO Cycle times'!$D$8,VLOOKUP($A209,'Taxi in times'!$B$2:$C$483, 2, 0)*60)</f>
        <v>420</v>
      </c>
      <c r="N209" s="30">
        <f>IF(ISNA(VLOOKUP($A209,'Taxi in times'!$B$483:$C$1074, 2, 0)), 'ICAO LTO Cycle times'!$D$8,VLOOKUP($A209,'Taxi in times'!$B$483:$C$1074, 2, 0)*60)</f>
        <v>110.83269671504965</v>
      </c>
      <c r="O209" s="30">
        <f>IF(ISNA(VLOOKUP($A209,'Taxi in times'!$B$1074:$C$1700, 2, 0)), 'ICAO LTO Cycle times'!$D$8,VLOOKUP($A209,'Taxi in times'!$B$1074:$C$1700, 2, 0)*60)</f>
        <v>111.06065980844271</v>
      </c>
      <c r="P209" s="30">
        <f>IF(ISNA(VLOOKUP($A209,'Taxi in times'!$B$1700:$C$2346, 2, 0)), 'ICAO LTO Cycle times'!$D$8,VLOOKUP($A209,'Taxi in times'!$B$1700:$C$2346, 2, 0)*60)</f>
        <v>111.23209169054442</v>
      </c>
      <c r="Q209" s="30">
        <f>IF(ISNA(VLOOKUP($A209,'Taxi in times'!$B$2346:$C$3020, 2, 0)), 'ICAO LTO Cycle times'!$D$8,VLOOKUP($A209,'Taxi in times'!$B$2346:$C$3020, 2, 0)*60)</f>
        <v>110.40342734737594</v>
      </c>
      <c r="R209" s="30">
        <f>IF(ISNA(VLOOKUP($A209,'Taxi in times'!$B$3020:$C$3684, 2, 0)), 'ICAO LTO Cycle times'!$D$8,VLOOKUP($A209,'Taxi in times'!$B$3020:$C$3684, 2, 0)*60)</f>
        <v>106.93892045454545</v>
      </c>
      <c r="S209" s="30">
        <f>IF(ISNA(VLOOKUP($A209,'Taxi in times'!$B$3684:$C$4389, 2, 0)), 'ICAO LTO Cycle times'!$D$8,VLOOKUP($A209,'Taxi in times'!$B$3684:$C$4389, 2, 0)*60)</f>
        <v>111.69230769230769</v>
      </c>
      <c r="T209" s="30">
        <f>IF(ISNA(VLOOKUP($A209,'Taxi in times'!$B$4389:$C$5084, 2, 0)), 'ICAO LTO Cycle times'!$D$8,VLOOKUP($A209,'Taxi in times'!$B$4389:$C$5084, 2, 0)*60)</f>
        <v>109.59327731092436</v>
      </c>
      <c r="U209" s="30">
        <f>IF(ISNA(VLOOKUP($A209,'Taxi in times'!$B$5085:$C$5749, 2, 0)), 'ICAO LTO Cycle times'!$D$8,VLOOKUP($A209,'Taxi in times'!$B$5085:$C$5749, 2, 0)*60)</f>
        <v>111.13815789473685</v>
      </c>
      <c r="V209" s="30">
        <f>IF(ISNA(VLOOKUP($A209,'Taxi in times'!$B$5750:$C$6509, 2, 0)), 'ICAO LTO Cycle times'!$D$8,VLOOKUP($A209,'Taxi in times'!$B$5750:$C$6509, 2, 0)*60)</f>
        <v>99.917269906928638</v>
      </c>
      <c r="W209" s="30">
        <f>IF(ISNA(VLOOKUP($A209,'Taxi in times'!$B$6510:$C$7239, 2, 0)), 'ICAO LTO Cycle times'!$D$8,VLOOKUP($A209,'Taxi in times'!$B$6510:$C$7239, 2, 0)*60)</f>
        <v>96.032719836400815</v>
      </c>
    </row>
    <row r="210" spans="1:23">
      <c r="A210" s="3" t="s">
        <v>539</v>
      </c>
      <c r="B210" s="30">
        <f>IF(ISNA(VLOOKUP($A210,' Taxi out times'!$B$2:$C$483, 2, 0)), 'ICAO LTO Cycle times'!$D$7,VLOOKUP($A210,' Taxi out times'!$B$2:$C$483, 2, 0)*60)</f>
        <v>545.7912600763683</v>
      </c>
      <c r="C210" s="30">
        <f>IF(ISNA(VLOOKUP($A210,' Taxi out times'!$B$484:$C$1071, 2, 0)), 'ICAO LTO Cycle times'!$D$7,VLOOKUP($A210,' Taxi out times'!$B$484:$C$1071, 2, 0)*60)</f>
        <v>414.76200825907415</v>
      </c>
      <c r="D210" s="30">
        <f>IF(ISNA(VLOOKUP($A210,' Taxi out times'!$B$1072:$C$1692, 2, 0)), 'ICAO LTO Cycle times'!$D$7,VLOOKUP($A210,' Taxi out times'!$B$1072:$C$1692, 2, 0)*60)</f>
        <v>400.17503586800575</v>
      </c>
      <c r="E210" s="30">
        <f>IF(ISNA(VLOOKUP($A210,' Taxi out times'!$B$1693:$C$2329, 2, 0)), 'ICAO LTO Cycle times'!$D$7,VLOOKUP($A210,' Taxi out times'!$B$1693:$C$2329, 2, 0)*60)</f>
        <v>411.02123782154621</v>
      </c>
      <c r="F210" s="30">
        <f>IF(ISNA(VLOOKUP($A210,' Taxi out times'!$B$2330:$C$2997, 2, 0)), 'ICAO LTO Cycle times'!$D$7,VLOOKUP($A210,' Taxi out times'!$B$2330:$C$2997, 2, 0)*60)</f>
        <v>402.136870490489</v>
      </c>
      <c r="G210" s="30">
        <f>IF(ISNA(VLOOKUP($A210,' Taxi out times'!$B$2998:$C$3661, 2, 0)), 'ICAO LTO Cycle times'!$D$7,VLOOKUP($A210,' Taxi out times'!$B$2998:$C$3661, 2, 0)*60)</f>
        <v>413.35544340302812</v>
      </c>
      <c r="H210" s="30">
        <f>IF(ISNA(VLOOKUP($A210,' Taxi out times'!$B$3662:$C$4362, 2, 0)), 'ICAO LTO Cycle times'!$D$7,VLOOKUP($A210,' Taxi out times'!$B$3662:$C$4362, 2, 0)*60)</f>
        <v>399.19148936170211</v>
      </c>
      <c r="I210" s="30">
        <f>IF(ISNA(VLOOKUP($A210,' Taxi out times'!$B$4363:$C$5052, 2, 0)), 'ICAO LTO Cycle times'!$D$7,VLOOKUP($A210,' Taxi out times'!$B$4363:$C$5052, 2, 0)*60)</f>
        <v>411.98338936128141</v>
      </c>
      <c r="J210" s="30">
        <f>IF(ISNA(VLOOKUP($A210,' Taxi out times'!$B$5053:$C$5713, 2, 0)), 'ICAO LTO Cycle times'!$D$7,VLOOKUP($A210,' Taxi out times'!$B$5053:$C$5713, 2, 0)*60)</f>
        <v>446.16373216810177</v>
      </c>
      <c r="K210" s="30">
        <f>IF(ISNA(VLOOKUP($A210,' Taxi out times'!$B$5714:$C$6466, 2, 0)), 'ICAO LTO Cycle times'!$D$7,VLOOKUP($A210,' Taxi out times'!$B$5713:$C$6466, 2, 0)*60)</f>
        <v>401.92981392811686</v>
      </c>
      <c r="L210" s="30">
        <f>IF(ISNA(VLOOKUP($A210,' Taxi out times'!$B$6467:$C$7195, 2, 0)), 'ICAO LTO Cycle times'!$D$7,VLOOKUP($A210,' Taxi out times'!$B$6467:$C$7195, 2, 0)*60)</f>
        <v>413.02526804188352</v>
      </c>
      <c r="M210" s="30">
        <f>IF(ISNA(VLOOKUP($A210,'Taxi in times'!$B$2:$C$483, 2, 0)), 'ICAO LTO Cycle times'!$D$8,VLOOKUP($A210,'Taxi in times'!$B$2:$C$483, 2, 0)*60)</f>
        <v>172.35969387755102</v>
      </c>
      <c r="N210" s="30">
        <f>IF(ISNA(VLOOKUP($A210,'Taxi in times'!$B$483:$C$1074, 2, 0)), 'ICAO LTO Cycle times'!$D$8,VLOOKUP($A210,'Taxi in times'!$B$483:$C$1074, 2, 0)*60)</f>
        <v>156.63701578192254</v>
      </c>
      <c r="O210" s="30">
        <f>IF(ISNA(VLOOKUP($A210,'Taxi in times'!$B$1074:$C$1700, 2, 0)), 'ICAO LTO Cycle times'!$D$8,VLOOKUP($A210,'Taxi in times'!$B$1074:$C$1700, 2, 0)*60)</f>
        <v>160.71918787532172</v>
      </c>
      <c r="P210" s="30">
        <f>IF(ISNA(VLOOKUP($A210,'Taxi in times'!$B$1700:$C$2346, 2, 0)), 'ICAO LTO Cycle times'!$D$8,VLOOKUP($A210,'Taxi in times'!$B$1700:$C$2346, 2, 0)*60)</f>
        <v>161.73182009247583</v>
      </c>
      <c r="Q210" s="30">
        <f>IF(ISNA(VLOOKUP($A210,'Taxi in times'!$B$2346:$C$3020, 2, 0)), 'ICAO LTO Cycle times'!$D$8,VLOOKUP($A210,'Taxi in times'!$B$2346:$C$3020, 2, 0)*60)</f>
        <v>164.84857225266802</v>
      </c>
      <c r="R210" s="30">
        <f>IF(ISNA(VLOOKUP($A210,'Taxi in times'!$B$3020:$C$3684, 2, 0)), 'ICAO LTO Cycle times'!$D$8,VLOOKUP($A210,'Taxi in times'!$B$3020:$C$3684, 2, 0)*60)</f>
        <v>172.52614355836948</v>
      </c>
      <c r="S210" s="30">
        <f>IF(ISNA(VLOOKUP($A210,'Taxi in times'!$B$3684:$C$4389, 2, 0)), 'ICAO LTO Cycle times'!$D$8,VLOOKUP($A210,'Taxi in times'!$B$3684:$C$4389, 2, 0)*60)</f>
        <v>173.16095211107964</v>
      </c>
      <c r="T210" s="30">
        <f>IF(ISNA(VLOOKUP($A210,'Taxi in times'!$B$4389:$C$5084, 2, 0)), 'ICAO LTO Cycle times'!$D$8,VLOOKUP($A210,'Taxi in times'!$B$4389:$C$5084, 2, 0)*60)</f>
        <v>172.53660466956865</v>
      </c>
      <c r="U210" s="30">
        <f>IF(ISNA(VLOOKUP($A210,'Taxi in times'!$B$5085:$C$5749, 2, 0)), 'ICAO LTO Cycle times'!$D$8,VLOOKUP($A210,'Taxi in times'!$B$5085:$C$5749, 2, 0)*60)</f>
        <v>160.65748841996913</v>
      </c>
      <c r="V210" s="30">
        <f>IF(ISNA(VLOOKUP($A210,'Taxi in times'!$B$5750:$C$6509, 2, 0)), 'ICAO LTO Cycle times'!$D$8,VLOOKUP($A210,'Taxi in times'!$B$5750:$C$6509, 2, 0)*60)</f>
        <v>153.63181681229287</v>
      </c>
      <c r="W210" s="30">
        <f>IF(ISNA(VLOOKUP($A210,'Taxi in times'!$B$6510:$C$7239, 2, 0)), 'ICAO LTO Cycle times'!$D$8,VLOOKUP($A210,'Taxi in times'!$B$6510:$C$7239, 2, 0)*60)</f>
        <v>150.03574340001256</v>
      </c>
    </row>
    <row r="211" spans="1:23">
      <c r="A211" s="3" t="s">
        <v>540</v>
      </c>
      <c r="B211" s="30">
        <f>IF(ISNA(VLOOKUP($A211,' Taxi out times'!$B$2:$C$483, 2, 0)), 'ICAO LTO Cycle times'!$D$7,VLOOKUP($A211,' Taxi out times'!$B$2:$C$483, 2, 0)*60)</f>
        <v>614.46945337620582</v>
      </c>
      <c r="C211" s="30">
        <f>IF(ISNA(VLOOKUP($A211,' Taxi out times'!$B$484:$C$1071, 2, 0)), 'ICAO LTO Cycle times'!$D$7,VLOOKUP($A211,' Taxi out times'!$B$484:$C$1071, 2, 0)*60)</f>
        <v>549.19135135135139</v>
      </c>
      <c r="D211" s="30">
        <f>IF(ISNA(VLOOKUP($A211,' Taxi out times'!$B$1072:$C$1692, 2, 0)), 'ICAO LTO Cycle times'!$D$7,VLOOKUP($A211,' Taxi out times'!$B$1072:$C$1692, 2, 0)*60)</f>
        <v>567.84508870618777</v>
      </c>
      <c r="E211" s="30">
        <f>IF(ISNA(VLOOKUP($A211,' Taxi out times'!$B$1693:$C$2329, 2, 0)), 'ICAO LTO Cycle times'!$D$7,VLOOKUP($A211,' Taxi out times'!$B$1693:$C$2329, 2, 0)*60)</f>
        <v>549.38618667205981</v>
      </c>
      <c r="F211" s="30">
        <f>IF(ISNA(VLOOKUP($A211,' Taxi out times'!$B$2330:$C$2997, 2, 0)), 'ICAO LTO Cycle times'!$D$7,VLOOKUP($A211,' Taxi out times'!$B$2330:$C$2997, 2, 0)*60)</f>
        <v>604.4952151047504</v>
      </c>
      <c r="G211" s="30">
        <f>IF(ISNA(VLOOKUP($A211,' Taxi out times'!$B$2998:$C$3661, 2, 0)), 'ICAO LTO Cycle times'!$D$7,VLOOKUP($A211,' Taxi out times'!$B$2998:$C$3661, 2, 0)*60)</f>
        <v>565.42108306031992</v>
      </c>
      <c r="H211" s="30">
        <f>IF(ISNA(VLOOKUP($A211,' Taxi out times'!$B$3662:$C$4362, 2, 0)), 'ICAO LTO Cycle times'!$D$7,VLOOKUP($A211,' Taxi out times'!$B$3662:$C$4362, 2, 0)*60)</f>
        <v>542.31075697211156</v>
      </c>
      <c r="I211" s="30">
        <f>IF(ISNA(VLOOKUP($A211,' Taxi out times'!$B$4363:$C$5052, 2, 0)), 'ICAO LTO Cycle times'!$D$7,VLOOKUP($A211,' Taxi out times'!$B$4363:$C$5052, 2, 0)*60)</f>
        <v>523.91718273407889</v>
      </c>
      <c r="J211" s="30">
        <f>IF(ISNA(VLOOKUP($A211,' Taxi out times'!$B$5053:$C$5713, 2, 0)), 'ICAO LTO Cycle times'!$D$7,VLOOKUP($A211,' Taxi out times'!$B$5053:$C$5713, 2, 0)*60)</f>
        <v>514.96492174851596</v>
      </c>
      <c r="K211" s="30">
        <f>IF(ISNA(VLOOKUP($A211,' Taxi out times'!$B$5714:$C$6466, 2, 0)), 'ICAO LTO Cycle times'!$D$7,VLOOKUP($A211,' Taxi out times'!$B$5713:$C$6466, 2, 0)*60)</f>
        <v>509.0105386416862</v>
      </c>
      <c r="L211" s="30">
        <f>IF(ISNA(VLOOKUP($A211,' Taxi out times'!$B$6467:$C$7195, 2, 0)), 'ICAO LTO Cycle times'!$D$7,VLOOKUP($A211,' Taxi out times'!$B$6467:$C$7195, 2, 0)*60)</f>
        <v>488.81704152249137</v>
      </c>
      <c r="M211" s="30">
        <f>IF(ISNA(VLOOKUP($A211,'Taxi in times'!$B$2:$C$483, 2, 0)), 'ICAO LTO Cycle times'!$D$8,VLOOKUP($A211,'Taxi in times'!$B$2:$C$483, 2, 0)*60)</f>
        <v>218.65384615384616</v>
      </c>
      <c r="N211" s="30">
        <f>IF(ISNA(VLOOKUP($A211,'Taxi in times'!$B$483:$C$1074, 2, 0)), 'ICAO LTO Cycle times'!$D$8,VLOOKUP($A211,'Taxi in times'!$B$483:$C$1074, 2, 0)*60)</f>
        <v>188.53762523982093</v>
      </c>
      <c r="O211" s="30">
        <f>IF(ISNA(VLOOKUP($A211,'Taxi in times'!$B$1074:$C$1700, 2, 0)), 'ICAO LTO Cycle times'!$D$8,VLOOKUP($A211,'Taxi in times'!$B$1074:$C$1700, 2, 0)*60)</f>
        <v>202.40971625107483</v>
      </c>
      <c r="P211" s="30">
        <f>IF(ISNA(VLOOKUP($A211,'Taxi in times'!$B$1700:$C$2346, 2, 0)), 'ICAO LTO Cycle times'!$D$8,VLOOKUP($A211,'Taxi in times'!$B$1700:$C$2346, 2, 0)*60)</f>
        <v>218.52816474863718</v>
      </c>
      <c r="Q211" s="30">
        <f>IF(ISNA(VLOOKUP($A211,'Taxi in times'!$B$2346:$C$3020, 2, 0)), 'ICAO LTO Cycle times'!$D$8,VLOOKUP($A211,'Taxi in times'!$B$2346:$C$3020, 2, 0)*60)</f>
        <v>261.01392172314161</v>
      </c>
      <c r="R211" s="30">
        <f>IF(ISNA(VLOOKUP($A211,'Taxi in times'!$B$3020:$C$3684, 2, 0)), 'ICAO LTO Cycle times'!$D$8,VLOOKUP($A211,'Taxi in times'!$B$3020:$C$3684, 2, 0)*60)</f>
        <v>233.77374867393192</v>
      </c>
      <c r="S211" s="30">
        <f>IF(ISNA(VLOOKUP($A211,'Taxi in times'!$B$3684:$C$4389, 2, 0)), 'ICAO LTO Cycle times'!$D$8,VLOOKUP($A211,'Taxi in times'!$B$3684:$C$4389, 2, 0)*60)</f>
        <v>212.57313829787233</v>
      </c>
      <c r="T211" s="30">
        <f>IF(ISNA(VLOOKUP($A211,'Taxi in times'!$B$4389:$C$5084, 2, 0)), 'ICAO LTO Cycle times'!$D$8,VLOOKUP($A211,'Taxi in times'!$B$4389:$C$5084, 2, 0)*60)</f>
        <v>246.40776699029129</v>
      </c>
      <c r="U211" s="30">
        <f>IF(ISNA(VLOOKUP($A211,'Taxi in times'!$B$5085:$C$5749, 2, 0)), 'ICAO LTO Cycle times'!$D$8,VLOOKUP($A211,'Taxi in times'!$B$5085:$C$5749, 2, 0)*60)</f>
        <v>235.58242930819847</v>
      </c>
      <c r="V211" s="30">
        <f>IF(ISNA(VLOOKUP($A211,'Taxi in times'!$B$5750:$C$6509, 2, 0)), 'ICAO LTO Cycle times'!$D$8,VLOOKUP($A211,'Taxi in times'!$B$5750:$C$6509, 2, 0)*60)</f>
        <v>224.40498677748394</v>
      </c>
      <c r="W211" s="30">
        <f>IF(ISNA(VLOOKUP($A211,'Taxi in times'!$B$6510:$C$7239, 2, 0)), 'ICAO LTO Cycle times'!$D$8,VLOOKUP($A211,'Taxi in times'!$B$6510:$C$7239, 2, 0)*60)</f>
        <v>200.96569250317663</v>
      </c>
    </row>
    <row r="212" spans="1:23">
      <c r="A212" s="3" t="s">
        <v>541</v>
      </c>
      <c r="B212" s="30">
        <f>IF(ISNA(VLOOKUP($A212,' Taxi out times'!$B$2:$C$483, 2, 0)), 'ICAO LTO Cycle times'!$D$7,VLOOKUP($A212,' Taxi out times'!$B$2:$C$483, 2, 0)*60)</f>
        <v>479.64809384164221</v>
      </c>
      <c r="C212" s="30">
        <f>IF(ISNA(VLOOKUP($A212,' Taxi out times'!$B$484:$C$1071, 2, 0)), 'ICAO LTO Cycle times'!$D$7,VLOOKUP($A212,' Taxi out times'!$B$484:$C$1071, 2, 0)*60)</f>
        <v>465.16501957859407</v>
      </c>
      <c r="D212" s="30">
        <f>IF(ISNA(VLOOKUP($A212,' Taxi out times'!$B$1072:$C$1692, 2, 0)), 'ICAO LTO Cycle times'!$D$7,VLOOKUP($A212,' Taxi out times'!$B$1072:$C$1692, 2, 0)*60)</f>
        <v>458.84534420208712</v>
      </c>
      <c r="E212" s="30">
        <f>IF(ISNA(VLOOKUP($A212,' Taxi out times'!$B$1693:$C$2329, 2, 0)), 'ICAO LTO Cycle times'!$D$7,VLOOKUP($A212,' Taxi out times'!$B$1693:$C$2329, 2, 0)*60)</f>
        <v>454.76161099850179</v>
      </c>
      <c r="F212" s="30">
        <f>IF(ISNA(VLOOKUP($A212,' Taxi out times'!$B$2330:$C$2997, 2, 0)), 'ICAO LTO Cycle times'!$D$7,VLOOKUP($A212,' Taxi out times'!$B$2330:$C$2997, 2, 0)*60)</f>
        <v>445.74472807991123</v>
      </c>
      <c r="G212" s="30">
        <f>IF(ISNA(VLOOKUP($A212,' Taxi out times'!$B$2998:$C$3661, 2, 0)), 'ICAO LTO Cycle times'!$D$7,VLOOKUP($A212,' Taxi out times'!$B$2998:$C$3661, 2, 0)*60)</f>
        <v>440.03045596937</v>
      </c>
      <c r="H212" s="30">
        <f>IF(ISNA(VLOOKUP($A212,' Taxi out times'!$B$3662:$C$4362, 2, 0)), 'ICAO LTO Cycle times'!$D$7,VLOOKUP($A212,' Taxi out times'!$B$3662:$C$4362, 2, 0)*60)</f>
        <v>446.27495536438886</v>
      </c>
      <c r="I212" s="30">
        <f>IF(ISNA(VLOOKUP($A212,' Taxi out times'!$B$4363:$C$5052, 2, 0)), 'ICAO LTO Cycle times'!$D$7,VLOOKUP($A212,' Taxi out times'!$B$4363:$C$5052, 2, 0)*60)</f>
        <v>454.82469772201796</v>
      </c>
      <c r="J212" s="30">
        <f>IF(ISNA(VLOOKUP($A212,' Taxi out times'!$B$5053:$C$5713, 2, 0)), 'ICAO LTO Cycle times'!$D$7,VLOOKUP($A212,' Taxi out times'!$B$5053:$C$5713, 2, 0)*60)</f>
        <v>442.65171656455902</v>
      </c>
      <c r="K212" s="30">
        <f>IF(ISNA(VLOOKUP($A212,' Taxi out times'!$B$5714:$C$6466, 2, 0)), 'ICAO LTO Cycle times'!$D$7,VLOOKUP($A212,' Taxi out times'!$B$5713:$C$6466, 2, 0)*60)</f>
        <v>427.63730686816285</v>
      </c>
      <c r="L212" s="30">
        <f>IF(ISNA(VLOOKUP($A212,' Taxi out times'!$B$6467:$C$7195, 2, 0)), 'ICAO LTO Cycle times'!$D$7,VLOOKUP($A212,' Taxi out times'!$B$6467:$C$7195, 2, 0)*60)</f>
        <v>418.64230563412588</v>
      </c>
      <c r="M212" s="30">
        <f>IF(ISNA(VLOOKUP($A212,'Taxi in times'!$B$2:$C$483, 2, 0)), 'ICAO LTO Cycle times'!$D$8,VLOOKUP($A212,'Taxi in times'!$B$2:$C$483, 2, 0)*60)</f>
        <v>170.62382248272974</v>
      </c>
      <c r="N212" s="30">
        <f>IF(ISNA(VLOOKUP($A212,'Taxi in times'!$B$483:$C$1074, 2, 0)), 'ICAO LTO Cycle times'!$D$8,VLOOKUP($A212,'Taxi in times'!$B$483:$C$1074, 2, 0)*60)</f>
        <v>162.03758290346352</v>
      </c>
      <c r="O212" s="30">
        <f>IF(ISNA(VLOOKUP($A212,'Taxi in times'!$B$1074:$C$1700, 2, 0)), 'ICAO LTO Cycle times'!$D$8,VLOOKUP($A212,'Taxi in times'!$B$1074:$C$1700, 2, 0)*60)</f>
        <v>171.04413540222689</v>
      </c>
      <c r="P212" s="30">
        <f>IF(ISNA(VLOOKUP($A212,'Taxi in times'!$B$1700:$C$2346, 2, 0)), 'ICAO LTO Cycle times'!$D$8,VLOOKUP($A212,'Taxi in times'!$B$1700:$C$2346, 2, 0)*60)</f>
        <v>177.04463421075801</v>
      </c>
      <c r="Q212" s="30">
        <f>IF(ISNA(VLOOKUP($A212,'Taxi in times'!$B$2346:$C$3020, 2, 0)), 'ICAO LTO Cycle times'!$D$8,VLOOKUP($A212,'Taxi in times'!$B$2346:$C$3020, 2, 0)*60)</f>
        <v>173.36836527422062</v>
      </c>
      <c r="R212" s="30">
        <f>IF(ISNA(VLOOKUP($A212,'Taxi in times'!$B$3020:$C$3684, 2, 0)), 'ICAO LTO Cycle times'!$D$8,VLOOKUP($A212,'Taxi in times'!$B$3020:$C$3684, 2, 0)*60)</f>
        <v>168.05140854212647</v>
      </c>
      <c r="S212" s="30">
        <f>IF(ISNA(VLOOKUP($A212,'Taxi in times'!$B$3684:$C$4389, 2, 0)), 'ICAO LTO Cycle times'!$D$8,VLOOKUP($A212,'Taxi in times'!$B$3684:$C$4389, 2, 0)*60)</f>
        <v>172.17222087083434</v>
      </c>
      <c r="T212" s="30">
        <f>IF(ISNA(VLOOKUP($A212,'Taxi in times'!$B$4389:$C$5084, 2, 0)), 'ICAO LTO Cycle times'!$D$8,VLOOKUP($A212,'Taxi in times'!$B$4389:$C$5084, 2, 0)*60)</f>
        <v>171.62632117286054</v>
      </c>
      <c r="U212" s="30">
        <f>IF(ISNA(VLOOKUP($A212,'Taxi in times'!$B$5085:$C$5749, 2, 0)), 'ICAO LTO Cycle times'!$D$8,VLOOKUP($A212,'Taxi in times'!$B$5085:$C$5749, 2, 0)*60)</f>
        <v>153.2669138090825</v>
      </c>
      <c r="V212" s="30">
        <f>IF(ISNA(VLOOKUP($A212,'Taxi in times'!$B$5750:$C$6509, 2, 0)), 'ICAO LTO Cycle times'!$D$8,VLOOKUP($A212,'Taxi in times'!$B$5750:$C$6509, 2, 0)*60)</f>
        <v>153.17862802807335</v>
      </c>
      <c r="W212" s="30">
        <f>IF(ISNA(VLOOKUP($A212,'Taxi in times'!$B$6510:$C$7239, 2, 0)), 'ICAO LTO Cycle times'!$D$8,VLOOKUP($A212,'Taxi in times'!$B$6510:$C$7239, 2, 0)*60)</f>
        <v>150.88795411089868</v>
      </c>
    </row>
    <row r="213" spans="1:23">
      <c r="A213" s="3" t="s">
        <v>542</v>
      </c>
      <c r="B213" s="30">
        <f>IF(ISNA(VLOOKUP($A213,' Taxi out times'!$B$2:$C$483, 2, 0)), 'ICAO LTO Cycle times'!$D$7,VLOOKUP($A213,' Taxi out times'!$B$2:$C$483, 2, 0)*60)</f>
        <v>1140</v>
      </c>
      <c r="C213" s="30">
        <f>IF(ISNA(VLOOKUP($A213,' Taxi out times'!$B$484:$C$1071, 2, 0)), 'ICAO LTO Cycle times'!$D$7,VLOOKUP($A213,' Taxi out times'!$B$484:$C$1071, 2, 0)*60)</f>
        <v>156.98722764838467</v>
      </c>
      <c r="D213" s="30">
        <f>IF(ISNA(VLOOKUP($A213,' Taxi out times'!$B$1072:$C$1692, 2, 0)), 'ICAO LTO Cycle times'!$D$7,VLOOKUP($A213,' Taxi out times'!$B$1072:$C$1692, 2, 0)*60)</f>
        <v>152.76974416017799</v>
      </c>
      <c r="E213" s="30">
        <f>IF(ISNA(VLOOKUP($A213,' Taxi out times'!$B$1693:$C$2329, 2, 0)), 'ICAO LTO Cycle times'!$D$7,VLOOKUP($A213,' Taxi out times'!$B$1693:$C$2329, 2, 0)*60)</f>
        <v>164.21276595744681</v>
      </c>
      <c r="F213" s="30">
        <f>IF(ISNA(VLOOKUP($A213,' Taxi out times'!$B$2330:$C$2997, 2, 0)), 'ICAO LTO Cycle times'!$D$7,VLOOKUP($A213,' Taxi out times'!$B$2330:$C$2997, 2, 0)*60)</f>
        <v>170.59878092506275</v>
      </c>
      <c r="G213" s="30">
        <f>IF(ISNA(VLOOKUP($A213,' Taxi out times'!$B$2998:$C$3661, 2, 0)), 'ICAO LTO Cycle times'!$D$7,VLOOKUP($A213,' Taxi out times'!$B$2998:$C$3661, 2, 0)*60)</f>
        <v>177.36311239193085</v>
      </c>
      <c r="H213" s="30">
        <f>IF(ISNA(VLOOKUP($A213,' Taxi out times'!$B$3662:$C$4362, 2, 0)), 'ICAO LTO Cycle times'!$D$7,VLOOKUP($A213,' Taxi out times'!$B$3662:$C$4362, 2, 0)*60)</f>
        <v>187.80933062880325</v>
      </c>
      <c r="I213" s="30">
        <f>IF(ISNA(VLOOKUP($A213,' Taxi out times'!$B$4363:$C$5052, 2, 0)), 'ICAO LTO Cycle times'!$D$7,VLOOKUP($A213,' Taxi out times'!$B$4363:$C$5052, 2, 0)*60)</f>
        <v>199.27927927927928</v>
      </c>
      <c r="J213" s="30">
        <f>IF(ISNA(VLOOKUP($A213,' Taxi out times'!$B$5053:$C$5713, 2, 0)), 'ICAO LTO Cycle times'!$D$7,VLOOKUP($A213,' Taxi out times'!$B$5053:$C$5713, 2, 0)*60)</f>
        <v>202.15982721382289</v>
      </c>
      <c r="K213" s="30">
        <f>IF(ISNA(VLOOKUP($A213,' Taxi out times'!$B$5714:$C$6466, 2, 0)), 'ICAO LTO Cycle times'!$D$7,VLOOKUP($A213,' Taxi out times'!$B$5713:$C$6466, 2, 0)*60)</f>
        <v>187.91718170580964</v>
      </c>
      <c r="L213" s="30">
        <f>IF(ISNA(VLOOKUP($A213,' Taxi out times'!$B$6467:$C$7195, 2, 0)), 'ICAO LTO Cycle times'!$D$7,VLOOKUP($A213,' Taxi out times'!$B$6467:$C$7195, 2, 0)*60)</f>
        <v>185.32442748091603</v>
      </c>
      <c r="M213" s="30">
        <f>IF(ISNA(VLOOKUP($A213,'Taxi in times'!$B$2:$C$483, 2, 0)), 'ICAO LTO Cycle times'!$D$8,VLOOKUP($A213,'Taxi in times'!$B$2:$C$483, 2, 0)*60)</f>
        <v>420</v>
      </c>
      <c r="N213" s="30">
        <f>IF(ISNA(VLOOKUP($A213,'Taxi in times'!$B$483:$C$1074, 2, 0)), 'ICAO LTO Cycle times'!$D$8,VLOOKUP($A213,'Taxi in times'!$B$483:$C$1074, 2, 0)*60)</f>
        <v>117.20405862457721</v>
      </c>
      <c r="O213" s="30">
        <f>IF(ISNA(VLOOKUP($A213,'Taxi in times'!$B$1074:$C$1700, 2, 0)), 'ICAO LTO Cycle times'!$D$8,VLOOKUP($A213,'Taxi in times'!$B$1074:$C$1700, 2, 0)*60)</f>
        <v>120</v>
      </c>
      <c r="P213" s="30">
        <f>IF(ISNA(VLOOKUP($A213,'Taxi in times'!$B$1700:$C$2346, 2, 0)), 'ICAO LTO Cycle times'!$D$8,VLOOKUP($A213,'Taxi in times'!$B$1700:$C$2346, 2, 0)*60)</f>
        <v>120.25705105319528</v>
      </c>
      <c r="Q213" s="30">
        <f>IF(ISNA(VLOOKUP($A213,'Taxi in times'!$B$2346:$C$3020, 2, 0)), 'ICAO LTO Cycle times'!$D$8,VLOOKUP($A213,'Taxi in times'!$B$2346:$C$3020, 2, 0)*60)</f>
        <v>120.73699421965318</v>
      </c>
      <c r="R213" s="30">
        <f>IF(ISNA(VLOOKUP($A213,'Taxi in times'!$B$3020:$C$3684, 2, 0)), 'ICAO LTO Cycle times'!$D$8,VLOOKUP($A213,'Taxi in times'!$B$3020:$C$3684, 2, 0)*60)</f>
        <v>123.17286652078774</v>
      </c>
      <c r="S213" s="30">
        <f>IF(ISNA(VLOOKUP($A213,'Taxi in times'!$B$3684:$C$4389, 2, 0)), 'ICAO LTO Cycle times'!$D$8,VLOOKUP($A213,'Taxi in times'!$B$3684:$C$4389, 2, 0)*60)</f>
        <v>124.9177023849513</v>
      </c>
      <c r="T213" s="30">
        <f>IF(ISNA(VLOOKUP($A213,'Taxi in times'!$B$4389:$C$5084, 2, 0)), 'ICAO LTO Cycle times'!$D$8,VLOOKUP($A213,'Taxi in times'!$B$4389:$C$5084, 2, 0)*60)</f>
        <v>161.64729325805379</v>
      </c>
      <c r="U213" s="30">
        <f>IF(ISNA(VLOOKUP($A213,'Taxi in times'!$B$5085:$C$5749, 2, 0)), 'ICAO LTO Cycle times'!$D$8,VLOOKUP($A213,'Taxi in times'!$B$5085:$C$5749, 2, 0)*60)</f>
        <v>168.36624775583482</v>
      </c>
      <c r="V213" s="30">
        <f>IF(ISNA(VLOOKUP($A213,'Taxi in times'!$B$5750:$C$6509, 2, 0)), 'ICAO LTO Cycle times'!$D$8,VLOOKUP($A213,'Taxi in times'!$B$5750:$C$6509, 2, 0)*60)</f>
        <v>159.79704797047972</v>
      </c>
      <c r="W213" s="30">
        <f>IF(ISNA(VLOOKUP($A213,'Taxi in times'!$B$6510:$C$7239, 2, 0)), 'ICAO LTO Cycle times'!$D$8,VLOOKUP($A213,'Taxi in times'!$B$6510:$C$7239, 2, 0)*60)</f>
        <v>162.69820971867009</v>
      </c>
    </row>
    <row r="214" spans="1:23">
      <c r="A214" s="3" t="s">
        <v>1037</v>
      </c>
      <c r="B214" s="30">
        <f>IF(ISNA(VLOOKUP($A214,' Taxi out times'!$B$2:$C$483, 2, 0)), 'ICAO LTO Cycle times'!$D$7,VLOOKUP($A214,' Taxi out times'!$B$2:$C$483, 2, 0)*60)</f>
        <v>1140</v>
      </c>
      <c r="C214" s="30">
        <f>IF(ISNA(VLOOKUP($A214,' Taxi out times'!$B$484:$C$1071, 2, 0)), 'ICAO LTO Cycle times'!$D$7,VLOOKUP($A214,' Taxi out times'!$B$484:$C$1071, 2, 0)*60)</f>
        <v>1140</v>
      </c>
      <c r="D214" s="30">
        <f>IF(ISNA(VLOOKUP($A214,' Taxi out times'!$B$1072:$C$1692, 2, 0)), 'ICAO LTO Cycle times'!$D$7,VLOOKUP($A214,' Taxi out times'!$B$1072:$C$1692, 2, 0)*60)</f>
        <v>1140</v>
      </c>
      <c r="E214" s="30">
        <f>IF(ISNA(VLOOKUP($A214,' Taxi out times'!$B$1693:$C$2329, 2, 0)), 'ICAO LTO Cycle times'!$D$7,VLOOKUP($A214,' Taxi out times'!$B$1693:$C$2329, 2, 0)*60)</f>
        <v>1140</v>
      </c>
      <c r="F214" s="30">
        <f>IF(ISNA(VLOOKUP($A214,' Taxi out times'!$B$2330:$C$2997, 2, 0)), 'ICAO LTO Cycle times'!$D$7,VLOOKUP($A214,' Taxi out times'!$B$2330:$C$2997, 2, 0)*60)</f>
        <v>1140</v>
      </c>
      <c r="G214" s="30">
        <f>IF(ISNA(VLOOKUP($A214,' Taxi out times'!$B$2998:$C$3661, 2, 0)), 'ICAO LTO Cycle times'!$D$7,VLOOKUP($A214,' Taxi out times'!$B$2998:$C$3661, 2, 0)*60)</f>
        <v>121.75438596491227</v>
      </c>
      <c r="H214" s="30">
        <f>IF(ISNA(VLOOKUP($A214,' Taxi out times'!$B$3662:$C$4362, 2, 0)), 'ICAO LTO Cycle times'!$D$7,VLOOKUP($A214,' Taxi out times'!$B$3662:$C$4362, 2, 0)*60)</f>
        <v>121.5566037735849</v>
      </c>
      <c r="I214" s="30">
        <f>IF(ISNA(VLOOKUP($A214,' Taxi out times'!$B$4363:$C$5052, 2, 0)), 'ICAO LTO Cycle times'!$D$7,VLOOKUP($A214,' Taxi out times'!$B$4363:$C$5052, 2, 0)*60)</f>
        <v>1140</v>
      </c>
      <c r="J214" s="30">
        <f>IF(ISNA(VLOOKUP($A214,' Taxi out times'!$B$5053:$C$5713, 2, 0)), 'ICAO LTO Cycle times'!$D$7,VLOOKUP($A214,' Taxi out times'!$B$5053:$C$5713, 2, 0)*60)</f>
        <v>1140</v>
      </c>
      <c r="K214" s="30">
        <f>IF(ISNA(VLOOKUP($A214,' Taxi out times'!$B$5714:$C$6466, 2, 0)), 'ICAO LTO Cycle times'!$D$7,VLOOKUP($A214,' Taxi out times'!$B$5713:$C$6466, 2, 0)*60)</f>
        <v>1140</v>
      </c>
      <c r="L214" s="30">
        <f>IF(ISNA(VLOOKUP($A214,' Taxi out times'!$B$6467:$C$7195, 2, 0)), 'ICAO LTO Cycle times'!$D$7,VLOOKUP($A214,' Taxi out times'!$B$6467:$C$7195, 2, 0)*60)</f>
        <v>1140</v>
      </c>
      <c r="M214" s="30">
        <f>IF(ISNA(VLOOKUP($A214,'Taxi in times'!$B$2:$C$483, 2, 0)), 'ICAO LTO Cycle times'!$D$8,VLOOKUP($A214,'Taxi in times'!$B$2:$C$483, 2, 0)*60)</f>
        <v>420</v>
      </c>
      <c r="N214" s="30">
        <f>IF(ISNA(VLOOKUP($A214,'Taxi in times'!$B$483:$C$1074, 2, 0)), 'ICAO LTO Cycle times'!$D$8,VLOOKUP($A214,'Taxi in times'!$B$483:$C$1074, 2, 0)*60)</f>
        <v>420</v>
      </c>
      <c r="O214" s="30">
        <f>IF(ISNA(VLOOKUP($A214,'Taxi in times'!$B$1074:$C$1700, 2, 0)), 'ICAO LTO Cycle times'!$D$8,VLOOKUP($A214,'Taxi in times'!$B$1074:$C$1700, 2, 0)*60)</f>
        <v>420</v>
      </c>
      <c r="P214" s="30">
        <f>IF(ISNA(VLOOKUP($A214,'Taxi in times'!$B$1700:$C$2346, 2, 0)), 'ICAO LTO Cycle times'!$D$8,VLOOKUP($A214,'Taxi in times'!$B$1700:$C$2346, 2, 0)*60)</f>
        <v>420</v>
      </c>
      <c r="Q214" s="30">
        <f>IF(ISNA(VLOOKUP($A214,'Taxi in times'!$B$2346:$C$3020, 2, 0)), 'ICAO LTO Cycle times'!$D$8,VLOOKUP($A214,'Taxi in times'!$B$2346:$C$3020, 2, 0)*60)</f>
        <v>420</v>
      </c>
      <c r="R214" s="30">
        <f>IF(ISNA(VLOOKUP($A214,'Taxi in times'!$B$3020:$C$3684, 2, 0)), 'ICAO LTO Cycle times'!$D$8,VLOOKUP($A214,'Taxi in times'!$B$3020:$C$3684, 2, 0)*60)</f>
        <v>122.19718309859155</v>
      </c>
      <c r="S214" s="30">
        <f>IF(ISNA(VLOOKUP($A214,'Taxi in times'!$B$3684:$C$4389, 2, 0)), 'ICAO LTO Cycle times'!$D$8,VLOOKUP($A214,'Taxi in times'!$B$3684:$C$4389, 2, 0)*60)</f>
        <v>120</v>
      </c>
      <c r="T214" s="30">
        <f>IF(ISNA(VLOOKUP($A214,'Taxi in times'!$B$4389:$C$5084, 2, 0)), 'ICAO LTO Cycle times'!$D$8,VLOOKUP($A214,'Taxi in times'!$B$4389:$C$5084, 2, 0)*60)</f>
        <v>420</v>
      </c>
      <c r="U214" s="30">
        <f>IF(ISNA(VLOOKUP($A214,'Taxi in times'!$B$5085:$C$5749, 2, 0)), 'ICAO LTO Cycle times'!$D$8,VLOOKUP($A214,'Taxi in times'!$B$5085:$C$5749, 2, 0)*60)</f>
        <v>420</v>
      </c>
      <c r="V214" s="30">
        <f>IF(ISNA(VLOOKUP($A214,'Taxi in times'!$B$5750:$C$6509, 2, 0)), 'ICAO LTO Cycle times'!$D$8,VLOOKUP($A214,'Taxi in times'!$B$5750:$C$6509, 2, 0)*60)</f>
        <v>420</v>
      </c>
      <c r="W214" s="30">
        <f>IF(ISNA(VLOOKUP($A214,'Taxi in times'!$B$6510:$C$7239, 2, 0)), 'ICAO LTO Cycle times'!$D$8,VLOOKUP($A214,'Taxi in times'!$B$6510:$C$7239, 2, 0)*60)</f>
        <v>420</v>
      </c>
    </row>
    <row r="215" spans="1:23">
      <c r="A215" s="3" t="s">
        <v>543</v>
      </c>
      <c r="B215" s="30">
        <f>IF(ISNA(VLOOKUP($A215,' Taxi out times'!$B$2:$C$483, 2, 0)), 'ICAO LTO Cycle times'!$D$7,VLOOKUP($A215,' Taxi out times'!$B$2:$C$483, 2, 0)*60)</f>
        <v>496.70848708487091</v>
      </c>
      <c r="C215" s="30">
        <f>IF(ISNA(VLOOKUP($A215,' Taxi out times'!$B$484:$C$1071, 2, 0)), 'ICAO LTO Cycle times'!$D$7,VLOOKUP($A215,' Taxi out times'!$B$484:$C$1071, 2, 0)*60)</f>
        <v>491.74377224199287</v>
      </c>
      <c r="D215" s="30">
        <f>IF(ISNA(VLOOKUP($A215,' Taxi out times'!$B$1072:$C$1692, 2, 0)), 'ICAO LTO Cycle times'!$D$7,VLOOKUP($A215,' Taxi out times'!$B$1072:$C$1692, 2, 0)*60)</f>
        <v>508.30708480646496</v>
      </c>
      <c r="E215" s="30">
        <f>IF(ISNA(VLOOKUP($A215,' Taxi out times'!$B$1693:$C$2329, 2, 0)), 'ICAO LTO Cycle times'!$D$7,VLOOKUP($A215,' Taxi out times'!$B$1693:$C$2329, 2, 0)*60)</f>
        <v>523.77389078498288</v>
      </c>
      <c r="F215" s="30">
        <f>IF(ISNA(VLOOKUP($A215,' Taxi out times'!$B$2330:$C$2997, 2, 0)), 'ICAO LTO Cycle times'!$D$7,VLOOKUP($A215,' Taxi out times'!$B$2330:$C$2997, 2, 0)*60)</f>
        <v>522.7121318373072</v>
      </c>
      <c r="G215" s="30">
        <f>IF(ISNA(VLOOKUP($A215,' Taxi out times'!$B$2998:$C$3661, 2, 0)), 'ICAO LTO Cycle times'!$D$7,VLOOKUP($A215,' Taxi out times'!$B$2998:$C$3661, 2, 0)*60)</f>
        <v>528.19832957709139</v>
      </c>
      <c r="H215" s="30">
        <f>IF(ISNA(VLOOKUP($A215,' Taxi out times'!$B$3662:$C$4362, 2, 0)), 'ICAO LTO Cycle times'!$D$7,VLOOKUP($A215,' Taxi out times'!$B$3662:$C$4362, 2, 0)*60)</f>
        <v>531.04291985043085</v>
      </c>
      <c r="I215" s="30">
        <f>IF(ISNA(VLOOKUP($A215,' Taxi out times'!$B$4363:$C$5052, 2, 0)), 'ICAO LTO Cycle times'!$D$7,VLOOKUP($A215,' Taxi out times'!$B$4363:$C$5052, 2, 0)*60)</f>
        <v>536.97123850518494</v>
      </c>
      <c r="J215" s="30">
        <f>IF(ISNA(VLOOKUP($A215,' Taxi out times'!$B$5053:$C$5713, 2, 0)), 'ICAO LTO Cycle times'!$D$7,VLOOKUP($A215,' Taxi out times'!$B$5053:$C$5713, 2, 0)*60)</f>
        <v>530.26750530463778</v>
      </c>
      <c r="K215" s="30">
        <f>IF(ISNA(VLOOKUP($A215,' Taxi out times'!$B$5714:$C$6466, 2, 0)), 'ICAO LTO Cycle times'!$D$7,VLOOKUP($A215,' Taxi out times'!$B$5713:$C$6466, 2, 0)*60)</f>
        <v>520.38830853645675</v>
      </c>
      <c r="L215" s="30">
        <f>IF(ISNA(VLOOKUP($A215,' Taxi out times'!$B$6467:$C$7195, 2, 0)), 'ICAO LTO Cycle times'!$D$7,VLOOKUP($A215,' Taxi out times'!$B$6467:$C$7195, 2, 0)*60)</f>
        <v>526.70940962828445</v>
      </c>
      <c r="M215" s="30">
        <f>IF(ISNA(VLOOKUP($A215,'Taxi in times'!$B$2:$C$483, 2, 0)), 'ICAO LTO Cycle times'!$D$8,VLOOKUP($A215,'Taxi in times'!$B$2:$C$483, 2, 0)*60)</f>
        <v>201.34591711120228</v>
      </c>
      <c r="N215" s="30">
        <f>IF(ISNA(VLOOKUP($A215,'Taxi in times'!$B$483:$C$1074, 2, 0)), 'ICAO LTO Cycle times'!$D$8,VLOOKUP($A215,'Taxi in times'!$B$483:$C$1074, 2, 0)*60)</f>
        <v>215.76675131861691</v>
      </c>
      <c r="O215" s="30">
        <f>IF(ISNA(VLOOKUP($A215,'Taxi in times'!$B$1074:$C$1700, 2, 0)), 'ICAO LTO Cycle times'!$D$8,VLOOKUP($A215,'Taxi in times'!$B$1074:$C$1700, 2, 0)*60)</f>
        <v>218.99031563845051</v>
      </c>
      <c r="P215" s="30">
        <f>IF(ISNA(VLOOKUP($A215,'Taxi in times'!$B$1700:$C$2346, 2, 0)), 'ICAO LTO Cycle times'!$D$8,VLOOKUP($A215,'Taxi in times'!$B$1700:$C$2346, 2, 0)*60)</f>
        <v>222.71211868644775</v>
      </c>
      <c r="Q215" s="30">
        <f>IF(ISNA(VLOOKUP($A215,'Taxi in times'!$B$2346:$C$3020, 2, 0)), 'ICAO LTO Cycle times'!$D$8,VLOOKUP($A215,'Taxi in times'!$B$2346:$C$3020, 2, 0)*60)</f>
        <v>225.01867834600026</v>
      </c>
      <c r="R215" s="30">
        <f>IF(ISNA(VLOOKUP($A215,'Taxi in times'!$B$3020:$C$3684, 2, 0)), 'ICAO LTO Cycle times'!$D$8,VLOOKUP($A215,'Taxi in times'!$B$3020:$C$3684, 2, 0)*60)</f>
        <v>226.90273186010091</v>
      </c>
      <c r="S215" s="30">
        <f>IF(ISNA(VLOOKUP($A215,'Taxi in times'!$B$3684:$C$4389, 2, 0)), 'ICAO LTO Cycle times'!$D$8,VLOOKUP($A215,'Taxi in times'!$B$3684:$C$4389, 2, 0)*60)</f>
        <v>231.74097834803527</v>
      </c>
      <c r="T215" s="30">
        <f>IF(ISNA(VLOOKUP($A215,'Taxi in times'!$B$4389:$C$5084, 2, 0)), 'ICAO LTO Cycle times'!$D$8,VLOOKUP($A215,'Taxi in times'!$B$4389:$C$5084, 2, 0)*60)</f>
        <v>234.73590802114279</v>
      </c>
      <c r="U215" s="30">
        <f>IF(ISNA(VLOOKUP($A215,'Taxi in times'!$B$5085:$C$5749, 2, 0)), 'ICAO LTO Cycle times'!$D$8,VLOOKUP($A215,'Taxi in times'!$B$5085:$C$5749, 2, 0)*60)</f>
        <v>216.01977379971538</v>
      </c>
      <c r="V215" s="30">
        <f>IF(ISNA(VLOOKUP($A215,'Taxi in times'!$B$5750:$C$6509, 2, 0)), 'ICAO LTO Cycle times'!$D$8,VLOOKUP($A215,'Taxi in times'!$B$5750:$C$6509, 2, 0)*60)</f>
        <v>212.36440854974589</v>
      </c>
      <c r="W215" s="30">
        <f>IF(ISNA(VLOOKUP($A215,'Taxi in times'!$B$6510:$C$7239, 2, 0)), 'ICAO LTO Cycle times'!$D$8,VLOOKUP($A215,'Taxi in times'!$B$6510:$C$7239, 2, 0)*60)</f>
        <v>212.09506078195159</v>
      </c>
    </row>
    <row r="216" spans="1:23">
      <c r="A216" s="3" t="s">
        <v>544</v>
      </c>
      <c r="B216" s="30">
        <f>IF(ISNA(VLOOKUP($A216,' Taxi out times'!$B$2:$C$483, 2, 0)), 'ICAO LTO Cycle times'!$D$7,VLOOKUP($A216,' Taxi out times'!$B$2:$C$483, 2, 0)*60)</f>
        <v>1140</v>
      </c>
      <c r="C216" s="30">
        <f>IF(ISNA(VLOOKUP($A216,' Taxi out times'!$B$484:$C$1071, 2, 0)), 'ICAO LTO Cycle times'!$D$7,VLOOKUP($A216,' Taxi out times'!$B$484:$C$1071, 2, 0)*60)</f>
        <v>1140</v>
      </c>
      <c r="D216" s="30">
        <f>IF(ISNA(VLOOKUP($A216,' Taxi out times'!$B$1072:$C$1692, 2, 0)), 'ICAO LTO Cycle times'!$D$7,VLOOKUP($A216,' Taxi out times'!$B$1072:$C$1692, 2, 0)*60)</f>
        <v>1140</v>
      </c>
      <c r="E216" s="30">
        <f>IF(ISNA(VLOOKUP($A216,' Taxi out times'!$B$1693:$C$2329, 2, 0)), 'ICAO LTO Cycle times'!$D$7,VLOOKUP($A216,' Taxi out times'!$B$1693:$C$2329, 2, 0)*60)</f>
        <v>1140</v>
      </c>
      <c r="F216" s="30">
        <f>IF(ISNA(VLOOKUP($A216,' Taxi out times'!$B$2330:$C$2997, 2, 0)), 'ICAO LTO Cycle times'!$D$7,VLOOKUP($A216,' Taxi out times'!$B$2330:$C$2997, 2, 0)*60)</f>
        <v>600.69408740359893</v>
      </c>
      <c r="G216" s="30">
        <f>IF(ISNA(VLOOKUP($A216,' Taxi out times'!$B$2998:$C$3661, 2, 0)), 'ICAO LTO Cycle times'!$D$7,VLOOKUP($A216,' Taxi out times'!$B$2998:$C$3661, 2, 0)*60)</f>
        <v>588.12796208530801</v>
      </c>
      <c r="H216" s="30">
        <f>IF(ISNA(VLOOKUP($A216,' Taxi out times'!$B$3662:$C$4362, 2, 0)), 'ICAO LTO Cycle times'!$D$7,VLOOKUP($A216,' Taxi out times'!$B$3662:$C$4362, 2, 0)*60)</f>
        <v>514.38965238480193</v>
      </c>
      <c r="I216" s="30">
        <f>IF(ISNA(VLOOKUP($A216,' Taxi out times'!$B$4363:$C$5052, 2, 0)), 'ICAO LTO Cycle times'!$D$7,VLOOKUP($A216,' Taxi out times'!$B$4363:$C$5052, 2, 0)*60)</f>
        <v>534.67675378266847</v>
      </c>
      <c r="J216" s="30">
        <f>IF(ISNA(VLOOKUP($A216,' Taxi out times'!$B$5053:$C$5713, 2, 0)), 'ICAO LTO Cycle times'!$D$7,VLOOKUP($A216,' Taxi out times'!$B$5053:$C$5713, 2, 0)*60)</f>
        <v>642.9773462783171</v>
      </c>
      <c r="K216" s="30">
        <f>IF(ISNA(VLOOKUP($A216,' Taxi out times'!$B$5714:$C$6466, 2, 0)), 'ICAO LTO Cycle times'!$D$7,VLOOKUP($A216,' Taxi out times'!$B$5713:$C$6466, 2, 0)*60)</f>
        <v>674.2702702702702</v>
      </c>
      <c r="L216" s="30">
        <f>IF(ISNA(VLOOKUP($A216,' Taxi out times'!$B$6467:$C$7195, 2, 0)), 'ICAO LTO Cycle times'!$D$7,VLOOKUP($A216,' Taxi out times'!$B$6467:$C$7195, 2, 0)*60)</f>
        <v>617.3485714285714</v>
      </c>
      <c r="M216" s="30">
        <f>IF(ISNA(VLOOKUP($A216,'Taxi in times'!$B$2:$C$483, 2, 0)), 'ICAO LTO Cycle times'!$D$8,VLOOKUP($A216,'Taxi in times'!$B$2:$C$483, 2, 0)*60)</f>
        <v>420</v>
      </c>
      <c r="N216" s="30">
        <f>IF(ISNA(VLOOKUP($A216,'Taxi in times'!$B$483:$C$1074, 2, 0)), 'ICAO LTO Cycle times'!$D$8,VLOOKUP($A216,'Taxi in times'!$B$483:$C$1074, 2, 0)*60)</f>
        <v>420</v>
      </c>
      <c r="O216" s="30">
        <f>IF(ISNA(VLOOKUP($A216,'Taxi in times'!$B$1074:$C$1700, 2, 0)), 'ICAO LTO Cycle times'!$D$8,VLOOKUP($A216,'Taxi in times'!$B$1074:$C$1700, 2, 0)*60)</f>
        <v>420</v>
      </c>
      <c r="P216" s="30">
        <f>IF(ISNA(VLOOKUP($A216,'Taxi in times'!$B$1700:$C$2346, 2, 0)), 'ICAO LTO Cycle times'!$D$8,VLOOKUP($A216,'Taxi in times'!$B$1700:$C$2346, 2, 0)*60)</f>
        <v>420</v>
      </c>
      <c r="Q216" s="30">
        <f>IF(ISNA(VLOOKUP($A216,'Taxi in times'!$B$2346:$C$3020, 2, 0)), 'ICAO LTO Cycle times'!$D$8,VLOOKUP($A216,'Taxi in times'!$B$2346:$C$3020, 2, 0)*60)</f>
        <v>431.55038759689921</v>
      </c>
      <c r="R216" s="30">
        <f>IF(ISNA(VLOOKUP($A216,'Taxi in times'!$B$3020:$C$3684, 2, 0)), 'ICAO LTO Cycle times'!$D$8,VLOOKUP($A216,'Taxi in times'!$B$3020:$C$3684, 2, 0)*60)</f>
        <v>446.81003584229393</v>
      </c>
      <c r="S216" s="30">
        <f>IF(ISNA(VLOOKUP($A216,'Taxi in times'!$B$3684:$C$4389, 2, 0)), 'ICAO LTO Cycle times'!$D$8,VLOOKUP($A216,'Taxi in times'!$B$3684:$C$4389, 2, 0)*60)</f>
        <v>457.28675873273761</v>
      </c>
      <c r="T216" s="30">
        <f>IF(ISNA(VLOOKUP($A216,'Taxi in times'!$B$4389:$C$5084, 2, 0)), 'ICAO LTO Cycle times'!$D$8,VLOOKUP($A216,'Taxi in times'!$B$4389:$C$5084, 2, 0)*60)</f>
        <v>455.04827586206898</v>
      </c>
      <c r="U216" s="30">
        <f>IF(ISNA(VLOOKUP($A216,'Taxi in times'!$B$5085:$C$5749, 2, 0)), 'ICAO LTO Cycle times'!$D$8,VLOOKUP($A216,'Taxi in times'!$B$5085:$C$5749, 2, 0)*60)</f>
        <v>469.7592997811816</v>
      </c>
      <c r="V216" s="30">
        <f>IF(ISNA(VLOOKUP($A216,'Taxi in times'!$B$5750:$C$6509, 2, 0)), 'ICAO LTO Cycle times'!$D$8,VLOOKUP($A216,'Taxi in times'!$B$5750:$C$6509, 2, 0)*60)</f>
        <v>445.85774058577402</v>
      </c>
      <c r="W216" s="30">
        <f>IF(ISNA(VLOOKUP($A216,'Taxi in times'!$B$6510:$C$7239, 2, 0)), 'ICAO LTO Cycle times'!$D$8,VLOOKUP($A216,'Taxi in times'!$B$6510:$C$7239, 2, 0)*60)</f>
        <v>407.45327102803742</v>
      </c>
    </row>
    <row r="217" spans="1:23">
      <c r="A217" s="3" t="s">
        <v>545</v>
      </c>
      <c r="B217" s="30">
        <f>IF(ISNA(VLOOKUP($A217,' Taxi out times'!$B$2:$C$483, 2, 0)), 'ICAO LTO Cycle times'!$D$7,VLOOKUP($A217,' Taxi out times'!$B$2:$C$483, 2, 0)*60)</f>
        <v>432.69596737652921</v>
      </c>
      <c r="C217" s="30">
        <f>IF(ISNA(VLOOKUP($A217,' Taxi out times'!$B$484:$C$1071, 2, 0)), 'ICAO LTO Cycle times'!$D$7,VLOOKUP($A217,' Taxi out times'!$B$484:$C$1071, 2, 0)*60)</f>
        <v>509.773382777091</v>
      </c>
      <c r="D217" s="30">
        <f>IF(ISNA(VLOOKUP($A217,' Taxi out times'!$B$1072:$C$1692, 2, 0)), 'ICAO LTO Cycle times'!$D$7,VLOOKUP($A217,' Taxi out times'!$B$1072:$C$1692, 2, 0)*60)</f>
        <v>552.78216123499146</v>
      </c>
      <c r="E217" s="30">
        <f>IF(ISNA(VLOOKUP($A217,' Taxi out times'!$B$1693:$C$2329, 2, 0)), 'ICAO LTO Cycle times'!$D$7,VLOOKUP($A217,' Taxi out times'!$B$1693:$C$2329, 2, 0)*60)</f>
        <v>554.98814697747923</v>
      </c>
      <c r="F217" s="30">
        <f>IF(ISNA(VLOOKUP($A217,' Taxi out times'!$B$2330:$C$2997, 2, 0)), 'ICAO LTO Cycle times'!$D$7,VLOOKUP($A217,' Taxi out times'!$B$2330:$C$2997, 2, 0)*60)</f>
        <v>543.46176298890828</v>
      </c>
      <c r="G217" s="30">
        <f>IF(ISNA(VLOOKUP($A217,' Taxi out times'!$B$2998:$C$3661, 2, 0)), 'ICAO LTO Cycle times'!$D$7,VLOOKUP($A217,' Taxi out times'!$B$2998:$C$3661, 2, 0)*60)</f>
        <v>607.68157146549493</v>
      </c>
      <c r="H217" s="30">
        <f>IF(ISNA(VLOOKUP($A217,' Taxi out times'!$B$3662:$C$4362, 2, 0)), 'ICAO LTO Cycle times'!$D$7,VLOOKUP($A217,' Taxi out times'!$B$3662:$C$4362, 2, 0)*60)</f>
        <v>595.38626609442065</v>
      </c>
      <c r="I217" s="30">
        <f>IF(ISNA(VLOOKUP($A217,' Taxi out times'!$B$4363:$C$5052, 2, 0)), 'ICAO LTO Cycle times'!$D$7,VLOOKUP($A217,' Taxi out times'!$B$4363:$C$5052, 2, 0)*60)</f>
        <v>626.28155895089469</v>
      </c>
      <c r="J217" s="30">
        <f>IF(ISNA(VLOOKUP($A217,' Taxi out times'!$B$5053:$C$5713, 2, 0)), 'ICAO LTO Cycle times'!$D$7,VLOOKUP($A217,' Taxi out times'!$B$5053:$C$5713, 2, 0)*60)</f>
        <v>625.81580443433768</v>
      </c>
      <c r="K217" s="30">
        <f>IF(ISNA(VLOOKUP($A217,' Taxi out times'!$B$5714:$C$6466, 2, 0)), 'ICAO LTO Cycle times'!$D$7,VLOOKUP($A217,' Taxi out times'!$B$5713:$C$6466, 2, 0)*60)</f>
        <v>613.85697538100828</v>
      </c>
      <c r="L217" s="30">
        <f>IF(ISNA(VLOOKUP($A217,' Taxi out times'!$B$6467:$C$7195, 2, 0)), 'ICAO LTO Cycle times'!$D$7,VLOOKUP($A217,' Taxi out times'!$B$6467:$C$7195, 2, 0)*60)</f>
        <v>609.92973008471802</v>
      </c>
      <c r="M217" s="30">
        <f>IF(ISNA(VLOOKUP($A217,'Taxi in times'!$B$2:$C$483, 2, 0)), 'ICAO LTO Cycle times'!$D$8,VLOOKUP($A217,'Taxi in times'!$B$2:$C$483, 2, 0)*60)</f>
        <v>157.08201178069777</v>
      </c>
      <c r="N217" s="30">
        <f>IF(ISNA(VLOOKUP($A217,'Taxi in times'!$B$483:$C$1074, 2, 0)), 'ICAO LTO Cycle times'!$D$8,VLOOKUP($A217,'Taxi in times'!$B$483:$C$1074, 2, 0)*60)</f>
        <v>165.72959604286891</v>
      </c>
      <c r="O217" s="30">
        <f>IF(ISNA(VLOOKUP($A217,'Taxi in times'!$B$1074:$C$1700, 2, 0)), 'ICAO LTO Cycle times'!$D$8,VLOOKUP($A217,'Taxi in times'!$B$1074:$C$1700, 2, 0)*60)</f>
        <v>172.52207380575049</v>
      </c>
      <c r="P217" s="30">
        <f>IF(ISNA(VLOOKUP($A217,'Taxi in times'!$B$1700:$C$2346, 2, 0)), 'ICAO LTO Cycle times'!$D$8,VLOOKUP($A217,'Taxi in times'!$B$1700:$C$2346, 2, 0)*60)</f>
        <v>178.67354020025775</v>
      </c>
      <c r="Q217" s="30">
        <f>IF(ISNA(VLOOKUP($A217,'Taxi in times'!$B$2346:$C$3020, 2, 0)), 'ICAO LTO Cycle times'!$D$8,VLOOKUP($A217,'Taxi in times'!$B$2346:$C$3020, 2, 0)*60)</f>
        <v>176.94617784711389</v>
      </c>
      <c r="R217" s="30">
        <f>IF(ISNA(VLOOKUP($A217,'Taxi in times'!$B$3020:$C$3684, 2, 0)), 'ICAO LTO Cycle times'!$D$8,VLOOKUP($A217,'Taxi in times'!$B$3020:$C$3684, 2, 0)*60)</f>
        <v>182.06290392072381</v>
      </c>
      <c r="S217" s="30">
        <f>IF(ISNA(VLOOKUP($A217,'Taxi in times'!$B$3684:$C$4389, 2, 0)), 'ICAO LTO Cycle times'!$D$8,VLOOKUP($A217,'Taxi in times'!$B$3684:$C$4389, 2, 0)*60)</f>
        <v>203.2143815401127</v>
      </c>
      <c r="T217" s="30">
        <f>IF(ISNA(VLOOKUP($A217,'Taxi in times'!$B$4389:$C$5084, 2, 0)), 'ICAO LTO Cycle times'!$D$8,VLOOKUP($A217,'Taxi in times'!$B$4389:$C$5084, 2, 0)*60)</f>
        <v>199.58312898479647</v>
      </c>
      <c r="U217" s="30">
        <f>IF(ISNA(VLOOKUP($A217,'Taxi in times'!$B$5085:$C$5749, 2, 0)), 'ICAO LTO Cycle times'!$D$8,VLOOKUP($A217,'Taxi in times'!$B$5085:$C$5749, 2, 0)*60)</f>
        <v>197.04538993651093</v>
      </c>
      <c r="V217" s="30">
        <f>IF(ISNA(VLOOKUP($A217,'Taxi in times'!$B$5750:$C$6509, 2, 0)), 'ICAO LTO Cycle times'!$D$8,VLOOKUP($A217,'Taxi in times'!$B$5750:$C$6509, 2, 0)*60)</f>
        <v>204.37262727538206</v>
      </c>
      <c r="W217" s="30">
        <f>IF(ISNA(VLOOKUP($A217,'Taxi in times'!$B$6510:$C$7239, 2, 0)), 'ICAO LTO Cycle times'!$D$8,VLOOKUP($A217,'Taxi in times'!$B$6510:$C$7239, 2, 0)*60)</f>
        <v>204.70100105374078</v>
      </c>
    </row>
    <row r="218" spans="1:23">
      <c r="A218" s="3" t="s">
        <v>546</v>
      </c>
      <c r="B218" s="30">
        <f>IF(ISNA(VLOOKUP($A218,' Taxi out times'!$B$2:$C$483, 2, 0)), 'ICAO LTO Cycle times'!$D$7,VLOOKUP($A218,' Taxi out times'!$B$2:$C$483, 2, 0)*60)</f>
        <v>476.85240963855421</v>
      </c>
      <c r="C218" s="30">
        <f>IF(ISNA(VLOOKUP($A218,' Taxi out times'!$B$484:$C$1071, 2, 0)), 'ICAO LTO Cycle times'!$D$7,VLOOKUP($A218,' Taxi out times'!$B$484:$C$1071, 2, 0)*60)</f>
        <v>531.96521739130435</v>
      </c>
      <c r="D218" s="30">
        <f>IF(ISNA(VLOOKUP($A218,' Taxi out times'!$B$1072:$C$1692, 2, 0)), 'ICAO LTO Cycle times'!$D$7,VLOOKUP($A218,' Taxi out times'!$B$1072:$C$1692, 2, 0)*60)</f>
        <v>531.09832635983264</v>
      </c>
      <c r="E218" s="30">
        <f>IF(ISNA(VLOOKUP($A218,' Taxi out times'!$B$1693:$C$2329, 2, 0)), 'ICAO LTO Cycle times'!$D$7,VLOOKUP($A218,' Taxi out times'!$B$1693:$C$2329, 2, 0)*60)</f>
        <v>525.32935620183935</v>
      </c>
      <c r="F218" s="30">
        <f>IF(ISNA(VLOOKUP($A218,' Taxi out times'!$B$2330:$C$2997, 2, 0)), 'ICAO LTO Cycle times'!$D$7,VLOOKUP($A218,' Taxi out times'!$B$2330:$C$2997, 2, 0)*60)</f>
        <v>531.92788461538464</v>
      </c>
      <c r="G218" s="30">
        <f>IF(ISNA(VLOOKUP($A218,' Taxi out times'!$B$2998:$C$3661, 2, 0)), 'ICAO LTO Cycle times'!$D$7,VLOOKUP($A218,' Taxi out times'!$B$2998:$C$3661, 2, 0)*60)</f>
        <v>563.00554557525584</v>
      </c>
      <c r="H218" s="30">
        <f>IF(ISNA(VLOOKUP($A218,' Taxi out times'!$B$3662:$C$4362, 2, 0)), 'ICAO LTO Cycle times'!$D$7,VLOOKUP($A218,' Taxi out times'!$B$3662:$C$4362, 2, 0)*60)</f>
        <v>579.89644622264063</v>
      </c>
      <c r="I218" s="30">
        <f>IF(ISNA(VLOOKUP($A218,' Taxi out times'!$B$4363:$C$5052, 2, 0)), 'ICAO LTO Cycle times'!$D$7,VLOOKUP($A218,' Taxi out times'!$B$4363:$C$5052, 2, 0)*60)</f>
        <v>606.03829160530188</v>
      </c>
      <c r="J218" s="30">
        <f>IF(ISNA(VLOOKUP($A218,' Taxi out times'!$B$5053:$C$5713, 2, 0)), 'ICAO LTO Cycle times'!$D$7,VLOOKUP($A218,' Taxi out times'!$B$5053:$C$5713, 2, 0)*60)</f>
        <v>606.52123995407578</v>
      </c>
      <c r="K218" s="30">
        <f>IF(ISNA(VLOOKUP($A218,' Taxi out times'!$B$5714:$C$6466, 2, 0)), 'ICAO LTO Cycle times'!$D$7,VLOOKUP($A218,' Taxi out times'!$B$5713:$C$6466, 2, 0)*60)</f>
        <v>656.40324297764312</v>
      </c>
      <c r="L218" s="30">
        <f>IF(ISNA(VLOOKUP($A218,' Taxi out times'!$B$6467:$C$7195, 2, 0)), 'ICAO LTO Cycle times'!$D$7,VLOOKUP($A218,' Taxi out times'!$B$6467:$C$7195, 2, 0)*60)</f>
        <v>602.39415511427501</v>
      </c>
      <c r="M218" s="30">
        <f>IF(ISNA(VLOOKUP($A218,'Taxi in times'!$B$2:$C$483, 2, 0)), 'ICAO LTO Cycle times'!$D$8,VLOOKUP($A218,'Taxi in times'!$B$2:$C$483, 2, 0)*60)</f>
        <v>391.6574585635359</v>
      </c>
      <c r="N218" s="30">
        <f>IF(ISNA(VLOOKUP($A218,'Taxi in times'!$B$483:$C$1074, 2, 0)), 'ICAO LTO Cycle times'!$D$8,VLOOKUP($A218,'Taxi in times'!$B$483:$C$1074, 2, 0)*60)</f>
        <v>452.82088171822011</v>
      </c>
      <c r="O218" s="30">
        <f>IF(ISNA(VLOOKUP($A218,'Taxi in times'!$B$1074:$C$1700, 2, 0)), 'ICAO LTO Cycle times'!$D$8,VLOOKUP($A218,'Taxi in times'!$B$1074:$C$1700, 2, 0)*60)</f>
        <v>444.51799317047545</v>
      </c>
      <c r="P218" s="30">
        <f>IF(ISNA(VLOOKUP($A218,'Taxi in times'!$B$1700:$C$2346, 2, 0)), 'ICAO LTO Cycle times'!$D$8,VLOOKUP($A218,'Taxi in times'!$B$1700:$C$2346, 2, 0)*60)</f>
        <v>432.36208625877634</v>
      </c>
      <c r="Q218" s="30">
        <f>IF(ISNA(VLOOKUP($A218,'Taxi in times'!$B$2346:$C$3020, 2, 0)), 'ICAO LTO Cycle times'!$D$8,VLOOKUP($A218,'Taxi in times'!$B$2346:$C$3020, 2, 0)*60)</f>
        <v>438.21067821067822</v>
      </c>
      <c r="R218" s="30">
        <f>IF(ISNA(VLOOKUP($A218,'Taxi in times'!$B$3020:$C$3684, 2, 0)), 'ICAO LTO Cycle times'!$D$8,VLOOKUP($A218,'Taxi in times'!$B$3020:$C$3684, 2, 0)*60)</f>
        <v>439.09410936399905</v>
      </c>
      <c r="S218" s="30">
        <f>IF(ISNA(VLOOKUP($A218,'Taxi in times'!$B$3684:$C$4389, 2, 0)), 'ICAO LTO Cycle times'!$D$8,VLOOKUP($A218,'Taxi in times'!$B$3684:$C$4389, 2, 0)*60)</f>
        <v>440.37878192534379</v>
      </c>
      <c r="T218" s="30">
        <f>IF(ISNA(VLOOKUP($A218,'Taxi in times'!$B$4389:$C$5084, 2, 0)), 'ICAO LTO Cycle times'!$D$8,VLOOKUP($A218,'Taxi in times'!$B$4389:$C$5084, 2, 0)*60)</f>
        <v>427.92864637985309</v>
      </c>
      <c r="U218" s="30">
        <f>IF(ISNA(VLOOKUP($A218,'Taxi in times'!$B$5085:$C$5749, 2, 0)), 'ICAO LTO Cycle times'!$D$8,VLOOKUP($A218,'Taxi in times'!$B$5085:$C$5749, 2, 0)*60)</f>
        <v>453.43014368694588</v>
      </c>
      <c r="V218" s="30">
        <f>IF(ISNA(VLOOKUP($A218,'Taxi in times'!$B$5750:$C$6509, 2, 0)), 'ICAO LTO Cycle times'!$D$8,VLOOKUP($A218,'Taxi in times'!$B$5750:$C$6509, 2, 0)*60)</f>
        <v>448.07339449541286</v>
      </c>
      <c r="W218" s="30">
        <f>IF(ISNA(VLOOKUP($A218,'Taxi in times'!$B$6510:$C$7239, 2, 0)), 'ICAO LTO Cycle times'!$D$8,VLOOKUP($A218,'Taxi in times'!$B$6510:$C$7239, 2, 0)*60)</f>
        <v>409.45063196095612</v>
      </c>
    </row>
    <row r="219" spans="1:23">
      <c r="A219" s="3" t="s">
        <v>547</v>
      </c>
      <c r="B219" s="30">
        <f>IF(ISNA(VLOOKUP($A219,' Taxi out times'!$B$2:$C$483, 2, 0)), 'ICAO LTO Cycle times'!$D$7,VLOOKUP($A219,' Taxi out times'!$B$2:$C$483, 2, 0)*60)</f>
        <v>621.03980503655555</v>
      </c>
      <c r="C219" s="30">
        <f>IF(ISNA(VLOOKUP($A219,' Taxi out times'!$B$484:$C$1071, 2, 0)), 'ICAO LTO Cycle times'!$D$7,VLOOKUP($A219,' Taxi out times'!$B$484:$C$1071, 2, 0)*60)</f>
        <v>647.53839403247036</v>
      </c>
      <c r="D219" s="30">
        <f>IF(ISNA(VLOOKUP($A219,' Taxi out times'!$B$1072:$C$1692, 2, 0)), 'ICAO LTO Cycle times'!$D$7,VLOOKUP($A219,' Taxi out times'!$B$1072:$C$1692, 2, 0)*60)</f>
        <v>679.59092599479357</v>
      </c>
      <c r="E219" s="30">
        <f>IF(ISNA(VLOOKUP($A219,' Taxi out times'!$B$1693:$C$2329, 2, 0)), 'ICAO LTO Cycle times'!$D$7,VLOOKUP($A219,' Taxi out times'!$B$1693:$C$2329, 2, 0)*60)</f>
        <v>684.12125340599448</v>
      </c>
      <c r="F219" s="30">
        <f>IF(ISNA(VLOOKUP($A219,' Taxi out times'!$B$2330:$C$2997, 2, 0)), 'ICAO LTO Cycle times'!$D$7,VLOOKUP($A219,' Taxi out times'!$B$2330:$C$2997, 2, 0)*60)</f>
        <v>706.03105731902258</v>
      </c>
      <c r="G219" s="30">
        <f>IF(ISNA(VLOOKUP($A219,' Taxi out times'!$B$2998:$C$3661, 2, 0)), 'ICAO LTO Cycle times'!$D$7,VLOOKUP($A219,' Taxi out times'!$B$2998:$C$3661, 2, 0)*60)</f>
        <v>726.11787948633514</v>
      </c>
      <c r="H219" s="30">
        <f>IF(ISNA(VLOOKUP($A219,' Taxi out times'!$B$3662:$C$4362, 2, 0)), 'ICAO LTO Cycle times'!$D$7,VLOOKUP($A219,' Taxi out times'!$B$3662:$C$4362, 2, 0)*60)</f>
        <v>675.03819570753001</v>
      </c>
      <c r="I219" s="30">
        <f>IF(ISNA(VLOOKUP($A219,' Taxi out times'!$B$4363:$C$5052, 2, 0)), 'ICAO LTO Cycle times'!$D$7,VLOOKUP($A219,' Taxi out times'!$B$4363:$C$5052, 2, 0)*60)</f>
        <v>683.33889816360602</v>
      </c>
      <c r="J219" s="30">
        <f>IF(ISNA(VLOOKUP($A219,' Taxi out times'!$B$5053:$C$5713, 2, 0)), 'ICAO LTO Cycle times'!$D$7,VLOOKUP($A219,' Taxi out times'!$B$5053:$C$5713, 2, 0)*60)</f>
        <v>710.31464833421467</v>
      </c>
      <c r="K219" s="30">
        <f>IF(ISNA(VLOOKUP($A219,' Taxi out times'!$B$5714:$C$6466, 2, 0)), 'ICAO LTO Cycle times'!$D$7,VLOOKUP($A219,' Taxi out times'!$B$5713:$C$6466, 2, 0)*60)</f>
        <v>669.43647540983613</v>
      </c>
      <c r="L219" s="30">
        <f>IF(ISNA(VLOOKUP($A219,' Taxi out times'!$B$6467:$C$7195, 2, 0)), 'ICAO LTO Cycle times'!$D$7,VLOOKUP($A219,' Taxi out times'!$B$6467:$C$7195, 2, 0)*60)</f>
        <v>695.36077103412345</v>
      </c>
      <c r="M219" s="30">
        <f>IF(ISNA(VLOOKUP($A219,'Taxi in times'!$B$2:$C$483, 2, 0)), 'ICAO LTO Cycle times'!$D$8,VLOOKUP($A219,'Taxi in times'!$B$2:$C$483, 2, 0)*60)</f>
        <v>257.70917952883832</v>
      </c>
      <c r="N219" s="30">
        <f>IF(ISNA(VLOOKUP($A219,'Taxi in times'!$B$483:$C$1074, 2, 0)), 'ICAO LTO Cycle times'!$D$8,VLOOKUP($A219,'Taxi in times'!$B$483:$C$1074, 2, 0)*60)</f>
        <v>292.53533568904595</v>
      </c>
      <c r="O219" s="30">
        <f>IF(ISNA(VLOOKUP($A219,'Taxi in times'!$B$1074:$C$1700, 2, 0)), 'ICAO LTO Cycle times'!$D$8,VLOOKUP($A219,'Taxi in times'!$B$1074:$C$1700, 2, 0)*60)</f>
        <v>293.12082650875641</v>
      </c>
      <c r="P219" s="30">
        <f>IF(ISNA(VLOOKUP($A219,'Taxi in times'!$B$1700:$C$2346, 2, 0)), 'ICAO LTO Cycle times'!$D$8,VLOOKUP($A219,'Taxi in times'!$B$1700:$C$2346, 2, 0)*60)</f>
        <v>270.87223444920653</v>
      </c>
      <c r="Q219" s="30">
        <f>IF(ISNA(VLOOKUP($A219,'Taxi in times'!$B$2346:$C$3020, 2, 0)), 'ICAO LTO Cycle times'!$D$8,VLOOKUP($A219,'Taxi in times'!$B$2346:$C$3020, 2, 0)*60)</f>
        <v>265.05789292674541</v>
      </c>
      <c r="R219" s="30">
        <f>IF(ISNA(VLOOKUP($A219,'Taxi in times'!$B$3020:$C$3684, 2, 0)), 'ICAO LTO Cycle times'!$D$8,VLOOKUP($A219,'Taxi in times'!$B$3020:$C$3684, 2, 0)*60)</f>
        <v>269.6368838028169</v>
      </c>
      <c r="S219" s="30">
        <f>IF(ISNA(VLOOKUP($A219,'Taxi in times'!$B$3684:$C$4389, 2, 0)), 'ICAO LTO Cycle times'!$D$8,VLOOKUP($A219,'Taxi in times'!$B$3684:$C$4389, 2, 0)*60)</f>
        <v>231.89898008742108</v>
      </c>
      <c r="T219" s="30">
        <f>IF(ISNA(VLOOKUP($A219,'Taxi in times'!$B$4389:$C$5084, 2, 0)), 'ICAO LTO Cycle times'!$D$8,VLOOKUP($A219,'Taxi in times'!$B$4389:$C$5084, 2, 0)*60)</f>
        <v>232.06081482361324</v>
      </c>
      <c r="U219" s="30">
        <f>IF(ISNA(VLOOKUP($A219,'Taxi in times'!$B$5085:$C$5749, 2, 0)), 'ICAO LTO Cycle times'!$D$8,VLOOKUP($A219,'Taxi in times'!$B$5085:$C$5749, 2, 0)*60)</f>
        <v>248.38462554484215</v>
      </c>
      <c r="V219" s="30">
        <f>IF(ISNA(VLOOKUP($A219,'Taxi in times'!$B$5750:$C$6509, 2, 0)), 'ICAO LTO Cycle times'!$D$8,VLOOKUP($A219,'Taxi in times'!$B$5750:$C$6509, 2, 0)*60)</f>
        <v>239.76243759683248</v>
      </c>
      <c r="W219" s="30">
        <f>IF(ISNA(VLOOKUP($A219,'Taxi in times'!$B$6510:$C$7239, 2, 0)), 'ICAO LTO Cycle times'!$D$8,VLOOKUP($A219,'Taxi in times'!$B$6510:$C$7239, 2, 0)*60)</f>
        <v>260.65868263473055</v>
      </c>
    </row>
    <row r="220" spans="1:23">
      <c r="A220" s="3" t="s">
        <v>1265</v>
      </c>
      <c r="B220" s="30">
        <f>IF(ISNA(VLOOKUP($A220,' Taxi out times'!$B$2:$C$483, 2, 0)), 'ICAO LTO Cycle times'!$D$7,VLOOKUP($A220,' Taxi out times'!$B$2:$C$483, 2, 0)*60)</f>
        <v>1140</v>
      </c>
      <c r="C220" s="30">
        <f>IF(ISNA(VLOOKUP($A220,' Taxi out times'!$B$484:$C$1071, 2, 0)), 'ICAO LTO Cycle times'!$D$7,VLOOKUP($A220,' Taxi out times'!$B$484:$C$1071, 2, 0)*60)</f>
        <v>1140</v>
      </c>
      <c r="D220" s="30">
        <f>IF(ISNA(VLOOKUP($A220,' Taxi out times'!$B$1072:$C$1692, 2, 0)), 'ICAO LTO Cycle times'!$D$7,VLOOKUP($A220,' Taxi out times'!$B$1072:$C$1692, 2, 0)*60)</f>
        <v>1140</v>
      </c>
      <c r="E220" s="30">
        <f>IF(ISNA(VLOOKUP($A220,' Taxi out times'!$B$1693:$C$2329, 2, 0)), 'ICAO LTO Cycle times'!$D$7,VLOOKUP($A220,' Taxi out times'!$B$1693:$C$2329, 2, 0)*60)</f>
        <v>1140</v>
      </c>
      <c r="F220" s="30">
        <f>IF(ISNA(VLOOKUP($A220,' Taxi out times'!$B$2330:$C$2997, 2, 0)), 'ICAO LTO Cycle times'!$D$7,VLOOKUP($A220,' Taxi out times'!$B$2330:$C$2997, 2, 0)*60)</f>
        <v>1140</v>
      </c>
      <c r="G220" s="30">
        <f>IF(ISNA(VLOOKUP($A220,' Taxi out times'!$B$2998:$C$3661, 2, 0)), 'ICAO LTO Cycle times'!$D$7,VLOOKUP($A220,' Taxi out times'!$B$2998:$C$3661, 2, 0)*60)</f>
        <v>1140</v>
      </c>
      <c r="H220" s="30">
        <f>IF(ISNA(VLOOKUP($A220,' Taxi out times'!$B$3662:$C$4362, 2, 0)), 'ICAO LTO Cycle times'!$D$7,VLOOKUP($A220,' Taxi out times'!$B$3662:$C$4362, 2, 0)*60)</f>
        <v>1140</v>
      </c>
      <c r="I220" s="30">
        <f>IF(ISNA(VLOOKUP($A220,' Taxi out times'!$B$4363:$C$5052, 2, 0)), 'ICAO LTO Cycle times'!$D$7,VLOOKUP($A220,' Taxi out times'!$B$4363:$C$5052, 2, 0)*60)</f>
        <v>1140</v>
      </c>
      <c r="J220" s="30">
        <f>IF(ISNA(VLOOKUP($A220,' Taxi out times'!$B$5053:$C$5713, 2, 0)), 'ICAO LTO Cycle times'!$D$7,VLOOKUP($A220,' Taxi out times'!$B$5053:$C$5713, 2, 0)*60)</f>
        <v>1140</v>
      </c>
      <c r="K220" s="30">
        <f>IF(ISNA(VLOOKUP($A220,' Taxi out times'!$B$5714:$C$6466, 2, 0)), 'ICAO LTO Cycle times'!$D$7,VLOOKUP($A220,' Taxi out times'!$B$5713:$C$6466, 2, 0)*60)</f>
        <v>829.22330097087377</v>
      </c>
      <c r="L220" s="30">
        <f>IF(ISNA(VLOOKUP($A220,' Taxi out times'!$B$6467:$C$7195, 2, 0)), 'ICAO LTO Cycle times'!$D$7,VLOOKUP($A220,' Taxi out times'!$B$6467:$C$7195, 2, 0)*60)</f>
        <v>654.59715639810429</v>
      </c>
      <c r="M220" s="30">
        <f>IF(ISNA(VLOOKUP($A220,'Taxi in times'!$B$2:$C$483, 2, 0)), 'ICAO LTO Cycle times'!$D$8,VLOOKUP($A220,'Taxi in times'!$B$2:$C$483, 2, 0)*60)</f>
        <v>420</v>
      </c>
      <c r="N220" s="30">
        <f>IF(ISNA(VLOOKUP($A220,'Taxi in times'!$B$483:$C$1074, 2, 0)), 'ICAO LTO Cycle times'!$D$8,VLOOKUP($A220,'Taxi in times'!$B$483:$C$1074, 2, 0)*60)</f>
        <v>420</v>
      </c>
      <c r="O220" s="30">
        <f>IF(ISNA(VLOOKUP($A220,'Taxi in times'!$B$1074:$C$1700, 2, 0)), 'ICAO LTO Cycle times'!$D$8,VLOOKUP($A220,'Taxi in times'!$B$1074:$C$1700, 2, 0)*60)</f>
        <v>420</v>
      </c>
      <c r="P220" s="30">
        <f>IF(ISNA(VLOOKUP($A220,'Taxi in times'!$B$1700:$C$2346, 2, 0)), 'ICAO LTO Cycle times'!$D$8,VLOOKUP($A220,'Taxi in times'!$B$1700:$C$2346, 2, 0)*60)</f>
        <v>420</v>
      </c>
      <c r="Q220" s="30">
        <f>IF(ISNA(VLOOKUP($A220,'Taxi in times'!$B$2346:$C$3020, 2, 0)), 'ICAO LTO Cycle times'!$D$8,VLOOKUP($A220,'Taxi in times'!$B$2346:$C$3020, 2, 0)*60)</f>
        <v>420</v>
      </c>
      <c r="R220" s="30">
        <f>IF(ISNA(VLOOKUP($A220,'Taxi in times'!$B$3020:$C$3684, 2, 0)), 'ICAO LTO Cycle times'!$D$8,VLOOKUP($A220,'Taxi in times'!$B$3020:$C$3684, 2, 0)*60)</f>
        <v>420</v>
      </c>
      <c r="S220" s="30">
        <f>IF(ISNA(VLOOKUP($A220,'Taxi in times'!$B$3684:$C$4389, 2, 0)), 'ICAO LTO Cycle times'!$D$8,VLOOKUP($A220,'Taxi in times'!$B$3684:$C$4389, 2, 0)*60)</f>
        <v>420</v>
      </c>
      <c r="T220" s="30">
        <f>IF(ISNA(VLOOKUP($A220,'Taxi in times'!$B$4389:$C$5084, 2, 0)), 'ICAO LTO Cycle times'!$D$8,VLOOKUP($A220,'Taxi in times'!$B$4389:$C$5084, 2, 0)*60)</f>
        <v>420</v>
      </c>
      <c r="U220" s="30">
        <f>IF(ISNA(VLOOKUP($A220,'Taxi in times'!$B$5085:$C$5749, 2, 0)), 'ICAO LTO Cycle times'!$D$8,VLOOKUP($A220,'Taxi in times'!$B$5085:$C$5749, 2, 0)*60)</f>
        <v>420</v>
      </c>
      <c r="V220" s="30">
        <f>IF(ISNA(VLOOKUP($A220,'Taxi in times'!$B$5750:$C$6509, 2, 0)), 'ICAO LTO Cycle times'!$D$8,VLOOKUP($A220,'Taxi in times'!$B$5750:$C$6509, 2, 0)*60)</f>
        <v>280.28985507246381</v>
      </c>
      <c r="W220" s="30">
        <f>IF(ISNA(VLOOKUP($A220,'Taxi in times'!$B$6510:$C$7239, 2, 0)), 'ICAO LTO Cycle times'!$D$8,VLOOKUP($A220,'Taxi in times'!$B$6510:$C$7239, 2, 0)*60)</f>
        <v>268.00947867298578</v>
      </c>
    </row>
    <row r="221" spans="1:23">
      <c r="A221" s="3" t="s">
        <v>548</v>
      </c>
      <c r="B221" s="30">
        <f>IF(ISNA(VLOOKUP($A221,' Taxi out times'!$B$2:$C$483, 2, 0)), 'ICAO LTO Cycle times'!$D$7,VLOOKUP($A221,' Taxi out times'!$B$2:$C$483, 2, 0)*60)</f>
        <v>1140</v>
      </c>
      <c r="C221" s="30">
        <f>IF(ISNA(VLOOKUP($A221,' Taxi out times'!$B$484:$C$1071, 2, 0)), 'ICAO LTO Cycle times'!$D$7,VLOOKUP($A221,' Taxi out times'!$B$484:$C$1071, 2, 0)*60)</f>
        <v>298.19861431870669</v>
      </c>
      <c r="D221" s="30">
        <f>IF(ISNA(VLOOKUP($A221,' Taxi out times'!$B$1072:$C$1692, 2, 0)), 'ICAO LTO Cycle times'!$D$7,VLOOKUP($A221,' Taxi out times'!$B$1072:$C$1692, 2, 0)*60)</f>
        <v>317.12574850299404</v>
      </c>
      <c r="E221" s="30">
        <f>IF(ISNA(VLOOKUP($A221,' Taxi out times'!$B$1693:$C$2329, 2, 0)), 'ICAO LTO Cycle times'!$D$7,VLOOKUP($A221,' Taxi out times'!$B$1693:$C$2329, 2, 0)*60)</f>
        <v>388.69565217391306</v>
      </c>
      <c r="F221" s="30">
        <f>IF(ISNA(VLOOKUP($A221,' Taxi out times'!$B$2330:$C$2997, 2, 0)), 'ICAO LTO Cycle times'!$D$7,VLOOKUP($A221,' Taxi out times'!$B$2330:$C$2997, 2, 0)*60)</f>
        <v>383.62545018007205</v>
      </c>
      <c r="G221" s="30">
        <f>IF(ISNA(VLOOKUP($A221,' Taxi out times'!$B$2998:$C$3661, 2, 0)), 'ICAO LTO Cycle times'!$D$7,VLOOKUP($A221,' Taxi out times'!$B$2998:$C$3661, 2, 0)*60)</f>
        <v>411.91304347826087</v>
      </c>
      <c r="H221" s="30">
        <f>IF(ISNA(VLOOKUP($A221,' Taxi out times'!$B$3662:$C$4362, 2, 0)), 'ICAO LTO Cycle times'!$D$7,VLOOKUP($A221,' Taxi out times'!$B$3662:$C$4362, 2, 0)*60)</f>
        <v>479.40860215053766</v>
      </c>
      <c r="I221" s="30">
        <f>IF(ISNA(VLOOKUP($A221,' Taxi out times'!$B$4363:$C$5052, 2, 0)), 'ICAO LTO Cycle times'!$D$7,VLOOKUP($A221,' Taxi out times'!$B$4363:$C$5052, 2, 0)*60)</f>
        <v>564.83660130718954</v>
      </c>
      <c r="J221" s="30">
        <f>IF(ISNA(VLOOKUP($A221,' Taxi out times'!$B$5053:$C$5713, 2, 0)), 'ICAO LTO Cycle times'!$D$7,VLOOKUP($A221,' Taxi out times'!$B$5053:$C$5713, 2, 0)*60)</f>
        <v>641.21687929342488</v>
      </c>
      <c r="K221" s="30">
        <f>IF(ISNA(VLOOKUP($A221,' Taxi out times'!$B$5714:$C$6466, 2, 0)), 'ICAO LTO Cycle times'!$D$7,VLOOKUP($A221,' Taxi out times'!$B$5713:$C$6466, 2, 0)*60)</f>
        <v>666.58064516129025</v>
      </c>
      <c r="L221" s="30">
        <f>IF(ISNA(VLOOKUP($A221,' Taxi out times'!$B$6467:$C$7195, 2, 0)), 'ICAO LTO Cycle times'!$D$7,VLOOKUP($A221,' Taxi out times'!$B$6467:$C$7195, 2, 0)*60)</f>
        <v>529.68208092485554</v>
      </c>
      <c r="M221" s="30">
        <f>IF(ISNA(VLOOKUP($A221,'Taxi in times'!$B$2:$C$483, 2, 0)), 'ICAO LTO Cycle times'!$D$8,VLOOKUP($A221,'Taxi in times'!$B$2:$C$483, 2, 0)*60)</f>
        <v>420</v>
      </c>
      <c r="N221" s="30">
        <f>IF(ISNA(VLOOKUP($A221,'Taxi in times'!$B$483:$C$1074, 2, 0)), 'ICAO LTO Cycle times'!$D$8,VLOOKUP($A221,'Taxi in times'!$B$483:$C$1074, 2, 0)*60)</f>
        <v>284.44444444444446</v>
      </c>
      <c r="O221" s="30">
        <f>IF(ISNA(VLOOKUP($A221,'Taxi in times'!$B$1074:$C$1700, 2, 0)), 'ICAO LTO Cycle times'!$D$8,VLOOKUP($A221,'Taxi in times'!$B$1074:$C$1700, 2, 0)*60)</f>
        <v>300.36</v>
      </c>
      <c r="P221" s="30">
        <f>IF(ISNA(VLOOKUP($A221,'Taxi in times'!$B$1700:$C$2346, 2, 0)), 'ICAO LTO Cycle times'!$D$8,VLOOKUP($A221,'Taxi in times'!$B$1700:$C$2346, 2, 0)*60)</f>
        <v>344.02877697841728</v>
      </c>
      <c r="Q221" s="30">
        <f>IF(ISNA(VLOOKUP($A221,'Taxi in times'!$B$2346:$C$3020, 2, 0)), 'ICAO LTO Cycle times'!$D$8,VLOOKUP($A221,'Taxi in times'!$B$2346:$C$3020, 2, 0)*60)</f>
        <v>325.91073582629679</v>
      </c>
      <c r="R221" s="30">
        <f>IF(ISNA(VLOOKUP($A221,'Taxi in times'!$B$3020:$C$3684, 2, 0)), 'ICAO LTO Cycle times'!$D$8,VLOOKUP($A221,'Taxi in times'!$B$3020:$C$3684, 2, 0)*60)</f>
        <v>327.99648506151141</v>
      </c>
      <c r="S221" s="30">
        <f>IF(ISNA(VLOOKUP($A221,'Taxi in times'!$B$3684:$C$4389, 2, 0)), 'ICAO LTO Cycle times'!$D$8,VLOOKUP($A221,'Taxi in times'!$B$3684:$C$4389, 2, 0)*60)</f>
        <v>326.97841726618708</v>
      </c>
      <c r="T221" s="30">
        <f>IF(ISNA(VLOOKUP($A221,'Taxi in times'!$B$4389:$C$5084, 2, 0)), 'ICAO LTO Cycle times'!$D$8,VLOOKUP($A221,'Taxi in times'!$B$4389:$C$5084, 2, 0)*60)</f>
        <v>359.05970149253733</v>
      </c>
      <c r="U221" s="30">
        <f>IF(ISNA(VLOOKUP($A221,'Taxi in times'!$B$5085:$C$5749, 2, 0)), 'ICAO LTO Cycle times'!$D$8,VLOOKUP($A221,'Taxi in times'!$B$5085:$C$5749, 2, 0)*60)</f>
        <v>423.10139165009946</v>
      </c>
      <c r="V221" s="30">
        <f>IF(ISNA(VLOOKUP($A221,'Taxi in times'!$B$5750:$C$6509, 2, 0)), 'ICAO LTO Cycle times'!$D$8,VLOOKUP($A221,'Taxi in times'!$B$5750:$C$6509, 2, 0)*60)</f>
        <v>433.04347826086956</v>
      </c>
      <c r="W221" s="30">
        <f>IF(ISNA(VLOOKUP($A221,'Taxi in times'!$B$6510:$C$7239, 2, 0)), 'ICAO LTO Cycle times'!$D$8,VLOOKUP($A221,'Taxi in times'!$B$6510:$C$7239, 2, 0)*60)</f>
        <v>380.61403508771929</v>
      </c>
    </row>
    <row r="222" spans="1:23">
      <c r="A222" s="3" t="s">
        <v>1105</v>
      </c>
      <c r="B222" s="30">
        <f>IF(ISNA(VLOOKUP($A222,' Taxi out times'!$B$2:$C$483, 2, 0)), 'ICAO LTO Cycle times'!$D$7,VLOOKUP($A222,' Taxi out times'!$B$2:$C$483, 2, 0)*60)</f>
        <v>1140</v>
      </c>
      <c r="C222" s="30">
        <f>IF(ISNA(VLOOKUP($A222,' Taxi out times'!$B$484:$C$1071, 2, 0)), 'ICAO LTO Cycle times'!$D$7,VLOOKUP($A222,' Taxi out times'!$B$484:$C$1071, 2, 0)*60)</f>
        <v>1140</v>
      </c>
      <c r="D222" s="30">
        <f>IF(ISNA(VLOOKUP($A222,' Taxi out times'!$B$1072:$C$1692, 2, 0)), 'ICAO LTO Cycle times'!$D$7,VLOOKUP($A222,' Taxi out times'!$B$1072:$C$1692, 2, 0)*60)</f>
        <v>1140</v>
      </c>
      <c r="E222" s="30">
        <f>IF(ISNA(VLOOKUP($A222,' Taxi out times'!$B$1693:$C$2329, 2, 0)), 'ICAO LTO Cycle times'!$D$7,VLOOKUP($A222,' Taxi out times'!$B$1693:$C$2329, 2, 0)*60)</f>
        <v>1140</v>
      </c>
      <c r="F222" s="30">
        <f>IF(ISNA(VLOOKUP($A222,' Taxi out times'!$B$2330:$C$2997, 2, 0)), 'ICAO LTO Cycle times'!$D$7,VLOOKUP($A222,' Taxi out times'!$B$2330:$C$2997, 2, 0)*60)</f>
        <v>1140</v>
      </c>
      <c r="G222" s="30">
        <f>IF(ISNA(VLOOKUP($A222,' Taxi out times'!$B$2998:$C$3661, 2, 0)), 'ICAO LTO Cycle times'!$D$7,VLOOKUP($A222,' Taxi out times'!$B$2998:$C$3661, 2, 0)*60)</f>
        <v>1140</v>
      </c>
      <c r="H222" s="30">
        <f>IF(ISNA(VLOOKUP($A222,' Taxi out times'!$B$3662:$C$4362, 2, 0)), 'ICAO LTO Cycle times'!$D$7,VLOOKUP($A222,' Taxi out times'!$B$3662:$C$4362, 2, 0)*60)</f>
        <v>1140</v>
      </c>
      <c r="I222" s="30">
        <f>IF(ISNA(VLOOKUP($A222,' Taxi out times'!$B$4363:$C$5052, 2, 0)), 'ICAO LTO Cycle times'!$D$7,VLOOKUP($A222,' Taxi out times'!$B$4363:$C$5052, 2, 0)*60)</f>
        <v>649.15617128463475</v>
      </c>
      <c r="J222" s="30">
        <f>IF(ISNA(VLOOKUP($A222,' Taxi out times'!$B$5053:$C$5713, 2, 0)), 'ICAO LTO Cycle times'!$D$7,VLOOKUP($A222,' Taxi out times'!$B$5053:$C$5713, 2, 0)*60)</f>
        <v>793.74689826302733</v>
      </c>
      <c r="K222" s="30">
        <f>IF(ISNA(VLOOKUP($A222,' Taxi out times'!$B$5714:$C$6466, 2, 0)), 'ICAO LTO Cycle times'!$D$7,VLOOKUP($A222,' Taxi out times'!$B$5713:$C$6466, 2, 0)*60)</f>
        <v>738.59870317002878</v>
      </c>
      <c r="L222" s="30">
        <f>IF(ISNA(VLOOKUP($A222,' Taxi out times'!$B$6467:$C$7195, 2, 0)), 'ICAO LTO Cycle times'!$D$7,VLOOKUP($A222,' Taxi out times'!$B$6467:$C$7195, 2, 0)*60)</f>
        <v>641.4788385826771</v>
      </c>
      <c r="M222" s="30">
        <f>IF(ISNA(VLOOKUP($A222,'Taxi in times'!$B$2:$C$483, 2, 0)), 'ICAO LTO Cycle times'!$D$8,VLOOKUP($A222,'Taxi in times'!$B$2:$C$483, 2, 0)*60)</f>
        <v>420</v>
      </c>
      <c r="N222" s="30">
        <f>IF(ISNA(VLOOKUP($A222,'Taxi in times'!$B$483:$C$1074, 2, 0)), 'ICAO LTO Cycle times'!$D$8,VLOOKUP($A222,'Taxi in times'!$B$483:$C$1074, 2, 0)*60)</f>
        <v>420</v>
      </c>
      <c r="O222" s="30">
        <f>IF(ISNA(VLOOKUP($A222,'Taxi in times'!$B$1074:$C$1700, 2, 0)), 'ICAO LTO Cycle times'!$D$8,VLOOKUP($A222,'Taxi in times'!$B$1074:$C$1700, 2, 0)*60)</f>
        <v>420</v>
      </c>
      <c r="P222" s="30">
        <f>IF(ISNA(VLOOKUP($A222,'Taxi in times'!$B$1700:$C$2346, 2, 0)), 'ICAO LTO Cycle times'!$D$8,VLOOKUP($A222,'Taxi in times'!$B$1700:$C$2346, 2, 0)*60)</f>
        <v>420</v>
      </c>
      <c r="Q222" s="30">
        <f>IF(ISNA(VLOOKUP($A222,'Taxi in times'!$B$2346:$C$3020, 2, 0)), 'ICAO LTO Cycle times'!$D$8,VLOOKUP($A222,'Taxi in times'!$B$2346:$C$3020, 2, 0)*60)</f>
        <v>420</v>
      </c>
      <c r="R222" s="30">
        <f>IF(ISNA(VLOOKUP($A222,'Taxi in times'!$B$3020:$C$3684, 2, 0)), 'ICAO LTO Cycle times'!$D$8,VLOOKUP($A222,'Taxi in times'!$B$3020:$C$3684, 2, 0)*60)</f>
        <v>420</v>
      </c>
      <c r="S222" s="30">
        <f>IF(ISNA(VLOOKUP($A222,'Taxi in times'!$B$3684:$C$4389, 2, 0)), 'ICAO LTO Cycle times'!$D$8,VLOOKUP($A222,'Taxi in times'!$B$3684:$C$4389, 2, 0)*60)</f>
        <v>420</v>
      </c>
      <c r="T222" s="30">
        <f>IF(ISNA(VLOOKUP($A222,'Taxi in times'!$B$4389:$C$5084, 2, 0)), 'ICAO LTO Cycle times'!$D$8,VLOOKUP($A222,'Taxi in times'!$B$4389:$C$5084, 2, 0)*60)</f>
        <v>309.46670874092774</v>
      </c>
      <c r="U222" s="30">
        <f>IF(ISNA(VLOOKUP($A222,'Taxi in times'!$B$5085:$C$5749, 2, 0)), 'ICAO LTO Cycle times'!$D$8,VLOOKUP($A222,'Taxi in times'!$B$5085:$C$5749, 2, 0)*60)</f>
        <v>327.92079207920796</v>
      </c>
      <c r="V222" s="30">
        <f>IF(ISNA(VLOOKUP($A222,'Taxi in times'!$B$5750:$C$6509, 2, 0)), 'ICAO LTO Cycle times'!$D$8,VLOOKUP($A222,'Taxi in times'!$B$5750:$C$6509, 2, 0)*60)</f>
        <v>317.25067385444743</v>
      </c>
      <c r="W222" s="30">
        <f>IF(ISNA(VLOOKUP($A222,'Taxi in times'!$B$6510:$C$7239, 2, 0)), 'ICAO LTO Cycle times'!$D$8,VLOOKUP($A222,'Taxi in times'!$B$6510:$C$7239, 2, 0)*60)</f>
        <v>302.01476014760146</v>
      </c>
    </row>
    <row r="223" spans="1:23">
      <c r="A223" s="3" t="s">
        <v>549</v>
      </c>
      <c r="B223" s="30">
        <f>IF(ISNA(VLOOKUP($A223,' Taxi out times'!$B$2:$C$483, 2, 0)), 'ICAO LTO Cycle times'!$D$7,VLOOKUP($A223,' Taxi out times'!$B$2:$C$483, 2, 0)*60)</f>
        <v>350.03484320557493</v>
      </c>
      <c r="C223" s="30">
        <f>IF(ISNA(VLOOKUP($A223,' Taxi out times'!$B$484:$C$1071, 2, 0)), 'ICAO LTO Cycle times'!$D$7,VLOOKUP($A223,' Taxi out times'!$B$484:$C$1071, 2, 0)*60)</f>
        <v>446.57659831121833</v>
      </c>
      <c r="D223" s="30">
        <f>IF(ISNA(VLOOKUP($A223,' Taxi out times'!$B$1072:$C$1692, 2, 0)), 'ICAO LTO Cycle times'!$D$7,VLOOKUP($A223,' Taxi out times'!$B$1072:$C$1692, 2, 0)*60)</f>
        <v>480.03984945760465</v>
      </c>
      <c r="E223" s="30">
        <f>IF(ISNA(VLOOKUP($A223,' Taxi out times'!$B$1693:$C$2329, 2, 0)), 'ICAO LTO Cycle times'!$D$7,VLOOKUP($A223,' Taxi out times'!$B$1693:$C$2329, 2, 0)*60)</f>
        <v>529.14547304170901</v>
      </c>
      <c r="F223" s="30">
        <f>IF(ISNA(VLOOKUP($A223,' Taxi out times'!$B$2330:$C$2997, 2, 0)), 'ICAO LTO Cycle times'!$D$7,VLOOKUP($A223,' Taxi out times'!$B$2330:$C$2997, 2, 0)*60)</f>
        <v>576.95483870967735</v>
      </c>
      <c r="G223" s="30">
        <f>IF(ISNA(VLOOKUP($A223,' Taxi out times'!$B$2998:$C$3661, 2, 0)), 'ICAO LTO Cycle times'!$D$7,VLOOKUP($A223,' Taxi out times'!$B$2998:$C$3661, 2, 0)*60)</f>
        <v>590.08242950108456</v>
      </c>
      <c r="H223" s="30">
        <f>IF(ISNA(VLOOKUP($A223,' Taxi out times'!$B$3662:$C$4362, 2, 0)), 'ICAO LTO Cycle times'!$D$7,VLOOKUP($A223,' Taxi out times'!$B$3662:$C$4362, 2, 0)*60)</f>
        <v>597.46357085668535</v>
      </c>
      <c r="I223" s="30">
        <f>IF(ISNA(VLOOKUP($A223,' Taxi out times'!$B$4363:$C$5052, 2, 0)), 'ICAO LTO Cycle times'!$D$7,VLOOKUP($A223,' Taxi out times'!$B$4363:$C$5052, 2, 0)*60)</f>
        <v>615.70931244560484</v>
      </c>
      <c r="J223" s="30">
        <f>IF(ISNA(VLOOKUP($A223,' Taxi out times'!$B$5053:$C$5713, 2, 0)), 'ICAO LTO Cycle times'!$D$7,VLOOKUP($A223,' Taxi out times'!$B$5053:$C$5713, 2, 0)*60)</f>
        <v>659.81814507981414</v>
      </c>
      <c r="K223" s="30">
        <f>IF(ISNA(VLOOKUP($A223,' Taxi out times'!$B$5714:$C$6466, 2, 0)), 'ICAO LTO Cycle times'!$D$7,VLOOKUP($A223,' Taxi out times'!$B$5713:$C$6466, 2, 0)*60)</f>
        <v>618.82455757046091</v>
      </c>
      <c r="L223" s="30">
        <f>IF(ISNA(VLOOKUP($A223,' Taxi out times'!$B$6467:$C$7195, 2, 0)), 'ICAO LTO Cycle times'!$D$7,VLOOKUP($A223,' Taxi out times'!$B$6467:$C$7195, 2, 0)*60)</f>
        <v>603.05427456544874</v>
      </c>
      <c r="M223" s="30">
        <f>IF(ISNA(VLOOKUP($A223,'Taxi in times'!$B$2:$C$483, 2, 0)), 'ICAO LTO Cycle times'!$D$8,VLOOKUP($A223,'Taxi in times'!$B$2:$C$483, 2, 0)*60)</f>
        <v>283.90243902439022</v>
      </c>
      <c r="N223" s="30">
        <f>IF(ISNA(VLOOKUP($A223,'Taxi in times'!$B$483:$C$1074, 2, 0)), 'ICAO LTO Cycle times'!$D$8,VLOOKUP($A223,'Taxi in times'!$B$483:$C$1074, 2, 0)*60)</f>
        <v>374.10740203193035</v>
      </c>
      <c r="O223" s="30">
        <f>IF(ISNA(VLOOKUP($A223,'Taxi in times'!$B$1074:$C$1700, 2, 0)), 'ICAO LTO Cycle times'!$D$8,VLOOKUP($A223,'Taxi in times'!$B$1074:$C$1700, 2, 0)*60)</f>
        <v>389.58445040214474</v>
      </c>
      <c r="P223" s="30">
        <f>IF(ISNA(VLOOKUP($A223,'Taxi in times'!$B$1700:$C$2346, 2, 0)), 'ICAO LTO Cycle times'!$D$8,VLOOKUP($A223,'Taxi in times'!$B$1700:$C$2346, 2, 0)*60)</f>
        <v>418.06317969963749</v>
      </c>
      <c r="Q223" s="30">
        <f>IF(ISNA(VLOOKUP($A223,'Taxi in times'!$B$2346:$C$3020, 2, 0)), 'ICAO LTO Cycle times'!$D$8,VLOOKUP($A223,'Taxi in times'!$B$2346:$C$3020, 2, 0)*60)</f>
        <v>419.60236277193491</v>
      </c>
      <c r="R223" s="30">
        <f>IF(ISNA(VLOOKUP($A223,'Taxi in times'!$B$3020:$C$3684, 2, 0)), 'ICAO LTO Cycle times'!$D$8,VLOOKUP($A223,'Taxi in times'!$B$3020:$C$3684, 2, 0)*60)</f>
        <v>380.90249564712713</v>
      </c>
      <c r="S223" s="30">
        <f>IF(ISNA(VLOOKUP($A223,'Taxi in times'!$B$3684:$C$4389, 2, 0)), 'ICAO LTO Cycle times'!$D$8,VLOOKUP($A223,'Taxi in times'!$B$3684:$C$4389, 2, 0)*60)</f>
        <v>365.92010267928765</v>
      </c>
      <c r="T223" s="30">
        <f>IF(ISNA(VLOOKUP($A223,'Taxi in times'!$B$4389:$C$5084, 2, 0)), 'ICAO LTO Cycle times'!$D$8,VLOOKUP($A223,'Taxi in times'!$B$4389:$C$5084, 2, 0)*60)</f>
        <v>352.81635019568057</v>
      </c>
      <c r="U223" s="30">
        <f>IF(ISNA(VLOOKUP($A223,'Taxi in times'!$B$5085:$C$5749, 2, 0)), 'ICAO LTO Cycle times'!$D$8,VLOOKUP($A223,'Taxi in times'!$B$5085:$C$5749, 2, 0)*60)</f>
        <v>335.04746515855379</v>
      </c>
      <c r="V223" s="30">
        <f>IF(ISNA(VLOOKUP($A223,'Taxi in times'!$B$5750:$C$6509, 2, 0)), 'ICAO LTO Cycle times'!$D$8,VLOOKUP($A223,'Taxi in times'!$B$5750:$C$6509, 2, 0)*60)</f>
        <v>314.43285528031294</v>
      </c>
      <c r="W223" s="30">
        <f>IF(ISNA(VLOOKUP($A223,'Taxi in times'!$B$6510:$C$7239, 2, 0)), 'ICAO LTO Cycle times'!$D$8,VLOOKUP($A223,'Taxi in times'!$B$6510:$C$7239, 2, 0)*60)</f>
        <v>269.43014379549089</v>
      </c>
    </row>
    <row r="224" spans="1:23">
      <c r="A224" s="3" t="s">
        <v>550</v>
      </c>
      <c r="B224" s="30">
        <f>IF(ISNA(VLOOKUP($A224,' Taxi out times'!$B$2:$C$483, 2, 0)), 'ICAO LTO Cycle times'!$D$7,VLOOKUP($A224,' Taxi out times'!$B$2:$C$483, 2, 0)*60)</f>
        <v>1140</v>
      </c>
      <c r="C224" s="30">
        <f>IF(ISNA(VLOOKUP($A224,' Taxi out times'!$B$484:$C$1071, 2, 0)), 'ICAO LTO Cycle times'!$D$7,VLOOKUP($A224,' Taxi out times'!$B$484:$C$1071, 2, 0)*60)</f>
        <v>523.21981424148612</v>
      </c>
      <c r="D224" s="30">
        <f>IF(ISNA(VLOOKUP($A224,' Taxi out times'!$B$1072:$C$1692, 2, 0)), 'ICAO LTO Cycle times'!$D$7,VLOOKUP($A224,' Taxi out times'!$B$1072:$C$1692, 2, 0)*60)</f>
        <v>536.16766467065872</v>
      </c>
      <c r="E224" s="30">
        <f>IF(ISNA(VLOOKUP($A224,' Taxi out times'!$B$1693:$C$2329, 2, 0)), 'ICAO LTO Cycle times'!$D$7,VLOOKUP($A224,' Taxi out times'!$B$1693:$C$2329, 2, 0)*60)</f>
        <v>441.4124293785311</v>
      </c>
      <c r="F224" s="30">
        <f>IF(ISNA(VLOOKUP($A224,' Taxi out times'!$B$2330:$C$2997, 2, 0)), 'ICAO LTO Cycle times'!$D$7,VLOOKUP($A224,' Taxi out times'!$B$2330:$C$2997, 2, 0)*60)</f>
        <v>447.78564206268959</v>
      </c>
      <c r="G224" s="30">
        <f>IF(ISNA(VLOOKUP($A224,' Taxi out times'!$B$2998:$C$3661, 2, 0)), 'ICAO LTO Cycle times'!$D$7,VLOOKUP($A224,' Taxi out times'!$B$2998:$C$3661, 2, 0)*60)</f>
        <v>472.38348868175768</v>
      </c>
      <c r="H224" s="30">
        <f>IF(ISNA(VLOOKUP($A224,' Taxi out times'!$B$3662:$C$4362, 2, 0)), 'ICAO LTO Cycle times'!$D$7,VLOOKUP($A224,' Taxi out times'!$B$3662:$C$4362, 2, 0)*60)</f>
        <v>493.42736248236957</v>
      </c>
      <c r="I224" s="30">
        <f>IF(ISNA(VLOOKUP($A224,' Taxi out times'!$B$4363:$C$5052, 2, 0)), 'ICAO LTO Cycle times'!$D$7,VLOOKUP($A224,' Taxi out times'!$B$4363:$C$5052, 2, 0)*60)</f>
        <v>579.15393654524087</v>
      </c>
      <c r="J224" s="30">
        <f>IF(ISNA(VLOOKUP($A224,' Taxi out times'!$B$5053:$C$5713, 2, 0)), 'ICAO LTO Cycle times'!$D$7,VLOOKUP($A224,' Taxi out times'!$B$5053:$C$5713, 2, 0)*60)</f>
        <v>595.87104773713577</v>
      </c>
      <c r="K224" s="30">
        <f>IF(ISNA(VLOOKUP($A224,' Taxi out times'!$B$5714:$C$6466, 2, 0)), 'ICAO LTO Cycle times'!$D$7,VLOOKUP($A224,' Taxi out times'!$B$5713:$C$6466, 2, 0)*60)</f>
        <v>580.0643915003219</v>
      </c>
      <c r="L224" s="30">
        <f>IF(ISNA(VLOOKUP($A224,' Taxi out times'!$B$6467:$C$7195, 2, 0)), 'ICAO LTO Cycle times'!$D$7,VLOOKUP($A224,' Taxi out times'!$B$6467:$C$7195, 2, 0)*60)</f>
        <v>525.92814371257487</v>
      </c>
      <c r="M224" s="30">
        <f>IF(ISNA(VLOOKUP($A224,'Taxi in times'!$B$2:$C$483, 2, 0)), 'ICAO LTO Cycle times'!$D$8,VLOOKUP($A224,'Taxi in times'!$B$2:$C$483, 2, 0)*60)</f>
        <v>420</v>
      </c>
      <c r="N224" s="30">
        <f>IF(ISNA(VLOOKUP($A224,'Taxi in times'!$B$483:$C$1074, 2, 0)), 'ICAO LTO Cycle times'!$D$8,VLOOKUP($A224,'Taxi in times'!$B$483:$C$1074, 2, 0)*60)</f>
        <v>356.01659751037346</v>
      </c>
      <c r="O224" s="30">
        <f>IF(ISNA(VLOOKUP($A224,'Taxi in times'!$B$1074:$C$1700, 2, 0)), 'ICAO LTO Cycle times'!$D$8,VLOOKUP($A224,'Taxi in times'!$B$1074:$C$1700, 2, 0)*60)</f>
        <v>385.56886227544908</v>
      </c>
      <c r="P224" s="30">
        <f>IF(ISNA(VLOOKUP($A224,'Taxi in times'!$B$1700:$C$2346, 2, 0)), 'ICAO LTO Cycle times'!$D$8,VLOOKUP($A224,'Taxi in times'!$B$1700:$C$2346, 2, 0)*60)</f>
        <v>385.24781341107871</v>
      </c>
      <c r="Q224" s="30">
        <f>IF(ISNA(VLOOKUP($A224,'Taxi in times'!$B$2346:$C$3020, 2, 0)), 'ICAO LTO Cycle times'!$D$8,VLOOKUP($A224,'Taxi in times'!$B$2346:$C$3020, 2, 0)*60)</f>
        <v>406.41337386018239</v>
      </c>
      <c r="R224" s="30">
        <f>IF(ISNA(VLOOKUP($A224,'Taxi in times'!$B$3020:$C$3684, 2, 0)), 'ICAO LTO Cycle times'!$D$8,VLOOKUP($A224,'Taxi in times'!$B$3020:$C$3684, 2, 0)*60)</f>
        <v>416.56610470275069</v>
      </c>
      <c r="S224" s="30">
        <f>IF(ISNA(VLOOKUP($A224,'Taxi in times'!$B$3684:$C$4389, 2, 0)), 'ICAO LTO Cycle times'!$D$8,VLOOKUP($A224,'Taxi in times'!$B$3684:$C$4389, 2, 0)*60)</f>
        <v>427.20678285445121</v>
      </c>
      <c r="T224" s="30">
        <f>IF(ISNA(VLOOKUP($A224,'Taxi in times'!$B$4389:$C$5084, 2, 0)), 'ICAO LTO Cycle times'!$D$8,VLOOKUP($A224,'Taxi in times'!$B$4389:$C$5084, 2, 0)*60)</f>
        <v>421.4548298787642</v>
      </c>
      <c r="U224" s="30">
        <f>IF(ISNA(VLOOKUP($A224,'Taxi in times'!$B$5085:$C$5749, 2, 0)), 'ICAO LTO Cycle times'!$D$8,VLOOKUP($A224,'Taxi in times'!$B$5085:$C$5749, 2, 0)*60)</f>
        <v>314.3478260869565</v>
      </c>
      <c r="V224" s="30">
        <f>IF(ISNA(VLOOKUP($A224,'Taxi in times'!$B$5750:$C$6509, 2, 0)), 'ICAO LTO Cycle times'!$D$8,VLOOKUP($A224,'Taxi in times'!$B$5750:$C$6509, 2, 0)*60)</f>
        <v>304.13127413127415</v>
      </c>
      <c r="W224" s="30">
        <f>IF(ISNA(VLOOKUP($A224,'Taxi in times'!$B$6510:$C$7239, 2, 0)), 'ICAO LTO Cycle times'!$D$8,VLOOKUP($A224,'Taxi in times'!$B$6510:$C$7239, 2, 0)*60)</f>
        <v>309.00398406374501</v>
      </c>
    </row>
    <row r="225" spans="1:23">
      <c r="A225" s="3" t="s">
        <v>551</v>
      </c>
      <c r="B225" s="30">
        <f>IF(ISNA(VLOOKUP($A225,' Taxi out times'!$B$2:$C$483, 2, 0)), 'ICAO LTO Cycle times'!$D$7,VLOOKUP($A225,' Taxi out times'!$B$2:$C$483, 2, 0)*60)</f>
        <v>1140</v>
      </c>
      <c r="C225" s="30">
        <f>IF(ISNA(VLOOKUP($A225,' Taxi out times'!$B$484:$C$1071, 2, 0)), 'ICAO LTO Cycle times'!$D$7,VLOOKUP($A225,' Taxi out times'!$B$484:$C$1071, 2, 0)*60)</f>
        <v>438.21086261980832</v>
      </c>
      <c r="D225" s="30">
        <f>IF(ISNA(VLOOKUP($A225,' Taxi out times'!$B$1072:$C$1692, 2, 0)), 'ICAO LTO Cycle times'!$D$7,VLOOKUP($A225,' Taxi out times'!$B$1072:$C$1692, 2, 0)*60)</f>
        <v>477.18290119131046</v>
      </c>
      <c r="E225" s="30">
        <f>IF(ISNA(VLOOKUP($A225,' Taxi out times'!$B$1693:$C$2329, 2, 0)), 'ICAO LTO Cycle times'!$D$7,VLOOKUP($A225,' Taxi out times'!$B$1693:$C$2329, 2, 0)*60)</f>
        <v>456.02475928473177</v>
      </c>
      <c r="F225" s="30">
        <f>IF(ISNA(VLOOKUP($A225,' Taxi out times'!$B$2330:$C$2997, 2, 0)), 'ICAO LTO Cycle times'!$D$7,VLOOKUP($A225,' Taxi out times'!$B$2330:$C$2997, 2, 0)*60)</f>
        <v>457.47547416612167</v>
      </c>
      <c r="G225" s="30">
        <f>IF(ISNA(VLOOKUP($A225,' Taxi out times'!$B$2998:$C$3661, 2, 0)), 'ICAO LTO Cycle times'!$D$7,VLOOKUP($A225,' Taxi out times'!$B$2998:$C$3661, 2, 0)*60)</f>
        <v>475.84582441113491</v>
      </c>
      <c r="H225" s="30">
        <f>IF(ISNA(VLOOKUP($A225,' Taxi out times'!$B$3662:$C$4362, 2, 0)), 'ICAO LTO Cycle times'!$D$7,VLOOKUP($A225,' Taxi out times'!$B$3662:$C$4362, 2, 0)*60)</f>
        <v>480.75590551181102</v>
      </c>
      <c r="I225" s="30">
        <f>IF(ISNA(VLOOKUP($A225,' Taxi out times'!$B$4363:$C$5052, 2, 0)), 'ICAO LTO Cycle times'!$D$7,VLOOKUP($A225,' Taxi out times'!$B$4363:$C$5052, 2, 0)*60)</f>
        <v>498.41247342310419</v>
      </c>
      <c r="J225" s="30">
        <f>IF(ISNA(VLOOKUP($A225,' Taxi out times'!$B$5053:$C$5713, 2, 0)), 'ICAO LTO Cycle times'!$D$7,VLOOKUP($A225,' Taxi out times'!$B$5053:$C$5713, 2, 0)*60)</f>
        <v>513.9163498098859</v>
      </c>
      <c r="K225" s="30">
        <f>IF(ISNA(VLOOKUP($A225,' Taxi out times'!$B$5714:$C$6466, 2, 0)), 'ICAO LTO Cycle times'!$D$7,VLOOKUP($A225,' Taxi out times'!$B$5713:$C$6466, 2, 0)*60)</f>
        <v>561.40243902439033</v>
      </c>
      <c r="L225" s="30">
        <f>IF(ISNA(VLOOKUP($A225,' Taxi out times'!$B$6467:$C$7195, 2, 0)), 'ICAO LTO Cycle times'!$D$7,VLOOKUP($A225,' Taxi out times'!$B$6467:$C$7195, 2, 0)*60)</f>
        <v>462.63922518159808</v>
      </c>
      <c r="M225" s="30">
        <f>IF(ISNA(VLOOKUP($A225,'Taxi in times'!$B$2:$C$483, 2, 0)), 'ICAO LTO Cycle times'!$D$8,VLOOKUP($A225,'Taxi in times'!$B$2:$C$483, 2, 0)*60)</f>
        <v>420</v>
      </c>
      <c r="N225" s="30">
        <f>IF(ISNA(VLOOKUP($A225,'Taxi in times'!$B$483:$C$1074, 2, 0)), 'ICAO LTO Cycle times'!$D$8,VLOOKUP($A225,'Taxi in times'!$B$483:$C$1074, 2, 0)*60)</f>
        <v>402.34449760765546</v>
      </c>
      <c r="O225" s="30">
        <f>IF(ISNA(VLOOKUP($A225,'Taxi in times'!$B$1074:$C$1700, 2, 0)), 'ICAO LTO Cycle times'!$D$8,VLOOKUP($A225,'Taxi in times'!$B$1074:$C$1700, 2, 0)*60)</f>
        <v>402.75524475524475</v>
      </c>
      <c r="P225" s="30">
        <f>IF(ISNA(VLOOKUP($A225,'Taxi in times'!$B$1700:$C$2346, 2, 0)), 'ICAO LTO Cycle times'!$D$8,VLOOKUP($A225,'Taxi in times'!$B$1700:$C$2346, 2, 0)*60)</f>
        <v>405.13347022587266</v>
      </c>
      <c r="Q225" s="30">
        <f>IF(ISNA(VLOOKUP($A225,'Taxi in times'!$B$2346:$C$3020, 2, 0)), 'ICAO LTO Cycle times'!$D$8,VLOOKUP($A225,'Taxi in times'!$B$2346:$C$3020, 2, 0)*60)</f>
        <v>426.49180327868856</v>
      </c>
      <c r="R225" s="30">
        <f>IF(ISNA(VLOOKUP($A225,'Taxi in times'!$B$3020:$C$3684, 2, 0)), 'ICAO LTO Cycle times'!$D$8,VLOOKUP($A225,'Taxi in times'!$B$3020:$C$3684, 2, 0)*60)</f>
        <v>440.34188034188037</v>
      </c>
      <c r="S225" s="30">
        <f>IF(ISNA(VLOOKUP($A225,'Taxi in times'!$B$3684:$C$4389, 2, 0)), 'ICAO LTO Cycle times'!$D$8,VLOOKUP($A225,'Taxi in times'!$B$3684:$C$4389, 2, 0)*60)</f>
        <v>446.93396226415092</v>
      </c>
      <c r="T225" s="30">
        <f>IF(ISNA(VLOOKUP($A225,'Taxi in times'!$B$4389:$C$5084, 2, 0)), 'ICAO LTO Cycle times'!$D$8,VLOOKUP($A225,'Taxi in times'!$B$4389:$C$5084, 2, 0)*60)</f>
        <v>441.90274841437633</v>
      </c>
      <c r="U225" s="30">
        <f>IF(ISNA(VLOOKUP($A225,'Taxi in times'!$B$5085:$C$5749, 2, 0)), 'ICAO LTO Cycle times'!$D$8,VLOOKUP($A225,'Taxi in times'!$B$5085:$C$5749, 2, 0)*60)</f>
        <v>422.57575757575762</v>
      </c>
      <c r="V225" s="30">
        <f>IF(ISNA(VLOOKUP($A225,'Taxi in times'!$B$5750:$C$6509, 2, 0)), 'ICAO LTO Cycle times'!$D$8,VLOOKUP($A225,'Taxi in times'!$B$5750:$C$6509, 2, 0)*60)</f>
        <v>435.41033434650456</v>
      </c>
      <c r="W225" s="30">
        <f>IF(ISNA(VLOOKUP($A225,'Taxi in times'!$B$6510:$C$7239, 2, 0)), 'ICAO LTO Cycle times'!$D$8,VLOOKUP($A225,'Taxi in times'!$B$6510:$C$7239, 2, 0)*60)</f>
        <v>311.5314215985357</v>
      </c>
    </row>
    <row r="226" spans="1:23">
      <c r="A226" s="3" t="s">
        <v>552</v>
      </c>
      <c r="B226" s="30">
        <f>IF(ISNA(VLOOKUP($A226,' Taxi out times'!$B$2:$C$483, 2, 0)), 'ICAO LTO Cycle times'!$D$7,VLOOKUP($A226,' Taxi out times'!$B$2:$C$483, 2, 0)*60)</f>
        <v>631.83083511777306</v>
      </c>
      <c r="C226" s="30">
        <f>IF(ISNA(VLOOKUP($A226,' Taxi out times'!$B$484:$C$1071, 2, 0)), 'ICAO LTO Cycle times'!$D$7,VLOOKUP($A226,' Taxi out times'!$B$484:$C$1071, 2, 0)*60)</f>
        <v>796.56650648290872</v>
      </c>
      <c r="D226" s="30">
        <f>IF(ISNA(VLOOKUP($A226,' Taxi out times'!$B$1072:$C$1692, 2, 0)), 'ICAO LTO Cycle times'!$D$7,VLOOKUP($A226,' Taxi out times'!$B$1072:$C$1692, 2, 0)*60)</f>
        <v>826.43866017513369</v>
      </c>
      <c r="E226" s="30">
        <f>IF(ISNA(VLOOKUP($A226,' Taxi out times'!$B$1693:$C$2329, 2, 0)), 'ICAO LTO Cycle times'!$D$7,VLOOKUP($A226,' Taxi out times'!$B$1693:$C$2329, 2, 0)*60)</f>
        <v>749.04039077682648</v>
      </c>
      <c r="F226" s="30">
        <f>IF(ISNA(VLOOKUP($A226,' Taxi out times'!$B$2330:$C$2997, 2, 0)), 'ICAO LTO Cycle times'!$D$7,VLOOKUP($A226,' Taxi out times'!$B$2330:$C$2997, 2, 0)*60)</f>
        <v>703.02792522501727</v>
      </c>
      <c r="G226" s="30">
        <f>IF(ISNA(VLOOKUP($A226,' Taxi out times'!$B$2998:$C$3661, 2, 0)), 'ICAO LTO Cycle times'!$D$7,VLOOKUP($A226,' Taxi out times'!$B$2998:$C$3661, 2, 0)*60)</f>
        <v>782.89958158995819</v>
      </c>
      <c r="H226" s="30">
        <f>IF(ISNA(VLOOKUP($A226,' Taxi out times'!$B$3662:$C$4362, 2, 0)), 'ICAO LTO Cycle times'!$D$7,VLOOKUP($A226,' Taxi out times'!$B$3662:$C$4362, 2, 0)*60)</f>
        <v>784.41155407018391</v>
      </c>
      <c r="I226" s="30">
        <f>IF(ISNA(VLOOKUP($A226,' Taxi out times'!$B$4363:$C$5052, 2, 0)), 'ICAO LTO Cycle times'!$D$7,VLOOKUP($A226,' Taxi out times'!$B$4363:$C$5052, 2, 0)*60)</f>
        <v>747.48992763543902</v>
      </c>
      <c r="J226" s="30">
        <f>IF(ISNA(VLOOKUP($A226,' Taxi out times'!$B$5053:$C$5713, 2, 0)), 'ICAO LTO Cycle times'!$D$7,VLOOKUP($A226,' Taxi out times'!$B$5053:$C$5713, 2, 0)*60)</f>
        <v>834.22397378559094</v>
      </c>
      <c r="K226" s="30">
        <f>IF(ISNA(VLOOKUP($A226,' Taxi out times'!$B$5714:$C$6466, 2, 0)), 'ICAO LTO Cycle times'!$D$7,VLOOKUP($A226,' Taxi out times'!$B$5713:$C$6466, 2, 0)*60)</f>
        <v>800.69862934474577</v>
      </c>
      <c r="L226" s="30">
        <f>IF(ISNA(VLOOKUP($A226,' Taxi out times'!$B$6467:$C$7195, 2, 0)), 'ICAO LTO Cycle times'!$D$7,VLOOKUP($A226,' Taxi out times'!$B$6467:$C$7195, 2, 0)*60)</f>
        <v>701.86330842802863</v>
      </c>
      <c r="M226" s="30">
        <f>IF(ISNA(VLOOKUP($A226,'Taxi in times'!$B$2:$C$483, 2, 0)), 'ICAO LTO Cycle times'!$D$8,VLOOKUP($A226,'Taxi in times'!$B$2:$C$483, 2, 0)*60)</f>
        <v>253.06525735294119</v>
      </c>
      <c r="N226" s="30">
        <f>IF(ISNA(VLOOKUP($A226,'Taxi in times'!$B$483:$C$1074, 2, 0)), 'ICAO LTO Cycle times'!$D$8,VLOOKUP($A226,'Taxi in times'!$B$483:$C$1074, 2, 0)*60)</f>
        <v>306.94235543555084</v>
      </c>
      <c r="O226" s="30">
        <f>IF(ISNA(VLOOKUP($A226,'Taxi in times'!$B$1074:$C$1700, 2, 0)), 'ICAO LTO Cycle times'!$D$8,VLOOKUP($A226,'Taxi in times'!$B$1074:$C$1700, 2, 0)*60)</f>
        <v>304.21631720988171</v>
      </c>
      <c r="P226" s="30">
        <f>IF(ISNA(VLOOKUP($A226,'Taxi in times'!$B$1700:$C$2346, 2, 0)), 'ICAO LTO Cycle times'!$D$8,VLOOKUP($A226,'Taxi in times'!$B$1700:$C$2346, 2, 0)*60)</f>
        <v>280.43910477911862</v>
      </c>
      <c r="Q226" s="30">
        <f>IF(ISNA(VLOOKUP($A226,'Taxi in times'!$B$2346:$C$3020, 2, 0)), 'ICAO LTO Cycle times'!$D$8,VLOOKUP($A226,'Taxi in times'!$B$2346:$C$3020, 2, 0)*60)</f>
        <v>277.54726126999515</v>
      </c>
      <c r="R226" s="30">
        <f>IF(ISNA(VLOOKUP($A226,'Taxi in times'!$B$3020:$C$3684, 2, 0)), 'ICAO LTO Cycle times'!$D$8,VLOOKUP($A226,'Taxi in times'!$B$3020:$C$3684, 2, 0)*60)</f>
        <v>270.60639639295403</v>
      </c>
      <c r="S226" s="30">
        <f>IF(ISNA(VLOOKUP($A226,'Taxi in times'!$B$3684:$C$4389, 2, 0)), 'ICAO LTO Cycle times'!$D$8,VLOOKUP($A226,'Taxi in times'!$B$3684:$C$4389, 2, 0)*60)</f>
        <v>238.19203635059188</v>
      </c>
      <c r="T226" s="30">
        <f>IF(ISNA(VLOOKUP($A226,'Taxi in times'!$B$4389:$C$5084, 2, 0)), 'ICAO LTO Cycle times'!$D$8,VLOOKUP($A226,'Taxi in times'!$B$4389:$C$5084, 2, 0)*60)</f>
        <v>227.80666077217802</v>
      </c>
      <c r="U226" s="30">
        <f>IF(ISNA(VLOOKUP($A226,'Taxi in times'!$B$5085:$C$5749, 2, 0)), 'ICAO LTO Cycle times'!$D$8,VLOOKUP($A226,'Taxi in times'!$B$5085:$C$5749, 2, 0)*60)</f>
        <v>285.34780003993876</v>
      </c>
      <c r="V226" s="30">
        <f>IF(ISNA(VLOOKUP($A226,'Taxi in times'!$B$5750:$C$6509, 2, 0)), 'ICAO LTO Cycle times'!$D$8,VLOOKUP($A226,'Taxi in times'!$B$5750:$C$6509, 2, 0)*60)</f>
        <v>259.28820048729551</v>
      </c>
      <c r="W226" s="30">
        <f>IF(ISNA(VLOOKUP($A226,'Taxi in times'!$B$6510:$C$7239, 2, 0)), 'ICAO LTO Cycle times'!$D$8,VLOOKUP($A226,'Taxi in times'!$B$6510:$C$7239, 2, 0)*60)</f>
        <v>244.86057241594821</v>
      </c>
    </row>
    <row r="227" spans="1:23">
      <c r="A227" s="3" t="s">
        <v>553</v>
      </c>
      <c r="B227" s="30">
        <f>IF(ISNA(VLOOKUP($A227,' Taxi out times'!$B$2:$C$483, 2, 0)), 'ICAO LTO Cycle times'!$D$7,VLOOKUP($A227,' Taxi out times'!$B$2:$C$483, 2, 0)*60)</f>
        <v>518.63560732113149</v>
      </c>
      <c r="C227" s="30">
        <f>IF(ISNA(VLOOKUP($A227,' Taxi out times'!$B$484:$C$1071, 2, 0)), 'ICAO LTO Cycle times'!$D$7,VLOOKUP($A227,' Taxi out times'!$B$484:$C$1071, 2, 0)*60)</f>
        <v>518.85482645046864</v>
      </c>
      <c r="D227" s="30">
        <f>IF(ISNA(VLOOKUP($A227,' Taxi out times'!$B$1072:$C$1692, 2, 0)), 'ICAO LTO Cycle times'!$D$7,VLOOKUP($A227,' Taxi out times'!$B$1072:$C$1692, 2, 0)*60)</f>
        <v>506.95721077654514</v>
      </c>
      <c r="E227" s="30">
        <f>IF(ISNA(VLOOKUP($A227,' Taxi out times'!$B$1693:$C$2329, 2, 0)), 'ICAO LTO Cycle times'!$D$7,VLOOKUP($A227,' Taxi out times'!$B$1693:$C$2329, 2, 0)*60)</f>
        <v>482.43607624360766</v>
      </c>
      <c r="F227" s="30">
        <f>IF(ISNA(VLOOKUP($A227,' Taxi out times'!$B$2330:$C$2997, 2, 0)), 'ICAO LTO Cycle times'!$D$7,VLOOKUP($A227,' Taxi out times'!$B$2330:$C$2997, 2, 0)*60)</f>
        <v>512.72584651588443</v>
      </c>
      <c r="G227" s="30">
        <f>IF(ISNA(VLOOKUP($A227,' Taxi out times'!$B$2998:$C$3661, 2, 0)), 'ICAO LTO Cycle times'!$D$7,VLOOKUP($A227,' Taxi out times'!$B$2998:$C$3661, 2, 0)*60)</f>
        <v>514.19418922274645</v>
      </c>
      <c r="H227" s="30">
        <f>IF(ISNA(VLOOKUP($A227,' Taxi out times'!$B$3662:$C$4362, 2, 0)), 'ICAO LTO Cycle times'!$D$7,VLOOKUP($A227,' Taxi out times'!$B$3662:$C$4362, 2, 0)*60)</f>
        <v>531.61222889992155</v>
      </c>
      <c r="I227" s="30">
        <f>IF(ISNA(VLOOKUP($A227,' Taxi out times'!$B$4363:$C$5052, 2, 0)), 'ICAO LTO Cycle times'!$D$7,VLOOKUP($A227,' Taxi out times'!$B$4363:$C$5052, 2, 0)*60)</f>
        <v>616.47004180213662</v>
      </c>
      <c r="J227" s="30">
        <f>IF(ISNA(VLOOKUP($A227,' Taxi out times'!$B$5053:$C$5713, 2, 0)), 'ICAO LTO Cycle times'!$D$7,VLOOKUP($A227,' Taxi out times'!$B$5053:$C$5713, 2, 0)*60)</f>
        <v>668.50918790752814</v>
      </c>
      <c r="K227" s="30">
        <f>IF(ISNA(VLOOKUP($A227,' Taxi out times'!$B$5714:$C$6466, 2, 0)), 'ICAO LTO Cycle times'!$D$7,VLOOKUP($A227,' Taxi out times'!$B$5713:$C$6466, 2, 0)*60)</f>
        <v>639.62282878411906</v>
      </c>
      <c r="L227" s="30">
        <f>IF(ISNA(VLOOKUP($A227,' Taxi out times'!$B$6467:$C$7195, 2, 0)), 'ICAO LTO Cycle times'!$D$7,VLOOKUP($A227,' Taxi out times'!$B$6467:$C$7195, 2, 0)*60)</f>
        <v>573.14529722440727</v>
      </c>
      <c r="M227" s="30">
        <f>IF(ISNA(VLOOKUP($A227,'Taxi in times'!$B$2:$C$483, 2, 0)), 'ICAO LTO Cycle times'!$D$8,VLOOKUP($A227,'Taxi in times'!$B$2:$C$483, 2, 0)*60)</f>
        <v>378.70646766169153</v>
      </c>
      <c r="N227" s="30">
        <f>IF(ISNA(VLOOKUP($A227,'Taxi in times'!$B$483:$C$1074, 2, 0)), 'ICAO LTO Cycle times'!$D$8,VLOOKUP($A227,'Taxi in times'!$B$483:$C$1074, 2, 0)*60)</f>
        <v>425.39634146341461</v>
      </c>
      <c r="O227" s="30">
        <f>IF(ISNA(VLOOKUP($A227,'Taxi in times'!$B$1074:$C$1700, 2, 0)), 'ICAO LTO Cycle times'!$D$8,VLOOKUP($A227,'Taxi in times'!$B$1074:$C$1700, 2, 0)*60)</f>
        <v>416.42517814726841</v>
      </c>
      <c r="P227" s="30">
        <f>IF(ISNA(VLOOKUP($A227,'Taxi in times'!$B$1700:$C$2346, 2, 0)), 'ICAO LTO Cycle times'!$D$8,VLOOKUP($A227,'Taxi in times'!$B$1700:$C$2346, 2, 0)*60)</f>
        <v>409.95023328149296</v>
      </c>
      <c r="Q227" s="30">
        <f>IF(ISNA(VLOOKUP($A227,'Taxi in times'!$B$2346:$C$3020, 2, 0)), 'ICAO LTO Cycle times'!$D$8,VLOOKUP($A227,'Taxi in times'!$B$2346:$C$3020, 2, 0)*60)</f>
        <v>437.95287958115188</v>
      </c>
      <c r="R227" s="30">
        <f>IF(ISNA(VLOOKUP($A227,'Taxi in times'!$B$3020:$C$3684, 2, 0)), 'ICAO LTO Cycle times'!$D$8,VLOOKUP($A227,'Taxi in times'!$B$3020:$C$3684, 2, 0)*60)</f>
        <v>420.9977661950856</v>
      </c>
      <c r="S227" s="30">
        <f>IF(ISNA(VLOOKUP($A227,'Taxi in times'!$B$3684:$C$4389, 2, 0)), 'ICAO LTO Cycle times'!$D$8,VLOOKUP($A227,'Taxi in times'!$B$3684:$C$4389, 2, 0)*60)</f>
        <v>368.3176100628931</v>
      </c>
      <c r="T227" s="30">
        <f>IF(ISNA(VLOOKUP($A227,'Taxi in times'!$B$4389:$C$5084, 2, 0)), 'ICAO LTO Cycle times'!$D$8,VLOOKUP($A227,'Taxi in times'!$B$4389:$C$5084, 2, 0)*60)</f>
        <v>289.61431226765797</v>
      </c>
      <c r="U227" s="30">
        <f>IF(ISNA(VLOOKUP($A227,'Taxi in times'!$B$5085:$C$5749, 2, 0)), 'ICAO LTO Cycle times'!$D$8,VLOOKUP($A227,'Taxi in times'!$B$5085:$C$5749, 2, 0)*60)</f>
        <v>276.71668399940575</v>
      </c>
      <c r="V227" s="30">
        <f>IF(ISNA(VLOOKUP($A227,'Taxi in times'!$B$5750:$C$6509, 2, 0)), 'ICAO LTO Cycle times'!$D$8,VLOOKUP($A227,'Taxi in times'!$B$5750:$C$6509, 2, 0)*60)</f>
        <v>296.61943986820432</v>
      </c>
      <c r="W227" s="30">
        <f>IF(ISNA(VLOOKUP($A227,'Taxi in times'!$B$6510:$C$7239, 2, 0)), 'ICAO LTO Cycle times'!$D$8,VLOOKUP($A227,'Taxi in times'!$B$6510:$C$7239, 2, 0)*60)</f>
        <v>293.64238410596028</v>
      </c>
    </row>
    <row r="228" spans="1:23">
      <c r="A228" s="3" t="s">
        <v>1174</v>
      </c>
      <c r="B228" s="30">
        <f>IF(ISNA(VLOOKUP($A228,' Taxi out times'!$B$2:$C$483, 2, 0)), 'ICAO LTO Cycle times'!$D$7,VLOOKUP($A228,' Taxi out times'!$B$2:$C$483, 2, 0)*60)</f>
        <v>1140</v>
      </c>
      <c r="C228" s="30">
        <f>IF(ISNA(VLOOKUP($A228,' Taxi out times'!$B$484:$C$1071, 2, 0)), 'ICAO LTO Cycle times'!$D$7,VLOOKUP($A228,' Taxi out times'!$B$484:$C$1071, 2, 0)*60)</f>
        <v>421.14782608695651</v>
      </c>
      <c r="D228" s="30">
        <f>IF(ISNA(VLOOKUP($A228,' Taxi out times'!$B$1072:$C$1692, 2, 0)), 'ICAO LTO Cycle times'!$D$7,VLOOKUP($A228,' Taxi out times'!$B$1072:$C$1692, 2, 0)*60)</f>
        <v>451.80722891566268</v>
      </c>
      <c r="E228" s="30">
        <f>IF(ISNA(VLOOKUP($A228,' Taxi out times'!$B$1693:$C$2329, 2, 0)), 'ICAO LTO Cycle times'!$D$7,VLOOKUP($A228,' Taxi out times'!$B$1693:$C$2329, 2, 0)*60)</f>
        <v>1140</v>
      </c>
      <c r="F228" s="30">
        <f>IF(ISNA(VLOOKUP($A228,' Taxi out times'!$B$2330:$C$2997, 2, 0)), 'ICAO LTO Cycle times'!$D$7,VLOOKUP($A228,' Taxi out times'!$B$2330:$C$2997, 2, 0)*60)</f>
        <v>1140</v>
      </c>
      <c r="G228" s="30">
        <f>IF(ISNA(VLOOKUP($A228,' Taxi out times'!$B$2998:$C$3661, 2, 0)), 'ICAO LTO Cycle times'!$D$7,VLOOKUP($A228,' Taxi out times'!$B$2998:$C$3661, 2, 0)*60)</f>
        <v>1140</v>
      </c>
      <c r="H228" s="30">
        <f>IF(ISNA(VLOOKUP($A228,' Taxi out times'!$B$3662:$C$4362, 2, 0)), 'ICAO LTO Cycle times'!$D$7,VLOOKUP($A228,' Taxi out times'!$B$3662:$C$4362, 2, 0)*60)</f>
        <v>1140</v>
      </c>
      <c r="I228" s="30">
        <f>IF(ISNA(VLOOKUP($A228,' Taxi out times'!$B$4363:$C$5052, 2, 0)), 'ICAO LTO Cycle times'!$D$7,VLOOKUP($A228,' Taxi out times'!$B$4363:$C$5052, 2, 0)*60)</f>
        <v>1140</v>
      </c>
      <c r="J228" s="30">
        <f>IF(ISNA(VLOOKUP($A228,' Taxi out times'!$B$5053:$C$5713, 2, 0)), 'ICAO LTO Cycle times'!$D$7,VLOOKUP($A228,' Taxi out times'!$B$5053:$C$5713, 2, 0)*60)</f>
        <v>1140</v>
      </c>
      <c r="K228" s="30">
        <f>IF(ISNA(VLOOKUP($A228,' Taxi out times'!$B$5714:$C$6466, 2, 0)), 'ICAO LTO Cycle times'!$D$7,VLOOKUP($A228,' Taxi out times'!$B$5713:$C$6466, 2, 0)*60)</f>
        <v>1140</v>
      </c>
      <c r="L228" s="30">
        <f>IF(ISNA(VLOOKUP($A228,' Taxi out times'!$B$6467:$C$7195, 2, 0)), 'ICAO LTO Cycle times'!$D$7,VLOOKUP($A228,' Taxi out times'!$B$6467:$C$7195, 2, 0)*60)</f>
        <v>1140</v>
      </c>
      <c r="M228" s="30">
        <f>IF(ISNA(VLOOKUP($A228,'Taxi in times'!$B$2:$C$483, 2, 0)), 'ICAO LTO Cycle times'!$D$8,VLOOKUP($A228,'Taxi in times'!$B$2:$C$483, 2, 0)*60)</f>
        <v>420</v>
      </c>
      <c r="N228" s="30">
        <f>IF(ISNA(VLOOKUP($A228,'Taxi in times'!$B$483:$C$1074, 2, 0)), 'ICAO LTO Cycle times'!$D$8,VLOOKUP($A228,'Taxi in times'!$B$483:$C$1074, 2, 0)*60)</f>
        <v>385.53633217993075</v>
      </c>
      <c r="O228" s="30">
        <f>IF(ISNA(VLOOKUP($A228,'Taxi in times'!$B$1074:$C$1700, 2, 0)), 'ICAO LTO Cycle times'!$D$8,VLOOKUP($A228,'Taxi in times'!$B$1074:$C$1700, 2, 0)*60)</f>
        <v>320.96385542168673</v>
      </c>
      <c r="P228" s="30">
        <f>IF(ISNA(VLOOKUP($A228,'Taxi in times'!$B$1700:$C$2346, 2, 0)), 'ICAO LTO Cycle times'!$D$8,VLOOKUP($A228,'Taxi in times'!$B$1700:$C$2346, 2, 0)*60)</f>
        <v>420</v>
      </c>
      <c r="Q228" s="30">
        <f>IF(ISNA(VLOOKUP($A228,'Taxi in times'!$B$2346:$C$3020, 2, 0)), 'ICAO LTO Cycle times'!$D$8,VLOOKUP($A228,'Taxi in times'!$B$2346:$C$3020, 2, 0)*60)</f>
        <v>420</v>
      </c>
      <c r="R228" s="30">
        <f>IF(ISNA(VLOOKUP($A228,'Taxi in times'!$B$3020:$C$3684, 2, 0)), 'ICAO LTO Cycle times'!$D$8,VLOOKUP($A228,'Taxi in times'!$B$3020:$C$3684, 2, 0)*60)</f>
        <v>420</v>
      </c>
      <c r="S228" s="30">
        <f>IF(ISNA(VLOOKUP($A228,'Taxi in times'!$B$3684:$C$4389, 2, 0)), 'ICAO LTO Cycle times'!$D$8,VLOOKUP($A228,'Taxi in times'!$B$3684:$C$4389, 2, 0)*60)</f>
        <v>420</v>
      </c>
      <c r="T228" s="30">
        <f>IF(ISNA(VLOOKUP($A228,'Taxi in times'!$B$4389:$C$5084, 2, 0)), 'ICAO LTO Cycle times'!$D$8,VLOOKUP($A228,'Taxi in times'!$B$4389:$C$5084, 2, 0)*60)</f>
        <v>420</v>
      </c>
      <c r="U228" s="30">
        <f>IF(ISNA(VLOOKUP($A228,'Taxi in times'!$B$5085:$C$5749, 2, 0)), 'ICAO LTO Cycle times'!$D$8,VLOOKUP($A228,'Taxi in times'!$B$5085:$C$5749, 2, 0)*60)</f>
        <v>420</v>
      </c>
      <c r="V228" s="30">
        <f>IF(ISNA(VLOOKUP($A228,'Taxi in times'!$B$5750:$C$6509, 2, 0)), 'ICAO LTO Cycle times'!$D$8,VLOOKUP($A228,'Taxi in times'!$B$5750:$C$6509, 2, 0)*60)</f>
        <v>420</v>
      </c>
      <c r="W228" s="30">
        <f>IF(ISNA(VLOOKUP($A228,'Taxi in times'!$B$6510:$C$7239, 2, 0)), 'ICAO LTO Cycle times'!$D$8,VLOOKUP($A228,'Taxi in times'!$B$6510:$C$7239, 2, 0)*60)</f>
        <v>420</v>
      </c>
    </row>
    <row r="229" spans="1:23">
      <c r="A229" s="3" t="s">
        <v>554</v>
      </c>
      <c r="B229" s="30">
        <f>IF(ISNA(VLOOKUP($A229,' Taxi out times'!$B$2:$C$483, 2, 0)), 'ICAO LTO Cycle times'!$D$7,VLOOKUP($A229,' Taxi out times'!$B$2:$C$483, 2, 0)*60)</f>
        <v>204.11171450737004</v>
      </c>
      <c r="C229" s="30">
        <f>IF(ISNA(VLOOKUP($A229,' Taxi out times'!$B$484:$C$1071, 2, 0)), 'ICAO LTO Cycle times'!$D$7,VLOOKUP($A229,' Taxi out times'!$B$484:$C$1071, 2, 0)*60)</f>
        <v>196.68264621284757</v>
      </c>
      <c r="D229" s="30">
        <f>IF(ISNA(VLOOKUP($A229,' Taxi out times'!$B$1072:$C$1692, 2, 0)), 'ICAO LTO Cycle times'!$D$7,VLOOKUP($A229,' Taxi out times'!$B$1072:$C$1692, 2, 0)*60)</f>
        <v>179.02485659655832</v>
      </c>
      <c r="E229" s="30">
        <f>IF(ISNA(VLOOKUP($A229,' Taxi out times'!$B$1693:$C$2329, 2, 0)), 'ICAO LTO Cycle times'!$D$7,VLOOKUP($A229,' Taxi out times'!$B$1693:$C$2329, 2, 0)*60)</f>
        <v>199.15289256198346</v>
      </c>
      <c r="F229" s="30">
        <f>IF(ISNA(VLOOKUP($A229,' Taxi out times'!$B$2330:$C$2997, 2, 0)), 'ICAO LTO Cycle times'!$D$7,VLOOKUP($A229,' Taxi out times'!$B$2330:$C$2997, 2, 0)*60)</f>
        <v>185.98623853211009</v>
      </c>
      <c r="G229" s="30">
        <f>IF(ISNA(VLOOKUP($A229,' Taxi out times'!$B$2998:$C$3661, 2, 0)), 'ICAO LTO Cycle times'!$D$7,VLOOKUP($A229,' Taxi out times'!$B$2998:$C$3661, 2, 0)*60)</f>
        <v>182.83828382838286</v>
      </c>
      <c r="H229" s="30">
        <f>IF(ISNA(VLOOKUP($A229,' Taxi out times'!$B$3662:$C$4362, 2, 0)), 'ICAO LTO Cycle times'!$D$7,VLOOKUP($A229,' Taxi out times'!$B$3662:$C$4362, 2, 0)*60)</f>
        <v>189.23076923076923</v>
      </c>
      <c r="I229" s="30">
        <f>IF(ISNA(VLOOKUP($A229,' Taxi out times'!$B$4363:$C$5052, 2, 0)), 'ICAO LTO Cycle times'!$D$7,VLOOKUP($A229,' Taxi out times'!$B$4363:$C$5052, 2, 0)*60)</f>
        <v>197.56256800870511</v>
      </c>
      <c r="J229" s="30">
        <f>IF(ISNA(VLOOKUP($A229,' Taxi out times'!$B$5053:$C$5713, 2, 0)), 'ICAO LTO Cycle times'!$D$7,VLOOKUP($A229,' Taxi out times'!$B$5053:$C$5713, 2, 0)*60)</f>
        <v>214.33021806853583</v>
      </c>
      <c r="K229" s="30">
        <f>IF(ISNA(VLOOKUP($A229,' Taxi out times'!$B$5714:$C$6466, 2, 0)), 'ICAO LTO Cycle times'!$D$7,VLOOKUP($A229,' Taxi out times'!$B$5713:$C$6466, 2, 0)*60)</f>
        <v>202.1609702315325</v>
      </c>
      <c r="L229" s="30">
        <f>IF(ISNA(VLOOKUP($A229,' Taxi out times'!$B$6467:$C$7195, 2, 0)), 'ICAO LTO Cycle times'!$D$7,VLOOKUP($A229,' Taxi out times'!$B$6467:$C$7195, 2, 0)*60)</f>
        <v>182.92682926829269</v>
      </c>
      <c r="M229" s="30">
        <f>IF(ISNA(VLOOKUP($A229,'Taxi in times'!$B$2:$C$483, 2, 0)), 'ICAO LTO Cycle times'!$D$8,VLOOKUP($A229,'Taxi in times'!$B$2:$C$483, 2, 0)*60)</f>
        <v>177.33852140077823</v>
      </c>
      <c r="N229" s="30">
        <f>IF(ISNA(VLOOKUP($A229,'Taxi in times'!$B$483:$C$1074, 2, 0)), 'ICAO LTO Cycle times'!$D$8,VLOOKUP($A229,'Taxi in times'!$B$483:$C$1074, 2, 0)*60)</f>
        <v>184.89443378119</v>
      </c>
      <c r="O229" s="30">
        <f>IF(ISNA(VLOOKUP($A229,'Taxi in times'!$B$1074:$C$1700, 2, 0)), 'ICAO LTO Cycle times'!$D$8,VLOOKUP($A229,'Taxi in times'!$B$1074:$C$1700, 2, 0)*60)</f>
        <v>185.39196940726578</v>
      </c>
      <c r="P229" s="30">
        <f>IF(ISNA(VLOOKUP($A229,'Taxi in times'!$B$1700:$C$2346, 2, 0)), 'ICAO LTO Cycle times'!$D$8,VLOOKUP($A229,'Taxi in times'!$B$1700:$C$2346, 2, 0)*60)</f>
        <v>191.03305785123968</v>
      </c>
      <c r="Q229" s="30">
        <f>IF(ISNA(VLOOKUP($A229,'Taxi in times'!$B$2346:$C$3020, 2, 0)), 'ICAO LTO Cycle times'!$D$8,VLOOKUP($A229,'Taxi in times'!$B$2346:$C$3020, 2, 0)*60)</f>
        <v>199.67889908256879</v>
      </c>
      <c r="R229" s="30">
        <f>IF(ISNA(VLOOKUP($A229,'Taxi in times'!$B$3020:$C$3684, 2, 0)), 'ICAO LTO Cycle times'!$D$8,VLOOKUP($A229,'Taxi in times'!$B$3020:$C$3684, 2, 0)*60)</f>
        <v>214.60526315789474</v>
      </c>
      <c r="S229" s="30">
        <f>IF(ISNA(VLOOKUP($A229,'Taxi in times'!$B$3684:$C$4389, 2, 0)), 'ICAO LTO Cycle times'!$D$8,VLOOKUP($A229,'Taxi in times'!$B$3684:$C$4389, 2, 0)*60)</f>
        <v>204.41295546558706</v>
      </c>
      <c r="T229" s="30">
        <f>IF(ISNA(VLOOKUP($A229,'Taxi in times'!$B$4389:$C$5084, 2, 0)), 'ICAO LTO Cycle times'!$D$8,VLOOKUP($A229,'Taxi in times'!$B$4389:$C$5084, 2, 0)*60)</f>
        <v>192.81045751633988</v>
      </c>
      <c r="U229" s="30">
        <f>IF(ISNA(VLOOKUP($A229,'Taxi in times'!$B$5085:$C$5749, 2, 0)), 'ICAO LTO Cycle times'!$D$8,VLOOKUP($A229,'Taxi in times'!$B$5085:$C$5749, 2, 0)*60)</f>
        <v>157.43005181347149</v>
      </c>
      <c r="V229" s="30">
        <f>IF(ISNA(VLOOKUP($A229,'Taxi in times'!$B$5750:$C$6509, 2, 0)), 'ICAO LTO Cycle times'!$D$8,VLOOKUP($A229,'Taxi in times'!$B$5750:$C$6509, 2, 0)*60)</f>
        <v>155.78831312017641</v>
      </c>
      <c r="W229" s="30">
        <f>IF(ISNA(VLOOKUP($A229,'Taxi in times'!$B$6510:$C$7239, 2, 0)), 'ICAO LTO Cycle times'!$D$8,VLOOKUP($A229,'Taxi in times'!$B$6510:$C$7239, 2, 0)*60)</f>
        <v>151.34765625</v>
      </c>
    </row>
    <row r="230" spans="1:23">
      <c r="A230" s="3" t="s">
        <v>555</v>
      </c>
      <c r="B230" s="30">
        <f>IF(ISNA(VLOOKUP($A230,' Taxi out times'!$B$2:$C$483, 2, 0)), 'ICAO LTO Cycle times'!$D$7,VLOOKUP($A230,' Taxi out times'!$B$2:$C$483, 2, 0)*60)</f>
        <v>502.31975350907226</v>
      </c>
      <c r="C230" s="30">
        <f>IF(ISNA(VLOOKUP($A230,' Taxi out times'!$B$484:$C$1071, 2, 0)), 'ICAO LTO Cycle times'!$D$7,VLOOKUP($A230,' Taxi out times'!$B$484:$C$1071, 2, 0)*60)</f>
        <v>516.55921275873766</v>
      </c>
      <c r="D230" s="30">
        <f>IF(ISNA(VLOOKUP($A230,' Taxi out times'!$B$1072:$C$1692, 2, 0)), 'ICAO LTO Cycle times'!$D$7,VLOOKUP($A230,' Taxi out times'!$B$1072:$C$1692, 2, 0)*60)</f>
        <v>521.29153835547174</v>
      </c>
      <c r="E230" s="30">
        <f>IF(ISNA(VLOOKUP($A230,' Taxi out times'!$B$1693:$C$2329, 2, 0)), 'ICAO LTO Cycle times'!$D$7,VLOOKUP($A230,' Taxi out times'!$B$1693:$C$2329, 2, 0)*60)</f>
        <v>527.23033563925185</v>
      </c>
      <c r="F230" s="30">
        <f>IF(ISNA(VLOOKUP($A230,' Taxi out times'!$B$2330:$C$2997, 2, 0)), 'ICAO LTO Cycle times'!$D$7,VLOOKUP($A230,' Taxi out times'!$B$2330:$C$2997, 2, 0)*60)</f>
        <v>526.20350808234662</v>
      </c>
      <c r="G230" s="30">
        <f>IF(ISNA(VLOOKUP($A230,' Taxi out times'!$B$2998:$C$3661, 2, 0)), 'ICAO LTO Cycle times'!$D$7,VLOOKUP($A230,' Taxi out times'!$B$2998:$C$3661, 2, 0)*60)</f>
        <v>557.87269838302643</v>
      </c>
      <c r="H230" s="30">
        <f>IF(ISNA(VLOOKUP($A230,' Taxi out times'!$B$3662:$C$4362, 2, 0)), 'ICAO LTO Cycle times'!$D$7,VLOOKUP($A230,' Taxi out times'!$B$3662:$C$4362, 2, 0)*60)</f>
        <v>542.59914729305774</v>
      </c>
      <c r="I230" s="30">
        <f>IF(ISNA(VLOOKUP($A230,' Taxi out times'!$B$4363:$C$5052, 2, 0)), 'ICAO LTO Cycle times'!$D$7,VLOOKUP($A230,' Taxi out times'!$B$4363:$C$5052, 2, 0)*60)</f>
        <v>534.7850208044382</v>
      </c>
      <c r="J230" s="30">
        <f>IF(ISNA(VLOOKUP($A230,' Taxi out times'!$B$5053:$C$5713, 2, 0)), 'ICAO LTO Cycle times'!$D$7,VLOOKUP($A230,' Taxi out times'!$B$5053:$C$5713, 2, 0)*60)</f>
        <v>538.73157297910257</v>
      </c>
      <c r="K230" s="30">
        <f>IF(ISNA(VLOOKUP($A230,' Taxi out times'!$B$5714:$C$6466, 2, 0)), 'ICAO LTO Cycle times'!$D$7,VLOOKUP($A230,' Taxi out times'!$B$5713:$C$6466, 2, 0)*60)</f>
        <v>531.7519291226065</v>
      </c>
      <c r="L230" s="30">
        <f>IF(ISNA(VLOOKUP($A230,' Taxi out times'!$B$6467:$C$7195, 2, 0)), 'ICAO LTO Cycle times'!$D$7,VLOOKUP($A230,' Taxi out times'!$B$6467:$C$7195, 2, 0)*60)</f>
        <v>538.27396406688126</v>
      </c>
      <c r="M230" s="30">
        <f>IF(ISNA(VLOOKUP($A230,'Taxi in times'!$B$2:$C$483, 2, 0)), 'ICAO LTO Cycle times'!$D$8,VLOOKUP($A230,'Taxi in times'!$B$2:$C$483, 2, 0)*60)</f>
        <v>230.98033861277992</v>
      </c>
      <c r="N230" s="30">
        <f>IF(ISNA(VLOOKUP($A230,'Taxi in times'!$B$483:$C$1074, 2, 0)), 'ICAO LTO Cycle times'!$D$8,VLOOKUP($A230,'Taxi in times'!$B$483:$C$1074, 2, 0)*60)</f>
        <v>237.15159755268525</v>
      </c>
      <c r="O230" s="30">
        <f>IF(ISNA(VLOOKUP($A230,'Taxi in times'!$B$1074:$C$1700, 2, 0)), 'ICAO LTO Cycle times'!$D$8,VLOOKUP($A230,'Taxi in times'!$B$1074:$C$1700, 2, 0)*60)</f>
        <v>230.56086796616404</v>
      </c>
      <c r="P230" s="30">
        <f>IF(ISNA(VLOOKUP($A230,'Taxi in times'!$B$1700:$C$2346, 2, 0)), 'ICAO LTO Cycle times'!$D$8,VLOOKUP($A230,'Taxi in times'!$B$1700:$C$2346, 2, 0)*60)</f>
        <v>236.8809849521204</v>
      </c>
      <c r="Q230" s="30">
        <f>IF(ISNA(VLOOKUP($A230,'Taxi in times'!$B$2346:$C$3020, 2, 0)), 'ICAO LTO Cycle times'!$D$8,VLOOKUP($A230,'Taxi in times'!$B$2346:$C$3020, 2, 0)*60)</f>
        <v>233.67008992187118</v>
      </c>
      <c r="R230" s="30">
        <f>IF(ISNA(VLOOKUP($A230,'Taxi in times'!$B$3020:$C$3684, 2, 0)), 'ICAO LTO Cycle times'!$D$8,VLOOKUP($A230,'Taxi in times'!$B$3020:$C$3684, 2, 0)*60)</f>
        <v>233.18704968653503</v>
      </c>
      <c r="S230" s="30">
        <f>IF(ISNA(VLOOKUP($A230,'Taxi in times'!$B$3684:$C$4389, 2, 0)), 'ICAO LTO Cycle times'!$D$8,VLOOKUP($A230,'Taxi in times'!$B$3684:$C$4389, 2, 0)*60)</f>
        <v>243.90815709969786</v>
      </c>
      <c r="T230" s="30">
        <f>IF(ISNA(VLOOKUP($A230,'Taxi in times'!$B$4389:$C$5084, 2, 0)), 'ICAO LTO Cycle times'!$D$8,VLOOKUP($A230,'Taxi in times'!$B$4389:$C$5084, 2, 0)*60)</f>
        <v>238.94488255387341</v>
      </c>
      <c r="U230" s="30">
        <f>IF(ISNA(VLOOKUP($A230,'Taxi in times'!$B$5085:$C$5749, 2, 0)), 'ICAO LTO Cycle times'!$D$8,VLOOKUP($A230,'Taxi in times'!$B$5085:$C$5749, 2, 0)*60)</f>
        <v>234.11368523552562</v>
      </c>
      <c r="V230" s="30">
        <f>IF(ISNA(VLOOKUP($A230,'Taxi in times'!$B$5750:$C$6509, 2, 0)), 'ICAO LTO Cycle times'!$D$8,VLOOKUP($A230,'Taxi in times'!$B$5750:$C$6509, 2, 0)*60)</f>
        <v>233.01724137931035</v>
      </c>
      <c r="W230" s="30">
        <f>IF(ISNA(VLOOKUP($A230,'Taxi in times'!$B$6510:$C$7239, 2, 0)), 'ICAO LTO Cycle times'!$D$8,VLOOKUP($A230,'Taxi in times'!$B$6510:$C$7239, 2, 0)*60)</f>
        <v>243.55985254225499</v>
      </c>
    </row>
    <row r="231" spans="1:23">
      <c r="A231" s="3" t="s">
        <v>1038</v>
      </c>
      <c r="B231" s="30">
        <f>IF(ISNA(VLOOKUP($A231,' Taxi out times'!$B$2:$C$483, 2, 0)), 'ICAO LTO Cycle times'!$D$7,VLOOKUP($A231,' Taxi out times'!$B$2:$C$483, 2, 0)*60)</f>
        <v>281.79894179894177</v>
      </c>
      <c r="C231" s="30">
        <f>IF(ISNA(VLOOKUP($A231,' Taxi out times'!$B$484:$C$1071, 2, 0)), 'ICAO LTO Cycle times'!$D$7,VLOOKUP($A231,' Taxi out times'!$B$484:$C$1071, 2, 0)*60)</f>
        <v>287.37786640079759</v>
      </c>
      <c r="D231" s="30">
        <f>IF(ISNA(VLOOKUP($A231,' Taxi out times'!$B$1072:$C$1692, 2, 0)), 'ICAO LTO Cycle times'!$D$7,VLOOKUP($A231,' Taxi out times'!$B$1072:$C$1692, 2, 0)*60)</f>
        <v>288.43621399176953</v>
      </c>
      <c r="E231" s="30">
        <f>IF(ISNA(VLOOKUP($A231,' Taxi out times'!$B$1693:$C$2329, 2, 0)), 'ICAO LTO Cycle times'!$D$7,VLOOKUP($A231,' Taxi out times'!$B$1693:$C$2329, 2, 0)*60)</f>
        <v>1140</v>
      </c>
      <c r="F231" s="30">
        <f>IF(ISNA(VLOOKUP($A231,' Taxi out times'!$B$2330:$C$2997, 2, 0)), 'ICAO LTO Cycle times'!$D$7,VLOOKUP($A231,' Taxi out times'!$B$2330:$C$2997, 2, 0)*60)</f>
        <v>1140</v>
      </c>
      <c r="G231" s="30">
        <f>IF(ISNA(VLOOKUP($A231,' Taxi out times'!$B$2998:$C$3661, 2, 0)), 'ICAO LTO Cycle times'!$D$7,VLOOKUP($A231,' Taxi out times'!$B$2998:$C$3661, 2, 0)*60)</f>
        <v>277.66561514195581</v>
      </c>
      <c r="H231" s="30">
        <f>IF(ISNA(VLOOKUP($A231,' Taxi out times'!$B$3662:$C$4362, 2, 0)), 'ICAO LTO Cycle times'!$D$7,VLOOKUP($A231,' Taxi out times'!$B$3662:$C$4362, 2, 0)*60)</f>
        <v>268.71165644171776</v>
      </c>
      <c r="I231" s="30">
        <f>IF(ISNA(VLOOKUP($A231,' Taxi out times'!$B$4363:$C$5052, 2, 0)), 'ICAO LTO Cycle times'!$D$7,VLOOKUP($A231,' Taxi out times'!$B$4363:$C$5052, 2, 0)*60)</f>
        <v>326.58892128279882</v>
      </c>
      <c r="J231" s="30">
        <f>IF(ISNA(VLOOKUP($A231,' Taxi out times'!$B$5053:$C$5713, 2, 0)), 'ICAO LTO Cycle times'!$D$7,VLOOKUP($A231,' Taxi out times'!$B$5053:$C$5713, 2, 0)*60)</f>
        <v>396.09375</v>
      </c>
      <c r="K231" s="30">
        <f>IF(ISNA(VLOOKUP($A231,' Taxi out times'!$B$5714:$C$6466, 2, 0)), 'ICAO LTO Cycle times'!$D$7,VLOOKUP($A231,' Taxi out times'!$B$5713:$C$6466, 2, 0)*60)</f>
        <v>380.93023255813949</v>
      </c>
      <c r="L231" s="30">
        <f>IF(ISNA(VLOOKUP($A231,' Taxi out times'!$B$6467:$C$7195, 2, 0)), 'ICAO LTO Cycle times'!$D$7,VLOOKUP($A231,' Taxi out times'!$B$6467:$C$7195, 2, 0)*60)</f>
        <v>409.52380952380952</v>
      </c>
      <c r="M231" s="30">
        <f>IF(ISNA(VLOOKUP($A231,'Taxi in times'!$B$2:$C$483, 2, 0)), 'ICAO LTO Cycle times'!$D$8,VLOOKUP($A231,'Taxi in times'!$B$2:$C$483, 2, 0)*60)</f>
        <v>134.06139315230223</v>
      </c>
      <c r="N231" s="30">
        <f>IF(ISNA(VLOOKUP($A231,'Taxi in times'!$B$483:$C$1074, 2, 0)), 'ICAO LTO Cycle times'!$D$8,VLOOKUP($A231,'Taxi in times'!$B$483:$C$1074, 2, 0)*60)</f>
        <v>130.85170340681361</v>
      </c>
      <c r="O231" s="30">
        <f>IF(ISNA(VLOOKUP($A231,'Taxi in times'!$B$1074:$C$1700, 2, 0)), 'ICAO LTO Cycle times'!$D$8,VLOOKUP($A231,'Taxi in times'!$B$1074:$C$1700, 2, 0)*60)</f>
        <v>139.53488372093025</v>
      </c>
      <c r="P231" s="30">
        <f>IF(ISNA(VLOOKUP($A231,'Taxi in times'!$B$1700:$C$2346, 2, 0)), 'ICAO LTO Cycle times'!$D$8,VLOOKUP($A231,'Taxi in times'!$B$1700:$C$2346, 2, 0)*60)</f>
        <v>420</v>
      </c>
      <c r="Q231" s="30">
        <f>IF(ISNA(VLOOKUP($A231,'Taxi in times'!$B$2346:$C$3020, 2, 0)), 'ICAO LTO Cycle times'!$D$8,VLOOKUP($A231,'Taxi in times'!$B$2346:$C$3020, 2, 0)*60)</f>
        <v>420</v>
      </c>
      <c r="R231" s="30">
        <f>IF(ISNA(VLOOKUP($A231,'Taxi in times'!$B$3020:$C$3684, 2, 0)), 'ICAO LTO Cycle times'!$D$8,VLOOKUP($A231,'Taxi in times'!$B$3020:$C$3684, 2, 0)*60)</f>
        <v>210.0952380952381</v>
      </c>
      <c r="S231" s="30">
        <f>IF(ISNA(VLOOKUP($A231,'Taxi in times'!$B$3684:$C$4389, 2, 0)), 'ICAO LTO Cycle times'!$D$8,VLOOKUP($A231,'Taxi in times'!$B$3684:$C$4389, 2, 0)*60)</f>
        <v>200.71661237785017</v>
      </c>
      <c r="T231" s="30">
        <f>IF(ISNA(VLOOKUP($A231,'Taxi in times'!$B$4389:$C$5084, 2, 0)), 'ICAO LTO Cycle times'!$D$8,VLOOKUP($A231,'Taxi in times'!$B$4389:$C$5084, 2, 0)*60)</f>
        <v>237.15133531157272</v>
      </c>
      <c r="U231" s="30">
        <f>IF(ISNA(VLOOKUP($A231,'Taxi in times'!$B$5085:$C$5749, 2, 0)), 'ICAO LTO Cycle times'!$D$8,VLOOKUP($A231,'Taxi in times'!$B$5085:$C$5749, 2, 0)*60)</f>
        <v>295.77889447236186</v>
      </c>
      <c r="V231" s="30">
        <f>IF(ISNA(VLOOKUP($A231,'Taxi in times'!$B$5750:$C$6509, 2, 0)), 'ICAO LTO Cycle times'!$D$8,VLOOKUP($A231,'Taxi in times'!$B$5750:$C$6509, 2, 0)*60)</f>
        <v>263.44827586206895</v>
      </c>
      <c r="W231" s="30">
        <f>IF(ISNA(VLOOKUP($A231,'Taxi in times'!$B$6510:$C$7239, 2, 0)), 'ICAO LTO Cycle times'!$D$8,VLOOKUP($A231,'Taxi in times'!$B$6510:$C$7239, 2, 0)*60)</f>
        <v>296.27906976744185</v>
      </c>
    </row>
    <row r="232" spans="1:23">
      <c r="A232" s="3" t="s">
        <v>556</v>
      </c>
      <c r="B232" s="30">
        <f>IF(ISNA(VLOOKUP($A232,' Taxi out times'!$B$2:$C$483, 2, 0)), 'ICAO LTO Cycle times'!$D$7,VLOOKUP($A232,' Taxi out times'!$B$2:$C$483, 2, 0)*60)</f>
        <v>1140</v>
      </c>
      <c r="C232" s="30">
        <f>IF(ISNA(VLOOKUP($A232,' Taxi out times'!$B$484:$C$1071, 2, 0)), 'ICAO LTO Cycle times'!$D$7,VLOOKUP($A232,' Taxi out times'!$B$484:$C$1071, 2, 0)*60)</f>
        <v>408.67132867132864</v>
      </c>
      <c r="D232" s="30">
        <f>IF(ISNA(VLOOKUP($A232,' Taxi out times'!$B$1072:$C$1692, 2, 0)), 'ICAO LTO Cycle times'!$D$7,VLOOKUP($A232,' Taxi out times'!$B$1072:$C$1692, 2, 0)*60)</f>
        <v>405.49019607843138</v>
      </c>
      <c r="E232" s="30">
        <f>IF(ISNA(VLOOKUP($A232,' Taxi out times'!$B$1693:$C$2329, 2, 0)), 'ICAO LTO Cycle times'!$D$7,VLOOKUP($A232,' Taxi out times'!$B$1693:$C$2329, 2, 0)*60)</f>
        <v>420.77192982456143</v>
      </c>
      <c r="F232" s="30">
        <f>IF(ISNA(VLOOKUP($A232,' Taxi out times'!$B$2330:$C$2997, 2, 0)), 'ICAO LTO Cycle times'!$D$7,VLOOKUP($A232,' Taxi out times'!$B$2330:$C$2997, 2, 0)*60)</f>
        <v>415.95794392523362</v>
      </c>
      <c r="G232" s="30">
        <f>IF(ISNA(VLOOKUP($A232,' Taxi out times'!$B$2998:$C$3661, 2, 0)), 'ICAO LTO Cycle times'!$D$7,VLOOKUP($A232,' Taxi out times'!$B$2998:$C$3661, 2, 0)*60)</f>
        <v>437.77593360995849</v>
      </c>
      <c r="H232" s="30">
        <f>IF(ISNA(VLOOKUP($A232,' Taxi out times'!$B$3662:$C$4362, 2, 0)), 'ICAO LTO Cycle times'!$D$7,VLOOKUP($A232,' Taxi out times'!$B$3662:$C$4362, 2, 0)*60)</f>
        <v>452.12076583210603</v>
      </c>
      <c r="I232" s="30">
        <f>IF(ISNA(VLOOKUP($A232,' Taxi out times'!$B$4363:$C$5052, 2, 0)), 'ICAO LTO Cycle times'!$D$7,VLOOKUP($A232,' Taxi out times'!$B$4363:$C$5052, 2, 0)*60)</f>
        <v>543.19449474827968</v>
      </c>
      <c r="J232" s="30">
        <f>IF(ISNA(VLOOKUP($A232,' Taxi out times'!$B$5053:$C$5713, 2, 0)), 'ICAO LTO Cycle times'!$D$7,VLOOKUP($A232,' Taxi out times'!$B$5053:$C$5713, 2, 0)*60)</f>
        <v>584.44294395678594</v>
      </c>
      <c r="K232" s="30">
        <f>IF(ISNA(VLOOKUP($A232,' Taxi out times'!$B$5714:$C$6466, 2, 0)), 'ICAO LTO Cycle times'!$D$7,VLOOKUP($A232,' Taxi out times'!$B$5713:$C$6466, 2, 0)*60)</f>
        <v>613.60069747166517</v>
      </c>
      <c r="L232" s="30">
        <f>IF(ISNA(VLOOKUP($A232,' Taxi out times'!$B$6467:$C$7195, 2, 0)), 'ICAO LTO Cycle times'!$D$7,VLOOKUP($A232,' Taxi out times'!$B$6467:$C$7195, 2, 0)*60)</f>
        <v>1140</v>
      </c>
      <c r="M232" s="30">
        <f>IF(ISNA(VLOOKUP($A232,'Taxi in times'!$B$2:$C$483, 2, 0)), 'ICAO LTO Cycle times'!$D$8,VLOOKUP($A232,'Taxi in times'!$B$2:$C$483, 2, 0)*60)</f>
        <v>420</v>
      </c>
      <c r="N232" s="30">
        <f>IF(ISNA(VLOOKUP($A232,'Taxi in times'!$B$483:$C$1074, 2, 0)), 'ICAO LTO Cycle times'!$D$8,VLOOKUP($A232,'Taxi in times'!$B$483:$C$1074, 2, 0)*60)</f>
        <v>300.43165467625897</v>
      </c>
      <c r="O232" s="30">
        <f>IF(ISNA(VLOOKUP($A232,'Taxi in times'!$B$1074:$C$1700, 2, 0)), 'ICAO LTO Cycle times'!$D$8,VLOOKUP($A232,'Taxi in times'!$B$1074:$C$1700, 2, 0)*60)</f>
        <v>295.54585152838428</v>
      </c>
      <c r="P232" s="30">
        <f>IF(ISNA(VLOOKUP($A232,'Taxi in times'!$B$1700:$C$2346, 2, 0)), 'ICAO LTO Cycle times'!$D$8,VLOOKUP($A232,'Taxi in times'!$B$1700:$C$2346, 2, 0)*60)</f>
        <v>280.46838407494147</v>
      </c>
      <c r="Q232" s="30">
        <f>IF(ISNA(VLOOKUP($A232,'Taxi in times'!$B$2346:$C$3020, 2, 0)), 'ICAO LTO Cycle times'!$D$8,VLOOKUP($A232,'Taxi in times'!$B$2346:$C$3020, 2, 0)*60)</f>
        <v>267.69949396652396</v>
      </c>
      <c r="R232" s="30">
        <f>IF(ISNA(VLOOKUP($A232,'Taxi in times'!$B$3020:$C$3684, 2, 0)), 'ICAO LTO Cycle times'!$D$8,VLOOKUP($A232,'Taxi in times'!$B$3020:$C$3684, 2, 0)*60)</f>
        <v>266.38509316770188</v>
      </c>
      <c r="S232" s="30">
        <f>IF(ISNA(VLOOKUP($A232,'Taxi in times'!$B$3684:$C$4389, 2, 0)), 'ICAO LTO Cycle times'!$D$8,VLOOKUP($A232,'Taxi in times'!$B$3684:$C$4389, 2, 0)*60)</f>
        <v>277.39258171134776</v>
      </c>
      <c r="T232" s="30">
        <f>IF(ISNA(VLOOKUP($A232,'Taxi in times'!$B$4389:$C$5084, 2, 0)), 'ICAO LTO Cycle times'!$D$8,VLOOKUP($A232,'Taxi in times'!$B$4389:$C$5084, 2, 0)*60)</f>
        <v>266.79190751445083</v>
      </c>
      <c r="U232" s="30">
        <f>IF(ISNA(VLOOKUP($A232,'Taxi in times'!$B$5085:$C$5749, 2, 0)), 'ICAO LTO Cycle times'!$D$8,VLOOKUP($A232,'Taxi in times'!$B$5085:$C$5749, 2, 0)*60)</f>
        <v>270.97815126050421</v>
      </c>
      <c r="V232" s="30">
        <f>IF(ISNA(VLOOKUP($A232,'Taxi in times'!$B$5750:$C$6509, 2, 0)), 'ICAO LTO Cycle times'!$D$8,VLOOKUP($A232,'Taxi in times'!$B$5750:$C$6509, 2, 0)*60)</f>
        <v>273.19426336375489</v>
      </c>
      <c r="W232" s="30">
        <f>IF(ISNA(VLOOKUP($A232,'Taxi in times'!$B$6510:$C$7239, 2, 0)), 'ICAO LTO Cycle times'!$D$8,VLOOKUP($A232,'Taxi in times'!$B$6510:$C$7239, 2, 0)*60)</f>
        <v>420</v>
      </c>
    </row>
    <row r="233" spans="1:23">
      <c r="A233" s="3" t="s">
        <v>1144</v>
      </c>
      <c r="B233" s="30">
        <f>IF(ISNA(VLOOKUP($A233,' Taxi out times'!$B$2:$C$483, 2, 0)), 'ICAO LTO Cycle times'!$D$7,VLOOKUP($A233,' Taxi out times'!$B$2:$C$483, 2, 0)*60)</f>
        <v>230.29259896729775</v>
      </c>
      <c r="C233" s="30">
        <f>IF(ISNA(VLOOKUP($A233,' Taxi out times'!$B$484:$C$1071, 2, 0)), 'ICAO LTO Cycle times'!$D$7,VLOOKUP($A233,' Taxi out times'!$B$484:$C$1071, 2, 0)*60)</f>
        <v>200.43715846994536</v>
      </c>
      <c r="D233" s="30">
        <f>IF(ISNA(VLOOKUP($A233,' Taxi out times'!$B$1072:$C$1692, 2, 0)), 'ICAO LTO Cycle times'!$D$7,VLOOKUP($A233,' Taxi out times'!$B$1072:$C$1692, 2, 0)*60)</f>
        <v>215.75931232091691</v>
      </c>
      <c r="E233" s="30">
        <f>IF(ISNA(VLOOKUP($A233,' Taxi out times'!$B$1693:$C$2329, 2, 0)), 'ICAO LTO Cycle times'!$D$7,VLOOKUP($A233,' Taxi out times'!$B$1693:$C$2329, 2, 0)*60)</f>
        <v>1140</v>
      </c>
      <c r="F233" s="30">
        <f>IF(ISNA(VLOOKUP($A233,' Taxi out times'!$B$2330:$C$2997, 2, 0)), 'ICAO LTO Cycle times'!$D$7,VLOOKUP($A233,' Taxi out times'!$B$2330:$C$2997, 2, 0)*60)</f>
        <v>1140</v>
      </c>
      <c r="G233" s="30">
        <f>IF(ISNA(VLOOKUP($A233,' Taxi out times'!$B$2998:$C$3661, 2, 0)), 'ICAO LTO Cycle times'!$D$7,VLOOKUP($A233,' Taxi out times'!$B$2998:$C$3661, 2, 0)*60)</f>
        <v>1140</v>
      </c>
      <c r="H233" s="30">
        <f>IF(ISNA(VLOOKUP($A233,' Taxi out times'!$B$3662:$C$4362, 2, 0)), 'ICAO LTO Cycle times'!$D$7,VLOOKUP($A233,' Taxi out times'!$B$3662:$C$4362, 2, 0)*60)</f>
        <v>1140</v>
      </c>
      <c r="I233" s="30">
        <f>IF(ISNA(VLOOKUP($A233,' Taxi out times'!$B$4363:$C$5052, 2, 0)), 'ICAO LTO Cycle times'!$D$7,VLOOKUP($A233,' Taxi out times'!$B$4363:$C$5052, 2, 0)*60)</f>
        <v>1140</v>
      </c>
      <c r="J233" s="30">
        <f>IF(ISNA(VLOOKUP($A233,' Taxi out times'!$B$5053:$C$5713, 2, 0)), 'ICAO LTO Cycle times'!$D$7,VLOOKUP($A233,' Taxi out times'!$B$5053:$C$5713, 2, 0)*60)</f>
        <v>1140</v>
      </c>
      <c r="K233" s="30">
        <f>IF(ISNA(VLOOKUP($A233,' Taxi out times'!$B$5714:$C$6466, 2, 0)), 'ICAO LTO Cycle times'!$D$7,VLOOKUP($A233,' Taxi out times'!$B$5713:$C$6466, 2, 0)*60)</f>
        <v>1140</v>
      </c>
      <c r="L233" s="30">
        <f>IF(ISNA(VLOOKUP($A233,' Taxi out times'!$B$6467:$C$7195, 2, 0)), 'ICAO LTO Cycle times'!$D$7,VLOOKUP($A233,' Taxi out times'!$B$6467:$C$7195, 2, 0)*60)</f>
        <v>1140</v>
      </c>
      <c r="M233" s="30">
        <f>IF(ISNA(VLOOKUP($A233,'Taxi in times'!$B$2:$C$483, 2, 0)), 'ICAO LTO Cycle times'!$D$8,VLOOKUP($A233,'Taxi in times'!$B$2:$C$483, 2, 0)*60)</f>
        <v>138.79518072289156</v>
      </c>
      <c r="N233" s="30">
        <f>IF(ISNA(VLOOKUP($A233,'Taxi in times'!$B$483:$C$1074, 2, 0)), 'ICAO LTO Cycle times'!$D$8,VLOOKUP($A233,'Taxi in times'!$B$483:$C$1074, 2, 0)*60)</f>
        <v>139.67213114754097</v>
      </c>
      <c r="O233" s="30">
        <f>IF(ISNA(VLOOKUP($A233,'Taxi in times'!$B$1074:$C$1700, 2, 0)), 'ICAO LTO Cycle times'!$D$8,VLOOKUP($A233,'Taxi in times'!$B$1074:$C$1700, 2, 0)*60)</f>
        <v>141.66189111747852</v>
      </c>
      <c r="P233" s="30">
        <f>IF(ISNA(VLOOKUP($A233,'Taxi in times'!$B$1700:$C$2346, 2, 0)), 'ICAO LTO Cycle times'!$D$8,VLOOKUP($A233,'Taxi in times'!$B$1700:$C$2346, 2, 0)*60)</f>
        <v>420</v>
      </c>
      <c r="Q233" s="30">
        <f>IF(ISNA(VLOOKUP($A233,'Taxi in times'!$B$2346:$C$3020, 2, 0)), 'ICAO LTO Cycle times'!$D$8,VLOOKUP($A233,'Taxi in times'!$B$2346:$C$3020, 2, 0)*60)</f>
        <v>420</v>
      </c>
      <c r="R233" s="30">
        <f>IF(ISNA(VLOOKUP($A233,'Taxi in times'!$B$3020:$C$3684, 2, 0)), 'ICAO LTO Cycle times'!$D$8,VLOOKUP($A233,'Taxi in times'!$B$3020:$C$3684, 2, 0)*60)</f>
        <v>420</v>
      </c>
      <c r="S233" s="30">
        <f>IF(ISNA(VLOOKUP($A233,'Taxi in times'!$B$3684:$C$4389, 2, 0)), 'ICAO LTO Cycle times'!$D$8,VLOOKUP($A233,'Taxi in times'!$B$3684:$C$4389, 2, 0)*60)</f>
        <v>420</v>
      </c>
      <c r="T233" s="30">
        <f>IF(ISNA(VLOOKUP($A233,'Taxi in times'!$B$4389:$C$5084, 2, 0)), 'ICAO LTO Cycle times'!$D$8,VLOOKUP($A233,'Taxi in times'!$B$4389:$C$5084, 2, 0)*60)</f>
        <v>420</v>
      </c>
      <c r="U233" s="30">
        <f>IF(ISNA(VLOOKUP($A233,'Taxi in times'!$B$5085:$C$5749, 2, 0)), 'ICAO LTO Cycle times'!$D$8,VLOOKUP($A233,'Taxi in times'!$B$5085:$C$5749, 2, 0)*60)</f>
        <v>420</v>
      </c>
      <c r="V233" s="30">
        <f>IF(ISNA(VLOOKUP($A233,'Taxi in times'!$B$5750:$C$6509, 2, 0)), 'ICAO LTO Cycle times'!$D$8,VLOOKUP($A233,'Taxi in times'!$B$5750:$C$6509, 2, 0)*60)</f>
        <v>420</v>
      </c>
      <c r="W233" s="30">
        <f>IF(ISNA(VLOOKUP($A233,'Taxi in times'!$B$6510:$C$7239, 2, 0)), 'ICAO LTO Cycle times'!$D$8,VLOOKUP($A233,'Taxi in times'!$B$6510:$C$7239, 2, 0)*60)</f>
        <v>420</v>
      </c>
    </row>
    <row r="234" spans="1:23">
      <c r="A234" s="3" t="s">
        <v>1145</v>
      </c>
      <c r="B234" s="30">
        <f>IF(ISNA(VLOOKUP($A234,' Taxi out times'!$B$2:$C$483, 2, 0)), 'ICAO LTO Cycle times'!$D$7,VLOOKUP($A234,' Taxi out times'!$B$2:$C$483, 2, 0)*60)</f>
        <v>196.80525164113786</v>
      </c>
      <c r="C234" s="30">
        <f>IF(ISNA(VLOOKUP($A234,' Taxi out times'!$B$484:$C$1071, 2, 0)), 'ICAO LTO Cycle times'!$D$7,VLOOKUP($A234,' Taxi out times'!$B$484:$C$1071, 2, 0)*60)</f>
        <v>1140</v>
      </c>
      <c r="D234" s="30">
        <f>IF(ISNA(VLOOKUP($A234,' Taxi out times'!$B$1072:$C$1692, 2, 0)), 'ICAO LTO Cycle times'!$D$7,VLOOKUP($A234,' Taxi out times'!$B$1072:$C$1692, 2, 0)*60)</f>
        <v>1140</v>
      </c>
      <c r="E234" s="30">
        <f>IF(ISNA(VLOOKUP($A234,' Taxi out times'!$B$1693:$C$2329, 2, 0)), 'ICAO LTO Cycle times'!$D$7,VLOOKUP($A234,' Taxi out times'!$B$1693:$C$2329, 2, 0)*60)</f>
        <v>1140</v>
      </c>
      <c r="F234" s="30">
        <f>IF(ISNA(VLOOKUP($A234,' Taxi out times'!$B$2330:$C$2997, 2, 0)), 'ICAO LTO Cycle times'!$D$7,VLOOKUP($A234,' Taxi out times'!$B$2330:$C$2997, 2, 0)*60)</f>
        <v>1140</v>
      </c>
      <c r="G234" s="30">
        <f>IF(ISNA(VLOOKUP($A234,' Taxi out times'!$B$2998:$C$3661, 2, 0)), 'ICAO LTO Cycle times'!$D$7,VLOOKUP($A234,' Taxi out times'!$B$2998:$C$3661, 2, 0)*60)</f>
        <v>1140</v>
      </c>
      <c r="H234" s="30">
        <f>IF(ISNA(VLOOKUP($A234,' Taxi out times'!$B$3662:$C$4362, 2, 0)), 'ICAO LTO Cycle times'!$D$7,VLOOKUP($A234,' Taxi out times'!$B$3662:$C$4362, 2, 0)*60)</f>
        <v>1140</v>
      </c>
      <c r="I234" s="30">
        <f>IF(ISNA(VLOOKUP($A234,' Taxi out times'!$B$4363:$C$5052, 2, 0)), 'ICAO LTO Cycle times'!$D$7,VLOOKUP($A234,' Taxi out times'!$B$4363:$C$5052, 2, 0)*60)</f>
        <v>1140</v>
      </c>
      <c r="J234" s="30">
        <f>IF(ISNA(VLOOKUP($A234,' Taxi out times'!$B$5053:$C$5713, 2, 0)), 'ICAO LTO Cycle times'!$D$7,VLOOKUP($A234,' Taxi out times'!$B$5053:$C$5713, 2, 0)*60)</f>
        <v>1140</v>
      </c>
      <c r="K234" s="30">
        <f>IF(ISNA(VLOOKUP($A234,' Taxi out times'!$B$5714:$C$6466, 2, 0)), 'ICAO LTO Cycle times'!$D$7,VLOOKUP($A234,' Taxi out times'!$B$5713:$C$6466, 2, 0)*60)</f>
        <v>1140</v>
      </c>
      <c r="L234" s="30">
        <f>IF(ISNA(VLOOKUP($A234,' Taxi out times'!$B$6467:$C$7195, 2, 0)), 'ICAO LTO Cycle times'!$D$7,VLOOKUP($A234,' Taxi out times'!$B$6467:$C$7195, 2, 0)*60)</f>
        <v>1140</v>
      </c>
      <c r="M234" s="30">
        <f>IF(ISNA(VLOOKUP($A234,'Taxi in times'!$B$2:$C$483, 2, 0)), 'ICAO LTO Cycle times'!$D$8,VLOOKUP($A234,'Taxi in times'!$B$2:$C$483, 2, 0)*60)</f>
        <v>138.60262008733625</v>
      </c>
      <c r="N234" s="30">
        <f>IF(ISNA(VLOOKUP($A234,'Taxi in times'!$B$483:$C$1074, 2, 0)), 'ICAO LTO Cycle times'!$D$8,VLOOKUP($A234,'Taxi in times'!$B$483:$C$1074, 2, 0)*60)</f>
        <v>420</v>
      </c>
      <c r="O234" s="30">
        <f>IF(ISNA(VLOOKUP($A234,'Taxi in times'!$B$1074:$C$1700, 2, 0)), 'ICAO LTO Cycle times'!$D$8,VLOOKUP($A234,'Taxi in times'!$B$1074:$C$1700, 2, 0)*60)</f>
        <v>420</v>
      </c>
      <c r="P234" s="30">
        <f>IF(ISNA(VLOOKUP($A234,'Taxi in times'!$B$1700:$C$2346, 2, 0)), 'ICAO LTO Cycle times'!$D$8,VLOOKUP($A234,'Taxi in times'!$B$1700:$C$2346, 2, 0)*60)</f>
        <v>420</v>
      </c>
      <c r="Q234" s="30">
        <f>IF(ISNA(VLOOKUP($A234,'Taxi in times'!$B$2346:$C$3020, 2, 0)), 'ICAO LTO Cycle times'!$D$8,VLOOKUP($A234,'Taxi in times'!$B$2346:$C$3020, 2, 0)*60)</f>
        <v>420</v>
      </c>
      <c r="R234" s="30">
        <f>IF(ISNA(VLOOKUP($A234,'Taxi in times'!$B$3020:$C$3684, 2, 0)), 'ICAO LTO Cycle times'!$D$8,VLOOKUP($A234,'Taxi in times'!$B$3020:$C$3684, 2, 0)*60)</f>
        <v>420</v>
      </c>
      <c r="S234" s="30">
        <f>IF(ISNA(VLOOKUP($A234,'Taxi in times'!$B$3684:$C$4389, 2, 0)), 'ICAO LTO Cycle times'!$D$8,VLOOKUP($A234,'Taxi in times'!$B$3684:$C$4389, 2, 0)*60)</f>
        <v>420</v>
      </c>
      <c r="T234" s="30">
        <f>IF(ISNA(VLOOKUP($A234,'Taxi in times'!$B$4389:$C$5084, 2, 0)), 'ICAO LTO Cycle times'!$D$8,VLOOKUP($A234,'Taxi in times'!$B$4389:$C$5084, 2, 0)*60)</f>
        <v>420</v>
      </c>
      <c r="U234" s="30">
        <f>IF(ISNA(VLOOKUP($A234,'Taxi in times'!$B$5085:$C$5749, 2, 0)), 'ICAO LTO Cycle times'!$D$8,VLOOKUP($A234,'Taxi in times'!$B$5085:$C$5749, 2, 0)*60)</f>
        <v>420</v>
      </c>
      <c r="V234" s="30">
        <f>IF(ISNA(VLOOKUP($A234,'Taxi in times'!$B$5750:$C$6509, 2, 0)), 'ICAO LTO Cycle times'!$D$8,VLOOKUP($A234,'Taxi in times'!$B$5750:$C$6509, 2, 0)*60)</f>
        <v>420</v>
      </c>
      <c r="W234" s="30">
        <f>IF(ISNA(VLOOKUP($A234,'Taxi in times'!$B$6510:$C$7239, 2, 0)), 'ICAO LTO Cycle times'!$D$8,VLOOKUP($A234,'Taxi in times'!$B$6510:$C$7239, 2, 0)*60)</f>
        <v>420</v>
      </c>
    </row>
    <row r="235" spans="1:23">
      <c r="A235" s="3" t="s">
        <v>557</v>
      </c>
      <c r="B235" s="30">
        <f>IF(ISNA(VLOOKUP($A235,' Taxi out times'!$B$2:$C$483, 2, 0)), 'ICAO LTO Cycle times'!$D$7,VLOOKUP($A235,' Taxi out times'!$B$2:$C$483, 2, 0)*60)</f>
        <v>598.75216637781625</v>
      </c>
      <c r="C235" s="30">
        <f>IF(ISNA(VLOOKUP($A235,' Taxi out times'!$B$484:$C$1071, 2, 0)), 'ICAO LTO Cycle times'!$D$7,VLOOKUP($A235,' Taxi out times'!$B$484:$C$1071, 2, 0)*60)</f>
        <v>621.70767004341531</v>
      </c>
      <c r="D235" s="30">
        <f>IF(ISNA(VLOOKUP($A235,' Taxi out times'!$B$1072:$C$1692, 2, 0)), 'ICAO LTO Cycle times'!$D$7,VLOOKUP($A235,' Taxi out times'!$B$1072:$C$1692, 2, 0)*60)</f>
        <v>598.07453416149076</v>
      </c>
      <c r="E235" s="30">
        <f>IF(ISNA(VLOOKUP($A235,' Taxi out times'!$B$1693:$C$2329, 2, 0)), 'ICAO LTO Cycle times'!$D$7,VLOOKUP($A235,' Taxi out times'!$B$1693:$C$2329, 2, 0)*60)</f>
        <v>575.36107711138311</v>
      </c>
      <c r="F235" s="30">
        <f>IF(ISNA(VLOOKUP($A235,' Taxi out times'!$B$2330:$C$2997, 2, 0)), 'ICAO LTO Cycle times'!$D$7,VLOOKUP($A235,' Taxi out times'!$B$2330:$C$2997, 2, 0)*60)</f>
        <v>548.42361264647354</v>
      </c>
      <c r="G235" s="30">
        <f>IF(ISNA(VLOOKUP($A235,' Taxi out times'!$B$2998:$C$3661, 2, 0)), 'ICAO LTO Cycle times'!$D$7,VLOOKUP($A235,' Taxi out times'!$B$2998:$C$3661, 2, 0)*60)</f>
        <v>621.95704057279238</v>
      </c>
      <c r="H235" s="30">
        <f>IF(ISNA(VLOOKUP($A235,' Taxi out times'!$B$3662:$C$4362, 2, 0)), 'ICAO LTO Cycle times'!$D$7,VLOOKUP($A235,' Taxi out times'!$B$3662:$C$4362, 2, 0)*60)</f>
        <v>594.67674042093904</v>
      </c>
      <c r="I235" s="30">
        <f>IF(ISNA(VLOOKUP($A235,' Taxi out times'!$B$4363:$C$5052, 2, 0)), 'ICAO LTO Cycle times'!$D$7,VLOOKUP($A235,' Taxi out times'!$B$4363:$C$5052, 2, 0)*60)</f>
        <v>604.28416877028496</v>
      </c>
      <c r="J235" s="30">
        <f>IF(ISNA(VLOOKUP($A235,' Taxi out times'!$B$5053:$C$5713, 2, 0)), 'ICAO LTO Cycle times'!$D$7,VLOOKUP($A235,' Taxi out times'!$B$5053:$C$5713, 2, 0)*60)</f>
        <v>577.97807241203463</v>
      </c>
      <c r="K235" s="30">
        <f>IF(ISNA(VLOOKUP($A235,' Taxi out times'!$B$5714:$C$6466, 2, 0)), 'ICAO LTO Cycle times'!$D$7,VLOOKUP($A235,' Taxi out times'!$B$5713:$C$6466, 2, 0)*60)</f>
        <v>615.91109407932549</v>
      </c>
      <c r="L235" s="30">
        <f>IF(ISNA(VLOOKUP($A235,' Taxi out times'!$B$6467:$C$7195, 2, 0)), 'ICAO LTO Cycle times'!$D$7,VLOOKUP($A235,' Taxi out times'!$B$6467:$C$7195, 2, 0)*60)</f>
        <v>568.71868805190127</v>
      </c>
      <c r="M235" s="30">
        <f>IF(ISNA(VLOOKUP($A235,'Taxi in times'!$B$2:$C$483, 2, 0)), 'ICAO LTO Cycle times'!$D$8,VLOOKUP($A235,'Taxi in times'!$B$2:$C$483, 2, 0)*60)</f>
        <v>356.3478260869565</v>
      </c>
      <c r="N235" s="30">
        <f>IF(ISNA(VLOOKUP($A235,'Taxi in times'!$B$483:$C$1074, 2, 0)), 'ICAO LTO Cycle times'!$D$8,VLOOKUP($A235,'Taxi in times'!$B$483:$C$1074, 2, 0)*60)</f>
        <v>350.10130246020265</v>
      </c>
      <c r="O235" s="30">
        <f>IF(ISNA(VLOOKUP($A235,'Taxi in times'!$B$1074:$C$1700, 2, 0)), 'ICAO LTO Cycle times'!$D$8,VLOOKUP($A235,'Taxi in times'!$B$1074:$C$1700, 2, 0)*60)</f>
        <v>321.84049079754601</v>
      </c>
      <c r="P235" s="30">
        <f>IF(ISNA(VLOOKUP($A235,'Taxi in times'!$B$1700:$C$2346, 2, 0)), 'ICAO LTO Cycle times'!$D$8,VLOOKUP($A235,'Taxi in times'!$B$1700:$C$2346, 2, 0)*60)</f>
        <v>330.82367297132396</v>
      </c>
      <c r="Q235" s="30">
        <f>IF(ISNA(VLOOKUP($A235,'Taxi in times'!$B$2346:$C$3020, 2, 0)), 'ICAO LTO Cycle times'!$D$8,VLOOKUP($A235,'Taxi in times'!$B$2346:$C$3020, 2, 0)*60)</f>
        <v>312.78298247547667</v>
      </c>
      <c r="R235" s="30">
        <f>IF(ISNA(VLOOKUP($A235,'Taxi in times'!$B$3020:$C$3684, 2, 0)), 'ICAO LTO Cycle times'!$D$8,VLOOKUP($A235,'Taxi in times'!$B$3020:$C$3684, 2, 0)*60)</f>
        <v>342.49490142760027</v>
      </c>
      <c r="S235" s="30">
        <f>IF(ISNA(VLOOKUP($A235,'Taxi in times'!$B$3684:$C$4389, 2, 0)), 'ICAO LTO Cycle times'!$D$8,VLOOKUP($A235,'Taxi in times'!$B$3684:$C$4389, 2, 0)*60)</f>
        <v>338.72574385510995</v>
      </c>
      <c r="T235" s="30">
        <f>IF(ISNA(VLOOKUP($A235,'Taxi in times'!$B$4389:$C$5084, 2, 0)), 'ICAO LTO Cycle times'!$D$8,VLOOKUP($A235,'Taxi in times'!$B$4389:$C$5084, 2, 0)*60)</f>
        <v>341.89344852411807</v>
      </c>
      <c r="U235" s="30">
        <f>IF(ISNA(VLOOKUP($A235,'Taxi in times'!$B$5085:$C$5749, 2, 0)), 'ICAO LTO Cycle times'!$D$8,VLOOKUP($A235,'Taxi in times'!$B$5085:$C$5749, 2, 0)*60)</f>
        <v>333.5116545662973</v>
      </c>
      <c r="V235" s="30">
        <f>IF(ISNA(VLOOKUP($A235,'Taxi in times'!$B$5750:$C$6509, 2, 0)), 'ICAO LTO Cycle times'!$D$8,VLOOKUP($A235,'Taxi in times'!$B$5750:$C$6509, 2, 0)*60)</f>
        <v>320.7656967840735</v>
      </c>
      <c r="W235" s="30">
        <f>IF(ISNA(VLOOKUP($A235,'Taxi in times'!$B$6510:$C$7239, 2, 0)), 'ICAO LTO Cycle times'!$D$8,VLOOKUP($A235,'Taxi in times'!$B$6510:$C$7239, 2, 0)*60)</f>
        <v>309.54177897574129</v>
      </c>
    </row>
    <row r="236" spans="1:23">
      <c r="A236" s="3" t="s">
        <v>1146</v>
      </c>
      <c r="B236" s="30">
        <f>IF(ISNA(VLOOKUP($A236,' Taxi out times'!$B$2:$C$483, 2, 0)), 'ICAO LTO Cycle times'!$D$7,VLOOKUP($A236,' Taxi out times'!$B$2:$C$483, 2, 0)*60)</f>
        <v>233.87573964497042</v>
      </c>
      <c r="C236" s="30">
        <f>IF(ISNA(VLOOKUP($A236,' Taxi out times'!$B$484:$C$1071, 2, 0)), 'ICAO LTO Cycle times'!$D$7,VLOOKUP($A236,' Taxi out times'!$B$484:$C$1071, 2, 0)*60)</f>
        <v>222.39242685025818</v>
      </c>
      <c r="D236" s="30">
        <f>IF(ISNA(VLOOKUP($A236,' Taxi out times'!$B$1072:$C$1692, 2, 0)), 'ICAO LTO Cycle times'!$D$7,VLOOKUP($A236,' Taxi out times'!$B$1072:$C$1692, 2, 0)*60)</f>
        <v>253.46938775510202</v>
      </c>
      <c r="E236" s="30">
        <f>IF(ISNA(VLOOKUP($A236,' Taxi out times'!$B$1693:$C$2329, 2, 0)), 'ICAO LTO Cycle times'!$D$7,VLOOKUP($A236,' Taxi out times'!$B$1693:$C$2329, 2, 0)*60)</f>
        <v>1140</v>
      </c>
      <c r="F236" s="30">
        <f>IF(ISNA(VLOOKUP($A236,' Taxi out times'!$B$2330:$C$2997, 2, 0)), 'ICAO LTO Cycle times'!$D$7,VLOOKUP($A236,' Taxi out times'!$B$2330:$C$2997, 2, 0)*60)</f>
        <v>1140</v>
      </c>
      <c r="G236" s="30">
        <f>IF(ISNA(VLOOKUP($A236,' Taxi out times'!$B$2998:$C$3661, 2, 0)), 'ICAO LTO Cycle times'!$D$7,VLOOKUP($A236,' Taxi out times'!$B$2998:$C$3661, 2, 0)*60)</f>
        <v>1140</v>
      </c>
      <c r="H236" s="30">
        <f>IF(ISNA(VLOOKUP($A236,' Taxi out times'!$B$3662:$C$4362, 2, 0)), 'ICAO LTO Cycle times'!$D$7,VLOOKUP($A236,' Taxi out times'!$B$3662:$C$4362, 2, 0)*60)</f>
        <v>1140</v>
      </c>
      <c r="I236" s="30">
        <f>IF(ISNA(VLOOKUP($A236,' Taxi out times'!$B$4363:$C$5052, 2, 0)), 'ICAO LTO Cycle times'!$D$7,VLOOKUP($A236,' Taxi out times'!$B$4363:$C$5052, 2, 0)*60)</f>
        <v>1140</v>
      </c>
      <c r="J236" s="30">
        <f>IF(ISNA(VLOOKUP($A236,' Taxi out times'!$B$5053:$C$5713, 2, 0)), 'ICAO LTO Cycle times'!$D$7,VLOOKUP($A236,' Taxi out times'!$B$5053:$C$5713, 2, 0)*60)</f>
        <v>1140</v>
      </c>
      <c r="K236" s="30">
        <f>IF(ISNA(VLOOKUP($A236,' Taxi out times'!$B$5714:$C$6466, 2, 0)), 'ICAO LTO Cycle times'!$D$7,VLOOKUP($A236,' Taxi out times'!$B$5713:$C$6466, 2, 0)*60)</f>
        <v>1140</v>
      </c>
      <c r="L236" s="30">
        <f>IF(ISNA(VLOOKUP($A236,' Taxi out times'!$B$6467:$C$7195, 2, 0)), 'ICAO LTO Cycle times'!$D$7,VLOOKUP($A236,' Taxi out times'!$B$6467:$C$7195, 2, 0)*60)</f>
        <v>1140</v>
      </c>
      <c r="M236" s="30">
        <f>IF(ISNA(VLOOKUP($A236,'Taxi in times'!$B$2:$C$483, 2, 0)), 'ICAO LTO Cycle times'!$D$8,VLOOKUP($A236,'Taxi in times'!$B$2:$C$483, 2, 0)*60)</f>
        <v>140.25166543301259</v>
      </c>
      <c r="N236" s="30">
        <f>IF(ISNA(VLOOKUP($A236,'Taxi in times'!$B$483:$C$1074, 2, 0)), 'ICAO LTO Cycle times'!$D$8,VLOOKUP($A236,'Taxi in times'!$B$483:$C$1074, 2, 0)*60)</f>
        <v>138.4655172413793</v>
      </c>
      <c r="O236" s="30">
        <f>IF(ISNA(VLOOKUP($A236,'Taxi in times'!$B$1074:$C$1700, 2, 0)), 'ICAO LTO Cycle times'!$D$8,VLOOKUP($A236,'Taxi in times'!$B$1074:$C$1700, 2, 0)*60)</f>
        <v>138.1979695431472</v>
      </c>
      <c r="P236" s="30">
        <f>IF(ISNA(VLOOKUP($A236,'Taxi in times'!$B$1700:$C$2346, 2, 0)), 'ICAO LTO Cycle times'!$D$8,VLOOKUP($A236,'Taxi in times'!$B$1700:$C$2346, 2, 0)*60)</f>
        <v>420</v>
      </c>
      <c r="Q236" s="30">
        <f>IF(ISNA(VLOOKUP($A236,'Taxi in times'!$B$2346:$C$3020, 2, 0)), 'ICAO LTO Cycle times'!$D$8,VLOOKUP($A236,'Taxi in times'!$B$2346:$C$3020, 2, 0)*60)</f>
        <v>420</v>
      </c>
      <c r="R236" s="30">
        <f>IF(ISNA(VLOOKUP($A236,'Taxi in times'!$B$3020:$C$3684, 2, 0)), 'ICAO LTO Cycle times'!$D$8,VLOOKUP($A236,'Taxi in times'!$B$3020:$C$3684, 2, 0)*60)</f>
        <v>420</v>
      </c>
      <c r="S236" s="30">
        <f>IF(ISNA(VLOOKUP($A236,'Taxi in times'!$B$3684:$C$4389, 2, 0)), 'ICAO LTO Cycle times'!$D$8,VLOOKUP($A236,'Taxi in times'!$B$3684:$C$4389, 2, 0)*60)</f>
        <v>420</v>
      </c>
      <c r="T236" s="30">
        <f>IF(ISNA(VLOOKUP($A236,'Taxi in times'!$B$4389:$C$5084, 2, 0)), 'ICAO LTO Cycle times'!$D$8,VLOOKUP($A236,'Taxi in times'!$B$4389:$C$5084, 2, 0)*60)</f>
        <v>420</v>
      </c>
      <c r="U236" s="30">
        <f>IF(ISNA(VLOOKUP($A236,'Taxi in times'!$B$5085:$C$5749, 2, 0)), 'ICAO LTO Cycle times'!$D$8,VLOOKUP($A236,'Taxi in times'!$B$5085:$C$5749, 2, 0)*60)</f>
        <v>420</v>
      </c>
      <c r="V236" s="30">
        <f>IF(ISNA(VLOOKUP($A236,'Taxi in times'!$B$5750:$C$6509, 2, 0)), 'ICAO LTO Cycle times'!$D$8,VLOOKUP($A236,'Taxi in times'!$B$5750:$C$6509, 2, 0)*60)</f>
        <v>420</v>
      </c>
      <c r="W236" s="30">
        <f>IF(ISNA(VLOOKUP($A236,'Taxi in times'!$B$6510:$C$7239, 2, 0)), 'ICAO LTO Cycle times'!$D$8,VLOOKUP($A236,'Taxi in times'!$B$6510:$C$7239, 2, 0)*60)</f>
        <v>420</v>
      </c>
    </row>
    <row r="237" spans="1:23">
      <c r="A237" s="3" t="s">
        <v>1175</v>
      </c>
      <c r="B237" s="30">
        <f>IF(ISNA(VLOOKUP($A237,' Taxi out times'!$B$2:$C$483, 2, 0)), 'ICAO LTO Cycle times'!$D$7,VLOOKUP($A237,' Taxi out times'!$B$2:$C$483, 2, 0)*60)</f>
        <v>1140</v>
      </c>
      <c r="C237" s="30">
        <f>IF(ISNA(VLOOKUP($A237,' Taxi out times'!$B$484:$C$1071, 2, 0)), 'ICAO LTO Cycle times'!$D$7,VLOOKUP($A237,' Taxi out times'!$B$484:$C$1071, 2, 0)*60)</f>
        <v>193.33333333333334</v>
      </c>
      <c r="D237" s="30">
        <f>IF(ISNA(VLOOKUP($A237,' Taxi out times'!$B$1072:$C$1692, 2, 0)), 'ICAO LTO Cycle times'!$D$7,VLOOKUP($A237,' Taxi out times'!$B$1072:$C$1692, 2, 0)*60)</f>
        <v>177.58551307847083</v>
      </c>
      <c r="E237" s="30">
        <f>IF(ISNA(VLOOKUP($A237,' Taxi out times'!$B$1693:$C$2329, 2, 0)), 'ICAO LTO Cycle times'!$D$7,VLOOKUP($A237,' Taxi out times'!$B$1693:$C$2329, 2, 0)*60)</f>
        <v>1140</v>
      </c>
      <c r="F237" s="30">
        <f>IF(ISNA(VLOOKUP($A237,' Taxi out times'!$B$2330:$C$2997, 2, 0)), 'ICAO LTO Cycle times'!$D$7,VLOOKUP($A237,' Taxi out times'!$B$2330:$C$2997, 2, 0)*60)</f>
        <v>1140</v>
      </c>
      <c r="G237" s="30">
        <f>IF(ISNA(VLOOKUP($A237,' Taxi out times'!$B$2998:$C$3661, 2, 0)), 'ICAO LTO Cycle times'!$D$7,VLOOKUP($A237,' Taxi out times'!$B$2998:$C$3661, 2, 0)*60)</f>
        <v>1140</v>
      </c>
      <c r="H237" s="30">
        <f>IF(ISNA(VLOOKUP($A237,' Taxi out times'!$B$3662:$C$4362, 2, 0)), 'ICAO LTO Cycle times'!$D$7,VLOOKUP($A237,' Taxi out times'!$B$3662:$C$4362, 2, 0)*60)</f>
        <v>1140</v>
      </c>
      <c r="I237" s="30">
        <f>IF(ISNA(VLOOKUP($A237,' Taxi out times'!$B$4363:$C$5052, 2, 0)), 'ICAO LTO Cycle times'!$D$7,VLOOKUP($A237,' Taxi out times'!$B$4363:$C$5052, 2, 0)*60)</f>
        <v>1140</v>
      </c>
      <c r="J237" s="30">
        <f>IF(ISNA(VLOOKUP($A237,' Taxi out times'!$B$5053:$C$5713, 2, 0)), 'ICAO LTO Cycle times'!$D$7,VLOOKUP($A237,' Taxi out times'!$B$5053:$C$5713, 2, 0)*60)</f>
        <v>1140</v>
      </c>
      <c r="K237" s="30">
        <f>IF(ISNA(VLOOKUP($A237,' Taxi out times'!$B$5714:$C$6466, 2, 0)), 'ICAO LTO Cycle times'!$D$7,VLOOKUP($A237,' Taxi out times'!$B$5713:$C$6466, 2, 0)*60)</f>
        <v>1140</v>
      </c>
      <c r="L237" s="30">
        <f>IF(ISNA(VLOOKUP($A237,' Taxi out times'!$B$6467:$C$7195, 2, 0)), 'ICAO LTO Cycle times'!$D$7,VLOOKUP($A237,' Taxi out times'!$B$6467:$C$7195, 2, 0)*60)</f>
        <v>1140</v>
      </c>
      <c r="M237" s="30">
        <f>IF(ISNA(VLOOKUP($A237,'Taxi in times'!$B$2:$C$483, 2, 0)), 'ICAO LTO Cycle times'!$D$8,VLOOKUP($A237,'Taxi in times'!$B$2:$C$483, 2, 0)*60)</f>
        <v>420</v>
      </c>
      <c r="N237" s="30">
        <f>IF(ISNA(VLOOKUP($A237,'Taxi in times'!$B$483:$C$1074, 2, 0)), 'ICAO LTO Cycle times'!$D$8,VLOOKUP($A237,'Taxi in times'!$B$483:$C$1074, 2, 0)*60)</f>
        <v>136.64739884393063</v>
      </c>
      <c r="O237" s="30">
        <f>IF(ISNA(VLOOKUP($A237,'Taxi in times'!$B$1074:$C$1700, 2, 0)), 'ICAO LTO Cycle times'!$D$8,VLOOKUP($A237,'Taxi in times'!$B$1074:$C$1700, 2, 0)*60)</f>
        <v>122.77108433734941</v>
      </c>
      <c r="P237" s="30">
        <f>IF(ISNA(VLOOKUP($A237,'Taxi in times'!$B$1700:$C$2346, 2, 0)), 'ICAO LTO Cycle times'!$D$8,VLOOKUP($A237,'Taxi in times'!$B$1700:$C$2346, 2, 0)*60)</f>
        <v>420</v>
      </c>
      <c r="Q237" s="30">
        <f>IF(ISNA(VLOOKUP($A237,'Taxi in times'!$B$2346:$C$3020, 2, 0)), 'ICAO LTO Cycle times'!$D$8,VLOOKUP($A237,'Taxi in times'!$B$2346:$C$3020, 2, 0)*60)</f>
        <v>420</v>
      </c>
      <c r="R237" s="30">
        <f>IF(ISNA(VLOOKUP($A237,'Taxi in times'!$B$3020:$C$3684, 2, 0)), 'ICAO LTO Cycle times'!$D$8,VLOOKUP($A237,'Taxi in times'!$B$3020:$C$3684, 2, 0)*60)</f>
        <v>420</v>
      </c>
      <c r="S237" s="30">
        <f>IF(ISNA(VLOOKUP($A237,'Taxi in times'!$B$3684:$C$4389, 2, 0)), 'ICAO LTO Cycle times'!$D$8,VLOOKUP($A237,'Taxi in times'!$B$3684:$C$4389, 2, 0)*60)</f>
        <v>420</v>
      </c>
      <c r="T237" s="30">
        <f>IF(ISNA(VLOOKUP($A237,'Taxi in times'!$B$4389:$C$5084, 2, 0)), 'ICAO LTO Cycle times'!$D$8,VLOOKUP($A237,'Taxi in times'!$B$4389:$C$5084, 2, 0)*60)</f>
        <v>420</v>
      </c>
      <c r="U237" s="30">
        <f>IF(ISNA(VLOOKUP($A237,'Taxi in times'!$B$5085:$C$5749, 2, 0)), 'ICAO LTO Cycle times'!$D$8,VLOOKUP($A237,'Taxi in times'!$B$5085:$C$5749, 2, 0)*60)</f>
        <v>420</v>
      </c>
      <c r="V237" s="30">
        <f>IF(ISNA(VLOOKUP($A237,'Taxi in times'!$B$5750:$C$6509, 2, 0)), 'ICAO LTO Cycle times'!$D$8,VLOOKUP($A237,'Taxi in times'!$B$5750:$C$6509, 2, 0)*60)</f>
        <v>420</v>
      </c>
      <c r="W237" s="30">
        <f>IF(ISNA(VLOOKUP($A237,'Taxi in times'!$B$6510:$C$7239, 2, 0)), 'ICAO LTO Cycle times'!$D$8,VLOOKUP($A237,'Taxi in times'!$B$6510:$C$7239, 2, 0)*60)</f>
        <v>420</v>
      </c>
    </row>
    <row r="238" spans="1:23">
      <c r="A238" s="3" t="s">
        <v>558</v>
      </c>
      <c r="B238" s="30">
        <f>IF(ISNA(VLOOKUP($A238,' Taxi out times'!$B$2:$C$483, 2, 0)), 'ICAO LTO Cycle times'!$D$7,VLOOKUP($A238,' Taxi out times'!$B$2:$C$483, 2, 0)*60)</f>
        <v>226.44067796610167</v>
      </c>
      <c r="C238" s="30">
        <f>IF(ISNA(VLOOKUP($A238,' Taxi out times'!$B$484:$C$1071, 2, 0)), 'ICAO LTO Cycle times'!$D$7,VLOOKUP($A238,' Taxi out times'!$B$484:$C$1071, 2, 0)*60)</f>
        <v>205.05747126436782</v>
      </c>
      <c r="D238" s="30">
        <f>IF(ISNA(VLOOKUP($A238,' Taxi out times'!$B$1072:$C$1692, 2, 0)), 'ICAO LTO Cycle times'!$D$7,VLOOKUP($A238,' Taxi out times'!$B$1072:$C$1692, 2, 0)*60)</f>
        <v>203.10378273520851</v>
      </c>
      <c r="E238" s="30">
        <f>IF(ISNA(VLOOKUP($A238,' Taxi out times'!$B$1693:$C$2329, 2, 0)), 'ICAO LTO Cycle times'!$D$7,VLOOKUP($A238,' Taxi out times'!$B$1693:$C$2329, 2, 0)*60)</f>
        <v>205.13317191283295</v>
      </c>
      <c r="F238" s="30">
        <f>IF(ISNA(VLOOKUP($A238,' Taxi out times'!$B$2330:$C$2997, 2, 0)), 'ICAO LTO Cycle times'!$D$7,VLOOKUP($A238,' Taxi out times'!$B$2330:$C$2997, 2, 0)*60)</f>
        <v>198.77005347593584</v>
      </c>
      <c r="G238" s="30">
        <f>IF(ISNA(VLOOKUP($A238,' Taxi out times'!$B$2998:$C$3661, 2, 0)), 'ICAO LTO Cycle times'!$D$7,VLOOKUP($A238,' Taxi out times'!$B$2998:$C$3661, 2, 0)*60)</f>
        <v>211.8655462184874</v>
      </c>
      <c r="H238" s="30">
        <f>IF(ISNA(VLOOKUP($A238,' Taxi out times'!$B$3662:$C$4362, 2, 0)), 'ICAO LTO Cycle times'!$D$7,VLOOKUP($A238,' Taxi out times'!$B$3662:$C$4362, 2, 0)*60)</f>
        <v>230.83333333333334</v>
      </c>
      <c r="I238" s="30">
        <f>IF(ISNA(VLOOKUP($A238,' Taxi out times'!$B$4363:$C$5052, 2, 0)), 'ICAO LTO Cycle times'!$D$7,VLOOKUP($A238,' Taxi out times'!$B$4363:$C$5052, 2, 0)*60)</f>
        <v>278.61111111111109</v>
      </c>
      <c r="J238" s="30">
        <f>IF(ISNA(VLOOKUP($A238,' Taxi out times'!$B$5053:$C$5713, 2, 0)), 'ICAO LTO Cycle times'!$D$7,VLOOKUP($A238,' Taxi out times'!$B$5053:$C$5713, 2, 0)*60)</f>
        <v>261.41784820683904</v>
      </c>
      <c r="K238" s="30">
        <f>IF(ISNA(VLOOKUP($A238,' Taxi out times'!$B$5714:$C$6466, 2, 0)), 'ICAO LTO Cycle times'!$D$7,VLOOKUP($A238,' Taxi out times'!$B$5713:$C$6466, 2, 0)*60)</f>
        <v>236.47388059701493</v>
      </c>
      <c r="L238" s="30">
        <f>IF(ISNA(VLOOKUP($A238,' Taxi out times'!$B$6467:$C$7195, 2, 0)), 'ICAO LTO Cycle times'!$D$7,VLOOKUP($A238,' Taxi out times'!$B$6467:$C$7195, 2, 0)*60)</f>
        <v>260.57287278854255</v>
      </c>
      <c r="M238" s="30">
        <f>IF(ISNA(VLOOKUP($A238,'Taxi in times'!$B$2:$C$483, 2, 0)), 'ICAO LTO Cycle times'!$D$8,VLOOKUP($A238,'Taxi in times'!$B$2:$C$483, 2, 0)*60)</f>
        <v>171.58984007525868</v>
      </c>
      <c r="N238" s="30">
        <f>IF(ISNA(VLOOKUP($A238,'Taxi in times'!$B$483:$C$1074, 2, 0)), 'ICAO LTO Cycle times'!$D$8,VLOOKUP($A238,'Taxi in times'!$B$483:$C$1074, 2, 0)*60)</f>
        <v>144.2540904716073</v>
      </c>
      <c r="O238" s="30">
        <f>IF(ISNA(VLOOKUP($A238,'Taxi in times'!$B$1074:$C$1700, 2, 0)), 'ICAO LTO Cycle times'!$D$8,VLOOKUP($A238,'Taxi in times'!$B$1074:$C$1700, 2, 0)*60)</f>
        <v>164.94186046511629</v>
      </c>
      <c r="P238" s="30">
        <f>IF(ISNA(VLOOKUP($A238,'Taxi in times'!$B$1700:$C$2346, 2, 0)), 'ICAO LTO Cycle times'!$D$8,VLOOKUP($A238,'Taxi in times'!$B$1700:$C$2346, 2, 0)*60)</f>
        <v>186.81159420289856</v>
      </c>
      <c r="Q238" s="30">
        <f>IF(ISNA(VLOOKUP($A238,'Taxi in times'!$B$2346:$C$3020, 2, 0)), 'ICAO LTO Cycle times'!$D$8,VLOOKUP($A238,'Taxi in times'!$B$2346:$C$3020, 2, 0)*60)</f>
        <v>191.53538050734312</v>
      </c>
      <c r="R238" s="30">
        <f>IF(ISNA(VLOOKUP($A238,'Taxi in times'!$B$3020:$C$3684, 2, 0)), 'ICAO LTO Cycle times'!$D$8,VLOOKUP($A238,'Taxi in times'!$B$3020:$C$3684, 2, 0)*60)</f>
        <v>193.86934673366832</v>
      </c>
      <c r="S238" s="30">
        <f>IF(ISNA(VLOOKUP($A238,'Taxi in times'!$B$3684:$C$4389, 2, 0)), 'ICAO LTO Cycle times'!$D$8,VLOOKUP($A238,'Taxi in times'!$B$3684:$C$4389, 2, 0)*60)</f>
        <v>198.47750865051904</v>
      </c>
      <c r="T238" s="30">
        <f>IF(ISNA(VLOOKUP($A238,'Taxi in times'!$B$4389:$C$5084, 2, 0)), 'ICAO LTO Cycle times'!$D$8,VLOOKUP($A238,'Taxi in times'!$B$4389:$C$5084, 2, 0)*60)</f>
        <v>196.98375870069606</v>
      </c>
      <c r="U238" s="30">
        <f>IF(ISNA(VLOOKUP($A238,'Taxi in times'!$B$5085:$C$5749, 2, 0)), 'ICAO LTO Cycle times'!$D$8,VLOOKUP($A238,'Taxi in times'!$B$5085:$C$5749, 2, 0)*60)</f>
        <v>191.19067443796837</v>
      </c>
      <c r="V238" s="30">
        <f>IF(ISNA(VLOOKUP($A238,'Taxi in times'!$B$5750:$C$6509, 2, 0)), 'ICAO LTO Cycle times'!$D$8,VLOOKUP($A238,'Taxi in times'!$B$5750:$C$6509, 2, 0)*60)</f>
        <v>181.23134328358208</v>
      </c>
      <c r="W238" s="30">
        <f>IF(ISNA(VLOOKUP($A238,'Taxi in times'!$B$6510:$C$7239, 2, 0)), 'ICAO LTO Cycle times'!$D$8,VLOOKUP($A238,'Taxi in times'!$B$6510:$C$7239, 2, 0)*60)</f>
        <v>188.20253164556962</v>
      </c>
    </row>
    <row r="239" spans="1:23">
      <c r="A239" s="3" t="s">
        <v>559</v>
      </c>
      <c r="B239" s="30">
        <f>IF(ISNA(VLOOKUP($A239,' Taxi out times'!$B$2:$C$483, 2, 0)), 'ICAO LTO Cycle times'!$D$7,VLOOKUP($A239,' Taxi out times'!$B$2:$C$483, 2, 0)*60)</f>
        <v>482.18844984802428</v>
      </c>
      <c r="C239" s="30">
        <f>IF(ISNA(VLOOKUP($A239,' Taxi out times'!$B$484:$C$1071, 2, 0)), 'ICAO LTO Cycle times'!$D$7,VLOOKUP($A239,' Taxi out times'!$B$484:$C$1071, 2, 0)*60)</f>
        <v>481.68406402226861</v>
      </c>
      <c r="D239" s="30">
        <f>IF(ISNA(VLOOKUP($A239,' Taxi out times'!$B$1072:$C$1692, 2, 0)), 'ICAO LTO Cycle times'!$D$7,VLOOKUP($A239,' Taxi out times'!$B$1072:$C$1692, 2, 0)*60)</f>
        <v>468.77078300412109</v>
      </c>
      <c r="E239" s="30">
        <f>IF(ISNA(VLOOKUP($A239,' Taxi out times'!$B$1693:$C$2329, 2, 0)), 'ICAO LTO Cycle times'!$D$7,VLOOKUP($A239,' Taxi out times'!$B$1693:$C$2329, 2, 0)*60)</f>
        <v>478.97260273972603</v>
      </c>
      <c r="F239" s="30">
        <f>IF(ISNA(VLOOKUP($A239,' Taxi out times'!$B$2330:$C$2997, 2, 0)), 'ICAO LTO Cycle times'!$D$7,VLOOKUP($A239,' Taxi out times'!$B$2330:$C$2997, 2, 0)*60)</f>
        <v>462.58814102564099</v>
      </c>
      <c r="G239" s="30">
        <f>IF(ISNA(VLOOKUP($A239,' Taxi out times'!$B$2998:$C$3661, 2, 0)), 'ICAO LTO Cycle times'!$D$7,VLOOKUP($A239,' Taxi out times'!$B$2998:$C$3661, 2, 0)*60)</f>
        <v>498.82923191648024</v>
      </c>
      <c r="H239" s="30">
        <f>IF(ISNA(VLOOKUP($A239,' Taxi out times'!$B$3662:$C$4362, 2, 0)), 'ICAO LTO Cycle times'!$D$7,VLOOKUP($A239,' Taxi out times'!$B$3662:$C$4362, 2, 0)*60)</f>
        <v>474.0798797509126</v>
      </c>
      <c r="I239" s="30">
        <f>IF(ISNA(VLOOKUP($A239,' Taxi out times'!$B$4363:$C$5052, 2, 0)), 'ICAO LTO Cycle times'!$D$7,VLOOKUP($A239,' Taxi out times'!$B$4363:$C$5052, 2, 0)*60)</f>
        <v>480.12611665790854</v>
      </c>
      <c r="J239" s="30">
        <f>IF(ISNA(VLOOKUP($A239,' Taxi out times'!$B$5053:$C$5713, 2, 0)), 'ICAO LTO Cycle times'!$D$7,VLOOKUP($A239,' Taxi out times'!$B$5053:$C$5713, 2, 0)*60)</f>
        <v>474.8200140379023</v>
      </c>
      <c r="K239" s="30">
        <f>IF(ISNA(VLOOKUP($A239,' Taxi out times'!$B$5714:$C$6466, 2, 0)), 'ICAO LTO Cycle times'!$D$7,VLOOKUP($A239,' Taxi out times'!$B$5713:$C$6466, 2, 0)*60)</f>
        <v>459.52370100273475</v>
      </c>
      <c r="L239" s="30">
        <f>IF(ISNA(VLOOKUP($A239,' Taxi out times'!$B$6467:$C$7195, 2, 0)), 'ICAO LTO Cycle times'!$D$7,VLOOKUP($A239,' Taxi out times'!$B$6467:$C$7195, 2, 0)*60)</f>
        <v>466.28102650399666</v>
      </c>
      <c r="M239" s="30">
        <f>IF(ISNA(VLOOKUP($A239,'Taxi in times'!$B$2:$C$483, 2, 0)), 'ICAO LTO Cycle times'!$D$8,VLOOKUP($A239,'Taxi in times'!$B$2:$C$483, 2, 0)*60)</f>
        <v>275.11617711530027</v>
      </c>
      <c r="N239" s="30">
        <f>IF(ISNA(VLOOKUP($A239,'Taxi in times'!$B$483:$C$1074, 2, 0)), 'ICAO LTO Cycle times'!$D$8,VLOOKUP($A239,'Taxi in times'!$B$483:$C$1074, 2, 0)*60)</f>
        <v>279.22211808809749</v>
      </c>
      <c r="O239" s="30">
        <f>IF(ISNA(VLOOKUP($A239,'Taxi in times'!$B$1074:$C$1700, 2, 0)), 'ICAO LTO Cycle times'!$D$8,VLOOKUP($A239,'Taxi in times'!$B$1074:$C$1700, 2, 0)*60)</f>
        <v>263.10320284697508</v>
      </c>
      <c r="P239" s="30">
        <f>IF(ISNA(VLOOKUP($A239,'Taxi in times'!$B$1700:$C$2346, 2, 0)), 'ICAO LTO Cycle times'!$D$8,VLOOKUP($A239,'Taxi in times'!$B$1700:$C$2346, 2, 0)*60)</f>
        <v>263.46327752657947</v>
      </c>
      <c r="Q239" s="30">
        <f>IF(ISNA(VLOOKUP($A239,'Taxi in times'!$B$2346:$C$3020, 2, 0)), 'ICAO LTO Cycle times'!$D$8,VLOOKUP($A239,'Taxi in times'!$B$2346:$C$3020, 2, 0)*60)</f>
        <v>263.03378288155966</v>
      </c>
      <c r="R239" s="30">
        <f>IF(ISNA(VLOOKUP($A239,'Taxi in times'!$B$3020:$C$3684, 2, 0)), 'ICAO LTO Cycle times'!$D$8,VLOOKUP($A239,'Taxi in times'!$B$3020:$C$3684, 2, 0)*60)</f>
        <v>267.07608155146693</v>
      </c>
      <c r="S239" s="30">
        <f>IF(ISNA(VLOOKUP($A239,'Taxi in times'!$B$3684:$C$4389, 2, 0)), 'ICAO LTO Cycle times'!$D$8,VLOOKUP($A239,'Taxi in times'!$B$3684:$C$4389, 2, 0)*60)</f>
        <v>275.87755102040819</v>
      </c>
      <c r="T239" s="30">
        <f>IF(ISNA(VLOOKUP($A239,'Taxi in times'!$B$4389:$C$5084, 2, 0)), 'ICAO LTO Cycle times'!$D$8,VLOOKUP($A239,'Taxi in times'!$B$4389:$C$5084, 2, 0)*60)</f>
        <v>278.38105263157894</v>
      </c>
      <c r="U239" s="30">
        <f>IF(ISNA(VLOOKUP($A239,'Taxi in times'!$B$5085:$C$5749, 2, 0)), 'ICAO LTO Cycle times'!$D$8,VLOOKUP($A239,'Taxi in times'!$B$5085:$C$5749, 2, 0)*60)</f>
        <v>260.09807846277022</v>
      </c>
      <c r="V239" s="30">
        <f>IF(ISNA(VLOOKUP($A239,'Taxi in times'!$B$5750:$C$6509, 2, 0)), 'ICAO LTO Cycle times'!$D$8,VLOOKUP($A239,'Taxi in times'!$B$5750:$C$6509, 2, 0)*60)</f>
        <v>260.08683729433272</v>
      </c>
      <c r="W239" s="30">
        <f>IF(ISNA(VLOOKUP($A239,'Taxi in times'!$B$6510:$C$7239, 2, 0)), 'ICAO LTO Cycle times'!$D$8,VLOOKUP($A239,'Taxi in times'!$B$6510:$C$7239, 2, 0)*60)</f>
        <v>256.85542549826005</v>
      </c>
    </row>
    <row r="240" spans="1:23">
      <c r="A240" s="3" t="s">
        <v>1147</v>
      </c>
      <c r="B240" s="30">
        <f>IF(ISNA(VLOOKUP($A240,' Taxi out times'!$B$2:$C$483, 2, 0)), 'ICAO LTO Cycle times'!$D$7,VLOOKUP($A240,' Taxi out times'!$B$2:$C$483, 2, 0)*60)</f>
        <v>217.53640776699029</v>
      </c>
      <c r="C240" s="30">
        <f>IF(ISNA(VLOOKUP($A240,' Taxi out times'!$B$484:$C$1071, 2, 0)), 'ICAO LTO Cycle times'!$D$7,VLOOKUP($A240,' Taxi out times'!$B$484:$C$1071, 2, 0)*60)</f>
        <v>220.88592233009709</v>
      </c>
      <c r="D240" s="30">
        <f>IF(ISNA(VLOOKUP($A240,' Taxi out times'!$B$1072:$C$1692, 2, 0)), 'ICAO LTO Cycle times'!$D$7,VLOOKUP($A240,' Taxi out times'!$B$1072:$C$1692, 2, 0)*60)</f>
        <v>233.10592459605027</v>
      </c>
      <c r="E240" s="30">
        <f>IF(ISNA(VLOOKUP($A240,' Taxi out times'!$B$1693:$C$2329, 2, 0)), 'ICAO LTO Cycle times'!$D$7,VLOOKUP($A240,' Taxi out times'!$B$1693:$C$2329, 2, 0)*60)</f>
        <v>1140</v>
      </c>
      <c r="F240" s="30">
        <f>IF(ISNA(VLOOKUP($A240,' Taxi out times'!$B$2330:$C$2997, 2, 0)), 'ICAO LTO Cycle times'!$D$7,VLOOKUP($A240,' Taxi out times'!$B$2330:$C$2997, 2, 0)*60)</f>
        <v>1140</v>
      </c>
      <c r="G240" s="30">
        <f>IF(ISNA(VLOOKUP($A240,' Taxi out times'!$B$2998:$C$3661, 2, 0)), 'ICAO LTO Cycle times'!$D$7,VLOOKUP($A240,' Taxi out times'!$B$2998:$C$3661, 2, 0)*60)</f>
        <v>1140</v>
      </c>
      <c r="H240" s="30">
        <f>IF(ISNA(VLOOKUP($A240,' Taxi out times'!$B$3662:$C$4362, 2, 0)), 'ICAO LTO Cycle times'!$D$7,VLOOKUP($A240,' Taxi out times'!$B$3662:$C$4362, 2, 0)*60)</f>
        <v>1140</v>
      </c>
      <c r="I240" s="30">
        <f>IF(ISNA(VLOOKUP($A240,' Taxi out times'!$B$4363:$C$5052, 2, 0)), 'ICAO LTO Cycle times'!$D$7,VLOOKUP($A240,' Taxi out times'!$B$4363:$C$5052, 2, 0)*60)</f>
        <v>1140</v>
      </c>
      <c r="J240" s="30">
        <f>IF(ISNA(VLOOKUP($A240,' Taxi out times'!$B$5053:$C$5713, 2, 0)), 'ICAO LTO Cycle times'!$D$7,VLOOKUP($A240,' Taxi out times'!$B$5053:$C$5713, 2, 0)*60)</f>
        <v>1140</v>
      </c>
      <c r="K240" s="30">
        <f>IF(ISNA(VLOOKUP($A240,' Taxi out times'!$B$5714:$C$6466, 2, 0)), 'ICAO LTO Cycle times'!$D$7,VLOOKUP($A240,' Taxi out times'!$B$5713:$C$6466, 2, 0)*60)</f>
        <v>1140</v>
      </c>
      <c r="L240" s="30">
        <f>IF(ISNA(VLOOKUP($A240,' Taxi out times'!$B$6467:$C$7195, 2, 0)), 'ICAO LTO Cycle times'!$D$7,VLOOKUP($A240,' Taxi out times'!$B$6467:$C$7195, 2, 0)*60)</f>
        <v>1140</v>
      </c>
      <c r="M240" s="30">
        <f>IF(ISNA(VLOOKUP($A240,'Taxi in times'!$B$2:$C$483, 2, 0)), 'ICAO LTO Cycle times'!$D$8,VLOOKUP($A240,'Taxi in times'!$B$2:$C$483, 2, 0)*60)</f>
        <v>140.12150668286756</v>
      </c>
      <c r="N240" s="30">
        <f>IF(ISNA(VLOOKUP($A240,'Taxi in times'!$B$483:$C$1074, 2, 0)), 'ICAO LTO Cycle times'!$D$8,VLOOKUP($A240,'Taxi in times'!$B$483:$C$1074, 2, 0)*60)</f>
        <v>141.07617896009674</v>
      </c>
      <c r="O240" s="30">
        <f>IF(ISNA(VLOOKUP($A240,'Taxi in times'!$B$1074:$C$1700, 2, 0)), 'ICAO LTO Cycle times'!$D$8,VLOOKUP($A240,'Taxi in times'!$B$1074:$C$1700, 2, 0)*60)</f>
        <v>155.27827648114902</v>
      </c>
      <c r="P240" s="30">
        <f>IF(ISNA(VLOOKUP($A240,'Taxi in times'!$B$1700:$C$2346, 2, 0)), 'ICAO LTO Cycle times'!$D$8,VLOOKUP($A240,'Taxi in times'!$B$1700:$C$2346, 2, 0)*60)</f>
        <v>420</v>
      </c>
      <c r="Q240" s="30">
        <f>IF(ISNA(VLOOKUP($A240,'Taxi in times'!$B$2346:$C$3020, 2, 0)), 'ICAO LTO Cycle times'!$D$8,VLOOKUP($A240,'Taxi in times'!$B$2346:$C$3020, 2, 0)*60)</f>
        <v>420</v>
      </c>
      <c r="R240" s="30">
        <f>IF(ISNA(VLOOKUP($A240,'Taxi in times'!$B$3020:$C$3684, 2, 0)), 'ICAO LTO Cycle times'!$D$8,VLOOKUP($A240,'Taxi in times'!$B$3020:$C$3684, 2, 0)*60)</f>
        <v>420</v>
      </c>
      <c r="S240" s="30">
        <f>IF(ISNA(VLOOKUP($A240,'Taxi in times'!$B$3684:$C$4389, 2, 0)), 'ICAO LTO Cycle times'!$D$8,VLOOKUP($A240,'Taxi in times'!$B$3684:$C$4389, 2, 0)*60)</f>
        <v>420</v>
      </c>
      <c r="T240" s="30">
        <f>IF(ISNA(VLOOKUP($A240,'Taxi in times'!$B$4389:$C$5084, 2, 0)), 'ICAO LTO Cycle times'!$D$8,VLOOKUP($A240,'Taxi in times'!$B$4389:$C$5084, 2, 0)*60)</f>
        <v>420</v>
      </c>
      <c r="U240" s="30">
        <f>IF(ISNA(VLOOKUP($A240,'Taxi in times'!$B$5085:$C$5749, 2, 0)), 'ICAO LTO Cycle times'!$D$8,VLOOKUP($A240,'Taxi in times'!$B$5085:$C$5749, 2, 0)*60)</f>
        <v>420</v>
      </c>
      <c r="V240" s="30">
        <f>IF(ISNA(VLOOKUP($A240,'Taxi in times'!$B$5750:$C$6509, 2, 0)), 'ICAO LTO Cycle times'!$D$8,VLOOKUP($A240,'Taxi in times'!$B$5750:$C$6509, 2, 0)*60)</f>
        <v>420</v>
      </c>
      <c r="W240" s="30">
        <f>IF(ISNA(VLOOKUP($A240,'Taxi in times'!$B$6510:$C$7239, 2, 0)), 'ICAO LTO Cycle times'!$D$8,VLOOKUP($A240,'Taxi in times'!$B$6510:$C$7239, 2, 0)*60)</f>
        <v>420</v>
      </c>
    </row>
    <row r="241" spans="1:23">
      <c r="A241" s="3" t="s">
        <v>560</v>
      </c>
      <c r="B241" s="30">
        <f>IF(ISNA(VLOOKUP($A241,' Taxi out times'!$B$2:$C$483, 2, 0)), 'ICAO LTO Cycle times'!$D$7,VLOOKUP($A241,' Taxi out times'!$B$2:$C$483, 2, 0)*60)</f>
        <v>234.06976744186045</v>
      </c>
      <c r="C241" s="30">
        <f>IF(ISNA(VLOOKUP($A241,' Taxi out times'!$B$484:$C$1071, 2, 0)), 'ICAO LTO Cycle times'!$D$7,VLOOKUP($A241,' Taxi out times'!$B$484:$C$1071, 2, 0)*60)</f>
        <v>220.05291005291005</v>
      </c>
      <c r="D241" s="30">
        <f>IF(ISNA(VLOOKUP($A241,' Taxi out times'!$B$1072:$C$1692, 2, 0)), 'ICAO LTO Cycle times'!$D$7,VLOOKUP($A241,' Taxi out times'!$B$1072:$C$1692, 2, 0)*60)</f>
        <v>240.58252427184468</v>
      </c>
      <c r="E241" s="30">
        <f>IF(ISNA(VLOOKUP($A241,' Taxi out times'!$B$1693:$C$2329, 2, 0)), 'ICAO LTO Cycle times'!$D$7,VLOOKUP($A241,' Taxi out times'!$B$1693:$C$2329, 2, 0)*60)</f>
        <v>265.59523809523807</v>
      </c>
      <c r="F241" s="30">
        <f>IF(ISNA(VLOOKUP($A241,' Taxi out times'!$B$2330:$C$2997, 2, 0)), 'ICAO LTO Cycle times'!$D$7,VLOOKUP($A241,' Taxi out times'!$B$2330:$C$2997, 2, 0)*60)</f>
        <v>331.82320441988952</v>
      </c>
      <c r="G241" s="30">
        <f>IF(ISNA(VLOOKUP($A241,' Taxi out times'!$B$2998:$C$3661, 2, 0)), 'ICAO LTO Cycle times'!$D$7,VLOOKUP($A241,' Taxi out times'!$B$2998:$C$3661, 2, 0)*60)</f>
        <v>411.42857142857139</v>
      </c>
      <c r="H241" s="30">
        <f>IF(ISNA(VLOOKUP($A241,' Taxi out times'!$B$3662:$C$4362, 2, 0)), 'ICAO LTO Cycle times'!$D$7,VLOOKUP($A241,' Taxi out times'!$B$3662:$C$4362, 2, 0)*60)</f>
        <v>497.86666666666667</v>
      </c>
      <c r="I241" s="30">
        <f>IF(ISNA(VLOOKUP($A241,' Taxi out times'!$B$4363:$C$5052, 2, 0)), 'ICAO LTO Cycle times'!$D$7,VLOOKUP($A241,' Taxi out times'!$B$4363:$C$5052, 2, 0)*60)</f>
        <v>376.79104477611941</v>
      </c>
      <c r="J241" s="30">
        <f>IF(ISNA(VLOOKUP($A241,' Taxi out times'!$B$5053:$C$5713, 2, 0)), 'ICAO LTO Cycle times'!$D$7,VLOOKUP($A241,' Taxi out times'!$B$5053:$C$5713, 2, 0)*60)</f>
        <v>400.26666666666665</v>
      </c>
      <c r="K241" s="30">
        <f>IF(ISNA(VLOOKUP($A241,' Taxi out times'!$B$5714:$C$6466, 2, 0)), 'ICAO LTO Cycle times'!$D$7,VLOOKUP($A241,' Taxi out times'!$B$5713:$C$6466, 2, 0)*60)</f>
        <v>333.33333333333331</v>
      </c>
      <c r="L241" s="30">
        <f>IF(ISNA(VLOOKUP($A241,' Taxi out times'!$B$6467:$C$7195, 2, 0)), 'ICAO LTO Cycle times'!$D$7,VLOOKUP($A241,' Taxi out times'!$B$6467:$C$7195, 2, 0)*60)</f>
        <v>384.33962264150944</v>
      </c>
      <c r="M241" s="30">
        <f>IF(ISNA(VLOOKUP($A241,'Taxi in times'!$B$2:$C$483, 2, 0)), 'ICAO LTO Cycle times'!$D$8,VLOOKUP($A241,'Taxi in times'!$B$2:$C$483, 2, 0)*60)</f>
        <v>134.45255474452554</v>
      </c>
      <c r="N241" s="30">
        <f>IF(ISNA(VLOOKUP($A241,'Taxi in times'!$B$483:$C$1074, 2, 0)), 'ICAO LTO Cycle times'!$D$8,VLOOKUP($A241,'Taxi in times'!$B$483:$C$1074, 2, 0)*60)</f>
        <v>117.43772241992882</v>
      </c>
      <c r="O241" s="30">
        <f>IF(ISNA(VLOOKUP($A241,'Taxi in times'!$B$1074:$C$1700, 2, 0)), 'ICAO LTO Cycle times'!$D$8,VLOOKUP($A241,'Taxi in times'!$B$1074:$C$1700, 2, 0)*60)</f>
        <v>147.24070450097847</v>
      </c>
      <c r="P241" s="30">
        <f>IF(ISNA(VLOOKUP($A241,'Taxi in times'!$B$1700:$C$2346, 2, 0)), 'ICAO LTO Cycle times'!$D$8,VLOOKUP($A241,'Taxi in times'!$B$1700:$C$2346, 2, 0)*60)</f>
        <v>179.27855711422848</v>
      </c>
      <c r="Q241" s="30">
        <f>IF(ISNA(VLOOKUP($A241,'Taxi in times'!$B$2346:$C$3020, 2, 0)), 'ICAO LTO Cycle times'!$D$8,VLOOKUP($A241,'Taxi in times'!$B$2346:$C$3020, 2, 0)*60)</f>
        <v>220.54945054945054</v>
      </c>
      <c r="R241" s="30">
        <f>IF(ISNA(VLOOKUP($A241,'Taxi in times'!$B$3020:$C$3684, 2, 0)), 'ICAO LTO Cycle times'!$D$8,VLOOKUP($A241,'Taxi in times'!$B$3020:$C$3684, 2, 0)*60)</f>
        <v>279.06382978723406</v>
      </c>
      <c r="S241" s="30">
        <f>IF(ISNA(VLOOKUP($A241,'Taxi in times'!$B$3684:$C$4389, 2, 0)), 'ICAO LTO Cycle times'!$D$8,VLOOKUP($A241,'Taxi in times'!$B$3684:$C$4389, 2, 0)*60)</f>
        <v>271.59292035398227</v>
      </c>
      <c r="T241" s="30">
        <f>IF(ISNA(VLOOKUP($A241,'Taxi in times'!$B$4389:$C$5084, 2, 0)), 'ICAO LTO Cycle times'!$D$8,VLOOKUP($A241,'Taxi in times'!$B$4389:$C$5084, 2, 0)*60)</f>
        <v>287.91044776119401</v>
      </c>
      <c r="U241" s="30">
        <f>IF(ISNA(VLOOKUP($A241,'Taxi in times'!$B$5085:$C$5749, 2, 0)), 'ICAO LTO Cycle times'!$D$8,VLOOKUP($A241,'Taxi in times'!$B$5085:$C$5749, 2, 0)*60)</f>
        <v>301.32743362831854</v>
      </c>
      <c r="V241" s="30">
        <f>IF(ISNA(VLOOKUP($A241,'Taxi in times'!$B$5750:$C$6509, 2, 0)), 'ICAO LTO Cycle times'!$D$8,VLOOKUP($A241,'Taxi in times'!$B$5750:$C$6509, 2, 0)*60)</f>
        <v>242.4</v>
      </c>
      <c r="W241" s="30">
        <f>IF(ISNA(VLOOKUP($A241,'Taxi in times'!$B$6510:$C$7239, 2, 0)), 'ICAO LTO Cycle times'!$D$8,VLOOKUP($A241,'Taxi in times'!$B$6510:$C$7239, 2, 0)*60)</f>
        <v>263.25991189427316</v>
      </c>
    </row>
    <row r="242" spans="1:23">
      <c r="A242" s="3" t="s">
        <v>1148</v>
      </c>
      <c r="B242" s="30">
        <f>IF(ISNA(VLOOKUP($A242,' Taxi out times'!$B$2:$C$483, 2, 0)), 'ICAO LTO Cycle times'!$D$7,VLOOKUP($A242,' Taxi out times'!$B$2:$C$483, 2, 0)*60)</f>
        <v>222.52427184466021</v>
      </c>
      <c r="C242" s="30">
        <f>IF(ISNA(VLOOKUP($A242,' Taxi out times'!$B$484:$C$1071, 2, 0)), 'ICAO LTO Cycle times'!$D$7,VLOOKUP($A242,' Taxi out times'!$B$484:$C$1071, 2, 0)*60)</f>
        <v>218.36538461538461</v>
      </c>
      <c r="D242" s="30">
        <f>IF(ISNA(VLOOKUP($A242,' Taxi out times'!$B$1072:$C$1692, 2, 0)), 'ICAO LTO Cycle times'!$D$7,VLOOKUP($A242,' Taxi out times'!$B$1072:$C$1692, 2, 0)*60)</f>
        <v>1140</v>
      </c>
      <c r="E242" s="30">
        <f>IF(ISNA(VLOOKUP($A242,' Taxi out times'!$B$1693:$C$2329, 2, 0)), 'ICAO LTO Cycle times'!$D$7,VLOOKUP($A242,' Taxi out times'!$B$1693:$C$2329, 2, 0)*60)</f>
        <v>1140</v>
      </c>
      <c r="F242" s="30">
        <f>IF(ISNA(VLOOKUP($A242,' Taxi out times'!$B$2330:$C$2997, 2, 0)), 'ICAO LTO Cycle times'!$D$7,VLOOKUP($A242,' Taxi out times'!$B$2330:$C$2997, 2, 0)*60)</f>
        <v>1140</v>
      </c>
      <c r="G242" s="30">
        <f>IF(ISNA(VLOOKUP($A242,' Taxi out times'!$B$2998:$C$3661, 2, 0)), 'ICAO LTO Cycle times'!$D$7,VLOOKUP($A242,' Taxi out times'!$B$2998:$C$3661, 2, 0)*60)</f>
        <v>1140</v>
      </c>
      <c r="H242" s="30">
        <f>IF(ISNA(VLOOKUP($A242,' Taxi out times'!$B$3662:$C$4362, 2, 0)), 'ICAO LTO Cycle times'!$D$7,VLOOKUP($A242,' Taxi out times'!$B$3662:$C$4362, 2, 0)*60)</f>
        <v>1140</v>
      </c>
      <c r="I242" s="30">
        <f>IF(ISNA(VLOOKUP($A242,' Taxi out times'!$B$4363:$C$5052, 2, 0)), 'ICAO LTO Cycle times'!$D$7,VLOOKUP($A242,' Taxi out times'!$B$4363:$C$5052, 2, 0)*60)</f>
        <v>1140</v>
      </c>
      <c r="J242" s="30">
        <f>IF(ISNA(VLOOKUP($A242,' Taxi out times'!$B$5053:$C$5713, 2, 0)), 'ICAO LTO Cycle times'!$D$7,VLOOKUP($A242,' Taxi out times'!$B$5053:$C$5713, 2, 0)*60)</f>
        <v>1140</v>
      </c>
      <c r="K242" s="30">
        <f>IF(ISNA(VLOOKUP($A242,' Taxi out times'!$B$5714:$C$6466, 2, 0)), 'ICAO LTO Cycle times'!$D$7,VLOOKUP($A242,' Taxi out times'!$B$5713:$C$6466, 2, 0)*60)</f>
        <v>1140</v>
      </c>
      <c r="L242" s="30">
        <f>IF(ISNA(VLOOKUP($A242,' Taxi out times'!$B$6467:$C$7195, 2, 0)), 'ICAO LTO Cycle times'!$D$7,VLOOKUP($A242,' Taxi out times'!$B$6467:$C$7195, 2, 0)*60)</f>
        <v>1140</v>
      </c>
      <c r="M242" s="30">
        <f>IF(ISNA(VLOOKUP($A242,'Taxi in times'!$B$2:$C$483, 2, 0)), 'ICAO LTO Cycle times'!$D$8,VLOOKUP($A242,'Taxi in times'!$B$2:$C$483, 2, 0)*60)</f>
        <v>132.38493723849371</v>
      </c>
      <c r="N242" s="30">
        <f>IF(ISNA(VLOOKUP($A242,'Taxi in times'!$B$483:$C$1074, 2, 0)), 'ICAO LTO Cycle times'!$D$8,VLOOKUP($A242,'Taxi in times'!$B$483:$C$1074, 2, 0)*60)</f>
        <v>126.47058823529412</v>
      </c>
      <c r="O242" s="30">
        <f>IF(ISNA(VLOOKUP($A242,'Taxi in times'!$B$1074:$C$1700, 2, 0)), 'ICAO LTO Cycle times'!$D$8,VLOOKUP($A242,'Taxi in times'!$B$1074:$C$1700, 2, 0)*60)</f>
        <v>420</v>
      </c>
      <c r="P242" s="30">
        <f>IF(ISNA(VLOOKUP($A242,'Taxi in times'!$B$1700:$C$2346, 2, 0)), 'ICAO LTO Cycle times'!$D$8,VLOOKUP($A242,'Taxi in times'!$B$1700:$C$2346, 2, 0)*60)</f>
        <v>420</v>
      </c>
      <c r="Q242" s="30">
        <f>IF(ISNA(VLOOKUP($A242,'Taxi in times'!$B$2346:$C$3020, 2, 0)), 'ICAO LTO Cycle times'!$D$8,VLOOKUP($A242,'Taxi in times'!$B$2346:$C$3020, 2, 0)*60)</f>
        <v>420</v>
      </c>
      <c r="R242" s="30">
        <f>IF(ISNA(VLOOKUP($A242,'Taxi in times'!$B$3020:$C$3684, 2, 0)), 'ICAO LTO Cycle times'!$D$8,VLOOKUP($A242,'Taxi in times'!$B$3020:$C$3684, 2, 0)*60)</f>
        <v>420</v>
      </c>
      <c r="S242" s="30">
        <f>IF(ISNA(VLOOKUP($A242,'Taxi in times'!$B$3684:$C$4389, 2, 0)), 'ICAO LTO Cycle times'!$D$8,VLOOKUP($A242,'Taxi in times'!$B$3684:$C$4389, 2, 0)*60)</f>
        <v>420</v>
      </c>
      <c r="T242" s="30">
        <f>IF(ISNA(VLOOKUP($A242,'Taxi in times'!$B$4389:$C$5084, 2, 0)), 'ICAO LTO Cycle times'!$D$8,VLOOKUP($A242,'Taxi in times'!$B$4389:$C$5084, 2, 0)*60)</f>
        <v>420</v>
      </c>
      <c r="U242" s="30">
        <f>IF(ISNA(VLOOKUP($A242,'Taxi in times'!$B$5085:$C$5749, 2, 0)), 'ICAO LTO Cycle times'!$D$8,VLOOKUP($A242,'Taxi in times'!$B$5085:$C$5749, 2, 0)*60)</f>
        <v>420</v>
      </c>
      <c r="V242" s="30">
        <f>IF(ISNA(VLOOKUP($A242,'Taxi in times'!$B$5750:$C$6509, 2, 0)), 'ICAO LTO Cycle times'!$D$8,VLOOKUP($A242,'Taxi in times'!$B$5750:$C$6509, 2, 0)*60)</f>
        <v>420</v>
      </c>
      <c r="W242" s="30">
        <f>IF(ISNA(VLOOKUP($A242,'Taxi in times'!$B$6510:$C$7239, 2, 0)), 'ICAO LTO Cycle times'!$D$8,VLOOKUP($A242,'Taxi in times'!$B$6510:$C$7239, 2, 0)*60)</f>
        <v>420</v>
      </c>
    </row>
    <row r="243" spans="1:23">
      <c r="A243" s="3" t="s">
        <v>1149</v>
      </c>
      <c r="B243" s="30">
        <f>IF(ISNA(VLOOKUP($A243,' Taxi out times'!$B$2:$C$483, 2, 0)), 'ICAO LTO Cycle times'!$D$7,VLOOKUP($A243,' Taxi out times'!$B$2:$C$483, 2, 0)*60)</f>
        <v>227.91569086651054</v>
      </c>
      <c r="C243" s="30">
        <f>IF(ISNA(VLOOKUP($A243,' Taxi out times'!$B$484:$C$1071, 2, 0)), 'ICAO LTO Cycle times'!$D$7,VLOOKUP($A243,' Taxi out times'!$B$484:$C$1071, 2, 0)*60)</f>
        <v>217.1825647504738</v>
      </c>
      <c r="D243" s="30">
        <f>IF(ISNA(VLOOKUP($A243,' Taxi out times'!$B$1072:$C$1692, 2, 0)), 'ICAO LTO Cycle times'!$D$7,VLOOKUP($A243,' Taxi out times'!$B$1072:$C$1692, 2, 0)*60)</f>
        <v>245.6059204440333</v>
      </c>
      <c r="E243" s="30">
        <f>IF(ISNA(VLOOKUP($A243,' Taxi out times'!$B$1693:$C$2329, 2, 0)), 'ICAO LTO Cycle times'!$D$7,VLOOKUP($A243,' Taxi out times'!$B$1693:$C$2329, 2, 0)*60)</f>
        <v>1140</v>
      </c>
      <c r="F243" s="30">
        <f>IF(ISNA(VLOOKUP($A243,' Taxi out times'!$B$2330:$C$2997, 2, 0)), 'ICAO LTO Cycle times'!$D$7,VLOOKUP($A243,' Taxi out times'!$B$2330:$C$2997, 2, 0)*60)</f>
        <v>1140</v>
      </c>
      <c r="G243" s="30">
        <f>IF(ISNA(VLOOKUP($A243,' Taxi out times'!$B$2998:$C$3661, 2, 0)), 'ICAO LTO Cycle times'!$D$7,VLOOKUP($A243,' Taxi out times'!$B$2998:$C$3661, 2, 0)*60)</f>
        <v>1140</v>
      </c>
      <c r="H243" s="30">
        <f>IF(ISNA(VLOOKUP($A243,' Taxi out times'!$B$3662:$C$4362, 2, 0)), 'ICAO LTO Cycle times'!$D$7,VLOOKUP($A243,' Taxi out times'!$B$3662:$C$4362, 2, 0)*60)</f>
        <v>1140</v>
      </c>
      <c r="I243" s="30">
        <f>IF(ISNA(VLOOKUP($A243,' Taxi out times'!$B$4363:$C$5052, 2, 0)), 'ICAO LTO Cycle times'!$D$7,VLOOKUP($A243,' Taxi out times'!$B$4363:$C$5052, 2, 0)*60)</f>
        <v>1140</v>
      </c>
      <c r="J243" s="30">
        <f>IF(ISNA(VLOOKUP($A243,' Taxi out times'!$B$5053:$C$5713, 2, 0)), 'ICAO LTO Cycle times'!$D$7,VLOOKUP($A243,' Taxi out times'!$B$5053:$C$5713, 2, 0)*60)</f>
        <v>1140</v>
      </c>
      <c r="K243" s="30">
        <f>IF(ISNA(VLOOKUP($A243,' Taxi out times'!$B$5714:$C$6466, 2, 0)), 'ICAO LTO Cycle times'!$D$7,VLOOKUP($A243,' Taxi out times'!$B$5713:$C$6466, 2, 0)*60)</f>
        <v>1140</v>
      </c>
      <c r="L243" s="30">
        <f>IF(ISNA(VLOOKUP($A243,' Taxi out times'!$B$6467:$C$7195, 2, 0)), 'ICAO LTO Cycle times'!$D$7,VLOOKUP($A243,' Taxi out times'!$B$6467:$C$7195, 2, 0)*60)</f>
        <v>1140</v>
      </c>
      <c r="M243" s="30">
        <f>IF(ISNA(VLOOKUP($A243,'Taxi in times'!$B$2:$C$483, 2, 0)), 'ICAO LTO Cycle times'!$D$8,VLOOKUP($A243,'Taxi in times'!$B$2:$C$483, 2, 0)*60)</f>
        <v>151.96567862714511</v>
      </c>
      <c r="N243" s="30">
        <f>IF(ISNA(VLOOKUP($A243,'Taxi in times'!$B$483:$C$1074, 2, 0)), 'ICAO LTO Cycle times'!$D$8,VLOOKUP($A243,'Taxi in times'!$B$483:$C$1074, 2, 0)*60)</f>
        <v>148.88328075709779</v>
      </c>
      <c r="O243" s="30">
        <f>IF(ISNA(VLOOKUP($A243,'Taxi in times'!$B$1074:$C$1700, 2, 0)), 'ICAO LTO Cycle times'!$D$8,VLOOKUP($A243,'Taxi in times'!$B$1074:$C$1700, 2, 0)*60)</f>
        <v>143.10249307479225</v>
      </c>
      <c r="P243" s="30">
        <f>IF(ISNA(VLOOKUP($A243,'Taxi in times'!$B$1700:$C$2346, 2, 0)), 'ICAO LTO Cycle times'!$D$8,VLOOKUP($A243,'Taxi in times'!$B$1700:$C$2346, 2, 0)*60)</f>
        <v>420</v>
      </c>
      <c r="Q243" s="30">
        <f>IF(ISNA(VLOOKUP($A243,'Taxi in times'!$B$2346:$C$3020, 2, 0)), 'ICAO LTO Cycle times'!$D$8,VLOOKUP($A243,'Taxi in times'!$B$2346:$C$3020, 2, 0)*60)</f>
        <v>420</v>
      </c>
      <c r="R243" s="30">
        <f>IF(ISNA(VLOOKUP($A243,'Taxi in times'!$B$3020:$C$3684, 2, 0)), 'ICAO LTO Cycle times'!$D$8,VLOOKUP($A243,'Taxi in times'!$B$3020:$C$3684, 2, 0)*60)</f>
        <v>420</v>
      </c>
      <c r="S243" s="30">
        <f>IF(ISNA(VLOOKUP($A243,'Taxi in times'!$B$3684:$C$4389, 2, 0)), 'ICAO LTO Cycle times'!$D$8,VLOOKUP($A243,'Taxi in times'!$B$3684:$C$4389, 2, 0)*60)</f>
        <v>420</v>
      </c>
      <c r="T243" s="30">
        <f>IF(ISNA(VLOOKUP($A243,'Taxi in times'!$B$4389:$C$5084, 2, 0)), 'ICAO LTO Cycle times'!$D$8,VLOOKUP($A243,'Taxi in times'!$B$4389:$C$5084, 2, 0)*60)</f>
        <v>420</v>
      </c>
      <c r="U243" s="30">
        <f>IF(ISNA(VLOOKUP($A243,'Taxi in times'!$B$5085:$C$5749, 2, 0)), 'ICAO LTO Cycle times'!$D$8,VLOOKUP($A243,'Taxi in times'!$B$5085:$C$5749, 2, 0)*60)</f>
        <v>420</v>
      </c>
      <c r="V243" s="30">
        <f>IF(ISNA(VLOOKUP($A243,'Taxi in times'!$B$5750:$C$6509, 2, 0)), 'ICAO LTO Cycle times'!$D$8,VLOOKUP($A243,'Taxi in times'!$B$5750:$C$6509, 2, 0)*60)</f>
        <v>420</v>
      </c>
      <c r="W243" s="30">
        <f>IF(ISNA(VLOOKUP($A243,'Taxi in times'!$B$6510:$C$7239, 2, 0)), 'ICAO LTO Cycle times'!$D$8,VLOOKUP($A243,'Taxi in times'!$B$6510:$C$7239, 2, 0)*60)</f>
        <v>420</v>
      </c>
    </row>
    <row r="244" spans="1:23">
      <c r="A244" s="3" t="s">
        <v>561</v>
      </c>
      <c r="B244" s="30">
        <f>IF(ISNA(VLOOKUP($A244,' Taxi out times'!$B$2:$C$483, 2, 0)), 'ICAO LTO Cycle times'!$D$7,VLOOKUP($A244,' Taxi out times'!$B$2:$C$483, 2, 0)*60)</f>
        <v>499.05533063427805</v>
      </c>
      <c r="C244" s="30">
        <f>IF(ISNA(VLOOKUP($A244,' Taxi out times'!$B$484:$C$1071, 2, 0)), 'ICAO LTO Cycle times'!$D$7,VLOOKUP($A244,' Taxi out times'!$B$484:$C$1071, 2, 0)*60)</f>
        <v>438.26622843056697</v>
      </c>
      <c r="D244" s="30">
        <f>IF(ISNA(VLOOKUP($A244,' Taxi out times'!$B$1072:$C$1692, 2, 0)), 'ICAO LTO Cycle times'!$D$7,VLOOKUP($A244,' Taxi out times'!$B$1072:$C$1692, 2, 0)*60)</f>
        <v>370.98557692307691</v>
      </c>
      <c r="E244" s="30">
        <f>IF(ISNA(VLOOKUP($A244,' Taxi out times'!$B$1693:$C$2329, 2, 0)), 'ICAO LTO Cycle times'!$D$7,VLOOKUP($A244,' Taxi out times'!$B$1693:$C$2329, 2, 0)*60)</f>
        <v>465.22637013502776</v>
      </c>
      <c r="F244" s="30">
        <f>IF(ISNA(VLOOKUP($A244,' Taxi out times'!$B$2330:$C$2997, 2, 0)), 'ICAO LTO Cycle times'!$D$7,VLOOKUP($A244,' Taxi out times'!$B$2330:$C$2997, 2, 0)*60)</f>
        <v>452.95169946332737</v>
      </c>
      <c r="G244" s="30">
        <f>IF(ISNA(VLOOKUP($A244,' Taxi out times'!$B$2998:$C$3661, 2, 0)), 'ICAO LTO Cycle times'!$D$7,VLOOKUP($A244,' Taxi out times'!$B$2998:$C$3661, 2, 0)*60)</f>
        <v>463.53876739562628</v>
      </c>
      <c r="H244" s="30">
        <f>IF(ISNA(VLOOKUP($A244,' Taxi out times'!$B$3662:$C$4362, 2, 0)), 'ICAO LTO Cycle times'!$D$7,VLOOKUP($A244,' Taxi out times'!$B$3662:$C$4362, 2, 0)*60)</f>
        <v>466.36363636363637</v>
      </c>
      <c r="I244" s="30">
        <f>IF(ISNA(VLOOKUP($A244,' Taxi out times'!$B$4363:$C$5052, 2, 0)), 'ICAO LTO Cycle times'!$D$7,VLOOKUP($A244,' Taxi out times'!$B$4363:$C$5052, 2, 0)*60)</f>
        <v>482.74193548387092</v>
      </c>
      <c r="J244" s="30">
        <f>IF(ISNA(VLOOKUP($A244,' Taxi out times'!$B$5053:$C$5713, 2, 0)), 'ICAO LTO Cycle times'!$D$7,VLOOKUP($A244,' Taxi out times'!$B$5053:$C$5713, 2, 0)*60)</f>
        <v>466.05809128630705</v>
      </c>
      <c r="K244" s="30">
        <f>IF(ISNA(VLOOKUP($A244,' Taxi out times'!$B$5714:$C$6466, 2, 0)), 'ICAO LTO Cycle times'!$D$7,VLOOKUP($A244,' Taxi out times'!$B$5713:$C$6466, 2, 0)*60)</f>
        <v>444.1823056300268</v>
      </c>
      <c r="L244" s="30">
        <f>IF(ISNA(VLOOKUP($A244,' Taxi out times'!$B$6467:$C$7195, 2, 0)), 'ICAO LTO Cycle times'!$D$7,VLOOKUP($A244,' Taxi out times'!$B$6467:$C$7195, 2, 0)*60)</f>
        <v>449.88179669030734</v>
      </c>
      <c r="M244" s="30">
        <f>IF(ISNA(VLOOKUP($A244,'Taxi in times'!$B$2:$C$483, 2, 0)), 'ICAO LTO Cycle times'!$D$8,VLOOKUP($A244,'Taxi in times'!$B$2:$C$483, 2, 0)*60)</f>
        <v>198.64864864864865</v>
      </c>
      <c r="N244" s="30">
        <f>IF(ISNA(VLOOKUP($A244,'Taxi in times'!$B$483:$C$1074, 2, 0)), 'ICAO LTO Cycle times'!$D$8,VLOOKUP($A244,'Taxi in times'!$B$483:$C$1074, 2, 0)*60)</f>
        <v>188.3600493218249</v>
      </c>
      <c r="O244" s="30">
        <f>IF(ISNA(VLOOKUP($A244,'Taxi in times'!$B$1074:$C$1700, 2, 0)), 'ICAO LTO Cycle times'!$D$8,VLOOKUP($A244,'Taxi in times'!$B$1074:$C$1700, 2, 0)*60)</f>
        <v>184.54873646209387</v>
      </c>
      <c r="P244" s="30">
        <f>IF(ISNA(VLOOKUP($A244,'Taxi in times'!$B$1700:$C$2346, 2, 0)), 'ICAO LTO Cycle times'!$D$8,VLOOKUP($A244,'Taxi in times'!$B$1700:$C$2346, 2, 0)*60)</f>
        <v>225.85714285714286</v>
      </c>
      <c r="Q244" s="30">
        <f>IF(ISNA(VLOOKUP($A244,'Taxi in times'!$B$2346:$C$3020, 2, 0)), 'ICAO LTO Cycle times'!$D$8,VLOOKUP($A244,'Taxi in times'!$B$2346:$C$3020, 2, 0)*60)</f>
        <v>219.35656836461126</v>
      </c>
      <c r="R244" s="30">
        <f>IF(ISNA(VLOOKUP($A244,'Taxi in times'!$B$3020:$C$3684, 2, 0)), 'ICAO LTO Cycle times'!$D$8,VLOOKUP($A244,'Taxi in times'!$B$3020:$C$3684, 2, 0)*60)</f>
        <v>222.93359762140733</v>
      </c>
      <c r="S244" s="30">
        <f>IF(ISNA(VLOOKUP($A244,'Taxi in times'!$B$3684:$C$4389, 2, 0)), 'ICAO LTO Cycle times'!$D$8,VLOOKUP($A244,'Taxi in times'!$B$3684:$C$4389, 2, 0)*60)</f>
        <v>230.14519056261344</v>
      </c>
      <c r="T244" s="30">
        <f>IF(ISNA(VLOOKUP($A244,'Taxi in times'!$B$4389:$C$5084, 2, 0)), 'ICAO LTO Cycle times'!$D$8,VLOOKUP($A244,'Taxi in times'!$B$4389:$C$5084, 2, 0)*60)</f>
        <v>223.14183123877916</v>
      </c>
      <c r="U244" s="30">
        <f>IF(ISNA(VLOOKUP($A244,'Taxi in times'!$B$5085:$C$5749, 2, 0)), 'ICAO LTO Cycle times'!$D$8,VLOOKUP($A244,'Taxi in times'!$B$5085:$C$5749, 2, 0)*60)</f>
        <v>188.77076411960132</v>
      </c>
      <c r="V244" s="30">
        <f>IF(ISNA(VLOOKUP($A244,'Taxi in times'!$B$5750:$C$6509, 2, 0)), 'ICAO LTO Cycle times'!$D$8,VLOOKUP($A244,'Taxi in times'!$B$5750:$C$6509, 2, 0)*60)</f>
        <v>186.58928571428572</v>
      </c>
      <c r="W244" s="30">
        <f>IF(ISNA(VLOOKUP($A244,'Taxi in times'!$B$6510:$C$7239, 2, 0)), 'ICAO LTO Cycle times'!$D$8,VLOOKUP($A244,'Taxi in times'!$B$6510:$C$7239, 2, 0)*60)</f>
        <v>183.73522458628844</v>
      </c>
    </row>
    <row r="245" spans="1:23">
      <c r="A245" s="3" t="s">
        <v>1150</v>
      </c>
      <c r="B245" s="30">
        <f>IF(ISNA(VLOOKUP($A245,' Taxi out times'!$B$2:$C$483, 2, 0)), 'ICAO LTO Cycle times'!$D$7,VLOOKUP($A245,' Taxi out times'!$B$2:$C$483, 2, 0)*60)</f>
        <v>238.28054298642536</v>
      </c>
      <c r="C245" s="30">
        <f>IF(ISNA(VLOOKUP($A245,' Taxi out times'!$B$484:$C$1071, 2, 0)), 'ICAO LTO Cycle times'!$D$7,VLOOKUP($A245,' Taxi out times'!$B$484:$C$1071, 2, 0)*60)</f>
        <v>244.45714285714283</v>
      </c>
      <c r="D245" s="30">
        <f>IF(ISNA(VLOOKUP($A245,' Taxi out times'!$B$1072:$C$1692, 2, 0)), 'ICAO LTO Cycle times'!$D$7,VLOOKUP($A245,' Taxi out times'!$B$1072:$C$1692, 2, 0)*60)</f>
        <v>249.52127659574469</v>
      </c>
      <c r="E245" s="30">
        <f>IF(ISNA(VLOOKUP($A245,' Taxi out times'!$B$1693:$C$2329, 2, 0)), 'ICAO LTO Cycle times'!$D$7,VLOOKUP($A245,' Taxi out times'!$B$1693:$C$2329, 2, 0)*60)</f>
        <v>284.47844228094579</v>
      </c>
      <c r="F245" s="30">
        <f>IF(ISNA(VLOOKUP($A245,' Taxi out times'!$B$2330:$C$2997, 2, 0)), 'ICAO LTO Cycle times'!$D$7,VLOOKUP($A245,' Taxi out times'!$B$2330:$C$2997, 2, 0)*60)</f>
        <v>1140</v>
      </c>
      <c r="G245" s="30">
        <f>IF(ISNA(VLOOKUP($A245,' Taxi out times'!$B$2998:$C$3661, 2, 0)), 'ICAO LTO Cycle times'!$D$7,VLOOKUP($A245,' Taxi out times'!$B$2998:$C$3661, 2, 0)*60)</f>
        <v>1140</v>
      </c>
      <c r="H245" s="30">
        <f>IF(ISNA(VLOOKUP($A245,' Taxi out times'!$B$3662:$C$4362, 2, 0)), 'ICAO LTO Cycle times'!$D$7,VLOOKUP($A245,' Taxi out times'!$B$3662:$C$4362, 2, 0)*60)</f>
        <v>1140</v>
      </c>
      <c r="I245" s="30">
        <f>IF(ISNA(VLOOKUP($A245,' Taxi out times'!$B$4363:$C$5052, 2, 0)), 'ICAO LTO Cycle times'!$D$7,VLOOKUP($A245,' Taxi out times'!$B$4363:$C$5052, 2, 0)*60)</f>
        <v>1140</v>
      </c>
      <c r="J245" s="30">
        <f>IF(ISNA(VLOOKUP($A245,' Taxi out times'!$B$5053:$C$5713, 2, 0)), 'ICAO LTO Cycle times'!$D$7,VLOOKUP($A245,' Taxi out times'!$B$5053:$C$5713, 2, 0)*60)</f>
        <v>1140</v>
      </c>
      <c r="K245" s="30">
        <f>IF(ISNA(VLOOKUP($A245,' Taxi out times'!$B$5714:$C$6466, 2, 0)), 'ICAO LTO Cycle times'!$D$7,VLOOKUP($A245,' Taxi out times'!$B$5713:$C$6466, 2, 0)*60)</f>
        <v>1140</v>
      </c>
      <c r="L245" s="30">
        <f>IF(ISNA(VLOOKUP($A245,' Taxi out times'!$B$6467:$C$7195, 2, 0)), 'ICAO LTO Cycle times'!$D$7,VLOOKUP($A245,' Taxi out times'!$B$6467:$C$7195, 2, 0)*60)</f>
        <v>1140</v>
      </c>
      <c r="M245" s="30">
        <f>IF(ISNA(VLOOKUP($A245,'Taxi in times'!$B$2:$C$483, 2, 0)), 'ICAO LTO Cycle times'!$D$8,VLOOKUP($A245,'Taxi in times'!$B$2:$C$483, 2, 0)*60)</f>
        <v>163.02571860816943</v>
      </c>
      <c r="N245" s="30">
        <f>IF(ISNA(VLOOKUP($A245,'Taxi in times'!$B$483:$C$1074, 2, 0)), 'ICAO LTO Cycle times'!$D$8,VLOOKUP($A245,'Taxi in times'!$B$483:$C$1074, 2, 0)*60)</f>
        <v>153.40964840556009</v>
      </c>
      <c r="O245" s="30">
        <f>IF(ISNA(VLOOKUP($A245,'Taxi in times'!$B$1074:$C$1700, 2, 0)), 'ICAO LTO Cycle times'!$D$8,VLOOKUP($A245,'Taxi in times'!$B$1074:$C$1700, 2, 0)*60)</f>
        <v>172.63345195729536</v>
      </c>
      <c r="P245" s="30">
        <f>IF(ISNA(VLOOKUP($A245,'Taxi in times'!$B$1700:$C$2346, 2, 0)), 'ICAO LTO Cycle times'!$D$8,VLOOKUP($A245,'Taxi in times'!$B$1700:$C$2346, 2, 0)*60)</f>
        <v>206.75</v>
      </c>
      <c r="Q245" s="30">
        <f>IF(ISNA(VLOOKUP($A245,'Taxi in times'!$B$2346:$C$3020, 2, 0)), 'ICAO LTO Cycle times'!$D$8,VLOOKUP($A245,'Taxi in times'!$B$2346:$C$3020, 2, 0)*60)</f>
        <v>420</v>
      </c>
      <c r="R245" s="30">
        <f>IF(ISNA(VLOOKUP($A245,'Taxi in times'!$B$3020:$C$3684, 2, 0)), 'ICAO LTO Cycle times'!$D$8,VLOOKUP($A245,'Taxi in times'!$B$3020:$C$3684, 2, 0)*60)</f>
        <v>420</v>
      </c>
      <c r="S245" s="30">
        <f>IF(ISNA(VLOOKUP($A245,'Taxi in times'!$B$3684:$C$4389, 2, 0)), 'ICAO LTO Cycle times'!$D$8,VLOOKUP($A245,'Taxi in times'!$B$3684:$C$4389, 2, 0)*60)</f>
        <v>420</v>
      </c>
      <c r="T245" s="30">
        <f>IF(ISNA(VLOOKUP($A245,'Taxi in times'!$B$4389:$C$5084, 2, 0)), 'ICAO LTO Cycle times'!$D$8,VLOOKUP($A245,'Taxi in times'!$B$4389:$C$5084, 2, 0)*60)</f>
        <v>420</v>
      </c>
      <c r="U245" s="30">
        <f>IF(ISNA(VLOOKUP($A245,'Taxi in times'!$B$5085:$C$5749, 2, 0)), 'ICAO LTO Cycle times'!$D$8,VLOOKUP($A245,'Taxi in times'!$B$5085:$C$5749, 2, 0)*60)</f>
        <v>420</v>
      </c>
      <c r="V245" s="30">
        <f>IF(ISNA(VLOOKUP($A245,'Taxi in times'!$B$5750:$C$6509, 2, 0)), 'ICAO LTO Cycle times'!$D$8,VLOOKUP($A245,'Taxi in times'!$B$5750:$C$6509, 2, 0)*60)</f>
        <v>420</v>
      </c>
      <c r="W245" s="30">
        <f>IF(ISNA(VLOOKUP($A245,'Taxi in times'!$B$6510:$C$7239, 2, 0)), 'ICAO LTO Cycle times'!$D$8,VLOOKUP($A245,'Taxi in times'!$B$6510:$C$7239, 2, 0)*60)</f>
        <v>420</v>
      </c>
    </row>
    <row r="246" spans="1:23">
      <c r="A246" s="3" t="s">
        <v>562</v>
      </c>
      <c r="B246" s="30">
        <f>IF(ISNA(VLOOKUP($A246,' Taxi out times'!$B$2:$C$483, 2, 0)), 'ICAO LTO Cycle times'!$D$7,VLOOKUP($A246,' Taxi out times'!$B$2:$C$483, 2, 0)*60)</f>
        <v>514.29850746268653</v>
      </c>
      <c r="C246" s="30">
        <f>IF(ISNA(VLOOKUP($A246,' Taxi out times'!$B$484:$C$1071, 2, 0)), 'ICAO LTO Cycle times'!$D$7,VLOOKUP($A246,' Taxi out times'!$B$484:$C$1071, 2, 0)*60)</f>
        <v>402.27504244482174</v>
      </c>
      <c r="D246" s="30">
        <f>IF(ISNA(VLOOKUP($A246,' Taxi out times'!$B$1072:$C$1692, 2, 0)), 'ICAO LTO Cycle times'!$D$7,VLOOKUP($A246,' Taxi out times'!$B$1072:$C$1692, 2, 0)*60)</f>
        <v>367.23702664796633</v>
      </c>
      <c r="E246" s="30">
        <f>IF(ISNA(VLOOKUP($A246,' Taxi out times'!$B$1693:$C$2329, 2, 0)), 'ICAO LTO Cycle times'!$D$7,VLOOKUP($A246,' Taxi out times'!$B$1693:$C$2329, 2, 0)*60)</f>
        <v>510.37974683544297</v>
      </c>
      <c r="F246" s="30">
        <f>IF(ISNA(VLOOKUP($A246,' Taxi out times'!$B$2330:$C$2997, 2, 0)), 'ICAO LTO Cycle times'!$D$7,VLOOKUP($A246,' Taxi out times'!$B$2330:$C$2997, 2, 0)*60)</f>
        <v>409.92503748125938</v>
      </c>
      <c r="G246" s="30">
        <f>IF(ISNA(VLOOKUP($A246,' Taxi out times'!$B$2998:$C$3661, 2, 0)), 'ICAO LTO Cycle times'!$D$7,VLOOKUP($A246,' Taxi out times'!$B$2998:$C$3661, 2, 0)*60)</f>
        <v>347.26973684210526</v>
      </c>
      <c r="H246" s="30">
        <f>IF(ISNA(VLOOKUP($A246,' Taxi out times'!$B$3662:$C$4362, 2, 0)), 'ICAO LTO Cycle times'!$D$7,VLOOKUP($A246,' Taxi out times'!$B$3662:$C$4362, 2, 0)*60)</f>
        <v>372.46031746031741</v>
      </c>
      <c r="I246" s="30">
        <f>IF(ISNA(VLOOKUP($A246,' Taxi out times'!$B$4363:$C$5052, 2, 0)), 'ICAO LTO Cycle times'!$D$7,VLOOKUP($A246,' Taxi out times'!$B$4363:$C$5052, 2, 0)*60)</f>
        <v>417.40863787375417</v>
      </c>
      <c r="J246" s="30">
        <f>IF(ISNA(VLOOKUP($A246,' Taxi out times'!$B$5053:$C$5713, 2, 0)), 'ICAO LTO Cycle times'!$D$7,VLOOKUP($A246,' Taxi out times'!$B$5053:$C$5713, 2, 0)*60)</f>
        <v>408.23053589484329</v>
      </c>
      <c r="K246" s="30">
        <f>IF(ISNA(VLOOKUP($A246,' Taxi out times'!$B$5714:$C$6466, 2, 0)), 'ICAO LTO Cycle times'!$D$7,VLOOKUP($A246,' Taxi out times'!$B$5713:$C$6466, 2, 0)*60)</f>
        <v>440.05730659025789</v>
      </c>
      <c r="L246" s="30">
        <f>IF(ISNA(VLOOKUP($A246,' Taxi out times'!$B$6467:$C$7195, 2, 0)), 'ICAO LTO Cycle times'!$D$7,VLOOKUP($A246,' Taxi out times'!$B$6467:$C$7195, 2, 0)*60)</f>
        <v>442.70114942528733</v>
      </c>
      <c r="M246" s="30">
        <f>IF(ISNA(VLOOKUP($A246,'Taxi in times'!$B$2:$C$483, 2, 0)), 'ICAO LTO Cycle times'!$D$8,VLOOKUP($A246,'Taxi in times'!$B$2:$C$483, 2, 0)*60)</f>
        <v>229.12332838038634</v>
      </c>
      <c r="N246" s="30">
        <f>IF(ISNA(VLOOKUP($A246,'Taxi in times'!$B$483:$C$1074, 2, 0)), 'ICAO LTO Cycle times'!$D$8,VLOOKUP($A246,'Taxi in times'!$B$483:$C$1074, 2, 0)*60)</f>
        <v>238.35051546391753</v>
      </c>
      <c r="O246" s="30">
        <f>IF(ISNA(VLOOKUP($A246,'Taxi in times'!$B$1074:$C$1700, 2, 0)), 'ICAO LTO Cycle times'!$D$8,VLOOKUP($A246,'Taxi in times'!$B$1074:$C$1700, 2, 0)*60)</f>
        <v>239.91489361702128</v>
      </c>
      <c r="P246" s="30">
        <f>IF(ISNA(VLOOKUP($A246,'Taxi in times'!$B$1700:$C$2346, 2, 0)), 'ICAO LTO Cycle times'!$D$8,VLOOKUP($A246,'Taxi in times'!$B$1700:$C$2346, 2, 0)*60)</f>
        <v>238.04532577903683</v>
      </c>
      <c r="Q246" s="30">
        <f>IF(ISNA(VLOOKUP($A246,'Taxi in times'!$B$2346:$C$3020, 2, 0)), 'ICAO LTO Cycle times'!$D$8,VLOOKUP($A246,'Taxi in times'!$B$2346:$C$3020, 2, 0)*60)</f>
        <v>236.10271903323263</v>
      </c>
      <c r="R246" s="30">
        <f>IF(ISNA(VLOOKUP($A246,'Taxi in times'!$B$3020:$C$3684, 2, 0)), 'ICAO LTO Cycle times'!$D$8,VLOOKUP($A246,'Taxi in times'!$B$3020:$C$3684, 2, 0)*60)</f>
        <v>230.96026490066225</v>
      </c>
      <c r="S246" s="30">
        <f>IF(ISNA(VLOOKUP($A246,'Taxi in times'!$B$3684:$C$4389, 2, 0)), 'ICAO LTO Cycle times'!$D$8,VLOOKUP($A246,'Taxi in times'!$B$3684:$C$4389, 2, 0)*60)</f>
        <v>246.11111111111111</v>
      </c>
      <c r="T246" s="30">
        <f>IF(ISNA(VLOOKUP($A246,'Taxi in times'!$B$4389:$C$5084, 2, 0)), 'ICAO LTO Cycle times'!$D$8,VLOOKUP($A246,'Taxi in times'!$B$4389:$C$5084, 2, 0)*60)</f>
        <v>234.95575221238937</v>
      </c>
      <c r="U246" s="30">
        <f>IF(ISNA(VLOOKUP($A246,'Taxi in times'!$B$5085:$C$5749, 2, 0)), 'ICAO LTO Cycle times'!$D$8,VLOOKUP($A246,'Taxi in times'!$B$5085:$C$5749, 2, 0)*60)</f>
        <v>184.08121827411168</v>
      </c>
      <c r="V246" s="30">
        <f>IF(ISNA(VLOOKUP($A246,'Taxi in times'!$B$5750:$C$6509, 2, 0)), 'ICAO LTO Cycle times'!$D$8,VLOOKUP($A246,'Taxi in times'!$B$5750:$C$6509, 2, 0)*60)</f>
        <v>190.45714285714286</v>
      </c>
      <c r="W246" s="30">
        <f>IF(ISNA(VLOOKUP($A246,'Taxi in times'!$B$6510:$C$7239, 2, 0)), 'ICAO LTO Cycle times'!$D$8,VLOOKUP($A246,'Taxi in times'!$B$6510:$C$7239, 2, 0)*60)</f>
        <v>185.53314121037462</v>
      </c>
    </row>
    <row r="247" spans="1:23">
      <c r="A247" s="3" t="s">
        <v>563</v>
      </c>
      <c r="B247" s="30">
        <f>IF(ISNA(VLOOKUP($A247,' Taxi out times'!$B$2:$C$483, 2, 0)), 'ICAO LTO Cycle times'!$D$7,VLOOKUP($A247,' Taxi out times'!$B$2:$C$483, 2, 0)*60)</f>
        <v>231.37362637362637</v>
      </c>
      <c r="C247" s="30">
        <f>IF(ISNA(VLOOKUP($A247,' Taxi out times'!$B$484:$C$1071, 2, 0)), 'ICAO LTO Cycle times'!$D$7,VLOOKUP($A247,' Taxi out times'!$B$484:$C$1071, 2, 0)*60)</f>
        <v>222.16143497757847</v>
      </c>
      <c r="D247" s="30">
        <f>IF(ISNA(VLOOKUP($A247,' Taxi out times'!$B$1072:$C$1692, 2, 0)), 'ICAO LTO Cycle times'!$D$7,VLOOKUP($A247,' Taxi out times'!$B$1072:$C$1692, 2, 0)*60)</f>
        <v>235.51814834297738</v>
      </c>
      <c r="E247" s="30">
        <f>IF(ISNA(VLOOKUP($A247,' Taxi out times'!$B$1693:$C$2329, 2, 0)), 'ICAO LTO Cycle times'!$D$7,VLOOKUP($A247,' Taxi out times'!$B$1693:$C$2329, 2, 0)*60)</f>
        <v>237.8767123287671</v>
      </c>
      <c r="F247" s="30">
        <f>IF(ISNA(VLOOKUP($A247,' Taxi out times'!$B$2330:$C$2997, 2, 0)), 'ICAO LTO Cycle times'!$D$7,VLOOKUP($A247,' Taxi out times'!$B$2330:$C$2997, 2, 0)*60)</f>
        <v>231.90697674418604</v>
      </c>
      <c r="G247" s="30">
        <f>IF(ISNA(VLOOKUP($A247,' Taxi out times'!$B$2998:$C$3661, 2, 0)), 'ICAO LTO Cycle times'!$D$7,VLOOKUP($A247,' Taxi out times'!$B$2998:$C$3661, 2, 0)*60)</f>
        <v>239.43808532778354</v>
      </c>
      <c r="H247" s="30">
        <f>IF(ISNA(VLOOKUP($A247,' Taxi out times'!$B$3662:$C$4362, 2, 0)), 'ICAO LTO Cycle times'!$D$7,VLOOKUP($A247,' Taxi out times'!$B$3662:$C$4362, 2, 0)*60)</f>
        <v>247.05882352941174</v>
      </c>
      <c r="I247" s="30">
        <f>IF(ISNA(VLOOKUP($A247,' Taxi out times'!$B$4363:$C$5052, 2, 0)), 'ICAO LTO Cycle times'!$D$7,VLOOKUP($A247,' Taxi out times'!$B$4363:$C$5052, 2, 0)*60)</f>
        <v>259.08695652173913</v>
      </c>
      <c r="J247" s="30">
        <f>IF(ISNA(VLOOKUP($A247,' Taxi out times'!$B$5053:$C$5713, 2, 0)), 'ICAO LTO Cycle times'!$D$7,VLOOKUP($A247,' Taxi out times'!$B$5053:$C$5713, 2, 0)*60)</f>
        <v>259.02636916835701</v>
      </c>
      <c r="K247" s="30">
        <f>IF(ISNA(VLOOKUP($A247,' Taxi out times'!$B$5714:$C$6466, 2, 0)), 'ICAO LTO Cycle times'!$D$7,VLOOKUP($A247,' Taxi out times'!$B$5713:$C$6466, 2, 0)*60)</f>
        <v>248.93959731543623</v>
      </c>
      <c r="L247" s="30">
        <f>IF(ISNA(VLOOKUP($A247,' Taxi out times'!$B$6467:$C$7195, 2, 0)), 'ICAO LTO Cycle times'!$D$7,VLOOKUP($A247,' Taxi out times'!$B$6467:$C$7195, 2, 0)*60)</f>
        <v>250.46824887748554</v>
      </c>
      <c r="M247" s="30">
        <f>IF(ISNA(VLOOKUP($A247,'Taxi in times'!$B$2:$C$483, 2, 0)), 'ICAO LTO Cycle times'!$D$8,VLOOKUP($A247,'Taxi in times'!$B$2:$C$483, 2, 0)*60)</f>
        <v>153.42189647274392</v>
      </c>
      <c r="N247" s="30">
        <f>IF(ISNA(VLOOKUP($A247,'Taxi in times'!$B$483:$C$1074, 2, 0)), 'ICAO LTO Cycle times'!$D$8,VLOOKUP($A247,'Taxi in times'!$B$483:$C$1074, 2, 0)*60)</f>
        <v>136.77737881508079</v>
      </c>
      <c r="O247" s="30">
        <f>IF(ISNA(VLOOKUP($A247,'Taxi in times'!$B$1074:$C$1700, 2, 0)), 'ICAO LTO Cycle times'!$D$8,VLOOKUP($A247,'Taxi in times'!$B$1074:$C$1700, 2, 0)*60)</f>
        <v>142.31822971548999</v>
      </c>
      <c r="P247" s="30">
        <f>IF(ISNA(VLOOKUP($A247,'Taxi in times'!$B$1700:$C$2346, 2, 0)), 'ICAO LTO Cycle times'!$D$8,VLOOKUP($A247,'Taxi in times'!$B$1700:$C$2346, 2, 0)*60)</f>
        <v>189.95423340961099</v>
      </c>
      <c r="Q247" s="30">
        <f>IF(ISNA(VLOOKUP($A247,'Taxi in times'!$B$2346:$C$3020, 2, 0)), 'ICAO LTO Cycle times'!$D$8,VLOOKUP($A247,'Taxi in times'!$B$2346:$C$3020, 2, 0)*60)</f>
        <v>179.43859649122805</v>
      </c>
      <c r="R247" s="30">
        <f>IF(ISNA(VLOOKUP($A247,'Taxi in times'!$B$3020:$C$3684, 2, 0)), 'ICAO LTO Cycle times'!$D$8,VLOOKUP($A247,'Taxi in times'!$B$3020:$C$3684, 2, 0)*60)</f>
        <v>184.93236212278876</v>
      </c>
      <c r="S247" s="30">
        <f>IF(ISNA(VLOOKUP($A247,'Taxi in times'!$B$3684:$C$4389, 2, 0)), 'ICAO LTO Cycle times'!$D$8,VLOOKUP($A247,'Taxi in times'!$B$3684:$C$4389, 2, 0)*60)</f>
        <v>187.82032400589102</v>
      </c>
      <c r="T247" s="30">
        <f>IF(ISNA(VLOOKUP($A247,'Taxi in times'!$B$4389:$C$5084, 2, 0)), 'ICAO LTO Cycle times'!$D$8,VLOOKUP($A247,'Taxi in times'!$B$4389:$C$5084, 2, 0)*60)</f>
        <v>178.60869565217391</v>
      </c>
      <c r="U247" s="30">
        <f>IF(ISNA(VLOOKUP($A247,'Taxi in times'!$B$5085:$C$5749, 2, 0)), 'ICAO LTO Cycle times'!$D$8,VLOOKUP($A247,'Taxi in times'!$B$5085:$C$5749, 2, 0)*60)</f>
        <v>149.3711967545639</v>
      </c>
      <c r="V247" s="30">
        <f>IF(ISNA(VLOOKUP($A247,'Taxi in times'!$B$5750:$C$6509, 2, 0)), 'ICAO LTO Cycle times'!$D$8,VLOOKUP($A247,'Taxi in times'!$B$5750:$C$6509, 2, 0)*60)</f>
        <v>149.07258064516128</v>
      </c>
      <c r="W247" s="30">
        <f>IF(ISNA(VLOOKUP($A247,'Taxi in times'!$B$6510:$C$7239, 2, 0)), 'ICAO LTO Cycle times'!$D$8,VLOOKUP($A247,'Taxi in times'!$B$6510:$C$7239, 2, 0)*60)</f>
        <v>139.85888389993588</v>
      </c>
    </row>
    <row r="248" spans="1:23">
      <c r="A248" s="3" t="s">
        <v>564</v>
      </c>
      <c r="B248" s="30">
        <f>IF(ISNA(VLOOKUP($A248,' Taxi out times'!$B$2:$C$483, 2, 0)), 'ICAO LTO Cycle times'!$D$7,VLOOKUP($A248,' Taxi out times'!$B$2:$C$483, 2, 0)*60)</f>
        <v>300.88597210828544</v>
      </c>
      <c r="C248" s="30">
        <f>IF(ISNA(VLOOKUP($A248,' Taxi out times'!$B$484:$C$1071, 2, 0)), 'ICAO LTO Cycle times'!$D$7,VLOOKUP($A248,' Taxi out times'!$B$484:$C$1071, 2, 0)*60)</f>
        <v>292.2170542635659</v>
      </c>
      <c r="D248" s="30">
        <f>IF(ISNA(VLOOKUP($A248,' Taxi out times'!$B$1072:$C$1692, 2, 0)), 'ICAO LTO Cycle times'!$D$7,VLOOKUP($A248,' Taxi out times'!$B$1072:$C$1692, 2, 0)*60)</f>
        <v>312.04871955028108</v>
      </c>
      <c r="E248" s="30">
        <f>IF(ISNA(VLOOKUP($A248,' Taxi out times'!$B$1693:$C$2329, 2, 0)), 'ICAO LTO Cycle times'!$D$7,VLOOKUP($A248,' Taxi out times'!$B$1693:$C$2329, 2, 0)*60)</f>
        <v>313.97534155281573</v>
      </c>
      <c r="F248" s="30">
        <f>IF(ISNA(VLOOKUP($A248,' Taxi out times'!$B$2330:$C$2997, 2, 0)), 'ICAO LTO Cycle times'!$D$7,VLOOKUP($A248,' Taxi out times'!$B$2330:$C$2997, 2, 0)*60)</f>
        <v>313.86694386694387</v>
      </c>
      <c r="G248" s="30">
        <f>IF(ISNA(VLOOKUP($A248,' Taxi out times'!$B$2998:$C$3661, 2, 0)), 'ICAO LTO Cycle times'!$D$7,VLOOKUP($A248,' Taxi out times'!$B$2998:$C$3661, 2, 0)*60)</f>
        <v>382.58064516129031</v>
      </c>
      <c r="H248" s="30">
        <f>IF(ISNA(VLOOKUP($A248,' Taxi out times'!$B$3662:$C$4362, 2, 0)), 'ICAO LTO Cycle times'!$D$7,VLOOKUP($A248,' Taxi out times'!$B$3662:$C$4362, 2, 0)*60)</f>
        <v>421.00088967971527</v>
      </c>
      <c r="I248" s="30">
        <f>IF(ISNA(VLOOKUP($A248,' Taxi out times'!$B$4363:$C$5052, 2, 0)), 'ICAO LTO Cycle times'!$D$7,VLOOKUP($A248,' Taxi out times'!$B$4363:$C$5052, 2, 0)*60)</f>
        <v>425.625</v>
      </c>
      <c r="J248" s="30">
        <f>IF(ISNA(VLOOKUP($A248,' Taxi out times'!$B$5053:$C$5713, 2, 0)), 'ICAO LTO Cycle times'!$D$7,VLOOKUP($A248,' Taxi out times'!$B$5053:$C$5713, 2, 0)*60)</f>
        <v>424.10234899328856</v>
      </c>
      <c r="K248" s="30">
        <f>IF(ISNA(VLOOKUP($A248,' Taxi out times'!$B$5714:$C$6466, 2, 0)), 'ICAO LTO Cycle times'!$D$7,VLOOKUP($A248,' Taxi out times'!$B$5713:$C$6466, 2, 0)*60)</f>
        <v>406.39400428265526</v>
      </c>
      <c r="L248" s="30">
        <f>IF(ISNA(VLOOKUP($A248,' Taxi out times'!$B$6467:$C$7195, 2, 0)), 'ICAO LTO Cycle times'!$D$7,VLOOKUP($A248,' Taxi out times'!$B$6467:$C$7195, 2, 0)*60)</f>
        <v>390.43344249662874</v>
      </c>
      <c r="M248" s="30">
        <f>IF(ISNA(VLOOKUP($A248,'Taxi in times'!$B$2:$C$483, 2, 0)), 'ICAO LTO Cycle times'!$D$8,VLOOKUP($A248,'Taxi in times'!$B$2:$C$483, 2, 0)*60)</f>
        <v>200.88998763906056</v>
      </c>
      <c r="N248" s="30">
        <f>IF(ISNA(VLOOKUP($A248,'Taxi in times'!$B$483:$C$1074, 2, 0)), 'ICAO LTO Cycle times'!$D$8,VLOOKUP($A248,'Taxi in times'!$B$483:$C$1074, 2, 0)*60)</f>
        <v>203.58814352574103</v>
      </c>
      <c r="O248" s="30">
        <f>IF(ISNA(VLOOKUP($A248,'Taxi in times'!$B$1074:$C$1700, 2, 0)), 'ICAO LTO Cycle times'!$D$8,VLOOKUP($A248,'Taxi in times'!$B$1074:$C$1700, 2, 0)*60)</f>
        <v>192.69266770670825</v>
      </c>
      <c r="P248" s="30">
        <f>IF(ISNA(VLOOKUP($A248,'Taxi in times'!$B$1700:$C$2346, 2, 0)), 'ICAO LTO Cycle times'!$D$8,VLOOKUP($A248,'Taxi in times'!$B$1700:$C$2346, 2, 0)*60)</f>
        <v>193.30887258172115</v>
      </c>
      <c r="Q248" s="30">
        <f>IF(ISNA(VLOOKUP($A248,'Taxi in times'!$B$2346:$C$3020, 2, 0)), 'ICAO LTO Cycle times'!$D$8,VLOOKUP($A248,'Taxi in times'!$B$2346:$C$3020, 2, 0)*60)</f>
        <v>180.22853185595568</v>
      </c>
      <c r="R248" s="30">
        <f>IF(ISNA(VLOOKUP($A248,'Taxi in times'!$B$3020:$C$3684, 2, 0)), 'ICAO LTO Cycle times'!$D$8,VLOOKUP($A248,'Taxi in times'!$B$3020:$C$3684, 2, 0)*60)</f>
        <v>185.21826729348555</v>
      </c>
      <c r="S248" s="30">
        <f>IF(ISNA(VLOOKUP($A248,'Taxi in times'!$B$3684:$C$4389, 2, 0)), 'ICAO LTO Cycle times'!$D$8,VLOOKUP($A248,'Taxi in times'!$B$3684:$C$4389, 2, 0)*60)</f>
        <v>185.24466192170817</v>
      </c>
      <c r="T248" s="30">
        <f>IF(ISNA(VLOOKUP($A248,'Taxi in times'!$B$4389:$C$5084, 2, 0)), 'ICAO LTO Cycle times'!$D$8,VLOOKUP($A248,'Taxi in times'!$B$4389:$C$5084, 2, 0)*60)</f>
        <v>185.80343213728548</v>
      </c>
      <c r="U248" s="30">
        <f>IF(ISNA(VLOOKUP($A248,'Taxi in times'!$B$5085:$C$5749, 2, 0)), 'ICAO LTO Cycle times'!$D$8,VLOOKUP($A248,'Taxi in times'!$B$5085:$C$5749, 2, 0)*60)</f>
        <v>171.92283497588593</v>
      </c>
      <c r="V248" s="30">
        <f>IF(ISNA(VLOOKUP($A248,'Taxi in times'!$B$5750:$C$6509, 2, 0)), 'ICAO LTO Cycle times'!$D$8,VLOOKUP($A248,'Taxi in times'!$B$5750:$C$6509, 2, 0)*60)</f>
        <v>162.96185169309902</v>
      </c>
      <c r="W248" s="30">
        <f>IF(ISNA(VLOOKUP($A248,'Taxi in times'!$B$6510:$C$7239, 2, 0)), 'ICAO LTO Cycle times'!$D$8,VLOOKUP($A248,'Taxi in times'!$B$6510:$C$7239, 2, 0)*60)</f>
        <v>161.18008841053239</v>
      </c>
    </row>
    <row r="249" spans="1:23">
      <c r="A249" s="3" t="s">
        <v>1151</v>
      </c>
      <c r="B249" s="30">
        <f>IF(ISNA(VLOOKUP($A249,' Taxi out times'!$B$2:$C$483, 2, 0)), 'ICAO LTO Cycle times'!$D$7,VLOOKUP($A249,' Taxi out times'!$B$2:$C$483, 2, 0)*60)</f>
        <v>201.67042889390518</v>
      </c>
      <c r="C249" s="30">
        <f>IF(ISNA(VLOOKUP($A249,' Taxi out times'!$B$484:$C$1071, 2, 0)), 'ICAO LTO Cycle times'!$D$7,VLOOKUP($A249,' Taxi out times'!$B$484:$C$1071, 2, 0)*60)</f>
        <v>222.46290801186942</v>
      </c>
      <c r="D249" s="30">
        <f>IF(ISNA(VLOOKUP($A249,' Taxi out times'!$B$1072:$C$1692, 2, 0)), 'ICAO LTO Cycle times'!$D$7,VLOOKUP($A249,' Taxi out times'!$B$1072:$C$1692, 2, 0)*60)</f>
        <v>232</v>
      </c>
      <c r="E249" s="30">
        <f>IF(ISNA(VLOOKUP($A249,' Taxi out times'!$B$1693:$C$2329, 2, 0)), 'ICAO LTO Cycle times'!$D$7,VLOOKUP($A249,' Taxi out times'!$B$1693:$C$2329, 2, 0)*60)</f>
        <v>1140</v>
      </c>
      <c r="F249" s="30">
        <f>IF(ISNA(VLOOKUP($A249,' Taxi out times'!$B$2330:$C$2997, 2, 0)), 'ICAO LTO Cycle times'!$D$7,VLOOKUP($A249,' Taxi out times'!$B$2330:$C$2997, 2, 0)*60)</f>
        <v>1140</v>
      </c>
      <c r="G249" s="30">
        <f>IF(ISNA(VLOOKUP($A249,' Taxi out times'!$B$2998:$C$3661, 2, 0)), 'ICAO LTO Cycle times'!$D$7,VLOOKUP($A249,' Taxi out times'!$B$2998:$C$3661, 2, 0)*60)</f>
        <v>1140</v>
      </c>
      <c r="H249" s="30">
        <f>IF(ISNA(VLOOKUP($A249,' Taxi out times'!$B$3662:$C$4362, 2, 0)), 'ICAO LTO Cycle times'!$D$7,VLOOKUP($A249,' Taxi out times'!$B$3662:$C$4362, 2, 0)*60)</f>
        <v>1140</v>
      </c>
      <c r="I249" s="30">
        <f>IF(ISNA(VLOOKUP($A249,' Taxi out times'!$B$4363:$C$5052, 2, 0)), 'ICAO LTO Cycle times'!$D$7,VLOOKUP($A249,' Taxi out times'!$B$4363:$C$5052, 2, 0)*60)</f>
        <v>1140</v>
      </c>
      <c r="J249" s="30">
        <f>IF(ISNA(VLOOKUP($A249,' Taxi out times'!$B$5053:$C$5713, 2, 0)), 'ICAO LTO Cycle times'!$D$7,VLOOKUP($A249,' Taxi out times'!$B$5053:$C$5713, 2, 0)*60)</f>
        <v>1140</v>
      </c>
      <c r="K249" s="30">
        <f>IF(ISNA(VLOOKUP($A249,' Taxi out times'!$B$5714:$C$6466, 2, 0)), 'ICAO LTO Cycle times'!$D$7,VLOOKUP($A249,' Taxi out times'!$B$5713:$C$6466, 2, 0)*60)</f>
        <v>1140</v>
      </c>
      <c r="L249" s="30">
        <f>IF(ISNA(VLOOKUP($A249,' Taxi out times'!$B$6467:$C$7195, 2, 0)), 'ICAO LTO Cycle times'!$D$7,VLOOKUP($A249,' Taxi out times'!$B$6467:$C$7195, 2, 0)*60)</f>
        <v>1140</v>
      </c>
      <c r="M249" s="30">
        <f>IF(ISNA(VLOOKUP($A249,'Taxi in times'!$B$2:$C$483, 2, 0)), 'ICAO LTO Cycle times'!$D$8,VLOOKUP($A249,'Taxi in times'!$B$2:$C$483, 2, 0)*60)</f>
        <v>124.46952595936794</v>
      </c>
      <c r="N249" s="30">
        <f>IF(ISNA(VLOOKUP($A249,'Taxi in times'!$B$483:$C$1074, 2, 0)), 'ICAO LTO Cycle times'!$D$8,VLOOKUP($A249,'Taxi in times'!$B$483:$C$1074, 2, 0)*60)</f>
        <v>121.25186289120714</v>
      </c>
      <c r="O249" s="30">
        <f>IF(ISNA(VLOOKUP($A249,'Taxi in times'!$B$1074:$C$1700, 2, 0)), 'ICAO LTO Cycle times'!$D$8,VLOOKUP($A249,'Taxi in times'!$B$1074:$C$1700, 2, 0)*60)</f>
        <v>126.06870229007633</v>
      </c>
      <c r="P249" s="30">
        <f>IF(ISNA(VLOOKUP($A249,'Taxi in times'!$B$1700:$C$2346, 2, 0)), 'ICAO LTO Cycle times'!$D$8,VLOOKUP($A249,'Taxi in times'!$B$1700:$C$2346, 2, 0)*60)</f>
        <v>420</v>
      </c>
      <c r="Q249" s="30">
        <f>IF(ISNA(VLOOKUP($A249,'Taxi in times'!$B$2346:$C$3020, 2, 0)), 'ICAO LTO Cycle times'!$D$8,VLOOKUP($A249,'Taxi in times'!$B$2346:$C$3020, 2, 0)*60)</f>
        <v>420</v>
      </c>
      <c r="R249" s="30">
        <f>IF(ISNA(VLOOKUP($A249,'Taxi in times'!$B$3020:$C$3684, 2, 0)), 'ICAO LTO Cycle times'!$D$8,VLOOKUP($A249,'Taxi in times'!$B$3020:$C$3684, 2, 0)*60)</f>
        <v>420</v>
      </c>
      <c r="S249" s="30">
        <f>IF(ISNA(VLOOKUP($A249,'Taxi in times'!$B$3684:$C$4389, 2, 0)), 'ICAO LTO Cycle times'!$D$8,VLOOKUP($A249,'Taxi in times'!$B$3684:$C$4389, 2, 0)*60)</f>
        <v>420</v>
      </c>
      <c r="T249" s="30">
        <f>IF(ISNA(VLOOKUP($A249,'Taxi in times'!$B$4389:$C$5084, 2, 0)), 'ICAO LTO Cycle times'!$D$8,VLOOKUP($A249,'Taxi in times'!$B$4389:$C$5084, 2, 0)*60)</f>
        <v>420</v>
      </c>
      <c r="U249" s="30">
        <f>IF(ISNA(VLOOKUP($A249,'Taxi in times'!$B$5085:$C$5749, 2, 0)), 'ICAO LTO Cycle times'!$D$8,VLOOKUP($A249,'Taxi in times'!$B$5085:$C$5749, 2, 0)*60)</f>
        <v>420</v>
      </c>
      <c r="V249" s="30">
        <f>IF(ISNA(VLOOKUP($A249,'Taxi in times'!$B$5750:$C$6509, 2, 0)), 'ICAO LTO Cycle times'!$D$8,VLOOKUP($A249,'Taxi in times'!$B$5750:$C$6509, 2, 0)*60)</f>
        <v>420</v>
      </c>
      <c r="W249" s="30">
        <f>IF(ISNA(VLOOKUP($A249,'Taxi in times'!$B$6510:$C$7239, 2, 0)), 'ICAO LTO Cycle times'!$D$8,VLOOKUP($A249,'Taxi in times'!$B$6510:$C$7239, 2, 0)*60)</f>
        <v>420</v>
      </c>
    </row>
    <row r="250" spans="1:23">
      <c r="A250" s="3" t="s">
        <v>1152</v>
      </c>
      <c r="B250" s="30">
        <f>IF(ISNA(VLOOKUP($A250,' Taxi out times'!$B$2:$C$483, 2, 0)), 'ICAO LTO Cycle times'!$D$7,VLOOKUP($A250,' Taxi out times'!$B$2:$C$483, 2, 0)*60)</f>
        <v>181.63884673748103</v>
      </c>
      <c r="C250" s="30">
        <f>IF(ISNA(VLOOKUP($A250,' Taxi out times'!$B$484:$C$1071, 2, 0)), 'ICAO LTO Cycle times'!$D$7,VLOOKUP($A250,' Taxi out times'!$B$484:$C$1071, 2, 0)*60)</f>
        <v>202.72517321016167</v>
      </c>
      <c r="D250" s="30">
        <f>IF(ISNA(VLOOKUP($A250,' Taxi out times'!$B$1072:$C$1692, 2, 0)), 'ICAO LTO Cycle times'!$D$7,VLOOKUP($A250,' Taxi out times'!$B$1072:$C$1692, 2, 0)*60)</f>
        <v>220.12987012987014</v>
      </c>
      <c r="E250" s="30">
        <f>IF(ISNA(VLOOKUP($A250,' Taxi out times'!$B$1693:$C$2329, 2, 0)), 'ICAO LTO Cycle times'!$D$7,VLOOKUP($A250,' Taxi out times'!$B$1693:$C$2329, 2, 0)*60)</f>
        <v>1140</v>
      </c>
      <c r="F250" s="30">
        <f>IF(ISNA(VLOOKUP($A250,' Taxi out times'!$B$2330:$C$2997, 2, 0)), 'ICAO LTO Cycle times'!$D$7,VLOOKUP($A250,' Taxi out times'!$B$2330:$C$2997, 2, 0)*60)</f>
        <v>1140</v>
      </c>
      <c r="G250" s="30">
        <f>IF(ISNA(VLOOKUP($A250,' Taxi out times'!$B$2998:$C$3661, 2, 0)), 'ICAO LTO Cycle times'!$D$7,VLOOKUP($A250,' Taxi out times'!$B$2998:$C$3661, 2, 0)*60)</f>
        <v>1140</v>
      </c>
      <c r="H250" s="30">
        <f>IF(ISNA(VLOOKUP($A250,' Taxi out times'!$B$3662:$C$4362, 2, 0)), 'ICAO LTO Cycle times'!$D$7,VLOOKUP($A250,' Taxi out times'!$B$3662:$C$4362, 2, 0)*60)</f>
        <v>1140</v>
      </c>
      <c r="I250" s="30">
        <f>IF(ISNA(VLOOKUP($A250,' Taxi out times'!$B$4363:$C$5052, 2, 0)), 'ICAO LTO Cycle times'!$D$7,VLOOKUP($A250,' Taxi out times'!$B$4363:$C$5052, 2, 0)*60)</f>
        <v>1140</v>
      </c>
      <c r="J250" s="30">
        <f>IF(ISNA(VLOOKUP($A250,' Taxi out times'!$B$5053:$C$5713, 2, 0)), 'ICAO LTO Cycle times'!$D$7,VLOOKUP($A250,' Taxi out times'!$B$5053:$C$5713, 2, 0)*60)</f>
        <v>1140</v>
      </c>
      <c r="K250" s="30">
        <f>IF(ISNA(VLOOKUP($A250,' Taxi out times'!$B$5714:$C$6466, 2, 0)), 'ICAO LTO Cycle times'!$D$7,VLOOKUP($A250,' Taxi out times'!$B$5713:$C$6466, 2, 0)*60)</f>
        <v>544.20000000000005</v>
      </c>
      <c r="L250" s="30">
        <f>IF(ISNA(VLOOKUP($A250,' Taxi out times'!$B$6467:$C$7195, 2, 0)), 'ICAO LTO Cycle times'!$D$7,VLOOKUP($A250,' Taxi out times'!$B$6467:$C$7195, 2, 0)*60)</f>
        <v>483.495145631068</v>
      </c>
      <c r="M250" s="30">
        <f>IF(ISNA(VLOOKUP($A250,'Taxi in times'!$B$2:$C$483, 2, 0)), 'ICAO LTO Cycle times'!$D$8,VLOOKUP($A250,'Taxi in times'!$B$2:$C$483, 2, 0)*60)</f>
        <v>128.14024390243904</v>
      </c>
      <c r="N250" s="30">
        <f>IF(ISNA(VLOOKUP($A250,'Taxi in times'!$B$483:$C$1074, 2, 0)), 'ICAO LTO Cycle times'!$D$8,VLOOKUP($A250,'Taxi in times'!$B$483:$C$1074, 2, 0)*60)</f>
        <v>135.36670547147847</v>
      </c>
      <c r="O250" s="30">
        <f>IF(ISNA(VLOOKUP($A250,'Taxi in times'!$B$1074:$C$1700, 2, 0)), 'ICAO LTO Cycle times'!$D$8,VLOOKUP($A250,'Taxi in times'!$B$1074:$C$1700, 2, 0)*60)</f>
        <v>136.44371941272431</v>
      </c>
      <c r="P250" s="30">
        <f>IF(ISNA(VLOOKUP($A250,'Taxi in times'!$B$1700:$C$2346, 2, 0)), 'ICAO LTO Cycle times'!$D$8,VLOOKUP($A250,'Taxi in times'!$B$1700:$C$2346, 2, 0)*60)</f>
        <v>420</v>
      </c>
      <c r="Q250" s="30">
        <f>IF(ISNA(VLOOKUP($A250,'Taxi in times'!$B$2346:$C$3020, 2, 0)), 'ICAO LTO Cycle times'!$D$8,VLOOKUP($A250,'Taxi in times'!$B$2346:$C$3020, 2, 0)*60)</f>
        <v>420</v>
      </c>
      <c r="R250" s="30">
        <f>IF(ISNA(VLOOKUP($A250,'Taxi in times'!$B$3020:$C$3684, 2, 0)), 'ICAO LTO Cycle times'!$D$8,VLOOKUP($A250,'Taxi in times'!$B$3020:$C$3684, 2, 0)*60)</f>
        <v>420</v>
      </c>
      <c r="S250" s="30">
        <f>IF(ISNA(VLOOKUP($A250,'Taxi in times'!$B$3684:$C$4389, 2, 0)), 'ICAO LTO Cycle times'!$D$8,VLOOKUP($A250,'Taxi in times'!$B$3684:$C$4389, 2, 0)*60)</f>
        <v>420</v>
      </c>
      <c r="T250" s="30">
        <f>IF(ISNA(VLOOKUP($A250,'Taxi in times'!$B$4389:$C$5084, 2, 0)), 'ICAO LTO Cycle times'!$D$8,VLOOKUP($A250,'Taxi in times'!$B$4389:$C$5084, 2, 0)*60)</f>
        <v>420</v>
      </c>
      <c r="U250" s="30">
        <f>IF(ISNA(VLOOKUP($A250,'Taxi in times'!$B$5085:$C$5749, 2, 0)), 'ICAO LTO Cycle times'!$D$8,VLOOKUP($A250,'Taxi in times'!$B$5085:$C$5749, 2, 0)*60)</f>
        <v>420</v>
      </c>
      <c r="V250" s="30">
        <f>IF(ISNA(VLOOKUP($A250,'Taxi in times'!$B$5750:$C$6509, 2, 0)), 'ICAO LTO Cycle times'!$D$8,VLOOKUP($A250,'Taxi in times'!$B$5750:$C$6509, 2, 0)*60)</f>
        <v>347.52475247524751</v>
      </c>
      <c r="W250" s="30">
        <f>IF(ISNA(VLOOKUP($A250,'Taxi in times'!$B$6510:$C$7239, 2, 0)), 'ICAO LTO Cycle times'!$D$8,VLOOKUP($A250,'Taxi in times'!$B$6510:$C$7239, 2, 0)*60)</f>
        <v>302.91262135922335</v>
      </c>
    </row>
    <row r="251" spans="1:23">
      <c r="A251" s="3" t="s">
        <v>565</v>
      </c>
      <c r="B251" s="30">
        <f>IF(ISNA(VLOOKUP($A251,' Taxi out times'!$B$2:$C$483, 2, 0)), 'ICAO LTO Cycle times'!$D$7,VLOOKUP($A251,' Taxi out times'!$B$2:$C$483, 2, 0)*60)</f>
        <v>1140</v>
      </c>
      <c r="C251" s="30">
        <f>IF(ISNA(VLOOKUP($A251,' Taxi out times'!$B$484:$C$1071, 2, 0)), 'ICAO LTO Cycle times'!$D$7,VLOOKUP($A251,' Taxi out times'!$B$484:$C$1071, 2, 0)*60)</f>
        <v>1140</v>
      </c>
      <c r="D251" s="30">
        <f>IF(ISNA(VLOOKUP($A251,' Taxi out times'!$B$1072:$C$1692, 2, 0)), 'ICAO LTO Cycle times'!$D$7,VLOOKUP($A251,' Taxi out times'!$B$1072:$C$1692, 2, 0)*60)</f>
        <v>1140</v>
      </c>
      <c r="E251" s="30">
        <f>IF(ISNA(VLOOKUP($A251,' Taxi out times'!$B$1693:$C$2329, 2, 0)), 'ICAO LTO Cycle times'!$D$7,VLOOKUP($A251,' Taxi out times'!$B$1693:$C$2329, 2, 0)*60)</f>
        <v>1140</v>
      </c>
      <c r="F251" s="30">
        <f>IF(ISNA(VLOOKUP($A251,' Taxi out times'!$B$2330:$C$2997, 2, 0)), 'ICAO LTO Cycle times'!$D$7,VLOOKUP($A251,' Taxi out times'!$B$2330:$C$2997, 2, 0)*60)</f>
        <v>282.16783216783216</v>
      </c>
      <c r="G251" s="30">
        <f>IF(ISNA(VLOOKUP($A251,' Taxi out times'!$B$2998:$C$3661, 2, 0)), 'ICAO LTO Cycle times'!$D$7,VLOOKUP($A251,' Taxi out times'!$B$2998:$C$3661, 2, 0)*60)</f>
        <v>260.61290322580646</v>
      </c>
      <c r="H251" s="30">
        <f>IF(ISNA(VLOOKUP($A251,' Taxi out times'!$B$3662:$C$4362, 2, 0)), 'ICAO LTO Cycle times'!$D$7,VLOOKUP($A251,' Taxi out times'!$B$3662:$C$4362, 2, 0)*60)</f>
        <v>298.31715210355986</v>
      </c>
      <c r="I251" s="30">
        <f>IF(ISNA(VLOOKUP($A251,' Taxi out times'!$B$4363:$C$5052, 2, 0)), 'ICAO LTO Cycle times'!$D$7,VLOOKUP($A251,' Taxi out times'!$B$4363:$C$5052, 2, 0)*60)</f>
        <v>306.35809987819732</v>
      </c>
      <c r="J251" s="30">
        <f>IF(ISNA(VLOOKUP($A251,' Taxi out times'!$B$5053:$C$5713, 2, 0)), 'ICAO LTO Cycle times'!$D$7,VLOOKUP($A251,' Taxi out times'!$B$5053:$C$5713, 2, 0)*60)</f>
        <v>322.7019498607242</v>
      </c>
      <c r="K251" s="30">
        <f>IF(ISNA(VLOOKUP($A251,' Taxi out times'!$B$5714:$C$6466, 2, 0)), 'ICAO LTO Cycle times'!$D$7,VLOOKUP($A251,' Taxi out times'!$B$5713:$C$6466, 2, 0)*60)</f>
        <v>337.81893004115227</v>
      </c>
      <c r="L251" s="30">
        <f>IF(ISNA(VLOOKUP($A251,' Taxi out times'!$B$6467:$C$7195, 2, 0)), 'ICAO LTO Cycle times'!$D$7,VLOOKUP($A251,' Taxi out times'!$B$6467:$C$7195, 2, 0)*60)</f>
        <v>343.44573881054566</v>
      </c>
      <c r="M251" s="30">
        <f>IF(ISNA(VLOOKUP($A251,'Taxi in times'!$B$2:$C$483, 2, 0)), 'ICAO LTO Cycle times'!$D$8,VLOOKUP($A251,'Taxi in times'!$B$2:$C$483, 2, 0)*60)</f>
        <v>420</v>
      </c>
      <c r="N251" s="30">
        <f>IF(ISNA(VLOOKUP($A251,'Taxi in times'!$B$483:$C$1074, 2, 0)), 'ICAO LTO Cycle times'!$D$8,VLOOKUP($A251,'Taxi in times'!$B$483:$C$1074, 2, 0)*60)</f>
        <v>420</v>
      </c>
      <c r="O251" s="30">
        <f>IF(ISNA(VLOOKUP($A251,'Taxi in times'!$B$1074:$C$1700, 2, 0)), 'ICAO LTO Cycle times'!$D$8,VLOOKUP($A251,'Taxi in times'!$B$1074:$C$1700, 2, 0)*60)</f>
        <v>420</v>
      </c>
      <c r="P251" s="30">
        <f>IF(ISNA(VLOOKUP($A251,'Taxi in times'!$B$1700:$C$2346, 2, 0)), 'ICAO LTO Cycle times'!$D$8,VLOOKUP($A251,'Taxi in times'!$B$1700:$C$2346, 2, 0)*60)</f>
        <v>420</v>
      </c>
      <c r="Q251" s="30">
        <f>IF(ISNA(VLOOKUP($A251,'Taxi in times'!$B$2346:$C$3020, 2, 0)), 'ICAO LTO Cycle times'!$D$8,VLOOKUP($A251,'Taxi in times'!$B$2346:$C$3020, 2, 0)*60)</f>
        <v>236.43668122270745</v>
      </c>
      <c r="R251" s="30">
        <f>IF(ISNA(VLOOKUP($A251,'Taxi in times'!$B$3020:$C$3684, 2, 0)), 'ICAO LTO Cycle times'!$D$8,VLOOKUP($A251,'Taxi in times'!$B$3020:$C$3684, 2, 0)*60)</f>
        <v>205.92233009708738</v>
      </c>
      <c r="S251" s="30">
        <f>IF(ISNA(VLOOKUP($A251,'Taxi in times'!$B$3684:$C$4389, 2, 0)), 'ICAO LTO Cycle times'!$D$8,VLOOKUP($A251,'Taxi in times'!$B$3684:$C$4389, 2, 0)*60)</f>
        <v>235.02155172413791</v>
      </c>
      <c r="T251" s="30">
        <f>IF(ISNA(VLOOKUP($A251,'Taxi in times'!$B$4389:$C$5084, 2, 0)), 'ICAO LTO Cycle times'!$D$8,VLOOKUP($A251,'Taxi in times'!$B$4389:$C$5084, 2, 0)*60)</f>
        <v>228.77513711151738</v>
      </c>
      <c r="U251" s="30">
        <f>IF(ISNA(VLOOKUP($A251,'Taxi in times'!$B$5085:$C$5749, 2, 0)), 'ICAO LTO Cycle times'!$D$8,VLOOKUP($A251,'Taxi in times'!$B$5085:$C$5749, 2, 0)*60)</f>
        <v>200.58659217877093</v>
      </c>
      <c r="V251" s="30">
        <f>IF(ISNA(VLOOKUP($A251,'Taxi in times'!$B$5750:$C$6509, 2, 0)), 'ICAO LTO Cycle times'!$D$8,VLOOKUP($A251,'Taxi in times'!$B$5750:$C$6509, 2, 0)*60)</f>
        <v>197.94431075971124</v>
      </c>
      <c r="W251" s="30">
        <f>IF(ISNA(VLOOKUP($A251,'Taxi in times'!$B$6510:$C$7239, 2, 0)), 'ICAO LTO Cycle times'!$D$8,VLOOKUP($A251,'Taxi in times'!$B$6510:$C$7239, 2, 0)*60)</f>
        <v>175.30098280098281</v>
      </c>
    </row>
    <row r="252" spans="1:23">
      <c r="A252" s="3" t="s">
        <v>566</v>
      </c>
      <c r="B252" s="30">
        <f>IF(ISNA(VLOOKUP($A252,' Taxi out times'!$B$2:$C$483, 2, 0)), 'ICAO LTO Cycle times'!$D$7,VLOOKUP($A252,' Taxi out times'!$B$2:$C$483, 2, 0)*60)</f>
        <v>267.77173913043481</v>
      </c>
      <c r="C252" s="30">
        <f>IF(ISNA(VLOOKUP($A252,' Taxi out times'!$B$484:$C$1071, 2, 0)), 'ICAO LTO Cycle times'!$D$7,VLOOKUP($A252,' Taxi out times'!$B$484:$C$1071, 2, 0)*60)</f>
        <v>310.32178217821786</v>
      </c>
      <c r="D252" s="30">
        <f>IF(ISNA(VLOOKUP($A252,' Taxi out times'!$B$1072:$C$1692, 2, 0)), 'ICAO LTO Cycle times'!$D$7,VLOOKUP($A252,' Taxi out times'!$B$1072:$C$1692, 2, 0)*60)</f>
        <v>348.46975088967969</v>
      </c>
      <c r="E252" s="30">
        <f>IF(ISNA(VLOOKUP($A252,' Taxi out times'!$B$1693:$C$2329, 2, 0)), 'ICAO LTO Cycle times'!$D$7,VLOOKUP($A252,' Taxi out times'!$B$1693:$C$2329, 2, 0)*60)</f>
        <v>528.30508474576266</v>
      </c>
      <c r="F252" s="30">
        <f>IF(ISNA(VLOOKUP($A252,' Taxi out times'!$B$2330:$C$2997, 2, 0)), 'ICAO LTO Cycle times'!$D$7,VLOOKUP($A252,' Taxi out times'!$B$2330:$C$2997, 2, 0)*60)</f>
        <v>514.51327433628319</v>
      </c>
      <c r="G252" s="30">
        <f>IF(ISNA(VLOOKUP($A252,' Taxi out times'!$B$2998:$C$3661, 2, 0)), 'ICAO LTO Cycle times'!$D$7,VLOOKUP($A252,' Taxi out times'!$B$2998:$C$3661, 2, 0)*60)</f>
        <v>346.77966101694915</v>
      </c>
      <c r="H252" s="30">
        <f>IF(ISNA(VLOOKUP($A252,' Taxi out times'!$B$3662:$C$4362, 2, 0)), 'ICAO LTO Cycle times'!$D$7,VLOOKUP($A252,' Taxi out times'!$B$3662:$C$4362, 2, 0)*60)</f>
        <v>381.88679245283021</v>
      </c>
      <c r="I252" s="30">
        <f>IF(ISNA(VLOOKUP($A252,' Taxi out times'!$B$4363:$C$5052, 2, 0)), 'ICAO LTO Cycle times'!$D$7,VLOOKUP($A252,' Taxi out times'!$B$4363:$C$5052, 2, 0)*60)</f>
        <v>434.81481481481484</v>
      </c>
      <c r="J252" s="30">
        <f>IF(ISNA(VLOOKUP($A252,' Taxi out times'!$B$5053:$C$5713, 2, 0)), 'ICAO LTO Cycle times'!$D$7,VLOOKUP($A252,' Taxi out times'!$B$5053:$C$5713, 2, 0)*60)</f>
        <v>398.10964083175804</v>
      </c>
      <c r="K252" s="30">
        <f>IF(ISNA(VLOOKUP($A252,' Taxi out times'!$B$5714:$C$6466, 2, 0)), 'ICAO LTO Cycle times'!$D$7,VLOOKUP($A252,' Taxi out times'!$B$5713:$C$6466, 2, 0)*60)</f>
        <v>465.97826086956519</v>
      </c>
      <c r="L252" s="30">
        <f>IF(ISNA(VLOOKUP($A252,' Taxi out times'!$B$6467:$C$7195, 2, 0)), 'ICAO LTO Cycle times'!$D$7,VLOOKUP($A252,' Taxi out times'!$B$6467:$C$7195, 2, 0)*60)</f>
        <v>421.35593220338984</v>
      </c>
      <c r="M252" s="30">
        <f>IF(ISNA(VLOOKUP($A252,'Taxi in times'!$B$2:$C$483, 2, 0)), 'ICAO LTO Cycle times'!$D$8,VLOOKUP($A252,'Taxi in times'!$B$2:$C$483, 2, 0)*60)</f>
        <v>161.11010009099181</v>
      </c>
      <c r="N252" s="30">
        <f>IF(ISNA(VLOOKUP($A252,'Taxi in times'!$B$483:$C$1074, 2, 0)), 'ICAO LTO Cycle times'!$D$8,VLOOKUP($A252,'Taxi in times'!$B$483:$C$1074, 2, 0)*60)</f>
        <v>159.75186104218361</v>
      </c>
      <c r="O252" s="30">
        <f>IF(ISNA(VLOOKUP($A252,'Taxi in times'!$B$1074:$C$1700, 2, 0)), 'ICAO LTO Cycle times'!$D$8,VLOOKUP($A252,'Taxi in times'!$B$1074:$C$1700, 2, 0)*60)</f>
        <v>171.3089005235602</v>
      </c>
      <c r="P252" s="30">
        <f>IF(ISNA(VLOOKUP($A252,'Taxi in times'!$B$1700:$C$2346, 2, 0)), 'ICAO LTO Cycle times'!$D$8,VLOOKUP($A252,'Taxi in times'!$B$1700:$C$2346, 2, 0)*60)</f>
        <v>293.43065693430657</v>
      </c>
      <c r="Q252" s="30">
        <f>IF(ISNA(VLOOKUP($A252,'Taxi in times'!$B$2346:$C$3020, 2, 0)), 'ICAO LTO Cycle times'!$D$8,VLOOKUP($A252,'Taxi in times'!$B$2346:$C$3020, 2, 0)*60)</f>
        <v>271.26050420168065</v>
      </c>
      <c r="R252" s="30">
        <f>IF(ISNA(VLOOKUP($A252,'Taxi in times'!$B$3020:$C$3684, 2, 0)), 'ICAO LTO Cycle times'!$D$8,VLOOKUP($A252,'Taxi in times'!$B$3020:$C$3684, 2, 0)*60)</f>
        <v>232.54237288135593</v>
      </c>
      <c r="S252" s="30">
        <f>IF(ISNA(VLOOKUP($A252,'Taxi in times'!$B$3684:$C$4389, 2, 0)), 'ICAO LTO Cycle times'!$D$8,VLOOKUP($A252,'Taxi in times'!$B$3684:$C$4389, 2, 0)*60)</f>
        <v>258.02521008403357</v>
      </c>
      <c r="T252" s="30">
        <f>IF(ISNA(VLOOKUP($A252,'Taxi in times'!$B$4389:$C$5084, 2, 0)), 'ICAO LTO Cycle times'!$D$8,VLOOKUP($A252,'Taxi in times'!$B$4389:$C$5084, 2, 0)*60)</f>
        <v>241.92857142857144</v>
      </c>
      <c r="U252" s="30">
        <f>IF(ISNA(VLOOKUP($A252,'Taxi in times'!$B$5085:$C$5749, 2, 0)), 'ICAO LTO Cycle times'!$D$8,VLOOKUP($A252,'Taxi in times'!$B$5085:$C$5749, 2, 0)*60)</f>
        <v>243.97727272727275</v>
      </c>
      <c r="V252" s="30">
        <f>IF(ISNA(VLOOKUP($A252,'Taxi in times'!$B$5750:$C$6509, 2, 0)), 'ICAO LTO Cycle times'!$D$8,VLOOKUP($A252,'Taxi in times'!$B$5750:$C$6509, 2, 0)*60)</f>
        <v>235.01340482573727</v>
      </c>
      <c r="W252" s="30">
        <f>IF(ISNA(VLOOKUP($A252,'Taxi in times'!$B$6510:$C$7239, 2, 0)), 'ICAO LTO Cycle times'!$D$8,VLOOKUP($A252,'Taxi in times'!$B$6510:$C$7239, 2, 0)*60)</f>
        <v>269.28571428571428</v>
      </c>
    </row>
    <row r="253" spans="1:23">
      <c r="A253" s="3" t="s">
        <v>1069</v>
      </c>
      <c r="B253" s="30">
        <f>IF(ISNA(VLOOKUP($A253,' Taxi out times'!$B$2:$C$483, 2, 0)), 'ICAO LTO Cycle times'!$D$7,VLOOKUP($A253,' Taxi out times'!$B$2:$C$483, 2, 0)*60)</f>
        <v>317.35002157962884</v>
      </c>
      <c r="C253" s="30">
        <f>IF(ISNA(VLOOKUP($A253,' Taxi out times'!$B$484:$C$1071, 2, 0)), 'ICAO LTO Cycle times'!$D$7,VLOOKUP($A253,' Taxi out times'!$B$484:$C$1071, 2, 0)*60)</f>
        <v>295.09915014164307</v>
      </c>
      <c r="D253" s="30">
        <f>IF(ISNA(VLOOKUP($A253,' Taxi out times'!$B$1072:$C$1692, 2, 0)), 'ICAO LTO Cycle times'!$D$7,VLOOKUP($A253,' Taxi out times'!$B$1072:$C$1692, 2, 0)*60)</f>
        <v>279.28443649373884</v>
      </c>
      <c r="E253" s="30">
        <f>IF(ISNA(VLOOKUP($A253,' Taxi out times'!$B$1693:$C$2329, 2, 0)), 'ICAO LTO Cycle times'!$D$7,VLOOKUP($A253,' Taxi out times'!$B$1693:$C$2329, 2, 0)*60)</f>
        <v>1140</v>
      </c>
      <c r="F253" s="30">
        <f>IF(ISNA(VLOOKUP($A253,' Taxi out times'!$B$2330:$C$2997, 2, 0)), 'ICAO LTO Cycle times'!$D$7,VLOOKUP($A253,' Taxi out times'!$B$2330:$C$2997, 2, 0)*60)</f>
        <v>1140</v>
      </c>
      <c r="G253" s="30">
        <f>IF(ISNA(VLOOKUP($A253,' Taxi out times'!$B$2998:$C$3661, 2, 0)), 'ICAO LTO Cycle times'!$D$7,VLOOKUP($A253,' Taxi out times'!$B$2998:$C$3661, 2, 0)*60)</f>
        <v>1140</v>
      </c>
      <c r="H253" s="30">
        <f>IF(ISNA(VLOOKUP($A253,' Taxi out times'!$B$3662:$C$4362, 2, 0)), 'ICAO LTO Cycle times'!$D$7,VLOOKUP($A253,' Taxi out times'!$B$3662:$C$4362, 2, 0)*60)</f>
        <v>390.17142857142858</v>
      </c>
      <c r="I253" s="30">
        <f>IF(ISNA(VLOOKUP($A253,' Taxi out times'!$B$4363:$C$5052, 2, 0)), 'ICAO LTO Cycle times'!$D$7,VLOOKUP($A253,' Taxi out times'!$B$4363:$C$5052, 2, 0)*60)</f>
        <v>286.07449856733524</v>
      </c>
      <c r="J253" s="30">
        <f>IF(ISNA(VLOOKUP($A253,' Taxi out times'!$B$5053:$C$5713, 2, 0)), 'ICAO LTO Cycle times'!$D$7,VLOOKUP($A253,' Taxi out times'!$B$5053:$C$5713, 2, 0)*60)</f>
        <v>433.90243902439022</v>
      </c>
      <c r="K253" s="30">
        <f>IF(ISNA(VLOOKUP($A253,' Taxi out times'!$B$5714:$C$6466, 2, 0)), 'ICAO LTO Cycle times'!$D$7,VLOOKUP($A253,' Taxi out times'!$B$5713:$C$6466, 2, 0)*60)</f>
        <v>379.78723404255317</v>
      </c>
      <c r="L253" s="30">
        <f>IF(ISNA(VLOOKUP($A253,' Taxi out times'!$B$6467:$C$7195, 2, 0)), 'ICAO LTO Cycle times'!$D$7,VLOOKUP($A253,' Taxi out times'!$B$6467:$C$7195, 2, 0)*60)</f>
        <v>392.30769230769232</v>
      </c>
      <c r="M253" s="30">
        <f>IF(ISNA(VLOOKUP($A253,'Taxi in times'!$B$2:$C$483, 2, 0)), 'ICAO LTO Cycle times'!$D$8,VLOOKUP($A253,'Taxi in times'!$B$2:$C$483, 2, 0)*60)</f>
        <v>187.49028077753781</v>
      </c>
      <c r="N253" s="30">
        <f>IF(ISNA(VLOOKUP($A253,'Taxi in times'!$B$483:$C$1074, 2, 0)), 'ICAO LTO Cycle times'!$D$8,VLOOKUP($A253,'Taxi in times'!$B$483:$C$1074, 2, 0)*60)</f>
        <v>162.74787535410766</v>
      </c>
      <c r="O253" s="30">
        <f>IF(ISNA(VLOOKUP($A253,'Taxi in times'!$B$1074:$C$1700, 2, 0)), 'ICAO LTO Cycle times'!$D$8,VLOOKUP($A253,'Taxi in times'!$B$1074:$C$1700, 2, 0)*60)</f>
        <v>182.22089552238805</v>
      </c>
      <c r="P253" s="30">
        <f>IF(ISNA(VLOOKUP($A253,'Taxi in times'!$B$1700:$C$2346, 2, 0)), 'ICAO LTO Cycle times'!$D$8,VLOOKUP($A253,'Taxi in times'!$B$1700:$C$2346, 2, 0)*60)</f>
        <v>420</v>
      </c>
      <c r="Q253" s="30">
        <f>IF(ISNA(VLOOKUP($A253,'Taxi in times'!$B$2346:$C$3020, 2, 0)), 'ICAO LTO Cycle times'!$D$8,VLOOKUP($A253,'Taxi in times'!$B$2346:$C$3020, 2, 0)*60)</f>
        <v>420</v>
      </c>
      <c r="R253" s="30">
        <f>IF(ISNA(VLOOKUP($A253,'Taxi in times'!$B$3020:$C$3684, 2, 0)), 'ICAO LTO Cycle times'!$D$8,VLOOKUP($A253,'Taxi in times'!$B$3020:$C$3684, 2, 0)*60)</f>
        <v>420</v>
      </c>
      <c r="S253" s="30">
        <f>IF(ISNA(VLOOKUP($A253,'Taxi in times'!$B$3684:$C$4389, 2, 0)), 'ICAO LTO Cycle times'!$D$8,VLOOKUP($A253,'Taxi in times'!$B$3684:$C$4389, 2, 0)*60)</f>
        <v>273.68421052631578</v>
      </c>
      <c r="T253" s="30">
        <f>IF(ISNA(VLOOKUP($A253,'Taxi in times'!$B$4389:$C$5084, 2, 0)), 'ICAO LTO Cycle times'!$D$8,VLOOKUP($A253,'Taxi in times'!$B$4389:$C$5084, 2, 0)*60)</f>
        <v>200.67692307692306</v>
      </c>
      <c r="U253" s="30">
        <f>IF(ISNA(VLOOKUP($A253,'Taxi in times'!$B$5085:$C$5749, 2, 0)), 'ICAO LTO Cycle times'!$D$8,VLOOKUP($A253,'Taxi in times'!$B$5085:$C$5749, 2, 0)*60)</f>
        <v>288.14814814814815</v>
      </c>
      <c r="V253" s="30">
        <f>IF(ISNA(VLOOKUP($A253,'Taxi in times'!$B$5750:$C$6509, 2, 0)), 'ICAO LTO Cycle times'!$D$8,VLOOKUP($A253,'Taxi in times'!$B$5750:$C$6509, 2, 0)*60)</f>
        <v>243.75</v>
      </c>
      <c r="W253" s="30">
        <f>IF(ISNA(VLOOKUP($A253,'Taxi in times'!$B$6510:$C$7239, 2, 0)), 'ICAO LTO Cycle times'!$D$8,VLOOKUP($A253,'Taxi in times'!$B$6510:$C$7239, 2, 0)*60)</f>
        <v>245.27472527472526</v>
      </c>
    </row>
    <row r="254" spans="1:23">
      <c r="A254" s="3" t="s">
        <v>567</v>
      </c>
      <c r="B254" s="30">
        <f>IF(ISNA(VLOOKUP($A254,' Taxi out times'!$B$2:$C$483, 2, 0)), 'ICAO LTO Cycle times'!$D$7,VLOOKUP($A254,' Taxi out times'!$B$2:$C$483, 2, 0)*60)</f>
        <v>267.08463949843258</v>
      </c>
      <c r="C254" s="30">
        <f>IF(ISNA(VLOOKUP($A254,' Taxi out times'!$B$484:$C$1071, 2, 0)), 'ICAO LTO Cycle times'!$D$7,VLOOKUP($A254,' Taxi out times'!$B$484:$C$1071, 2, 0)*60)</f>
        <v>275.42857142857139</v>
      </c>
      <c r="D254" s="30">
        <f>IF(ISNA(VLOOKUP($A254,' Taxi out times'!$B$1072:$C$1692, 2, 0)), 'ICAO LTO Cycle times'!$D$7,VLOOKUP($A254,' Taxi out times'!$B$1072:$C$1692, 2, 0)*60)</f>
        <v>360</v>
      </c>
      <c r="E254" s="30">
        <f>IF(ISNA(VLOOKUP($A254,' Taxi out times'!$B$1693:$C$2329, 2, 0)), 'ICAO LTO Cycle times'!$D$7,VLOOKUP($A254,' Taxi out times'!$B$1693:$C$2329, 2, 0)*60)</f>
        <v>471.06382978723406</v>
      </c>
      <c r="F254" s="30">
        <f>IF(ISNA(VLOOKUP($A254,' Taxi out times'!$B$2330:$C$2997, 2, 0)), 'ICAO LTO Cycle times'!$D$7,VLOOKUP($A254,' Taxi out times'!$B$2330:$C$2997, 2, 0)*60)</f>
        <v>501.4440433212996</v>
      </c>
      <c r="G254" s="30">
        <f>IF(ISNA(VLOOKUP($A254,' Taxi out times'!$B$2998:$C$3661, 2, 0)), 'ICAO LTO Cycle times'!$D$7,VLOOKUP($A254,' Taxi out times'!$B$2998:$C$3661, 2, 0)*60)</f>
        <v>429.09090909090907</v>
      </c>
      <c r="H254" s="30">
        <f>IF(ISNA(VLOOKUP($A254,' Taxi out times'!$B$3662:$C$4362, 2, 0)), 'ICAO LTO Cycle times'!$D$7,VLOOKUP($A254,' Taxi out times'!$B$3662:$C$4362, 2, 0)*60)</f>
        <v>434.60580912863071</v>
      </c>
      <c r="I254" s="30">
        <f>IF(ISNA(VLOOKUP($A254,' Taxi out times'!$B$4363:$C$5052, 2, 0)), 'ICAO LTO Cycle times'!$D$7,VLOOKUP($A254,' Taxi out times'!$B$4363:$C$5052, 2, 0)*60)</f>
        <v>458.26771653543307</v>
      </c>
      <c r="J254" s="30">
        <f>IF(ISNA(VLOOKUP($A254,' Taxi out times'!$B$5053:$C$5713, 2, 0)), 'ICAO LTO Cycle times'!$D$7,VLOOKUP($A254,' Taxi out times'!$B$5053:$C$5713, 2, 0)*60)</f>
        <v>473.61216730038024</v>
      </c>
      <c r="K254" s="30">
        <f>IF(ISNA(VLOOKUP($A254,' Taxi out times'!$B$5714:$C$6466, 2, 0)), 'ICAO LTO Cycle times'!$D$7,VLOOKUP($A254,' Taxi out times'!$B$5713:$C$6466, 2, 0)*60)</f>
        <v>575.97014925373139</v>
      </c>
      <c r="L254" s="30">
        <f>IF(ISNA(VLOOKUP($A254,' Taxi out times'!$B$6467:$C$7195, 2, 0)), 'ICAO LTO Cycle times'!$D$7,VLOOKUP($A254,' Taxi out times'!$B$6467:$C$7195, 2, 0)*60)</f>
        <v>512.74151436031332</v>
      </c>
      <c r="M254" s="30">
        <f>IF(ISNA(VLOOKUP($A254,'Taxi in times'!$B$2:$C$483, 2, 0)), 'ICAO LTO Cycle times'!$D$8,VLOOKUP($A254,'Taxi in times'!$B$2:$C$483, 2, 0)*60)</f>
        <v>244.52830188679246</v>
      </c>
      <c r="N254" s="30">
        <f>IF(ISNA(VLOOKUP($A254,'Taxi in times'!$B$483:$C$1074, 2, 0)), 'ICAO LTO Cycle times'!$D$8,VLOOKUP($A254,'Taxi in times'!$B$483:$C$1074, 2, 0)*60)</f>
        <v>237.51592356687897</v>
      </c>
      <c r="O254" s="30">
        <f>IF(ISNA(VLOOKUP($A254,'Taxi in times'!$B$1074:$C$1700, 2, 0)), 'ICAO LTO Cycle times'!$D$8,VLOOKUP($A254,'Taxi in times'!$B$1074:$C$1700, 2, 0)*60)</f>
        <v>292.36363636363637</v>
      </c>
      <c r="P254" s="30">
        <f>IF(ISNA(VLOOKUP($A254,'Taxi in times'!$B$1700:$C$2346, 2, 0)), 'ICAO LTO Cycle times'!$D$8,VLOOKUP($A254,'Taxi in times'!$B$1700:$C$2346, 2, 0)*60)</f>
        <v>431.57142857142856</v>
      </c>
      <c r="Q254" s="30">
        <f>IF(ISNA(VLOOKUP($A254,'Taxi in times'!$B$2346:$C$3020, 2, 0)), 'ICAO LTO Cycle times'!$D$8,VLOOKUP($A254,'Taxi in times'!$B$2346:$C$3020, 2, 0)*60)</f>
        <v>412.7956989247312</v>
      </c>
      <c r="R254" s="30">
        <f>IF(ISNA(VLOOKUP($A254,'Taxi in times'!$B$3020:$C$3684, 2, 0)), 'ICAO LTO Cycle times'!$D$8,VLOOKUP($A254,'Taxi in times'!$B$3020:$C$3684, 2, 0)*60)</f>
        <v>371.2707182320442</v>
      </c>
      <c r="S254" s="30">
        <f>IF(ISNA(VLOOKUP($A254,'Taxi in times'!$B$3684:$C$4389, 2, 0)), 'ICAO LTO Cycle times'!$D$8,VLOOKUP($A254,'Taxi in times'!$B$3684:$C$4389, 2, 0)*60)</f>
        <v>373.50828729281767</v>
      </c>
      <c r="T254" s="30">
        <f>IF(ISNA(VLOOKUP($A254,'Taxi in times'!$B$4389:$C$5084, 2, 0)), 'ICAO LTO Cycle times'!$D$8,VLOOKUP($A254,'Taxi in times'!$B$4389:$C$5084, 2, 0)*60)</f>
        <v>359.92146596858635</v>
      </c>
      <c r="U254" s="30">
        <f>IF(ISNA(VLOOKUP($A254,'Taxi in times'!$B$5085:$C$5749, 2, 0)), 'ICAO LTO Cycle times'!$D$8,VLOOKUP($A254,'Taxi in times'!$B$5085:$C$5749, 2, 0)*60)</f>
        <v>356.11675126903555</v>
      </c>
      <c r="V254" s="30">
        <f>IF(ISNA(VLOOKUP($A254,'Taxi in times'!$B$5750:$C$6509, 2, 0)), 'ICAO LTO Cycle times'!$D$8,VLOOKUP($A254,'Taxi in times'!$B$5750:$C$6509, 2, 0)*60)</f>
        <v>383.31683168316835</v>
      </c>
      <c r="W254" s="30">
        <f>IF(ISNA(VLOOKUP($A254,'Taxi in times'!$B$6510:$C$7239, 2, 0)), 'ICAO LTO Cycle times'!$D$8,VLOOKUP($A254,'Taxi in times'!$B$6510:$C$7239, 2, 0)*60)</f>
        <v>333.36814621409923</v>
      </c>
    </row>
    <row r="255" spans="1:23">
      <c r="A255" s="3" t="s">
        <v>568</v>
      </c>
      <c r="B255" s="30">
        <f>IF(ISNA(VLOOKUP($A255,' Taxi out times'!$B$2:$C$483, 2, 0)), 'ICAO LTO Cycle times'!$D$7,VLOOKUP($A255,' Taxi out times'!$B$2:$C$483, 2, 0)*60)</f>
        <v>553.82035035408126</v>
      </c>
      <c r="C255" s="30">
        <f>IF(ISNA(VLOOKUP($A255,' Taxi out times'!$B$484:$C$1071, 2, 0)), 'ICAO LTO Cycle times'!$D$7,VLOOKUP($A255,' Taxi out times'!$B$484:$C$1071, 2, 0)*60)</f>
        <v>518.39712918660291</v>
      </c>
      <c r="D255" s="30">
        <f>IF(ISNA(VLOOKUP($A255,' Taxi out times'!$B$1072:$C$1692, 2, 0)), 'ICAO LTO Cycle times'!$D$7,VLOOKUP($A255,' Taxi out times'!$B$1072:$C$1692, 2, 0)*60)</f>
        <v>522.27714748784445</v>
      </c>
      <c r="E255" s="30">
        <f>IF(ISNA(VLOOKUP($A255,' Taxi out times'!$B$1693:$C$2329, 2, 0)), 'ICAO LTO Cycle times'!$D$7,VLOOKUP($A255,' Taxi out times'!$B$1693:$C$2329, 2, 0)*60)</f>
        <v>506.87292817679554</v>
      </c>
      <c r="F255" s="30">
        <f>IF(ISNA(VLOOKUP($A255,' Taxi out times'!$B$2330:$C$2997, 2, 0)), 'ICAO LTO Cycle times'!$D$7,VLOOKUP($A255,' Taxi out times'!$B$2330:$C$2997, 2, 0)*60)</f>
        <v>488.31981460023178</v>
      </c>
      <c r="G255" s="30">
        <f>IF(ISNA(VLOOKUP($A255,' Taxi out times'!$B$2998:$C$3661, 2, 0)), 'ICAO LTO Cycle times'!$D$7,VLOOKUP($A255,' Taxi out times'!$B$2998:$C$3661, 2, 0)*60)</f>
        <v>538.99961225281118</v>
      </c>
      <c r="H255" s="30">
        <f>IF(ISNA(VLOOKUP($A255,' Taxi out times'!$B$3662:$C$4362, 2, 0)), 'ICAO LTO Cycle times'!$D$7,VLOOKUP($A255,' Taxi out times'!$B$3662:$C$4362, 2, 0)*60)</f>
        <v>544.33111603843315</v>
      </c>
      <c r="I255" s="30">
        <f>IF(ISNA(VLOOKUP($A255,' Taxi out times'!$B$4363:$C$5052, 2, 0)), 'ICAO LTO Cycle times'!$D$7,VLOOKUP($A255,' Taxi out times'!$B$4363:$C$5052, 2, 0)*60)</f>
        <v>562.45423728813557</v>
      </c>
      <c r="J255" s="30">
        <f>IF(ISNA(VLOOKUP($A255,' Taxi out times'!$B$5053:$C$5713, 2, 0)), 'ICAO LTO Cycle times'!$D$7,VLOOKUP($A255,' Taxi out times'!$B$5053:$C$5713, 2, 0)*60)</f>
        <v>529.48480845442543</v>
      </c>
      <c r="K255" s="30">
        <f>IF(ISNA(VLOOKUP($A255,' Taxi out times'!$B$5714:$C$6466, 2, 0)), 'ICAO LTO Cycle times'!$D$7,VLOOKUP($A255,' Taxi out times'!$B$5713:$C$6466, 2, 0)*60)</f>
        <v>529.70934422291612</v>
      </c>
      <c r="L255" s="30">
        <f>IF(ISNA(VLOOKUP($A255,' Taxi out times'!$B$6467:$C$7195, 2, 0)), 'ICAO LTO Cycle times'!$D$7,VLOOKUP($A255,' Taxi out times'!$B$6467:$C$7195, 2, 0)*60)</f>
        <v>503.69668246445491</v>
      </c>
      <c r="M255" s="30">
        <f>IF(ISNA(VLOOKUP($A255,'Taxi in times'!$B$2:$C$483, 2, 0)), 'ICAO LTO Cycle times'!$D$8,VLOOKUP($A255,'Taxi in times'!$B$2:$C$483, 2, 0)*60)</f>
        <v>227.30597014925371</v>
      </c>
      <c r="N255" s="30">
        <f>IF(ISNA(VLOOKUP($A255,'Taxi in times'!$B$483:$C$1074, 2, 0)), 'ICAO LTO Cycle times'!$D$8,VLOOKUP($A255,'Taxi in times'!$B$483:$C$1074, 2, 0)*60)</f>
        <v>229.23444976076553</v>
      </c>
      <c r="O255" s="30">
        <f>IF(ISNA(VLOOKUP($A255,'Taxi in times'!$B$1074:$C$1700, 2, 0)), 'ICAO LTO Cycle times'!$D$8,VLOOKUP($A255,'Taxi in times'!$B$1074:$C$1700, 2, 0)*60)</f>
        <v>222.64884568651274</v>
      </c>
      <c r="P255" s="30">
        <f>IF(ISNA(VLOOKUP($A255,'Taxi in times'!$B$1700:$C$2346, 2, 0)), 'ICAO LTO Cycle times'!$D$8,VLOOKUP($A255,'Taxi in times'!$B$1700:$C$2346, 2, 0)*60)</f>
        <v>226.3355408388521</v>
      </c>
      <c r="Q255" s="30">
        <f>IF(ISNA(VLOOKUP($A255,'Taxi in times'!$B$2346:$C$3020, 2, 0)), 'ICAO LTO Cycle times'!$D$8,VLOOKUP($A255,'Taxi in times'!$B$2346:$C$3020, 2, 0)*60)</f>
        <v>233.48279860842675</v>
      </c>
      <c r="R255" s="30">
        <f>IF(ISNA(VLOOKUP($A255,'Taxi in times'!$B$3020:$C$3684, 2, 0)), 'ICAO LTO Cycle times'!$D$8,VLOOKUP($A255,'Taxi in times'!$B$3020:$C$3684, 2, 0)*60)</f>
        <v>234.54968944099377</v>
      </c>
      <c r="S255" s="30">
        <f>IF(ISNA(VLOOKUP($A255,'Taxi in times'!$B$3684:$C$4389, 2, 0)), 'ICAO LTO Cycle times'!$D$8,VLOOKUP($A255,'Taxi in times'!$B$3684:$C$4389, 2, 0)*60)</f>
        <v>235.6414676188131</v>
      </c>
      <c r="T255" s="30">
        <f>IF(ISNA(VLOOKUP($A255,'Taxi in times'!$B$4389:$C$5084, 2, 0)), 'ICAO LTO Cycle times'!$D$8,VLOOKUP($A255,'Taxi in times'!$B$4389:$C$5084, 2, 0)*60)</f>
        <v>222.52085682074406</v>
      </c>
      <c r="U255" s="30">
        <f>IF(ISNA(VLOOKUP($A255,'Taxi in times'!$B$5085:$C$5749, 2, 0)), 'ICAO LTO Cycle times'!$D$8,VLOOKUP($A255,'Taxi in times'!$B$5085:$C$5749, 2, 0)*60)</f>
        <v>192.59960378604447</v>
      </c>
      <c r="V255" s="30">
        <f>IF(ISNA(VLOOKUP($A255,'Taxi in times'!$B$5750:$C$6509, 2, 0)), 'ICAO LTO Cycle times'!$D$8,VLOOKUP($A255,'Taxi in times'!$B$5750:$C$6509, 2, 0)*60)</f>
        <v>193.81844380403459</v>
      </c>
      <c r="W255" s="30">
        <f>IF(ISNA(VLOOKUP($A255,'Taxi in times'!$B$6510:$C$7239, 2, 0)), 'ICAO LTO Cycle times'!$D$8,VLOOKUP($A255,'Taxi in times'!$B$6510:$C$7239, 2, 0)*60)</f>
        <v>189.2683873471764</v>
      </c>
    </row>
    <row r="256" spans="1:23">
      <c r="A256" s="3" t="s">
        <v>1153</v>
      </c>
      <c r="B256" s="30">
        <f>IF(ISNA(VLOOKUP($A256,' Taxi out times'!$B$2:$C$483, 2, 0)), 'ICAO LTO Cycle times'!$D$7,VLOOKUP($A256,' Taxi out times'!$B$2:$C$483, 2, 0)*60)</f>
        <v>305.54027504911591</v>
      </c>
      <c r="C256" s="30">
        <f>IF(ISNA(VLOOKUP($A256,' Taxi out times'!$B$484:$C$1071, 2, 0)), 'ICAO LTO Cycle times'!$D$7,VLOOKUP($A256,' Taxi out times'!$B$484:$C$1071, 2, 0)*60)</f>
        <v>285.69979716024341</v>
      </c>
      <c r="D256" s="30">
        <f>IF(ISNA(VLOOKUP($A256,' Taxi out times'!$B$1072:$C$1692, 2, 0)), 'ICAO LTO Cycle times'!$D$7,VLOOKUP($A256,' Taxi out times'!$B$1072:$C$1692, 2, 0)*60)</f>
        <v>1140</v>
      </c>
      <c r="E256" s="30">
        <f>IF(ISNA(VLOOKUP($A256,' Taxi out times'!$B$1693:$C$2329, 2, 0)), 'ICAO LTO Cycle times'!$D$7,VLOOKUP($A256,' Taxi out times'!$B$1693:$C$2329, 2, 0)*60)</f>
        <v>1140</v>
      </c>
      <c r="F256" s="30">
        <f>IF(ISNA(VLOOKUP($A256,' Taxi out times'!$B$2330:$C$2997, 2, 0)), 'ICAO LTO Cycle times'!$D$7,VLOOKUP($A256,' Taxi out times'!$B$2330:$C$2997, 2, 0)*60)</f>
        <v>1140</v>
      </c>
      <c r="G256" s="30">
        <f>IF(ISNA(VLOOKUP($A256,' Taxi out times'!$B$2998:$C$3661, 2, 0)), 'ICAO LTO Cycle times'!$D$7,VLOOKUP($A256,' Taxi out times'!$B$2998:$C$3661, 2, 0)*60)</f>
        <v>1140</v>
      </c>
      <c r="H256" s="30">
        <f>IF(ISNA(VLOOKUP($A256,' Taxi out times'!$B$3662:$C$4362, 2, 0)), 'ICAO LTO Cycle times'!$D$7,VLOOKUP($A256,' Taxi out times'!$B$3662:$C$4362, 2, 0)*60)</f>
        <v>1140</v>
      </c>
      <c r="I256" s="30">
        <f>IF(ISNA(VLOOKUP($A256,' Taxi out times'!$B$4363:$C$5052, 2, 0)), 'ICAO LTO Cycle times'!$D$7,VLOOKUP($A256,' Taxi out times'!$B$4363:$C$5052, 2, 0)*60)</f>
        <v>1140</v>
      </c>
      <c r="J256" s="30">
        <f>IF(ISNA(VLOOKUP($A256,' Taxi out times'!$B$5053:$C$5713, 2, 0)), 'ICAO LTO Cycle times'!$D$7,VLOOKUP($A256,' Taxi out times'!$B$5053:$C$5713, 2, 0)*60)</f>
        <v>1140</v>
      </c>
      <c r="K256" s="30">
        <f>IF(ISNA(VLOOKUP($A256,' Taxi out times'!$B$5714:$C$6466, 2, 0)), 'ICAO LTO Cycle times'!$D$7,VLOOKUP($A256,' Taxi out times'!$B$5713:$C$6466, 2, 0)*60)</f>
        <v>1140</v>
      </c>
      <c r="L256" s="30">
        <f>IF(ISNA(VLOOKUP($A256,' Taxi out times'!$B$6467:$C$7195, 2, 0)), 'ICAO LTO Cycle times'!$D$7,VLOOKUP($A256,' Taxi out times'!$B$6467:$C$7195, 2, 0)*60)</f>
        <v>1140</v>
      </c>
      <c r="M256" s="30">
        <f>IF(ISNA(VLOOKUP($A256,'Taxi in times'!$B$2:$C$483, 2, 0)), 'ICAO LTO Cycle times'!$D$8,VLOOKUP($A256,'Taxi in times'!$B$2:$C$483, 2, 0)*60)</f>
        <v>240.03937007874015</v>
      </c>
      <c r="N256" s="30">
        <f>IF(ISNA(VLOOKUP($A256,'Taxi in times'!$B$483:$C$1074, 2, 0)), 'ICAO LTO Cycle times'!$D$8,VLOOKUP($A256,'Taxi in times'!$B$483:$C$1074, 2, 0)*60)</f>
        <v>236.24242424242422</v>
      </c>
      <c r="O256" s="30">
        <f>IF(ISNA(VLOOKUP($A256,'Taxi in times'!$B$1074:$C$1700, 2, 0)), 'ICAO LTO Cycle times'!$D$8,VLOOKUP($A256,'Taxi in times'!$B$1074:$C$1700, 2, 0)*60)</f>
        <v>420</v>
      </c>
      <c r="P256" s="30">
        <f>IF(ISNA(VLOOKUP($A256,'Taxi in times'!$B$1700:$C$2346, 2, 0)), 'ICAO LTO Cycle times'!$D$8,VLOOKUP($A256,'Taxi in times'!$B$1700:$C$2346, 2, 0)*60)</f>
        <v>420</v>
      </c>
      <c r="Q256" s="30">
        <f>IF(ISNA(VLOOKUP($A256,'Taxi in times'!$B$2346:$C$3020, 2, 0)), 'ICAO LTO Cycle times'!$D$8,VLOOKUP($A256,'Taxi in times'!$B$2346:$C$3020, 2, 0)*60)</f>
        <v>420</v>
      </c>
      <c r="R256" s="30">
        <f>IF(ISNA(VLOOKUP($A256,'Taxi in times'!$B$3020:$C$3684, 2, 0)), 'ICAO LTO Cycle times'!$D$8,VLOOKUP($A256,'Taxi in times'!$B$3020:$C$3684, 2, 0)*60)</f>
        <v>420</v>
      </c>
      <c r="S256" s="30">
        <f>IF(ISNA(VLOOKUP($A256,'Taxi in times'!$B$3684:$C$4389, 2, 0)), 'ICAO LTO Cycle times'!$D$8,VLOOKUP($A256,'Taxi in times'!$B$3684:$C$4389, 2, 0)*60)</f>
        <v>420</v>
      </c>
      <c r="T256" s="30">
        <f>IF(ISNA(VLOOKUP($A256,'Taxi in times'!$B$4389:$C$5084, 2, 0)), 'ICAO LTO Cycle times'!$D$8,VLOOKUP($A256,'Taxi in times'!$B$4389:$C$5084, 2, 0)*60)</f>
        <v>420</v>
      </c>
      <c r="U256" s="30">
        <f>IF(ISNA(VLOOKUP($A256,'Taxi in times'!$B$5085:$C$5749, 2, 0)), 'ICAO LTO Cycle times'!$D$8,VLOOKUP($A256,'Taxi in times'!$B$5085:$C$5749, 2, 0)*60)</f>
        <v>420</v>
      </c>
      <c r="V256" s="30">
        <f>IF(ISNA(VLOOKUP($A256,'Taxi in times'!$B$5750:$C$6509, 2, 0)), 'ICAO LTO Cycle times'!$D$8,VLOOKUP($A256,'Taxi in times'!$B$5750:$C$6509, 2, 0)*60)</f>
        <v>420</v>
      </c>
      <c r="W256" s="30">
        <f>IF(ISNA(VLOOKUP($A256,'Taxi in times'!$B$6510:$C$7239, 2, 0)), 'ICAO LTO Cycle times'!$D$8,VLOOKUP($A256,'Taxi in times'!$B$6510:$C$7239, 2, 0)*60)</f>
        <v>420</v>
      </c>
    </row>
    <row r="257" spans="1:23">
      <c r="A257" s="3" t="s">
        <v>569</v>
      </c>
      <c r="B257" s="30">
        <f>IF(ISNA(VLOOKUP($A257,' Taxi out times'!$B$2:$C$483, 2, 0)), 'ICAO LTO Cycle times'!$D$7,VLOOKUP($A257,' Taxi out times'!$B$2:$C$483, 2, 0)*60)</f>
        <v>596.95280409087093</v>
      </c>
      <c r="C257" s="30">
        <f>IF(ISNA(VLOOKUP($A257,' Taxi out times'!$B$484:$C$1071, 2, 0)), 'ICAO LTO Cycle times'!$D$7,VLOOKUP($A257,' Taxi out times'!$B$484:$C$1071, 2, 0)*60)</f>
        <v>595.7975251291499</v>
      </c>
      <c r="D257" s="30">
        <f>IF(ISNA(VLOOKUP($A257,' Taxi out times'!$B$1072:$C$1692, 2, 0)), 'ICAO LTO Cycle times'!$D$7,VLOOKUP($A257,' Taxi out times'!$B$1072:$C$1692, 2, 0)*60)</f>
        <v>600.14191304347821</v>
      </c>
      <c r="E257" s="30">
        <f>IF(ISNA(VLOOKUP($A257,' Taxi out times'!$B$1693:$C$2329, 2, 0)), 'ICAO LTO Cycle times'!$D$7,VLOOKUP($A257,' Taxi out times'!$B$1693:$C$2329, 2, 0)*60)</f>
        <v>649.33627783155862</v>
      </c>
      <c r="F257" s="30">
        <f>IF(ISNA(VLOOKUP($A257,' Taxi out times'!$B$2330:$C$2997, 2, 0)), 'ICAO LTO Cycle times'!$D$7,VLOOKUP($A257,' Taxi out times'!$B$2330:$C$2997, 2, 0)*60)</f>
        <v>607.41985672519615</v>
      </c>
      <c r="G257" s="30">
        <f>IF(ISNA(VLOOKUP($A257,' Taxi out times'!$B$2998:$C$3661, 2, 0)), 'ICAO LTO Cycle times'!$D$7,VLOOKUP($A257,' Taxi out times'!$B$2998:$C$3661, 2, 0)*60)</f>
        <v>610.16358553521502</v>
      </c>
      <c r="H257" s="30">
        <f>IF(ISNA(VLOOKUP($A257,' Taxi out times'!$B$3662:$C$4362, 2, 0)), 'ICAO LTO Cycle times'!$D$7,VLOOKUP($A257,' Taxi out times'!$B$3662:$C$4362, 2, 0)*60)</f>
        <v>623.62245040709547</v>
      </c>
      <c r="I257" s="30">
        <f>IF(ISNA(VLOOKUP($A257,' Taxi out times'!$B$4363:$C$5052, 2, 0)), 'ICAO LTO Cycle times'!$D$7,VLOOKUP($A257,' Taxi out times'!$B$4363:$C$5052, 2, 0)*60)</f>
        <v>623.63528443659027</v>
      </c>
      <c r="J257" s="30">
        <f>IF(ISNA(VLOOKUP($A257,' Taxi out times'!$B$5053:$C$5713, 2, 0)), 'ICAO LTO Cycle times'!$D$7,VLOOKUP($A257,' Taxi out times'!$B$5053:$C$5713, 2, 0)*60)</f>
        <v>607.65073150389787</v>
      </c>
      <c r="K257" s="30">
        <f>IF(ISNA(VLOOKUP($A257,' Taxi out times'!$B$5714:$C$6466, 2, 0)), 'ICAO LTO Cycle times'!$D$7,VLOOKUP($A257,' Taxi out times'!$B$5713:$C$6466, 2, 0)*60)</f>
        <v>601.75715441340265</v>
      </c>
      <c r="L257" s="30">
        <f>IF(ISNA(VLOOKUP($A257,' Taxi out times'!$B$6467:$C$7195, 2, 0)), 'ICAO LTO Cycle times'!$D$7,VLOOKUP($A257,' Taxi out times'!$B$6467:$C$7195, 2, 0)*60)</f>
        <v>602.09145155441263</v>
      </c>
      <c r="M257" s="30">
        <f>IF(ISNA(VLOOKUP($A257,'Taxi in times'!$B$2:$C$483, 2, 0)), 'ICAO LTO Cycle times'!$D$8,VLOOKUP($A257,'Taxi in times'!$B$2:$C$483, 2, 0)*60)</f>
        <v>341.69978232963109</v>
      </c>
      <c r="N257" s="30">
        <f>IF(ISNA(VLOOKUP($A257,'Taxi in times'!$B$483:$C$1074, 2, 0)), 'ICAO LTO Cycle times'!$D$8,VLOOKUP($A257,'Taxi in times'!$B$483:$C$1074, 2, 0)*60)</f>
        <v>349.47809626825313</v>
      </c>
      <c r="O257" s="30">
        <f>IF(ISNA(VLOOKUP($A257,'Taxi in times'!$B$1074:$C$1700, 2, 0)), 'ICAO LTO Cycle times'!$D$8,VLOOKUP($A257,'Taxi in times'!$B$1074:$C$1700, 2, 0)*60)</f>
        <v>350.29680651221042</v>
      </c>
      <c r="P257" s="30">
        <f>IF(ISNA(VLOOKUP($A257,'Taxi in times'!$B$1700:$C$2346, 2, 0)), 'ICAO LTO Cycle times'!$D$8,VLOOKUP($A257,'Taxi in times'!$B$1700:$C$2346, 2, 0)*60)</f>
        <v>358.33832471186133</v>
      </c>
      <c r="Q257" s="30">
        <f>IF(ISNA(VLOOKUP($A257,'Taxi in times'!$B$2346:$C$3020, 2, 0)), 'ICAO LTO Cycle times'!$D$8,VLOOKUP($A257,'Taxi in times'!$B$2346:$C$3020, 2, 0)*60)</f>
        <v>323.7842272587427</v>
      </c>
      <c r="R257" s="30">
        <f>IF(ISNA(VLOOKUP($A257,'Taxi in times'!$B$3020:$C$3684, 2, 0)), 'ICAO LTO Cycle times'!$D$8,VLOOKUP($A257,'Taxi in times'!$B$3020:$C$3684, 2, 0)*60)</f>
        <v>333.79862039076886</v>
      </c>
      <c r="S257" s="30">
        <f>IF(ISNA(VLOOKUP($A257,'Taxi in times'!$B$3684:$C$4389, 2, 0)), 'ICAO LTO Cycle times'!$D$8,VLOOKUP($A257,'Taxi in times'!$B$3684:$C$4389, 2, 0)*60)</f>
        <v>333.90113812943599</v>
      </c>
      <c r="T257" s="30">
        <f>IF(ISNA(VLOOKUP($A257,'Taxi in times'!$B$4389:$C$5084, 2, 0)), 'ICAO LTO Cycle times'!$D$8,VLOOKUP($A257,'Taxi in times'!$B$4389:$C$5084, 2, 0)*60)</f>
        <v>331.0203310713274</v>
      </c>
      <c r="U257" s="30">
        <f>IF(ISNA(VLOOKUP($A257,'Taxi in times'!$B$5085:$C$5749, 2, 0)), 'ICAO LTO Cycle times'!$D$8,VLOOKUP($A257,'Taxi in times'!$B$5085:$C$5749, 2, 0)*60)</f>
        <v>322.78318127543156</v>
      </c>
      <c r="V257" s="30">
        <f>IF(ISNA(VLOOKUP($A257,'Taxi in times'!$B$5750:$C$6509, 2, 0)), 'ICAO LTO Cycle times'!$D$8,VLOOKUP($A257,'Taxi in times'!$B$5750:$C$6509, 2, 0)*60)</f>
        <v>321.83928257429227</v>
      </c>
      <c r="W257" s="30">
        <f>IF(ISNA(VLOOKUP($A257,'Taxi in times'!$B$6510:$C$7239, 2, 0)), 'ICAO LTO Cycle times'!$D$8,VLOOKUP($A257,'Taxi in times'!$B$6510:$C$7239, 2, 0)*60)</f>
        <v>346.06129198852835</v>
      </c>
    </row>
    <row r="258" spans="1:23">
      <c r="A258" s="3" t="s">
        <v>570</v>
      </c>
      <c r="B258" s="30">
        <f>IF(ISNA(VLOOKUP($A258,' Taxi out times'!$B$2:$C$483, 2, 0)), 'ICAO LTO Cycle times'!$D$7,VLOOKUP($A258,' Taxi out times'!$B$2:$C$483, 2, 0)*60)</f>
        <v>257.15753424657532</v>
      </c>
      <c r="C258" s="30">
        <f>IF(ISNA(VLOOKUP($A258,' Taxi out times'!$B$484:$C$1071, 2, 0)), 'ICAO LTO Cycle times'!$D$7,VLOOKUP($A258,' Taxi out times'!$B$484:$C$1071, 2, 0)*60)</f>
        <v>495.06569343065689</v>
      </c>
      <c r="D258" s="30">
        <f>IF(ISNA(VLOOKUP($A258,' Taxi out times'!$B$1072:$C$1692, 2, 0)), 'ICAO LTO Cycle times'!$D$7,VLOOKUP($A258,' Taxi out times'!$B$1072:$C$1692, 2, 0)*60)</f>
        <v>419.90357831583458</v>
      </c>
      <c r="E258" s="30">
        <f>IF(ISNA(VLOOKUP($A258,' Taxi out times'!$B$1693:$C$2329, 2, 0)), 'ICAO LTO Cycle times'!$D$7,VLOOKUP($A258,' Taxi out times'!$B$1693:$C$2329, 2, 0)*60)</f>
        <v>415.13698630136986</v>
      </c>
      <c r="F258" s="30">
        <f>IF(ISNA(VLOOKUP($A258,' Taxi out times'!$B$2330:$C$2997, 2, 0)), 'ICAO LTO Cycle times'!$D$7,VLOOKUP($A258,' Taxi out times'!$B$2330:$C$2997, 2, 0)*60)</f>
        <v>415.47208821502409</v>
      </c>
      <c r="G258" s="30">
        <f>IF(ISNA(VLOOKUP($A258,' Taxi out times'!$B$2998:$C$3661, 2, 0)), 'ICAO LTO Cycle times'!$D$7,VLOOKUP($A258,' Taxi out times'!$B$2998:$C$3661, 2, 0)*60)</f>
        <v>538.22111977321049</v>
      </c>
      <c r="H258" s="30">
        <f>IF(ISNA(VLOOKUP($A258,' Taxi out times'!$B$3662:$C$4362, 2, 0)), 'ICAO LTO Cycle times'!$D$7,VLOOKUP($A258,' Taxi out times'!$B$3662:$C$4362, 2, 0)*60)</f>
        <v>575.8843226788432</v>
      </c>
      <c r="I258" s="30">
        <f>IF(ISNA(VLOOKUP($A258,' Taxi out times'!$B$4363:$C$5052, 2, 0)), 'ICAO LTO Cycle times'!$D$7,VLOOKUP($A258,' Taxi out times'!$B$4363:$C$5052, 2, 0)*60)</f>
        <v>584.63263904783696</v>
      </c>
      <c r="J258" s="30">
        <f>IF(ISNA(VLOOKUP($A258,' Taxi out times'!$B$5053:$C$5713, 2, 0)), 'ICAO LTO Cycle times'!$D$7,VLOOKUP($A258,' Taxi out times'!$B$5053:$C$5713, 2, 0)*60)</f>
        <v>574.69335182799955</v>
      </c>
      <c r="K258" s="30">
        <f>IF(ISNA(VLOOKUP($A258,' Taxi out times'!$B$5714:$C$6466, 2, 0)), 'ICAO LTO Cycle times'!$D$7,VLOOKUP($A258,' Taxi out times'!$B$5713:$C$6466, 2, 0)*60)</f>
        <v>539.22397645169917</v>
      </c>
      <c r="L258" s="30">
        <f>IF(ISNA(VLOOKUP($A258,' Taxi out times'!$B$6467:$C$7195, 2, 0)), 'ICAO LTO Cycle times'!$D$7,VLOOKUP($A258,' Taxi out times'!$B$6467:$C$7195, 2, 0)*60)</f>
        <v>539.33310707619205</v>
      </c>
      <c r="M258" s="30">
        <f>IF(ISNA(VLOOKUP($A258,'Taxi in times'!$B$2:$C$483, 2, 0)), 'ICAO LTO Cycle times'!$D$8,VLOOKUP($A258,'Taxi in times'!$B$2:$C$483, 2, 0)*60)</f>
        <v>180.61749571183532</v>
      </c>
      <c r="N258" s="30">
        <f>IF(ISNA(VLOOKUP($A258,'Taxi in times'!$B$483:$C$1074, 2, 0)), 'ICAO LTO Cycle times'!$D$8,VLOOKUP($A258,'Taxi in times'!$B$483:$C$1074, 2, 0)*60)</f>
        <v>269.91124260355031</v>
      </c>
      <c r="O258" s="30">
        <f>IF(ISNA(VLOOKUP($A258,'Taxi in times'!$B$1074:$C$1700, 2, 0)), 'ICAO LTO Cycle times'!$D$8,VLOOKUP($A258,'Taxi in times'!$B$1074:$C$1700, 2, 0)*60)</f>
        <v>244.0582191780822</v>
      </c>
      <c r="P258" s="30">
        <f>IF(ISNA(VLOOKUP($A258,'Taxi in times'!$B$1700:$C$2346, 2, 0)), 'ICAO LTO Cycle times'!$D$8,VLOOKUP($A258,'Taxi in times'!$B$1700:$C$2346, 2, 0)*60)</f>
        <v>256.7266734279919</v>
      </c>
      <c r="Q258" s="30">
        <f>IF(ISNA(VLOOKUP($A258,'Taxi in times'!$B$2346:$C$3020, 2, 0)), 'ICAO LTO Cycle times'!$D$8,VLOOKUP($A258,'Taxi in times'!$B$2346:$C$3020, 2, 0)*60)</f>
        <v>263.52319706017454</v>
      </c>
      <c r="R258" s="30">
        <f>IF(ISNA(VLOOKUP($A258,'Taxi in times'!$B$3020:$C$3684, 2, 0)), 'ICAO LTO Cycle times'!$D$8,VLOOKUP($A258,'Taxi in times'!$B$3020:$C$3684, 2, 0)*60)</f>
        <v>241.50654249675824</v>
      </c>
      <c r="S258" s="30">
        <f>IF(ISNA(VLOOKUP($A258,'Taxi in times'!$B$3684:$C$4389, 2, 0)), 'ICAO LTO Cycle times'!$D$8,VLOOKUP($A258,'Taxi in times'!$B$3684:$C$4389, 2, 0)*60)</f>
        <v>212.25577624645319</v>
      </c>
      <c r="T258" s="30">
        <f>IF(ISNA(VLOOKUP($A258,'Taxi in times'!$B$4389:$C$5084, 2, 0)), 'ICAO LTO Cycle times'!$D$8,VLOOKUP($A258,'Taxi in times'!$B$4389:$C$5084, 2, 0)*60)</f>
        <v>217.7407195888064</v>
      </c>
      <c r="U258" s="30">
        <f>IF(ISNA(VLOOKUP($A258,'Taxi in times'!$B$5085:$C$5749, 2, 0)), 'ICAO LTO Cycle times'!$D$8,VLOOKUP($A258,'Taxi in times'!$B$5085:$C$5749, 2, 0)*60)</f>
        <v>224.20271206572303</v>
      </c>
      <c r="V258" s="30">
        <f>IF(ISNA(VLOOKUP($A258,'Taxi in times'!$B$5750:$C$6509, 2, 0)), 'ICAO LTO Cycle times'!$D$8,VLOOKUP($A258,'Taxi in times'!$B$5750:$C$6509, 2, 0)*60)</f>
        <v>245.14606341289635</v>
      </c>
      <c r="W258" s="30">
        <f>IF(ISNA(VLOOKUP($A258,'Taxi in times'!$B$6510:$C$7239, 2, 0)), 'ICAO LTO Cycle times'!$D$8,VLOOKUP($A258,'Taxi in times'!$B$6510:$C$7239, 2, 0)*60)</f>
        <v>248.18505942275044</v>
      </c>
    </row>
    <row r="259" spans="1:23">
      <c r="A259" s="3" t="s">
        <v>1154</v>
      </c>
      <c r="B259" s="30">
        <f>IF(ISNA(VLOOKUP($A259,' Taxi out times'!$B$2:$C$483, 2, 0)), 'ICAO LTO Cycle times'!$D$7,VLOOKUP($A259,' Taxi out times'!$B$2:$C$483, 2, 0)*60)</f>
        <v>189.52012383900927</v>
      </c>
      <c r="C259" s="30">
        <f>IF(ISNA(VLOOKUP($A259,' Taxi out times'!$B$484:$C$1071, 2, 0)), 'ICAO LTO Cycle times'!$D$7,VLOOKUP($A259,' Taxi out times'!$B$484:$C$1071, 2, 0)*60)</f>
        <v>157.26847521047708</v>
      </c>
      <c r="D259" s="30">
        <f>IF(ISNA(VLOOKUP($A259,' Taxi out times'!$B$1072:$C$1692, 2, 0)), 'ICAO LTO Cycle times'!$D$7,VLOOKUP($A259,' Taxi out times'!$B$1072:$C$1692, 2, 0)*60)</f>
        <v>151.19999999999999</v>
      </c>
      <c r="E259" s="30">
        <f>IF(ISNA(VLOOKUP($A259,' Taxi out times'!$B$1693:$C$2329, 2, 0)), 'ICAO LTO Cycle times'!$D$7,VLOOKUP($A259,' Taxi out times'!$B$1693:$C$2329, 2, 0)*60)</f>
        <v>1140</v>
      </c>
      <c r="F259" s="30">
        <f>IF(ISNA(VLOOKUP($A259,' Taxi out times'!$B$2330:$C$2997, 2, 0)), 'ICAO LTO Cycle times'!$D$7,VLOOKUP($A259,' Taxi out times'!$B$2330:$C$2997, 2, 0)*60)</f>
        <v>1140</v>
      </c>
      <c r="G259" s="30">
        <f>IF(ISNA(VLOOKUP($A259,' Taxi out times'!$B$2998:$C$3661, 2, 0)), 'ICAO LTO Cycle times'!$D$7,VLOOKUP($A259,' Taxi out times'!$B$2998:$C$3661, 2, 0)*60)</f>
        <v>1140</v>
      </c>
      <c r="H259" s="30">
        <f>IF(ISNA(VLOOKUP($A259,' Taxi out times'!$B$3662:$C$4362, 2, 0)), 'ICAO LTO Cycle times'!$D$7,VLOOKUP($A259,' Taxi out times'!$B$3662:$C$4362, 2, 0)*60)</f>
        <v>1140</v>
      </c>
      <c r="I259" s="30">
        <f>IF(ISNA(VLOOKUP($A259,' Taxi out times'!$B$4363:$C$5052, 2, 0)), 'ICAO LTO Cycle times'!$D$7,VLOOKUP($A259,' Taxi out times'!$B$4363:$C$5052, 2, 0)*60)</f>
        <v>1140</v>
      </c>
      <c r="J259" s="30">
        <f>IF(ISNA(VLOOKUP($A259,' Taxi out times'!$B$5053:$C$5713, 2, 0)), 'ICAO LTO Cycle times'!$D$7,VLOOKUP($A259,' Taxi out times'!$B$5053:$C$5713, 2, 0)*60)</f>
        <v>1140</v>
      </c>
      <c r="K259" s="30">
        <f>IF(ISNA(VLOOKUP($A259,' Taxi out times'!$B$5714:$C$6466, 2, 0)), 'ICAO LTO Cycle times'!$D$7,VLOOKUP($A259,' Taxi out times'!$B$5713:$C$6466, 2, 0)*60)</f>
        <v>1140</v>
      </c>
      <c r="L259" s="30">
        <f>IF(ISNA(VLOOKUP($A259,' Taxi out times'!$B$6467:$C$7195, 2, 0)), 'ICAO LTO Cycle times'!$D$7,VLOOKUP($A259,' Taxi out times'!$B$6467:$C$7195, 2, 0)*60)</f>
        <v>298</v>
      </c>
      <c r="M259" s="30">
        <f>IF(ISNA(VLOOKUP($A259,'Taxi in times'!$B$2:$C$483, 2, 0)), 'ICAO LTO Cycle times'!$D$8,VLOOKUP($A259,'Taxi in times'!$B$2:$C$483, 2, 0)*60)</f>
        <v>125.57275541795667</v>
      </c>
      <c r="N259" s="30">
        <f>IF(ISNA(VLOOKUP($A259,'Taxi in times'!$B$483:$C$1074, 2, 0)), 'ICAO LTO Cycle times'!$D$8,VLOOKUP($A259,'Taxi in times'!$B$483:$C$1074, 2, 0)*60)</f>
        <v>122.96641791044777</v>
      </c>
      <c r="O259" s="30">
        <f>IF(ISNA(VLOOKUP($A259,'Taxi in times'!$B$1074:$C$1700, 2, 0)), 'ICAO LTO Cycle times'!$D$8,VLOOKUP($A259,'Taxi in times'!$B$1074:$C$1700, 2, 0)*60)</f>
        <v>124.23076923076924</v>
      </c>
      <c r="P259" s="30">
        <f>IF(ISNA(VLOOKUP($A259,'Taxi in times'!$B$1700:$C$2346, 2, 0)), 'ICAO LTO Cycle times'!$D$8,VLOOKUP($A259,'Taxi in times'!$B$1700:$C$2346, 2, 0)*60)</f>
        <v>420</v>
      </c>
      <c r="Q259" s="30">
        <f>IF(ISNA(VLOOKUP($A259,'Taxi in times'!$B$2346:$C$3020, 2, 0)), 'ICAO LTO Cycle times'!$D$8,VLOOKUP($A259,'Taxi in times'!$B$2346:$C$3020, 2, 0)*60)</f>
        <v>420</v>
      </c>
      <c r="R259" s="30">
        <f>IF(ISNA(VLOOKUP($A259,'Taxi in times'!$B$3020:$C$3684, 2, 0)), 'ICAO LTO Cycle times'!$D$8,VLOOKUP($A259,'Taxi in times'!$B$3020:$C$3684, 2, 0)*60)</f>
        <v>420</v>
      </c>
      <c r="S259" s="30">
        <f>IF(ISNA(VLOOKUP($A259,'Taxi in times'!$B$3684:$C$4389, 2, 0)), 'ICAO LTO Cycle times'!$D$8,VLOOKUP($A259,'Taxi in times'!$B$3684:$C$4389, 2, 0)*60)</f>
        <v>420</v>
      </c>
      <c r="T259" s="30">
        <f>IF(ISNA(VLOOKUP($A259,'Taxi in times'!$B$4389:$C$5084, 2, 0)), 'ICAO LTO Cycle times'!$D$8,VLOOKUP($A259,'Taxi in times'!$B$4389:$C$5084, 2, 0)*60)</f>
        <v>420</v>
      </c>
      <c r="U259" s="30">
        <f>IF(ISNA(VLOOKUP($A259,'Taxi in times'!$B$5085:$C$5749, 2, 0)), 'ICAO LTO Cycle times'!$D$8,VLOOKUP($A259,'Taxi in times'!$B$5085:$C$5749, 2, 0)*60)</f>
        <v>420</v>
      </c>
      <c r="V259" s="30">
        <f>IF(ISNA(VLOOKUP($A259,'Taxi in times'!$B$5750:$C$6509, 2, 0)), 'ICAO LTO Cycle times'!$D$8,VLOOKUP($A259,'Taxi in times'!$B$5750:$C$6509, 2, 0)*60)</f>
        <v>420</v>
      </c>
      <c r="W259" s="30">
        <f>IF(ISNA(VLOOKUP($A259,'Taxi in times'!$B$6510:$C$7239, 2, 0)), 'ICAO LTO Cycle times'!$D$8,VLOOKUP($A259,'Taxi in times'!$B$6510:$C$7239, 2, 0)*60)</f>
        <v>192.22222222222223</v>
      </c>
    </row>
    <row r="260" spans="1:23">
      <c r="A260" s="3" t="s">
        <v>1070</v>
      </c>
      <c r="B260" s="30">
        <f>IF(ISNA(VLOOKUP($A260,' Taxi out times'!$B$2:$C$483, 2, 0)), 'ICAO LTO Cycle times'!$D$7,VLOOKUP($A260,' Taxi out times'!$B$2:$C$483, 2, 0)*60)</f>
        <v>210.54469273743015</v>
      </c>
      <c r="C260" s="30">
        <f>IF(ISNA(VLOOKUP($A260,' Taxi out times'!$B$484:$C$1071, 2, 0)), 'ICAO LTO Cycle times'!$D$7,VLOOKUP($A260,' Taxi out times'!$B$484:$C$1071, 2, 0)*60)</f>
        <v>212.28260869565219</v>
      </c>
      <c r="D260" s="30">
        <f>IF(ISNA(VLOOKUP($A260,' Taxi out times'!$B$1072:$C$1692, 2, 0)), 'ICAO LTO Cycle times'!$D$7,VLOOKUP($A260,' Taxi out times'!$B$1072:$C$1692, 2, 0)*60)</f>
        <v>218.88317413666419</v>
      </c>
      <c r="E260" s="30">
        <f>IF(ISNA(VLOOKUP($A260,' Taxi out times'!$B$1693:$C$2329, 2, 0)), 'ICAO LTO Cycle times'!$D$7,VLOOKUP($A260,' Taxi out times'!$B$1693:$C$2329, 2, 0)*60)</f>
        <v>1140</v>
      </c>
      <c r="F260" s="30">
        <f>IF(ISNA(VLOOKUP($A260,' Taxi out times'!$B$2330:$C$2997, 2, 0)), 'ICAO LTO Cycle times'!$D$7,VLOOKUP($A260,' Taxi out times'!$B$2330:$C$2997, 2, 0)*60)</f>
        <v>1140</v>
      </c>
      <c r="G260" s="30">
        <f>IF(ISNA(VLOOKUP($A260,' Taxi out times'!$B$2998:$C$3661, 2, 0)), 'ICAO LTO Cycle times'!$D$7,VLOOKUP($A260,' Taxi out times'!$B$2998:$C$3661, 2, 0)*60)</f>
        <v>1140</v>
      </c>
      <c r="H260" s="30">
        <f>IF(ISNA(VLOOKUP($A260,' Taxi out times'!$B$3662:$C$4362, 2, 0)), 'ICAO LTO Cycle times'!$D$7,VLOOKUP($A260,' Taxi out times'!$B$3662:$C$4362, 2, 0)*60)</f>
        <v>478.02061855670104</v>
      </c>
      <c r="I260" s="30">
        <f>IF(ISNA(VLOOKUP($A260,' Taxi out times'!$B$4363:$C$5052, 2, 0)), 'ICAO LTO Cycle times'!$D$7,VLOOKUP($A260,' Taxi out times'!$B$4363:$C$5052, 2, 0)*60)</f>
        <v>460.49792531120335</v>
      </c>
      <c r="J260" s="30">
        <f>IF(ISNA(VLOOKUP($A260,' Taxi out times'!$B$5053:$C$5713, 2, 0)), 'ICAO LTO Cycle times'!$D$7,VLOOKUP($A260,' Taxi out times'!$B$5053:$C$5713, 2, 0)*60)</f>
        <v>469.97560975609758</v>
      </c>
      <c r="K260" s="30">
        <f>IF(ISNA(VLOOKUP($A260,' Taxi out times'!$B$5714:$C$6466, 2, 0)), 'ICAO LTO Cycle times'!$D$7,VLOOKUP($A260,' Taxi out times'!$B$5713:$C$6466, 2, 0)*60)</f>
        <v>225.20775623268696</v>
      </c>
      <c r="L260" s="30">
        <f>IF(ISNA(VLOOKUP($A260,' Taxi out times'!$B$6467:$C$7195, 2, 0)), 'ICAO LTO Cycle times'!$D$7,VLOOKUP($A260,' Taxi out times'!$B$6467:$C$7195, 2, 0)*60)</f>
        <v>224.66257668711657</v>
      </c>
      <c r="M260" s="30">
        <f>IF(ISNA(VLOOKUP($A260,'Taxi in times'!$B$2:$C$483, 2, 0)), 'ICAO LTO Cycle times'!$D$8,VLOOKUP($A260,'Taxi in times'!$B$2:$C$483, 2, 0)*60)</f>
        <v>122.13836477987422</v>
      </c>
      <c r="N260" s="30">
        <f>IF(ISNA(VLOOKUP($A260,'Taxi in times'!$B$483:$C$1074, 2, 0)), 'ICAO LTO Cycle times'!$D$8,VLOOKUP($A260,'Taxi in times'!$B$483:$C$1074, 2, 0)*60)</f>
        <v>118.58095815645846</v>
      </c>
      <c r="O260" s="30">
        <f>IF(ISNA(VLOOKUP($A260,'Taxi in times'!$B$1074:$C$1700, 2, 0)), 'ICAO LTO Cycle times'!$D$8,VLOOKUP($A260,'Taxi in times'!$B$1074:$C$1700, 2, 0)*60)</f>
        <v>124.6764705882353</v>
      </c>
      <c r="P260" s="30">
        <f>IF(ISNA(VLOOKUP($A260,'Taxi in times'!$B$1700:$C$2346, 2, 0)), 'ICAO LTO Cycle times'!$D$8,VLOOKUP($A260,'Taxi in times'!$B$1700:$C$2346, 2, 0)*60)</f>
        <v>420</v>
      </c>
      <c r="Q260" s="30">
        <f>IF(ISNA(VLOOKUP($A260,'Taxi in times'!$B$2346:$C$3020, 2, 0)), 'ICAO LTO Cycle times'!$D$8,VLOOKUP($A260,'Taxi in times'!$B$2346:$C$3020, 2, 0)*60)</f>
        <v>420</v>
      </c>
      <c r="R260" s="30">
        <f>IF(ISNA(VLOOKUP($A260,'Taxi in times'!$B$3020:$C$3684, 2, 0)), 'ICAO LTO Cycle times'!$D$8,VLOOKUP($A260,'Taxi in times'!$B$3020:$C$3684, 2, 0)*60)</f>
        <v>420</v>
      </c>
      <c r="S260" s="30">
        <f>IF(ISNA(VLOOKUP($A260,'Taxi in times'!$B$3684:$C$4389, 2, 0)), 'ICAO LTO Cycle times'!$D$8,VLOOKUP($A260,'Taxi in times'!$B$3684:$C$4389, 2, 0)*60)</f>
        <v>180.60975609756099</v>
      </c>
      <c r="T260" s="30">
        <f>IF(ISNA(VLOOKUP($A260,'Taxi in times'!$B$4389:$C$5084, 2, 0)), 'ICAO LTO Cycle times'!$D$8,VLOOKUP($A260,'Taxi in times'!$B$4389:$C$5084, 2, 0)*60)</f>
        <v>205.19337016574585</v>
      </c>
      <c r="U260" s="30">
        <f>IF(ISNA(VLOOKUP($A260,'Taxi in times'!$B$5085:$C$5749, 2, 0)), 'ICAO LTO Cycle times'!$D$8,VLOOKUP($A260,'Taxi in times'!$B$5085:$C$5749, 2, 0)*60)</f>
        <v>214.03636363636363</v>
      </c>
      <c r="V260" s="30">
        <f>IF(ISNA(VLOOKUP($A260,'Taxi in times'!$B$5750:$C$6509, 2, 0)), 'ICAO LTO Cycle times'!$D$8,VLOOKUP($A260,'Taxi in times'!$B$5750:$C$6509, 2, 0)*60)</f>
        <v>144.19889502762433</v>
      </c>
      <c r="W260" s="30">
        <f>IF(ISNA(VLOOKUP($A260,'Taxi in times'!$B$6510:$C$7239, 2, 0)), 'ICAO LTO Cycle times'!$D$8,VLOOKUP($A260,'Taxi in times'!$B$6510:$C$7239, 2, 0)*60)</f>
        <v>147.25050916496946</v>
      </c>
    </row>
    <row r="261" spans="1:23">
      <c r="A261" s="3" t="s">
        <v>1039</v>
      </c>
      <c r="B261" s="30">
        <f>IF(ISNA(VLOOKUP($A261,' Taxi out times'!$B$2:$C$483, 2, 0)), 'ICAO LTO Cycle times'!$D$7,VLOOKUP($A261,' Taxi out times'!$B$2:$C$483, 2, 0)*60)</f>
        <v>183.64826941066417</v>
      </c>
      <c r="C261" s="30">
        <f>IF(ISNA(VLOOKUP($A261,' Taxi out times'!$B$484:$C$1071, 2, 0)), 'ICAO LTO Cycle times'!$D$7,VLOOKUP($A261,' Taxi out times'!$B$484:$C$1071, 2, 0)*60)</f>
        <v>168.62068965517241</v>
      </c>
      <c r="D261" s="30">
        <f>IF(ISNA(VLOOKUP($A261,' Taxi out times'!$B$1072:$C$1692, 2, 0)), 'ICAO LTO Cycle times'!$D$7,VLOOKUP($A261,' Taxi out times'!$B$1072:$C$1692, 2, 0)*60)</f>
        <v>232.13793103448276</v>
      </c>
      <c r="E261" s="30">
        <f>IF(ISNA(VLOOKUP($A261,' Taxi out times'!$B$1693:$C$2329, 2, 0)), 'ICAO LTO Cycle times'!$D$7,VLOOKUP($A261,' Taxi out times'!$B$1693:$C$2329, 2, 0)*60)</f>
        <v>1140</v>
      </c>
      <c r="F261" s="30">
        <f>IF(ISNA(VLOOKUP($A261,' Taxi out times'!$B$2330:$C$2997, 2, 0)), 'ICAO LTO Cycle times'!$D$7,VLOOKUP($A261,' Taxi out times'!$B$2330:$C$2997, 2, 0)*60)</f>
        <v>1140</v>
      </c>
      <c r="G261" s="30">
        <f>IF(ISNA(VLOOKUP($A261,' Taxi out times'!$B$2998:$C$3661, 2, 0)), 'ICAO LTO Cycle times'!$D$7,VLOOKUP($A261,' Taxi out times'!$B$2998:$C$3661, 2, 0)*60)</f>
        <v>347.71084337349396</v>
      </c>
      <c r="H261" s="30">
        <f>IF(ISNA(VLOOKUP($A261,' Taxi out times'!$B$3662:$C$4362, 2, 0)), 'ICAO LTO Cycle times'!$D$7,VLOOKUP($A261,' Taxi out times'!$B$3662:$C$4362, 2, 0)*60)</f>
        <v>264.4836272040302</v>
      </c>
      <c r="I261" s="30">
        <f>IF(ISNA(VLOOKUP($A261,' Taxi out times'!$B$4363:$C$5052, 2, 0)), 'ICAO LTO Cycle times'!$D$7,VLOOKUP($A261,' Taxi out times'!$B$4363:$C$5052, 2, 0)*60)</f>
        <v>303.48837209302326</v>
      </c>
      <c r="J261" s="30">
        <f>IF(ISNA(VLOOKUP($A261,' Taxi out times'!$B$5053:$C$5713, 2, 0)), 'ICAO LTO Cycle times'!$D$7,VLOOKUP($A261,' Taxi out times'!$B$5053:$C$5713, 2, 0)*60)</f>
        <v>1140</v>
      </c>
      <c r="K261" s="30">
        <f>IF(ISNA(VLOOKUP($A261,' Taxi out times'!$B$5714:$C$6466, 2, 0)), 'ICAO LTO Cycle times'!$D$7,VLOOKUP($A261,' Taxi out times'!$B$5713:$C$6466, 2, 0)*60)</f>
        <v>304.9315068493151</v>
      </c>
      <c r="L261" s="30">
        <f>IF(ISNA(VLOOKUP($A261,' Taxi out times'!$B$6467:$C$7195, 2, 0)), 'ICAO LTO Cycle times'!$D$7,VLOOKUP($A261,' Taxi out times'!$B$6467:$C$7195, 2, 0)*60)</f>
        <v>229.29292929292927</v>
      </c>
      <c r="M261" s="30">
        <f>IF(ISNA(VLOOKUP($A261,'Taxi in times'!$B$2:$C$483, 2, 0)), 'ICAO LTO Cycle times'!$D$8,VLOOKUP($A261,'Taxi in times'!$B$2:$C$483, 2, 0)*60)</f>
        <v>123.90697674418605</v>
      </c>
      <c r="N261" s="30">
        <f>IF(ISNA(VLOOKUP($A261,'Taxi in times'!$B$483:$C$1074, 2, 0)), 'ICAO LTO Cycle times'!$D$8,VLOOKUP($A261,'Taxi in times'!$B$483:$C$1074, 2, 0)*60)</f>
        <v>126.75067506750676</v>
      </c>
      <c r="O261" s="30">
        <f>IF(ISNA(VLOOKUP($A261,'Taxi in times'!$B$1074:$C$1700, 2, 0)), 'ICAO LTO Cycle times'!$D$8,VLOOKUP($A261,'Taxi in times'!$B$1074:$C$1700, 2, 0)*60)</f>
        <v>153.06930693069307</v>
      </c>
      <c r="P261" s="30">
        <f>IF(ISNA(VLOOKUP($A261,'Taxi in times'!$B$1700:$C$2346, 2, 0)), 'ICAO LTO Cycle times'!$D$8,VLOOKUP($A261,'Taxi in times'!$B$1700:$C$2346, 2, 0)*60)</f>
        <v>221.71428571428572</v>
      </c>
      <c r="Q261" s="30">
        <f>IF(ISNA(VLOOKUP($A261,'Taxi in times'!$B$2346:$C$3020, 2, 0)), 'ICAO LTO Cycle times'!$D$8,VLOOKUP($A261,'Taxi in times'!$B$2346:$C$3020, 2, 0)*60)</f>
        <v>201.05263157894737</v>
      </c>
      <c r="R261" s="30">
        <f>IF(ISNA(VLOOKUP($A261,'Taxi in times'!$B$3020:$C$3684, 2, 0)), 'ICAO LTO Cycle times'!$D$8,VLOOKUP($A261,'Taxi in times'!$B$3020:$C$3684, 2, 0)*60)</f>
        <v>185.29411764705884</v>
      </c>
      <c r="S261" s="30">
        <f>IF(ISNA(VLOOKUP($A261,'Taxi in times'!$B$3684:$C$4389, 2, 0)), 'ICAO LTO Cycle times'!$D$8,VLOOKUP($A261,'Taxi in times'!$B$3684:$C$4389, 2, 0)*60)</f>
        <v>158.07407407407408</v>
      </c>
      <c r="T261" s="30">
        <f>IF(ISNA(VLOOKUP($A261,'Taxi in times'!$B$4389:$C$5084, 2, 0)), 'ICAO LTO Cycle times'!$D$8,VLOOKUP($A261,'Taxi in times'!$B$4389:$C$5084, 2, 0)*60)</f>
        <v>160.23121387283237</v>
      </c>
      <c r="U261" s="30">
        <f>IF(ISNA(VLOOKUP($A261,'Taxi in times'!$B$5085:$C$5749, 2, 0)), 'ICAO LTO Cycle times'!$D$8,VLOOKUP($A261,'Taxi in times'!$B$5085:$C$5749, 2, 0)*60)</f>
        <v>420</v>
      </c>
      <c r="V261" s="30">
        <f>IF(ISNA(VLOOKUP($A261,'Taxi in times'!$B$5750:$C$6509, 2, 0)), 'ICAO LTO Cycle times'!$D$8,VLOOKUP($A261,'Taxi in times'!$B$5750:$C$6509, 2, 0)*60)</f>
        <v>174.82758620689654</v>
      </c>
      <c r="W261" s="30">
        <f>IF(ISNA(VLOOKUP($A261,'Taxi in times'!$B$6510:$C$7239, 2, 0)), 'ICAO LTO Cycle times'!$D$8,VLOOKUP($A261,'Taxi in times'!$B$6510:$C$7239, 2, 0)*60)</f>
        <v>152.0257234726688</v>
      </c>
    </row>
    <row r="262" spans="1:23">
      <c r="A262" s="3" t="s">
        <v>1040</v>
      </c>
      <c r="B262" s="30">
        <f>IF(ISNA(VLOOKUP($A262,' Taxi out times'!$B$2:$C$483, 2, 0)), 'ICAO LTO Cycle times'!$D$7,VLOOKUP($A262,' Taxi out times'!$B$2:$C$483, 2, 0)*60)</f>
        <v>186.53245686113394</v>
      </c>
      <c r="C262" s="30">
        <f>IF(ISNA(VLOOKUP($A262,' Taxi out times'!$B$484:$C$1071, 2, 0)), 'ICAO LTO Cycle times'!$D$7,VLOOKUP($A262,' Taxi out times'!$B$484:$C$1071, 2, 0)*60)</f>
        <v>177.19123505976094</v>
      </c>
      <c r="D262" s="30">
        <f>IF(ISNA(VLOOKUP($A262,' Taxi out times'!$B$1072:$C$1692, 2, 0)), 'ICAO LTO Cycle times'!$D$7,VLOOKUP($A262,' Taxi out times'!$B$1072:$C$1692, 2, 0)*60)</f>
        <v>181.12038140643622</v>
      </c>
      <c r="E262" s="30">
        <f>IF(ISNA(VLOOKUP($A262,' Taxi out times'!$B$1693:$C$2329, 2, 0)), 'ICAO LTO Cycle times'!$D$7,VLOOKUP($A262,' Taxi out times'!$B$1693:$C$2329, 2, 0)*60)</f>
        <v>1140</v>
      </c>
      <c r="F262" s="30">
        <f>IF(ISNA(VLOOKUP($A262,' Taxi out times'!$B$2330:$C$2997, 2, 0)), 'ICAO LTO Cycle times'!$D$7,VLOOKUP($A262,' Taxi out times'!$B$2330:$C$2997, 2, 0)*60)</f>
        <v>1140</v>
      </c>
      <c r="G262" s="30">
        <f>IF(ISNA(VLOOKUP($A262,' Taxi out times'!$B$2998:$C$3661, 2, 0)), 'ICAO LTO Cycle times'!$D$7,VLOOKUP($A262,' Taxi out times'!$B$2998:$C$3661, 2, 0)*60)</f>
        <v>286.80628272251306</v>
      </c>
      <c r="H262" s="30">
        <f>IF(ISNA(VLOOKUP($A262,' Taxi out times'!$B$3662:$C$4362, 2, 0)), 'ICAO LTO Cycle times'!$D$7,VLOOKUP($A262,' Taxi out times'!$B$3662:$C$4362, 2, 0)*60)</f>
        <v>294.57286432160805</v>
      </c>
      <c r="I262" s="30">
        <f>IF(ISNA(VLOOKUP($A262,' Taxi out times'!$B$4363:$C$5052, 2, 0)), 'ICAO LTO Cycle times'!$D$7,VLOOKUP($A262,' Taxi out times'!$B$4363:$C$5052, 2, 0)*60)</f>
        <v>298.2439024390244</v>
      </c>
      <c r="J262" s="30">
        <f>IF(ISNA(VLOOKUP($A262,' Taxi out times'!$B$5053:$C$5713, 2, 0)), 'ICAO LTO Cycle times'!$D$7,VLOOKUP($A262,' Taxi out times'!$B$5053:$C$5713, 2, 0)*60)</f>
        <v>297.93103448275861</v>
      </c>
      <c r="K262" s="30">
        <f>IF(ISNA(VLOOKUP($A262,' Taxi out times'!$B$5714:$C$6466, 2, 0)), 'ICAO LTO Cycle times'!$D$7,VLOOKUP($A262,' Taxi out times'!$B$5713:$C$6466, 2, 0)*60)</f>
        <v>231.87692307692308</v>
      </c>
      <c r="L262" s="30">
        <f>IF(ISNA(VLOOKUP($A262,' Taxi out times'!$B$6467:$C$7195, 2, 0)), 'ICAO LTO Cycle times'!$D$7,VLOOKUP($A262,' Taxi out times'!$B$6467:$C$7195, 2, 0)*60)</f>
        <v>379.07394609536976</v>
      </c>
      <c r="M262" s="30">
        <f>IF(ISNA(VLOOKUP($A262,'Taxi in times'!$B$2:$C$483, 2, 0)), 'ICAO LTO Cycle times'!$D$8,VLOOKUP($A262,'Taxi in times'!$B$2:$C$483, 2, 0)*60)</f>
        <v>116.10197368421052</v>
      </c>
      <c r="N262" s="30">
        <f>IF(ISNA(VLOOKUP($A262,'Taxi in times'!$B$483:$C$1074, 2, 0)), 'ICAO LTO Cycle times'!$D$8,VLOOKUP($A262,'Taxi in times'!$B$483:$C$1074, 2, 0)*60)</f>
        <v>124.33915211970076</v>
      </c>
      <c r="O262" s="30">
        <f>IF(ISNA(VLOOKUP($A262,'Taxi in times'!$B$1074:$C$1700, 2, 0)), 'ICAO LTO Cycle times'!$D$8,VLOOKUP($A262,'Taxi in times'!$B$1074:$C$1700, 2, 0)*60)</f>
        <v>123.55043685464653</v>
      </c>
      <c r="P262" s="30">
        <f>IF(ISNA(VLOOKUP($A262,'Taxi in times'!$B$1700:$C$2346, 2, 0)), 'ICAO LTO Cycle times'!$D$8,VLOOKUP($A262,'Taxi in times'!$B$1700:$C$2346, 2, 0)*60)</f>
        <v>420</v>
      </c>
      <c r="Q262" s="30">
        <f>IF(ISNA(VLOOKUP($A262,'Taxi in times'!$B$2346:$C$3020, 2, 0)), 'ICAO LTO Cycle times'!$D$8,VLOOKUP($A262,'Taxi in times'!$B$2346:$C$3020, 2, 0)*60)</f>
        <v>420</v>
      </c>
      <c r="R262" s="30">
        <f>IF(ISNA(VLOOKUP($A262,'Taxi in times'!$B$3020:$C$3684, 2, 0)), 'ICAO LTO Cycle times'!$D$8,VLOOKUP($A262,'Taxi in times'!$B$3020:$C$3684, 2, 0)*60)</f>
        <v>216.94736842105263</v>
      </c>
      <c r="S262" s="30">
        <f>IF(ISNA(VLOOKUP($A262,'Taxi in times'!$B$3684:$C$4389, 2, 0)), 'ICAO LTO Cycle times'!$D$8,VLOOKUP($A262,'Taxi in times'!$B$3684:$C$4389, 2, 0)*60)</f>
        <v>198.50746268656718</v>
      </c>
      <c r="T262" s="30">
        <f>IF(ISNA(VLOOKUP($A262,'Taxi in times'!$B$4389:$C$5084, 2, 0)), 'ICAO LTO Cycle times'!$D$8,VLOOKUP($A262,'Taxi in times'!$B$4389:$C$5084, 2, 0)*60)</f>
        <v>190.17857142857144</v>
      </c>
      <c r="U262" s="30">
        <f>IF(ISNA(VLOOKUP($A262,'Taxi in times'!$B$5085:$C$5749, 2, 0)), 'ICAO LTO Cycle times'!$D$8,VLOOKUP($A262,'Taxi in times'!$B$5085:$C$5749, 2, 0)*60)</f>
        <v>186.38297872340425</v>
      </c>
      <c r="V262" s="30">
        <f>IF(ISNA(VLOOKUP($A262,'Taxi in times'!$B$5750:$C$6509, 2, 0)), 'ICAO LTO Cycle times'!$D$8,VLOOKUP($A262,'Taxi in times'!$B$5750:$C$6509, 2, 0)*60)</f>
        <v>122.16271884654995</v>
      </c>
      <c r="W262" s="30">
        <f>IF(ISNA(VLOOKUP($A262,'Taxi in times'!$B$6510:$C$7239, 2, 0)), 'ICAO LTO Cycle times'!$D$8,VLOOKUP($A262,'Taxi in times'!$B$6510:$C$7239, 2, 0)*60)</f>
        <v>164.46132596685084</v>
      </c>
    </row>
    <row r="263" spans="1:23">
      <c r="A263" s="3" t="s">
        <v>571</v>
      </c>
      <c r="B263" s="30">
        <f>IF(ISNA(VLOOKUP($A263,' Taxi out times'!$B$2:$C$483, 2, 0)), 'ICAO LTO Cycle times'!$D$7,VLOOKUP($A263,' Taxi out times'!$B$2:$C$483, 2, 0)*60)</f>
        <v>238.41526045487896</v>
      </c>
      <c r="C263" s="30">
        <f>IF(ISNA(VLOOKUP($A263,' Taxi out times'!$B$484:$C$1071, 2, 0)), 'ICAO LTO Cycle times'!$D$7,VLOOKUP($A263,' Taxi out times'!$B$484:$C$1071, 2, 0)*60)</f>
        <v>232.96838858905167</v>
      </c>
      <c r="D263" s="30">
        <f>IF(ISNA(VLOOKUP($A263,' Taxi out times'!$B$1072:$C$1692, 2, 0)), 'ICAO LTO Cycle times'!$D$7,VLOOKUP($A263,' Taxi out times'!$B$1072:$C$1692, 2, 0)*60)</f>
        <v>212.33256351039259</v>
      </c>
      <c r="E263" s="30">
        <f>IF(ISNA(VLOOKUP($A263,' Taxi out times'!$B$1693:$C$2329, 2, 0)), 'ICAO LTO Cycle times'!$D$7,VLOOKUP($A263,' Taxi out times'!$B$1693:$C$2329, 2, 0)*60)</f>
        <v>227.48957464553794</v>
      </c>
      <c r="F263" s="30">
        <f>IF(ISNA(VLOOKUP($A263,' Taxi out times'!$B$2330:$C$2997, 2, 0)), 'ICAO LTO Cycle times'!$D$7,VLOOKUP($A263,' Taxi out times'!$B$2330:$C$2997, 2, 0)*60)</f>
        <v>217.6829268292683</v>
      </c>
      <c r="G263" s="30">
        <f>IF(ISNA(VLOOKUP($A263,' Taxi out times'!$B$2998:$C$3661, 2, 0)), 'ICAO LTO Cycle times'!$D$7,VLOOKUP($A263,' Taxi out times'!$B$2998:$C$3661, 2, 0)*60)</f>
        <v>1140</v>
      </c>
      <c r="H263" s="30">
        <f>IF(ISNA(VLOOKUP($A263,' Taxi out times'!$B$3662:$C$4362, 2, 0)), 'ICAO LTO Cycle times'!$D$7,VLOOKUP($A263,' Taxi out times'!$B$3662:$C$4362, 2, 0)*60)</f>
        <v>213.44398340248961</v>
      </c>
      <c r="I263" s="30">
        <f>IF(ISNA(VLOOKUP($A263,' Taxi out times'!$B$4363:$C$5052, 2, 0)), 'ICAO LTO Cycle times'!$D$7,VLOOKUP($A263,' Taxi out times'!$B$4363:$C$5052, 2, 0)*60)</f>
        <v>208.51648351648353</v>
      </c>
      <c r="J263" s="30">
        <f>IF(ISNA(VLOOKUP($A263,' Taxi out times'!$B$5053:$C$5713, 2, 0)), 'ICAO LTO Cycle times'!$D$7,VLOOKUP($A263,' Taxi out times'!$B$5053:$C$5713, 2, 0)*60)</f>
        <v>210.15652173913045</v>
      </c>
      <c r="K263" s="30">
        <f>IF(ISNA(VLOOKUP($A263,' Taxi out times'!$B$5714:$C$6466, 2, 0)), 'ICAO LTO Cycle times'!$D$7,VLOOKUP($A263,' Taxi out times'!$B$5713:$C$6466, 2, 0)*60)</f>
        <v>227.16360116166504</v>
      </c>
      <c r="L263" s="30">
        <f>IF(ISNA(VLOOKUP($A263,' Taxi out times'!$B$6467:$C$7195, 2, 0)), 'ICAO LTO Cycle times'!$D$7,VLOOKUP($A263,' Taxi out times'!$B$6467:$C$7195, 2, 0)*60)</f>
        <v>212.10481825866441</v>
      </c>
      <c r="M263" s="30">
        <f>IF(ISNA(VLOOKUP($A263,'Taxi in times'!$B$2:$C$483, 2, 0)), 'ICAO LTO Cycle times'!$D$8,VLOOKUP($A263,'Taxi in times'!$B$2:$C$483, 2, 0)*60)</f>
        <v>207.0867309117865</v>
      </c>
      <c r="N263" s="30">
        <f>IF(ISNA(VLOOKUP($A263,'Taxi in times'!$B$483:$C$1074, 2, 0)), 'ICAO LTO Cycle times'!$D$8,VLOOKUP($A263,'Taxi in times'!$B$483:$C$1074, 2, 0)*60)</f>
        <v>197.51552795031057</v>
      </c>
      <c r="O263" s="30">
        <f>IF(ISNA(VLOOKUP($A263,'Taxi in times'!$B$1074:$C$1700, 2, 0)), 'ICAO LTO Cycle times'!$D$8,VLOOKUP($A263,'Taxi in times'!$B$1074:$C$1700, 2, 0)*60)</f>
        <v>208.86486486486487</v>
      </c>
      <c r="P263" s="30">
        <f>IF(ISNA(VLOOKUP($A263,'Taxi in times'!$B$1700:$C$2346, 2, 0)), 'ICAO LTO Cycle times'!$D$8,VLOOKUP($A263,'Taxi in times'!$B$1700:$C$2346, 2, 0)*60)</f>
        <v>214.4787322768974</v>
      </c>
      <c r="Q263" s="30">
        <f>IF(ISNA(VLOOKUP($A263,'Taxi in times'!$B$2346:$C$3020, 2, 0)), 'ICAO LTO Cycle times'!$D$8,VLOOKUP($A263,'Taxi in times'!$B$2346:$C$3020, 2, 0)*60)</f>
        <v>218.59756097560975</v>
      </c>
      <c r="R263" s="30">
        <f>IF(ISNA(VLOOKUP($A263,'Taxi in times'!$B$3020:$C$3684, 2, 0)), 'ICAO LTO Cycle times'!$D$8,VLOOKUP($A263,'Taxi in times'!$B$3020:$C$3684, 2, 0)*60)</f>
        <v>420</v>
      </c>
      <c r="S263" s="30">
        <f>IF(ISNA(VLOOKUP($A263,'Taxi in times'!$B$3684:$C$4389, 2, 0)), 'ICAO LTO Cycle times'!$D$8,VLOOKUP($A263,'Taxi in times'!$B$3684:$C$4389, 2, 0)*60)</f>
        <v>226.05809128630705</v>
      </c>
      <c r="T263" s="30">
        <f>IF(ISNA(VLOOKUP($A263,'Taxi in times'!$B$4389:$C$5084, 2, 0)), 'ICAO LTO Cycle times'!$D$8,VLOOKUP($A263,'Taxi in times'!$B$4389:$C$5084, 2, 0)*60)</f>
        <v>216.14259597806216</v>
      </c>
      <c r="U263" s="30">
        <f>IF(ISNA(VLOOKUP($A263,'Taxi in times'!$B$5085:$C$5749, 2, 0)), 'ICAO LTO Cycle times'!$D$8,VLOOKUP($A263,'Taxi in times'!$B$5085:$C$5749, 2, 0)*60)</f>
        <v>180.05221932114884</v>
      </c>
      <c r="V263" s="30">
        <f>IF(ISNA(VLOOKUP($A263,'Taxi in times'!$B$5750:$C$6509, 2, 0)), 'ICAO LTO Cycle times'!$D$8,VLOOKUP($A263,'Taxi in times'!$B$5750:$C$6509, 2, 0)*60)</f>
        <v>172.16634429400386</v>
      </c>
      <c r="W263" s="30">
        <f>IF(ISNA(VLOOKUP($A263,'Taxi in times'!$B$6510:$C$7239, 2, 0)), 'ICAO LTO Cycle times'!$D$8,VLOOKUP($A263,'Taxi in times'!$B$6510:$C$7239, 2, 0)*60)</f>
        <v>184.72881355932202</v>
      </c>
    </row>
    <row r="264" spans="1:23">
      <c r="A264" s="3" t="s">
        <v>1155</v>
      </c>
      <c r="B264" s="30">
        <f>IF(ISNA(VLOOKUP($A264,' Taxi out times'!$B$2:$C$483, 2, 0)), 'ICAO LTO Cycle times'!$D$7,VLOOKUP($A264,' Taxi out times'!$B$2:$C$483, 2, 0)*60)</f>
        <v>219.95391705069125</v>
      </c>
      <c r="C264" s="30">
        <f>IF(ISNA(VLOOKUP($A264,' Taxi out times'!$B$484:$C$1071, 2, 0)), 'ICAO LTO Cycle times'!$D$7,VLOOKUP($A264,' Taxi out times'!$B$484:$C$1071, 2, 0)*60)</f>
        <v>213.29512893982806</v>
      </c>
      <c r="D264" s="30">
        <f>IF(ISNA(VLOOKUP($A264,' Taxi out times'!$B$1072:$C$1692, 2, 0)), 'ICAO LTO Cycle times'!$D$7,VLOOKUP($A264,' Taxi out times'!$B$1072:$C$1692, 2, 0)*60)</f>
        <v>216.07692307692309</v>
      </c>
      <c r="E264" s="30">
        <f>IF(ISNA(VLOOKUP($A264,' Taxi out times'!$B$1693:$C$2329, 2, 0)), 'ICAO LTO Cycle times'!$D$7,VLOOKUP($A264,' Taxi out times'!$B$1693:$C$2329, 2, 0)*60)</f>
        <v>1140</v>
      </c>
      <c r="F264" s="30">
        <f>IF(ISNA(VLOOKUP($A264,' Taxi out times'!$B$2330:$C$2997, 2, 0)), 'ICAO LTO Cycle times'!$D$7,VLOOKUP($A264,' Taxi out times'!$B$2330:$C$2997, 2, 0)*60)</f>
        <v>1140</v>
      </c>
      <c r="G264" s="30">
        <f>IF(ISNA(VLOOKUP($A264,' Taxi out times'!$B$2998:$C$3661, 2, 0)), 'ICAO LTO Cycle times'!$D$7,VLOOKUP($A264,' Taxi out times'!$B$2998:$C$3661, 2, 0)*60)</f>
        <v>1140</v>
      </c>
      <c r="H264" s="30">
        <f>IF(ISNA(VLOOKUP($A264,' Taxi out times'!$B$3662:$C$4362, 2, 0)), 'ICAO LTO Cycle times'!$D$7,VLOOKUP($A264,' Taxi out times'!$B$3662:$C$4362, 2, 0)*60)</f>
        <v>1140</v>
      </c>
      <c r="I264" s="30">
        <f>IF(ISNA(VLOOKUP($A264,' Taxi out times'!$B$4363:$C$5052, 2, 0)), 'ICAO LTO Cycle times'!$D$7,VLOOKUP($A264,' Taxi out times'!$B$4363:$C$5052, 2, 0)*60)</f>
        <v>1140</v>
      </c>
      <c r="J264" s="30">
        <f>IF(ISNA(VLOOKUP($A264,' Taxi out times'!$B$5053:$C$5713, 2, 0)), 'ICAO LTO Cycle times'!$D$7,VLOOKUP($A264,' Taxi out times'!$B$5053:$C$5713, 2, 0)*60)</f>
        <v>1140</v>
      </c>
      <c r="K264" s="30">
        <f>IF(ISNA(VLOOKUP($A264,' Taxi out times'!$B$5714:$C$6466, 2, 0)), 'ICAO LTO Cycle times'!$D$7,VLOOKUP($A264,' Taxi out times'!$B$5713:$C$6466, 2, 0)*60)</f>
        <v>1140</v>
      </c>
      <c r="L264" s="30">
        <f>IF(ISNA(VLOOKUP($A264,' Taxi out times'!$B$6467:$C$7195, 2, 0)), 'ICAO LTO Cycle times'!$D$7,VLOOKUP($A264,' Taxi out times'!$B$6467:$C$7195, 2, 0)*60)</f>
        <v>1140</v>
      </c>
      <c r="M264" s="30">
        <f>IF(ISNA(VLOOKUP($A264,'Taxi in times'!$B$2:$C$483, 2, 0)), 'ICAO LTO Cycle times'!$D$8,VLOOKUP($A264,'Taxi in times'!$B$2:$C$483, 2, 0)*60)</f>
        <v>200.32369942196533</v>
      </c>
      <c r="N264" s="30">
        <f>IF(ISNA(VLOOKUP($A264,'Taxi in times'!$B$483:$C$1074, 2, 0)), 'ICAO LTO Cycle times'!$D$8,VLOOKUP($A264,'Taxi in times'!$B$483:$C$1074, 2, 0)*60)</f>
        <v>194.94252873563218</v>
      </c>
      <c r="O264" s="30">
        <f>IF(ISNA(VLOOKUP($A264,'Taxi in times'!$B$1074:$C$1700, 2, 0)), 'ICAO LTO Cycle times'!$D$8,VLOOKUP($A264,'Taxi in times'!$B$1074:$C$1700, 2, 0)*60)</f>
        <v>192.33933161953726</v>
      </c>
      <c r="P264" s="30">
        <f>IF(ISNA(VLOOKUP($A264,'Taxi in times'!$B$1700:$C$2346, 2, 0)), 'ICAO LTO Cycle times'!$D$8,VLOOKUP($A264,'Taxi in times'!$B$1700:$C$2346, 2, 0)*60)</f>
        <v>420</v>
      </c>
      <c r="Q264" s="30">
        <f>IF(ISNA(VLOOKUP($A264,'Taxi in times'!$B$2346:$C$3020, 2, 0)), 'ICAO LTO Cycle times'!$D$8,VLOOKUP($A264,'Taxi in times'!$B$2346:$C$3020, 2, 0)*60)</f>
        <v>420</v>
      </c>
      <c r="R264" s="30">
        <f>IF(ISNA(VLOOKUP($A264,'Taxi in times'!$B$3020:$C$3684, 2, 0)), 'ICAO LTO Cycle times'!$D$8,VLOOKUP($A264,'Taxi in times'!$B$3020:$C$3684, 2, 0)*60)</f>
        <v>420</v>
      </c>
      <c r="S264" s="30">
        <f>IF(ISNA(VLOOKUP($A264,'Taxi in times'!$B$3684:$C$4389, 2, 0)), 'ICAO LTO Cycle times'!$D$8,VLOOKUP($A264,'Taxi in times'!$B$3684:$C$4389, 2, 0)*60)</f>
        <v>420</v>
      </c>
      <c r="T264" s="30">
        <f>IF(ISNA(VLOOKUP($A264,'Taxi in times'!$B$4389:$C$5084, 2, 0)), 'ICAO LTO Cycle times'!$D$8,VLOOKUP($A264,'Taxi in times'!$B$4389:$C$5084, 2, 0)*60)</f>
        <v>420</v>
      </c>
      <c r="U264" s="30">
        <f>IF(ISNA(VLOOKUP($A264,'Taxi in times'!$B$5085:$C$5749, 2, 0)), 'ICAO LTO Cycle times'!$D$8,VLOOKUP($A264,'Taxi in times'!$B$5085:$C$5749, 2, 0)*60)</f>
        <v>420</v>
      </c>
      <c r="V264" s="30">
        <f>IF(ISNA(VLOOKUP($A264,'Taxi in times'!$B$5750:$C$6509, 2, 0)), 'ICAO LTO Cycle times'!$D$8,VLOOKUP($A264,'Taxi in times'!$B$5750:$C$6509, 2, 0)*60)</f>
        <v>420</v>
      </c>
      <c r="W264" s="30">
        <f>IF(ISNA(VLOOKUP($A264,'Taxi in times'!$B$6510:$C$7239, 2, 0)), 'ICAO LTO Cycle times'!$D$8,VLOOKUP($A264,'Taxi in times'!$B$6510:$C$7239, 2, 0)*60)</f>
        <v>420</v>
      </c>
    </row>
    <row r="265" spans="1:23">
      <c r="A265" s="3" t="s">
        <v>1176</v>
      </c>
      <c r="B265" s="30">
        <f>IF(ISNA(VLOOKUP($A265,' Taxi out times'!$B$2:$C$483, 2, 0)), 'ICAO LTO Cycle times'!$D$7,VLOOKUP($A265,' Taxi out times'!$B$2:$C$483, 2, 0)*60)</f>
        <v>1140</v>
      </c>
      <c r="C265" s="30">
        <f>IF(ISNA(VLOOKUP($A265,' Taxi out times'!$B$484:$C$1071, 2, 0)), 'ICAO LTO Cycle times'!$D$7,VLOOKUP($A265,' Taxi out times'!$B$484:$C$1071, 2, 0)*60)</f>
        <v>223.43661971830986</v>
      </c>
      <c r="D265" s="30">
        <f>IF(ISNA(VLOOKUP($A265,' Taxi out times'!$B$1072:$C$1692, 2, 0)), 'ICAO LTO Cycle times'!$D$7,VLOOKUP($A265,' Taxi out times'!$B$1072:$C$1692, 2, 0)*60)</f>
        <v>245.25547445255478</v>
      </c>
      <c r="E265" s="30">
        <f>IF(ISNA(VLOOKUP($A265,' Taxi out times'!$B$1693:$C$2329, 2, 0)), 'ICAO LTO Cycle times'!$D$7,VLOOKUP($A265,' Taxi out times'!$B$1693:$C$2329, 2, 0)*60)</f>
        <v>1140</v>
      </c>
      <c r="F265" s="30">
        <f>IF(ISNA(VLOOKUP($A265,' Taxi out times'!$B$2330:$C$2997, 2, 0)), 'ICAO LTO Cycle times'!$D$7,VLOOKUP($A265,' Taxi out times'!$B$2330:$C$2997, 2, 0)*60)</f>
        <v>1140</v>
      </c>
      <c r="G265" s="30">
        <f>IF(ISNA(VLOOKUP($A265,' Taxi out times'!$B$2998:$C$3661, 2, 0)), 'ICAO LTO Cycle times'!$D$7,VLOOKUP($A265,' Taxi out times'!$B$2998:$C$3661, 2, 0)*60)</f>
        <v>1140</v>
      </c>
      <c r="H265" s="30">
        <f>IF(ISNA(VLOOKUP($A265,' Taxi out times'!$B$3662:$C$4362, 2, 0)), 'ICAO LTO Cycle times'!$D$7,VLOOKUP($A265,' Taxi out times'!$B$3662:$C$4362, 2, 0)*60)</f>
        <v>1140</v>
      </c>
      <c r="I265" s="30">
        <f>IF(ISNA(VLOOKUP($A265,' Taxi out times'!$B$4363:$C$5052, 2, 0)), 'ICAO LTO Cycle times'!$D$7,VLOOKUP($A265,' Taxi out times'!$B$4363:$C$5052, 2, 0)*60)</f>
        <v>1140</v>
      </c>
      <c r="J265" s="30">
        <f>IF(ISNA(VLOOKUP($A265,' Taxi out times'!$B$5053:$C$5713, 2, 0)), 'ICAO LTO Cycle times'!$D$7,VLOOKUP($A265,' Taxi out times'!$B$5053:$C$5713, 2, 0)*60)</f>
        <v>1140</v>
      </c>
      <c r="K265" s="30">
        <f>IF(ISNA(VLOOKUP($A265,' Taxi out times'!$B$5714:$C$6466, 2, 0)), 'ICAO LTO Cycle times'!$D$7,VLOOKUP($A265,' Taxi out times'!$B$5713:$C$6466, 2, 0)*60)</f>
        <v>1140</v>
      </c>
      <c r="L265" s="30">
        <f>IF(ISNA(VLOOKUP($A265,' Taxi out times'!$B$6467:$C$7195, 2, 0)), 'ICAO LTO Cycle times'!$D$7,VLOOKUP($A265,' Taxi out times'!$B$6467:$C$7195, 2, 0)*60)</f>
        <v>1140</v>
      </c>
      <c r="M265" s="30">
        <f>IF(ISNA(VLOOKUP($A265,'Taxi in times'!$B$2:$C$483, 2, 0)), 'ICAO LTO Cycle times'!$D$8,VLOOKUP($A265,'Taxi in times'!$B$2:$C$483, 2, 0)*60)</f>
        <v>420</v>
      </c>
      <c r="N265" s="30">
        <f>IF(ISNA(VLOOKUP($A265,'Taxi in times'!$B$483:$C$1074, 2, 0)), 'ICAO LTO Cycle times'!$D$8,VLOOKUP($A265,'Taxi in times'!$B$483:$C$1074, 2, 0)*60)</f>
        <v>145.81196581196582</v>
      </c>
      <c r="O265" s="30">
        <f>IF(ISNA(VLOOKUP($A265,'Taxi in times'!$B$1074:$C$1700, 2, 0)), 'ICAO LTO Cycle times'!$D$8,VLOOKUP($A265,'Taxi in times'!$B$1074:$C$1700, 2, 0)*60)</f>
        <v>137.2992700729927</v>
      </c>
      <c r="P265" s="30">
        <f>IF(ISNA(VLOOKUP($A265,'Taxi in times'!$B$1700:$C$2346, 2, 0)), 'ICAO LTO Cycle times'!$D$8,VLOOKUP($A265,'Taxi in times'!$B$1700:$C$2346, 2, 0)*60)</f>
        <v>420</v>
      </c>
      <c r="Q265" s="30">
        <f>IF(ISNA(VLOOKUP($A265,'Taxi in times'!$B$2346:$C$3020, 2, 0)), 'ICAO LTO Cycle times'!$D$8,VLOOKUP($A265,'Taxi in times'!$B$2346:$C$3020, 2, 0)*60)</f>
        <v>420</v>
      </c>
      <c r="R265" s="30">
        <f>IF(ISNA(VLOOKUP($A265,'Taxi in times'!$B$3020:$C$3684, 2, 0)), 'ICAO LTO Cycle times'!$D$8,VLOOKUP($A265,'Taxi in times'!$B$3020:$C$3684, 2, 0)*60)</f>
        <v>420</v>
      </c>
      <c r="S265" s="30">
        <f>IF(ISNA(VLOOKUP($A265,'Taxi in times'!$B$3684:$C$4389, 2, 0)), 'ICAO LTO Cycle times'!$D$8,VLOOKUP($A265,'Taxi in times'!$B$3684:$C$4389, 2, 0)*60)</f>
        <v>420</v>
      </c>
      <c r="T265" s="30">
        <f>IF(ISNA(VLOOKUP($A265,'Taxi in times'!$B$4389:$C$5084, 2, 0)), 'ICAO LTO Cycle times'!$D$8,VLOOKUP($A265,'Taxi in times'!$B$4389:$C$5084, 2, 0)*60)</f>
        <v>420</v>
      </c>
      <c r="U265" s="30">
        <f>IF(ISNA(VLOOKUP($A265,'Taxi in times'!$B$5085:$C$5749, 2, 0)), 'ICAO LTO Cycle times'!$D$8,VLOOKUP($A265,'Taxi in times'!$B$5085:$C$5749, 2, 0)*60)</f>
        <v>420</v>
      </c>
      <c r="V265" s="30">
        <f>IF(ISNA(VLOOKUP($A265,'Taxi in times'!$B$5750:$C$6509, 2, 0)), 'ICAO LTO Cycle times'!$D$8,VLOOKUP($A265,'Taxi in times'!$B$5750:$C$6509, 2, 0)*60)</f>
        <v>420</v>
      </c>
      <c r="W265" s="30">
        <f>IF(ISNA(VLOOKUP($A265,'Taxi in times'!$B$6510:$C$7239, 2, 0)), 'ICAO LTO Cycle times'!$D$8,VLOOKUP($A265,'Taxi in times'!$B$6510:$C$7239, 2, 0)*60)</f>
        <v>420</v>
      </c>
    </row>
    <row r="266" spans="1:23">
      <c r="A266" s="3" t="s">
        <v>572</v>
      </c>
      <c r="B266" s="30">
        <f>IF(ISNA(VLOOKUP($A266,' Taxi out times'!$B$2:$C$483, 2, 0)), 'ICAO LTO Cycle times'!$D$7,VLOOKUP($A266,' Taxi out times'!$B$2:$C$483, 2, 0)*60)</f>
        <v>1161.0687022900763</v>
      </c>
      <c r="C266" s="30">
        <f>IF(ISNA(VLOOKUP($A266,' Taxi out times'!$B$484:$C$1071, 2, 0)), 'ICAO LTO Cycle times'!$D$7,VLOOKUP($A266,' Taxi out times'!$B$484:$C$1071, 2, 0)*60)</f>
        <v>909.02912621359224</v>
      </c>
      <c r="D266" s="30">
        <f>IF(ISNA(VLOOKUP($A266,' Taxi out times'!$B$1072:$C$1692, 2, 0)), 'ICAO LTO Cycle times'!$D$7,VLOOKUP($A266,' Taxi out times'!$B$1072:$C$1692, 2, 0)*60)</f>
        <v>1255.6097560975609</v>
      </c>
      <c r="E266" s="30">
        <f>IF(ISNA(VLOOKUP($A266,' Taxi out times'!$B$1693:$C$2329, 2, 0)), 'ICAO LTO Cycle times'!$D$7,VLOOKUP($A266,' Taxi out times'!$B$1693:$C$2329, 2, 0)*60)</f>
        <v>1477.4311926605503</v>
      </c>
      <c r="F266" s="30">
        <f>IF(ISNA(VLOOKUP($A266,' Taxi out times'!$B$2330:$C$2997, 2, 0)), 'ICAO LTO Cycle times'!$D$7,VLOOKUP($A266,' Taxi out times'!$B$2330:$C$2997, 2, 0)*60)</f>
        <v>1654.8186528497408</v>
      </c>
      <c r="G266" s="30">
        <f>IF(ISNA(VLOOKUP($A266,' Taxi out times'!$B$2998:$C$3661, 2, 0)), 'ICAO LTO Cycle times'!$D$7,VLOOKUP($A266,' Taxi out times'!$B$2998:$C$3661, 2, 0)*60)</f>
        <v>1876.3235294117649</v>
      </c>
      <c r="H266" s="30">
        <f>IF(ISNA(VLOOKUP($A266,' Taxi out times'!$B$3662:$C$4362, 2, 0)), 'ICAO LTO Cycle times'!$D$7,VLOOKUP($A266,' Taxi out times'!$B$3662:$C$4362, 2, 0)*60)</f>
        <v>1724.6715328467153</v>
      </c>
      <c r="I266" s="30">
        <f>IF(ISNA(VLOOKUP($A266,' Taxi out times'!$B$4363:$C$5052, 2, 0)), 'ICAO LTO Cycle times'!$D$7,VLOOKUP($A266,' Taxi out times'!$B$4363:$C$5052, 2, 0)*60)</f>
        <v>1652.9032258064515</v>
      </c>
      <c r="J266" s="30">
        <f>IF(ISNA(VLOOKUP($A266,' Taxi out times'!$B$5053:$C$5713, 2, 0)), 'ICAO LTO Cycle times'!$D$7,VLOOKUP($A266,' Taxi out times'!$B$5053:$C$5713, 2, 0)*60)</f>
        <v>1140</v>
      </c>
      <c r="K266" s="30">
        <f>IF(ISNA(VLOOKUP($A266,' Taxi out times'!$B$5714:$C$6466, 2, 0)), 'ICAO LTO Cycle times'!$D$7,VLOOKUP($A266,' Taxi out times'!$B$5713:$C$6466, 2, 0)*60)</f>
        <v>1140</v>
      </c>
      <c r="L266" s="30">
        <f>IF(ISNA(VLOOKUP($A266,' Taxi out times'!$B$6467:$C$7195, 2, 0)), 'ICAO LTO Cycle times'!$D$7,VLOOKUP($A266,' Taxi out times'!$B$6467:$C$7195, 2, 0)*60)</f>
        <v>1140</v>
      </c>
      <c r="M266" s="30">
        <f>IF(ISNA(VLOOKUP($A266,'Taxi in times'!$B$2:$C$483, 2, 0)), 'ICAO LTO Cycle times'!$D$8,VLOOKUP($A266,'Taxi in times'!$B$2:$C$483, 2, 0)*60)</f>
        <v>819.2178770949721</v>
      </c>
      <c r="N266" s="30">
        <f>IF(ISNA(VLOOKUP($A266,'Taxi in times'!$B$483:$C$1074, 2, 0)), 'ICAO LTO Cycle times'!$D$8,VLOOKUP($A266,'Taxi in times'!$B$483:$C$1074, 2, 0)*60)</f>
        <v>721.32352941176464</v>
      </c>
      <c r="O266" s="30">
        <f>IF(ISNA(VLOOKUP($A266,'Taxi in times'!$B$1074:$C$1700, 2, 0)), 'ICAO LTO Cycle times'!$D$8,VLOOKUP($A266,'Taxi in times'!$B$1074:$C$1700, 2, 0)*60)</f>
        <v>563.58381502890165</v>
      </c>
      <c r="P266" s="30">
        <f>IF(ISNA(VLOOKUP($A266,'Taxi in times'!$B$1700:$C$2346, 2, 0)), 'ICAO LTO Cycle times'!$D$8,VLOOKUP($A266,'Taxi in times'!$B$1700:$C$2346, 2, 0)*60)</f>
        <v>655.5</v>
      </c>
      <c r="Q266" s="30">
        <f>IF(ISNA(VLOOKUP($A266,'Taxi in times'!$B$2346:$C$3020, 2, 0)), 'ICAO LTO Cycle times'!$D$8,VLOOKUP($A266,'Taxi in times'!$B$2346:$C$3020, 2, 0)*60)</f>
        <v>693.11320754716985</v>
      </c>
      <c r="R266" s="30">
        <f>IF(ISNA(VLOOKUP($A266,'Taxi in times'!$B$3020:$C$3684, 2, 0)), 'ICAO LTO Cycle times'!$D$8,VLOOKUP($A266,'Taxi in times'!$B$3020:$C$3684, 2, 0)*60)</f>
        <v>929.57142857142856</v>
      </c>
      <c r="S266" s="30">
        <f>IF(ISNA(VLOOKUP($A266,'Taxi in times'!$B$3684:$C$4389, 2, 0)), 'ICAO LTO Cycle times'!$D$8,VLOOKUP($A266,'Taxi in times'!$B$3684:$C$4389, 2, 0)*60)</f>
        <v>697.55725190839689</v>
      </c>
      <c r="T266" s="30">
        <f>IF(ISNA(VLOOKUP($A266,'Taxi in times'!$B$4389:$C$5084, 2, 0)), 'ICAO LTO Cycle times'!$D$8,VLOOKUP($A266,'Taxi in times'!$B$4389:$C$5084, 2, 0)*60)</f>
        <v>665.35714285714278</v>
      </c>
      <c r="U266" s="30">
        <f>IF(ISNA(VLOOKUP($A266,'Taxi in times'!$B$5085:$C$5749, 2, 0)), 'ICAO LTO Cycle times'!$D$8,VLOOKUP($A266,'Taxi in times'!$B$5085:$C$5749, 2, 0)*60)</f>
        <v>420</v>
      </c>
      <c r="V266" s="30">
        <f>IF(ISNA(VLOOKUP($A266,'Taxi in times'!$B$5750:$C$6509, 2, 0)), 'ICAO LTO Cycle times'!$D$8,VLOOKUP($A266,'Taxi in times'!$B$5750:$C$6509, 2, 0)*60)</f>
        <v>420</v>
      </c>
      <c r="W266" s="30">
        <f>IF(ISNA(VLOOKUP($A266,'Taxi in times'!$B$6510:$C$7239, 2, 0)), 'ICAO LTO Cycle times'!$D$8,VLOOKUP($A266,'Taxi in times'!$B$6510:$C$7239, 2, 0)*60)</f>
        <v>420</v>
      </c>
    </row>
    <row r="267" spans="1:23">
      <c r="A267" s="3" t="s">
        <v>1041</v>
      </c>
      <c r="B267" s="30">
        <f>IF(ISNA(VLOOKUP($A267,' Taxi out times'!$B$2:$C$483, 2, 0)), 'ICAO LTO Cycle times'!$D$7,VLOOKUP($A267,' Taxi out times'!$B$2:$C$483, 2, 0)*60)</f>
        <v>552</v>
      </c>
      <c r="C267" s="30">
        <f>IF(ISNA(VLOOKUP($A267,' Taxi out times'!$B$484:$C$1071, 2, 0)), 'ICAO LTO Cycle times'!$D$7,VLOOKUP($A267,' Taxi out times'!$B$484:$C$1071, 2, 0)*60)</f>
        <v>591.77777777777771</v>
      </c>
      <c r="D267" s="30">
        <f>IF(ISNA(VLOOKUP($A267,' Taxi out times'!$B$1072:$C$1692, 2, 0)), 'ICAO LTO Cycle times'!$D$7,VLOOKUP($A267,' Taxi out times'!$B$1072:$C$1692, 2, 0)*60)</f>
        <v>588.72570194384457</v>
      </c>
      <c r="E267" s="30">
        <f>IF(ISNA(VLOOKUP($A267,' Taxi out times'!$B$1693:$C$2329, 2, 0)), 'ICAO LTO Cycle times'!$D$7,VLOOKUP($A267,' Taxi out times'!$B$1693:$C$2329, 2, 0)*60)</f>
        <v>610.53061224489795</v>
      </c>
      <c r="F267" s="30">
        <f>IF(ISNA(VLOOKUP($A267,' Taxi out times'!$B$2330:$C$2997, 2, 0)), 'ICAO LTO Cycle times'!$D$7,VLOOKUP($A267,' Taxi out times'!$B$2330:$C$2997, 2, 0)*60)</f>
        <v>1140</v>
      </c>
      <c r="G267" s="30">
        <f>IF(ISNA(VLOOKUP($A267,' Taxi out times'!$B$2998:$C$3661, 2, 0)), 'ICAO LTO Cycle times'!$D$7,VLOOKUP($A267,' Taxi out times'!$B$2998:$C$3661, 2, 0)*60)</f>
        <v>533.78048780487802</v>
      </c>
      <c r="H267" s="30">
        <f>IF(ISNA(VLOOKUP($A267,' Taxi out times'!$B$3662:$C$4362, 2, 0)), 'ICAO LTO Cycle times'!$D$7,VLOOKUP($A267,' Taxi out times'!$B$3662:$C$4362, 2, 0)*60)</f>
        <v>511.93347193347194</v>
      </c>
      <c r="I267" s="30">
        <f>IF(ISNA(VLOOKUP($A267,' Taxi out times'!$B$4363:$C$5052, 2, 0)), 'ICAO LTO Cycle times'!$D$7,VLOOKUP($A267,' Taxi out times'!$B$4363:$C$5052, 2, 0)*60)</f>
        <v>496.1371841155235</v>
      </c>
      <c r="J267" s="30">
        <f>IF(ISNA(VLOOKUP($A267,' Taxi out times'!$B$5053:$C$5713, 2, 0)), 'ICAO LTO Cycle times'!$D$7,VLOOKUP($A267,' Taxi out times'!$B$5053:$C$5713, 2, 0)*60)</f>
        <v>570.24691358024688</v>
      </c>
      <c r="K267" s="30">
        <f>IF(ISNA(VLOOKUP($A267,' Taxi out times'!$B$5714:$C$6466, 2, 0)), 'ICAO LTO Cycle times'!$D$7,VLOOKUP($A267,' Taxi out times'!$B$5713:$C$6466, 2, 0)*60)</f>
        <v>538.73684210526324</v>
      </c>
      <c r="L267" s="30">
        <f>IF(ISNA(VLOOKUP($A267,' Taxi out times'!$B$6467:$C$7195, 2, 0)), 'ICAO LTO Cycle times'!$D$7,VLOOKUP($A267,' Taxi out times'!$B$6467:$C$7195, 2, 0)*60)</f>
        <v>614.8017621145375</v>
      </c>
      <c r="M267" s="30">
        <f>IF(ISNA(VLOOKUP($A267,'Taxi in times'!$B$2:$C$483, 2, 0)), 'ICAO LTO Cycle times'!$D$8,VLOOKUP($A267,'Taxi in times'!$B$2:$C$483, 2, 0)*60)</f>
        <v>319.30232558139534</v>
      </c>
      <c r="N267" s="30">
        <f>IF(ISNA(VLOOKUP($A267,'Taxi in times'!$B$483:$C$1074, 2, 0)), 'ICAO LTO Cycle times'!$D$8,VLOOKUP($A267,'Taxi in times'!$B$483:$C$1074, 2, 0)*60)</f>
        <v>312.08955223880599</v>
      </c>
      <c r="O267" s="30">
        <f>IF(ISNA(VLOOKUP($A267,'Taxi in times'!$B$1074:$C$1700, 2, 0)), 'ICAO LTO Cycle times'!$D$8,VLOOKUP($A267,'Taxi in times'!$B$1074:$C$1700, 2, 0)*60)</f>
        <v>340.30434782608694</v>
      </c>
      <c r="P267" s="30">
        <f>IF(ISNA(VLOOKUP($A267,'Taxi in times'!$B$1700:$C$2346, 2, 0)), 'ICAO LTO Cycle times'!$D$8,VLOOKUP($A267,'Taxi in times'!$B$1700:$C$2346, 2, 0)*60)</f>
        <v>319.01234567901236</v>
      </c>
      <c r="Q267" s="30">
        <f>IF(ISNA(VLOOKUP($A267,'Taxi in times'!$B$2346:$C$3020, 2, 0)), 'ICAO LTO Cycle times'!$D$8,VLOOKUP($A267,'Taxi in times'!$B$2346:$C$3020, 2, 0)*60)</f>
        <v>420</v>
      </c>
      <c r="R267" s="30">
        <f>IF(ISNA(VLOOKUP($A267,'Taxi in times'!$B$3020:$C$3684, 2, 0)), 'ICAO LTO Cycle times'!$D$8,VLOOKUP($A267,'Taxi in times'!$B$3020:$C$3684, 2, 0)*60)</f>
        <v>305.55555555555554</v>
      </c>
      <c r="S267" s="30">
        <f>IF(ISNA(VLOOKUP($A267,'Taxi in times'!$B$3684:$C$4389, 2, 0)), 'ICAO LTO Cycle times'!$D$8,VLOOKUP($A267,'Taxi in times'!$B$3684:$C$4389, 2, 0)*60)</f>
        <v>304.96894409937886</v>
      </c>
      <c r="T267" s="30">
        <f>IF(ISNA(VLOOKUP($A267,'Taxi in times'!$B$4389:$C$5084, 2, 0)), 'ICAO LTO Cycle times'!$D$8,VLOOKUP($A267,'Taxi in times'!$B$4389:$C$5084, 2, 0)*60)</f>
        <v>303.89189189189193</v>
      </c>
      <c r="U267" s="30">
        <f>IF(ISNA(VLOOKUP($A267,'Taxi in times'!$B$5085:$C$5749, 2, 0)), 'ICAO LTO Cycle times'!$D$8,VLOOKUP($A267,'Taxi in times'!$B$5085:$C$5749, 2, 0)*60)</f>
        <v>298.3817427385892</v>
      </c>
      <c r="V267" s="30">
        <f>IF(ISNA(VLOOKUP($A267,'Taxi in times'!$B$5750:$C$6509, 2, 0)), 'ICAO LTO Cycle times'!$D$8,VLOOKUP($A267,'Taxi in times'!$B$5750:$C$6509, 2, 0)*60)</f>
        <v>303.24607329842928</v>
      </c>
      <c r="W267" s="30">
        <f>IF(ISNA(VLOOKUP($A267,'Taxi in times'!$B$6510:$C$7239, 2, 0)), 'ICAO LTO Cycle times'!$D$8,VLOOKUP($A267,'Taxi in times'!$B$6510:$C$7239, 2, 0)*60)</f>
        <v>317.77456647398844</v>
      </c>
    </row>
    <row r="268" spans="1:23">
      <c r="A268" s="3" t="s">
        <v>1180</v>
      </c>
      <c r="B268" s="30">
        <f>IF(ISNA(VLOOKUP($A268,' Taxi out times'!$B$2:$C$483, 2, 0)), 'ICAO LTO Cycle times'!$D$7,VLOOKUP($A268,' Taxi out times'!$B$2:$C$483, 2, 0)*60)</f>
        <v>1140</v>
      </c>
      <c r="C268" s="30">
        <f>IF(ISNA(VLOOKUP($A268,' Taxi out times'!$B$484:$C$1071, 2, 0)), 'ICAO LTO Cycle times'!$D$7,VLOOKUP($A268,' Taxi out times'!$B$484:$C$1071, 2, 0)*60)</f>
        <v>1140</v>
      </c>
      <c r="D268" s="30">
        <f>IF(ISNA(VLOOKUP($A268,' Taxi out times'!$B$1072:$C$1692, 2, 0)), 'ICAO LTO Cycle times'!$D$7,VLOOKUP($A268,' Taxi out times'!$B$1072:$C$1692, 2, 0)*60)</f>
        <v>359.34246575342462</v>
      </c>
      <c r="E268" s="30">
        <f>IF(ISNA(VLOOKUP($A268,' Taxi out times'!$B$1693:$C$2329, 2, 0)), 'ICAO LTO Cycle times'!$D$7,VLOOKUP($A268,' Taxi out times'!$B$1693:$C$2329, 2, 0)*60)</f>
        <v>360.76595744680856</v>
      </c>
      <c r="F268" s="30">
        <f>IF(ISNA(VLOOKUP($A268,' Taxi out times'!$B$2330:$C$2997, 2, 0)), 'ICAO LTO Cycle times'!$D$7,VLOOKUP($A268,' Taxi out times'!$B$2330:$C$2997, 2, 0)*60)</f>
        <v>1140</v>
      </c>
      <c r="G268" s="30">
        <f>IF(ISNA(VLOOKUP($A268,' Taxi out times'!$B$2998:$C$3661, 2, 0)), 'ICAO LTO Cycle times'!$D$7,VLOOKUP($A268,' Taxi out times'!$B$2998:$C$3661, 2, 0)*60)</f>
        <v>1140</v>
      </c>
      <c r="H268" s="30">
        <f>IF(ISNA(VLOOKUP($A268,' Taxi out times'!$B$3662:$C$4362, 2, 0)), 'ICAO LTO Cycle times'!$D$7,VLOOKUP($A268,' Taxi out times'!$B$3662:$C$4362, 2, 0)*60)</f>
        <v>1140</v>
      </c>
      <c r="I268" s="30">
        <f>IF(ISNA(VLOOKUP($A268,' Taxi out times'!$B$4363:$C$5052, 2, 0)), 'ICAO LTO Cycle times'!$D$7,VLOOKUP($A268,' Taxi out times'!$B$4363:$C$5052, 2, 0)*60)</f>
        <v>1140</v>
      </c>
      <c r="J268" s="30">
        <f>IF(ISNA(VLOOKUP($A268,' Taxi out times'!$B$5053:$C$5713, 2, 0)), 'ICAO LTO Cycle times'!$D$7,VLOOKUP($A268,' Taxi out times'!$B$5053:$C$5713, 2, 0)*60)</f>
        <v>1140</v>
      </c>
      <c r="K268" s="30">
        <f>IF(ISNA(VLOOKUP($A268,' Taxi out times'!$B$5714:$C$6466, 2, 0)), 'ICAO LTO Cycle times'!$D$7,VLOOKUP($A268,' Taxi out times'!$B$5713:$C$6466, 2, 0)*60)</f>
        <v>1140</v>
      </c>
      <c r="L268" s="30">
        <f>IF(ISNA(VLOOKUP($A268,' Taxi out times'!$B$6467:$C$7195, 2, 0)), 'ICAO LTO Cycle times'!$D$7,VLOOKUP($A268,' Taxi out times'!$B$6467:$C$7195, 2, 0)*60)</f>
        <v>1140</v>
      </c>
      <c r="M268" s="30">
        <f>IF(ISNA(VLOOKUP($A268,'Taxi in times'!$B$2:$C$483, 2, 0)), 'ICAO LTO Cycle times'!$D$8,VLOOKUP($A268,'Taxi in times'!$B$2:$C$483, 2, 0)*60)</f>
        <v>420</v>
      </c>
      <c r="N268" s="30">
        <f>IF(ISNA(VLOOKUP($A268,'Taxi in times'!$B$483:$C$1074, 2, 0)), 'ICAO LTO Cycle times'!$D$8,VLOOKUP($A268,'Taxi in times'!$B$483:$C$1074, 2, 0)*60)</f>
        <v>420</v>
      </c>
      <c r="O268" s="30">
        <f>IF(ISNA(VLOOKUP($A268,'Taxi in times'!$B$1074:$C$1700, 2, 0)), 'ICAO LTO Cycle times'!$D$8,VLOOKUP($A268,'Taxi in times'!$B$1074:$C$1700, 2, 0)*60)</f>
        <v>307.56164383561645</v>
      </c>
      <c r="P268" s="30">
        <f>IF(ISNA(VLOOKUP($A268,'Taxi in times'!$B$1700:$C$2346, 2, 0)), 'ICAO LTO Cycle times'!$D$8,VLOOKUP($A268,'Taxi in times'!$B$1700:$C$2346, 2, 0)*60)</f>
        <v>241.27931769722812</v>
      </c>
      <c r="Q268" s="30">
        <f>IF(ISNA(VLOOKUP($A268,'Taxi in times'!$B$2346:$C$3020, 2, 0)), 'ICAO LTO Cycle times'!$D$8,VLOOKUP($A268,'Taxi in times'!$B$2346:$C$3020, 2, 0)*60)</f>
        <v>420</v>
      </c>
      <c r="R268" s="30">
        <f>IF(ISNA(VLOOKUP($A268,'Taxi in times'!$B$3020:$C$3684, 2, 0)), 'ICAO LTO Cycle times'!$D$8,VLOOKUP($A268,'Taxi in times'!$B$3020:$C$3684, 2, 0)*60)</f>
        <v>420</v>
      </c>
      <c r="S268" s="30">
        <f>IF(ISNA(VLOOKUP($A268,'Taxi in times'!$B$3684:$C$4389, 2, 0)), 'ICAO LTO Cycle times'!$D$8,VLOOKUP($A268,'Taxi in times'!$B$3684:$C$4389, 2, 0)*60)</f>
        <v>420</v>
      </c>
      <c r="T268" s="30">
        <f>IF(ISNA(VLOOKUP($A268,'Taxi in times'!$B$4389:$C$5084, 2, 0)), 'ICAO LTO Cycle times'!$D$8,VLOOKUP($A268,'Taxi in times'!$B$4389:$C$5084, 2, 0)*60)</f>
        <v>420</v>
      </c>
      <c r="U268" s="30">
        <f>IF(ISNA(VLOOKUP($A268,'Taxi in times'!$B$5085:$C$5749, 2, 0)), 'ICAO LTO Cycle times'!$D$8,VLOOKUP($A268,'Taxi in times'!$B$5085:$C$5749, 2, 0)*60)</f>
        <v>420</v>
      </c>
      <c r="V268" s="30">
        <f>IF(ISNA(VLOOKUP($A268,'Taxi in times'!$B$5750:$C$6509, 2, 0)), 'ICAO LTO Cycle times'!$D$8,VLOOKUP($A268,'Taxi in times'!$B$5750:$C$6509, 2, 0)*60)</f>
        <v>420</v>
      </c>
      <c r="W268" s="30">
        <f>IF(ISNA(VLOOKUP($A268,'Taxi in times'!$B$6510:$C$7239, 2, 0)), 'ICAO LTO Cycle times'!$D$8,VLOOKUP($A268,'Taxi in times'!$B$6510:$C$7239, 2, 0)*60)</f>
        <v>420</v>
      </c>
    </row>
    <row r="269" spans="1:23">
      <c r="A269" s="3" t="s">
        <v>573</v>
      </c>
      <c r="B269" s="30">
        <f>IF(ISNA(VLOOKUP($A269,' Taxi out times'!$B$2:$C$483, 2, 0)), 'ICAO LTO Cycle times'!$D$7,VLOOKUP($A269,' Taxi out times'!$B$2:$C$483, 2, 0)*60)</f>
        <v>493.40192499170263</v>
      </c>
      <c r="C269" s="30">
        <f>IF(ISNA(VLOOKUP($A269,' Taxi out times'!$B$484:$C$1071, 2, 0)), 'ICAO LTO Cycle times'!$D$7,VLOOKUP($A269,' Taxi out times'!$B$484:$C$1071, 2, 0)*60)</f>
        <v>553.09479205695015</v>
      </c>
      <c r="D269" s="30">
        <f>IF(ISNA(VLOOKUP($A269,' Taxi out times'!$B$1072:$C$1692, 2, 0)), 'ICAO LTO Cycle times'!$D$7,VLOOKUP($A269,' Taxi out times'!$B$1072:$C$1692, 2, 0)*60)</f>
        <v>579.06846327595611</v>
      </c>
      <c r="E269" s="30">
        <f>IF(ISNA(VLOOKUP($A269,' Taxi out times'!$B$1693:$C$2329, 2, 0)), 'ICAO LTO Cycle times'!$D$7,VLOOKUP($A269,' Taxi out times'!$B$1693:$C$2329, 2, 0)*60)</f>
        <v>553.91018851938145</v>
      </c>
      <c r="F269" s="30">
        <f>IF(ISNA(VLOOKUP($A269,' Taxi out times'!$B$2330:$C$2997, 2, 0)), 'ICAO LTO Cycle times'!$D$7,VLOOKUP($A269,' Taxi out times'!$B$2330:$C$2997, 2, 0)*60)</f>
        <v>555.58514584716306</v>
      </c>
      <c r="G269" s="30">
        <f>IF(ISNA(VLOOKUP($A269,' Taxi out times'!$B$2998:$C$3661, 2, 0)), 'ICAO LTO Cycle times'!$D$7,VLOOKUP($A269,' Taxi out times'!$B$2998:$C$3661, 2, 0)*60)</f>
        <v>610.29236022193766</v>
      </c>
      <c r="H269" s="30">
        <f>IF(ISNA(VLOOKUP($A269,' Taxi out times'!$B$3662:$C$4362, 2, 0)), 'ICAO LTO Cycle times'!$D$7,VLOOKUP($A269,' Taxi out times'!$B$3662:$C$4362, 2, 0)*60)</f>
        <v>603.65445326700478</v>
      </c>
      <c r="I269" s="30">
        <f>IF(ISNA(VLOOKUP($A269,' Taxi out times'!$B$4363:$C$5052, 2, 0)), 'ICAO LTO Cycle times'!$D$7,VLOOKUP($A269,' Taxi out times'!$B$4363:$C$5052, 2, 0)*60)</f>
        <v>597.20206185567008</v>
      </c>
      <c r="J269" s="30">
        <f>IF(ISNA(VLOOKUP($A269,' Taxi out times'!$B$5053:$C$5713, 2, 0)), 'ICAO LTO Cycle times'!$D$7,VLOOKUP($A269,' Taxi out times'!$B$5053:$C$5713, 2, 0)*60)</f>
        <v>604.32611247465593</v>
      </c>
      <c r="K269" s="30">
        <f>IF(ISNA(VLOOKUP($A269,' Taxi out times'!$B$5714:$C$6466, 2, 0)), 'ICAO LTO Cycle times'!$D$7,VLOOKUP($A269,' Taxi out times'!$B$5713:$C$6466, 2, 0)*60)</f>
        <v>579.92428975706571</v>
      </c>
      <c r="L269" s="30">
        <f>IF(ISNA(VLOOKUP($A269,' Taxi out times'!$B$6467:$C$7195, 2, 0)), 'ICAO LTO Cycle times'!$D$7,VLOOKUP($A269,' Taxi out times'!$B$6467:$C$7195, 2, 0)*60)</f>
        <v>557.07451312447085</v>
      </c>
      <c r="M269" s="30">
        <f>IF(ISNA(VLOOKUP($A269,'Taxi in times'!$B$2:$C$483, 2, 0)), 'ICAO LTO Cycle times'!$D$8,VLOOKUP($A269,'Taxi in times'!$B$2:$C$483, 2, 0)*60)</f>
        <v>276.8955223880597</v>
      </c>
      <c r="N269" s="30">
        <f>IF(ISNA(VLOOKUP($A269,'Taxi in times'!$B$483:$C$1074, 2, 0)), 'ICAO LTO Cycle times'!$D$8,VLOOKUP($A269,'Taxi in times'!$B$483:$C$1074, 2, 0)*60)</f>
        <v>281.89222834785699</v>
      </c>
      <c r="O269" s="30">
        <f>IF(ISNA(VLOOKUP($A269,'Taxi in times'!$B$1074:$C$1700, 2, 0)), 'ICAO LTO Cycle times'!$D$8,VLOOKUP($A269,'Taxi in times'!$B$1074:$C$1700, 2, 0)*60)</f>
        <v>294.70482199188825</v>
      </c>
      <c r="P269" s="30">
        <f>IF(ISNA(VLOOKUP($A269,'Taxi in times'!$B$1700:$C$2346, 2, 0)), 'ICAO LTO Cycle times'!$D$8,VLOOKUP($A269,'Taxi in times'!$B$1700:$C$2346, 2, 0)*60)</f>
        <v>280.46482801363493</v>
      </c>
      <c r="Q269" s="30">
        <f>IF(ISNA(VLOOKUP($A269,'Taxi in times'!$B$2346:$C$3020, 2, 0)), 'ICAO LTO Cycle times'!$D$8,VLOOKUP($A269,'Taxi in times'!$B$2346:$C$3020, 2, 0)*60)</f>
        <v>281.67790666306985</v>
      </c>
      <c r="R269" s="30">
        <f>IF(ISNA(VLOOKUP($A269,'Taxi in times'!$B$3020:$C$3684, 2, 0)), 'ICAO LTO Cycle times'!$D$8,VLOOKUP($A269,'Taxi in times'!$B$3020:$C$3684, 2, 0)*60)</f>
        <v>282.07347972972974</v>
      </c>
      <c r="S269" s="30">
        <f>IF(ISNA(VLOOKUP($A269,'Taxi in times'!$B$3684:$C$4389, 2, 0)), 'ICAO LTO Cycle times'!$D$8,VLOOKUP($A269,'Taxi in times'!$B$3684:$C$4389, 2, 0)*60)</f>
        <v>279.96875697388975</v>
      </c>
      <c r="T269" s="30">
        <f>IF(ISNA(VLOOKUP($A269,'Taxi in times'!$B$4389:$C$5084, 2, 0)), 'ICAO LTO Cycle times'!$D$8,VLOOKUP($A269,'Taxi in times'!$B$4389:$C$5084, 2, 0)*60)</f>
        <v>289.86380520016507</v>
      </c>
      <c r="U269" s="30">
        <f>IF(ISNA(VLOOKUP($A269,'Taxi in times'!$B$5085:$C$5749, 2, 0)), 'ICAO LTO Cycle times'!$D$8,VLOOKUP($A269,'Taxi in times'!$B$5085:$C$5749, 2, 0)*60)</f>
        <v>291.97583940309113</v>
      </c>
      <c r="V269" s="30">
        <f>IF(ISNA(VLOOKUP($A269,'Taxi in times'!$B$5750:$C$6509, 2, 0)), 'ICAO LTO Cycle times'!$D$8,VLOOKUP($A269,'Taxi in times'!$B$5750:$C$6509, 2, 0)*60)</f>
        <v>305.15348223126858</v>
      </c>
      <c r="W269" s="30">
        <f>IF(ISNA(VLOOKUP($A269,'Taxi in times'!$B$6510:$C$7239, 2, 0)), 'ICAO LTO Cycle times'!$D$8,VLOOKUP($A269,'Taxi in times'!$B$6510:$C$7239, 2, 0)*60)</f>
        <v>289.09687433853099</v>
      </c>
    </row>
    <row r="270" spans="1:23">
      <c r="A270" s="3" t="s">
        <v>574</v>
      </c>
      <c r="B270" s="30">
        <f>IF(ISNA(VLOOKUP($A270,' Taxi out times'!$B$2:$C$483, 2, 0)), 'ICAO LTO Cycle times'!$D$7,VLOOKUP($A270,' Taxi out times'!$B$2:$C$483, 2, 0)*60)</f>
        <v>1140</v>
      </c>
      <c r="C270" s="30">
        <f>IF(ISNA(VLOOKUP($A270,' Taxi out times'!$B$484:$C$1071, 2, 0)), 'ICAO LTO Cycle times'!$D$7,VLOOKUP($A270,' Taxi out times'!$B$484:$C$1071, 2, 0)*60)</f>
        <v>461.94690265486724</v>
      </c>
      <c r="D270" s="30">
        <f>IF(ISNA(VLOOKUP($A270,' Taxi out times'!$B$1072:$C$1692, 2, 0)), 'ICAO LTO Cycle times'!$D$7,VLOOKUP($A270,' Taxi out times'!$B$1072:$C$1692, 2, 0)*60)</f>
        <v>1140</v>
      </c>
      <c r="E270" s="30">
        <f>IF(ISNA(VLOOKUP($A270,' Taxi out times'!$B$1693:$C$2329, 2, 0)), 'ICAO LTO Cycle times'!$D$7,VLOOKUP($A270,' Taxi out times'!$B$1693:$C$2329, 2, 0)*60)</f>
        <v>1140</v>
      </c>
      <c r="F270" s="30">
        <f>IF(ISNA(VLOOKUP($A270,' Taxi out times'!$B$2330:$C$2997, 2, 0)), 'ICAO LTO Cycle times'!$D$7,VLOOKUP($A270,' Taxi out times'!$B$2330:$C$2997, 2, 0)*60)</f>
        <v>506.14601018675722</v>
      </c>
      <c r="G270" s="30">
        <f>IF(ISNA(VLOOKUP($A270,' Taxi out times'!$B$2998:$C$3661, 2, 0)), 'ICAO LTO Cycle times'!$D$7,VLOOKUP($A270,' Taxi out times'!$B$2998:$C$3661, 2, 0)*60)</f>
        <v>550.956696878147</v>
      </c>
      <c r="H270" s="30">
        <f>IF(ISNA(VLOOKUP($A270,' Taxi out times'!$B$3662:$C$4362, 2, 0)), 'ICAO LTO Cycle times'!$D$7,VLOOKUP($A270,' Taxi out times'!$B$3662:$C$4362, 2, 0)*60)</f>
        <v>554.57274119448698</v>
      </c>
      <c r="I270" s="30">
        <f>IF(ISNA(VLOOKUP($A270,' Taxi out times'!$B$4363:$C$5052, 2, 0)), 'ICAO LTO Cycle times'!$D$7,VLOOKUP($A270,' Taxi out times'!$B$4363:$C$5052, 2, 0)*60)</f>
        <v>597.12440516655329</v>
      </c>
      <c r="J270" s="30">
        <f>IF(ISNA(VLOOKUP($A270,' Taxi out times'!$B$5053:$C$5713, 2, 0)), 'ICAO LTO Cycle times'!$D$7,VLOOKUP($A270,' Taxi out times'!$B$5053:$C$5713, 2, 0)*60)</f>
        <v>607.22580645161293</v>
      </c>
      <c r="K270" s="30">
        <f>IF(ISNA(VLOOKUP($A270,' Taxi out times'!$B$5714:$C$6466, 2, 0)), 'ICAO LTO Cycle times'!$D$7,VLOOKUP($A270,' Taxi out times'!$B$5713:$C$6466, 2, 0)*60)</f>
        <v>635.95735228787214</v>
      </c>
      <c r="L270" s="30">
        <f>IF(ISNA(VLOOKUP($A270,' Taxi out times'!$B$6467:$C$7195, 2, 0)), 'ICAO LTO Cycle times'!$D$7,VLOOKUP($A270,' Taxi out times'!$B$6467:$C$7195, 2, 0)*60)</f>
        <v>484.50132391879959</v>
      </c>
      <c r="M270" s="30">
        <f>IF(ISNA(VLOOKUP($A270,'Taxi in times'!$B$2:$C$483, 2, 0)), 'ICAO LTO Cycle times'!$D$8,VLOOKUP($A270,'Taxi in times'!$B$2:$C$483, 2, 0)*60)</f>
        <v>420</v>
      </c>
      <c r="N270" s="30">
        <f>IF(ISNA(VLOOKUP($A270,'Taxi in times'!$B$483:$C$1074, 2, 0)), 'ICAO LTO Cycle times'!$D$8,VLOOKUP($A270,'Taxi in times'!$B$483:$C$1074, 2, 0)*60)</f>
        <v>322.90909090909093</v>
      </c>
      <c r="O270" s="30">
        <f>IF(ISNA(VLOOKUP($A270,'Taxi in times'!$B$1074:$C$1700, 2, 0)), 'ICAO LTO Cycle times'!$D$8,VLOOKUP($A270,'Taxi in times'!$B$1074:$C$1700, 2, 0)*60)</f>
        <v>420</v>
      </c>
      <c r="P270" s="30">
        <f>IF(ISNA(VLOOKUP($A270,'Taxi in times'!$B$1700:$C$2346, 2, 0)), 'ICAO LTO Cycle times'!$D$8,VLOOKUP($A270,'Taxi in times'!$B$1700:$C$2346, 2, 0)*60)</f>
        <v>295.59633027522938</v>
      </c>
      <c r="Q270" s="30">
        <f>IF(ISNA(VLOOKUP($A270,'Taxi in times'!$B$2346:$C$3020, 2, 0)), 'ICAO LTO Cycle times'!$D$8,VLOOKUP($A270,'Taxi in times'!$B$2346:$C$3020, 2, 0)*60)</f>
        <v>287.15741789354473</v>
      </c>
      <c r="R270" s="30">
        <f>IF(ISNA(VLOOKUP($A270,'Taxi in times'!$B$3020:$C$3684, 2, 0)), 'ICAO LTO Cycle times'!$D$8,VLOOKUP($A270,'Taxi in times'!$B$3020:$C$3684, 2, 0)*60)</f>
        <v>375.41989881956158</v>
      </c>
      <c r="S270" s="30">
        <f>IF(ISNA(VLOOKUP($A270,'Taxi in times'!$B$3684:$C$4389, 2, 0)), 'ICAO LTO Cycle times'!$D$8,VLOOKUP($A270,'Taxi in times'!$B$3684:$C$4389, 2, 0)*60)</f>
        <v>441.46012269938649</v>
      </c>
      <c r="T270" s="30">
        <f>IF(ISNA(VLOOKUP($A270,'Taxi in times'!$B$4389:$C$5084, 2, 0)), 'ICAO LTO Cycle times'!$D$8,VLOOKUP($A270,'Taxi in times'!$B$4389:$C$5084, 2, 0)*60)</f>
        <v>384.87606112054328</v>
      </c>
      <c r="U270" s="30">
        <f>IF(ISNA(VLOOKUP($A270,'Taxi in times'!$B$5085:$C$5749, 2, 0)), 'ICAO LTO Cycle times'!$D$8,VLOOKUP($A270,'Taxi in times'!$B$5085:$C$5749, 2, 0)*60)</f>
        <v>394.62134251290877</v>
      </c>
      <c r="V270" s="30">
        <f>IF(ISNA(VLOOKUP($A270,'Taxi in times'!$B$5750:$C$6509, 2, 0)), 'ICAO LTO Cycle times'!$D$8,VLOOKUP($A270,'Taxi in times'!$B$5750:$C$6509, 2, 0)*60)</f>
        <v>449.86713906111601</v>
      </c>
      <c r="W270" s="30">
        <f>IF(ISNA(VLOOKUP($A270,'Taxi in times'!$B$6510:$C$7239, 2, 0)), 'ICAO LTO Cycle times'!$D$8,VLOOKUP($A270,'Taxi in times'!$B$6510:$C$7239, 2, 0)*60)</f>
        <v>425.63740626378473</v>
      </c>
    </row>
    <row r="271" spans="1:23">
      <c r="A271" s="3" t="s">
        <v>575</v>
      </c>
      <c r="B271" s="30">
        <f>IF(ISNA(VLOOKUP($A271,' Taxi out times'!$B$2:$C$483, 2, 0)), 'ICAO LTO Cycle times'!$D$7,VLOOKUP($A271,' Taxi out times'!$B$2:$C$483, 2, 0)*60)</f>
        <v>307.36607142857139</v>
      </c>
      <c r="C271" s="30">
        <f>IF(ISNA(VLOOKUP($A271,' Taxi out times'!$B$484:$C$1071, 2, 0)), 'ICAO LTO Cycle times'!$D$7,VLOOKUP($A271,' Taxi out times'!$B$484:$C$1071, 2, 0)*60)</f>
        <v>312.84507042253517</v>
      </c>
      <c r="D271" s="30">
        <f>IF(ISNA(VLOOKUP($A271,' Taxi out times'!$B$1072:$C$1692, 2, 0)), 'ICAO LTO Cycle times'!$D$7,VLOOKUP($A271,' Taxi out times'!$B$1072:$C$1692, 2, 0)*60)</f>
        <v>262.91803278688525</v>
      </c>
      <c r="E271" s="30">
        <f>IF(ISNA(VLOOKUP($A271,' Taxi out times'!$B$1693:$C$2329, 2, 0)), 'ICAO LTO Cycle times'!$D$7,VLOOKUP($A271,' Taxi out times'!$B$1693:$C$2329, 2, 0)*60)</f>
        <v>319.56687898089172</v>
      </c>
      <c r="F271" s="30">
        <f>IF(ISNA(VLOOKUP($A271,' Taxi out times'!$B$2330:$C$2997, 2, 0)), 'ICAO LTO Cycle times'!$D$7,VLOOKUP($A271,' Taxi out times'!$B$2330:$C$2997, 2, 0)*60)</f>
        <v>298.07058823529411</v>
      </c>
      <c r="G271" s="30">
        <f>IF(ISNA(VLOOKUP($A271,' Taxi out times'!$B$2998:$C$3661, 2, 0)), 'ICAO LTO Cycle times'!$D$7,VLOOKUP($A271,' Taxi out times'!$B$2998:$C$3661, 2, 0)*60)</f>
        <v>314.37299035369779</v>
      </c>
      <c r="H271" s="30">
        <f>IF(ISNA(VLOOKUP($A271,' Taxi out times'!$B$3662:$C$4362, 2, 0)), 'ICAO LTO Cycle times'!$D$7,VLOOKUP($A271,' Taxi out times'!$B$3662:$C$4362, 2, 0)*60)</f>
        <v>326.95729537366549</v>
      </c>
      <c r="I271" s="30">
        <f>IF(ISNA(VLOOKUP($A271,' Taxi out times'!$B$4363:$C$5052, 2, 0)), 'ICAO LTO Cycle times'!$D$7,VLOOKUP($A271,' Taxi out times'!$B$4363:$C$5052, 2, 0)*60)</f>
        <v>321.36239782016349</v>
      </c>
      <c r="J271" s="30">
        <f>IF(ISNA(VLOOKUP($A271,' Taxi out times'!$B$5053:$C$5713, 2, 0)), 'ICAO LTO Cycle times'!$D$7,VLOOKUP($A271,' Taxi out times'!$B$5053:$C$5713, 2, 0)*60)</f>
        <v>335.36905965621838</v>
      </c>
      <c r="K271" s="30">
        <f>IF(ISNA(VLOOKUP($A271,' Taxi out times'!$B$5714:$C$6466, 2, 0)), 'ICAO LTO Cycle times'!$D$7,VLOOKUP($A271,' Taxi out times'!$B$5713:$C$6466, 2, 0)*60)</f>
        <v>345.61728395061726</v>
      </c>
      <c r="L271" s="30">
        <f>IF(ISNA(VLOOKUP($A271,' Taxi out times'!$B$6467:$C$7195, 2, 0)), 'ICAO LTO Cycle times'!$D$7,VLOOKUP($A271,' Taxi out times'!$B$6467:$C$7195, 2, 0)*60)</f>
        <v>327.58441558441558</v>
      </c>
      <c r="M271" s="30">
        <f>IF(ISNA(VLOOKUP($A271,'Taxi in times'!$B$2:$C$483, 2, 0)), 'ICAO LTO Cycle times'!$D$8,VLOOKUP($A271,'Taxi in times'!$B$2:$C$483, 2, 0)*60)</f>
        <v>226.66666666666666</v>
      </c>
      <c r="N271" s="30">
        <f>IF(ISNA(VLOOKUP($A271,'Taxi in times'!$B$483:$C$1074, 2, 0)), 'ICAO LTO Cycle times'!$D$8,VLOOKUP($A271,'Taxi in times'!$B$483:$C$1074, 2, 0)*60)</f>
        <v>211.08938547486034</v>
      </c>
      <c r="O271" s="30">
        <f>IF(ISNA(VLOOKUP($A271,'Taxi in times'!$B$1074:$C$1700, 2, 0)), 'ICAO LTO Cycle times'!$D$8,VLOOKUP($A271,'Taxi in times'!$B$1074:$C$1700, 2, 0)*60)</f>
        <v>177.67676767676767</v>
      </c>
      <c r="P271" s="30">
        <f>IF(ISNA(VLOOKUP($A271,'Taxi in times'!$B$1700:$C$2346, 2, 0)), 'ICAO LTO Cycle times'!$D$8,VLOOKUP($A271,'Taxi in times'!$B$1700:$C$2346, 2, 0)*60)</f>
        <v>271.10828025477707</v>
      </c>
      <c r="Q271" s="30">
        <f>IF(ISNA(VLOOKUP($A271,'Taxi in times'!$B$2346:$C$3020, 2, 0)), 'ICAO LTO Cycle times'!$D$8,VLOOKUP($A271,'Taxi in times'!$B$2346:$C$3020, 2, 0)*60)</f>
        <v>243.3464257659073</v>
      </c>
      <c r="R271" s="30">
        <f>IF(ISNA(VLOOKUP($A271,'Taxi in times'!$B$3020:$C$3684, 2, 0)), 'ICAO LTO Cycle times'!$D$8,VLOOKUP($A271,'Taxi in times'!$B$3020:$C$3684, 2, 0)*60)</f>
        <v>227.29528535980148</v>
      </c>
      <c r="S271" s="30">
        <f>IF(ISNA(VLOOKUP($A271,'Taxi in times'!$B$3684:$C$4389, 2, 0)), 'ICAO LTO Cycle times'!$D$8,VLOOKUP($A271,'Taxi in times'!$B$3684:$C$4389, 2, 0)*60)</f>
        <v>248.35714285714286</v>
      </c>
      <c r="T271" s="30">
        <f>IF(ISNA(VLOOKUP($A271,'Taxi in times'!$B$4389:$C$5084, 2, 0)), 'ICAO LTO Cycle times'!$D$8,VLOOKUP($A271,'Taxi in times'!$B$4389:$C$5084, 2, 0)*60)</f>
        <v>212.49343832020998</v>
      </c>
      <c r="U271" s="30">
        <f>IF(ISNA(VLOOKUP($A271,'Taxi in times'!$B$5085:$C$5749, 2, 0)), 'ICAO LTO Cycle times'!$D$8,VLOOKUP($A271,'Taxi in times'!$B$5085:$C$5749, 2, 0)*60)</f>
        <v>200.95609756097559</v>
      </c>
      <c r="V271" s="30">
        <f>IF(ISNA(VLOOKUP($A271,'Taxi in times'!$B$5750:$C$6509, 2, 0)), 'ICAO LTO Cycle times'!$D$8,VLOOKUP($A271,'Taxi in times'!$B$5750:$C$6509, 2, 0)*60)</f>
        <v>213.40270551508843</v>
      </c>
      <c r="W271" s="30">
        <f>IF(ISNA(VLOOKUP($A271,'Taxi in times'!$B$6510:$C$7239, 2, 0)), 'ICAO LTO Cycle times'!$D$8,VLOOKUP($A271,'Taxi in times'!$B$6510:$C$7239, 2, 0)*60)</f>
        <v>200.90356211989572</v>
      </c>
    </row>
    <row r="272" spans="1:23">
      <c r="A272" s="3" t="s">
        <v>576</v>
      </c>
      <c r="B272" s="30">
        <f>IF(ISNA(VLOOKUP($A272,' Taxi out times'!$B$2:$C$483, 2, 0)), 'ICAO LTO Cycle times'!$D$7,VLOOKUP($A272,' Taxi out times'!$B$2:$C$483, 2, 0)*60)</f>
        <v>455.13124470787466</v>
      </c>
      <c r="C272" s="30">
        <f>IF(ISNA(VLOOKUP($A272,' Taxi out times'!$B$484:$C$1071, 2, 0)), 'ICAO LTO Cycle times'!$D$7,VLOOKUP($A272,' Taxi out times'!$B$484:$C$1071, 2, 0)*60)</f>
        <v>469.2358803986711</v>
      </c>
      <c r="D272" s="30">
        <f>IF(ISNA(VLOOKUP($A272,' Taxi out times'!$B$1072:$C$1692, 2, 0)), 'ICAO LTO Cycle times'!$D$7,VLOOKUP($A272,' Taxi out times'!$B$1072:$C$1692, 2, 0)*60)</f>
        <v>443.10734463276833</v>
      </c>
      <c r="E272" s="30">
        <f>IF(ISNA(VLOOKUP($A272,' Taxi out times'!$B$1693:$C$2329, 2, 0)), 'ICAO LTO Cycle times'!$D$7,VLOOKUP($A272,' Taxi out times'!$B$1693:$C$2329, 2, 0)*60)</f>
        <v>494.02411079007675</v>
      </c>
      <c r="F272" s="30">
        <f>IF(ISNA(VLOOKUP($A272,' Taxi out times'!$B$2330:$C$2997, 2, 0)), 'ICAO LTO Cycle times'!$D$7,VLOOKUP($A272,' Taxi out times'!$B$2330:$C$2997, 2, 0)*60)</f>
        <v>512.91576673866098</v>
      </c>
      <c r="G272" s="30">
        <f>IF(ISNA(VLOOKUP($A272,' Taxi out times'!$B$2998:$C$3661, 2, 0)), 'ICAO LTO Cycle times'!$D$7,VLOOKUP($A272,' Taxi out times'!$B$2998:$C$3661, 2, 0)*60)</f>
        <v>515.81065088757396</v>
      </c>
      <c r="H272" s="30">
        <f>IF(ISNA(VLOOKUP($A272,' Taxi out times'!$B$3662:$C$4362, 2, 0)), 'ICAO LTO Cycle times'!$D$7,VLOOKUP($A272,' Taxi out times'!$B$3662:$C$4362, 2, 0)*60)</f>
        <v>483.4130019120459</v>
      </c>
      <c r="I272" s="30">
        <f>IF(ISNA(VLOOKUP($A272,' Taxi out times'!$B$4363:$C$5052, 2, 0)), 'ICAO LTO Cycle times'!$D$7,VLOOKUP($A272,' Taxi out times'!$B$4363:$C$5052, 2, 0)*60)</f>
        <v>520.45309508615185</v>
      </c>
      <c r="J272" s="30">
        <f>IF(ISNA(VLOOKUP($A272,' Taxi out times'!$B$5053:$C$5713, 2, 0)), 'ICAO LTO Cycle times'!$D$7,VLOOKUP($A272,' Taxi out times'!$B$5053:$C$5713, 2, 0)*60)</f>
        <v>542.38777819690688</v>
      </c>
      <c r="K272" s="30">
        <f>IF(ISNA(VLOOKUP($A272,' Taxi out times'!$B$5714:$C$6466, 2, 0)), 'ICAO LTO Cycle times'!$D$7,VLOOKUP($A272,' Taxi out times'!$B$5713:$C$6466, 2, 0)*60)</f>
        <v>536.9101726324003</v>
      </c>
      <c r="L272" s="30">
        <f>IF(ISNA(VLOOKUP($A272,' Taxi out times'!$B$6467:$C$7195, 2, 0)), 'ICAO LTO Cycle times'!$D$7,VLOOKUP($A272,' Taxi out times'!$B$6467:$C$7195, 2, 0)*60)</f>
        <v>511.48962916404776</v>
      </c>
      <c r="M272" s="30">
        <f>IF(ISNA(VLOOKUP($A272,'Taxi in times'!$B$2:$C$483, 2, 0)), 'ICAO LTO Cycle times'!$D$8,VLOOKUP($A272,'Taxi in times'!$B$2:$C$483, 2, 0)*60)</f>
        <v>297.64755480607079</v>
      </c>
      <c r="N272" s="30">
        <f>IF(ISNA(VLOOKUP($A272,'Taxi in times'!$B$483:$C$1074, 2, 0)), 'ICAO LTO Cycle times'!$D$8,VLOOKUP($A272,'Taxi in times'!$B$483:$C$1074, 2, 0)*60)</f>
        <v>326.87288796464776</v>
      </c>
      <c r="O272" s="30">
        <f>IF(ISNA(VLOOKUP($A272,'Taxi in times'!$B$1074:$C$1700, 2, 0)), 'ICAO LTO Cycle times'!$D$8,VLOOKUP($A272,'Taxi in times'!$B$1074:$C$1700, 2, 0)*60)</f>
        <v>327.78808254115467</v>
      </c>
      <c r="P272" s="30">
        <f>IF(ISNA(VLOOKUP($A272,'Taxi in times'!$B$1700:$C$2346, 2, 0)), 'ICAO LTO Cycle times'!$D$8,VLOOKUP($A272,'Taxi in times'!$B$1700:$C$2346, 2, 0)*60)</f>
        <v>315.84328129782676</v>
      </c>
      <c r="Q272" s="30">
        <f>IF(ISNA(VLOOKUP($A272,'Taxi in times'!$B$2346:$C$3020, 2, 0)), 'ICAO LTO Cycle times'!$D$8,VLOOKUP($A272,'Taxi in times'!$B$2346:$C$3020, 2, 0)*60)</f>
        <v>306.6501547987616</v>
      </c>
      <c r="R272" s="30">
        <f>IF(ISNA(VLOOKUP($A272,'Taxi in times'!$B$3020:$C$3684, 2, 0)), 'ICAO LTO Cycle times'!$D$8,VLOOKUP($A272,'Taxi in times'!$B$3020:$C$3684, 2, 0)*60)</f>
        <v>305.21669980119282</v>
      </c>
      <c r="S272" s="30">
        <f>IF(ISNA(VLOOKUP($A272,'Taxi in times'!$B$3684:$C$4389, 2, 0)), 'ICAO LTO Cycle times'!$D$8,VLOOKUP($A272,'Taxi in times'!$B$3684:$C$4389, 2, 0)*60)</f>
        <v>305.64292543021031</v>
      </c>
      <c r="T272" s="30">
        <f>IF(ISNA(VLOOKUP($A272,'Taxi in times'!$B$4389:$C$5084, 2, 0)), 'ICAO LTO Cycle times'!$D$8,VLOOKUP($A272,'Taxi in times'!$B$4389:$C$5084, 2, 0)*60)</f>
        <v>308.85820499203402</v>
      </c>
      <c r="U272" s="30">
        <f>IF(ISNA(VLOOKUP($A272,'Taxi in times'!$B$5085:$C$5749, 2, 0)), 'ICAO LTO Cycle times'!$D$8,VLOOKUP($A272,'Taxi in times'!$B$5085:$C$5749, 2, 0)*60)</f>
        <v>308.63932107496464</v>
      </c>
      <c r="V272" s="30">
        <f>IF(ISNA(VLOOKUP($A272,'Taxi in times'!$B$5750:$C$6509, 2, 0)), 'ICAO LTO Cycle times'!$D$8,VLOOKUP($A272,'Taxi in times'!$B$5750:$C$6509, 2, 0)*60)</f>
        <v>324.53748782862709</v>
      </c>
      <c r="W272" s="30">
        <f>IF(ISNA(VLOOKUP($A272,'Taxi in times'!$B$6510:$C$7239, 2, 0)), 'ICAO LTO Cycle times'!$D$8,VLOOKUP($A272,'Taxi in times'!$B$6510:$C$7239, 2, 0)*60)</f>
        <v>332.24505804832131</v>
      </c>
    </row>
    <row r="273" spans="1:23">
      <c r="A273" s="3" t="s">
        <v>577</v>
      </c>
      <c r="B273" s="30">
        <f>IF(ISNA(VLOOKUP($A273,' Taxi out times'!$B$2:$C$483, 2, 0)), 'ICAO LTO Cycle times'!$D$7,VLOOKUP($A273,' Taxi out times'!$B$2:$C$483, 2, 0)*60)</f>
        <v>901.86115214180199</v>
      </c>
      <c r="C273" s="30">
        <f>IF(ISNA(VLOOKUP($A273,' Taxi out times'!$B$484:$C$1071, 2, 0)), 'ICAO LTO Cycle times'!$D$7,VLOOKUP($A273,' Taxi out times'!$B$484:$C$1071, 2, 0)*60)</f>
        <v>860.12150668286745</v>
      </c>
      <c r="D273" s="30">
        <f>IF(ISNA(VLOOKUP($A273,' Taxi out times'!$B$1072:$C$1692, 2, 0)), 'ICAO LTO Cycle times'!$D$7,VLOOKUP($A273,' Taxi out times'!$B$1072:$C$1692, 2, 0)*60)</f>
        <v>849.94882292732859</v>
      </c>
      <c r="E273" s="30">
        <f>IF(ISNA(VLOOKUP($A273,' Taxi out times'!$B$1693:$C$2329, 2, 0)), 'ICAO LTO Cycle times'!$D$7,VLOOKUP($A273,' Taxi out times'!$B$1693:$C$2329, 2, 0)*60)</f>
        <v>785.1219512195122</v>
      </c>
      <c r="F273" s="30">
        <f>IF(ISNA(VLOOKUP($A273,' Taxi out times'!$B$2330:$C$2997, 2, 0)), 'ICAO LTO Cycle times'!$D$7,VLOOKUP($A273,' Taxi out times'!$B$2330:$C$2997, 2, 0)*60)</f>
        <v>803.85714285714278</v>
      </c>
      <c r="G273" s="30">
        <f>IF(ISNA(VLOOKUP($A273,' Taxi out times'!$B$2998:$C$3661, 2, 0)), 'ICAO LTO Cycle times'!$D$7,VLOOKUP($A273,' Taxi out times'!$B$2998:$C$3661, 2, 0)*60)</f>
        <v>795.09138381201046</v>
      </c>
      <c r="H273" s="30">
        <f>IF(ISNA(VLOOKUP($A273,' Taxi out times'!$B$3662:$C$4362, 2, 0)), 'ICAO LTO Cycle times'!$D$7,VLOOKUP($A273,' Taxi out times'!$B$3662:$C$4362, 2, 0)*60)</f>
        <v>844.2385321100918</v>
      </c>
      <c r="I273" s="30">
        <f>IF(ISNA(VLOOKUP($A273,' Taxi out times'!$B$4363:$C$5052, 2, 0)), 'ICAO LTO Cycle times'!$D$7,VLOOKUP($A273,' Taxi out times'!$B$4363:$C$5052, 2, 0)*60)</f>
        <v>893.12849162011173</v>
      </c>
      <c r="J273" s="30">
        <f>IF(ISNA(VLOOKUP($A273,' Taxi out times'!$B$5053:$C$5713, 2, 0)), 'ICAO LTO Cycle times'!$D$7,VLOOKUP($A273,' Taxi out times'!$B$5053:$C$5713, 2, 0)*60)</f>
        <v>906.72364672364665</v>
      </c>
      <c r="K273" s="30">
        <f>IF(ISNA(VLOOKUP($A273,' Taxi out times'!$B$5714:$C$6466, 2, 0)), 'ICAO LTO Cycle times'!$D$7,VLOOKUP($A273,' Taxi out times'!$B$5713:$C$6466, 2, 0)*60)</f>
        <v>883.27782646801052</v>
      </c>
      <c r="L273" s="30">
        <f>IF(ISNA(VLOOKUP($A273,' Taxi out times'!$B$6467:$C$7195, 2, 0)), 'ICAO LTO Cycle times'!$D$7,VLOOKUP($A273,' Taxi out times'!$B$6467:$C$7195, 2, 0)*60)</f>
        <v>896.19952494061761</v>
      </c>
      <c r="M273" s="30">
        <f>IF(ISNA(VLOOKUP($A273,'Taxi in times'!$B$2:$C$483, 2, 0)), 'ICAO LTO Cycle times'!$D$8,VLOOKUP($A273,'Taxi in times'!$B$2:$C$483, 2, 0)*60)</f>
        <v>384.52554744525548</v>
      </c>
      <c r="N273" s="30">
        <f>IF(ISNA(VLOOKUP($A273,'Taxi in times'!$B$483:$C$1074, 2, 0)), 'ICAO LTO Cycle times'!$D$8,VLOOKUP($A273,'Taxi in times'!$B$483:$C$1074, 2, 0)*60)</f>
        <v>384.18886198547216</v>
      </c>
      <c r="O273" s="30">
        <f>IF(ISNA(VLOOKUP($A273,'Taxi in times'!$B$1074:$C$1700, 2, 0)), 'ICAO LTO Cycle times'!$D$8,VLOOKUP($A273,'Taxi in times'!$B$1074:$C$1700, 2, 0)*60)</f>
        <v>389.33333333333331</v>
      </c>
      <c r="P273" s="30">
        <f>IF(ISNA(VLOOKUP($A273,'Taxi in times'!$B$1700:$C$2346, 2, 0)), 'ICAO LTO Cycle times'!$D$8,VLOOKUP($A273,'Taxi in times'!$B$1700:$C$2346, 2, 0)*60)</f>
        <v>394.08071748878922</v>
      </c>
      <c r="Q273" s="30">
        <f>IF(ISNA(VLOOKUP($A273,'Taxi in times'!$B$2346:$C$3020, 2, 0)), 'ICAO LTO Cycle times'!$D$8,VLOOKUP($A273,'Taxi in times'!$B$2346:$C$3020, 2, 0)*60)</f>
        <v>364.20212765957444</v>
      </c>
      <c r="R273" s="30">
        <f>IF(ISNA(VLOOKUP($A273,'Taxi in times'!$B$3020:$C$3684, 2, 0)), 'ICAO LTO Cycle times'!$D$8,VLOOKUP($A273,'Taxi in times'!$B$3020:$C$3684, 2, 0)*60)</f>
        <v>357.75491113189901</v>
      </c>
      <c r="S273" s="30">
        <f>IF(ISNA(VLOOKUP($A273,'Taxi in times'!$B$3684:$C$4389, 2, 0)), 'ICAO LTO Cycle times'!$D$8,VLOOKUP($A273,'Taxi in times'!$B$3684:$C$4389, 2, 0)*60)</f>
        <v>357.62039660056661</v>
      </c>
      <c r="T273" s="30">
        <f>IF(ISNA(VLOOKUP($A273,'Taxi in times'!$B$4389:$C$5084, 2, 0)), 'ICAO LTO Cycle times'!$D$8,VLOOKUP($A273,'Taxi in times'!$B$4389:$C$5084, 2, 0)*60)</f>
        <v>357.10306406685237</v>
      </c>
      <c r="U273" s="30">
        <f>IF(ISNA(VLOOKUP($A273,'Taxi in times'!$B$5085:$C$5749, 2, 0)), 'ICAO LTO Cycle times'!$D$8,VLOOKUP($A273,'Taxi in times'!$B$5085:$C$5749, 2, 0)*60)</f>
        <v>370.48433048433048</v>
      </c>
      <c r="V273" s="30">
        <f>IF(ISNA(VLOOKUP($A273,'Taxi in times'!$B$5750:$C$6509, 2, 0)), 'ICAO LTO Cycle times'!$D$8,VLOOKUP($A273,'Taxi in times'!$B$5750:$C$6509, 2, 0)*60)</f>
        <v>361.08996539792383</v>
      </c>
      <c r="W273" s="30">
        <f>IF(ISNA(VLOOKUP($A273,'Taxi in times'!$B$6510:$C$7239, 2, 0)), 'ICAO LTO Cycle times'!$D$8,VLOOKUP($A273,'Taxi in times'!$B$6510:$C$7239, 2, 0)*60)</f>
        <v>381.76565008025682</v>
      </c>
    </row>
    <row r="274" spans="1:23">
      <c r="A274" s="3" t="s">
        <v>578</v>
      </c>
      <c r="B274" s="30">
        <f>IF(ISNA(VLOOKUP($A274,' Taxi out times'!$B$2:$C$483, 2, 0)), 'ICAO LTO Cycle times'!$D$7,VLOOKUP($A274,' Taxi out times'!$B$2:$C$483, 2, 0)*60)</f>
        <v>1118.779011099899</v>
      </c>
      <c r="C274" s="30">
        <f>IF(ISNA(VLOOKUP($A274,' Taxi out times'!$B$484:$C$1071, 2, 0)), 'ICAO LTO Cycle times'!$D$7,VLOOKUP($A274,' Taxi out times'!$B$484:$C$1071, 2, 0)*60)</f>
        <v>1071.6341463414633</v>
      </c>
      <c r="D274" s="30">
        <f>IF(ISNA(VLOOKUP($A274,' Taxi out times'!$B$1072:$C$1692, 2, 0)), 'ICAO LTO Cycle times'!$D$7,VLOOKUP($A274,' Taxi out times'!$B$1072:$C$1692, 2, 0)*60)</f>
        <v>1065.2269288956127</v>
      </c>
      <c r="E274" s="30">
        <f>IF(ISNA(VLOOKUP($A274,' Taxi out times'!$B$1693:$C$2329, 2, 0)), 'ICAO LTO Cycle times'!$D$7,VLOOKUP($A274,' Taxi out times'!$B$1693:$C$2329, 2, 0)*60)</f>
        <v>982.77327935222684</v>
      </c>
      <c r="F274" s="30">
        <f>IF(ISNA(VLOOKUP($A274,' Taxi out times'!$B$2330:$C$2997, 2, 0)), 'ICAO LTO Cycle times'!$D$7,VLOOKUP($A274,' Taxi out times'!$B$2330:$C$2997, 2, 0)*60)</f>
        <v>987.4367088607595</v>
      </c>
      <c r="G274" s="30">
        <f>IF(ISNA(VLOOKUP($A274,' Taxi out times'!$B$2998:$C$3661, 2, 0)), 'ICAO LTO Cycle times'!$D$7,VLOOKUP($A274,' Taxi out times'!$B$2998:$C$3661, 2, 0)*60)</f>
        <v>1002.4999999999999</v>
      </c>
      <c r="H274" s="30">
        <f>IF(ISNA(VLOOKUP($A274,' Taxi out times'!$B$3662:$C$4362, 2, 0)), 'ICAO LTO Cycle times'!$D$7,VLOOKUP($A274,' Taxi out times'!$B$3662:$C$4362, 2, 0)*60)</f>
        <v>1037.3446697187705</v>
      </c>
      <c r="I274" s="30">
        <f>IF(ISNA(VLOOKUP($A274,' Taxi out times'!$B$4363:$C$5052, 2, 0)), 'ICAO LTO Cycle times'!$D$7,VLOOKUP($A274,' Taxi out times'!$B$4363:$C$5052, 2, 0)*60)</f>
        <v>1074.5307068366164</v>
      </c>
      <c r="J274" s="30">
        <f>IF(ISNA(VLOOKUP($A274,' Taxi out times'!$B$5053:$C$5713, 2, 0)), 'ICAO LTO Cycle times'!$D$7,VLOOKUP($A274,' Taxi out times'!$B$5053:$C$5713, 2, 0)*60)</f>
        <v>1140</v>
      </c>
      <c r="K274" s="30">
        <f>IF(ISNA(VLOOKUP($A274,' Taxi out times'!$B$5714:$C$6466, 2, 0)), 'ICAO LTO Cycle times'!$D$7,VLOOKUP($A274,' Taxi out times'!$B$5713:$C$6466, 2, 0)*60)</f>
        <v>1140</v>
      </c>
      <c r="L274" s="30">
        <f>IF(ISNA(VLOOKUP($A274,' Taxi out times'!$B$6467:$C$7195, 2, 0)), 'ICAO LTO Cycle times'!$D$7,VLOOKUP($A274,' Taxi out times'!$B$6467:$C$7195, 2, 0)*60)</f>
        <v>1140</v>
      </c>
      <c r="M274" s="30">
        <f>IF(ISNA(VLOOKUP($A274,'Taxi in times'!$B$2:$C$483, 2, 0)), 'ICAO LTO Cycle times'!$D$8,VLOOKUP($A274,'Taxi in times'!$B$2:$C$483, 2, 0)*60)</f>
        <v>537.08649468892258</v>
      </c>
      <c r="N274" s="30">
        <f>IF(ISNA(VLOOKUP($A274,'Taxi in times'!$B$483:$C$1074, 2, 0)), 'ICAO LTO Cycle times'!$D$8,VLOOKUP($A274,'Taxi in times'!$B$483:$C$1074, 2, 0)*60)</f>
        <v>560.09673518742443</v>
      </c>
      <c r="O274" s="30">
        <f>IF(ISNA(VLOOKUP($A274,'Taxi in times'!$B$1074:$C$1700, 2, 0)), 'ICAO LTO Cycle times'!$D$8,VLOOKUP($A274,'Taxi in times'!$B$1074:$C$1700, 2, 0)*60)</f>
        <v>542.61331444759207</v>
      </c>
      <c r="P274" s="30">
        <f>IF(ISNA(VLOOKUP($A274,'Taxi in times'!$B$1700:$C$2346, 2, 0)), 'ICAO LTO Cycle times'!$D$8,VLOOKUP($A274,'Taxi in times'!$B$1700:$C$2346, 2, 0)*60)</f>
        <v>567.76021798365127</v>
      </c>
      <c r="Q274" s="30">
        <f>IF(ISNA(VLOOKUP($A274,'Taxi in times'!$B$2346:$C$3020, 2, 0)), 'ICAO LTO Cycle times'!$D$8,VLOOKUP($A274,'Taxi in times'!$B$2346:$C$3020, 2, 0)*60)</f>
        <v>589.8803418803418</v>
      </c>
      <c r="R274" s="30">
        <f>IF(ISNA(VLOOKUP($A274,'Taxi in times'!$B$3020:$C$3684, 2, 0)), 'ICAO LTO Cycle times'!$D$8,VLOOKUP($A274,'Taxi in times'!$B$3020:$C$3684, 2, 0)*60)</f>
        <v>529.68396636706291</v>
      </c>
      <c r="S274" s="30">
        <f>IF(ISNA(VLOOKUP($A274,'Taxi in times'!$B$3684:$C$4389, 2, 0)), 'ICAO LTO Cycle times'!$D$8,VLOOKUP($A274,'Taxi in times'!$B$3684:$C$4389, 2, 0)*60)</f>
        <v>572.72727272727275</v>
      </c>
      <c r="T274" s="30">
        <f>IF(ISNA(VLOOKUP($A274,'Taxi in times'!$B$4389:$C$5084, 2, 0)), 'ICAO LTO Cycle times'!$D$8,VLOOKUP($A274,'Taxi in times'!$B$4389:$C$5084, 2, 0)*60)</f>
        <v>578.82478632478637</v>
      </c>
      <c r="U274" s="30">
        <f>IF(ISNA(VLOOKUP($A274,'Taxi in times'!$B$5085:$C$5749, 2, 0)), 'ICAO LTO Cycle times'!$D$8,VLOOKUP($A274,'Taxi in times'!$B$5085:$C$5749, 2, 0)*60)</f>
        <v>420</v>
      </c>
      <c r="V274" s="30">
        <f>IF(ISNA(VLOOKUP($A274,'Taxi in times'!$B$5750:$C$6509, 2, 0)), 'ICAO LTO Cycle times'!$D$8,VLOOKUP($A274,'Taxi in times'!$B$5750:$C$6509, 2, 0)*60)</f>
        <v>420</v>
      </c>
      <c r="W274" s="30">
        <f>IF(ISNA(VLOOKUP($A274,'Taxi in times'!$B$6510:$C$7239, 2, 0)), 'ICAO LTO Cycle times'!$D$8,VLOOKUP($A274,'Taxi in times'!$B$6510:$C$7239, 2, 0)*60)</f>
        <v>420</v>
      </c>
    </row>
    <row r="275" spans="1:23">
      <c r="A275" s="3" t="s">
        <v>1266</v>
      </c>
      <c r="B275" s="30">
        <f>IF(ISNA(VLOOKUP($A275,' Taxi out times'!$B$2:$C$483, 2, 0)), 'ICAO LTO Cycle times'!$D$7,VLOOKUP($A275,' Taxi out times'!$B$2:$C$483, 2, 0)*60)</f>
        <v>1140</v>
      </c>
      <c r="C275" s="30">
        <f>IF(ISNA(VLOOKUP($A275,' Taxi out times'!$B$484:$C$1071, 2, 0)), 'ICAO LTO Cycle times'!$D$7,VLOOKUP($A275,' Taxi out times'!$B$484:$C$1071, 2, 0)*60)</f>
        <v>1140</v>
      </c>
      <c r="D275" s="30">
        <f>IF(ISNA(VLOOKUP($A275,' Taxi out times'!$B$1072:$C$1692, 2, 0)), 'ICAO LTO Cycle times'!$D$7,VLOOKUP($A275,' Taxi out times'!$B$1072:$C$1692, 2, 0)*60)</f>
        <v>1140</v>
      </c>
      <c r="E275" s="30">
        <f>IF(ISNA(VLOOKUP($A275,' Taxi out times'!$B$1693:$C$2329, 2, 0)), 'ICAO LTO Cycle times'!$D$7,VLOOKUP($A275,' Taxi out times'!$B$1693:$C$2329, 2, 0)*60)</f>
        <v>1140</v>
      </c>
      <c r="F275" s="30">
        <f>IF(ISNA(VLOOKUP($A275,' Taxi out times'!$B$2330:$C$2997, 2, 0)), 'ICAO LTO Cycle times'!$D$7,VLOOKUP($A275,' Taxi out times'!$B$2330:$C$2997, 2, 0)*60)</f>
        <v>1140</v>
      </c>
      <c r="G275" s="30">
        <f>IF(ISNA(VLOOKUP($A275,' Taxi out times'!$B$2998:$C$3661, 2, 0)), 'ICAO LTO Cycle times'!$D$7,VLOOKUP($A275,' Taxi out times'!$B$2998:$C$3661, 2, 0)*60)</f>
        <v>1140</v>
      </c>
      <c r="H275" s="30">
        <f>IF(ISNA(VLOOKUP($A275,' Taxi out times'!$B$3662:$C$4362, 2, 0)), 'ICAO LTO Cycle times'!$D$7,VLOOKUP($A275,' Taxi out times'!$B$3662:$C$4362, 2, 0)*60)</f>
        <v>1140</v>
      </c>
      <c r="I275" s="30">
        <f>IF(ISNA(VLOOKUP($A275,' Taxi out times'!$B$4363:$C$5052, 2, 0)), 'ICAO LTO Cycle times'!$D$7,VLOOKUP($A275,' Taxi out times'!$B$4363:$C$5052, 2, 0)*60)</f>
        <v>1140</v>
      </c>
      <c r="J275" s="30">
        <f>IF(ISNA(VLOOKUP($A275,' Taxi out times'!$B$5053:$C$5713, 2, 0)), 'ICAO LTO Cycle times'!$D$7,VLOOKUP($A275,' Taxi out times'!$B$5053:$C$5713, 2, 0)*60)</f>
        <v>1140</v>
      </c>
      <c r="K275" s="30">
        <f>IF(ISNA(VLOOKUP($A275,' Taxi out times'!$B$5714:$C$6466, 2, 0)), 'ICAO LTO Cycle times'!$D$7,VLOOKUP($A275,' Taxi out times'!$B$5713:$C$6466, 2, 0)*60)</f>
        <v>970.40431266846349</v>
      </c>
      <c r="L275" s="30">
        <f>IF(ISNA(VLOOKUP($A275,' Taxi out times'!$B$6467:$C$7195, 2, 0)), 'ICAO LTO Cycle times'!$D$7,VLOOKUP($A275,' Taxi out times'!$B$6467:$C$7195, 2, 0)*60)</f>
        <v>990.94644167278057</v>
      </c>
      <c r="M275" s="30">
        <f>IF(ISNA(VLOOKUP($A275,'Taxi in times'!$B$2:$C$483, 2, 0)), 'ICAO LTO Cycle times'!$D$8,VLOOKUP($A275,'Taxi in times'!$B$2:$C$483, 2, 0)*60)</f>
        <v>420</v>
      </c>
      <c r="N275" s="30">
        <f>IF(ISNA(VLOOKUP($A275,'Taxi in times'!$B$483:$C$1074, 2, 0)), 'ICAO LTO Cycle times'!$D$8,VLOOKUP($A275,'Taxi in times'!$B$483:$C$1074, 2, 0)*60)</f>
        <v>420</v>
      </c>
      <c r="O275" s="30">
        <f>IF(ISNA(VLOOKUP($A275,'Taxi in times'!$B$1074:$C$1700, 2, 0)), 'ICAO LTO Cycle times'!$D$8,VLOOKUP($A275,'Taxi in times'!$B$1074:$C$1700, 2, 0)*60)</f>
        <v>420</v>
      </c>
      <c r="P275" s="30">
        <f>IF(ISNA(VLOOKUP($A275,'Taxi in times'!$B$1700:$C$2346, 2, 0)), 'ICAO LTO Cycle times'!$D$8,VLOOKUP($A275,'Taxi in times'!$B$1700:$C$2346, 2, 0)*60)</f>
        <v>420</v>
      </c>
      <c r="Q275" s="30">
        <f>IF(ISNA(VLOOKUP($A275,'Taxi in times'!$B$2346:$C$3020, 2, 0)), 'ICAO LTO Cycle times'!$D$8,VLOOKUP($A275,'Taxi in times'!$B$2346:$C$3020, 2, 0)*60)</f>
        <v>420</v>
      </c>
      <c r="R275" s="30">
        <f>IF(ISNA(VLOOKUP($A275,'Taxi in times'!$B$3020:$C$3684, 2, 0)), 'ICAO LTO Cycle times'!$D$8,VLOOKUP($A275,'Taxi in times'!$B$3020:$C$3684, 2, 0)*60)</f>
        <v>420</v>
      </c>
      <c r="S275" s="30">
        <f>IF(ISNA(VLOOKUP($A275,'Taxi in times'!$B$3684:$C$4389, 2, 0)), 'ICAO LTO Cycle times'!$D$8,VLOOKUP($A275,'Taxi in times'!$B$3684:$C$4389, 2, 0)*60)</f>
        <v>420</v>
      </c>
      <c r="T275" s="30">
        <f>IF(ISNA(VLOOKUP($A275,'Taxi in times'!$B$4389:$C$5084, 2, 0)), 'ICAO LTO Cycle times'!$D$8,VLOOKUP($A275,'Taxi in times'!$B$4389:$C$5084, 2, 0)*60)</f>
        <v>420</v>
      </c>
      <c r="U275" s="30">
        <f>IF(ISNA(VLOOKUP($A275,'Taxi in times'!$B$5085:$C$5749, 2, 0)), 'ICAO LTO Cycle times'!$D$8,VLOOKUP($A275,'Taxi in times'!$B$5085:$C$5749, 2, 0)*60)</f>
        <v>420</v>
      </c>
      <c r="V275" s="30">
        <f>IF(ISNA(VLOOKUP($A275,'Taxi in times'!$B$5750:$C$6509, 2, 0)), 'ICAO LTO Cycle times'!$D$8,VLOOKUP($A275,'Taxi in times'!$B$5750:$C$6509, 2, 0)*60)</f>
        <v>547.81844802342607</v>
      </c>
      <c r="W275" s="30">
        <f>IF(ISNA(VLOOKUP($A275,'Taxi in times'!$B$6510:$C$7239, 2, 0)), 'ICAO LTO Cycle times'!$D$8,VLOOKUP($A275,'Taxi in times'!$B$6510:$C$7239, 2, 0)*60)</f>
        <v>567.83106657122414</v>
      </c>
    </row>
    <row r="276" spans="1:23">
      <c r="A276" s="3" t="s">
        <v>579</v>
      </c>
      <c r="B276" s="30">
        <f>IF(ISNA(VLOOKUP($A276,' Taxi out times'!$B$2:$C$483, 2, 0)), 'ICAO LTO Cycle times'!$D$7,VLOOKUP($A276,' Taxi out times'!$B$2:$C$483, 2, 0)*60)</f>
        <v>557.69784172661878</v>
      </c>
      <c r="C276" s="30">
        <f>IF(ISNA(VLOOKUP($A276,' Taxi out times'!$B$484:$C$1071, 2, 0)), 'ICAO LTO Cycle times'!$D$7,VLOOKUP($A276,' Taxi out times'!$B$484:$C$1071, 2, 0)*60)</f>
        <v>553.54838709677426</v>
      </c>
      <c r="D276" s="30">
        <f>IF(ISNA(VLOOKUP($A276,' Taxi out times'!$B$1072:$C$1692, 2, 0)), 'ICAO LTO Cycle times'!$D$7,VLOOKUP($A276,' Taxi out times'!$B$1072:$C$1692, 2, 0)*60)</f>
        <v>578.47058823529414</v>
      </c>
      <c r="E276" s="30">
        <f>IF(ISNA(VLOOKUP($A276,' Taxi out times'!$B$1693:$C$2329, 2, 0)), 'ICAO LTO Cycle times'!$D$7,VLOOKUP($A276,' Taxi out times'!$B$1693:$C$2329, 2, 0)*60)</f>
        <v>562.98701298701303</v>
      </c>
      <c r="F276" s="30">
        <f>IF(ISNA(VLOOKUP($A276,' Taxi out times'!$B$2330:$C$2997, 2, 0)), 'ICAO LTO Cycle times'!$D$7,VLOOKUP($A276,' Taxi out times'!$B$2330:$C$2997, 2, 0)*60)</f>
        <v>583.10679611650494</v>
      </c>
      <c r="G276" s="30">
        <f>IF(ISNA(VLOOKUP($A276,' Taxi out times'!$B$2998:$C$3661, 2, 0)), 'ICAO LTO Cycle times'!$D$7,VLOOKUP($A276,' Taxi out times'!$B$2998:$C$3661, 2, 0)*60)</f>
        <v>663.90697674418607</v>
      </c>
      <c r="H276" s="30">
        <f>IF(ISNA(VLOOKUP($A276,' Taxi out times'!$B$3662:$C$4362, 2, 0)), 'ICAO LTO Cycle times'!$D$7,VLOOKUP($A276,' Taxi out times'!$B$3662:$C$4362, 2, 0)*60)</f>
        <v>922.31884057971024</v>
      </c>
      <c r="I276" s="30">
        <f>IF(ISNA(VLOOKUP($A276,' Taxi out times'!$B$4363:$C$5052, 2, 0)), 'ICAO LTO Cycle times'!$D$7,VLOOKUP($A276,' Taxi out times'!$B$4363:$C$5052, 2, 0)*60)</f>
        <v>1020.8780487804879</v>
      </c>
      <c r="J276" s="30">
        <f>IF(ISNA(VLOOKUP($A276,' Taxi out times'!$B$5053:$C$5713, 2, 0)), 'ICAO LTO Cycle times'!$D$7,VLOOKUP($A276,' Taxi out times'!$B$5053:$C$5713, 2, 0)*60)</f>
        <v>1001.9138755980861</v>
      </c>
      <c r="K276" s="30">
        <f>IF(ISNA(VLOOKUP($A276,' Taxi out times'!$B$5714:$C$6466, 2, 0)), 'ICAO LTO Cycle times'!$D$7,VLOOKUP($A276,' Taxi out times'!$B$5713:$C$6466, 2, 0)*60)</f>
        <v>956.09302325581393</v>
      </c>
      <c r="L276" s="30">
        <f>IF(ISNA(VLOOKUP($A276,' Taxi out times'!$B$6467:$C$7195, 2, 0)), 'ICAO LTO Cycle times'!$D$7,VLOOKUP($A276,' Taxi out times'!$B$6467:$C$7195, 2, 0)*60)</f>
        <v>905</v>
      </c>
      <c r="M276" s="30">
        <f>IF(ISNA(VLOOKUP($A276,'Taxi in times'!$B$2:$C$483, 2, 0)), 'ICAO LTO Cycle times'!$D$8,VLOOKUP($A276,'Taxi in times'!$B$2:$C$483, 2, 0)*60)</f>
        <v>408.67132867132864</v>
      </c>
      <c r="N276" s="30">
        <f>IF(ISNA(VLOOKUP($A276,'Taxi in times'!$B$483:$C$1074, 2, 0)), 'ICAO LTO Cycle times'!$D$8,VLOOKUP($A276,'Taxi in times'!$B$483:$C$1074, 2, 0)*60)</f>
        <v>439.10828025477707</v>
      </c>
      <c r="O276" s="30">
        <f>IF(ISNA(VLOOKUP($A276,'Taxi in times'!$B$1074:$C$1700, 2, 0)), 'ICAO LTO Cycle times'!$D$8,VLOOKUP($A276,'Taxi in times'!$B$1074:$C$1700, 2, 0)*60)</f>
        <v>471.53846153846149</v>
      </c>
      <c r="P276" s="30">
        <f>IF(ISNA(VLOOKUP($A276,'Taxi in times'!$B$1700:$C$2346, 2, 0)), 'ICAO LTO Cycle times'!$D$8,VLOOKUP($A276,'Taxi in times'!$B$1700:$C$2346, 2, 0)*60)</f>
        <v>497.30769230769232</v>
      </c>
      <c r="Q276" s="30">
        <f>IF(ISNA(VLOOKUP($A276,'Taxi in times'!$B$2346:$C$3020, 2, 0)), 'ICAO LTO Cycle times'!$D$8,VLOOKUP($A276,'Taxi in times'!$B$2346:$C$3020, 2, 0)*60)</f>
        <v>457.76649746192891</v>
      </c>
      <c r="R276" s="30">
        <f>IF(ISNA(VLOOKUP($A276,'Taxi in times'!$B$3020:$C$3684, 2, 0)), 'ICAO LTO Cycle times'!$D$8,VLOOKUP($A276,'Taxi in times'!$B$3020:$C$3684, 2, 0)*60)</f>
        <v>470.6849315068493</v>
      </c>
      <c r="S276" s="30">
        <f>IF(ISNA(VLOOKUP($A276,'Taxi in times'!$B$3684:$C$4389, 2, 0)), 'ICAO LTO Cycle times'!$D$8,VLOOKUP($A276,'Taxi in times'!$B$3684:$C$4389, 2, 0)*60)</f>
        <v>442.02898550724638</v>
      </c>
      <c r="T276" s="30">
        <f>IF(ISNA(VLOOKUP($A276,'Taxi in times'!$B$4389:$C$5084, 2, 0)), 'ICAO LTO Cycle times'!$D$8,VLOOKUP($A276,'Taxi in times'!$B$4389:$C$5084, 2, 0)*60)</f>
        <v>453.95121951219511</v>
      </c>
      <c r="U276" s="30">
        <f>IF(ISNA(VLOOKUP($A276,'Taxi in times'!$B$5085:$C$5749, 2, 0)), 'ICAO LTO Cycle times'!$D$8,VLOOKUP($A276,'Taxi in times'!$B$5085:$C$5749, 2, 0)*60)</f>
        <v>416.78048780487802</v>
      </c>
      <c r="V276" s="30">
        <f>IF(ISNA(VLOOKUP($A276,'Taxi in times'!$B$5750:$C$6509, 2, 0)), 'ICAO LTO Cycle times'!$D$8,VLOOKUP($A276,'Taxi in times'!$B$5750:$C$6509, 2, 0)*60)</f>
        <v>388.8349514563107</v>
      </c>
      <c r="W276" s="30">
        <f>IF(ISNA(VLOOKUP($A276,'Taxi in times'!$B$6510:$C$7239, 2, 0)), 'ICAO LTO Cycle times'!$D$8,VLOOKUP($A276,'Taxi in times'!$B$6510:$C$7239, 2, 0)*60)</f>
        <v>391.73076923076923</v>
      </c>
    </row>
    <row r="277" spans="1:23">
      <c r="A277" s="3" t="s">
        <v>580</v>
      </c>
      <c r="B277" s="30">
        <f>IF(ISNA(VLOOKUP($A277,' Taxi out times'!$B$2:$C$483, 2, 0)), 'ICAO LTO Cycle times'!$D$7,VLOOKUP($A277,' Taxi out times'!$B$2:$C$483, 2, 0)*60)</f>
        <v>464.23357664233578</v>
      </c>
      <c r="C277" s="30">
        <f>IF(ISNA(VLOOKUP($A277,' Taxi out times'!$B$484:$C$1071, 2, 0)), 'ICAO LTO Cycle times'!$D$7,VLOOKUP($A277,' Taxi out times'!$B$484:$C$1071, 2, 0)*60)</f>
        <v>479.19463087248323</v>
      </c>
      <c r="D277" s="30">
        <f>IF(ISNA(VLOOKUP($A277,' Taxi out times'!$B$1072:$C$1692, 2, 0)), 'ICAO LTO Cycle times'!$D$7,VLOOKUP($A277,' Taxi out times'!$B$1072:$C$1692, 2, 0)*60)</f>
        <v>735.08196721311469</v>
      </c>
      <c r="E277" s="30">
        <f>IF(ISNA(VLOOKUP($A277,' Taxi out times'!$B$1693:$C$2329, 2, 0)), 'ICAO LTO Cycle times'!$D$7,VLOOKUP($A277,' Taxi out times'!$B$1693:$C$2329, 2, 0)*60)</f>
        <v>777.51724137931035</v>
      </c>
      <c r="F277" s="30">
        <f>IF(ISNA(VLOOKUP($A277,' Taxi out times'!$B$2330:$C$2997, 2, 0)), 'ICAO LTO Cycle times'!$D$7,VLOOKUP($A277,' Taxi out times'!$B$2330:$C$2997, 2, 0)*60)</f>
        <v>904.125</v>
      </c>
      <c r="G277" s="30">
        <f>IF(ISNA(VLOOKUP($A277,' Taxi out times'!$B$2998:$C$3661, 2, 0)), 'ICAO LTO Cycle times'!$D$7,VLOOKUP($A277,' Taxi out times'!$B$2998:$C$3661, 2, 0)*60)</f>
        <v>859.1044776119403</v>
      </c>
      <c r="H277" s="30">
        <f>IF(ISNA(VLOOKUP($A277,' Taxi out times'!$B$3662:$C$4362, 2, 0)), 'ICAO LTO Cycle times'!$D$7,VLOOKUP($A277,' Taxi out times'!$B$3662:$C$4362, 2, 0)*60)</f>
        <v>867.51724137931035</v>
      </c>
      <c r="I277" s="30">
        <f>IF(ISNA(VLOOKUP($A277,' Taxi out times'!$B$4363:$C$5052, 2, 0)), 'ICAO LTO Cycle times'!$D$7,VLOOKUP($A277,' Taxi out times'!$B$4363:$C$5052, 2, 0)*60)</f>
        <v>858.73605947955389</v>
      </c>
      <c r="J277" s="30">
        <f>IF(ISNA(VLOOKUP($A277,' Taxi out times'!$B$5053:$C$5713, 2, 0)), 'ICAO LTO Cycle times'!$D$7,VLOOKUP($A277,' Taxi out times'!$B$5053:$C$5713, 2, 0)*60)</f>
        <v>935.30769230769238</v>
      </c>
      <c r="K277" s="30">
        <f>IF(ISNA(VLOOKUP($A277,' Taxi out times'!$B$5714:$C$6466, 2, 0)), 'ICAO LTO Cycle times'!$D$7,VLOOKUP($A277,' Taxi out times'!$B$5713:$C$6466, 2, 0)*60)</f>
        <v>993.8961038961038</v>
      </c>
      <c r="L277" s="30">
        <f>IF(ISNA(VLOOKUP($A277,' Taxi out times'!$B$6467:$C$7195, 2, 0)), 'ICAO LTO Cycle times'!$D$7,VLOOKUP($A277,' Taxi out times'!$B$6467:$C$7195, 2, 0)*60)</f>
        <v>980.86092715231791</v>
      </c>
      <c r="M277" s="30">
        <f>IF(ISNA(VLOOKUP($A277,'Taxi in times'!$B$2:$C$483, 2, 0)), 'ICAO LTO Cycle times'!$D$8,VLOOKUP($A277,'Taxi in times'!$B$2:$C$483, 2, 0)*60)</f>
        <v>270.23999999999995</v>
      </c>
      <c r="N277" s="30">
        <f>IF(ISNA(VLOOKUP($A277,'Taxi in times'!$B$483:$C$1074, 2, 0)), 'ICAO LTO Cycle times'!$D$8,VLOOKUP($A277,'Taxi in times'!$B$483:$C$1074, 2, 0)*60)</f>
        <v>316.43312101910828</v>
      </c>
      <c r="O277" s="30">
        <f>IF(ISNA(VLOOKUP($A277,'Taxi in times'!$B$1074:$C$1700, 2, 0)), 'ICAO LTO Cycle times'!$D$8,VLOOKUP($A277,'Taxi in times'!$B$1074:$C$1700, 2, 0)*60)</f>
        <v>303.22147651006713</v>
      </c>
      <c r="P277" s="30">
        <f>IF(ISNA(VLOOKUP($A277,'Taxi in times'!$B$1700:$C$2346, 2, 0)), 'ICAO LTO Cycle times'!$D$8,VLOOKUP($A277,'Taxi in times'!$B$1700:$C$2346, 2, 0)*60)</f>
        <v>369.12</v>
      </c>
      <c r="Q277" s="30">
        <f>IF(ISNA(VLOOKUP($A277,'Taxi in times'!$B$2346:$C$3020, 2, 0)), 'ICAO LTO Cycle times'!$D$8,VLOOKUP($A277,'Taxi in times'!$B$2346:$C$3020, 2, 0)*60)</f>
        <v>434.35582822085888</v>
      </c>
      <c r="R277" s="30">
        <f>IF(ISNA(VLOOKUP($A277,'Taxi in times'!$B$3020:$C$3684, 2, 0)), 'ICAO LTO Cycle times'!$D$8,VLOOKUP($A277,'Taxi in times'!$B$3020:$C$3684, 2, 0)*60)</f>
        <v>441.76470588235293</v>
      </c>
      <c r="S277" s="30">
        <f>IF(ISNA(VLOOKUP($A277,'Taxi in times'!$B$3684:$C$4389, 2, 0)), 'ICAO LTO Cycle times'!$D$8,VLOOKUP($A277,'Taxi in times'!$B$3684:$C$4389, 2, 0)*60)</f>
        <v>444.53531598513007</v>
      </c>
      <c r="T277" s="30">
        <f>IF(ISNA(VLOOKUP($A277,'Taxi in times'!$B$4389:$C$5084, 2, 0)), 'ICAO LTO Cycle times'!$D$8,VLOOKUP($A277,'Taxi in times'!$B$4389:$C$5084, 2, 0)*60)</f>
        <v>426.56603773584908</v>
      </c>
      <c r="U277" s="30">
        <f>IF(ISNA(VLOOKUP($A277,'Taxi in times'!$B$5085:$C$5749, 2, 0)), 'ICAO LTO Cycle times'!$D$8,VLOOKUP($A277,'Taxi in times'!$B$5085:$C$5749, 2, 0)*60)</f>
        <v>428.21292775665398</v>
      </c>
      <c r="V277" s="30">
        <f>IF(ISNA(VLOOKUP($A277,'Taxi in times'!$B$5750:$C$6509, 2, 0)), 'ICAO LTO Cycle times'!$D$8,VLOOKUP($A277,'Taxi in times'!$B$5750:$C$6509, 2, 0)*60)</f>
        <v>426.19354838709677</v>
      </c>
      <c r="W277" s="30">
        <f>IF(ISNA(VLOOKUP($A277,'Taxi in times'!$B$6510:$C$7239, 2, 0)), 'ICAO LTO Cycle times'!$D$8,VLOOKUP($A277,'Taxi in times'!$B$6510:$C$7239, 2, 0)*60)</f>
        <v>407.69230769230768</v>
      </c>
    </row>
    <row r="278" spans="1:23">
      <c r="A278" s="2" t="s">
        <v>1267</v>
      </c>
      <c r="B278" s="30">
        <f>IF(ISNA(VLOOKUP($A278,' Taxi out times'!$B$2:$C$483, 2, 0)), 'ICAO LTO Cycle times'!$D$7,VLOOKUP($A278,' Taxi out times'!$B$2:$C$483, 2, 0)*60)</f>
        <v>1140</v>
      </c>
      <c r="C278" s="30">
        <f>IF(ISNA(VLOOKUP($A278,' Taxi out times'!$B$484:$C$1071, 2, 0)), 'ICAO LTO Cycle times'!$D$7,VLOOKUP($A278,' Taxi out times'!$B$484:$C$1071, 2, 0)*60)</f>
        <v>1140</v>
      </c>
      <c r="D278" s="30">
        <f>IF(ISNA(VLOOKUP($A278,' Taxi out times'!$B$1072:$C$1692, 2, 0)), 'ICAO LTO Cycle times'!$D$7,VLOOKUP($A278,' Taxi out times'!$B$1072:$C$1692, 2, 0)*60)</f>
        <v>1140</v>
      </c>
      <c r="E278" s="30">
        <f>IF(ISNA(VLOOKUP($A278,' Taxi out times'!$B$1693:$C$2329, 2, 0)), 'ICAO LTO Cycle times'!$D$7,VLOOKUP($A278,' Taxi out times'!$B$1693:$C$2329, 2, 0)*60)</f>
        <v>1140</v>
      </c>
      <c r="F278" s="30">
        <f>IF(ISNA(VLOOKUP($A278,' Taxi out times'!$B$2330:$C$2997, 2, 0)), 'ICAO LTO Cycle times'!$D$7,VLOOKUP($A278,' Taxi out times'!$B$2330:$C$2997, 2, 0)*60)</f>
        <v>1140</v>
      </c>
      <c r="G278" s="30">
        <f>IF(ISNA(VLOOKUP($A278,' Taxi out times'!$B$2998:$C$3661, 2, 0)), 'ICAO LTO Cycle times'!$D$7,VLOOKUP($A278,' Taxi out times'!$B$2998:$C$3661, 2, 0)*60)</f>
        <v>1140</v>
      </c>
      <c r="H278" s="30">
        <f>IF(ISNA(VLOOKUP($A278,' Taxi out times'!$B$3662:$C$4362, 2, 0)), 'ICAO LTO Cycle times'!$D$7,VLOOKUP($A278,' Taxi out times'!$B$3662:$C$4362, 2, 0)*60)</f>
        <v>1140</v>
      </c>
      <c r="I278" s="30">
        <f>IF(ISNA(VLOOKUP($A278,' Taxi out times'!$B$4363:$C$5052, 2, 0)), 'ICAO LTO Cycle times'!$D$7,VLOOKUP($A278,' Taxi out times'!$B$4363:$C$5052, 2, 0)*60)</f>
        <v>1140</v>
      </c>
      <c r="J278" s="30">
        <f>IF(ISNA(VLOOKUP($A278,' Taxi out times'!$B$5053:$C$5713, 2, 0)), 'ICAO LTO Cycle times'!$D$7,VLOOKUP($A278,' Taxi out times'!$B$5053:$C$5713, 2, 0)*60)</f>
        <v>1140</v>
      </c>
      <c r="K278" s="30">
        <f>IF(ISNA(VLOOKUP($A278,' Taxi out times'!$B$5714:$C$6466, 2, 0)), 'ICAO LTO Cycle times'!$D$7,VLOOKUP($A278,' Taxi out times'!$B$5713:$C$6466, 2, 0)*60)</f>
        <v>1140</v>
      </c>
      <c r="L278" s="30">
        <f>IF(ISNA(VLOOKUP($A278,' Taxi out times'!$B$6467:$C$7195, 2, 0)), 'ICAO LTO Cycle times'!$D$7,VLOOKUP($A278,' Taxi out times'!$B$6467:$C$7195, 2, 0)*60)</f>
        <v>1140</v>
      </c>
      <c r="M278" s="30">
        <f>IF(ISNA(VLOOKUP($A278,'Taxi in times'!$B$2:$C$483, 2, 0)), 'ICAO LTO Cycle times'!$D$8,VLOOKUP($A278,'Taxi in times'!$B$2:$C$483, 2, 0)*60)</f>
        <v>420</v>
      </c>
      <c r="N278" s="30">
        <f>IF(ISNA(VLOOKUP($A278,'Taxi in times'!$B$483:$C$1074, 2, 0)), 'ICAO LTO Cycle times'!$D$8,VLOOKUP($A278,'Taxi in times'!$B$483:$C$1074, 2, 0)*60)</f>
        <v>420</v>
      </c>
      <c r="O278" s="30">
        <f>IF(ISNA(VLOOKUP($A278,'Taxi in times'!$B$1074:$C$1700, 2, 0)), 'ICAO LTO Cycle times'!$D$8,VLOOKUP($A278,'Taxi in times'!$B$1074:$C$1700, 2, 0)*60)</f>
        <v>420</v>
      </c>
      <c r="P278" s="30">
        <f>IF(ISNA(VLOOKUP($A278,'Taxi in times'!$B$1700:$C$2346, 2, 0)), 'ICAO LTO Cycle times'!$D$8,VLOOKUP($A278,'Taxi in times'!$B$1700:$C$2346, 2, 0)*60)</f>
        <v>420</v>
      </c>
      <c r="Q278" s="30">
        <f>IF(ISNA(VLOOKUP($A278,'Taxi in times'!$B$2346:$C$3020, 2, 0)), 'ICAO LTO Cycle times'!$D$8,VLOOKUP($A278,'Taxi in times'!$B$2346:$C$3020, 2, 0)*60)</f>
        <v>420</v>
      </c>
      <c r="R278" s="30">
        <f>IF(ISNA(VLOOKUP($A278,'Taxi in times'!$B$3020:$C$3684, 2, 0)), 'ICAO LTO Cycle times'!$D$8,VLOOKUP($A278,'Taxi in times'!$B$3020:$C$3684, 2, 0)*60)</f>
        <v>420</v>
      </c>
      <c r="S278" s="30">
        <f>IF(ISNA(VLOOKUP($A278,'Taxi in times'!$B$3684:$C$4389, 2, 0)), 'ICAO LTO Cycle times'!$D$8,VLOOKUP($A278,'Taxi in times'!$B$3684:$C$4389, 2, 0)*60)</f>
        <v>420</v>
      </c>
      <c r="T278" s="30">
        <f>IF(ISNA(VLOOKUP($A278,'Taxi in times'!$B$4389:$C$5084, 2, 0)), 'ICAO LTO Cycle times'!$D$8,VLOOKUP($A278,'Taxi in times'!$B$4389:$C$5084, 2, 0)*60)</f>
        <v>420</v>
      </c>
      <c r="U278" s="30">
        <f>IF(ISNA(VLOOKUP($A278,'Taxi in times'!$B$5085:$C$5749, 2, 0)), 'ICAO LTO Cycle times'!$D$8,VLOOKUP($A278,'Taxi in times'!$B$5085:$C$5749, 2, 0)*60)</f>
        <v>420</v>
      </c>
      <c r="V278" s="30">
        <f>IF(ISNA(VLOOKUP($A278,'Taxi in times'!$B$5750:$C$6509, 2, 0)), 'ICAO LTO Cycle times'!$D$8,VLOOKUP($A278,'Taxi in times'!$B$5750:$C$6509, 2, 0)*60)</f>
        <v>400.75471698113205</v>
      </c>
      <c r="W278" s="30">
        <f>IF(ISNA(VLOOKUP($A278,'Taxi in times'!$B$6510:$C$7239, 2, 0)), 'ICAO LTO Cycle times'!$D$8,VLOOKUP($A278,'Taxi in times'!$B$6510:$C$7239, 2, 0)*60)</f>
        <v>417.23076923076923</v>
      </c>
    </row>
    <row r="279" spans="1:23">
      <c r="A279" s="3" t="s">
        <v>581</v>
      </c>
      <c r="B279" s="30">
        <f>IF(ISNA(VLOOKUP($A279,' Taxi out times'!$B$2:$C$483, 2, 0)), 'ICAO LTO Cycle times'!$D$7,VLOOKUP($A279,' Taxi out times'!$B$2:$C$483, 2, 0)*60)</f>
        <v>740.86956521739125</v>
      </c>
      <c r="C279" s="30">
        <f>IF(ISNA(VLOOKUP($A279,' Taxi out times'!$B$484:$C$1071, 2, 0)), 'ICAO LTO Cycle times'!$D$7,VLOOKUP($A279,' Taxi out times'!$B$484:$C$1071, 2, 0)*60)</f>
        <v>715.24956970740106</v>
      </c>
      <c r="D279" s="30">
        <f>IF(ISNA(VLOOKUP($A279,' Taxi out times'!$B$1072:$C$1692, 2, 0)), 'ICAO LTO Cycle times'!$D$7,VLOOKUP($A279,' Taxi out times'!$B$1072:$C$1692, 2, 0)*60)</f>
        <v>765.75875486381324</v>
      </c>
      <c r="E279" s="30">
        <f>IF(ISNA(VLOOKUP($A279,' Taxi out times'!$B$1693:$C$2329, 2, 0)), 'ICAO LTO Cycle times'!$D$7,VLOOKUP($A279,' Taxi out times'!$B$1693:$C$2329, 2, 0)*60)</f>
        <v>734.67278989667057</v>
      </c>
      <c r="F279" s="30">
        <f>IF(ISNA(VLOOKUP($A279,' Taxi out times'!$B$2330:$C$2997, 2, 0)), 'ICAO LTO Cycle times'!$D$7,VLOOKUP($A279,' Taxi out times'!$B$2330:$C$2997, 2, 0)*60)</f>
        <v>742.875</v>
      </c>
      <c r="G279" s="30">
        <f>IF(ISNA(VLOOKUP($A279,' Taxi out times'!$B$2998:$C$3661, 2, 0)), 'ICAO LTO Cycle times'!$D$7,VLOOKUP($A279,' Taxi out times'!$B$2998:$C$3661, 2, 0)*60)</f>
        <v>720.87082728592156</v>
      </c>
      <c r="H279" s="30">
        <f>IF(ISNA(VLOOKUP($A279,' Taxi out times'!$B$3662:$C$4362, 2, 0)), 'ICAO LTO Cycle times'!$D$7,VLOOKUP($A279,' Taxi out times'!$B$3662:$C$4362, 2, 0)*60)</f>
        <v>755.625</v>
      </c>
      <c r="I279" s="30">
        <f>IF(ISNA(VLOOKUP($A279,' Taxi out times'!$B$4363:$C$5052, 2, 0)), 'ICAO LTO Cycle times'!$D$7,VLOOKUP($A279,' Taxi out times'!$B$4363:$C$5052, 2, 0)*60)</f>
        <v>907.88793103448279</v>
      </c>
      <c r="J279" s="30">
        <f>IF(ISNA(VLOOKUP($A279,' Taxi out times'!$B$5053:$C$5713, 2, 0)), 'ICAO LTO Cycle times'!$D$7,VLOOKUP($A279,' Taxi out times'!$B$5053:$C$5713, 2, 0)*60)</f>
        <v>895.27696793002906</v>
      </c>
      <c r="K279" s="30">
        <f>IF(ISNA(VLOOKUP($A279,' Taxi out times'!$B$5714:$C$6466, 2, 0)), 'ICAO LTO Cycle times'!$D$7,VLOOKUP($A279,' Taxi out times'!$B$5713:$C$6466, 2, 0)*60)</f>
        <v>872.90322580645159</v>
      </c>
      <c r="L279" s="30">
        <f>IF(ISNA(VLOOKUP($A279,' Taxi out times'!$B$6467:$C$7195, 2, 0)), 'ICAO LTO Cycle times'!$D$7,VLOOKUP($A279,' Taxi out times'!$B$6467:$C$7195, 2, 0)*60)</f>
        <v>668.54368932038835</v>
      </c>
      <c r="M279" s="30">
        <f>IF(ISNA(VLOOKUP($A279,'Taxi in times'!$B$2:$C$483, 2, 0)), 'ICAO LTO Cycle times'!$D$8,VLOOKUP($A279,'Taxi in times'!$B$2:$C$483, 2, 0)*60)</f>
        <v>402.98701298701303</v>
      </c>
      <c r="N279" s="30">
        <f>IF(ISNA(VLOOKUP($A279,'Taxi in times'!$B$483:$C$1074, 2, 0)), 'ICAO LTO Cycle times'!$D$8,VLOOKUP($A279,'Taxi in times'!$B$483:$C$1074, 2, 0)*60)</f>
        <v>373.35548172757473</v>
      </c>
      <c r="O279" s="30">
        <f>IF(ISNA(VLOOKUP($A279,'Taxi in times'!$B$1074:$C$1700, 2, 0)), 'ICAO LTO Cycle times'!$D$8,VLOOKUP($A279,'Taxi in times'!$B$1074:$C$1700, 2, 0)*60)</f>
        <v>359.91240875912411</v>
      </c>
      <c r="P279" s="30">
        <f>IF(ISNA(VLOOKUP($A279,'Taxi in times'!$B$1700:$C$2346, 2, 0)), 'ICAO LTO Cycle times'!$D$8,VLOOKUP($A279,'Taxi in times'!$B$1700:$C$2346, 2, 0)*60)</f>
        <v>344.7483870967742</v>
      </c>
      <c r="Q279" s="30">
        <f>IF(ISNA(VLOOKUP($A279,'Taxi in times'!$B$2346:$C$3020, 2, 0)), 'ICAO LTO Cycle times'!$D$8,VLOOKUP($A279,'Taxi in times'!$B$2346:$C$3020, 2, 0)*60)</f>
        <v>341.91549295774649</v>
      </c>
      <c r="R279" s="30">
        <f>IF(ISNA(VLOOKUP($A279,'Taxi in times'!$B$3020:$C$3684, 2, 0)), 'ICAO LTO Cycle times'!$D$8,VLOOKUP($A279,'Taxi in times'!$B$3020:$C$3684, 2, 0)*60)</f>
        <v>334.09090909090912</v>
      </c>
      <c r="S279" s="30">
        <f>IF(ISNA(VLOOKUP($A279,'Taxi in times'!$B$3684:$C$4389, 2, 0)), 'ICAO LTO Cycle times'!$D$8,VLOOKUP($A279,'Taxi in times'!$B$3684:$C$4389, 2, 0)*60)</f>
        <v>338.79310344827582</v>
      </c>
      <c r="T279" s="30">
        <f>IF(ISNA(VLOOKUP($A279,'Taxi in times'!$B$4389:$C$5084, 2, 0)), 'ICAO LTO Cycle times'!$D$8,VLOOKUP($A279,'Taxi in times'!$B$4389:$C$5084, 2, 0)*60)</f>
        <v>389.67741935483866</v>
      </c>
      <c r="U279" s="30">
        <f>IF(ISNA(VLOOKUP($A279,'Taxi in times'!$B$5085:$C$5749, 2, 0)), 'ICAO LTO Cycle times'!$D$8,VLOOKUP($A279,'Taxi in times'!$B$5085:$C$5749, 2, 0)*60)</f>
        <v>371.80055401662048</v>
      </c>
      <c r="V279" s="30">
        <f>IF(ISNA(VLOOKUP($A279,'Taxi in times'!$B$5750:$C$6509, 2, 0)), 'ICAO LTO Cycle times'!$D$8,VLOOKUP($A279,'Taxi in times'!$B$5750:$C$6509, 2, 0)*60)</f>
        <v>362.45614035087721</v>
      </c>
      <c r="W279" s="30">
        <f>IF(ISNA(VLOOKUP($A279,'Taxi in times'!$B$6510:$C$7239, 2, 0)), 'ICAO LTO Cycle times'!$D$8,VLOOKUP($A279,'Taxi in times'!$B$6510:$C$7239, 2, 0)*60)</f>
        <v>343.07692307692309</v>
      </c>
    </row>
    <row r="280" spans="1:23">
      <c r="A280" s="3" t="s">
        <v>582</v>
      </c>
      <c r="B280" s="30">
        <f>IF(ISNA(VLOOKUP($A280,' Taxi out times'!$B$2:$C$483, 2, 0)), 'ICAO LTO Cycle times'!$D$7,VLOOKUP($A280,' Taxi out times'!$B$2:$C$483, 2, 0)*60)</f>
        <v>921.84154175588867</v>
      </c>
      <c r="C280" s="30">
        <f>IF(ISNA(VLOOKUP($A280,' Taxi out times'!$B$484:$C$1071, 2, 0)), 'ICAO LTO Cycle times'!$D$7,VLOOKUP($A280,' Taxi out times'!$B$484:$C$1071, 2, 0)*60)</f>
        <v>948.67924528301887</v>
      </c>
      <c r="D280" s="30">
        <f>IF(ISNA(VLOOKUP($A280,' Taxi out times'!$B$1072:$C$1692, 2, 0)), 'ICAO LTO Cycle times'!$D$7,VLOOKUP($A280,' Taxi out times'!$B$1072:$C$1692, 2, 0)*60)</f>
        <v>972.34285714285716</v>
      </c>
      <c r="E280" s="30">
        <f>IF(ISNA(VLOOKUP($A280,' Taxi out times'!$B$1693:$C$2329, 2, 0)), 'ICAO LTO Cycle times'!$D$7,VLOOKUP($A280,' Taxi out times'!$B$1693:$C$2329, 2, 0)*60)</f>
        <v>988.70860927152319</v>
      </c>
      <c r="F280" s="30">
        <f>IF(ISNA(VLOOKUP($A280,' Taxi out times'!$B$2330:$C$2997, 2, 0)), 'ICAO LTO Cycle times'!$D$7,VLOOKUP($A280,' Taxi out times'!$B$2330:$C$2997, 2, 0)*60)</f>
        <v>935.42961608775136</v>
      </c>
      <c r="G280" s="30">
        <f>IF(ISNA(VLOOKUP($A280,' Taxi out times'!$B$2998:$C$3661, 2, 0)), 'ICAO LTO Cycle times'!$D$7,VLOOKUP($A280,' Taxi out times'!$B$2998:$C$3661, 2, 0)*60)</f>
        <v>931.4572864321608</v>
      </c>
      <c r="H280" s="30">
        <f>IF(ISNA(VLOOKUP($A280,' Taxi out times'!$B$3662:$C$4362, 2, 0)), 'ICAO LTO Cycle times'!$D$7,VLOOKUP($A280,' Taxi out times'!$B$3662:$C$4362, 2, 0)*60)</f>
        <v>904.54873646209387</v>
      </c>
      <c r="I280" s="30">
        <f>IF(ISNA(VLOOKUP($A280,' Taxi out times'!$B$4363:$C$5052, 2, 0)), 'ICAO LTO Cycle times'!$D$7,VLOOKUP($A280,' Taxi out times'!$B$4363:$C$5052, 2, 0)*60)</f>
        <v>847.55102040816325</v>
      </c>
      <c r="J280" s="30">
        <f>IF(ISNA(VLOOKUP($A280,' Taxi out times'!$B$5053:$C$5713, 2, 0)), 'ICAO LTO Cycle times'!$D$7,VLOOKUP($A280,' Taxi out times'!$B$5053:$C$5713, 2, 0)*60)</f>
        <v>853.08108108108104</v>
      </c>
      <c r="K280" s="30">
        <f>IF(ISNA(VLOOKUP($A280,' Taxi out times'!$B$5714:$C$6466, 2, 0)), 'ICAO LTO Cycle times'!$D$7,VLOOKUP($A280,' Taxi out times'!$B$5713:$C$6466, 2, 0)*60)</f>
        <v>922.42424242424238</v>
      </c>
      <c r="L280" s="30">
        <f>IF(ISNA(VLOOKUP($A280,' Taxi out times'!$B$6467:$C$7195, 2, 0)), 'ICAO LTO Cycle times'!$D$7,VLOOKUP($A280,' Taxi out times'!$B$6467:$C$7195, 2, 0)*60)</f>
        <v>892.39130434782612</v>
      </c>
      <c r="M280" s="30">
        <f>IF(ISNA(VLOOKUP($A280,'Taxi in times'!$B$2:$C$483, 2, 0)), 'ICAO LTO Cycle times'!$D$8,VLOOKUP($A280,'Taxi in times'!$B$2:$C$483, 2, 0)*60)</f>
        <v>530.65573770491801</v>
      </c>
      <c r="N280" s="30">
        <f>IF(ISNA(VLOOKUP($A280,'Taxi in times'!$B$483:$C$1074, 2, 0)), 'ICAO LTO Cycle times'!$D$8,VLOOKUP($A280,'Taxi in times'!$B$483:$C$1074, 2, 0)*60)</f>
        <v>569.12863070539424</v>
      </c>
      <c r="O280" s="30">
        <f>IF(ISNA(VLOOKUP($A280,'Taxi in times'!$B$1074:$C$1700, 2, 0)), 'ICAO LTO Cycle times'!$D$8,VLOOKUP($A280,'Taxi in times'!$B$1074:$C$1700, 2, 0)*60)</f>
        <v>553.23193916349817</v>
      </c>
      <c r="P280" s="30">
        <f>IF(ISNA(VLOOKUP($A280,'Taxi in times'!$B$1700:$C$2346, 2, 0)), 'ICAO LTO Cycle times'!$D$8,VLOOKUP($A280,'Taxi in times'!$B$1700:$C$2346, 2, 0)*60)</f>
        <v>557.85123966942149</v>
      </c>
      <c r="Q280" s="30">
        <f>IF(ISNA(VLOOKUP($A280,'Taxi in times'!$B$2346:$C$3020, 2, 0)), 'ICAO LTO Cycle times'!$D$8,VLOOKUP($A280,'Taxi in times'!$B$2346:$C$3020, 2, 0)*60)</f>
        <v>556.14159292035401</v>
      </c>
      <c r="R280" s="30">
        <f>IF(ISNA(VLOOKUP($A280,'Taxi in times'!$B$3020:$C$3684, 2, 0)), 'ICAO LTO Cycle times'!$D$8,VLOOKUP($A280,'Taxi in times'!$B$3020:$C$3684, 2, 0)*60)</f>
        <v>528.85039370078744</v>
      </c>
      <c r="S280" s="30">
        <f>IF(ISNA(VLOOKUP($A280,'Taxi in times'!$B$3684:$C$4389, 2, 0)), 'ICAO LTO Cycle times'!$D$8,VLOOKUP($A280,'Taxi in times'!$B$3684:$C$4389, 2, 0)*60)</f>
        <v>512.73703041144904</v>
      </c>
      <c r="T280" s="30">
        <f>IF(ISNA(VLOOKUP($A280,'Taxi in times'!$B$4389:$C$5084, 2, 0)), 'ICAO LTO Cycle times'!$D$8,VLOOKUP($A280,'Taxi in times'!$B$4389:$C$5084, 2, 0)*60)</f>
        <v>500.10101010101016</v>
      </c>
      <c r="U280" s="30">
        <f>IF(ISNA(VLOOKUP($A280,'Taxi in times'!$B$5085:$C$5749, 2, 0)), 'ICAO LTO Cycle times'!$D$8,VLOOKUP($A280,'Taxi in times'!$B$5085:$C$5749, 2, 0)*60)</f>
        <v>432.38297872340422</v>
      </c>
      <c r="V280" s="30">
        <f>IF(ISNA(VLOOKUP($A280,'Taxi in times'!$B$5750:$C$6509, 2, 0)), 'ICAO LTO Cycle times'!$D$8,VLOOKUP($A280,'Taxi in times'!$B$5750:$C$6509, 2, 0)*60)</f>
        <v>423.38709677419354</v>
      </c>
      <c r="W280" s="30">
        <f>IF(ISNA(VLOOKUP($A280,'Taxi in times'!$B$6510:$C$7239, 2, 0)), 'ICAO LTO Cycle times'!$D$8,VLOOKUP($A280,'Taxi in times'!$B$6510:$C$7239, 2, 0)*60)</f>
        <v>427.04626334519571</v>
      </c>
    </row>
    <row r="281" spans="1:23">
      <c r="A281" s="3" t="s">
        <v>583</v>
      </c>
      <c r="B281" s="30">
        <f>IF(ISNA(VLOOKUP($A281,' Taxi out times'!$B$2:$C$483, 2, 0)), 'ICAO LTO Cycle times'!$D$7,VLOOKUP($A281,' Taxi out times'!$B$2:$C$483, 2, 0)*60)</f>
        <v>790.09174311926608</v>
      </c>
      <c r="C281" s="30">
        <f>IF(ISNA(VLOOKUP($A281,' Taxi out times'!$B$484:$C$1071, 2, 0)), 'ICAO LTO Cycle times'!$D$7,VLOOKUP($A281,' Taxi out times'!$B$484:$C$1071, 2, 0)*60)</f>
        <v>671.76755447941889</v>
      </c>
      <c r="D281" s="30">
        <f>IF(ISNA(VLOOKUP($A281,' Taxi out times'!$B$1072:$C$1692, 2, 0)), 'ICAO LTO Cycle times'!$D$7,VLOOKUP($A281,' Taxi out times'!$B$1072:$C$1692, 2, 0)*60)</f>
        <v>739.30434782608688</v>
      </c>
      <c r="E281" s="30">
        <f>IF(ISNA(VLOOKUP($A281,' Taxi out times'!$B$1693:$C$2329, 2, 0)), 'ICAO LTO Cycle times'!$D$7,VLOOKUP($A281,' Taxi out times'!$B$1693:$C$2329, 2, 0)*60)</f>
        <v>731.78111587982835</v>
      </c>
      <c r="F281" s="30">
        <f>IF(ISNA(VLOOKUP($A281,' Taxi out times'!$B$2330:$C$2997, 2, 0)), 'ICAO LTO Cycle times'!$D$7,VLOOKUP($A281,' Taxi out times'!$B$2330:$C$2997, 2, 0)*60)</f>
        <v>751.96202531645577</v>
      </c>
      <c r="G281" s="30">
        <f>IF(ISNA(VLOOKUP($A281,' Taxi out times'!$B$2998:$C$3661, 2, 0)), 'ICAO LTO Cycle times'!$D$7,VLOOKUP($A281,' Taxi out times'!$B$2998:$C$3661, 2, 0)*60)</f>
        <v>736.22535211267609</v>
      </c>
      <c r="H281" s="30">
        <f>IF(ISNA(VLOOKUP($A281,' Taxi out times'!$B$3662:$C$4362, 2, 0)), 'ICAO LTO Cycle times'!$D$7,VLOOKUP($A281,' Taxi out times'!$B$3662:$C$4362, 2, 0)*60)</f>
        <v>798.79746835443041</v>
      </c>
      <c r="I281" s="30">
        <f>IF(ISNA(VLOOKUP($A281,' Taxi out times'!$B$4363:$C$5052, 2, 0)), 'ICAO LTO Cycle times'!$D$7,VLOOKUP($A281,' Taxi out times'!$B$4363:$C$5052, 2, 0)*60)</f>
        <v>762.54019292604505</v>
      </c>
      <c r="J281" s="30">
        <f>IF(ISNA(VLOOKUP($A281,' Taxi out times'!$B$5053:$C$5713, 2, 0)), 'ICAO LTO Cycle times'!$D$7,VLOOKUP($A281,' Taxi out times'!$B$5053:$C$5713, 2, 0)*60)</f>
        <v>789.89847715736039</v>
      </c>
      <c r="K281" s="30">
        <f>IF(ISNA(VLOOKUP($A281,' Taxi out times'!$B$5714:$C$6466, 2, 0)), 'ICAO LTO Cycle times'!$D$7,VLOOKUP($A281,' Taxi out times'!$B$5713:$C$6466, 2, 0)*60)</f>
        <v>789.11602209944749</v>
      </c>
      <c r="L281" s="30">
        <f>IF(ISNA(VLOOKUP($A281,' Taxi out times'!$B$6467:$C$7195, 2, 0)), 'ICAO LTO Cycle times'!$D$7,VLOOKUP($A281,' Taxi out times'!$B$6467:$C$7195, 2, 0)*60)</f>
        <v>693.88392857142856</v>
      </c>
      <c r="M281" s="30">
        <f>IF(ISNA(VLOOKUP($A281,'Taxi in times'!$B$2:$C$483, 2, 0)), 'ICAO LTO Cycle times'!$D$8,VLOOKUP($A281,'Taxi in times'!$B$2:$C$483, 2, 0)*60)</f>
        <v>347.26153846153846</v>
      </c>
      <c r="N281" s="30">
        <f>IF(ISNA(VLOOKUP($A281,'Taxi in times'!$B$483:$C$1074, 2, 0)), 'ICAO LTO Cycle times'!$D$8,VLOOKUP($A281,'Taxi in times'!$B$483:$C$1074, 2, 0)*60)</f>
        <v>306.63461538461542</v>
      </c>
      <c r="O281" s="30">
        <f>IF(ISNA(VLOOKUP($A281,'Taxi in times'!$B$1074:$C$1700, 2, 0)), 'ICAO LTO Cycle times'!$D$8,VLOOKUP($A281,'Taxi in times'!$B$1074:$C$1700, 2, 0)*60)</f>
        <v>318.52289512555387</v>
      </c>
      <c r="P281" s="30">
        <f>IF(ISNA(VLOOKUP($A281,'Taxi in times'!$B$1700:$C$2346, 2, 0)), 'ICAO LTO Cycle times'!$D$8,VLOOKUP($A281,'Taxi in times'!$B$1700:$C$2346, 2, 0)*60)</f>
        <v>332.66978922716629</v>
      </c>
      <c r="Q281" s="30">
        <f>IF(ISNA(VLOOKUP($A281,'Taxi in times'!$B$2346:$C$3020, 2, 0)), 'ICAO LTO Cycle times'!$D$8,VLOOKUP($A281,'Taxi in times'!$B$2346:$C$3020, 2, 0)*60)</f>
        <v>339.33476394849788</v>
      </c>
      <c r="R281" s="30">
        <f>IF(ISNA(VLOOKUP($A281,'Taxi in times'!$B$3020:$C$3684, 2, 0)), 'ICAO LTO Cycle times'!$D$8,VLOOKUP($A281,'Taxi in times'!$B$3020:$C$3684, 2, 0)*60)</f>
        <v>338.93368010403123</v>
      </c>
      <c r="S281" s="30">
        <f>IF(ISNA(VLOOKUP($A281,'Taxi in times'!$B$3684:$C$4389, 2, 0)), 'ICAO LTO Cycle times'!$D$8,VLOOKUP($A281,'Taxi in times'!$B$3684:$C$4389, 2, 0)*60)</f>
        <v>335.36931818181819</v>
      </c>
      <c r="T281" s="30">
        <f>IF(ISNA(VLOOKUP($A281,'Taxi in times'!$B$4389:$C$5084, 2, 0)), 'ICAO LTO Cycle times'!$D$8,VLOOKUP($A281,'Taxi in times'!$B$4389:$C$5084, 2, 0)*60)</f>
        <v>292.42718446601941</v>
      </c>
      <c r="U281" s="30">
        <f>IF(ISNA(VLOOKUP($A281,'Taxi in times'!$B$5085:$C$5749, 2, 0)), 'ICAO LTO Cycle times'!$D$8,VLOOKUP($A281,'Taxi in times'!$B$5085:$C$5749, 2, 0)*60)</f>
        <v>310.80794701986753</v>
      </c>
      <c r="V281" s="30">
        <f>IF(ISNA(VLOOKUP($A281,'Taxi in times'!$B$5750:$C$6509, 2, 0)), 'ICAO LTO Cycle times'!$D$8,VLOOKUP($A281,'Taxi in times'!$B$5750:$C$6509, 2, 0)*60)</f>
        <v>314.65007776049765</v>
      </c>
      <c r="W281" s="30">
        <f>IF(ISNA(VLOOKUP($A281,'Taxi in times'!$B$6510:$C$7239, 2, 0)), 'ICAO LTO Cycle times'!$D$8,VLOOKUP($A281,'Taxi in times'!$B$6510:$C$7239, 2, 0)*60)</f>
        <v>343.60864040660738</v>
      </c>
    </row>
    <row r="282" spans="1:23">
      <c r="A282" s="3" t="s">
        <v>584</v>
      </c>
      <c r="B282" s="30">
        <f>IF(ISNA(VLOOKUP($A282,' Taxi out times'!$B$2:$C$483, 2, 0)), 'ICAO LTO Cycle times'!$D$7,VLOOKUP($A282,' Taxi out times'!$B$2:$C$483, 2, 0)*60)</f>
        <v>1140</v>
      </c>
      <c r="C282" s="30">
        <f>IF(ISNA(VLOOKUP($A282,' Taxi out times'!$B$484:$C$1071, 2, 0)), 'ICAO LTO Cycle times'!$D$7,VLOOKUP($A282,' Taxi out times'!$B$484:$C$1071, 2, 0)*60)</f>
        <v>1140</v>
      </c>
      <c r="D282" s="30">
        <f>IF(ISNA(VLOOKUP($A282,' Taxi out times'!$B$1072:$C$1692, 2, 0)), 'ICAO LTO Cycle times'!$D$7,VLOOKUP($A282,' Taxi out times'!$B$1072:$C$1692, 2, 0)*60)</f>
        <v>1140</v>
      </c>
      <c r="E282" s="30">
        <f>IF(ISNA(VLOOKUP($A282,' Taxi out times'!$B$1693:$C$2329, 2, 0)), 'ICAO LTO Cycle times'!$D$7,VLOOKUP($A282,' Taxi out times'!$B$1693:$C$2329, 2, 0)*60)</f>
        <v>1140</v>
      </c>
      <c r="F282" s="30">
        <f>IF(ISNA(VLOOKUP($A282,' Taxi out times'!$B$2330:$C$2997, 2, 0)), 'ICAO LTO Cycle times'!$D$7,VLOOKUP($A282,' Taxi out times'!$B$2330:$C$2997, 2, 0)*60)</f>
        <v>735.81081081081084</v>
      </c>
      <c r="G282" s="30">
        <f>IF(ISNA(VLOOKUP($A282,' Taxi out times'!$B$2998:$C$3661, 2, 0)), 'ICAO LTO Cycle times'!$D$7,VLOOKUP($A282,' Taxi out times'!$B$2998:$C$3661, 2, 0)*60)</f>
        <v>812.86307053941903</v>
      </c>
      <c r="H282" s="30">
        <f>IF(ISNA(VLOOKUP($A282,' Taxi out times'!$B$3662:$C$4362, 2, 0)), 'ICAO LTO Cycle times'!$D$7,VLOOKUP($A282,' Taxi out times'!$B$3662:$C$4362, 2, 0)*60)</f>
        <v>841.6342412451362</v>
      </c>
      <c r="I282" s="30">
        <f>IF(ISNA(VLOOKUP($A282,' Taxi out times'!$B$4363:$C$5052, 2, 0)), 'ICAO LTO Cycle times'!$D$7,VLOOKUP($A282,' Taxi out times'!$B$4363:$C$5052, 2, 0)*60)</f>
        <v>893.22033898305085</v>
      </c>
      <c r="J282" s="30">
        <f>IF(ISNA(VLOOKUP($A282,' Taxi out times'!$B$5053:$C$5713, 2, 0)), 'ICAO LTO Cycle times'!$D$7,VLOOKUP($A282,' Taxi out times'!$B$5053:$C$5713, 2, 0)*60)</f>
        <v>877.38095238095241</v>
      </c>
      <c r="K282" s="30">
        <f>IF(ISNA(VLOOKUP($A282,' Taxi out times'!$B$5714:$C$6466, 2, 0)), 'ICAO LTO Cycle times'!$D$7,VLOOKUP($A282,' Taxi out times'!$B$5713:$C$6466, 2, 0)*60)</f>
        <v>849.75460122699383</v>
      </c>
      <c r="L282" s="30">
        <f>IF(ISNA(VLOOKUP($A282,' Taxi out times'!$B$6467:$C$7195, 2, 0)), 'ICAO LTO Cycle times'!$D$7,VLOOKUP($A282,' Taxi out times'!$B$6467:$C$7195, 2, 0)*60)</f>
        <v>871.17647058823525</v>
      </c>
      <c r="M282" s="30">
        <f>IF(ISNA(VLOOKUP($A282,'Taxi in times'!$B$2:$C$483, 2, 0)), 'ICAO LTO Cycle times'!$D$8,VLOOKUP($A282,'Taxi in times'!$B$2:$C$483, 2, 0)*60)</f>
        <v>420</v>
      </c>
      <c r="N282" s="30">
        <f>IF(ISNA(VLOOKUP($A282,'Taxi in times'!$B$483:$C$1074, 2, 0)), 'ICAO LTO Cycle times'!$D$8,VLOOKUP($A282,'Taxi in times'!$B$483:$C$1074, 2, 0)*60)</f>
        <v>420</v>
      </c>
      <c r="O282" s="30">
        <f>IF(ISNA(VLOOKUP($A282,'Taxi in times'!$B$1074:$C$1700, 2, 0)), 'ICAO LTO Cycle times'!$D$8,VLOOKUP($A282,'Taxi in times'!$B$1074:$C$1700, 2, 0)*60)</f>
        <v>420</v>
      </c>
      <c r="P282" s="30">
        <f>IF(ISNA(VLOOKUP($A282,'Taxi in times'!$B$1700:$C$2346, 2, 0)), 'ICAO LTO Cycle times'!$D$8,VLOOKUP($A282,'Taxi in times'!$B$1700:$C$2346, 2, 0)*60)</f>
        <v>270.15228426395942</v>
      </c>
      <c r="Q282" s="30">
        <f>IF(ISNA(VLOOKUP($A282,'Taxi in times'!$B$2346:$C$3020, 2, 0)), 'ICAO LTO Cycle times'!$D$8,VLOOKUP($A282,'Taxi in times'!$B$2346:$C$3020, 2, 0)*60)</f>
        <v>256.56903765690373</v>
      </c>
      <c r="R282" s="30">
        <f>IF(ISNA(VLOOKUP($A282,'Taxi in times'!$B$3020:$C$3684, 2, 0)), 'ICAO LTO Cycle times'!$D$8,VLOOKUP($A282,'Taxi in times'!$B$3020:$C$3684, 2, 0)*60)</f>
        <v>291.92307692307691</v>
      </c>
      <c r="S282" s="30">
        <f>IF(ISNA(VLOOKUP($A282,'Taxi in times'!$B$3684:$C$4389, 2, 0)), 'ICAO LTO Cycle times'!$D$8,VLOOKUP($A282,'Taxi in times'!$B$3684:$C$4389, 2, 0)*60)</f>
        <v>326.22047244094489</v>
      </c>
      <c r="T282" s="30">
        <f>IF(ISNA(VLOOKUP($A282,'Taxi in times'!$B$4389:$C$5084, 2, 0)), 'ICAO LTO Cycle times'!$D$8,VLOOKUP($A282,'Taxi in times'!$B$4389:$C$5084, 2, 0)*60)</f>
        <v>371.17021276595744</v>
      </c>
      <c r="U282" s="30">
        <f>IF(ISNA(VLOOKUP($A282,'Taxi in times'!$B$5085:$C$5749, 2, 0)), 'ICAO LTO Cycle times'!$D$8,VLOOKUP($A282,'Taxi in times'!$B$5085:$C$5749, 2, 0)*60)</f>
        <v>297.59398496240601</v>
      </c>
      <c r="V282" s="30">
        <f>IF(ISNA(VLOOKUP($A282,'Taxi in times'!$B$5750:$C$6509, 2, 0)), 'ICAO LTO Cycle times'!$D$8,VLOOKUP($A282,'Taxi in times'!$B$5750:$C$6509, 2, 0)*60)</f>
        <v>298.83116883116884</v>
      </c>
      <c r="W282" s="30">
        <f>IF(ISNA(VLOOKUP($A282,'Taxi in times'!$B$6510:$C$7239, 2, 0)), 'ICAO LTO Cycle times'!$D$8,VLOOKUP($A282,'Taxi in times'!$B$6510:$C$7239, 2, 0)*60)</f>
        <v>326.37681159420293</v>
      </c>
    </row>
    <row r="283" spans="1:23">
      <c r="A283" s="3" t="s">
        <v>585</v>
      </c>
      <c r="B283" s="30">
        <f>IF(ISNA(VLOOKUP($A283,' Taxi out times'!$B$2:$C$483, 2, 0)), 'ICAO LTO Cycle times'!$D$7,VLOOKUP($A283,' Taxi out times'!$B$2:$C$483, 2, 0)*60)</f>
        <v>837.04225352112667</v>
      </c>
      <c r="C283" s="30">
        <f>IF(ISNA(VLOOKUP($A283,' Taxi out times'!$B$484:$C$1071, 2, 0)), 'ICAO LTO Cycle times'!$D$7,VLOOKUP($A283,' Taxi out times'!$B$484:$C$1071, 2, 0)*60)</f>
        <v>922.0645161290322</v>
      </c>
      <c r="D283" s="30">
        <f>IF(ISNA(VLOOKUP($A283,' Taxi out times'!$B$1072:$C$1692, 2, 0)), 'ICAO LTO Cycle times'!$D$7,VLOOKUP($A283,' Taxi out times'!$B$1072:$C$1692, 2, 0)*60)</f>
        <v>955.80419580419584</v>
      </c>
      <c r="E283" s="30">
        <f>IF(ISNA(VLOOKUP($A283,' Taxi out times'!$B$1693:$C$2329, 2, 0)), 'ICAO LTO Cycle times'!$D$7,VLOOKUP($A283,' Taxi out times'!$B$1693:$C$2329, 2, 0)*60)</f>
        <v>961.9108280254776</v>
      </c>
      <c r="F283" s="30">
        <f>IF(ISNA(VLOOKUP($A283,' Taxi out times'!$B$2330:$C$2997, 2, 0)), 'ICAO LTO Cycle times'!$D$7,VLOOKUP($A283,' Taxi out times'!$B$2330:$C$2997, 2, 0)*60)</f>
        <v>818.57142857142856</v>
      </c>
      <c r="G283" s="30">
        <f>IF(ISNA(VLOOKUP($A283,' Taxi out times'!$B$2998:$C$3661, 2, 0)), 'ICAO LTO Cycle times'!$D$7,VLOOKUP($A283,' Taxi out times'!$B$2998:$C$3661, 2, 0)*60)</f>
        <v>842.55319148936167</v>
      </c>
      <c r="H283" s="30">
        <f>IF(ISNA(VLOOKUP($A283,' Taxi out times'!$B$3662:$C$4362, 2, 0)), 'ICAO LTO Cycle times'!$D$7,VLOOKUP($A283,' Taxi out times'!$B$3662:$C$4362, 2, 0)*60)</f>
        <v>863.91891891891896</v>
      </c>
      <c r="I283" s="30">
        <f>IF(ISNA(VLOOKUP($A283,' Taxi out times'!$B$4363:$C$5052, 2, 0)), 'ICAO LTO Cycle times'!$D$7,VLOOKUP($A283,' Taxi out times'!$B$4363:$C$5052, 2, 0)*60)</f>
        <v>833.3067729083665</v>
      </c>
      <c r="J283" s="30">
        <f>IF(ISNA(VLOOKUP($A283,' Taxi out times'!$B$5053:$C$5713, 2, 0)), 'ICAO LTO Cycle times'!$D$7,VLOOKUP($A283,' Taxi out times'!$B$5053:$C$5713, 2, 0)*60)</f>
        <v>1140</v>
      </c>
      <c r="K283" s="30">
        <f>IF(ISNA(VLOOKUP($A283,' Taxi out times'!$B$5714:$C$6466, 2, 0)), 'ICAO LTO Cycle times'!$D$7,VLOOKUP($A283,' Taxi out times'!$B$5713:$C$6466, 2, 0)*60)</f>
        <v>1140</v>
      </c>
      <c r="L283" s="30">
        <f>IF(ISNA(VLOOKUP($A283,' Taxi out times'!$B$6467:$C$7195, 2, 0)), 'ICAO LTO Cycle times'!$D$7,VLOOKUP($A283,' Taxi out times'!$B$6467:$C$7195, 2, 0)*60)</f>
        <v>1140</v>
      </c>
      <c r="M283" s="30">
        <f>IF(ISNA(VLOOKUP($A283,'Taxi in times'!$B$2:$C$483, 2, 0)), 'ICAO LTO Cycle times'!$D$8,VLOOKUP($A283,'Taxi in times'!$B$2:$C$483, 2, 0)*60)</f>
        <v>425.34246575342468</v>
      </c>
      <c r="N283" s="30">
        <f>IF(ISNA(VLOOKUP($A283,'Taxi in times'!$B$483:$C$1074, 2, 0)), 'ICAO LTO Cycle times'!$D$8,VLOOKUP($A283,'Taxi in times'!$B$483:$C$1074, 2, 0)*60)</f>
        <v>397.69230769230774</v>
      </c>
      <c r="O283" s="30">
        <f>IF(ISNA(VLOOKUP($A283,'Taxi in times'!$B$1074:$C$1700, 2, 0)), 'ICAO LTO Cycle times'!$D$8,VLOOKUP($A283,'Taxi in times'!$B$1074:$C$1700, 2, 0)*60)</f>
        <v>397.91666666666669</v>
      </c>
      <c r="P283" s="30">
        <f>IF(ISNA(VLOOKUP($A283,'Taxi in times'!$B$1700:$C$2346, 2, 0)), 'ICAO LTO Cycle times'!$D$8,VLOOKUP($A283,'Taxi in times'!$B$1700:$C$2346, 2, 0)*60)</f>
        <v>400.50955414012742</v>
      </c>
      <c r="Q283" s="30">
        <f>IF(ISNA(VLOOKUP($A283,'Taxi in times'!$B$2346:$C$3020, 2, 0)), 'ICAO LTO Cycle times'!$D$8,VLOOKUP($A283,'Taxi in times'!$B$2346:$C$3020, 2, 0)*60)</f>
        <v>411.09677419354841</v>
      </c>
      <c r="R283" s="30">
        <f>IF(ISNA(VLOOKUP($A283,'Taxi in times'!$B$3020:$C$3684, 2, 0)), 'ICAO LTO Cycle times'!$D$8,VLOOKUP($A283,'Taxi in times'!$B$3020:$C$3684, 2, 0)*60)</f>
        <v>402.20689655172413</v>
      </c>
      <c r="S283" s="30">
        <f>IF(ISNA(VLOOKUP($A283,'Taxi in times'!$B$3684:$C$4389, 2, 0)), 'ICAO LTO Cycle times'!$D$8,VLOOKUP($A283,'Taxi in times'!$B$3684:$C$4389, 2, 0)*60)</f>
        <v>404.8</v>
      </c>
      <c r="T283" s="30">
        <f>IF(ISNA(VLOOKUP($A283,'Taxi in times'!$B$4389:$C$5084, 2, 0)), 'ICAO LTO Cycle times'!$D$8,VLOOKUP($A283,'Taxi in times'!$B$4389:$C$5084, 2, 0)*60)</f>
        <v>427.13656387665202</v>
      </c>
      <c r="U283" s="30">
        <f>IF(ISNA(VLOOKUP($A283,'Taxi in times'!$B$5085:$C$5749, 2, 0)), 'ICAO LTO Cycle times'!$D$8,VLOOKUP($A283,'Taxi in times'!$B$5085:$C$5749, 2, 0)*60)</f>
        <v>420</v>
      </c>
      <c r="V283" s="30">
        <f>IF(ISNA(VLOOKUP($A283,'Taxi in times'!$B$5750:$C$6509, 2, 0)), 'ICAO LTO Cycle times'!$D$8,VLOOKUP($A283,'Taxi in times'!$B$5750:$C$6509, 2, 0)*60)</f>
        <v>420</v>
      </c>
      <c r="W283" s="30">
        <f>IF(ISNA(VLOOKUP($A283,'Taxi in times'!$B$6510:$C$7239, 2, 0)), 'ICAO LTO Cycle times'!$D$8,VLOOKUP($A283,'Taxi in times'!$B$6510:$C$7239, 2, 0)*60)</f>
        <v>420</v>
      </c>
    </row>
    <row r="284" spans="1:23">
      <c r="A284" s="3" t="s">
        <v>1138</v>
      </c>
      <c r="B284" s="30">
        <f>IF(ISNA(VLOOKUP($A284,' Taxi out times'!$B$2:$C$483, 2, 0)), 'ICAO LTO Cycle times'!$D$7,VLOOKUP($A284,' Taxi out times'!$B$2:$C$483, 2, 0)*60)</f>
        <v>1140</v>
      </c>
      <c r="C284" s="30">
        <f>IF(ISNA(VLOOKUP($A284,' Taxi out times'!$B$484:$C$1071, 2, 0)), 'ICAO LTO Cycle times'!$D$7,VLOOKUP($A284,' Taxi out times'!$B$484:$C$1071, 2, 0)*60)</f>
        <v>1140</v>
      </c>
      <c r="D284" s="30">
        <f>IF(ISNA(VLOOKUP($A284,' Taxi out times'!$B$1072:$C$1692, 2, 0)), 'ICAO LTO Cycle times'!$D$7,VLOOKUP($A284,' Taxi out times'!$B$1072:$C$1692, 2, 0)*60)</f>
        <v>1140</v>
      </c>
      <c r="E284" s="30">
        <f>IF(ISNA(VLOOKUP($A284,' Taxi out times'!$B$1693:$C$2329, 2, 0)), 'ICAO LTO Cycle times'!$D$7,VLOOKUP($A284,' Taxi out times'!$B$1693:$C$2329, 2, 0)*60)</f>
        <v>1140</v>
      </c>
      <c r="F284" s="30">
        <f>IF(ISNA(VLOOKUP($A284,' Taxi out times'!$B$2330:$C$2997, 2, 0)), 'ICAO LTO Cycle times'!$D$7,VLOOKUP($A284,' Taxi out times'!$B$2330:$C$2997, 2, 0)*60)</f>
        <v>1140</v>
      </c>
      <c r="G284" s="30">
        <f>IF(ISNA(VLOOKUP($A284,' Taxi out times'!$B$2998:$C$3661, 2, 0)), 'ICAO LTO Cycle times'!$D$7,VLOOKUP($A284,' Taxi out times'!$B$2998:$C$3661, 2, 0)*60)</f>
        <v>1140</v>
      </c>
      <c r="H284" s="30">
        <f>IF(ISNA(VLOOKUP($A284,' Taxi out times'!$B$3662:$C$4362, 2, 0)), 'ICAO LTO Cycle times'!$D$7,VLOOKUP($A284,' Taxi out times'!$B$3662:$C$4362, 2, 0)*60)</f>
        <v>1140</v>
      </c>
      <c r="I284" s="30">
        <f>IF(ISNA(VLOOKUP($A284,' Taxi out times'!$B$4363:$C$5052, 2, 0)), 'ICAO LTO Cycle times'!$D$7,VLOOKUP($A284,' Taxi out times'!$B$4363:$C$5052, 2, 0)*60)</f>
        <v>1140</v>
      </c>
      <c r="J284" s="30">
        <f>IF(ISNA(VLOOKUP($A284,' Taxi out times'!$B$5053:$C$5713, 2, 0)), 'ICAO LTO Cycle times'!$D$7,VLOOKUP($A284,' Taxi out times'!$B$5053:$C$5713, 2, 0)*60)</f>
        <v>1140</v>
      </c>
      <c r="K284" s="30">
        <f>IF(ISNA(VLOOKUP($A284,' Taxi out times'!$B$5714:$C$6466, 2, 0)), 'ICAO LTO Cycle times'!$D$7,VLOOKUP($A284,' Taxi out times'!$B$5713:$C$6466, 2, 0)*60)</f>
        <v>1140</v>
      </c>
      <c r="L284" s="30">
        <f>IF(ISNA(VLOOKUP($A284,' Taxi out times'!$B$6467:$C$7195, 2, 0)), 'ICAO LTO Cycle times'!$D$7,VLOOKUP($A284,' Taxi out times'!$B$6467:$C$7195, 2, 0)*60)</f>
        <v>1140</v>
      </c>
      <c r="M284" s="30">
        <f>IF(ISNA(VLOOKUP($A284,'Taxi in times'!$B$2:$C$483, 2, 0)), 'ICAO LTO Cycle times'!$D$8,VLOOKUP($A284,'Taxi in times'!$B$2:$C$483, 2, 0)*60)</f>
        <v>420</v>
      </c>
      <c r="N284" s="30">
        <f>IF(ISNA(VLOOKUP($A284,'Taxi in times'!$B$483:$C$1074, 2, 0)), 'ICAO LTO Cycle times'!$D$8,VLOOKUP($A284,'Taxi in times'!$B$483:$C$1074, 2, 0)*60)</f>
        <v>420</v>
      </c>
      <c r="O284" s="30">
        <f>IF(ISNA(VLOOKUP($A284,'Taxi in times'!$B$1074:$C$1700, 2, 0)), 'ICAO LTO Cycle times'!$D$8,VLOOKUP($A284,'Taxi in times'!$B$1074:$C$1700, 2, 0)*60)</f>
        <v>420</v>
      </c>
      <c r="P284" s="30">
        <f>IF(ISNA(VLOOKUP($A284,'Taxi in times'!$B$1700:$C$2346, 2, 0)), 'ICAO LTO Cycle times'!$D$8,VLOOKUP($A284,'Taxi in times'!$B$1700:$C$2346, 2, 0)*60)</f>
        <v>420</v>
      </c>
      <c r="Q284" s="30">
        <f>IF(ISNA(VLOOKUP($A284,'Taxi in times'!$B$2346:$C$3020, 2, 0)), 'ICAO LTO Cycle times'!$D$8,VLOOKUP($A284,'Taxi in times'!$B$2346:$C$3020, 2, 0)*60)</f>
        <v>420</v>
      </c>
      <c r="R284" s="30">
        <f>IF(ISNA(VLOOKUP($A284,'Taxi in times'!$B$3020:$C$3684, 2, 0)), 'ICAO LTO Cycle times'!$D$8,VLOOKUP($A284,'Taxi in times'!$B$3020:$C$3684, 2, 0)*60)</f>
        <v>420</v>
      </c>
      <c r="S284" s="30">
        <f>IF(ISNA(VLOOKUP($A284,'Taxi in times'!$B$3684:$C$4389, 2, 0)), 'ICAO LTO Cycle times'!$D$8,VLOOKUP($A284,'Taxi in times'!$B$3684:$C$4389, 2, 0)*60)</f>
        <v>375.78947368421052</v>
      </c>
      <c r="T284" s="30">
        <f>IF(ISNA(VLOOKUP($A284,'Taxi in times'!$B$4389:$C$5084, 2, 0)), 'ICAO LTO Cycle times'!$D$8,VLOOKUP($A284,'Taxi in times'!$B$4389:$C$5084, 2, 0)*60)</f>
        <v>391.42857142857144</v>
      </c>
      <c r="U284" s="30">
        <f>IF(ISNA(VLOOKUP($A284,'Taxi in times'!$B$5085:$C$5749, 2, 0)), 'ICAO LTO Cycle times'!$D$8,VLOOKUP($A284,'Taxi in times'!$B$5085:$C$5749, 2, 0)*60)</f>
        <v>420</v>
      </c>
      <c r="V284" s="30">
        <f>IF(ISNA(VLOOKUP($A284,'Taxi in times'!$B$5750:$C$6509, 2, 0)), 'ICAO LTO Cycle times'!$D$8,VLOOKUP($A284,'Taxi in times'!$B$5750:$C$6509, 2, 0)*60)</f>
        <v>420</v>
      </c>
      <c r="W284" s="30">
        <f>IF(ISNA(VLOOKUP($A284,'Taxi in times'!$B$6510:$C$7239, 2, 0)), 'ICAO LTO Cycle times'!$D$8,VLOOKUP($A284,'Taxi in times'!$B$6510:$C$7239, 2, 0)*60)</f>
        <v>420</v>
      </c>
    </row>
    <row r="285" spans="1:23">
      <c r="A285" s="3" t="s">
        <v>586</v>
      </c>
      <c r="B285" s="30">
        <f>IF(ISNA(VLOOKUP($A285,' Taxi out times'!$B$2:$C$483, 2, 0)), 'ICAO LTO Cycle times'!$D$7,VLOOKUP($A285,' Taxi out times'!$B$2:$C$483, 2, 0)*60)</f>
        <v>779.38461538461536</v>
      </c>
      <c r="C285" s="30">
        <f>IF(ISNA(VLOOKUP($A285,' Taxi out times'!$B$484:$C$1071, 2, 0)), 'ICAO LTO Cycle times'!$D$7,VLOOKUP($A285,' Taxi out times'!$B$484:$C$1071, 2, 0)*60)</f>
        <v>776.08695652173913</v>
      </c>
      <c r="D285" s="30">
        <f>IF(ISNA(VLOOKUP($A285,' Taxi out times'!$B$1072:$C$1692, 2, 0)), 'ICAO LTO Cycle times'!$D$7,VLOOKUP($A285,' Taxi out times'!$B$1072:$C$1692, 2, 0)*60)</f>
        <v>888.22256568778982</v>
      </c>
      <c r="E285" s="30">
        <f>IF(ISNA(VLOOKUP($A285,' Taxi out times'!$B$1693:$C$2329, 2, 0)), 'ICAO LTO Cycle times'!$D$7,VLOOKUP($A285,' Taxi out times'!$B$1693:$C$2329, 2, 0)*60)</f>
        <v>849.58115183246071</v>
      </c>
      <c r="F285" s="30">
        <f>IF(ISNA(VLOOKUP($A285,' Taxi out times'!$B$2330:$C$2997, 2, 0)), 'ICAO LTO Cycle times'!$D$7,VLOOKUP($A285,' Taxi out times'!$B$2330:$C$2997, 2, 0)*60)</f>
        <v>829.98696219035207</v>
      </c>
      <c r="G285" s="30">
        <f>IF(ISNA(VLOOKUP($A285,' Taxi out times'!$B$2998:$C$3661, 2, 0)), 'ICAO LTO Cycle times'!$D$7,VLOOKUP($A285,' Taxi out times'!$B$2998:$C$3661, 2, 0)*60)</f>
        <v>832.26804123711338</v>
      </c>
      <c r="H285" s="30">
        <f>IF(ISNA(VLOOKUP($A285,' Taxi out times'!$B$3662:$C$4362, 2, 0)), 'ICAO LTO Cycle times'!$D$7,VLOOKUP($A285,' Taxi out times'!$B$3662:$C$4362, 2, 0)*60)</f>
        <v>827.14285714285722</v>
      </c>
      <c r="I285" s="30">
        <f>IF(ISNA(VLOOKUP($A285,' Taxi out times'!$B$4363:$C$5052, 2, 0)), 'ICAO LTO Cycle times'!$D$7,VLOOKUP($A285,' Taxi out times'!$B$4363:$C$5052, 2, 0)*60)</f>
        <v>795.36748329621389</v>
      </c>
      <c r="J285" s="30">
        <f>IF(ISNA(VLOOKUP($A285,' Taxi out times'!$B$5053:$C$5713, 2, 0)), 'ICAO LTO Cycle times'!$D$7,VLOOKUP($A285,' Taxi out times'!$B$5053:$C$5713, 2, 0)*60)</f>
        <v>770.71428571428567</v>
      </c>
      <c r="K285" s="30">
        <f>IF(ISNA(VLOOKUP($A285,' Taxi out times'!$B$5714:$C$6466, 2, 0)), 'ICAO LTO Cycle times'!$D$7,VLOOKUP($A285,' Taxi out times'!$B$5713:$C$6466, 2, 0)*60)</f>
        <v>809.31958762886597</v>
      </c>
      <c r="L285" s="30">
        <f>IF(ISNA(VLOOKUP($A285,' Taxi out times'!$B$6467:$C$7195, 2, 0)), 'ICAO LTO Cycle times'!$D$7,VLOOKUP($A285,' Taxi out times'!$B$6467:$C$7195, 2, 0)*60)</f>
        <v>780.36290322580646</v>
      </c>
      <c r="M285" s="30">
        <f>IF(ISNA(VLOOKUP($A285,'Taxi in times'!$B$2:$C$483, 2, 0)), 'ICAO LTO Cycle times'!$D$8,VLOOKUP($A285,'Taxi in times'!$B$2:$C$483, 2, 0)*60)</f>
        <v>340.60606060606057</v>
      </c>
      <c r="N285" s="30">
        <f>IF(ISNA(VLOOKUP($A285,'Taxi in times'!$B$483:$C$1074, 2, 0)), 'ICAO LTO Cycle times'!$D$8,VLOOKUP($A285,'Taxi in times'!$B$483:$C$1074, 2, 0)*60)</f>
        <v>345.78947368421052</v>
      </c>
      <c r="O285" s="30">
        <f>IF(ISNA(VLOOKUP($A285,'Taxi in times'!$B$1074:$C$1700, 2, 0)), 'ICAO LTO Cycle times'!$D$8,VLOOKUP($A285,'Taxi in times'!$B$1074:$C$1700, 2, 0)*60)</f>
        <v>381.50234741784038</v>
      </c>
      <c r="P285" s="30">
        <f>IF(ISNA(VLOOKUP($A285,'Taxi in times'!$B$1700:$C$2346, 2, 0)), 'ICAO LTO Cycle times'!$D$8,VLOOKUP($A285,'Taxi in times'!$B$1700:$C$2346, 2, 0)*60)</f>
        <v>394.14193548387101</v>
      </c>
      <c r="Q285" s="30">
        <f>IF(ISNA(VLOOKUP($A285,'Taxi in times'!$B$2346:$C$3020, 2, 0)), 'ICAO LTO Cycle times'!$D$8,VLOOKUP($A285,'Taxi in times'!$B$2346:$C$3020, 2, 0)*60)</f>
        <v>383.44262295081967</v>
      </c>
      <c r="R285" s="30">
        <f>IF(ISNA(VLOOKUP($A285,'Taxi in times'!$B$3020:$C$3684, 2, 0)), 'ICAO LTO Cycle times'!$D$8,VLOOKUP($A285,'Taxi in times'!$B$3020:$C$3684, 2, 0)*60)</f>
        <v>383.25886990801575</v>
      </c>
      <c r="S285" s="30">
        <f>IF(ISNA(VLOOKUP($A285,'Taxi in times'!$B$3684:$C$4389, 2, 0)), 'ICAO LTO Cycle times'!$D$8,VLOOKUP($A285,'Taxi in times'!$B$3684:$C$4389, 2, 0)*60)</f>
        <v>368.21826280623611</v>
      </c>
      <c r="T285" s="30">
        <f>IF(ISNA(VLOOKUP($A285,'Taxi in times'!$B$4389:$C$5084, 2, 0)), 'ICAO LTO Cycle times'!$D$8,VLOOKUP($A285,'Taxi in times'!$B$4389:$C$5084, 2, 0)*60)</f>
        <v>385.43840177580466</v>
      </c>
      <c r="U285" s="30">
        <f>IF(ISNA(VLOOKUP($A285,'Taxi in times'!$B$5085:$C$5749, 2, 0)), 'ICAO LTO Cycle times'!$D$8,VLOOKUP($A285,'Taxi in times'!$B$5085:$C$5749, 2, 0)*60)</f>
        <v>407.41176470588232</v>
      </c>
      <c r="V285" s="30">
        <f>IF(ISNA(VLOOKUP($A285,'Taxi in times'!$B$5750:$C$6509, 2, 0)), 'ICAO LTO Cycle times'!$D$8,VLOOKUP($A285,'Taxi in times'!$B$5750:$C$6509, 2, 0)*60)</f>
        <v>366.77618069815196</v>
      </c>
      <c r="W285" s="30">
        <f>IF(ISNA(VLOOKUP($A285,'Taxi in times'!$B$6510:$C$7239, 2, 0)), 'ICAO LTO Cycle times'!$D$8,VLOOKUP($A285,'Taxi in times'!$B$6510:$C$7239, 2, 0)*60)</f>
        <v>379.23847695390782</v>
      </c>
    </row>
    <row r="286" spans="1:23">
      <c r="A286" s="3" t="s">
        <v>587</v>
      </c>
      <c r="B286" s="30">
        <f>IF(ISNA(VLOOKUP($A286,' Taxi out times'!$B$2:$C$483, 2, 0)), 'ICAO LTO Cycle times'!$D$7,VLOOKUP($A286,' Taxi out times'!$B$2:$C$483, 2, 0)*60)</f>
        <v>635.4545454545455</v>
      </c>
      <c r="C286" s="30">
        <f>IF(ISNA(VLOOKUP($A286,' Taxi out times'!$B$484:$C$1071, 2, 0)), 'ICAO LTO Cycle times'!$D$7,VLOOKUP($A286,' Taxi out times'!$B$484:$C$1071, 2, 0)*60)</f>
        <v>627.81115879828326</v>
      </c>
      <c r="D286" s="30">
        <f>IF(ISNA(VLOOKUP($A286,' Taxi out times'!$B$1072:$C$1692, 2, 0)), 'ICAO LTO Cycle times'!$D$7,VLOOKUP($A286,' Taxi out times'!$B$1072:$C$1692, 2, 0)*60)</f>
        <v>688.28282828282818</v>
      </c>
      <c r="E286" s="30">
        <f>IF(ISNA(VLOOKUP($A286,' Taxi out times'!$B$1693:$C$2329, 2, 0)), 'ICAO LTO Cycle times'!$D$7,VLOOKUP($A286,' Taxi out times'!$B$1693:$C$2329, 2, 0)*60)</f>
        <v>724.72906403940885</v>
      </c>
      <c r="F286" s="30">
        <f>IF(ISNA(VLOOKUP($A286,' Taxi out times'!$B$2330:$C$2997, 2, 0)), 'ICAO LTO Cycle times'!$D$7,VLOOKUP($A286,' Taxi out times'!$B$2330:$C$2997, 2, 0)*60)</f>
        <v>762.1395348837209</v>
      </c>
      <c r="G286" s="30">
        <f>IF(ISNA(VLOOKUP($A286,' Taxi out times'!$B$2998:$C$3661, 2, 0)), 'ICAO LTO Cycle times'!$D$7,VLOOKUP($A286,' Taxi out times'!$B$2998:$C$3661, 2, 0)*60)</f>
        <v>800.27027027027032</v>
      </c>
      <c r="H286" s="30">
        <f>IF(ISNA(VLOOKUP($A286,' Taxi out times'!$B$3662:$C$4362, 2, 0)), 'ICAO LTO Cycle times'!$D$7,VLOOKUP($A286,' Taxi out times'!$B$3662:$C$4362, 2, 0)*60)</f>
        <v>780.69364161849705</v>
      </c>
      <c r="I286" s="30">
        <f>IF(ISNA(VLOOKUP($A286,' Taxi out times'!$B$4363:$C$5052, 2, 0)), 'ICAO LTO Cycle times'!$D$7,VLOOKUP($A286,' Taxi out times'!$B$4363:$C$5052, 2, 0)*60)</f>
        <v>763.41176470588232</v>
      </c>
      <c r="J286" s="30">
        <f>IF(ISNA(VLOOKUP($A286,' Taxi out times'!$B$5053:$C$5713, 2, 0)), 'ICAO LTO Cycle times'!$D$7,VLOOKUP($A286,' Taxi out times'!$B$5053:$C$5713, 2, 0)*60)</f>
        <v>652.66666666666674</v>
      </c>
      <c r="K286" s="30">
        <f>IF(ISNA(VLOOKUP($A286,' Taxi out times'!$B$5714:$C$6466, 2, 0)), 'ICAO LTO Cycle times'!$D$7,VLOOKUP($A286,' Taxi out times'!$B$5713:$C$6466, 2, 0)*60)</f>
        <v>640.84337349397595</v>
      </c>
      <c r="L286" s="30">
        <f>IF(ISNA(VLOOKUP($A286,' Taxi out times'!$B$6467:$C$7195, 2, 0)), 'ICAO LTO Cycle times'!$D$7,VLOOKUP($A286,' Taxi out times'!$B$6467:$C$7195, 2, 0)*60)</f>
        <v>606</v>
      </c>
      <c r="M286" s="30">
        <f>IF(ISNA(VLOOKUP($A286,'Taxi in times'!$B$2:$C$483, 2, 0)), 'ICAO LTO Cycle times'!$D$8,VLOOKUP($A286,'Taxi in times'!$B$2:$C$483, 2, 0)*60)</f>
        <v>467.29729729729729</v>
      </c>
      <c r="N286" s="30">
        <f>IF(ISNA(VLOOKUP($A286,'Taxi in times'!$B$483:$C$1074, 2, 0)), 'ICAO LTO Cycle times'!$D$8,VLOOKUP($A286,'Taxi in times'!$B$483:$C$1074, 2, 0)*60)</f>
        <v>472.5641025641026</v>
      </c>
      <c r="O286" s="30">
        <f>IF(ISNA(VLOOKUP($A286,'Taxi in times'!$B$1074:$C$1700, 2, 0)), 'ICAO LTO Cycle times'!$D$8,VLOOKUP($A286,'Taxi in times'!$B$1074:$C$1700, 2, 0)*60)</f>
        <v>503.87959866220734</v>
      </c>
      <c r="P286" s="30">
        <f>IF(ISNA(VLOOKUP($A286,'Taxi in times'!$B$1700:$C$2346, 2, 0)), 'ICAO LTO Cycle times'!$D$8,VLOOKUP($A286,'Taxi in times'!$B$1700:$C$2346, 2, 0)*60)</f>
        <v>535.34482758620686</v>
      </c>
      <c r="Q286" s="30">
        <f>IF(ISNA(VLOOKUP($A286,'Taxi in times'!$B$2346:$C$3020, 2, 0)), 'ICAO LTO Cycle times'!$D$8,VLOOKUP($A286,'Taxi in times'!$B$2346:$C$3020, 2, 0)*60)</f>
        <v>508.31460674157302</v>
      </c>
      <c r="R286" s="30">
        <f>IF(ISNA(VLOOKUP($A286,'Taxi in times'!$B$3020:$C$3684, 2, 0)), 'ICAO LTO Cycle times'!$D$8,VLOOKUP($A286,'Taxi in times'!$B$3020:$C$3684, 2, 0)*60)</f>
        <v>507.75700934579436</v>
      </c>
      <c r="S286" s="30">
        <f>IF(ISNA(VLOOKUP($A286,'Taxi in times'!$B$3684:$C$4389, 2, 0)), 'ICAO LTO Cycle times'!$D$8,VLOOKUP($A286,'Taxi in times'!$B$3684:$C$4389, 2, 0)*60)</f>
        <v>506.55737704918033</v>
      </c>
      <c r="T286" s="30">
        <f>IF(ISNA(VLOOKUP($A286,'Taxi in times'!$B$4389:$C$5084, 2, 0)), 'ICAO LTO Cycle times'!$D$8,VLOOKUP($A286,'Taxi in times'!$B$4389:$C$5084, 2, 0)*60)</f>
        <v>495.94594594594594</v>
      </c>
      <c r="U286" s="30">
        <f>IF(ISNA(VLOOKUP($A286,'Taxi in times'!$B$5085:$C$5749, 2, 0)), 'ICAO LTO Cycle times'!$D$8,VLOOKUP($A286,'Taxi in times'!$B$5085:$C$5749, 2, 0)*60)</f>
        <v>471.95530726256982</v>
      </c>
      <c r="V286" s="30">
        <f>IF(ISNA(VLOOKUP($A286,'Taxi in times'!$B$5750:$C$6509, 2, 0)), 'ICAO LTO Cycle times'!$D$8,VLOOKUP($A286,'Taxi in times'!$B$5750:$C$6509, 2, 0)*60)</f>
        <v>444.07185628742513</v>
      </c>
      <c r="W286" s="30">
        <f>IF(ISNA(VLOOKUP($A286,'Taxi in times'!$B$6510:$C$7239, 2, 0)), 'ICAO LTO Cycle times'!$D$8,VLOOKUP($A286,'Taxi in times'!$B$6510:$C$7239, 2, 0)*60)</f>
        <v>483.64640883977904</v>
      </c>
    </row>
    <row r="287" spans="1:23">
      <c r="A287" s="3" t="s">
        <v>588</v>
      </c>
      <c r="B287" s="30">
        <f>IF(ISNA(VLOOKUP($A287,' Taxi out times'!$B$2:$C$483, 2, 0)), 'ICAO LTO Cycle times'!$D$7,VLOOKUP($A287,' Taxi out times'!$B$2:$C$483, 2, 0)*60)</f>
        <v>1140</v>
      </c>
      <c r="C287" s="30">
        <f>IF(ISNA(VLOOKUP($A287,' Taxi out times'!$B$484:$C$1071, 2, 0)), 'ICAO LTO Cycle times'!$D$7,VLOOKUP($A287,' Taxi out times'!$B$484:$C$1071, 2, 0)*60)</f>
        <v>1140</v>
      </c>
      <c r="D287" s="30">
        <f>IF(ISNA(VLOOKUP($A287,' Taxi out times'!$B$1072:$C$1692, 2, 0)), 'ICAO LTO Cycle times'!$D$7,VLOOKUP($A287,' Taxi out times'!$B$1072:$C$1692, 2, 0)*60)</f>
        <v>1140</v>
      </c>
      <c r="E287" s="30">
        <f>IF(ISNA(VLOOKUP($A287,' Taxi out times'!$B$1693:$C$2329, 2, 0)), 'ICAO LTO Cycle times'!$D$7,VLOOKUP($A287,' Taxi out times'!$B$1693:$C$2329, 2, 0)*60)</f>
        <v>606.33802816901414</v>
      </c>
      <c r="F287" s="30">
        <f>IF(ISNA(VLOOKUP($A287,' Taxi out times'!$B$2330:$C$2997, 2, 0)), 'ICAO LTO Cycle times'!$D$7,VLOOKUP($A287,' Taxi out times'!$B$2330:$C$2997, 2, 0)*60)</f>
        <v>562.59740259740261</v>
      </c>
      <c r="G287" s="30">
        <f>IF(ISNA(VLOOKUP($A287,' Taxi out times'!$B$2998:$C$3661, 2, 0)), 'ICAO LTO Cycle times'!$D$7,VLOOKUP($A287,' Taxi out times'!$B$2998:$C$3661, 2, 0)*60)</f>
        <v>593.64238410596022</v>
      </c>
      <c r="H287" s="30">
        <f>IF(ISNA(VLOOKUP($A287,' Taxi out times'!$B$3662:$C$4362, 2, 0)), 'ICAO LTO Cycle times'!$D$7,VLOOKUP($A287,' Taxi out times'!$B$3662:$C$4362, 2, 0)*60)</f>
        <v>710.02427184466012</v>
      </c>
      <c r="I287" s="30">
        <f>IF(ISNA(VLOOKUP($A287,' Taxi out times'!$B$4363:$C$5052, 2, 0)), 'ICAO LTO Cycle times'!$D$7,VLOOKUP($A287,' Taxi out times'!$B$4363:$C$5052, 2, 0)*60)</f>
        <v>641.06854838709671</v>
      </c>
      <c r="J287" s="30">
        <f>IF(ISNA(VLOOKUP($A287,' Taxi out times'!$B$5053:$C$5713, 2, 0)), 'ICAO LTO Cycle times'!$D$7,VLOOKUP($A287,' Taxi out times'!$B$5053:$C$5713, 2, 0)*60)</f>
        <v>626.610348468849</v>
      </c>
      <c r="K287" s="30">
        <f>IF(ISNA(VLOOKUP($A287,' Taxi out times'!$B$5714:$C$6466, 2, 0)), 'ICAO LTO Cycle times'!$D$7,VLOOKUP($A287,' Taxi out times'!$B$5713:$C$6466, 2, 0)*60)</f>
        <v>646.95912263210369</v>
      </c>
      <c r="L287" s="30">
        <f>IF(ISNA(VLOOKUP($A287,' Taxi out times'!$B$6467:$C$7195, 2, 0)), 'ICAO LTO Cycle times'!$D$7,VLOOKUP($A287,' Taxi out times'!$B$6467:$C$7195, 2, 0)*60)</f>
        <v>626.31578947368416</v>
      </c>
      <c r="M287" s="30">
        <f>IF(ISNA(VLOOKUP($A287,'Taxi in times'!$B$2:$C$483, 2, 0)), 'ICAO LTO Cycle times'!$D$8,VLOOKUP($A287,'Taxi in times'!$B$2:$C$483, 2, 0)*60)</f>
        <v>420</v>
      </c>
      <c r="N287" s="30">
        <f>IF(ISNA(VLOOKUP($A287,'Taxi in times'!$B$483:$C$1074, 2, 0)), 'ICAO LTO Cycle times'!$D$8,VLOOKUP($A287,'Taxi in times'!$B$483:$C$1074, 2, 0)*60)</f>
        <v>658.51239669421489</v>
      </c>
      <c r="O287" s="30">
        <f>IF(ISNA(VLOOKUP($A287,'Taxi in times'!$B$1074:$C$1700, 2, 0)), 'ICAO LTO Cycle times'!$D$8,VLOOKUP($A287,'Taxi in times'!$B$1074:$C$1700, 2, 0)*60)</f>
        <v>623.04635761589407</v>
      </c>
      <c r="P287" s="30">
        <f>IF(ISNA(VLOOKUP($A287,'Taxi in times'!$B$1700:$C$2346, 2, 0)), 'ICAO LTO Cycle times'!$D$8,VLOOKUP($A287,'Taxi in times'!$B$1700:$C$2346, 2, 0)*60)</f>
        <v>667.07692307692309</v>
      </c>
      <c r="Q287" s="30">
        <f>IF(ISNA(VLOOKUP($A287,'Taxi in times'!$B$2346:$C$3020, 2, 0)), 'ICAO LTO Cycle times'!$D$8,VLOOKUP($A287,'Taxi in times'!$B$2346:$C$3020, 2, 0)*60)</f>
        <v>651.61094224924011</v>
      </c>
      <c r="R287" s="30">
        <f>IF(ISNA(VLOOKUP($A287,'Taxi in times'!$B$3020:$C$3684, 2, 0)), 'ICAO LTO Cycle times'!$D$8,VLOOKUP($A287,'Taxi in times'!$B$3020:$C$3684, 2, 0)*60)</f>
        <v>672.55474452554745</v>
      </c>
      <c r="S287" s="30">
        <f>IF(ISNA(VLOOKUP($A287,'Taxi in times'!$B$3684:$C$4389, 2, 0)), 'ICAO LTO Cycle times'!$D$8,VLOOKUP($A287,'Taxi in times'!$B$3684:$C$4389, 2, 0)*60)</f>
        <v>689.5454545454545</v>
      </c>
      <c r="T287" s="30">
        <f>IF(ISNA(VLOOKUP($A287,'Taxi in times'!$B$4389:$C$5084, 2, 0)), 'ICAO LTO Cycle times'!$D$8,VLOOKUP($A287,'Taxi in times'!$B$4389:$C$5084, 2, 0)*60)</f>
        <v>693.76383763837634</v>
      </c>
      <c r="U287" s="30">
        <f>IF(ISNA(VLOOKUP($A287,'Taxi in times'!$B$5085:$C$5749, 2, 0)), 'ICAO LTO Cycle times'!$D$8,VLOOKUP($A287,'Taxi in times'!$B$5085:$C$5749, 2, 0)*60)</f>
        <v>693.9204545454545</v>
      </c>
      <c r="V287" s="30">
        <f>IF(ISNA(VLOOKUP($A287,'Taxi in times'!$B$5750:$C$6509, 2, 0)), 'ICAO LTO Cycle times'!$D$8,VLOOKUP($A287,'Taxi in times'!$B$5750:$C$6509, 2, 0)*60)</f>
        <v>710.82536924413557</v>
      </c>
      <c r="W287" s="30">
        <f>IF(ISNA(VLOOKUP($A287,'Taxi in times'!$B$6510:$C$7239, 2, 0)), 'ICAO LTO Cycle times'!$D$8,VLOOKUP($A287,'Taxi in times'!$B$6510:$C$7239, 2, 0)*60)</f>
        <v>662.36905721192579</v>
      </c>
    </row>
    <row r="288" spans="1:23">
      <c r="A288" s="3" t="s">
        <v>589</v>
      </c>
      <c r="B288" s="30">
        <f>IF(ISNA(VLOOKUP($A288,' Taxi out times'!$B$2:$C$483, 2, 0)), 'ICAO LTO Cycle times'!$D$7,VLOOKUP($A288,' Taxi out times'!$B$2:$C$483, 2, 0)*60)</f>
        <v>825</v>
      </c>
      <c r="C288" s="30">
        <f>IF(ISNA(VLOOKUP($A288,' Taxi out times'!$B$484:$C$1071, 2, 0)), 'ICAO LTO Cycle times'!$D$7,VLOOKUP($A288,' Taxi out times'!$B$484:$C$1071, 2, 0)*60)</f>
        <v>865.11627906976753</v>
      </c>
      <c r="D288" s="30">
        <f>IF(ISNA(VLOOKUP($A288,' Taxi out times'!$B$1072:$C$1692, 2, 0)), 'ICAO LTO Cycle times'!$D$7,VLOOKUP($A288,' Taxi out times'!$B$1072:$C$1692, 2, 0)*60)</f>
        <v>842.87425149700596</v>
      </c>
      <c r="E288" s="30">
        <f>IF(ISNA(VLOOKUP($A288,' Taxi out times'!$B$1693:$C$2329, 2, 0)), 'ICAO LTO Cycle times'!$D$7,VLOOKUP($A288,' Taxi out times'!$B$1693:$C$2329, 2, 0)*60)</f>
        <v>912.07100591715971</v>
      </c>
      <c r="F288" s="30">
        <f>IF(ISNA(VLOOKUP($A288,' Taxi out times'!$B$2330:$C$2997, 2, 0)), 'ICAO LTO Cycle times'!$D$7,VLOOKUP($A288,' Taxi out times'!$B$2330:$C$2997, 2, 0)*60)</f>
        <v>915.94029850746267</v>
      </c>
      <c r="G288" s="30">
        <f>IF(ISNA(VLOOKUP($A288,' Taxi out times'!$B$2998:$C$3661, 2, 0)), 'ICAO LTO Cycle times'!$D$7,VLOOKUP($A288,' Taxi out times'!$B$2998:$C$3661, 2, 0)*60)</f>
        <v>908.8111888111888</v>
      </c>
      <c r="H288" s="30">
        <f>IF(ISNA(VLOOKUP($A288,' Taxi out times'!$B$3662:$C$4362, 2, 0)), 'ICAO LTO Cycle times'!$D$7,VLOOKUP($A288,' Taxi out times'!$B$3662:$C$4362, 2, 0)*60)</f>
        <v>820.27397260273972</v>
      </c>
      <c r="I288" s="30">
        <f>IF(ISNA(VLOOKUP($A288,' Taxi out times'!$B$4363:$C$5052, 2, 0)), 'ICAO LTO Cycle times'!$D$7,VLOOKUP($A288,' Taxi out times'!$B$4363:$C$5052, 2, 0)*60)</f>
        <v>810.74856046065258</v>
      </c>
      <c r="J288" s="30">
        <f>IF(ISNA(VLOOKUP($A288,' Taxi out times'!$B$5053:$C$5713, 2, 0)), 'ICAO LTO Cycle times'!$D$7,VLOOKUP($A288,' Taxi out times'!$B$5053:$C$5713, 2, 0)*60)</f>
        <v>812.82857142857142</v>
      </c>
      <c r="K288" s="30">
        <f>IF(ISNA(VLOOKUP($A288,' Taxi out times'!$B$5714:$C$6466, 2, 0)), 'ICAO LTO Cycle times'!$D$7,VLOOKUP($A288,' Taxi out times'!$B$5713:$C$6466, 2, 0)*60)</f>
        <v>912.6849894291754</v>
      </c>
      <c r="L288" s="30">
        <f>IF(ISNA(VLOOKUP($A288,' Taxi out times'!$B$6467:$C$7195, 2, 0)), 'ICAO LTO Cycle times'!$D$7,VLOOKUP($A288,' Taxi out times'!$B$6467:$C$7195, 2, 0)*60)</f>
        <v>975.08137432188073</v>
      </c>
      <c r="M288" s="30">
        <f>IF(ISNA(VLOOKUP($A288,'Taxi in times'!$B$2:$C$483, 2, 0)), 'ICAO LTO Cycle times'!$D$8,VLOOKUP($A288,'Taxi in times'!$B$2:$C$483, 2, 0)*60)</f>
        <v>348.57142857142856</v>
      </c>
      <c r="N288" s="30">
        <f>IF(ISNA(VLOOKUP($A288,'Taxi in times'!$B$483:$C$1074, 2, 0)), 'ICAO LTO Cycle times'!$D$8,VLOOKUP($A288,'Taxi in times'!$B$483:$C$1074, 2, 0)*60)</f>
        <v>354.25837320574163</v>
      </c>
      <c r="O288" s="30">
        <f>IF(ISNA(VLOOKUP($A288,'Taxi in times'!$B$1074:$C$1700, 2, 0)), 'ICAO LTO Cycle times'!$D$8,VLOOKUP($A288,'Taxi in times'!$B$1074:$C$1700, 2, 0)*60)</f>
        <v>348.36027713625862</v>
      </c>
      <c r="P288" s="30">
        <f>IF(ISNA(VLOOKUP($A288,'Taxi in times'!$B$1700:$C$2346, 2, 0)), 'ICAO LTO Cycle times'!$D$8,VLOOKUP($A288,'Taxi in times'!$B$1700:$C$2346, 2, 0)*60)</f>
        <v>351.50561797752812</v>
      </c>
      <c r="Q288" s="30">
        <f>IF(ISNA(VLOOKUP($A288,'Taxi in times'!$B$2346:$C$3020, 2, 0)), 'ICAO LTO Cycle times'!$D$8,VLOOKUP($A288,'Taxi in times'!$B$2346:$C$3020, 2, 0)*60)</f>
        <v>341.59090909090912</v>
      </c>
      <c r="R288" s="30">
        <f>IF(ISNA(VLOOKUP($A288,'Taxi in times'!$B$3020:$C$3684, 2, 0)), 'ICAO LTO Cycle times'!$D$8,VLOOKUP($A288,'Taxi in times'!$B$3020:$C$3684, 2, 0)*60)</f>
        <v>330.38709677419359</v>
      </c>
      <c r="S288" s="30">
        <f>IF(ISNA(VLOOKUP($A288,'Taxi in times'!$B$3684:$C$4389, 2, 0)), 'ICAO LTO Cycle times'!$D$8,VLOOKUP($A288,'Taxi in times'!$B$3684:$C$4389, 2, 0)*60)</f>
        <v>287.95454545454544</v>
      </c>
      <c r="T288" s="30">
        <f>IF(ISNA(VLOOKUP($A288,'Taxi in times'!$B$4389:$C$5084, 2, 0)), 'ICAO LTO Cycle times'!$D$8,VLOOKUP($A288,'Taxi in times'!$B$4389:$C$5084, 2, 0)*60)</f>
        <v>289.04942965779469</v>
      </c>
      <c r="U288" s="30">
        <f>IF(ISNA(VLOOKUP($A288,'Taxi in times'!$B$5085:$C$5749, 2, 0)), 'ICAO LTO Cycle times'!$D$8,VLOOKUP($A288,'Taxi in times'!$B$5085:$C$5749, 2, 0)*60)</f>
        <v>290.81632653061223</v>
      </c>
      <c r="V288" s="30">
        <f>IF(ISNA(VLOOKUP($A288,'Taxi in times'!$B$5750:$C$6509, 2, 0)), 'ICAO LTO Cycle times'!$D$8,VLOOKUP($A288,'Taxi in times'!$B$5750:$C$6509, 2, 0)*60)</f>
        <v>353.38709677419354</v>
      </c>
      <c r="W288" s="30">
        <f>IF(ISNA(VLOOKUP($A288,'Taxi in times'!$B$6510:$C$7239, 2, 0)), 'ICAO LTO Cycle times'!$D$8,VLOOKUP($A288,'Taxi in times'!$B$6510:$C$7239, 2, 0)*60)</f>
        <v>368.95027624309392</v>
      </c>
    </row>
    <row r="289" spans="1:23">
      <c r="A289" s="3" t="s">
        <v>1106</v>
      </c>
      <c r="B289" s="30">
        <f>IF(ISNA(VLOOKUP($A289,' Taxi out times'!$B$2:$C$483, 2, 0)), 'ICAO LTO Cycle times'!$D$7,VLOOKUP($A289,' Taxi out times'!$B$2:$C$483, 2, 0)*60)</f>
        <v>1140</v>
      </c>
      <c r="C289" s="30">
        <f>IF(ISNA(VLOOKUP($A289,' Taxi out times'!$B$484:$C$1071, 2, 0)), 'ICAO LTO Cycle times'!$D$7,VLOOKUP($A289,' Taxi out times'!$B$484:$C$1071, 2, 0)*60)</f>
        <v>1140</v>
      </c>
      <c r="D289" s="30">
        <f>IF(ISNA(VLOOKUP($A289,' Taxi out times'!$B$1072:$C$1692, 2, 0)), 'ICAO LTO Cycle times'!$D$7,VLOOKUP($A289,' Taxi out times'!$B$1072:$C$1692, 2, 0)*60)</f>
        <v>1140</v>
      </c>
      <c r="E289" s="30">
        <f>IF(ISNA(VLOOKUP($A289,' Taxi out times'!$B$1693:$C$2329, 2, 0)), 'ICAO LTO Cycle times'!$D$7,VLOOKUP($A289,' Taxi out times'!$B$1693:$C$2329, 2, 0)*60)</f>
        <v>1140</v>
      </c>
      <c r="F289" s="30">
        <f>IF(ISNA(VLOOKUP($A289,' Taxi out times'!$B$2330:$C$2997, 2, 0)), 'ICAO LTO Cycle times'!$D$7,VLOOKUP($A289,' Taxi out times'!$B$2330:$C$2997, 2, 0)*60)</f>
        <v>1140</v>
      </c>
      <c r="G289" s="30">
        <f>IF(ISNA(VLOOKUP($A289,' Taxi out times'!$B$2998:$C$3661, 2, 0)), 'ICAO LTO Cycle times'!$D$7,VLOOKUP($A289,' Taxi out times'!$B$2998:$C$3661, 2, 0)*60)</f>
        <v>1140</v>
      </c>
      <c r="H289" s="30">
        <f>IF(ISNA(VLOOKUP($A289,' Taxi out times'!$B$3662:$C$4362, 2, 0)), 'ICAO LTO Cycle times'!$D$7,VLOOKUP($A289,' Taxi out times'!$B$3662:$C$4362, 2, 0)*60)</f>
        <v>1140</v>
      </c>
      <c r="I289" s="30">
        <f>IF(ISNA(VLOOKUP($A289,' Taxi out times'!$B$4363:$C$5052, 2, 0)), 'ICAO LTO Cycle times'!$D$7,VLOOKUP($A289,' Taxi out times'!$B$4363:$C$5052, 2, 0)*60)</f>
        <v>900.38961038961031</v>
      </c>
      <c r="J289" s="30">
        <f>IF(ISNA(VLOOKUP($A289,' Taxi out times'!$B$5053:$C$5713, 2, 0)), 'ICAO LTO Cycle times'!$D$7,VLOOKUP($A289,' Taxi out times'!$B$5053:$C$5713, 2, 0)*60)</f>
        <v>876.25</v>
      </c>
      <c r="K289" s="30">
        <f>IF(ISNA(VLOOKUP($A289,' Taxi out times'!$B$5714:$C$6466, 2, 0)), 'ICAO LTO Cycle times'!$D$7,VLOOKUP($A289,' Taxi out times'!$B$5713:$C$6466, 2, 0)*60)</f>
        <v>875.25423728813564</v>
      </c>
      <c r="L289" s="30">
        <f>IF(ISNA(VLOOKUP($A289,' Taxi out times'!$B$6467:$C$7195, 2, 0)), 'ICAO LTO Cycle times'!$D$7,VLOOKUP($A289,' Taxi out times'!$B$6467:$C$7195, 2, 0)*60)</f>
        <v>880.30303030303025</v>
      </c>
      <c r="M289" s="30">
        <f>IF(ISNA(VLOOKUP($A289,'Taxi in times'!$B$2:$C$483, 2, 0)), 'ICAO LTO Cycle times'!$D$8,VLOOKUP($A289,'Taxi in times'!$B$2:$C$483, 2, 0)*60)</f>
        <v>420</v>
      </c>
      <c r="N289" s="30">
        <f>IF(ISNA(VLOOKUP($A289,'Taxi in times'!$B$483:$C$1074, 2, 0)), 'ICAO LTO Cycle times'!$D$8,VLOOKUP($A289,'Taxi in times'!$B$483:$C$1074, 2, 0)*60)</f>
        <v>420</v>
      </c>
      <c r="O289" s="30">
        <f>IF(ISNA(VLOOKUP($A289,'Taxi in times'!$B$1074:$C$1700, 2, 0)), 'ICAO LTO Cycle times'!$D$8,VLOOKUP($A289,'Taxi in times'!$B$1074:$C$1700, 2, 0)*60)</f>
        <v>420</v>
      </c>
      <c r="P289" s="30">
        <f>IF(ISNA(VLOOKUP($A289,'Taxi in times'!$B$1700:$C$2346, 2, 0)), 'ICAO LTO Cycle times'!$D$8,VLOOKUP($A289,'Taxi in times'!$B$1700:$C$2346, 2, 0)*60)</f>
        <v>420</v>
      </c>
      <c r="Q289" s="30">
        <f>IF(ISNA(VLOOKUP($A289,'Taxi in times'!$B$2346:$C$3020, 2, 0)), 'ICAO LTO Cycle times'!$D$8,VLOOKUP($A289,'Taxi in times'!$B$2346:$C$3020, 2, 0)*60)</f>
        <v>420</v>
      </c>
      <c r="R289" s="30">
        <f>IF(ISNA(VLOOKUP($A289,'Taxi in times'!$B$3020:$C$3684, 2, 0)), 'ICAO LTO Cycle times'!$D$8,VLOOKUP($A289,'Taxi in times'!$B$3020:$C$3684, 2, 0)*60)</f>
        <v>420</v>
      </c>
      <c r="S289" s="30">
        <f>IF(ISNA(VLOOKUP($A289,'Taxi in times'!$B$3684:$C$4389, 2, 0)), 'ICAO LTO Cycle times'!$D$8,VLOOKUP($A289,'Taxi in times'!$B$3684:$C$4389, 2, 0)*60)</f>
        <v>282.09677419354836</v>
      </c>
      <c r="T289" s="30">
        <f>IF(ISNA(VLOOKUP($A289,'Taxi in times'!$B$4389:$C$5084, 2, 0)), 'ICAO LTO Cycle times'!$D$8,VLOOKUP($A289,'Taxi in times'!$B$4389:$C$5084, 2, 0)*60)</f>
        <v>311.15384615384619</v>
      </c>
      <c r="U289" s="30">
        <f>IF(ISNA(VLOOKUP($A289,'Taxi in times'!$B$5085:$C$5749, 2, 0)), 'ICAO LTO Cycle times'!$D$8,VLOOKUP($A289,'Taxi in times'!$B$5085:$C$5749, 2, 0)*60)</f>
        <v>310.88082901554401</v>
      </c>
      <c r="V289" s="30">
        <f>IF(ISNA(VLOOKUP($A289,'Taxi in times'!$B$5750:$C$6509, 2, 0)), 'ICAO LTO Cycle times'!$D$8,VLOOKUP($A289,'Taxi in times'!$B$5750:$C$6509, 2, 0)*60)</f>
        <v>327.45762711864404</v>
      </c>
      <c r="W289" s="30">
        <f>IF(ISNA(VLOOKUP($A289,'Taxi in times'!$B$6510:$C$7239, 2, 0)), 'ICAO LTO Cycle times'!$D$8,VLOOKUP($A289,'Taxi in times'!$B$6510:$C$7239, 2, 0)*60)</f>
        <v>312.79187817258884</v>
      </c>
    </row>
    <row r="290" spans="1:23">
      <c r="A290" s="3" t="s">
        <v>590</v>
      </c>
      <c r="B290" s="30">
        <f>IF(ISNA(VLOOKUP($A290,' Taxi out times'!$B$2:$C$483, 2, 0)), 'ICAO LTO Cycle times'!$D$7,VLOOKUP($A290,' Taxi out times'!$B$2:$C$483, 2, 0)*60)</f>
        <v>552.67605633802816</v>
      </c>
      <c r="C290" s="30">
        <f>IF(ISNA(VLOOKUP($A290,' Taxi out times'!$B$484:$C$1071, 2, 0)), 'ICAO LTO Cycle times'!$D$7,VLOOKUP($A290,' Taxi out times'!$B$484:$C$1071, 2, 0)*60)</f>
        <v>475.49407114624506</v>
      </c>
      <c r="D290" s="30">
        <f>IF(ISNA(VLOOKUP($A290,' Taxi out times'!$B$1072:$C$1692, 2, 0)), 'ICAO LTO Cycle times'!$D$7,VLOOKUP($A290,' Taxi out times'!$B$1072:$C$1692, 2, 0)*60)</f>
        <v>443.79661016949154</v>
      </c>
      <c r="E290" s="30">
        <f>IF(ISNA(VLOOKUP($A290,' Taxi out times'!$B$1693:$C$2329, 2, 0)), 'ICAO LTO Cycle times'!$D$7,VLOOKUP($A290,' Taxi out times'!$B$1693:$C$2329, 2, 0)*60)</f>
        <v>450.90361445783128</v>
      </c>
      <c r="F290" s="30">
        <f>IF(ISNA(VLOOKUP($A290,' Taxi out times'!$B$2330:$C$2997, 2, 0)), 'ICAO LTO Cycle times'!$D$7,VLOOKUP($A290,' Taxi out times'!$B$2330:$C$2997, 2, 0)*60)</f>
        <v>464.5</v>
      </c>
      <c r="G290" s="30">
        <f>IF(ISNA(VLOOKUP($A290,' Taxi out times'!$B$2998:$C$3661, 2, 0)), 'ICAO LTO Cycle times'!$D$7,VLOOKUP($A290,' Taxi out times'!$B$2998:$C$3661, 2, 0)*60)</f>
        <v>465.93220338983048</v>
      </c>
      <c r="H290" s="30">
        <f>IF(ISNA(VLOOKUP($A290,' Taxi out times'!$B$3662:$C$4362, 2, 0)), 'ICAO LTO Cycle times'!$D$7,VLOOKUP($A290,' Taxi out times'!$B$3662:$C$4362, 2, 0)*60)</f>
        <v>457.08791208791206</v>
      </c>
      <c r="I290" s="30">
        <f>IF(ISNA(VLOOKUP($A290,' Taxi out times'!$B$4363:$C$5052, 2, 0)), 'ICAO LTO Cycle times'!$D$7,VLOOKUP($A290,' Taxi out times'!$B$4363:$C$5052, 2, 0)*60)</f>
        <v>502.64150943396231</v>
      </c>
      <c r="J290" s="30">
        <f>IF(ISNA(VLOOKUP($A290,' Taxi out times'!$B$5053:$C$5713, 2, 0)), 'ICAO LTO Cycle times'!$D$7,VLOOKUP($A290,' Taxi out times'!$B$5053:$C$5713, 2, 0)*60)</f>
        <v>515.03105590062114</v>
      </c>
      <c r="K290" s="30">
        <f>IF(ISNA(VLOOKUP($A290,' Taxi out times'!$B$5714:$C$6466, 2, 0)), 'ICAO LTO Cycle times'!$D$7,VLOOKUP($A290,' Taxi out times'!$B$5713:$C$6466, 2, 0)*60)</f>
        <v>487.5812274368231</v>
      </c>
      <c r="L290" s="30">
        <f>IF(ISNA(VLOOKUP($A290,' Taxi out times'!$B$6467:$C$7195, 2, 0)), 'ICAO LTO Cycle times'!$D$7,VLOOKUP($A290,' Taxi out times'!$B$6467:$C$7195, 2, 0)*60)</f>
        <v>510.59999999999997</v>
      </c>
      <c r="M290" s="30">
        <f>IF(ISNA(VLOOKUP($A290,'Taxi in times'!$B$2:$C$483, 2, 0)), 'ICAO LTO Cycle times'!$D$8,VLOOKUP($A290,'Taxi in times'!$B$2:$C$483, 2, 0)*60)</f>
        <v>427.21153846153845</v>
      </c>
      <c r="N290" s="30">
        <f>IF(ISNA(VLOOKUP($A290,'Taxi in times'!$B$483:$C$1074, 2, 0)), 'ICAO LTO Cycle times'!$D$8,VLOOKUP($A290,'Taxi in times'!$B$483:$C$1074, 2, 0)*60)</f>
        <v>318.88888888888891</v>
      </c>
      <c r="O290" s="30">
        <f>IF(ISNA(VLOOKUP($A290,'Taxi in times'!$B$1074:$C$1700, 2, 0)), 'ICAO LTO Cycle times'!$D$8,VLOOKUP($A290,'Taxi in times'!$B$1074:$C$1700, 2, 0)*60)</f>
        <v>289.79381443298968</v>
      </c>
      <c r="P290" s="30">
        <f>IF(ISNA(VLOOKUP($A290,'Taxi in times'!$B$1700:$C$2346, 2, 0)), 'ICAO LTO Cycle times'!$D$8,VLOOKUP($A290,'Taxi in times'!$B$1700:$C$2346, 2, 0)*60)</f>
        <v>274.9859154929577</v>
      </c>
      <c r="Q290" s="30">
        <f>IF(ISNA(VLOOKUP($A290,'Taxi in times'!$B$2346:$C$3020, 2, 0)), 'ICAO LTO Cycle times'!$D$8,VLOOKUP($A290,'Taxi in times'!$B$2346:$C$3020, 2, 0)*60)</f>
        <v>267.85145888594161</v>
      </c>
      <c r="R290" s="30">
        <f>IF(ISNA(VLOOKUP($A290,'Taxi in times'!$B$3020:$C$3684, 2, 0)), 'ICAO LTO Cycle times'!$D$8,VLOOKUP($A290,'Taxi in times'!$B$3020:$C$3684, 2, 0)*60)</f>
        <v>275.11111111111114</v>
      </c>
      <c r="S290" s="30">
        <f>IF(ISNA(VLOOKUP($A290,'Taxi in times'!$B$3684:$C$4389, 2, 0)), 'ICAO LTO Cycle times'!$D$8,VLOOKUP($A290,'Taxi in times'!$B$3684:$C$4389, 2, 0)*60)</f>
        <v>298.08656036446467</v>
      </c>
      <c r="T290" s="30">
        <f>IF(ISNA(VLOOKUP($A290,'Taxi in times'!$B$4389:$C$5084, 2, 0)), 'ICAO LTO Cycle times'!$D$8,VLOOKUP($A290,'Taxi in times'!$B$4389:$C$5084, 2, 0)*60)</f>
        <v>364.80916030534348</v>
      </c>
      <c r="U290" s="30">
        <f>IF(ISNA(VLOOKUP($A290,'Taxi in times'!$B$5085:$C$5749, 2, 0)), 'ICAO LTO Cycle times'!$D$8,VLOOKUP($A290,'Taxi in times'!$B$5085:$C$5749, 2, 0)*60)</f>
        <v>402.23175965665234</v>
      </c>
      <c r="V290" s="30">
        <f>IF(ISNA(VLOOKUP($A290,'Taxi in times'!$B$5750:$C$6509, 2, 0)), 'ICAO LTO Cycle times'!$D$8,VLOOKUP($A290,'Taxi in times'!$B$5750:$C$6509, 2, 0)*60)</f>
        <v>411.32231404958679</v>
      </c>
      <c r="W290" s="30">
        <f>IF(ISNA(VLOOKUP($A290,'Taxi in times'!$B$6510:$C$7239, 2, 0)), 'ICAO LTO Cycle times'!$D$8,VLOOKUP($A290,'Taxi in times'!$B$6510:$C$7239, 2, 0)*60)</f>
        <v>417.23926380368096</v>
      </c>
    </row>
    <row r="291" spans="1:23">
      <c r="A291" s="3" t="s">
        <v>1156</v>
      </c>
      <c r="B291" s="30">
        <f>IF(ISNA(VLOOKUP($A291,' Taxi out times'!$B$2:$C$483, 2, 0)), 'ICAO LTO Cycle times'!$D$7,VLOOKUP($A291,' Taxi out times'!$B$2:$C$483, 2, 0)*60)</f>
        <v>977.50000000000011</v>
      </c>
      <c r="C291" s="30">
        <f>IF(ISNA(VLOOKUP($A291,' Taxi out times'!$B$484:$C$1071, 2, 0)), 'ICAO LTO Cycle times'!$D$7,VLOOKUP($A291,' Taxi out times'!$B$484:$C$1071, 2, 0)*60)</f>
        <v>1024.7368421052631</v>
      </c>
      <c r="D291" s="30">
        <f>IF(ISNA(VLOOKUP($A291,' Taxi out times'!$B$1072:$C$1692, 2, 0)), 'ICAO LTO Cycle times'!$D$7,VLOOKUP($A291,' Taxi out times'!$B$1072:$C$1692, 2, 0)*60)</f>
        <v>1077.3214285714284</v>
      </c>
      <c r="E291" s="30">
        <f>IF(ISNA(VLOOKUP($A291,' Taxi out times'!$B$1693:$C$2329, 2, 0)), 'ICAO LTO Cycle times'!$D$7,VLOOKUP($A291,' Taxi out times'!$B$1693:$C$2329, 2, 0)*60)</f>
        <v>1140</v>
      </c>
      <c r="F291" s="30">
        <f>IF(ISNA(VLOOKUP($A291,' Taxi out times'!$B$2330:$C$2997, 2, 0)), 'ICAO LTO Cycle times'!$D$7,VLOOKUP($A291,' Taxi out times'!$B$2330:$C$2997, 2, 0)*60)</f>
        <v>1140</v>
      </c>
      <c r="G291" s="30">
        <f>IF(ISNA(VLOOKUP($A291,' Taxi out times'!$B$2998:$C$3661, 2, 0)), 'ICAO LTO Cycle times'!$D$7,VLOOKUP($A291,' Taxi out times'!$B$2998:$C$3661, 2, 0)*60)</f>
        <v>1140</v>
      </c>
      <c r="H291" s="30">
        <f>IF(ISNA(VLOOKUP($A291,' Taxi out times'!$B$3662:$C$4362, 2, 0)), 'ICAO LTO Cycle times'!$D$7,VLOOKUP($A291,' Taxi out times'!$B$3662:$C$4362, 2, 0)*60)</f>
        <v>1140</v>
      </c>
      <c r="I291" s="30">
        <f>IF(ISNA(VLOOKUP($A291,' Taxi out times'!$B$4363:$C$5052, 2, 0)), 'ICAO LTO Cycle times'!$D$7,VLOOKUP($A291,' Taxi out times'!$B$4363:$C$5052, 2, 0)*60)</f>
        <v>1140</v>
      </c>
      <c r="J291" s="30">
        <f>IF(ISNA(VLOOKUP($A291,' Taxi out times'!$B$5053:$C$5713, 2, 0)), 'ICAO LTO Cycle times'!$D$7,VLOOKUP($A291,' Taxi out times'!$B$5053:$C$5713, 2, 0)*60)</f>
        <v>1140</v>
      </c>
      <c r="K291" s="30">
        <f>IF(ISNA(VLOOKUP($A291,' Taxi out times'!$B$5714:$C$6466, 2, 0)), 'ICAO LTO Cycle times'!$D$7,VLOOKUP($A291,' Taxi out times'!$B$5713:$C$6466, 2, 0)*60)</f>
        <v>1140</v>
      </c>
      <c r="L291" s="30">
        <f>IF(ISNA(VLOOKUP($A291,' Taxi out times'!$B$6467:$C$7195, 2, 0)), 'ICAO LTO Cycle times'!$D$7,VLOOKUP($A291,' Taxi out times'!$B$6467:$C$7195, 2, 0)*60)</f>
        <v>1140</v>
      </c>
      <c r="M291" s="30">
        <f>IF(ISNA(VLOOKUP($A291,'Taxi in times'!$B$2:$C$483, 2, 0)), 'ICAO LTO Cycle times'!$D$8,VLOOKUP($A291,'Taxi in times'!$B$2:$C$483, 2, 0)*60)</f>
        <v>209.38775510204081</v>
      </c>
      <c r="N291" s="30">
        <f>IF(ISNA(VLOOKUP($A291,'Taxi in times'!$B$483:$C$1074, 2, 0)), 'ICAO LTO Cycle times'!$D$8,VLOOKUP($A291,'Taxi in times'!$B$483:$C$1074, 2, 0)*60)</f>
        <v>192.38709677419357</v>
      </c>
      <c r="O291" s="30">
        <f>IF(ISNA(VLOOKUP($A291,'Taxi in times'!$B$1074:$C$1700, 2, 0)), 'ICAO LTO Cycle times'!$D$8,VLOOKUP($A291,'Taxi in times'!$B$1074:$C$1700, 2, 0)*60)</f>
        <v>199.65517241379308</v>
      </c>
      <c r="P291" s="30">
        <f>IF(ISNA(VLOOKUP($A291,'Taxi in times'!$B$1700:$C$2346, 2, 0)), 'ICAO LTO Cycle times'!$D$8,VLOOKUP($A291,'Taxi in times'!$B$1700:$C$2346, 2, 0)*60)</f>
        <v>420</v>
      </c>
      <c r="Q291" s="30">
        <f>IF(ISNA(VLOOKUP($A291,'Taxi in times'!$B$2346:$C$3020, 2, 0)), 'ICAO LTO Cycle times'!$D$8,VLOOKUP($A291,'Taxi in times'!$B$2346:$C$3020, 2, 0)*60)</f>
        <v>420</v>
      </c>
      <c r="R291" s="30">
        <f>IF(ISNA(VLOOKUP($A291,'Taxi in times'!$B$3020:$C$3684, 2, 0)), 'ICAO LTO Cycle times'!$D$8,VLOOKUP($A291,'Taxi in times'!$B$3020:$C$3684, 2, 0)*60)</f>
        <v>420</v>
      </c>
      <c r="S291" s="30">
        <f>IF(ISNA(VLOOKUP($A291,'Taxi in times'!$B$3684:$C$4389, 2, 0)), 'ICAO LTO Cycle times'!$D$8,VLOOKUP($A291,'Taxi in times'!$B$3684:$C$4389, 2, 0)*60)</f>
        <v>420</v>
      </c>
      <c r="T291" s="30">
        <f>IF(ISNA(VLOOKUP($A291,'Taxi in times'!$B$4389:$C$5084, 2, 0)), 'ICAO LTO Cycle times'!$D$8,VLOOKUP($A291,'Taxi in times'!$B$4389:$C$5084, 2, 0)*60)</f>
        <v>420</v>
      </c>
      <c r="U291" s="30">
        <f>IF(ISNA(VLOOKUP($A291,'Taxi in times'!$B$5085:$C$5749, 2, 0)), 'ICAO LTO Cycle times'!$D$8,VLOOKUP($A291,'Taxi in times'!$B$5085:$C$5749, 2, 0)*60)</f>
        <v>420</v>
      </c>
      <c r="V291" s="30">
        <f>IF(ISNA(VLOOKUP($A291,'Taxi in times'!$B$5750:$C$6509, 2, 0)), 'ICAO LTO Cycle times'!$D$8,VLOOKUP($A291,'Taxi in times'!$B$5750:$C$6509, 2, 0)*60)</f>
        <v>279.35999999999996</v>
      </c>
      <c r="W291" s="30">
        <f>IF(ISNA(VLOOKUP($A291,'Taxi in times'!$B$6510:$C$7239, 2, 0)), 'ICAO LTO Cycle times'!$D$8,VLOOKUP($A291,'Taxi in times'!$B$6510:$C$7239, 2, 0)*60)</f>
        <v>420</v>
      </c>
    </row>
    <row r="292" spans="1:23">
      <c r="A292" s="3" t="s">
        <v>591</v>
      </c>
      <c r="B292" s="30">
        <f>IF(ISNA(VLOOKUP($A292,' Taxi out times'!$B$2:$C$483, 2, 0)), 'ICAO LTO Cycle times'!$D$7,VLOOKUP($A292,' Taxi out times'!$B$2:$C$483, 2, 0)*60)</f>
        <v>1140</v>
      </c>
      <c r="C292" s="30">
        <f>IF(ISNA(VLOOKUP($A292,' Taxi out times'!$B$484:$C$1071, 2, 0)), 'ICAO LTO Cycle times'!$D$7,VLOOKUP($A292,' Taxi out times'!$B$484:$C$1071, 2, 0)*60)</f>
        <v>891.35593220338978</v>
      </c>
      <c r="D292" s="30">
        <f>IF(ISNA(VLOOKUP($A292,' Taxi out times'!$B$1072:$C$1692, 2, 0)), 'ICAO LTO Cycle times'!$D$7,VLOOKUP($A292,' Taxi out times'!$B$1072:$C$1692, 2, 0)*60)</f>
        <v>918.82352941176475</v>
      </c>
      <c r="E292" s="30">
        <f>IF(ISNA(VLOOKUP($A292,' Taxi out times'!$B$1693:$C$2329, 2, 0)), 'ICAO LTO Cycle times'!$D$7,VLOOKUP($A292,' Taxi out times'!$B$1693:$C$2329, 2, 0)*60)</f>
        <v>804.08304498269899</v>
      </c>
      <c r="F292" s="30">
        <f>IF(ISNA(VLOOKUP($A292,' Taxi out times'!$B$2330:$C$2997, 2, 0)), 'ICAO LTO Cycle times'!$D$7,VLOOKUP($A292,' Taxi out times'!$B$2330:$C$2997, 2, 0)*60)</f>
        <v>818.72340425531911</v>
      </c>
      <c r="G292" s="30">
        <f>IF(ISNA(VLOOKUP($A292,' Taxi out times'!$B$2998:$C$3661, 2, 0)), 'ICAO LTO Cycle times'!$D$7,VLOOKUP($A292,' Taxi out times'!$B$2998:$C$3661, 2, 0)*60)</f>
        <v>783.40425531914889</v>
      </c>
      <c r="H292" s="30">
        <f>IF(ISNA(VLOOKUP($A292,' Taxi out times'!$B$3662:$C$4362, 2, 0)), 'ICAO LTO Cycle times'!$D$7,VLOOKUP($A292,' Taxi out times'!$B$3662:$C$4362, 2, 0)*60)</f>
        <v>802.80000000000007</v>
      </c>
      <c r="I292" s="30">
        <f>IF(ISNA(VLOOKUP($A292,' Taxi out times'!$B$4363:$C$5052, 2, 0)), 'ICAO LTO Cycle times'!$D$7,VLOOKUP($A292,' Taxi out times'!$B$4363:$C$5052, 2, 0)*60)</f>
        <v>787.59633027522932</v>
      </c>
      <c r="J292" s="30">
        <f>IF(ISNA(VLOOKUP($A292,' Taxi out times'!$B$5053:$C$5713, 2, 0)), 'ICAO LTO Cycle times'!$D$7,VLOOKUP($A292,' Taxi out times'!$B$5053:$C$5713, 2, 0)*60)</f>
        <v>795.62674094707518</v>
      </c>
      <c r="K292" s="30">
        <f>IF(ISNA(VLOOKUP($A292,' Taxi out times'!$B$5714:$C$6466, 2, 0)), 'ICAO LTO Cycle times'!$D$7,VLOOKUP($A292,' Taxi out times'!$B$5713:$C$6466, 2, 0)*60)</f>
        <v>870.74452554744516</v>
      </c>
      <c r="L292" s="30">
        <f>IF(ISNA(VLOOKUP($A292,' Taxi out times'!$B$6467:$C$7195, 2, 0)), 'ICAO LTO Cycle times'!$D$7,VLOOKUP($A292,' Taxi out times'!$B$6467:$C$7195, 2, 0)*60)</f>
        <v>798.17307692307691</v>
      </c>
      <c r="M292" s="30">
        <f>IF(ISNA(VLOOKUP($A292,'Taxi in times'!$B$2:$C$483, 2, 0)), 'ICAO LTO Cycle times'!$D$8,VLOOKUP($A292,'Taxi in times'!$B$2:$C$483, 2, 0)*60)</f>
        <v>257.69784172661872</v>
      </c>
      <c r="N292" s="30">
        <f>IF(ISNA(VLOOKUP($A292,'Taxi in times'!$B$483:$C$1074, 2, 0)), 'ICAO LTO Cycle times'!$D$8,VLOOKUP($A292,'Taxi in times'!$B$483:$C$1074, 2, 0)*60)</f>
        <v>290.50632911392404</v>
      </c>
      <c r="O292" s="30">
        <f>IF(ISNA(VLOOKUP($A292,'Taxi in times'!$B$1074:$C$1700, 2, 0)), 'ICAO LTO Cycle times'!$D$8,VLOOKUP($A292,'Taxi in times'!$B$1074:$C$1700, 2, 0)*60)</f>
        <v>288.88888888888891</v>
      </c>
      <c r="P292" s="30">
        <f>IF(ISNA(VLOOKUP($A292,'Taxi in times'!$B$1700:$C$2346, 2, 0)), 'ICAO LTO Cycle times'!$D$8,VLOOKUP($A292,'Taxi in times'!$B$1700:$C$2346, 2, 0)*60)</f>
        <v>327.53246753246754</v>
      </c>
      <c r="Q292" s="30">
        <f>IF(ISNA(VLOOKUP($A292,'Taxi in times'!$B$2346:$C$3020, 2, 0)), 'ICAO LTO Cycle times'!$D$8,VLOOKUP($A292,'Taxi in times'!$B$2346:$C$3020, 2, 0)*60)</f>
        <v>339.31034482758616</v>
      </c>
      <c r="R292" s="30">
        <f>IF(ISNA(VLOOKUP($A292,'Taxi in times'!$B$3020:$C$3684, 2, 0)), 'ICAO LTO Cycle times'!$D$8,VLOOKUP($A292,'Taxi in times'!$B$3020:$C$3684, 2, 0)*60)</f>
        <v>346.90355329949239</v>
      </c>
      <c r="S292" s="30">
        <f>IF(ISNA(VLOOKUP($A292,'Taxi in times'!$B$3684:$C$4389, 2, 0)), 'ICAO LTO Cycle times'!$D$8,VLOOKUP($A292,'Taxi in times'!$B$3684:$C$4389, 2, 0)*60)</f>
        <v>378.1395348837209</v>
      </c>
      <c r="T292" s="30">
        <f>IF(ISNA(VLOOKUP($A292,'Taxi in times'!$B$4389:$C$5084, 2, 0)), 'ICAO LTO Cycle times'!$D$8,VLOOKUP($A292,'Taxi in times'!$B$4389:$C$5084, 2, 0)*60)</f>
        <v>366.68122270742356</v>
      </c>
      <c r="U292" s="30">
        <f>IF(ISNA(VLOOKUP($A292,'Taxi in times'!$B$5085:$C$5749, 2, 0)), 'ICAO LTO Cycle times'!$D$8,VLOOKUP($A292,'Taxi in times'!$B$5085:$C$5749, 2, 0)*60)</f>
        <v>459.06752411575559</v>
      </c>
      <c r="V292" s="30">
        <f>IF(ISNA(VLOOKUP($A292,'Taxi in times'!$B$5750:$C$6509, 2, 0)), 'ICAO LTO Cycle times'!$D$8,VLOOKUP($A292,'Taxi in times'!$B$5750:$C$6509, 2, 0)*60)</f>
        <v>481.00558659217876</v>
      </c>
      <c r="W292" s="30">
        <f>IF(ISNA(VLOOKUP($A292,'Taxi in times'!$B$6510:$C$7239, 2, 0)), 'ICAO LTO Cycle times'!$D$8,VLOOKUP($A292,'Taxi in times'!$B$6510:$C$7239, 2, 0)*60)</f>
        <v>499.16805324459233</v>
      </c>
    </row>
    <row r="293" spans="1:23">
      <c r="A293" s="3" t="s">
        <v>592</v>
      </c>
      <c r="B293" s="30">
        <f>IF(ISNA(VLOOKUP($A293,' Taxi out times'!$B$2:$C$483, 2, 0)), 'ICAO LTO Cycle times'!$D$7,VLOOKUP($A293,' Taxi out times'!$B$2:$C$483, 2, 0)*60)</f>
        <v>581.15853658536582</v>
      </c>
      <c r="C293" s="30">
        <f>IF(ISNA(VLOOKUP($A293,' Taxi out times'!$B$484:$C$1071, 2, 0)), 'ICAO LTO Cycle times'!$D$7,VLOOKUP($A293,' Taxi out times'!$B$484:$C$1071, 2, 0)*60)</f>
        <v>596.97478991596643</v>
      </c>
      <c r="D293" s="30">
        <f>IF(ISNA(VLOOKUP($A293,' Taxi out times'!$B$1072:$C$1692, 2, 0)), 'ICAO LTO Cycle times'!$D$7,VLOOKUP($A293,' Taxi out times'!$B$1072:$C$1692, 2, 0)*60)</f>
        <v>560.17021276595744</v>
      </c>
      <c r="E293" s="30">
        <f>IF(ISNA(VLOOKUP($A293,' Taxi out times'!$B$1693:$C$2329, 2, 0)), 'ICAO LTO Cycle times'!$D$7,VLOOKUP($A293,' Taxi out times'!$B$1693:$C$2329, 2, 0)*60)</f>
        <v>594.695652173913</v>
      </c>
      <c r="F293" s="30">
        <f>IF(ISNA(VLOOKUP($A293,' Taxi out times'!$B$2330:$C$2997, 2, 0)), 'ICAO LTO Cycle times'!$D$7,VLOOKUP($A293,' Taxi out times'!$B$2330:$C$2997, 2, 0)*60)</f>
        <v>580.54755043227658</v>
      </c>
      <c r="G293" s="30">
        <f>IF(ISNA(VLOOKUP($A293,' Taxi out times'!$B$2998:$C$3661, 2, 0)), 'ICAO LTO Cycle times'!$D$7,VLOOKUP($A293,' Taxi out times'!$B$2998:$C$3661, 2, 0)*60)</f>
        <v>591.87022900763361</v>
      </c>
      <c r="H293" s="30">
        <f>IF(ISNA(VLOOKUP($A293,' Taxi out times'!$B$3662:$C$4362, 2, 0)), 'ICAO LTO Cycle times'!$D$7,VLOOKUP($A293,' Taxi out times'!$B$3662:$C$4362, 2, 0)*60)</f>
        <v>592.12007504690428</v>
      </c>
      <c r="I293" s="30">
        <f>IF(ISNA(VLOOKUP($A293,' Taxi out times'!$B$4363:$C$5052, 2, 0)), 'ICAO LTO Cycle times'!$D$7,VLOOKUP($A293,' Taxi out times'!$B$4363:$C$5052, 2, 0)*60)</f>
        <v>761</v>
      </c>
      <c r="J293" s="30">
        <f>IF(ISNA(VLOOKUP($A293,' Taxi out times'!$B$5053:$C$5713, 2, 0)), 'ICAO LTO Cycle times'!$D$7,VLOOKUP($A293,' Taxi out times'!$B$5053:$C$5713, 2, 0)*60)</f>
        <v>887.13216957605982</v>
      </c>
      <c r="K293" s="30">
        <f>IF(ISNA(VLOOKUP($A293,' Taxi out times'!$B$5714:$C$6466, 2, 0)), 'ICAO LTO Cycle times'!$D$7,VLOOKUP($A293,' Taxi out times'!$B$5713:$C$6466, 2, 0)*60)</f>
        <v>893.61702127659578</v>
      </c>
      <c r="L293" s="30">
        <f>IF(ISNA(VLOOKUP($A293,' Taxi out times'!$B$6467:$C$7195, 2, 0)), 'ICAO LTO Cycle times'!$D$7,VLOOKUP($A293,' Taxi out times'!$B$6467:$C$7195, 2, 0)*60)</f>
        <v>858.09358752166384</v>
      </c>
      <c r="M293" s="30">
        <f>IF(ISNA(VLOOKUP($A293,'Taxi in times'!$B$2:$C$483, 2, 0)), 'ICAO LTO Cycle times'!$D$8,VLOOKUP($A293,'Taxi in times'!$B$2:$C$483, 2, 0)*60)</f>
        <v>331.98795180722891</v>
      </c>
      <c r="N293" s="30">
        <f>IF(ISNA(VLOOKUP($A293,'Taxi in times'!$B$483:$C$1074, 2, 0)), 'ICAO LTO Cycle times'!$D$8,VLOOKUP($A293,'Taxi in times'!$B$483:$C$1074, 2, 0)*60)</f>
        <v>362.1875</v>
      </c>
      <c r="O293" s="30">
        <f>IF(ISNA(VLOOKUP($A293,'Taxi in times'!$B$1074:$C$1700, 2, 0)), 'ICAO LTO Cycle times'!$D$8,VLOOKUP($A293,'Taxi in times'!$B$1074:$C$1700, 2, 0)*60)</f>
        <v>348.41379310344826</v>
      </c>
      <c r="P293" s="30">
        <f>IF(ISNA(VLOOKUP($A293,'Taxi in times'!$B$1700:$C$2346, 2, 0)), 'ICAO LTO Cycle times'!$D$8,VLOOKUP($A293,'Taxi in times'!$B$1700:$C$2346, 2, 0)*60)</f>
        <v>341.10787172011663</v>
      </c>
      <c r="Q293" s="30">
        <f>IF(ISNA(VLOOKUP($A293,'Taxi in times'!$B$2346:$C$3020, 2, 0)), 'ICAO LTO Cycle times'!$D$8,VLOOKUP($A293,'Taxi in times'!$B$2346:$C$3020, 2, 0)*60)</f>
        <v>342.14285714285717</v>
      </c>
      <c r="R293" s="30">
        <f>IF(ISNA(VLOOKUP($A293,'Taxi in times'!$B$3020:$C$3684, 2, 0)), 'ICAO LTO Cycle times'!$D$8,VLOOKUP($A293,'Taxi in times'!$B$3020:$C$3684, 2, 0)*60)</f>
        <v>364.12573673870338</v>
      </c>
      <c r="S293" s="30">
        <f>IF(ISNA(VLOOKUP($A293,'Taxi in times'!$B$3684:$C$4389, 2, 0)), 'ICAO LTO Cycle times'!$D$8,VLOOKUP($A293,'Taxi in times'!$B$3684:$C$4389, 2, 0)*60)</f>
        <v>379.63436928702009</v>
      </c>
      <c r="T293" s="30">
        <f>IF(ISNA(VLOOKUP($A293,'Taxi in times'!$B$4389:$C$5084, 2, 0)), 'ICAO LTO Cycle times'!$D$8,VLOOKUP($A293,'Taxi in times'!$B$4389:$C$5084, 2, 0)*60)</f>
        <v>356.29906542056074</v>
      </c>
      <c r="U293" s="30">
        <f>IF(ISNA(VLOOKUP($A293,'Taxi in times'!$B$5085:$C$5749, 2, 0)), 'ICAO LTO Cycle times'!$D$8,VLOOKUP($A293,'Taxi in times'!$B$5085:$C$5749, 2, 0)*60)</f>
        <v>366.49681528662421</v>
      </c>
      <c r="V293" s="30">
        <f>IF(ISNA(VLOOKUP($A293,'Taxi in times'!$B$5750:$C$6509, 2, 0)), 'ICAO LTO Cycle times'!$D$8,VLOOKUP($A293,'Taxi in times'!$B$5750:$C$6509, 2, 0)*60)</f>
        <v>355.00904159132011</v>
      </c>
      <c r="W293" s="30">
        <f>IF(ISNA(VLOOKUP($A293,'Taxi in times'!$B$6510:$C$7239, 2, 0)), 'ICAO LTO Cycle times'!$D$8,VLOOKUP($A293,'Taxi in times'!$B$6510:$C$7239, 2, 0)*60)</f>
        <v>349.12280701754389</v>
      </c>
    </row>
    <row r="294" spans="1:23">
      <c r="A294" s="3" t="s">
        <v>593</v>
      </c>
      <c r="B294" s="30">
        <f>IF(ISNA(VLOOKUP($A294,' Taxi out times'!$B$2:$C$483, 2, 0)), 'ICAO LTO Cycle times'!$D$7,VLOOKUP($A294,' Taxi out times'!$B$2:$C$483, 2, 0)*60)</f>
        <v>1140</v>
      </c>
      <c r="C294" s="30">
        <f>IF(ISNA(VLOOKUP($A294,' Taxi out times'!$B$484:$C$1071, 2, 0)), 'ICAO LTO Cycle times'!$D$7,VLOOKUP($A294,' Taxi out times'!$B$484:$C$1071, 2, 0)*60)</f>
        <v>704.40677966101691</v>
      </c>
      <c r="D294" s="30">
        <f>IF(ISNA(VLOOKUP($A294,' Taxi out times'!$B$1072:$C$1692, 2, 0)), 'ICAO LTO Cycle times'!$D$7,VLOOKUP($A294,' Taxi out times'!$B$1072:$C$1692, 2, 0)*60)</f>
        <v>627.72727272727275</v>
      </c>
      <c r="E294" s="30">
        <f>IF(ISNA(VLOOKUP($A294,' Taxi out times'!$B$1693:$C$2329, 2, 0)), 'ICAO LTO Cycle times'!$D$7,VLOOKUP($A294,' Taxi out times'!$B$1693:$C$2329, 2, 0)*60)</f>
        <v>601.76072234762978</v>
      </c>
      <c r="F294" s="30">
        <f>IF(ISNA(VLOOKUP($A294,' Taxi out times'!$B$2330:$C$2997, 2, 0)), 'ICAO LTO Cycle times'!$D$7,VLOOKUP($A294,' Taxi out times'!$B$2330:$C$2997, 2, 0)*60)</f>
        <v>653.42281879194627</v>
      </c>
      <c r="G294" s="30">
        <f>IF(ISNA(VLOOKUP($A294,' Taxi out times'!$B$2998:$C$3661, 2, 0)), 'ICAO LTO Cycle times'!$D$7,VLOOKUP($A294,' Taxi out times'!$B$2998:$C$3661, 2, 0)*60)</f>
        <v>654.22784810126575</v>
      </c>
      <c r="H294" s="30">
        <f>IF(ISNA(VLOOKUP($A294,' Taxi out times'!$B$3662:$C$4362, 2, 0)), 'ICAO LTO Cycle times'!$D$7,VLOOKUP($A294,' Taxi out times'!$B$3662:$C$4362, 2, 0)*60)</f>
        <v>581.98275862068965</v>
      </c>
      <c r="I294" s="30">
        <f>IF(ISNA(VLOOKUP($A294,' Taxi out times'!$B$4363:$C$5052, 2, 0)), 'ICAO LTO Cycle times'!$D$7,VLOOKUP($A294,' Taxi out times'!$B$4363:$C$5052, 2, 0)*60)</f>
        <v>609.32038834951459</v>
      </c>
      <c r="J294" s="30">
        <f>IF(ISNA(VLOOKUP($A294,' Taxi out times'!$B$5053:$C$5713, 2, 0)), 'ICAO LTO Cycle times'!$D$7,VLOOKUP($A294,' Taxi out times'!$B$5053:$C$5713, 2, 0)*60)</f>
        <v>658.1329561527582</v>
      </c>
      <c r="K294" s="30">
        <f>IF(ISNA(VLOOKUP($A294,' Taxi out times'!$B$5714:$C$6466, 2, 0)), 'ICAO LTO Cycle times'!$D$7,VLOOKUP($A294,' Taxi out times'!$B$5713:$C$6466, 2, 0)*60)</f>
        <v>767.19101123595499</v>
      </c>
      <c r="L294" s="30">
        <f>IF(ISNA(VLOOKUP($A294,' Taxi out times'!$B$6467:$C$7195, 2, 0)), 'ICAO LTO Cycle times'!$D$7,VLOOKUP($A294,' Taxi out times'!$B$6467:$C$7195, 2, 0)*60)</f>
        <v>736.89873417721515</v>
      </c>
      <c r="M294" s="30">
        <f>IF(ISNA(VLOOKUP($A294,'Taxi in times'!$B$2:$C$483, 2, 0)), 'ICAO LTO Cycle times'!$D$8,VLOOKUP($A294,'Taxi in times'!$B$2:$C$483, 2, 0)*60)</f>
        <v>420</v>
      </c>
      <c r="N294" s="30">
        <f>IF(ISNA(VLOOKUP($A294,'Taxi in times'!$B$483:$C$1074, 2, 0)), 'ICAO LTO Cycle times'!$D$8,VLOOKUP($A294,'Taxi in times'!$B$483:$C$1074, 2, 0)*60)</f>
        <v>340.82191780821915</v>
      </c>
      <c r="O294" s="30">
        <f>IF(ISNA(VLOOKUP($A294,'Taxi in times'!$B$1074:$C$1700, 2, 0)), 'ICAO LTO Cycle times'!$D$8,VLOOKUP($A294,'Taxi in times'!$B$1074:$C$1700, 2, 0)*60)</f>
        <v>336.35467980295562</v>
      </c>
      <c r="P294" s="30">
        <f>IF(ISNA(VLOOKUP($A294,'Taxi in times'!$B$1700:$C$2346, 2, 0)), 'ICAO LTO Cycle times'!$D$8,VLOOKUP($A294,'Taxi in times'!$B$1700:$C$2346, 2, 0)*60)</f>
        <v>362.66949152542378</v>
      </c>
      <c r="Q294" s="30">
        <f>IF(ISNA(VLOOKUP($A294,'Taxi in times'!$B$2346:$C$3020, 2, 0)), 'ICAO LTO Cycle times'!$D$8,VLOOKUP($A294,'Taxi in times'!$B$2346:$C$3020, 2, 0)*60)</f>
        <v>356.1456102783726</v>
      </c>
      <c r="R294" s="30">
        <f>IF(ISNA(VLOOKUP($A294,'Taxi in times'!$B$3020:$C$3684, 2, 0)), 'ICAO LTO Cycle times'!$D$8,VLOOKUP($A294,'Taxi in times'!$B$3020:$C$3684, 2, 0)*60)</f>
        <v>350.71748878923768</v>
      </c>
      <c r="S294" s="30">
        <f>IF(ISNA(VLOOKUP($A294,'Taxi in times'!$B$3684:$C$4389, 2, 0)), 'ICAO LTO Cycle times'!$D$8,VLOOKUP($A294,'Taxi in times'!$B$3684:$C$4389, 2, 0)*60)</f>
        <v>349.36102236421721</v>
      </c>
      <c r="T294" s="30">
        <f>IF(ISNA(VLOOKUP($A294,'Taxi in times'!$B$4389:$C$5084, 2, 0)), 'ICAO LTO Cycle times'!$D$8,VLOOKUP($A294,'Taxi in times'!$B$4389:$C$5084, 2, 0)*60)</f>
        <v>345.84269662921349</v>
      </c>
      <c r="U294" s="30">
        <f>IF(ISNA(VLOOKUP($A294,'Taxi in times'!$B$5085:$C$5749, 2, 0)), 'ICAO LTO Cycle times'!$D$8,VLOOKUP($A294,'Taxi in times'!$B$5085:$C$5749, 2, 0)*60)</f>
        <v>326.93498452012381</v>
      </c>
      <c r="V294" s="30">
        <f>IF(ISNA(VLOOKUP($A294,'Taxi in times'!$B$5750:$C$6509, 2, 0)), 'ICAO LTO Cycle times'!$D$8,VLOOKUP($A294,'Taxi in times'!$B$5750:$C$6509, 2, 0)*60)</f>
        <v>330.66914498141261</v>
      </c>
      <c r="W294" s="30">
        <f>IF(ISNA(VLOOKUP($A294,'Taxi in times'!$B$6510:$C$7239, 2, 0)), 'ICAO LTO Cycle times'!$D$8,VLOOKUP($A294,'Taxi in times'!$B$6510:$C$7239, 2, 0)*60)</f>
        <v>345.55555555555554</v>
      </c>
    </row>
    <row r="295" spans="1:23">
      <c r="A295" s="3" t="s">
        <v>594</v>
      </c>
      <c r="B295" s="30">
        <f>IF(ISNA(VLOOKUP($A295,' Taxi out times'!$B$2:$C$483, 2, 0)), 'ICAO LTO Cycle times'!$D$7,VLOOKUP($A295,' Taxi out times'!$B$2:$C$483, 2, 0)*60)</f>
        <v>565.66736842105263</v>
      </c>
      <c r="C295" s="30">
        <f>IF(ISNA(VLOOKUP($A295,' Taxi out times'!$B$484:$C$1071, 2, 0)), 'ICAO LTO Cycle times'!$D$7,VLOOKUP($A295,' Taxi out times'!$B$484:$C$1071, 2, 0)*60)</f>
        <v>504.95261639884626</v>
      </c>
      <c r="D295" s="30">
        <f>IF(ISNA(VLOOKUP($A295,' Taxi out times'!$B$1072:$C$1692, 2, 0)), 'ICAO LTO Cycle times'!$D$7,VLOOKUP($A295,' Taxi out times'!$B$1072:$C$1692, 2, 0)*60)</f>
        <v>539.83233763730959</v>
      </c>
      <c r="E295" s="30">
        <f>IF(ISNA(VLOOKUP($A295,' Taxi out times'!$B$1693:$C$2329, 2, 0)), 'ICAO LTO Cycle times'!$D$7,VLOOKUP($A295,' Taxi out times'!$B$1693:$C$2329, 2, 0)*60)</f>
        <v>601.63389913298329</v>
      </c>
      <c r="F295" s="30">
        <f>IF(ISNA(VLOOKUP($A295,' Taxi out times'!$B$2330:$C$2997, 2, 0)), 'ICAO LTO Cycle times'!$D$7,VLOOKUP($A295,' Taxi out times'!$B$2330:$C$2997, 2, 0)*60)</f>
        <v>605.90079817559865</v>
      </c>
      <c r="G295" s="30">
        <f>IF(ISNA(VLOOKUP($A295,' Taxi out times'!$B$2998:$C$3661, 2, 0)), 'ICAO LTO Cycle times'!$D$7,VLOOKUP($A295,' Taxi out times'!$B$2998:$C$3661, 2, 0)*60)</f>
        <v>640.36872652782529</v>
      </c>
      <c r="H295" s="30">
        <f>IF(ISNA(VLOOKUP($A295,' Taxi out times'!$B$3662:$C$4362, 2, 0)), 'ICAO LTO Cycle times'!$D$7,VLOOKUP($A295,' Taxi out times'!$B$3662:$C$4362, 2, 0)*60)</f>
        <v>578.84607785022718</v>
      </c>
      <c r="I295" s="30">
        <f>IF(ISNA(VLOOKUP($A295,' Taxi out times'!$B$4363:$C$5052, 2, 0)), 'ICAO LTO Cycle times'!$D$7,VLOOKUP($A295,' Taxi out times'!$B$4363:$C$5052, 2, 0)*60)</f>
        <v>574.97757847533637</v>
      </c>
      <c r="J295" s="30">
        <f>IF(ISNA(VLOOKUP($A295,' Taxi out times'!$B$5053:$C$5713, 2, 0)), 'ICAO LTO Cycle times'!$D$7,VLOOKUP($A295,' Taxi out times'!$B$5053:$C$5713, 2, 0)*60)</f>
        <v>558.30339479306792</v>
      </c>
      <c r="K295" s="30">
        <f>IF(ISNA(VLOOKUP($A295,' Taxi out times'!$B$5714:$C$6466, 2, 0)), 'ICAO LTO Cycle times'!$D$7,VLOOKUP($A295,' Taxi out times'!$B$5713:$C$6466, 2, 0)*60)</f>
        <v>575.69853209669168</v>
      </c>
      <c r="L295" s="30">
        <f>IF(ISNA(VLOOKUP($A295,' Taxi out times'!$B$6467:$C$7195, 2, 0)), 'ICAO LTO Cycle times'!$D$7,VLOOKUP($A295,' Taxi out times'!$B$6467:$C$7195, 2, 0)*60)</f>
        <v>551.13026532753702</v>
      </c>
      <c r="M295" s="30">
        <f>IF(ISNA(VLOOKUP($A295,'Taxi in times'!$B$2:$C$483, 2, 0)), 'ICAO LTO Cycle times'!$D$8,VLOOKUP($A295,'Taxi in times'!$B$2:$C$483, 2, 0)*60)</f>
        <v>356.64423885618169</v>
      </c>
      <c r="N295" s="30">
        <f>IF(ISNA(VLOOKUP($A295,'Taxi in times'!$B$483:$C$1074, 2, 0)), 'ICAO LTO Cycle times'!$D$8,VLOOKUP($A295,'Taxi in times'!$B$483:$C$1074, 2, 0)*60)</f>
        <v>310.74246575342465</v>
      </c>
      <c r="O295" s="30">
        <f>IF(ISNA(VLOOKUP($A295,'Taxi in times'!$B$1074:$C$1700, 2, 0)), 'ICAO LTO Cycle times'!$D$8,VLOOKUP($A295,'Taxi in times'!$B$1074:$C$1700, 2, 0)*60)</f>
        <v>299.30245964642586</v>
      </c>
      <c r="P295" s="30">
        <f>IF(ISNA(VLOOKUP($A295,'Taxi in times'!$B$1700:$C$2346, 2, 0)), 'ICAO LTO Cycle times'!$D$8,VLOOKUP($A295,'Taxi in times'!$B$1700:$C$2346, 2, 0)*60)</f>
        <v>310.87860007291289</v>
      </c>
      <c r="Q295" s="30">
        <f>IF(ISNA(VLOOKUP($A295,'Taxi in times'!$B$2346:$C$3020, 2, 0)), 'ICAO LTO Cycle times'!$D$8,VLOOKUP($A295,'Taxi in times'!$B$2346:$C$3020, 2, 0)*60)</f>
        <v>310.99656357388318</v>
      </c>
      <c r="R295" s="30">
        <f>IF(ISNA(VLOOKUP($A295,'Taxi in times'!$B$3020:$C$3684, 2, 0)), 'ICAO LTO Cycle times'!$D$8,VLOOKUP($A295,'Taxi in times'!$B$3020:$C$3684, 2, 0)*60)</f>
        <v>304.80732286134025</v>
      </c>
      <c r="S295" s="30">
        <f>IF(ISNA(VLOOKUP($A295,'Taxi in times'!$B$3684:$C$4389, 2, 0)), 'ICAO LTO Cycle times'!$D$8,VLOOKUP($A295,'Taxi in times'!$B$3684:$C$4389, 2, 0)*60)</f>
        <v>274.64855598048263</v>
      </c>
      <c r="T295" s="30">
        <f>IF(ISNA(VLOOKUP($A295,'Taxi in times'!$B$4389:$C$5084, 2, 0)), 'ICAO LTO Cycle times'!$D$8,VLOOKUP($A295,'Taxi in times'!$B$4389:$C$5084, 2, 0)*60)</f>
        <v>281.97258932941753</v>
      </c>
      <c r="U295" s="30">
        <f>IF(ISNA(VLOOKUP($A295,'Taxi in times'!$B$5085:$C$5749, 2, 0)), 'ICAO LTO Cycle times'!$D$8,VLOOKUP($A295,'Taxi in times'!$B$5085:$C$5749, 2, 0)*60)</f>
        <v>275.09532473696703</v>
      </c>
      <c r="V295" s="30">
        <f>IF(ISNA(VLOOKUP($A295,'Taxi in times'!$B$5750:$C$6509, 2, 0)), 'ICAO LTO Cycle times'!$D$8,VLOOKUP($A295,'Taxi in times'!$B$5750:$C$6509, 2, 0)*60)</f>
        <v>284.1284671532847</v>
      </c>
      <c r="W295" s="30">
        <f>IF(ISNA(VLOOKUP($A295,'Taxi in times'!$B$6510:$C$7239, 2, 0)), 'ICAO LTO Cycle times'!$D$8,VLOOKUP($A295,'Taxi in times'!$B$6510:$C$7239, 2, 0)*60)</f>
        <v>288.83198562443846</v>
      </c>
    </row>
    <row r="296" spans="1:23">
      <c r="A296" s="3" t="s">
        <v>1071</v>
      </c>
      <c r="B296" s="30">
        <f>IF(ISNA(VLOOKUP($A296,' Taxi out times'!$B$2:$C$483, 2, 0)), 'ICAO LTO Cycle times'!$D$7,VLOOKUP($A296,' Taxi out times'!$B$2:$C$483, 2, 0)*60)</f>
        <v>1140</v>
      </c>
      <c r="C296" s="30">
        <f>IF(ISNA(VLOOKUP($A296,' Taxi out times'!$B$484:$C$1071, 2, 0)), 'ICAO LTO Cycle times'!$D$7,VLOOKUP($A296,' Taxi out times'!$B$484:$C$1071, 2, 0)*60)</f>
        <v>275.40983606557376</v>
      </c>
      <c r="D296" s="30">
        <f>IF(ISNA(VLOOKUP($A296,' Taxi out times'!$B$1072:$C$1692, 2, 0)), 'ICAO LTO Cycle times'!$D$7,VLOOKUP($A296,' Taxi out times'!$B$1072:$C$1692, 2, 0)*60)</f>
        <v>263.41085271317831</v>
      </c>
      <c r="E296" s="30">
        <f>IF(ISNA(VLOOKUP($A296,' Taxi out times'!$B$1693:$C$2329, 2, 0)), 'ICAO LTO Cycle times'!$D$7,VLOOKUP($A296,' Taxi out times'!$B$1693:$C$2329, 2, 0)*60)</f>
        <v>233.95348837209301</v>
      </c>
      <c r="F296" s="30">
        <f>IF(ISNA(VLOOKUP($A296,' Taxi out times'!$B$2330:$C$2997, 2, 0)), 'ICAO LTO Cycle times'!$D$7,VLOOKUP($A296,' Taxi out times'!$B$2330:$C$2997, 2, 0)*60)</f>
        <v>1140</v>
      </c>
      <c r="G296" s="30">
        <f>IF(ISNA(VLOOKUP($A296,' Taxi out times'!$B$2998:$C$3661, 2, 0)), 'ICAO LTO Cycle times'!$D$7,VLOOKUP($A296,' Taxi out times'!$B$2998:$C$3661, 2, 0)*60)</f>
        <v>1140</v>
      </c>
      <c r="H296" s="30">
        <f>IF(ISNA(VLOOKUP($A296,' Taxi out times'!$B$3662:$C$4362, 2, 0)), 'ICAO LTO Cycle times'!$D$7,VLOOKUP($A296,' Taxi out times'!$B$3662:$C$4362, 2, 0)*60)</f>
        <v>214.81171548117155</v>
      </c>
      <c r="I296" s="30">
        <f>IF(ISNA(VLOOKUP($A296,' Taxi out times'!$B$4363:$C$5052, 2, 0)), 'ICAO LTO Cycle times'!$D$7,VLOOKUP($A296,' Taxi out times'!$B$4363:$C$5052, 2, 0)*60)</f>
        <v>214.09395973154363</v>
      </c>
      <c r="J296" s="30">
        <f>IF(ISNA(VLOOKUP($A296,' Taxi out times'!$B$5053:$C$5713, 2, 0)), 'ICAO LTO Cycle times'!$D$7,VLOOKUP($A296,' Taxi out times'!$B$5053:$C$5713, 2, 0)*60)</f>
        <v>208.95043731778424</v>
      </c>
      <c r="K296" s="30">
        <f>IF(ISNA(VLOOKUP($A296,' Taxi out times'!$B$5714:$C$6466, 2, 0)), 'ICAO LTO Cycle times'!$D$7,VLOOKUP($A296,' Taxi out times'!$B$5713:$C$6466, 2, 0)*60)</f>
        <v>220.92485549132948</v>
      </c>
      <c r="L296" s="30">
        <f>IF(ISNA(VLOOKUP($A296,' Taxi out times'!$B$6467:$C$7195, 2, 0)), 'ICAO LTO Cycle times'!$D$7,VLOOKUP($A296,' Taxi out times'!$B$6467:$C$7195, 2, 0)*60)</f>
        <v>261.71511627906978</v>
      </c>
      <c r="M296" s="30">
        <f>IF(ISNA(VLOOKUP($A296,'Taxi in times'!$B$2:$C$483, 2, 0)), 'ICAO LTO Cycle times'!$D$8,VLOOKUP($A296,'Taxi in times'!$B$2:$C$483, 2, 0)*60)</f>
        <v>420</v>
      </c>
      <c r="N296" s="30">
        <f>IF(ISNA(VLOOKUP($A296,'Taxi in times'!$B$483:$C$1074, 2, 0)), 'ICAO LTO Cycle times'!$D$8,VLOOKUP($A296,'Taxi in times'!$B$483:$C$1074, 2, 0)*60)</f>
        <v>216.09756097560975</v>
      </c>
      <c r="O296" s="30">
        <f>IF(ISNA(VLOOKUP($A296,'Taxi in times'!$B$1074:$C$1700, 2, 0)), 'ICAO LTO Cycle times'!$D$8,VLOOKUP($A296,'Taxi in times'!$B$1074:$C$1700, 2, 0)*60)</f>
        <v>208.67591424968475</v>
      </c>
      <c r="P296" s="30">
        <f>IF(ISNA(VLOOKUP($A296,'Taxi in times'!$B$1700:$C$2346, 2, 0)), 'ICAO LTO Cycle times'!$D$8,VLOOKUP($A296,'Taxi in times'!$B$1700:$C$2346, 2, 0)*60)</f>
        <v>205.6521739130435</v>
      </c>
      <c r="Q296" s="30">
        <f>IF(ISNA(VLOOKUP($A296,'Taxi in times'!$B$2346:$C$3020, 2, 0)), 'ICAO LTO Cycle times'!$D$8,VLOOKUP($A296,'Taxi in times'!$B$2346:$C$3020, 2, 0)*60)</f>
        <v>420</v>
      </c>
      <c r="R296" s="30">
        <f>IF(ISNA(VLOOKUP($A296,'Taxi in times'!$B$3020:$C$3684, 2, 0)), 'ICAO LTO Cycle times'!$D$8,VLOOKUP($A296,'Taxi in times'!$B$3020:$C$3684, 2, 0)*60)</f>
        <v>420</v>
      </c>
      <c r="S296" s="30">
        <f>IF(ISNA(VLOOKUP($A296,'Taxi in times'!$B$3684:$C$4389, 2, 0)), 'ICAO LTO Cycle times'!$D$8,VLOOKUP($A296,'Taxi in times'!$B$3684:$C$4389, 2, 0)*60)</f>
        <v>180.50069541029208</v>
      </c>
      <c r="T296" s="30">
        <f>IF(ISNA(VLOOKUP($A296,'Taxi in times'!$B$4389:$C$5084, 2, 0)), 'ICAO LTO Cycle times'!$D$8,VLOOKUP($A296,'Taxi in times'!$B$4389:$C$5084, 2, 0)*60)</f>
        <v>180.53691275167785</v>
      </c>
      <c r="U296" s="30">
        <f>IF(ISNA(VLOOKUP($A296,'Taxi in times'!$B$5085:$C$5749, 2, 0)), 'ICAO LTO Cycle times'!$D$8,VLOOKUP($A296,'Taxi in times'!$B$5085:$C$5749, 2, 0)*60)</f>
        <v>181.66180758017492</v>
      </c>
      <c r="V296" s="30">
        <f>IF(ISNA(VLOOKUP($A296,'Taxi in times'!$B$5750:$C$6509, 2, 0)), 'ICAO LTO Cycle times'!$D$8,VLOOKUP($A296,'Taxi in times'!$B$5750:$C$6509, 2, 0)*60)</f>
        <v>179.22077922077921</v>
      </c>
      <c r="W296" s="30">
        <f>IF(ISNA(VLOOKUP($A296,'Taxi in times'!$B$6510:$C$7239, 2, 0)), 'ICAO LTO Cycle times'!$D$8,VLOOKUP($A296,'Taxi in times'!$B$6510:$C$7239, 2, 0)*60)</f>
        <v>185.52631578947367</v>
      </c>
    </row>
    <row r="297" spans="1:23">
      <c r="A297" s="3" t="s">
        <v>1042</v>
      </c>
      <c r="B297" s="30">
        <f>IF(ISNA(VLOOKUP($A297,' Taxi out times'!$B$2:$C$483, 2, 0)), 'ICAO LTO Cycle times'!$D$7,VLOOKUP($A297,' Taxi out times'!$B$2:$C$483, 2, 0)*60)</f>
        <v>1140</v>
      </c>
      <c r="C297" s="30">
        <f>IF(ISNA(VLOOKUP($A297,' Taxi out times'!$B$484:$C$1071, 2, 0)), 'ICAO LTO Cycle times'!$D$7,VLOOKUP($A297,' Taxi out times'!$B$484:$C$1071, 2, 0)*60)</f>
        <v>291.88854489164089</v>
      </c>
      <c r="D297" s="30">
        <f>IF(ISNA(VLOOKUP($A297,' Taxi out times'!$B$1072:$C$1692, 2, 0)), 'ICAO LTO Cycle times'!$D$7,VLOOKUP($A297,' Taxi out times'!$B$1072:$C$1692, 2, 0)*60)</f>
        <v>305.58015943312665</v>
      </c>
      <c r="E297" s="30">
        <f>IF(ISNA(VLOOKUP($A297,' Taxi out times'!$B$1693:$C$2329, 2, 0)), 'ICAO LTO Cycle times'!$D$7,VLOOKUP($A297,' Taxi out times'!$B$1693:$C$2329, 2, 0)*60)</f>
        <v>296.26794258373207</v>
      </c>
      <c r="F297" s="30">
        <f>IF(ISNA(VLOOKUP($A297,' Taxi out times'!$B$2330:$C$2997, 2, 0)), 'ICAO LTO Cycle times'!$D$7,VLOOKUP($A297,' Taxi out times'!$B$2330:$C$2997, 2, 0)*60)</f>
        <v>1140</v>
      </c>
      <c r="G297" s="30">
        <f>IF(ISNA(VLOOKUP($A297,' Taxi out times'!$B$2998:$C$3661, 2, 0)), 'ICAO LTO Cycle times'!$D$7,VLOOKUP($A297,' Taxi out times'!$B$2998:$C$3661, 2, 0)*60)</f>
        <v>309.71428571428572</v>
      </c>
      <c r="H297" s="30">
        <f>IF(ISNA(VLOOKUP($A297,' Taxi out times'!$B$3662:$C$4362, 2, 0)), 'ICAO LTO Cycle times'!$D$7,VLOOKUP($A297,' Taxi out times'!$B$3662:$C$4362, 2, 0)*60)</f>
        <v>227.98002219755827</v>
      </c>
      <c r="I297" s="30">
        <f>IF(ISNA(VLOOKUP($A297,' Taxi out times'!$B$4363:$C$5052, 2, 0)), 'ICAO LTO Cycle times'!$D$7,VLOOKUP($A297,' Taxi out times'!$B$4363:$C$5052, 2, 0)*60)</f>
        <v>201.15901060070672</v>
      </c>
      <c r="J297" s="30">
        <f>IF(ISNA(VLOOKUP($A297,' Taxi out times'!$B$5053:$C$5713, 2, 0)), 'ICAO LTO Cycle times'!$D$7,VLOOKUP($A297,' Taxi out times'!$B$5053:$C$5713, 2, 0)*60)</f>
        <v>201.79591836734693</v>
      </c>
      <c r="K297" s="30">
        <f>IF(ISNA(VLOOKUP($A297,' Taxi out times'!$B$5714:$C$6466, 2, 0)), 'ICAO LTO Cycle times'!$D$7,VLOOKUP($A297,' Taxi out times'!$B$5713:$C$6466, 2, 0)*60)</f>
        <v>205.09090909090907</v>
      </c>
      <c r="L297" s="30">
        <f>IF(ISNA(VLOOKUP($A297,' Taxi out times'!$B$6467:$C$7195, 2, 0)), 'ICAO LTO Cycle times'!$D$7,VLOOKUP($A297,' Taxi out times'!$B$6467:$C$7195, 2, 0)*60)</f>
        <v>211.18890356671071</v>
      </c>
      <c r="M297" s="30">
        <f>IF(ISNA(VLOOKUP($A297,'Taxi in times'!$B$2:$C$483, 2, 0)), 'ICAO LTO Cycle times'!$D$8,VLOOKUP($A297,'Taxi in times'!$B$2:$C$483, 2, 0)*60)</f>
        <v>420</v>
      </c>
      <c r="N297" s="30">
        <f>IF(ISNA(VLOOKUP($A297,'Taxi in times'!$B$483:$C$1074, 2, 0)), 'ICAO LTO Cycle times'!$D$8,VLOOKUP($A297,'Taxi in times'!$B$483:$C$1074, 2, 0)*60)</f>
        <v>276.41760491299897</v>
      </c>
      <c r="O297" s="30">
        <f>IF(ISNA(VLOOKUP($A297,'Taxi in times'!$B$1074:$C$1700, 2, 0)), 'ICAO LTO Cycle times'!$D$8,VLOOKUP($A297,'Taxi in times'!$B$1074:$C$1700, 2, 0)*60)</f>
        <v>281.31233595800524</v>
      </c>
      <c r="P297" s="30">
        <f>IF(ISNA(VLOOKUP($A297,'Taxi in times'!$B$1700:$C$2346, 2, 0)), 'ICAO LTO Cycle times'!$D$8,VLOOKUP($A297,'Taxi in times'!$B$1700:$C$2346, 2, 0)*60)</f>
        <v>291.16883116883116</v>
      </c>
      <c r="Q297" s="30">
        <f>IF(ISNA(VLOOKUP($A297,'Taxi in times'!$B$2346:$C$3020, 2, 0)), 'ICAO LTO Cycle times'!$D$8,VLOOKUP($A297,'Taxi in times'!$B$2346:$C$3020, 2, 0)*60)</f>
        <v>420</v>
      </c>
      <c r="R297" s="30">
        <f>IF(ISNA(VLOOKUP($A297,'Taxi in times'!$B$3020:$C$3684, 2, 0)), 'ICAO LTO Cycle times'!$D$8,VLOOKUP($A297,'Taxi in times'!$B$3020:$C$3684, 2, 0)*60)</f>
        <v>282.53731343283584</v>
      </c>
      <c r="S297" s="30">
        <f>IF(ISNA(VLOOKUP($A297,'Taxi in times'!$B$3684:$C$4389, 2, 0)), 'ICAO LTO Cycle times'!$D$8,VLOOKUP($A297,'Taxi in times'!$B$3684:$C$4389, 2, 0)*60)</f>
        <v>191.65467625899282</v>
      </c>
      <c r="T297" s="30">
        <f>IF(ISNA(VLOOKUP($A297,'Taxi in times'!$B$4389:$C$5084, 2, 0)), 'ICAO LTO Cycle times'!$D$8,VLOOKUP($A297,'Taxi in times'!$B$4389:$C$5084, 2, 0)*60)</f>
        <v>169.91525423728814</v>
      </c>
      <c r="U297" s="30">
        <f>IF(ISNA(VLOOKUP($A297,'Taxi in times'!$B$5085:$C$5749, 2, 0)), 'ICAO LTO Cycle times'!$D$8,VLOOKUP($A297,'Taxi in times'!$B$5085:$C$5749, 2, 0)*60)</f>
        <v>173.81479324403028</v>
      </c>
      <c r="V297" s="30">
        <f>IF(ISNA(VLOOKUP($A297,'Taxi in times'!$B$5750:$C$6509, 2, 0)), 'ICAO LTO Cycle times'!$D$8,VLOOKUP($A297,'Taxi in times'!$B$5750:$C$6509, 2, 0)*60)</f>
        <v>173.91739674593242</v>
      </c>
      <c r="W297" s="30">
        <f>IF(ISNA(VLOOKUP($A297,'Taxi in times'!$B$6510:$C$7239, 2, 0)), 'ICAO LTO Cycle times'!$D$8,VLOOKUP($A297,'Taxi in times'!$B$6510:$C$7239, 2, 0)*60)</f>
        <v>179.92105263157896</v>
      </c>
    </row>
    <row r="298" spans="1:23">
      <c r="A298" s="3" t="s">
        <v>595</v>
      </c>
      <c r="B298" s="30">
        <f>IF(ISNA(VLOOKUP($A298,' Taxi out times'!$B$2:$C$483, 2, 0)), 'ICAO LTO Cycle times'!$D$7,VLOOKUP($A298,' Taxi out times'!$B$2:$C$483, 2, 0)*60)</f>
        <v>407.38775510204084</v>
      </c>
      <c r="C298" s="30">
        <f>IF(ISNA(VLOOKUP($A298,' Taxi out times'!$B$484:$C$1071, 2, 0)), 'ICAO LTO Cycle times'!$D$7,VLOOKUP($A298,' Taxi out times'!$B$484:$C$1071, 2, 0)*60)</f>
        <v>307.21498371335502</v>
      </c>
      <c r="D298" s="30">
        <f>IF(ISNA(VLOOKUP($A298,' Taxi out times'!$B$1072:$C$1692, 2, 0)), 'ICAO LTO Cycle times'!$D$7,VLOOKUP($A298,' Taxi out times'!$B$1072:$C$1692, 2, 0)*60)</f>
        <v>312.69258633180391</v>
      </c>
      <c r="E298" s="30">
        <f>IF(ISNA(VLOOKUP($A298,' Taxi out times'!$B$1693:$C$2329, 2, 0)), 'ICAO LTO Cycle times'!$D$7,VLOOKUP($A298,' Taxi out times'!$B$1693:$C$2329, 2, 0)*60)</f>
        <v>320.87128712871288</v>
      </c>
      <c r="F298" s="30">
        <f>IF(ISNA(VLOOKUP($A298,' Taxi out times'!$B$2330:$C$2997, 2, 0)), 'ICAO LTO Cycle times'!$D$7,VLOOKUP($A298,' Taxi out times'!$B$2330:$C$2997, 2, 0)*60)</f>
        <v>367.57609921082297</v>
      </c>
      <c r="G298" s="30">
        <f>IF(ISNA(VLOOKUP($A298,' Taxi out times'!$B$2998:$C$3661, 2, 0)), 'ICAO LTO Cycle times'!$D$7,VLOOKUP($A298,' Taxi out times'!$B$2998:$C$3661, 2, 0)*60)</f>
        <v>332.22614840989399</v>
      </c>
      <c r="H298" s="30">
        <f>IF(ISNA(VLOOKUP($A298,' Taxi out times'!$B$3662:$C$4362, 2, 0)), 'ICAO LTO Cycle times'!$D$7,VLOOKUP($A298,' Taxi out times'!$B$3662:$C$4362, 2, 0)*60)</f>
        <v>259.94792514239219</v>
      </c>
      <c r="I298" s="30">
        <f>IF(ISNA(VLOOKUP($A298,' Taxi out times'!$B$4363:$C$5052, 2, 0)), 'ICAO LTO Cycle times'!$D$7,VLOOKUP($A298,' Taxi out times'!$B$4363:$C$5052, 2, 0)*60)</f>
        <v>273.06569343065689</v>
      </c>
      <c r="J298" s="30">
        <f>IF(ISNA(VLOOKUP($A298,' Taxi out times'!$B$5053:$C$5713, 2, 0)), 'ICAO LTO Cycle times'!$D$7,VLOOKUP($A298,' Taxi out times'!$B$5053:$C$5713, 2, 0)*60)</f>
        <v>244.11485003657643</v>
      </c>
      <c r="K298" s="30">
        <f>IF(ISNA(VLOOKUP($A298,' Taxi out times'!$B$5714:$C$6466, 2, 0)), 'ICAO LTO Cycle times'!$D$7,VLOOKUP($A298,' Taxi out times'!$B$5713:$C$6466, 2, 0)*60)</f>
        <v>258.93596807904237</v>
      </c>
      <c r="L298" s="30">
        <f>IF(ISNA(VLOOKUP($A298,' Taxi out times'!$B$6467:$C$7195, 2, 0)), 'ICAO LTO Cycle times'!$D$7,VLOOKUP($A298,' Taxi out times'!$B$6467:$C$7195, 2, 0)*60)</f>
        <v>266.47407993668378</v>
      </c>
      <c r="M298" s="30">
        <f>IF(ISNA(VLOOKUP($A298,'Taxi in times'!$B$2:$C$483, 2, 0)), 'ICAO LTO Cycle times'!$D$8,VLOOKUP($A298,'Taxi in times'!$B$2:$C$483, 2, 0)*60)</f>
        <v>260.08213552361394</v>
      </c>
      <c r="N298" s="30">
        <f>IF(ISNA(VLOOKUP($A298,'Taxi in times'!$B$483:$C$1074, 2, 0)), 'ICAO LTO Cycle times'!$D$8,VLOOKUP($A298,'Taxi in times'!$B$483:$C$1074, 2, 0)*60)</f>
        <v>250.43336058871628</v>
      </c>
      <c r="O298" s="30">
        <f>IF(ISNA(VLOOKUP($A298,'Taxi in times'!$B$1074:$C$1700, 2, 0)), 'ICAO LTO Cycle times'!$D$8,VLOOKUP($A298,'Taxi in times'!$B$1074:$C$1700, 2, 0)*60)</f>
        <v>260.20554493307839</v>
      </c>
      <c r="P298" s="30">
        <f>IF(ISNA(VLOOKUP($A298,'Taxi in times'!$B$1700:$C$2346, 2, 0)), 'ICAO LTO Cycle times'!$D$8,VLOOKUP($A298,'Taxi in times'!$B$1700:$C$2346, 2, 0)*60)</f>
        <v>254.95107632093936</v>
      </c>
      <c r="Q298" s="30">
        <f>IF(ISNA(VLOOKUP($A298,'Taxi in times'!$B$2346:$C$3020, 2, 0)), 'ICAO LTO Cycle times'!$D$8,VLOOKUP($A298,'Taxi in times'!$B$2346:$C$3020, 2, 0)*60)</f>
        <v>319.82202447163513</v>
      </c>
      <c r="R298" s="30">
        <f>IF(ISNA(VLOOKUP($A298,'Taxi in times'!$B$3020:$C$3684, 2, 0)), 'ICAO LTO Cycle times'!$D$8,VLOOKUP($A298,'Taxi in times'!$B$3020:$C$3684, 2, 0)*60)</f>
        <v>243.81818181818181</v>
      </c>
      <c r="S298" s="30">
        <f>IF(ISNA(VLOOKUP($A298,'Taxi in times'!$B$3684:$C$4389, 2, 0)), 'ICAO LTO Cycle times'!$D$8,VLOOKUP($A298,'Taxi in times'!$B$3684:$C$4389, 2, 0)*60)</f>
        <v>176.7341649117123</v>
      </c>
      <c r="T298" s="30">
        <f>IF(ISNA(VLOOKUP($A298,'Taxi in times'!$B$4389:$C$5084, 2, 0)), 'ICAO LTO Cycle times'!$D$8,VLOOKUP($A298,'Taxi in times'!$B$4389:$C$5084, 2, 0)*60)</f>
        <v>171.30678148546824</v>
      </c>
      <c r="U298" s="30">
        <f>IF(ISNA(VLOOKUP($A298,'Taxi in times'!$B$5085:$C$5749, 2, 0)), 'ICAO LTO Cycle times'!$D$8,VLOOKUP($A298,'Taxi in times'!$B$5085:$C$5749, 2, 0)*60)</f>
        <v>161.78297405918892</v>
      </c>
      <c r="V298" s="30">
        <f>IF(ISNA(VLOOKUP($A298,'Taxi in times'!$B$5750:$C$6509, 2, 0)), 'ICAO LTO Cycle times'!$D$8,VLOOKUP($A298,'Taxi in times'!$B$5750:$C$6509, 2, 0)*60)</f>
        <v>164.27783063748811</v>
      </c>
      <c r="W298" s="30">
        <f>IF(ISNA(VLOOKUP($A298,'Taxi in times'!$B$6510:$C$7239, 2, 0)), 'ICAO LTO Cycle times'!$D$8,VLOOKUP($A298,'Taxi in times'!$B$6510:$C$7239, 2, 0)*60)</f>
        <v>165.90261282660333</v>
      </c>
    </row>
    <row r="299" spans="1:23">
      <c r="A299" s="3" t="s">
        <v>596</v>
      </c>
      <c r="B299" s="30">
        <f>IF(ISNA(VLOOKUP($A299,' Taxi out times'!$B$2:$C$483, 2, 0)), 'ICAO LTO Cycle times'!$D$7,VLOOKUP($A299,' Taxi out times'!$B$2:$C$483, 2, 0)*60)</f>
        <v>674.98003549245777</v>
      </c>
      <c r="C299" s="30">
        <f>IF(ISNA(VLOOKUP($A299,' Taxi out times'!$B$484:$C$1071, 2, 0)), 'ICAO LTO Cycle times'!$D$7,VLOOKUP($A299,' Taxi out times'!$B$484:$C$1071, 2, 0)*60)</f>
        <v>555.85504668741669</v>
      </c>
      <c r="D299" s="30">
        <f>IF(ISNA(VLOOKUP($A299,' Taxi out times'!$B$1072:$C$1692, 2, 0)), 'ICAO LTO Cycle times'!$D$7,VLOOKUP($A299,' Taxi out times'!$B$1072:$C$1692, 2, 0)*60)</f>
        <v>570.76938369781305</v>
      </c>
      <c r="E299" s="30">
        <f>IF(ISNA(VLOOKUP($A299,' Taxi out times'!$B$1693:$C$2329, 2, 0)), 'ICAO LTO Cycle times'!$D$7,VLOOKUP($A299,' Taxi out times'!$B$1693:$C$2329, 2, 0)*60)</f>
        <v>653.32134243551491</v>
      </c>
      <c r="F299" s="30">
        <f>IF(ISNA(VLOOKUP($A299,' Taxi out times'!$B$2330:$C$2997, 2, 0)), 'ICAO LTO Cycle times'!$D$7,VLOOKUP($A299,' Taxi out times'!$B$2330:$C$2997, 2, 0)*60)</f>
        <v>675.02807605162059</v>
      </c>
      <c r="G299" s="30">
        <f>IF(ISNA(VLOOKUP($A299,' Taxi out times'!$B$2998:$C$3661, 2, 0)), 'ICAO LTO Cycle times'!$D$7,VLOOKUP($A299,' Taxi out times'!$B$2998:$C$3661, 2, 0)*60)</f>
        <v>703.22932231695529</v>
      </c>
      <c r="H299" s="30">
        <f>IF(ISNA(VLOOKUP($A299,' Taxi out times'!$B$3662:$C$4362, 2, 0)), 'ICAO LTO Cycle times'!$D$7,VLOOKUP($A299,' Taxi out times'!$B$3662:$C$4362, 2, 0)*60)</f>
        <v>624.91172325432422</v>
      </c>
      <c r="I299" s="30">
        <f>IF(ISNA(VLOOKUP($A299,' Taxi out times'!$B$4363:$C$5052, 2, 0)), 'ICAO LTO Cycle times'!$D$7,VLOOKUP($A299,' Taxi out times'!$B$4363:$C$5052, 2, 0)*60)</f>
        <v>603.2745459331403</v>
      </c>
      <c r="J299" s="30">
        <f>IF(ISNA(VLOOKUP($A299,' Taxi out times'!$B$5053:$C$5713, 2, 0)), 'ICAO LTO Cycle times'!$D$7,VLOOKUP($A299,' Taxi out times'!$B$5053:$C$5713, 2, 0)*60)</f>
        <v>558.28994384890257</v>
      </c>
      <c r="K299" s="30">
        <f>IF(ISNA(VLOOKUP($A299,' Taxi out times'!$B$5714:$C$6466, 2, 0)), 'ICAO LTO Cycle times'!$D$7,VLOOKUP($A299,' Taxi out times'!$B$5713:$C$6466, 2, 0)*60)</f>
        <v>578.24378619523952</v>
      </c>
      <c r="L299" s="30">
        <f>IF(ISNA(VLOOKUP($A299,' Taxi out times'!$B$6467:$C$7195, 2, 0)), 'ICAO LTO Cycle times'!$D$7,VLOOKUP($A299,' Taxi out times'!$B$6467:$C$7195, 2, 0)*60)</f>
        <v>599.67178770949727</v>
      </c>
      <c r="M299" s="30">
        <f>IF(ISNA(VLOOKUP($A299,'Taxi in times'!$B$2:$C$483, 2, 0)), 'ICAO LTO Cycle times'!$D$8,VLOOKUP($A299,'Taxi in times'!$B$2:$C$483, 2, 0)*60)</f>
        <v>256.47045732725047</v>
      </c>
      <c r="N299" s="30">
        <f>IF(ISNA(VLOOKUP($A299,'Taxi in times'!$B$483:$C$1074, 2, 0)), 'ICAO LTO Cycle times'!$D$8,VLOOKUP($A299,'Taxi in times'!$B$483:$C$1074, 2, 0)*60)</f>
        <v>262.27480505512239</v>
      </c>
      <c r="O299" s="30">
        <f>IF(ISNA(VLOOKUP($A299,'Taxi in times'!$B$1074:$C$1700, 2, 0)), 'ICAO LTO Cycle times'!$D$8,VLOOKUP($A299,'Taxi in times'!$B$1074:$C$1700, 2, 0)*60)</f>
        <v>263.47083926031291</v>
      </c>
      <c r="P299" s="30">
        <f>IF(ISNA(VLOOKUP($A299,'Taxi in times'!$B$1700:$C$2346, 2, 0)), 'ICAO LTO Cycle times'!$D$8,VLOOKUP($A299,'Taxi in times'!$B$1700:$C$2346, 2, 0)*60)</f>
        <v>280.00245248313922</v>
      </c>
      <c r="Q299" s="30">
        <f>IF(ISNA(VLOOKUP($A299,'Taxi in times'!$B$2346:$C$3020, 2, 0)), 'ICAO LTO Cycle times'!$D$8,VLOOKUP($A299,'Taxi in times'!$B$2346:$C$3020, 2, 0)*60)</f>
        <v>270.45940905075099</v>
      </c>
      <c r="R299" s="30">
        <f>IF(ISNA(VLOOKUP($A299,'Taxi in times'!$B$3020:$C$3684, 2, 0)), 'ICAO LTO Cycle times'!$D$8,VLOOKUP($A299,'Taxi in times'!$B$3020:$C$3684, 2, 0)*60)</f>
        <v>285.15665796344643</v>
      </c>
      <c r="S299" s="30">
        <f>IF(ISNA(VLOOKUP($A299,'Taxi in times'!$B$3684:$C$4389, 2, 0)), 'ICAO LTO Cycle times'!$D$8,VLOOKUP($A299,'Taxi in times'!$B$3684:$C$4389, 2, 0)*60)</f>
        <v>263.42959641255607</v>
      </c>
      <c r="T299" s="30">
        <f>IF(ISNA(VLOOKUP($A299,'Taxi in times'!$B$4389:$C$5084, 2, 0)), 'ICAO LTO Cycle times'!$D$8,VLOOKUP($A299,'Taxi in times'!$B$4389:$C$5084, 2, 0)*60)</f>
        <v>251.64079628168028</v>
      </c>
      <c r="U299" s="30">
        <f>IF(ISNA(VLOOKUP($A299,'Taxi in times'!$B$5085:$C$5749, 2, 0)), 'ICAO LTO Cycle times'!$D$8,VLOOKUP($A299,'Taxi in times'!$B$5085:$C$5749, 2, 0)*60)</f>
        <v>242.20782541982777</v>
      </c>
      <c r="V299" s="30">
        <f>IF(ISNA(VLOOKUP($A299,'Taxi in times'!$B$5750:$C$6509, 2, 0)), 'ICAO LTO Cycle times'!$D$8,VLOOKUP($A299,'Taxi in times'!$B$5750:$C$6509, 2, 0)*60)</f>
        <v>247.6863354037267</v>
      </c>
      <c r="W299" s="30">
        <f>IF(ISNA(VLOOKUP($A299,'Taxi in times'!$B$6510:$C$7239, 2, 0)), 'ICAO LTO Cycle times'!$D$8,VLOOKUP($A299,'Taxi in times'!$B$6510:$C$7239, 2, 0)*60)</f>
        <v>238.82510870516822</v>
      </c>
    </row>
    <row r="300" spans="1:23">
      <c r="A300" s="3" t="s">
        <v>597</v>
      </c>
      <c r="B300" s="30">
        <f>IF(ISNA(VLOOKUP($A300,' Taxi out times'!$B$2:$C$483, 2, 0)), 'ICAO LTO Cycle times'!$D$7,VLOOKUP($A300,' Taxi out times'!$B$2:$C$483, 2, 0)*60)</f>
        <v>601.82633317602642</v>
      </c>
      <c r="C300" s="30">
        <f>IF(ISNA(VLOOKUP($A300,' Taxi out times'!$B$484:$C$1071, 2, 0)), 'ICAO LTO Cycle times'!$D$7,VLOOKUP($A300,' Taxi out times'!$B$484:$C$1071, 2, 0)*60)</f>
        <v>542.51589825119243</v>
      </c>
      <c r="D300" s="30">
        <f>IF(ISNA(VLOOKUP($A300,' Taxi out times'!$B$1072:$C$1692, 2, 0)), 'ICAO LTO Cycle times'!$D$7,VLOOKUP($A300,' Taxi out times'!$B$1072:$C$1692, 2, 0)*60)</f>
        <v>534.61072601240426</v>
      </c>
      <c r="E300" s="30">
        <f>IF(ISNA(VLOOKUP($A300,' Taxi out times'!$B$1693:$C$2329, 2, 0)), 'ICAO LTO Cycle times'!$D$7,VLOOKUP($A300,' Taxi out times'!$B$1693:$C$2329, 2, 0)*60)</f>
        <v>572.125063548551</v>
      </c>
      <c r="F300" s="30">
        <f>IF(ISNA(VLOOKUP($A300,' Taxi out times'!$B$2330:$C$2997, 2, 0)), 'ICAO LTO Cycle times'!$D$7,VLOOKUP($A300,' Taxi out times'!$B$2330:$C$2997, 2, 0)*60)</f>
        <v>581.35230618253195</v>
      </c>
      <c r="G300" s="30">
        <f>IF(ISNA(VLOOKUP($A300,' Taxi out times'!$B$2998:$C$3661, 2, 0)), 'ICAO LTO Cycle times'!$D$7,VLOOKUP($A300,' Taxi out times'!$B$2998:$C$3661, 2, 0)*60)</f>
        <v>605.97525664648595</v>
      </c>
      <c r="H300" s="30">
        <f>IF(ISNA(VLOOKUP($A300,' Taxi out times'!$B$3662:$C$4362, 2, 0)), 'ICAO LTO Cycle times'!$D$7,VLOOKUP($A300,' Taxi out times'!$B$3662:$C$4362, 2, 0)*60)</f>
        <v>519.45452557936164</v>
      </c>
      <c r="I300" s="30">
        <f>IF(ISNA(VLOOKUP($A300,' Taxi out times'!$B$4363:$C$5052, 2, 0)), 'ICAO LTO Cycle times'!$D$7,VLOOKUP($A300,' Taxi out times'!$B$4363:$C$5052, 2, 0)*60)</f>
        <v>531.33657427867911</v>
      </c>
      <c r="J300" s="30">
        <f>IF(ISNA(VLOOKUP($A300,' Taxi out times'!$B$5053:$C$5713, 2, 0)), 'ICAO LTO Cycle times'!$D$7,VLOOKUP($A300,' Taxi out times'!$B$5053:$C$5713, 2, 0)*60)</f>
        <v>548.01496402877706</v>
      </c>
      <c r="K300" s="30">
        <f>IF(ISNA(VLOOKUP($A300,' Taxi out times'!$B$5714:$C$6466, 2, 0)), 'ICAO LTO Cycle times'!$D$7,VLOOKUP($A300,' Taxi out times'!$B$5713:$C$6466, 2, 0)*60)</f>
        <v>557.14051931049539</v>
      </c>
      <c r="L300" s="30">
        <f>IF(ISNA(VLOOKUP($A300,' Taxi out times'!$B$6467:$C$7195, 2, 0)), 'ICAO LTO Cycle times'!$D$7,VLOOKUP($A300,' Taxi out times'!$B$6467:$C$7195, 2, 0)*60)</f>
        <v>524.46854919530745</v>
      </c>
      <c r="M300" s="30">
        <f>IF(ISNA(VLOOKUP($A300,'Taxi in times'!$B$2:$C$483, 2, 0)), 'ICAO LTO Cycle times'!$D$8,VLOOKUP($A300,'Taxi in times'!$B$2:$C$483, 2, 0)*60)</f>
        <v>288.88101983002832</v>
      </c>
      <c r="N300" s="30">
        <f>IF(ISNA(VLOOKUP($A300,'Taxi in times'!$B$483:$C$1074, 2, 0)), 'ICAO LTO Cycle times'!$D$8,VLOOKUP($A300,'Taxi in times'!$B$483:$C$1074, 2, 0)*60)</f>
        <v>269.14590747330959</v>
      </c>
      <c r="O300" s="30">
        <f>IF(ISNA(VLOOKUP($A300,'Taxi in times'!$B$1074:$C$1700, 2, 0)), 'ICAO LTO Cycle times'!$D$8,VLOOKUP($A300,'Taxi in times'!$B$1074:$C$1700, 2, 0)*60)</f>
        <v>263.78295925038134</v>
      </c>
      <c r="P300" s="30">
        <f>IF(ISNA(VLOOKUP($A300,'Taxi in times'!$B$1700:$C$2346, 2, 0)), 'ICAO LTO Cycle times'!$D$8,VLOOKUP($A300,'Taxi in times'!$B$1700:$C$2346, 2, 0)*60)</f>
        <v>261.43684431389005</v>
      </c>
      <c r="Q300" s="30">
        <f>IF(ISNA(VLOOKUP($A300,'Taxi in times'!$B$2346:$C$3020, 2, 0)), 'ICAO LTO Cycle times'!$D$8,VLOOKUP($A300,'Taxi in times'!$B$2346:$C$3020, 2, 0)*60)</f>
        <v>266.69864891325631</v>
      </c>
      <c r="R300" s="30">
        <f>IF(ISNA(VLOOKUP($A300,'Taxi in times'!$B$3020:$C$3684, 2, 0)), 'ICAO LTO Cycle times'!$D$8,VLOOKUP($A300,'Taxi in times'!$B$3020:$C$3684, 2, 0)*60)</f>
        <v>274.14702044367112</v>
      </c>
      <c r="S300" s="30">
        <f>IF(ISNA(VLOOKUP($A300,'Taxi in times'!$B$3684:$C$4389, 2, 0)), 'ICAO LTO Cycle times'!$D$8,VLOOKUP($A300,'Taxi in times'!$B$3684:$C$4389, 2, 0)*60)</f>
        <v>257.24525420030545</v>
      </c>
      <c r="T300" s="30">
        <f>IF(ISNA(VLOOKUP($A300,'Taxi in times'!$B$4389:$C$5084, 2, 0)), 'ICAO LTO Cycle times'!$D$8,VLOOKUP($A300,'Taxi in times'!$B$4389:$C$5084, 2, 0)*60)</f>
        <v>268.33406703980882</v>
      </c>
      <c r="U300" s="30">
        <f>IF(ISNA(VLOOKUP($A300,'Taxi in times'!$B$5085:$C$5749, 2, 0)), 'ICAO LTO Cycle times'!$D$8,VLOOKUP($A300,'Taxi in times'!$B$5085:$C$5749, 2, 0)*60)</f>
        <v>259.21305841924396</v>
      </c>
      <c r="V300" s="30">
        <f>IF(ISNA(VLOOKUP($A300,'Taxi in times'!$B$5750:$C$6509, 2, 0)), 'ICAO LTO Cycle times'!$D$8,VLOOKUP($A300,'Taxi in times'!$B$5750:$C$6509, 2, 0)*60)</f>
        <v>259.38582162691932</v>
      </c>
      <c r="W300" s="30">
        <f>IF(ISNA(VLOOKUP($A300,'Taxi in times'!$B$6510:$C$7239, 2, 0)), 'ICAO LTO Cycle times'!$D$8,VLOOKUP($A300,'Taxi in times'!$B$6510:$C$7239, 2, 0)*60)</f>
        <v>243.67015645218208</v>
      </c>
    </row>
    <row r="301" spans="1:23">
      <c r="A301" s="3" t="s">
        <v>598</v>
      </c>
      <c r="B301" s="30">
        <f>IF(ISNA(VLOOKUP($A301,' Taxi out times'!$B$2:$C$483, 2, 0)), 'ICAO LTO Cycle times'!$D$7,VLOOKUP($A301,' Taxi out times'!$B$2:$C$483, 2, 0)*60)</f>
        <v>614.76350218047628</v>
      </c>
      <c r="C301" s="30">
        <f>IF(ISNA(VLOOKUP($A301,' Taxi out times'!$B$484:$C$1071, 2, 0)), 'ICAO LTO Cycle times'!$D$7,VLOOKUP($A301,' Taxi out times'!$B$484:$C$1071, 2, 0)*60)</f>
        <v>587.77715877437322</v>
      </c>
      <c r="D301" s="30">
        <f>IF(ISNA(VLOOKUP($A301,' Taxi out times'!$B$1072:$C$1692, 2, 0)), 'ICAO LTO Cycle times'!$D$7,VLOOKUP($A301,' Taxi out times'!$B$1072:$C$1692, 2, 0)*60)</f>
        <v>571.22170275590554</v>
      </c>
      <c r="E301" s="30">
        <f>IF(ISNA(VLOOKUP($A301,' Taxi out times'!$B$1693:$C$2329, 2, 0)), 'ICAO LTO Cycle times'!$D$7,VLOOKUP($A301,' Taxi out times'!$B$1693:$C$2329, 2, 0)*60)</f>
        <v>593.10679611650482</v>
      </c>
      <c r="F301" s="30">
        <f>IF(ISNA(VLOOKUP($A301,' Taxi out times'!$B$2330:$C$2997, 2, 0)), 'ICAO LTO Cycle times'!$D$7,VLOOKUP($A301,' Taxi out times'!$B$2330:$C$2997, 2, 0)*60)</f>
        <v>598.86340294419711</v>
      </c>
      <c r="G301" s="30">
        <f>IF(ISNA(VLOOKUP($A301,' Taxi out times'!$B$2998:$C$3661, 2, 0)), 'ICAO LTO Cycle times'!$D$7,VLOOKUP($A301,' Taxi out times'!$B$2998:$C$3661, 2, 0)*60)</f>
        <v>625.43219404630656</v>
      </c>
      <c r="H301" s="30">
        <f>IF(ISNA(VLOOKUP($A301,' Taxi out times'!$B$3662:$C$4362, 2, 0)), 'ICAO LTO Cycle times'!$D$7,VLOOKUP($A301,' Taxi out times'!$B$3662:$C$4362, 2, 0)*60)</f>
        <v>630.97635605006951</v>
      </c>
      <c r="I301" s="30">
        <f>IF(ISNA(VLOOKUP($A301,' Taxi out times'!$B$4363:$C$5052, 2, 0)), 'ICAO LTO Cycle times'!$D$7,VLOOKUP($A301,' Taxi out times'!$B$4363:$C$5052, 2, 0)*60)</f>
        <v>609.17230459191023</v>
      </c>
      <c r="J301" s="30">
        <f>IF(ISNA(VLOOKUP($A301,' Taxi out times'!$B$5053:$C$5713, 2, 0)), 'ICAO LTO Cycle times'!$D$7,VLOOKUP($A301,' Taxi out times'!$B$5053:$C$5713, 2, 0)*60)</f>
        <v>621.09382081885474</v>
      </c>
      <c r="K301" s="30">
        <f>IF(ISNA(VLOOKUP($A301,' Taxi out times'!$B$5714:$C$6466, 2, 0)), 'ICAO LTO Cycle times'!$D$7,VLOOKUP($A301,' Taxi out times'!$B$5713:$C$6466, 2, 0)*60)</f>
        <v>629.47696669029051</v>
      </c>
      <c r="L301" s="30">
        <f>IF(ISNA(VLOOKUP($A301,' Taxi out times'!$B$6467:$C$7195, 2, 0)), 'ICAO LTO Cycle times'!$D$7,VLOOKUP($A301,' Taxi out times'!$B$6467:$C$7195, 2, 0)*60)</f>
        <v>621.28025477707001</v>
      </c>
      <c r="M301" s="30">
        <f>IF(ISNA(VLOOKUP($A301,'Taxi in times'!$B$2:$C$483, 2, 0)), 'ICAO LTO Cycle times'!$D$8,VLOOKUP($A301,'Taxi in times'!$B$2:$C$483, 2, 0)*60)</f>
        <v>305.34232715008432</v>
      </c>
      <c r="N301" s="30">
        <f>IF(ISNA(VLOOKUP($A301,'Taxi in times'!$B$483:$C$1074, 2, 0)), 'ICAO LTO Cycle times'!$D$8,VLOOKUP($A301,'Taxi in times'!$B$483:$C$1074, 2, 0)*60)</f>
        <v>300.87530198847799</v>
      </c>
      <c r="O301" s="30">
        <f>IF(ISNA(VLOOKUP($A301,'Taxi in times'!$B$1074:$C$1700, 2, 0)), 'ICAO LTO Cycle times'!$D$8,VLOOKUP($A301,'Taxi in times'!$B$1074:$C$1700, 2, 0)*60)</f>
        <v>300.47911547911548</v>
      </c>
      <c r="P301" s="30">
        <f>IF(ISNA(VLOOKUP($A301,'Taxi in times'!$B$1700:$C$2346, 2, 0)), 'ICAO LTO Cycle times'!$D$8,VLOOKUP($A301,'Taxi in times'!$B$1700:$C$2346, 2, 0)*60)</f>
        <v>295.66643292518472</v>
      </c>
      <c r="Q301" s="30">
        <f>IF(ISNA(VLOOKUP($A301,'Taxi in times'!$B$2346:$C$3020, 2, 0)), 'ICAO LTO Cycle times'!$D$8,VLOOKUP($A301,'Taxi in times'!$B$2346:$C$3020, 2, 0)*60)</f>
        <v>298.35710603196424</v>
      </c>
      <c r="R301" s="30">
        <f>IF(ISNA(VLOOKUP($A301,'Taxi in times'!$B$3020:$C$3684, 2, 0)), 'ICAO LTO Cycle times'!$D$8,VLOOKUP($A301,'Taxi in times'!$B$3020:$C$3684, 2, 0)*60)</f>
        <v>296.97406816054615</v>
      </c>
      <c r="S301" s="30">
        <f>IF(ISNA(VLOOKUP($A301,'Taxi in times'!$B$3684:$C$4389, 2, 0)), 'ICAO LTO Cycle times'!$D$8,VLOOKUP($A301,'Taxi in times'!$B$3684:$C$4389, 2, 0)*60)</f>
        <v>294.76212599888498</v>
      </c>
      <c r="T301" s="30">
        <f>IF(ISNA(VLOOKUP($A301,'Taxi in times'!$B$4389:$C$5084, 2, 0)), 'ICAO LTO Cycle times'!$D$8,VLOOKUP($A301,'Taxi in times'!$B$4389:$C$5084, 2, 0)*60)</f>
        <v>297.05693933164412</v>
      </c>
      <c r="U301" s="30">
        <f>IF(ISNA(VLOOKUP($A301,'Taxi in times'!$B$5085:$C$5749, 2, 0)), 'ICAO LTO Cycle times'!$D$8,VLOOKUP($A301,'Taxi in times'!$B$5085:$C$5749, 2, 0)*60)</f>
        <v>303.72906924121287</v>
      </c>
      <c r="V301" s="30">
        <f>IF(ISNA(VLOOKUP($A301,'Taxi in times'!$B$5750:$C$6509, 2, 0)), 'ICAO LTO Cycle times'!$D$8,VLOOKUP($A301,'Taxi in times'!$B$5750:$C$6509, 2, 0)*60)</f>
        <v>304.71973889598411</v>
      </c>
      <c r="W301" s="30">
        <f>IF(ISNA(VLOOKUP($A301,'Taxi in times'!$B$6510:$C$7239, 2, 0)), 'ICAO LTO Cycle times'!$D$8,VLOOKUP($A301,'Taxi in times'!$B$6510:$C$7239, 2, 0)*60)</f>
        <v>300.05424954792045</v>
      </c>
    </row>
    <row r="302" spans="1:23">
      <c r="A302" s="3" t="s">
        <v>599</v>
      </c>
      <c r="B302" s="30">
        <f>IF(ISNA(VLOOKUP($A302,' Taxi out times'!$B$2:$C$483, 2, 0)), 'ICAO LTO Cycle times'!$D$7,VLOOKUP($A302,' Taxi out times'!$B$2:$C$483, 2, 0)*60)</f>
        <v>620.83708609271525</v>
      </c>
      <c r="C302" s="30">
        <f>IF(ISNA(VLOOKUP($A302,' Taxi out times'!$B$484:$C$1071, 2, 0)), 'ICAO LTO Cycle times'!$D$7,VLOOKUP($A302,' Taxi out times'!$B$484:$C$1071, 2, 0)*60)</f>
        <v>455.09096468429902</v>
      </c>
      <c r="D302" s="30">
        <f>IF(ISNA(VLOOKUP($A302,' Taxi out times'!$B$1072:$C$1692, 2, 0)), 'ICAO LTO Cycle times'!$D$7,VLOOKUP($A302,' Taxi out times'!$B$1072:$C$1692, 2, 0)*60)</f>
        <v>461.10919209364806</v>
      </c>
      <c r="E302" s="30">
        <f>IF(ISNA(VLOOKUP($A302,' Taxi out times'!$B$1693:$C$2329, 2, 0)), 'ICAO LTO Cycle times'!$D$7,VLOOKUP($A302,' Taxi out times'!$B$1693:$C$2329, 2, 0)*60)</f>
        <v>553.89698736637513</v>
      </c>
      <c r="F302" s="30">
        <f>IF(ISNA(VLOOKUP($A302,' Taxi out times'!$B$2330:$C$2997, 2, 0)), 'ICAO LTO Cycle times'!$D$7,VLOOKUP($A302,' Taxi out times'!$B$2330:$C$2997, 2, 0)*60)</f>
        <v>599.20711762396968</v>
      </c>
      <c r="G302" s="30">
        <f>IF(ISNA(VLOOKUP($A302,' Taxi out times'!$B$2998:$C$3661, 2, 0)), 'ICAO LTO Cycle times'!$D$7,VLOOKUP($A302,' Taxi out times'!$B$2998:$C$3661, 2, 0)*60)</f>
        <v>585.29496722586384</v>
      </c>
      <c r="H302" s="30">
        <f>IF(ISNA(VLOOKUP($A302,' Taxi out times'!$B$3662:$C$4362, 2, 0)), 'ICAO LTO Cycle times'!$D$7,VLOOKUP($A302,' Taxi out times'!$B$3662:$C$4362, 2, 0)*60)</f>
        <v>445.50917596257648</v>
      </c>
      <c r="I302" s="30">
        <f>IF(ISNA(VLOOKUP($A302,' Taxi out times'!$B$4363:$C$5052, 2, 0)), 'ICAO LTO Cycle times'!$D$7,VLOOKUP($A302,' Taxi out times'!$B$4363:$C$5052, 2, 0)*60)</f>
        <v>460.4842910178977</v>
      </c>
      <c r="J302" s="30">
        <f>IF(ISNA(VLOOKUP($A302,' Taxi out times'!$B$5053:$C$5713, 2, 0)), 'ICAO LTO Cycle times'!$D$7,VLOOKUP($A302,' Taxi out times'!$B$5053:$C$5713, 2, 0)*60)</f>
        <v>417.59832927253746</v>
      </c>
      <c r="K302" s="30">
        <f>IF(ISNA(VLOOKUP($A302,' Taxi out times'!$B$5714:$C$6466, 2, 0)), 'ICAO LTO Cycle times'!$D$7,VLOOKUP($A302,' Taxi out times'!$B$5713:$C$6466, 2, 0)*60)</f>
        <v>421.41244077023896</v>
      </c>
      <c r="L302" s="30">
        <f>IF(ISNA(VLOOKUP($A302,' Taxi out times'!$B$6467:$C$7195, 2, 0)), 'ICAO LTO Cycle times'!$D$7,VLOOKUP($A302,' Taxi out times'!$B$6467:$C$7195, 2, 0)*60)</f>
        <v>422.08807262861319</v>
      </c>
      <c r="M302" s="30">
        <f>IF(ISNA(VLOOKUP($A302,'Taxi in times'!$B$2:$C$483, 2, 0)), 'ICAO LTO Cycle times'!$D$8,VLOOKUP($A302,'Taxi in times'!$B$2:$C$483, 2, 0)*60)</f>
        <v>287.42295430393199</v>
      </c>
      <c r="N302" s="30">
        <f>IF(ISNA(VLOOKUP($A302,'Taxi in times'!$B$483:$C$1074, 2, 0)), 'ICAO LTO Cycle times'!$D$8,VLOOKUP($A302,'Taxi in times'!$B$483:$C$1074, 2, 0)*60)</f>
        <v>249.54628780934922</v>
      </c>
      <c r="O302" s="30">
        <f>IF(ISNA(VLOOKUP($A302,'Taxi in times'!$B$1074:$C$1700, 2, 0)), 'ICAO LTO Cycle times'!$D$8,VLOOKUP($A302,'Taxi in times'!$B$1074:$C$1700, 2, 0)*60)</f>
        <v>248.96498653328206</v>
      </c>
      <c r="P302" s="30">
        <f>IF(ISNA(VLOOKUP($A302,'Taxi in times'!$B$1700:$C$2346, 2, 0)), 'ICAO LTO Cycle times'!$D$8,VLOOKUP($A302,'Taxi in times'!$B$1700:$C$2346, 2, 0)*60)</f>
        <v>228.08273145108336</v>
      </c>
      <c r="Q302" s="30">
        <f>IF(ISNA(VLOOKUP($A302,'Taxi in times'!$B$2346:$C$3020, 2, 0)), 'ICAO LTO Cycle times'!$D$8,VLOOKUP($A302,'Taxi in times'!$B$2346:$C$3020, 2, 0)*60)</f>
        <v>222.97286669288243</v>
      </c>
      <c r="R302" s="30">
        <f>IF(ISNA(VLOOKUP($A302,'Taxi in times'!$B$3020:$C$3684, 2, 0)), 'ICAO LTO Cycle times'!$D$8,VLOOKUP($A302,'Taxi in times'!$B$3020:$C$3684, 2, 0)*60)</f>
        <v>233.00267162272041</v>
      </c>
      <c r="S302" s="30">
        <f>IF(ISNA(VLOOKUP($A302,'Taxi in times'!$B$3684:$C$4389, 2, 0)), 'ICAO LTO Cycle times'!$D$8,VLOOKUP($A302,'Taxi in times'!$B$3684:$C$4389, 2, 0)*60)</f>
        <v>182.1126000539617</v>
      </c>
      <c r="T302" s="30">
        <f>IF(ISNA(VLOOKUP($A302,'Taxi in times'!$B$4389:$C$5084, 2, 0)), 'ICAO LTO Cycle times'!$D$8,VLOOKUP($A302,'Taxi in times'!$B$4389:$C$5084, 2, 0)*60)</f>
        <v>186.46133392421893</v>
      </c>
      <c r="U302" s="30">
        <f>IF(ISNA(VLOOKUP($A302,'Taxi in times'!$B$5085:$C$5749, 2, 0)), 'ICAO LTO Cycle times'!$D$8,VLOOKUP($A302,'Taxi in times'!$B$5085:$C$5749, 2, 0)*60)</f>
        <v>186.43538767395628</v>
      </c>
      <c r="V302" s="30">
        <f>IF(ISNA(VLOOKUP($A302,'Taxi in times'!$B$5750:$C$6509, 2, 0)), 'ICAO LTO Cycle times'!$D$8,VLOOKUP($A302,'Taxi in times'!$B$5750:$C$6509, 2, 0)*60)</f>
        <v>189.13063222160554</v>
      </c>
      <c r="W302" s="30">
        <f>IF(ISNA(VLOOKUP($A302,'Taxi in times'!$B$6510:$C$7239, 2, 0)), 'ICAO LTO Cycle times'!$D$8,VLOOKUP($A302,'Taxi in times'!$B$6510:$C$7239, 2, 0)*60)</f>
        <v>195.75301676853158</v>
      </c>
    </row>
    <row r="303" spans="1:23">
      <c r="A303" s="3" t="s">
        <v>600</v>
      </c>
      <c r="B303" s="30">
        <f>IF(ISNA(VLOOKUP($A303,' Taxi out times'!$B$2:$C$483, 2, 0)), 'ICAO LTO Cycle times'!$D$7,VLOOKUP($A303,' Taxi out times'!$B$2:$C$483, 2, 0)*60)</f>
        <v>290.72217502124045</v>
      </c>
      <c r="C303" s="30">
        <f>IF(ISNA(VLOOKUP($A303,' Taxi out times'!$B$484:$C$1071, 2, 0)), 'ICAO LTO Cycle times'!$D$7,VLOOKUP($A303,' Taxi out times'!$B$484:$C$1071, 2, 0)*60)</f>
        <v>306.31056487827937</v>
      </c>
      <c r="D303" s="30">
        <f>IF(ISNA(VLOOKUP($A303,' Taxi out times'!$B$1072:$C$1692, 2, 0)), 'ICAO LTO Cycle times'!$D$7,VLOOKUP($A303,' Taxi out times'!$B$1072:$C$1692, 2, 0)*60)</f>
        <v>357.39876760563379</v>
      </c>
      <c r="E303" s="30">
        <f>IF(ISNA(VLOOKUP($A303,' Taxi out times'!$B$1693:$C$2329, 2, 0)), 'ICAO LTO Cycle times'!$D$7,VLOOKUP($A303,' Taxi out times'!$B$1693:$C$2329, 2, 0)*60)</f>
        <v>323.50702702702705</v>
      </c>
      <c r="F303" s="30">
        <f>IF(ISNA(VLOOKUP($A303,' Taxi out times'!$B$2330:$C$2997, 2, 0)), 'ICAO LTO Cycle times'!$D$7,VLOOKUP($A303,' Taxi out times'!$B$2330:$C$2997, 2, 0)*60)</f>
        <v>311.45122918318793</v>
      </c>
      <c r="G303" s="30">
        <f>IF(ISNA(VLOOKUP($A303,' Taxi out times'!$B$2998:$C$3661, 2, 0)), 'ICAO LTO Cycle times'!$D$7,VLOOKUP($A303,' Taxi out times'!$B$2998:$C$3661, 2, 0)*60)</f>
        <v>291.03843008994278</v>
      </c>
      <c r="H303" s="30">
        <f>IF(ISNA(VLOOKUP($A303,' Taxi out times'!$B$3662:$C$4362, 2, 0)), 'ICAO LTO Cycle times'!$D$7,VLOOKUP($A303,' Taxi out times'!$B$3662:$C$4362, 2, 0)*60)</f>
        <v>277.4729842061513</v>
      </c>
      <c r="I303" s="30">
        <f>IF(ISNA(VLOOKUP($A303,' Taxi out times'!$B$4363:$C$5052, 2, 0)), 'ICAO LTO Cycle times'!$D$7,VLOOKUP($A303,' Taxi out times'!$B$4363:$C$5052, 2, 0)*60)</f>
        <v>279.72618700844743</v>
      </c>
      <c r="J303" s="30">
        <f>IF(ISNA(VLOOKUP($A303,' Taxi out times'!$B$5053:$C$5713, 2, 0)), 'ICAO LTO Cycle times'!$D$7,VLOOKUP($A303,' Taxi out times'!$B$5053:$C$5713, 2, 0)*60)</f>
        <v>297.48873148744366</v>
      </c>
      <c r="K303" s="30">
        <f>IF(ISNA(VLOOKUP($A303,' Taxi out times'!$B$5714:$C$6466, 2, 0)), 'ICAO LTO Cycle times'!$D$7,VLOOKUP($A303,' Taxi out times'!$B$5713:$C$6466, 2, 0)*60)</f>
        <v>279.97032640949556</v>
      </c>
      <c r="L303" s="30">
        <f>IF(ISNA(VLOOKUP($A303,' Taxi out times'!$B$6467:$C$7195, 2, 0)), 'ICAO LTO Cycle times'!$D$7,VLOOKUP($A303,' Taxi out times'!$B$6467:$C$7195, 2, 0)*60)</f>
        <v>285.35665482372235</v>
      </c>
      <c r="M303" s="30">
        <f>IF(ISNA(VLOOKUP($A303,'Taxi in times'!$B$2:$C$483, 2, 0)), 'ICAO LTO Cycle times'!$D$8,VLOOKUP($A303,'Taxi in times'!$B$2:$C$483, 2, 0)*60)</f>
        <v>192.94584632832434</v>
      </c>
      <c r="N303" s="30">
        <f>IF(ISNA(VLOOKUP($A303,'Taxi in times'!$B$483:$C$1074, 2, 0)), 'ICAO LTO Cycle times'!$D$8,VLOOKUP($A303,'Taxi in times'!$B$483:$C$1074, 2, 0)*60)</f>
        <v>199.61210974456009</v>
      </c>
      <c r="O303" s="30">
        <f>IF(ISNA(VLOOKUP($A303,'Taxi in times'!$B$1074:$C$1700, 2, 0)), 'ICAO LTO Cycle times'!$D$8,VLOOKUP($A303,'Taxi in times'!$B$1074:$C$1700, 2, 0)*60)</f>
        <v>196.27476882430648</v>
      </c>
      <c r="P303" s="30">
        <f>IF(ISNA(VLOOKUP($A303,'Taxi in times'!$B$1700:$C$2346, 2, 0)), 'ICAO LTO Cycle times'!$D$8,VLOOKUP($A303,'Taxi in times'!$B$1700:$C$2346, 2, 0)*60)</f>
        <v>209.57161401990481</v>
      </c>
      <c r="Q303" s="30">
        <f>IF(ISNA(VLOOKUP($A303,'Taxi in times'!$B$2346:$C$3020, 2, 0)), 'ICAO LTO Cycle times'!$D$8,VLOOKUP($A303,'Taxi in times'!$B$2346:$C$3020, 2, 0)*60)</f>
        <v>206.80412371134022</v>
      </c>
      <c r="R303" s="30">
        <f>IF(ISNA(VLOOKUP($A303,'Taxi in times'!$B$3020:$C$3684, 2, 0)), 'ICAO LTO Cycle times'!$D$8,VLOOKUP($A303,'Taxi in times'!$B$3020:$C$3684, 2, 0)*60)</f>
        <v>209.14800655379574</v>
      </c>
      <c r="S303" s="30">
        <f>IF(ISNA(VLOOKUP($A303,'Taxi in times'!$B$3684:$C$4389, 2, 0)), 'ICAO LTO Cycle times'!$D$8,VLOOKUP($A303,'Taxi in times'!$B$3684:$C$4389, 2, 0)*60)</f>
        <v>205.86637094538398</v>
      </c>
      <c r="T303" s="30">
        <f>IF(ISNA(VLOOKUP($A303,'Taxi in times'!$B$4389:$C$5084, 2, 0)), 'ICAO LTO Cycle times'!$D$8,VLOOKUP($A303,'Taxi in times'!$B$4389:$C$5084, 2, 0)*60)</f>
        <v>199.81924198250729</v>
      </c>
      <c r="U303" s="30">
        <f>IF(ISNA(VLOOKUP($A303,'Taxi in times'!$B$5085:$C$5749, 2, 0)), 'ICAO LTO Cycle times'!$D$8,VLOOKUP($A303,'Taxi in times'!$B$5085:$C$5749, 2, 0)*60)</f>
        <v>212.2186495176849</v>
      </c>
      <c r="V303" s="30">
        <f>IF(ISNA(VLOOKUP($A303,'Taxi in times'!$B$5750:$C$6509, 2, 0)), 'ICAO LTO Cycle times'!$D$8,VLOOKUP($A303,'Taxi in times'!$B$5750:$C$6509, 2, 0)*60)</f>
        <v>211.640903686088</v>
      </c>
      <c r="W303" s="30">
        <f>IF(ISNA(VLOOKUP($A303,'Taxi in times'!$B$6510:$C$7239, 2, 0)), 'ICAO LTO Cycle times'!$D$8,VLOOKUP($A303,'Taxi in times'!$B$6510:$C$7239, 2, 0)*60)</f>
        <v>221.23869553302276</v>
      </c>
    </row>
    <row r="304" spans="1:23">
      <c r="A304" s="3" t="s">
        <v>601</v>
      </c>
      <c r="B304" s="30">
        <f>IF(ISNA(VLOOKUP($A304,' Taxi out times'!$B$2:$C$483, 2, 0)), 'ICAO LTO Cycle times'!$D$7,VLOOKUP($A304,' Taxi out times'!$B$2:$C$483, 2, 0)*60)</f>
        <v>1140</v>
      </c>
      <c r="C304" s="30">
        <f>IF(ISNA(VLOOKUP($A304,' Taxi out times'!$B$484:$C$1071, 2, 0)), 'ICAO LTO Cycle times'!$D$7,VLOOKUP($A304,' Taxi out times'!$B$484:$C$1071, 2, 0)*60)</f>
        <v>1140</v>
      </c>
      <c r="D304" s="30">
        <f>IF(ISNA(VLOOKUP($A304,' Taxi out times'!$B$1072:$C$1692, 2, 0)), 'ICAO LTO Cycle times'!$D$7,VLOOKUP($A304,' Taxi out times'!$B$1072:$C$1692, 2, 0)*60)</f>
        <v>1140</v>
      </c>
      <c r="E304" s="30">
        <f>IF(ISNA(VLOOKUP($A304,' Taxi out times'!$B$1693:$C$2329, 2, 0)), 'ICAO LTO Cycle times'!$D$7,VLOOKUP($A304,' Taxi out times'!$B$1693:$C$2329, 2, 0)*60)</f>
        <v>524.93723849372384</v>
      </c>
      <c r="F304" s="30">
        <f>IF(ISNA(VLOOKUP($A304,' Taxi out times'!$B$2330:$C$2997, 2, 0)), 'ICAO LTO Cycle times'!$D$7,VLOOKUP($A304,' Taxi out times'!$B$2330:$C$2997, 2, 0)*60)</f>
        <v>528.24742268041246</v>
      </c>
      <c r="G304" s="30">
        <f>IF(ISNA(VLOOKUP($A304,' Taxi out times'!$B$2998:$C$3661, 2, 0)), 'ICAO LTO Cycle times'!$D$7,VLOOKUP($A304,' Taxi out times'!$B$2998:$C$3661, 2, 0)*60)</f>
        <v>557.70925110132157</v>
      </c>
      <c r="H304" s="30">
        <f>IF(ISNA(VLOOKUP($A304,' Taxi out times'!$B$3662:$C$4362, 2, 0)), 'ICAO LTO Cycle times'!$D$7,VLOOKUP($A304,' Taxi out times'!$B$3662:$C$4362, 2, 0)*60)</f>
        <v>523.44827586206895</v>
      </c>
      <c r="I304" s="30">
        <f>IF(ISNA(VLOOKUP($A304,' Taxi out times'!$B$4363:$C$5052, 2, 0)), 'ICAO LTO Cycle times'!$D$7,VLOOKUP($A304,' Taxi out times'!$B$4363:$C$5052, 2, 0)*60)</f>
        <v>1140</v>
      </c>
      <c r="J304" s="30">
        <f>IF(ISNA(VLOOKUP($A304,' Taxi out times'!$B$5053:$C$5713, 2, 0)), 'ICAO LTO Cycle times'!$D$7,VLOOKUP($A304,' Taxi out times'!$B$5053:$C$5713, 2, 0)*60)</f>
        <v>1140</v>
      </c>
      <c r="K304" s="30">
        <f>IF(ISNA(VLOOKUP($A304,' Taxi out times'!$B$5714:$C$6466, 2, 0)), 'ICAO LTO Cycle times'!$D$7,VLOOKUP($A304,' Taxi out times'!$B$5713:$C$6466, 2, 0)*60)</f>
        <v>473.16176470588232</v>
      </c>
      <c r="L304" s="30">
        <f>IF(ISNA(VLOOKUP($A304,' Taxi out times'!$B$6467:$C$7195, 2, 0)), 'ICAO LTO Cycle times'!$D$7,VLOOKUP($A304,' Taxi out times'!$B$6467:$C$7195, 2, 0)*60)</f>
        <v>1140</v>
      </c>
      <c r="M304" s="30">
        <f>IF(ISNA(VLOOKUP($A304,'Taxi in times'!$B$2:$C$483, 2, 0)), 'ICAO LTO Cycle times'!$D$8,VLOOKUP($A304,'Taxi in times'!$B$2:$C$483, 2, 0)*60)</f>
        <v>420</v>
      </c>
      <c r="N304" s="30">
        <f>IF(ISNA(VLOOKUP($A304,'Taxi in times'!$B$483:$C$1074, 2, 0)), 'ICAO LTO Cycle times'!$D$8,VLOOKUP($A304,'Taxi in times'!$B$483:$C$1074, 2, 0)*60)</f>
        <v>420</v>
      </c>
      <c r="O304" s="30">
        <f>IF(ISNA(VLOOKUP($A304,'Taxi in times'!$B$1074:$C$1700, 2, 0)), 'ICAO LTO Cycle times'!$D$8,VLOOKUP($A304,'Taxi in times'!$B$1074:$C$1700, 2, 0)*60)</f>
        <v>420</v>
      </c>
      <c r="P304" s="30">
        <f>IF(ISNA(VLOOKUP($A304,'Taxi in times'!$B$1700:$C$2346, 2, 0)), 'ICAO LTO Cycle times'!$D$8,VLOOKUP($A304,'Taxi in times'!$B$1700:$C$2346, 2, 0)*60)</f>
        <v>260</v>
      </c>
      <c r="Q304" s="30">
        <f>IF(ISNA(VLOOKUP($A304,'Taxi in times'!$B$2346:$C$3020, 2, 0)), 'ICAO LTO Cycle times'!$D$8,VLOOKUP($A304,'Taxi in times'!$B$2346:$C$3020, 2, 0)*60)</f>
        <v>230.43103448275863</v>
      </c>
      <c r="R304" s="30">
        <f>IF(ISNA(VLOOKUP($A304,'Taxi in times'!$B$3020:$C$3684, 2, 0)), 'ICAO LTO Cycle times'!$D$8,VLOOKUP($A304,'Taxi in times'!$B$3020:$C$3684, 2, 0)*60)</f>
        <v>284.46215139442234</v>
      </c>
      <c r="S304" s="30">
        <f>IF(ISNA(VLOOKUP($A304,'Taxi in times'!$B$3684:$C$4389, 2, 0)), 'ICAO LTO Cycle times'!$D$8,VLOOKUP($A304,'Taxi in times'!$B$3684:$C$4389, 2, 0)*60)</f>
        <v>259.43661971830988</v>
      </c>
      <c r="T304" s="30">
        <f>IF(ISNA(VLOOKUP($A304,'Taxi in times'!$B$4389:$C$5084, 2, 0)), 'ICAO LTO Cycle times'!$D$8,VLOOKUP($A304,'Taxi in times'!$B$4389:$C$5084, 2, 0)*60)</f>
        <v>295.86206896551727</v>
      </c>
      <c r="U304" s="30">
        <f>IF(ISNA(VLOOKUP($A304,'Taxi in times'!$B$5085:$C$5749, 2, 0)), 'ICAO LTO Cycle times'!$D$8,VLOOKUP($A304,'Taxi in times'!$B$5085:$C$5749, 2, 0)*60)</f>
        <v>372.61904761904765</v>
      </c>
      <c r="V304" s="30">
        <f>IF(ISNA(VLOOKUP($A304,'Taxi in times'!$B$5750:$C$6509, 2, 0)), 'ICAO LTO Cycle times'!$D$8,VLOOKUP($A304,'Taxi in times'!$B$5750:$C$6509, 2, 0)*60)</f>
        <v>254.10526315789474</v>
      </c>
      <c r="W304" s="30">
        <f>IF(ISNA(VLOOKUP($A304,'Taxi in times'!$B$6510:$C$7239, 2, 0)), 'ICAO LTO Cycle times'!$D$8,VLOOKUP($A304,'Taxi in times'!$B$6510:$C$7239, 2, 0)*60)</f>
        <v>279.13043478260869</v>
      </c>
    </row>
    <row r="305" spans="1:23">
      <c r="A305" s="3" t="s">
        <v>1072</v>
      </c>
      <c r="B305" s="30">
        <f>IF(ISNA(VLOOKUP($A305,' Taxi out times'!$B$2:$C$483, 2, 0)), 'ICAO LTO Cycle times'!$D$7,VLOOKUP($A305,' Taxi out times'!$B$2:$C$483, 2, 0)*60)</f>
        <v>1140</v>
      </c>
      <c r="C305" s="30">
        <f>IF(ISNA(VLOOKUP($A305,' Taxi out times'!$B$484:$C$1071, 2, 0)), 'ICAO LTO Cycle times'!$D$7,VLOOKUP($A305,' Taxi out times'!$B$484:$C$1071, 2, 0)*60)</f>
        <v>1140</v>
      </c>
      <c r="D305" s="30">
        <f>IF(ISNA(VLOOKUP($A305,' Taxi out times'!$B$1072:$C$1692, 2, 0)), 'ICAO LTO Cycle times'!$D$7,VLOOKUP($A305,' Taxi out times'!$B$1072:$C$1692, 2, 0)*60)</f>
        <v>1140</v>
      </c>
      <c r="E305" s="30">
        <f>IF(ISNA(VLOOKUP($A305,' Taxi out times'!$B$1693:$C$2329, 2, 0)), 'ICAO LTO Cycle times'!$D$7,VLOOKUP($A305,' Taxi out times'!$B$1693:$C$2329, 2, 0)*60)</f>
        <v>1140</v>
      </c>
      <c r="F305" s="30">
        <f>IF(ISNA(VLOOKUP($A305,' Taxi out times'!$B$2330:$C$2997, 2, 0)), 'ICAO LTO Cycle times'!$D$7,VLOOKUP($A305,' Taxi out times'!$B$2330:$C$2997, 2, 0)*60)</f>
        <v>1140</v>
      </c>
      <c r="G305" s="30">
        <f>IF(ISNA(VLOOKUP($A305,' Taxi out times'!$B$2998:$C$3661, 2, 0)), 'ICAO LTO Cycle times'!$D$7,VLOOKUP($A305,' Taxi out times'!$B$2998:$C$3661, 2, 0)*60)</f>
        <v>1140</v>
      </c>
      <c r="H305" s="30">
        <f>IF(ISNA(VLOOKUP($A305,' Taxi out times'!$B$3662:$C$4362, 2, 0)), 'ICAO LTO Cycle times'!$D$7,VLOOKUP($A305,' Taxi out times'!$B$3662:$C$4362, 2, 0)*60)</f>
        <v>578.48275862068965</v>
      </c>
      <c r="I305" s="30">
        <f>IF(ISNA(VLOOKUP($A305,' Taxi out times'!$B$4363:$C$5052, 2, 0)), 'ICAO LTO Cycle times'!$D$7,VLOOKUP($A305,' Taxi out times'!$B$4363:$C$5052, 2, 0)*60)</f>
        <v>585.1282051282052</v>
      </c>
      <c r="J305" s="30">
        <f>IF(ISNA(VLOOKUP($A305,' Taxi out times'!$B$5053:$C$5713, 2, 0)), 'ICAO LTO Cycle times'!$D$7,VLOOKUP($A305,' Taxi out times'!$B$5053:$C$5713, 2, 0)*60)</f>
        <v>588.52941176470586</v>
      </c>
      <c r="K305" s="30">
        <f>IF(ISNA(VLOOKUP($A305,' Taxi out times'!$B$5714:$C$6466, 2, 0)), 'ICAO LTO Cycle times'!$D$7,VLOOKUP($A305,' Taxi out times'!$B$5713:$C$6466, 2, 0)*60)</f>
        <v>1140</v>
      </c>
      <c r="L305" s="30">
        <f>IF(ISNA(VLOOKUP($A305,' Taxi out times'!$B$6467:$C$7195, 2, 0)), 'ICAO LTO Cycle times'!$D$7,VLOOKUP($A305,' Taxi out times'!$B$6467:$C$7195, 2, 0)*60)</f>
        <v>1140</v>
      </c>
      <c r="M305" s="30">
        <f>IF(ISNA(VLOOKUP($A305,'Taxi in times'!$B$2:$C$483, 2, 0)), 'ICAO LTO Cycle times'!$D$8,VLOOKUP($A305,'Taxi in times'!$B$2:$C$483, 2, 0)*60)</f>
        <v>420</v>
      </c>
      <c r="N305" s="30">
        <f>IF(ISNA(VLOOKUP($A305,'Taxi in times'!$B$483:$C$1074, 2, 0)), 'ICAO LTO Cycle times'!$D$8,VLOOKUP($A305,'Taxi in times'!$B$483:$C$1074, 2, 0)*60)</f>
        <v>420</v>
      </c>
      <c r="O305" s="30">
        <f>IF(ISNA(VLOOKUP($A305,'Taxi in times'!$B$1074:$C$1700, 2, 0)), 'ICAO LTO Cycle times'!$D$8,VLOOKUP($A305,'Taxi in times'!$B$1074:$C$1700, 2, 0)*60)</f>
        <v>420</v>
      </c>
      <c r="P305" s="30">
        <f>IF(ISNA(VLOOKUP($A305,'Taxi in times'!$B$1700:$C$2346, 2, 0)), 'ICAO LTO Cycle times'!$D$8,VLOOKUP($A305,'Taxi in times'!$B$1700:$C$2346, 2, 0)*60)</f>
        <v>420</v>
      </c>
      <c r="Q305" s="30">
        <f>IF(ISNA(VLOOKUP($A305,'Taxi in times'!$B$2346:$C$3020, 2, 0)), 'ICAO LTO Cycle times'!$D$8,VLOOKUP($A305,'Taxi in times'!$B$2346:$C$3020, 2, 0)*60)</f>
        <v>420</v>
      </c>
      <c r="R305" s="30">
        <f>IF(ISNA(VLOOKUP($A305,'Taxi in times'!$B$3020:$C$3684, 2, 0)), 'ICAO LTO Cycle times'!$D$8,VLOOKUP($A305,'Taxi in times'!$B$3020:$C$3684, 2, 0)*60)</f>
        <v>420</v>
      </c>
      <c r="S305" s="30">
        <f>IF(ISNA(VLOOKUP($A305,'Taxi in times'!$B$3684:$C$4389, 2, 0)), 'ICAO LTO Cycle times'!$D$8,VLOOKUP($A305,'Taxi in times'!$B$3684:$C$4389, 2, 0)*60)</f>
        <v>331.55844155844159</v>
      </c>
      <c r="T305" s="30">
        <f>IF(ISNA(VLOOKUP($A305,'Taxi in times'!$B$4389:$C$5084, 2, 0)), 'ICAO LTO Cycle times'!$D$8,VLOOKUP($A305,'Taxi in times'!$B$4389:$C$5084, 2, 0)*60)</f>
        <v>304.02985074626866</v>
      </c>
      <c r="U305" s="30">
        <f>IF(ISNA(VLOOKUP($A305,'Taxi in times'!$B$5085:$C$5749, 2, 0)), 'ICAO LTO Cycle times'!$D$8,VLOOKUP($A305,'Taxi in times'!$B$5085:$C$5749, 2, 0)*60)</f>
        <v>282.42857142857144</v>
      </c>
      <c r="V305" s="30">
        <f>IF(ISNA(VLOOKUP($A305,'Taxi in times'!$B$5750:$C$6509, 2, 0)), 'ICAO LTO Cycle times'!$D$8,VLOOKUP($A305,'Taxi in times'!$B$5750:$C$6509, 2, 0)*60)</f>
        <v>420</v>
      </c>
      <c r="W305" s="30">
        <f>IF(ISNA(VLOOKUP($A305,'Taxi in times'!$B$6510:$C$7239, 2, 0)), 'ICAO LTO Cycle times'!$D$8,VLOOKUP($A305,'Taxi in times'!$B$6510:$C$7239, 2, 0)*60)</f>
        <v>420</v>
      </c>
    </row>
    <row r="306" spans="1:23">
      <c r="A306" s="3" t="s">
        <v>602</v>
      </c>
      <c r="B306" s="30">
        <f>IF(ISNA(VLOOKUP($A306,' Taxi out times'!$B$2:$C$483, 2, 0)), 'ICAO LTO Cycle times'!$D$7,VLOOKUP($A306,' Taxi out times'!$B$2:$C$483, 2, 0)*60)</f>
        <v>1140</v>
      </c>
      <c r="C306" s="30">
        <f>IF(ISNA(VLOOKUP($A306,' Taxi out times'!$B$484:$C$1071, 2, 0)), 'ICAO LTO Cycle times'!$D$7,VLOOKUP($A306,' Taxi out times'!$B$484:$C$1071, 2, 0)*60)</f>
        <v>1140</v>
      </c>
      <c r="D306" s="30">
        <f>IF(ISNA(VLOOKUP($A306,' Taxi out times'!$B$1072:$C$1692, 2, 0)), 'ICAO LTO Cycle times'!$D$7,VLOOKUP($A306,' Taxi out times'!$B$1072:$C$1692, 2, 0)*60)</f>
        <v>1140</v>
      </c>
      <c r="E306" s="30">
        <f>IF(ISNA(VLOOKUP($A306,' Taxi out times'!$B$1693:$C$2329, 2, 0)), 'ICAO LTO Cycle times'!$D$7,VLOOKUP($A306,' Taxi out times'!$B$1693:$C$2329, 2, 0)*60)</f>
        <v>1140</v>
      </c>
      <c r="F306" s="30">
        <f>IF(ISNA(VLOOKUP($A306,' Taxi out times'!$B$2330:$C$2997, 2, 0)), 'ICAO LTO Cycle times'!$D$7,VLOOKUP($A306,' Taxi out times'!$B$2330:$C$2997, 2, 0)*60)</f>
        <v>395.53398058252429</v>
      </c>
      <c r="G306" s="30">
        <f>IF(ISNA(VLOOKUP($A306,' Taxi out times'!$B$2998:$C$3661, 2, 0)), 'ICAO LTO Cycle times'!$D$7,VLOOKUP($A306,' Taxi out times'!$B$2998:$C$3661, 2, 0)*60)</f>
        <v>406.38655462184875</v>
      </c>
      <c r="H306" s="30">
        <f>IF(ISNA(VLOOKUP($A306,' Taxi out times'!$B$3662:$C$4362, 2, 0)), 'ICAO LTO Cycle times'!$D$7,VLOOKUP($A306,' Taxi out times'!$B$3662:$C$4362, 2, 0)*60)</f>
        <v>1140</v>
      </c>
      <c r="I306" s="30">
        <f>IF(ISNA(VLOOKUP($A306,' Taxi out times'!$B$4363:$C$5052, 2, 0)), 'ICAO LTO Cycle times'!$D$7,VLOOKUP($A306,' Taxi out times'!$B$4363:$C$5052, 2, 0)*60)</f>
        <v>1140</v>
      </c>
      <c r="J306" s="30">
        <f>IF(ISNA(VLOOKUP($A306,' Taxi out times'!$B$5053:$C$5713, 2, 0)), 'ICAO LTO Cycle times'!$D$7,VLOOKUP($A306,' Taxi out times'!$B$5053:$C$5713, 2, 0)*60)</f>
        <v>1140</v>
      </c>
      <c r="K306" s="30">
        <f>IF(ISNA(VLOOKUP($A306,' Taxi out times'!$B$5714:$C$6466, 2, 0)), 'ICAO LTO Cycle times'!$D$7,VLOOKUP($A306,' Taxi out times'!$B$5713:$C$6466, 2, 0)*60)</f>
        <v>380.42553191489361</v>
      </c>
      <c r="L306" s="30">
        <f>IF(ISNA(VLOOKUP($A306,' Taxi out times'!$B$6467:$C$7195, 2, 0)), 'ICAO LTO Cycle times'!$D$7,VLOOKUP($A306,' Taxi out times'!$B$6467:$C$7195, 2, 0)*60)</f>
        <v>371.29411764705884</v>
      </c>
      <c r="M306" s="30">
        <f>IF(ISNA(VLOOKUP($A306,'Taxi in times'!$B$2:$C$483, 2, 0)), 'ICAO LTO Cycle times'!$D$8,VLOOKUP($A306,'Taxi in times'!$B$2:$C$483, 2, 0)*60)</f>
        <v>420</v>
      </c>
      <c r="N306" s="30">
        <f>IF(ISNA(VLOOKUP($A306,'Taxi in times'!$B$483:$C$1074, 2, 0)), 'ICAO LTO Cycle times'!$D$8,VLOOKUP($A306,'Taxi in times'!$B$483:$C$1074, 2, 0)*60)</f>
        <v>420</v>
      </c>
      <c r="O306" s="30">
        <f>IF(ISNA(VLOOKUP($A306,'Taxi in times'!$B$1074:$C$1700, 2, 0)), 'ICAO LTO Cycle times'!$D$8,VLOOKUP($A306,'Taxi in times'!$B$1074:$C$1700, 2, 0)*60)</f>
        <v>420</v>
      </c>
      <c r="P306" s="30">
        <f>IF(ISNA(VLOOKUP($A306,'Taxi in times'!$B$1700:$C$2346, 2, 0)), 'ICAO LTO Cycle times'!$D$8,VLOOKUP($A306,'Taxi in times'!$B$1700:$C$2346, 2, 0)*60)</f>
        <v>316.93069306930693</v>
      </c>
      <c r="Q306" s="30">
        <f>IF(ISNA(VLOOKUP($A306,'Taxi in times'!$B$2346:$C$3020, 2, 0)), 'ICAO LTO Cycle times'!$D$8,VLOOKUP($A306,'Taxi in times'!$B$2346:$C$3020, 2, 0)*60)</f>
        <v>310.39106145251395</v>
      </c>
      <c r="R306" s="30">
        <f>IF(ISNA(VLOOKUP($A306,'Taxi in times'!$B$3020:$C$3684, 2, 0)), 'ICAO LTO Cycle times'!$D$8,VLOOKUP($A306,'Taxi in times'!$B$3020:$C$3684, 2, 0)*60)</f>
        <v>294.09836065573774</v>
      </c>
      <c r="S306" s="30">
        <f>IF(ISNA(VLOOKUP($A306,'Taxi in times'!$B$3684:$C$4389, 2, 0)), 'ICAO LTO Cycle times'!$D$8,VLOOKUP($A306,'Taxi in times'!$B$3684:$C$4389, 2, 0)*60)</f>
        <v>336.09022556390977</v>
      </c>
      <c r="T306" s="30">
        <f>IF(ISNA(VLOOKUP($A306,'Taxi in times'!$B$4389:$C$5084, 2, 0)), 'ICAO LTO Cycle times'!$D$8,VLOOKUP($A306,'Taxi in times'!$B$4389:$C$5084, 2, 0)*60)</f>
        <v>319.42857142857139</v>
      </c>
      <c r="U306" s="30">
        <f>IF(ISNA(VLOOKUP($A306,'Taxi in times'!$B$5085:$C$5749, 2, 0)), 'ICAO LTO Cycle times'!$D$8,VLOOKUP($A306,'Taxi in times'!$B$5085:$C$5749, 2, 0)*60)</f>
        <v>378.23529411764707</v>
      </c>
      <c r="V306" s="30">
        <f>IF(ISNA(VLOOKUP($A306,'Taxi in times'!$B$5750:$C$6509, 2, 0)), 'ICAO LTO Cycle times'!$D$8,VLOOKUP($A306,'Taxi in times'!$B$5750:$C$6509, 2, 0)*60)</f>
        <v>447.27272727272725</v>
      </c>
      <c r="W306" s="30">
        <f>IF(ISNA(VLOOKUP($A306,'Taxi in times'!$B$6510:$C$7239, 2, 0)), 'ICAO LTO Cycle times'!$D$8,VLOOKUP($A306,'Taxi in times'!$B$6510:$C$7239, 2, 0)*60)</f>
        <v>420</v>
      </c>
    </row>
    <row r="307" spans="1:23">
      <c r="A307" s="3" t="s">
        <v>603</v>
      </c>
      <c r="B307" s="30">
        <f>IF(ISNA(VLOOKUP($A307,' Taxi out times'!$B$2:$C$483, 2, 0)), 'ICAO LTO Cycle times'!$D$7,VLOOKUP($A307,' Taxi out times'!$B$2:$C$483, 2, 0)*60)</f>
        <v>585.14084507042253</v>
      </c>
      <c r="C307" s="30">
        <f>IF(ISNA(VLOOKUP($A307,' Taxi out times'!$B$484:$C$1071, 2, 0)), 'ICAO LTO Cycle times'!$D$7,VLOOKUP($A307,' Taxi out times'!$B$484:$C$1071, 2, 0)*60)</f>
        <v>575.23710265763418</v>
      </c>
      <c r="D307" s="30">
        <f>IF(ISNA(VLOOKUP($A307,' Taxi out times'!$B$1072:$C$1692, 2, 0)), 'ICAO LTO Cycle times'!$D$7,VLOOKUP($A307,' Taxi out times'!$B$1072:$C$1692, 2, 0)*60)</f>
        <v>529.17678812415647</v>
      </c>
      <c r="E307" s="30">
        <f>IF(ISNA(VLOOKUP($A307,' Taxi out times'!$B$1693:$C$2329, 2, 0)), 'ICAO LTO Cycle times'!$D$7,VLOOKUP($A307,' Taxi out times'!$B$1693:$C$2329, 2, 0)*60)</f>
        <v>541.85248713550595</v>
      </c>
      <c r="F307" s="30">
        <f>IF(ISNA(VLOOKUP($A307,' Taxi out times'!$B$2330:$C$2997, 2, 0)), 'ICAO LTO Cycle times'!$D$7,VLOOKUP($A307,' Taxi out times'!$B$2330:$C$2997, 2, 0)*60)</f>
        <v>498.61097380128518</v>
      </c>
      <c r="G307" s="30">
        <f>IF(ISNA(VLOOKUP($A307,' Taxi out times'!$B$2998:$C$3661, 2, 0)), 'ICAO LTO Cycle times'!$D$7,VLOOKUP($A307,' Taxi out times'!$B$2998:$C$3661, 2, 0)*60)</f>
        <v>520.0116686114352</v>
      </c>
      <c r="H307" s="30">
        <f>IF(ISNA(VLOOKUP($A307,' Taxi out times'!$B$3662:$C$4362, 2, 0)), 'ICAO LTO Cycle times'!$D$7,VLOOKUP($A307,' Taxi out times'!$B$3662:$C$4362, 2, 0)*60)</f>
        <v>515.3403141361257</v>
      </c>
      <c r="I307" s="30">
        <f>IF(ISNA(VLOOKUP($A307,' Taxi out times'!$B$4363:$C$5052, 2, 0)), 'ICAO LTO Cycle times'!$D$7,VLOOKUP($A307,' Taxi out times'!$B$4363:$C$5052, 2, 0)*60)</f>
        <v>481.82565789473682</v>
      </c>
      <c r="J307" s="30">
        <f>IF(ISNA(VLOOKUP($A307,' Taxi out times'!$B$5053:$C$5713, 2, 0)), 'ICAO LTO Cycle times'!$D$7,VLOOKUP($A307,' Taxi out times'!$B$5053:$C$5713, 2, 0)*60)</f>
        <v>505.4736842105263</v>
      </c>
      <c r="K307" s="30">
        <f>IF(ISNA(VLOOKUP($A307,' Taxi out times'!$B$5714:$C$6466, 2, 0)), 'ICAO LTO Cycle times'!$D$7,VLOOKUP($A307,' Taxi out times'!$B$5713:$C$6466, 2, 0)*60)</f>
        <v>495.05950234403167</v>
      </c>
      <c r="L307" s="30">
        <f>IF(ISNA(VLOOKUP($A307,' Taxi out times'!$B$6467:$C$7195, 2, 0)), 'ICAO LTO Cycle times'!$D$7,VLOOKUP($A307,' Taxi out times'!$B$6467:$C$7195, 2, 0)*60)</f>
        <v>485.307240704501</v>
      </c>
      <c r="M307" s="30">
        <f>IF(ISNA(VLOOKUP($A307,'Taxi in times'!$B$2:$C$483, 2, 0)), 'ICAO LTO Cycle times'!$D$8,VLOOKUP($A307,'Taxi in times'!$B$2:$C$483, 2, 0)*60)</f>
        <v>327.28010825439787</v>
      </c>
      <c r="N307" s="30">
        <f>IF(ISNA(VLOOKUP($A307,'Taxi in times'!$B$483:$C$1074, 2, 0)), 'ICAO LTO Cycle times'!$D$8,VLOOKUP($A307,'Taxi in times'!$B$483:$C$1074, 2, 0)*60)</f>
        <v>332.68206039076381</v>
      </c>
      <c r="O307" s="30">
        <f>IF(ISNA(VLOOKUP($A307,'Taxi in times'!$B$1074:$C$1700, 2, 0)), 'ICAO LTO Cycle times'!$D$8,VLOOKUP($A307,'Taxi in times'!$B$1074:$C$1700, 2, 0)*60)</f>
        <v>319.1780178487553</v>
      </c>
      <c r="P307" s="30">
        <f>IF(ISNA(VLOOKUP($A307,'Taxi in times'!$B$1700:$C$2346, 2, 0)), 'ICAO LTO Cycle times'!$D$8,VLOOKUP($A307,'Taxi in times'!$B$1700:$C$2346, 2, 0)*60)</f>
        <v>316.2763157894737</v>
      </c>
      <c r="Q307" s="30">
        <f>IF(ISNA(VLOOKUP($A307,'Taxi in times'!$B$2346:$C$3020, 2, 0)), 'ICAO LTO Cycle times'!$D$8,VLOOKUP($A307,'Taxi in times'!$B$2346:$C$3020, 2, 0)*60)</f>
        <v>330.18559762435041</v>
      </c>
      <c r="R307" s="30">
        <f>IF(ISNA(VLOOKUP($A307,'Taxi in times'!$B$3020:$C$3684, 2, 0)), 'ICAO LTO Cycle times'!$D$8,VLOOKUP($A307,'Taxi in times'!$B$3020:$C$3684, 2, 0)*60)</f>
        <v>311.36563876651979</v>
      </c>
      <c r="S307" s="30">
        <f>IF(ISNA(VLOOKUP($A307,'Taxi in times'!$B$3684:$C$4389, 2, 0)), 'ICAO LTO Cycle times'!$D$8,VLOOKUP($A307,'Taxi in times'!$B$3684:$C$4389, 2, 0)*60)</f>
        <v>305.78531073446328</v>
      </c>
      <c r="T307" s="30">
        <f>IF(ISNA(VLOOKUP($A307,'Taxi in times'!$B$4389:$C$5084, 2, 0)), 'ICAO LTO Cycle times'!$D$8,VLOOKUP($A307,'Taxi in times'!$B$4389:$C$5084, 2, 0)*60)</f>
        <v>305.12376237623761</v>
      </c>
      <c r="U307" s="30">
        <f>IF(ISNA(VLOOKUP($A307,'Taxi in times'!$B$5085:$C$5749, 2, 0)), 'ICAO LTO Cycle times'!$D$8,VLOOKUP($A307,'Taxi in times'!$B$5085:$C$5749, 2, 0)*60)</f>
        <v>314.54931071049839</v>
      </c>
      <c r="V307" s="30">
        <f>IF(ISNA(VLOOKUP($A307,'Taxi in times'!$B$5750:$C$6509, 2, 0)), 'ICAO LTO Cycle times'!$D$8,VLOOKUP($A307,'Taxi in times'!$B$5750:$C$6509, 2, 0)*60)</f>
        <v>316.60540540540541</v>
      </c>
      <c r="W307" s="30">
        <f>IF(ISNA(VLOOKUP($A307,'Taxi in times'!$B$6510:$C$7239, 2, 0)), 'ICAO LTO Cycle times'!$D$8,VLOOKUP($A307,'Taxi in times'!$B$6510:$C$7239, 2, 0)*60)</f>
        <v>303.52388410336727</v>
      </c>
    </row>
    <row r="308" spans="1:23">
      <c r="A308" s="3" t="s">
        <v>604</v>
      </c>
      <c r="B308" s="30">
        <f>IF(ISNA(VLOOKUP($A308,' Taxi out times'!$B$2:$C$483, 2, 0)), 'ICAO LTO Cycle times'!$D$7,VLOOKUP($A308,' Taxi out times'!$B$2:$C$483, 2, 0)*60)</f>
        <v>439.38461538461536</v>
      </c>
      <c r="C308" s="30">
        <f>IF(ISNA(VLOOKUP($A308,' Taxi out times'!$B$484:$C$1071, 2, 0)), 'ICAO LTO Cycle times'!$D$7,VLOOKUP($A308,' Taxi out times'!$B$484:$C$1071, 2, 0)*60)</f>
        <v>494.78672985781986</v>
      </c>
      <c r="D308" s="30">
        <f>IF(ISNA(VLOOKUP($A308,' Taxi out times'!$B$1072:$C$1692, 2, 0)), 'ICAO LTO Cycle times'!$D$7,VLOOKUP($A308,' Taxi out times'!$B$1072:$C$1692, 2, 0)*60)</f>
        <v>435.44554455445547</v>
      </c>
      <c r="E308" s="30">
        <f>IF(ISNA(VLOOKUP($A308,' Taxi out times'!$B$1693:$C$2329, 2, 0)), 'ICAO LTO Cycle times'!$D$7,VLOOKUP($A308,' Taxi out times'!$B$1693:$C$2329, 2, 0)*60)</f>
        <v>446.20408163265307</v>
      </c>
      <c r="F308" s="30">
        <f>IF(ISNA(VLOOKUP($A308,' Taxi out times'!$B$2330:$C$2997, 2, 0)), 'ICAO LTO Cycle times'!$D$7,VLOOKUP($A308,' Taxi out times'!$B$2330:$C$2997, 2, 0)*60)</f>
        <v>547.9549393414211</v>
      </c>
      <c r="G308" s="30">
        <f>IF(ISNA(VLOOKUP($A308,' Taxi out times'!$B$2998:$C$3661, 2, 0)), 'ICAO LTO Cycle times'!$D$7,VLOOKUP($A308,' Taxi out times'!$B$2998:$C$3661, 2, 0)*60)</f>
        <v>664.56551103106699</v>
      </c>
      <c r="H308" s="30">
        <f>IF(ISNA(VLOOKUP($A308,' Taxi out times'!$B$3662:$C$4362, 2, 0)), 'ICAO LTO Cycle times'!$D$7,VLOOKUP($A308,' Taxi out times'!$B$3662:$C$4362, 2, 0)*60)</f>
        <v>607.19298245614038</v>
      </c>
      <c r="I308" s="30">
        <f>IF(ISNA(VLOOKUP($A308,' Taxi out times'!$B$4363:$C$5052, 2, 0)), 'ICAO LTO Cycle times'!$D$7,VLOOKUP($A308,' Taxi out times'!$B$4363:$C$5052, 2, 0)*60)</f>
        <v>646.34776987718169</v>
      </c>
      <c r="J308" s="30">
        <f>IF(ISNA(VLOOKUP($A308,' Taxi out times'!$B$5053:$C$5713, 2, 0)), 'ICAO LTO Cycle times'!$D$7,VLOOKUP($A308,' Taxi out times'!$B$5053:$C$5713, 2, 0)*60)</f>
        <v>657.9762989972653</v>
      </c>
      <c r="K308" s="30">
        <f>IF(ISNA(VLOOKUP($A308,' Taxi out times'!$B$5714:$C$6466, 2, 0)), 'ICAO LTO Cycle times'!$D$7,VLOOKUP($A308,' Taxi out times'!$B$5713:$C$6466, 2, 0)*60)</f>
        <v>633.07430791646436</v>
      </c>
      <c r="L308" s="30">
        <f>IF(ISNA(VLOOKUP($A308,' Taxi out times'!$B$6467:$C$7195, 2, 0)), 'ICAO LTO Cycle times'!$D$7,VLOOKUP($A308,' Taxi out times'!$B$6467:$C$7195, 2, 0)*60)</f>
        <v>613.0849613811904</v>
      </c>
      <c r="M308" s="30">
        <f>IF(ISNA(VLOOKUP($A308,'Taxi in times'!$B$2:$C$483, 2, 0)), 'ICAO LTO Cycle times'!$D$8,VLOOKUP($A308,'Taxi in times'!$B$2:$C$483, 2, 0)*60)</f>
        <v>321.5282392026578</v>
      </c>
      <c r="N308" s="30">
        <f>IF(ISNA(VLOOKUP($A308,'Taxi in times'!$B$483:$C$1074, 2, 0)), 'ICAO LTO Cycle times'!$D$8,VLOOKUP($A308,'Taxi in times'!$B$483:$C$1074, 2, 0)*60)</f>
        <v>292.32558139534882</v>
      </c>
      <c r="O308" s="30">
        <f>IF(ISNA(VLOOKUP($A308,'Taxi in times'!$B$1074:$C$1700, 2, 0)), 'ICAO LTO Cycle times'!$D$8,VLOOKUP($A308,'Taxi in times'!$B$1074:$C$1700, 2, 0)*60)</f>
        <v>295.12258064516129</v>
      </c>
      <c r="P308" s="30">
        <f>IF(ISNA(VLOOKUP($A308,'Taxi in times'!$B$1700:$C$2346, 2, 0)), 'ICAO LTO Cycle times'!$D$8,VLOOKUP($A308,'Taxi in times'!$B$1700:$C$2346, 2, 0)*60)</f>
        <v>291.92982456140351</v>
      </c>
      <c r="Q308" s="30">
        <f>IF(ISNA(VLOOKUP($A308,'Taxi in times'!$B$2346:$C$3020, 2, 0)), 'ICAO LTO Cycle times'!$D$8,VLOOKUP($A308,'Taxi in times'!$B$2346:$C$3020, 2, 0)*60)</f>
        <v>306.61764705882354</v>
      </c>
      <c r="R308" s="30">
        <f>IF(ISNA(VLOOKUP($A308,'Taxi in times'!$B$3020:$C$3684, 2, 0)), 'ICAO LTO Cycle times'!$D$8,VLOOKUP($A308,'Taxi in times'!$B$3020:$C$3684, 2, 0)*60)</f>
        <v>299.94633273703045</v>
      </c>
      <c r="S308" s="30">
        <f>IF(ISNA(VLOOKUP($A308,'Taxi in times'!$B$3684:$C$4389, 2, 0)), 'ICAO LTO Cycle times'!$D$8,VLOOKUP($A308,'Taxi in times'!$B$3684:$C$4389, 2, 0)*60)</f>
        <v>292.15992198927353</v>
      </c>
      <c r="T308" s="30">
        <f>IF(ISNA(VLOOKUP($A308,'Taxi in times'!$B$4389:$C$5084, 2, 0)), 'ICAO LTO Cycle times'!$D$8,VLOOKUP($A308,'Taxi in times'!$B$4389:$C$5084, 2, 0)*60)</f>
        <v>290.46254071661235</v>
      </c>
      <c r="U308" s="30">
        <f>IF(ISNA(VLOOKUP($A308,'Taxi in times'!$B$5085:$C$5749, 2, 0)), 'ICAO LTO Cycle times'!$D$8,VLOOKUP($A308,'Taxi in times'!$B$5085:$C$5749, 2, 0)*60)</f>
        <v>274.86079415791875</v>
      </c>
      <c r="V308" s="30">
        <f>IF(ISNA(VLOOKUP($A308,'Taxi in times'!$B$5750:$C$6509, 2, 0)), 'ICAO LTO Cycle times'!$D$8,VLOOKUP($A308,'Taxi in times'!$B$5750:$C$6509, 2, 0)*60)</f>
        <v>247.08799222168207</v>
      </c>
      <c r="W308" s="30">
        <f>IF(ISNA(VLOOKUP($A308,'Taxi in times'!$B$6510:$C$7239, 2, 0)), 'ICAO LTO Cycle times'!$D$8,VLOOKUP($A308,'Taxi in times'!$B$6510:$C$7239, 2, 0)*60)</f>
        <v>236.83636363636364</v>
      </c>
    </row>
    <row r="309" spans="1:23">
      <c r="A309" s="3" t="s">
        <v>605</v>
      </c>
      <c r="B309" s="30">
        <f>IF(ISNA(VLOOKUP($A309,' Taxi out times'!$B$2:$C$483, 2, 0)), 'ICAO LTO Cycle times'!$D$7,VLOOKUP($A309,' Taxi out times'!$B$2:$C$483, 2, 0)*60)</f>
        <v>1140</v>
      </c>
      <c r="C309" s="30">
        <f>IF(ISNA(VLOOKUP($A309,' Taxi out times'!$B$484:$C$1071, 2, 0)), 'ICAO LTO Cycle times'!$D$7,VLOOKUP($A309,' Taxi out times'!$B$484:$C$1071, 2, 0)*60)</f>
        <v>1140</v>
      </c>
      <c r="D309" s="30">
        <f>IF(ISNA(VLOOKUP($A309,' Taxi out times'!$B$1072:$C$1692, 2, 0)), 'ICAO LTO Cycle times'!$D$7,VLOOKUP($A309,' Taxi out times'!$B$1072:$C$1692, 2, 0)*60)</f>
        <v>308.49557522123894</v>
      </c>
      <c r="E309" s="30">
        <f>IF(ISNA(VLOOKUP($A309,' Taxi out times'!$B$1693:$C$2329, 2, 0)), 'ICAO LTO Cycle times'!$D$7,VLOOKUP($A309,' Taxi out times'!$B$1693:$C$2329, 2, 0)*60)</f>
        <v>1140</v>
      </c>
      <c r="F309" s="30">
        <f>IF(ISNA(VLOOKUP($A309,' Taxi out times'!$B$2330:$C$2997, 2, 0)), 'ICAO LTO Cycle times'!$D$7,VLOOKUP($A309,' Taxi out times'!$B$2330:$C$2997, 2, 0)*60)</f>
        <v>317.89473684210526</v>
      </c>
      <c r="G309" s="30">
        <f>IF(ISNA(VLOOKUP($A309,' Taxi out times'!$B$2998:$C$3661, 2, 0)), 'ICAO LTO Cycle times'!$D$7,VLOOKUP($A309,' Taxi out times'!$B$2998:$C$3661, 2, 0)*60)</f>
        <v>1140</v>
      </c>
      <c r="H309" s="30">
        <f>IF(ISNA(VLOOKUP($A309,' Taxi out times'!$B$3662:$C$4362, 2, 0)), 'ICAO LTO Cycle times'!$D$7,VLOOKUP($A309,' Taxi out times'!$B$3662:$C$4362, 2, 0)*60)</f>
        <v>1140</v>
      </c>
      <c r="I309" s="30">
        <f>IF(ISNA(VLOOKUP($A309,' Taxi out times'!$B$4363:$C$5052, 2, 0)), 'ICAO LTO Cycle times'!$D$7,VLOOKUP($A309,' Taxi out times'!$B$4363:$C$5052, 2, 0)*60)</f>
        <v>1140</v>
      </c>
      <c r="J309" s="30">
        <f>IF(ISNA(VLOOKUP($A309,' Taxi out times'!$B$5053:$C$5713, 2, 0)), 'ICAO LTO Cycle times'!$D$7,VLOOKUP($A309,' Taxi out times'!$B$5053:$C$5713, 2, 0)*60)</f>
        <v>1140</v>
      </c>
      <c r="K309" s="30">
        <f>IF(ISNA(VLOOKUP($A309,' Taxi out times'!$B$5714:$C$6466, 2, 0)), 'ICAO LTO Cycle times'!$D$7,VLOOKUP($A309,' Taxi out times'!$B$5713:$C$6466, 2, 0)*60)</f>
        <v>1140</v>
      </c>
      <c r="L309" s="30">
        <f>IF(ISNA(VLOOKUP($A309,' Taxi out times'!$B$6467:$C$7195, 2, 0)), 'ICAO LTO Cycle times'!$D$7,VLOOKUP($A309,' Taxi out times'!$B$6467:$C$7195, 2, 0)*60)</f>
        <v>1140</v>
      </c>
      <c r="M309" s="30">
        <f>IF(ISNA(VLOOKUP($A309,'Taxi in times'!$B$2:$C$483, 2, 0)), 'ICAO LTO Cycle times'!$D$8,VLOOKUP($A309,'Taxi in times'!$B$2:$C$483, 2, 0)*60)</f>
        <v>420</v>
      </c>
      <c r="N309" s="30">
        <f>IF(ISNA(VLOOKUP($A309,'Taxi in times'!$B$483:$C$1074, 2, 0)), 'ICAO LTO Cycle times'!$D$8,VLOOKUP($A309,'Taxi in times'!$B$483:$C$1074, 2, 0)*60)</f>
        <v>420</v>
      </c>
      <c r="O309" s="30">
        <f>IF(ISNA(VLOOKUP($A309,'Taxi in times'!$B$1074:$C$1700, 2, 0)), 'ICAO LTO Cycle times'!$D$8,VLOOKUP($A309,'Taxi in times'!$B$1074:$C$1700, 2, 0)*60)</f>
        <v>300</v>
      </c>
      <c r="P309" s="30">
        <f>IF(ISNA(VLOOKUP($A309,'Taxi in times'!$B$1700:$C$2346, 2, 0)), 'ICAO LTO Cycle times'!$D$8,VLOOKUP($A309,'Taxi in times'!$B$1700:$C$2346, 2, 0)*60)</f>
        <v>420</v>
      </c>
      <c r="Q309" s="30">
        <f>IF(ISNA(VLOOKUP($A309,'Taxi in times'!$B$2346:$C$3020, 2, 0)), 'ICAO LTO Cycle times'!$D$8,VLOOKUP($A309,'Taxi in times'!$B$2346:$C$3020, 2, 0)*60)</f>
        <v>301.10091743119267</v>
      </c>
      <c r="R309" s="30">
        <f>IF(ISNA(VLOOKUP($A309,'Taxi in times'!$B$3020:$C$3684, 2, 0)), 'ICAO LTO Cycle times'!$D$8,VLOOKUP($A309,'Taxi in times'!$B$3020:$C$3684, 2, 0)*60)</f>
        <v>420</v>
      </c>
      <c r="S309" s="30">
        <f>IF(ISNA(VLOOKUP($A309,'Taxi in times'!$B$3684:$C$4389, 2, 0)), 'ICAO LTO Cycle times'!$D$8,VLOOKUP($A309,'Taxi in times'!$B$3684:$C$4389, 2, 0)*60)</f>
        <v>420</v>
      </c>
      <c r="T309" s="30">
        <f>IF(ISNA(VLOOKUP($A309,'Taxi in times'!$B$4389:$C$5084, 2, 0)), 'ICAO LTO Cycle times'!$D$8,VLOOKUP($A309,'Taxi in times'!$B$4389:$C$5084, 2, 0)*60)</f>
        <v>420</v>
      </c>
      <c r="U309" s="30">
        <f>IF(ISNA(VLOOKUP($A309,'Taxi in times'!$B$5085:$C$5749, 2, 0)), 'ICAO LTO Cycle times'!$D$8,VLOOKUP($A309,'Taxi in times'!$B$5085:$C$5749, 2, 0)*60)</f>
        <v>420</v>
      </c>
      <c r="V309" s="30">
        <f>IF(ISNA(VLOOKUP($A309,'Taxi in times'!$B$5750:$C$6509, 2, 0)), 'ICAO LTO Cycle times'!$D$8,VLOOKUP($A309,'Taxi in times'!$B$5750:$C$6509, 2, 0)*60)</f>
        <v>420</v>
      </c>
      <c r="W309" s="30">
        <f>IF(ISNA(VLOOKUP($A309,'Taxi in times'!$B$6510:$C$7239, 2, 0)), 'ICAO LTO Cycle times'!$D$8,VLOOKUP($A309,'Taxi in times'!$B$6510:$C$7239, 2, 0)*60)</f>
        <v>420</v>
      </c>
    </row>
    <row r="310" spans="1:23">
      <c r="A310" s="3" t="s">
        <v>606</v>
      </c>
      <c r="B310" s="30">
        <f>IF(ISNA(VLOOKUP($A310,' Taxi out times'!$B$2:$C$483, 2, 0)), 'ICAO LTO Cycle times'!$D$7,VLOOKUP($A310,' Taxi out times'!$B$2:$C$483, 2, 0)*60)</f>
        <v>385.29411764705884</v>
      </c>
      <c r="C310" s="30">
        <f>IF(ISNA(VLOOKUP($A310,' Taxi out times'!$B$484:$C$1071, 2, 0)), 'ICAO LTO Cycle times'!$D$7,VLOOKUP($A310,' Taxi out times'!$B$484:$C$1071, 2, 0)*60)</f>
        <v>397.27272727272725</v>
      </c>
      <c r="D310" s="30">
        <f>IF(ISNA(VLOOKUP($A310,' Taxi out times'!$B$1072:$C$1692, 2, 0)), 'ICAO LTO Cycle times'!$D$7,VLOOKUP($A310,' Taxi out times'!$B$1072:$C$1692, 2, 0)*60)</f>
        <v>380.40609137055833</v>
      </c>
      <c r="E310" s="30">
        <f>IF(ISNA(VLOOKUP($A310,' Taxi out times'!$B$1693:$C$2329, 2, 0)), 'ICAO LTO Cycle times'!$D$7,VLOOKUP($A310,' Taxi out times'!$B$1693:$C$2329, 2, 0)*60)</f>
        <v>402.30508474576271</v>
      </c>
      <c r="F310" s="30">
        <f>IF(ISNA(VLOOKUP($A310,' Taxi out times'!$B$2330:$C$2997, 2, 0)), 'ICAO LTO Cycle times'!$D$7,VLOOKUP($A310,' Taxi out times'!$B$2330:$C$2997, 2, 0)*60)</f>
        <v>423.99103139013454</v>
      </c>
      <c r="G310" s="30">
        <f>IF(ISNA(VLOOKUP($A310,' Taxi out times'!$B$2998:$C$3661, 2, 0)), 'ICAO LTO Cycle times'!$D$7,VLOOKUP($A310,' Taxi out times'!$B$2998:$C$3661, 2, 0)*60)</f>
        <v>442.28571428571428</v>
      </c>
      <c r="H310" s="30">
        <f>IF(ISNA(VLOOKUP($A310,' Taxi out times'!$B$3662:$C$4362, 2, 0)), 'ICAO LTO Cycle times'!$D$7,VLOOKUP($A310,' Taxi out times'!$B$3662:$C$4362, 2, 0)*60)</f>
        <v>640.24691358024688</v>
      </c>
      <c r="I310" s="30">
        <f>IF(ISNA(VLOOKUP($A310,' Taxi out times'!$B$4363:$C$5052, 2, 0)), 'ICAO LTO Cycle times'!$D$7,VLOOKUP($A310,' Taxi out times'!$B$4363:$C$5052, 2, 0)*60)</f>
        <v>659.28571428571422</v>
      </c>
      <c r="J310" s="30">
        <f>IF(ISNA(VLOOKUP($A310,' Taxi out times'!$B$5053:$C$5713, 2, 0)), 'ICAO LTO Cycle times'!$D$7,VLOOKUP($A310,' Taxi out times'!$B$5053:$C$5713, 2, 0)*60)</f>
        <v>722.26573426573418</v>
      </c>
      <c r="K310" s="30">
        <f>IF(ISNA(VLOOKUP($A310,' Taxi out times'!$B$5714:$C$6466, 2, 0)), 'ICAO LTO Cycle times'!$D$7,VLOOKUP($A310,' Taxi out times'!$B$5713:$C$6466, 2, 0)*60)</f>
        <v>721.76254589963276</v>
      </c>
      <c r="L310" s="30">
        <f>IF(ISNA(VLOOKUP($A310,' Taxi out times'!$B$6467:$C$7195, 2, 0)), 'ICAO LTO Cycle times'!$D$7,VLOOKUP($A310,' Taxi out times'!$B$6467:$C$7195, 2, 0)*60)</f>
        <v>666.55063291139243</v>
      </c>
      <c r="M310" s="30">
        <f>IF(ISNA(VLOOKUP($A310,'Taxi in times'!$B$2:$C$483, 2, 0)), 'ICAO LTO Cycle times'!$D$8,VLOOKUP($A310,'Taxi in times'!$B$2:$C$483, 2, 0)*60)</f>
        <v>411.12426035502961</v>
      </c>
      <c r="N310" s="30">
        <f>IF(ISNA(VLOOKUP($A310,'Taxi in times'!$B$483:$C$1074, 2, 0)), 'ICAO LTO Cycle times'!$D$8,VLOOKUP($A310,'Taxi in times'!$B$483:$C$1074, 2, 0)*60)</f>
        <v>437.60617760617765</v>
      </c>
      <c r="O310" s="30">
        <f>IF(ISNA(VLOOKUP($A310,'Taxi in times'!$B$1074:$C$1700, 2, 0)), 'ICAO LTO Cycle times'!$D$8,VLOOKUP($A310,'Taxi in times'!$B$1074:$C$1700, 2, 0)*60)</f>
        <v>357.063550036523</v>
      </c>
      <c r="P310" s="30">
        <f>IF(ISNA(VLOOKUP($A310,'Taxi in times'!$B$1700:$C$2346, 2, 0)), 'ICAO LTO Cycle times'!$D$8,VLOOKUP($A310,'Taxi in times'!$B$1700:$C$2346, 2, 0)*60)</f>
        <v>375.97803706245713</v>
      </c>
      <c r="Q310" s="30">
        <f>IF(ISNA(VLOOKUP($A310,'Taxi in times'!$B$2346:$C$3020, 2, 0)), 'ICAO LTO Cycle times'!$D$8,VLOOKUP($A310,'Taxi in times'!$B$2346:$C$3020, 2, 0)*60)</f>
        <v>372.31698113207545</v>
      </c>
      <c r="R310" s="30">
        <f>IF(ISNA(VLOOKUP($A310,'Taxi in times'!$B$3020:$C$3684, 2, 0)), 'ICAO LTO Cycle times'!$D$8,VLOOKUP($A310,'Taxi in times'!$B$3020:$C$3684, 2, 0)*60)</f>
        <v>392.93181818181819</v>
      </c>
      <c r="S310" s="30">
        <f>IF(ISNA(VLOOKUP($A310,'Taxi in times'!$B$3684:$C$4389, 2, 0)), 'ICAO LTO Cycle times'!$D$8,VLOOKUP($A310,'Taxi in times'!$B$3684:$C$4389, 2, 0)*60)</f>
        <v>441.89690721649481</v>
      </c>
      <c r="T310" s="30">
        <f>IF(ISNA(VLOOKUP($A310,'Taxi in times'!$B$4389:$C$5084, 2, 0)), 'ICAO LTO Cycle times'!$D$8,VLOOKUP($A310,'Taxi in times'!$B$4389:$C$5084, 2, 0)*60)</f>
        <v>427.85714285714289</v>
      </c>
      <c r="U310" s="30">
        <f>IF(ISNA(VLOOKUP($A310,'Taxi in times'!$B$5085:$C$5749, 2, 0)), 'ICAO LTO Cycle times'!$D$8,VLOOKUP($A310,'Taxi in times'!$B$5085:$C$5749, 2, 0)*60)</f>
        <v>482.61235955056173</v>
      </c>
      <c r="V310" s="30">
        <f>IF(ISNA(VLOOKUP($A310,'Taxi in times'!$B$5750:$C$6509, 2, 0)), 'ICAO LTO Cycle times'!$D$8,VLOOKUP($A310,'Taxi in times'!$B$5750:$C$6509, 2, 0)*60)</f>
        <v>463.78973105134475</v>
      </c>
      <c r="W310" s="30">
        <f>IF(ISNA(VLOOKUP($A310,'Taxi in times'!$B$6510:$C$7239, 2, 0)), 'ICAO LTO Cycle times'!$D$8,VLOOKUP($A310,'Taxi in times'!$B$6510:$C$7239, 2, 0)*60)</f>
        <v>467.33333333333331</v>
      </c>
    </row>
    <row r="311" spans="1:23">
      <c r="A311" s="3" t="s">
        <v>607</v>
      </c>
      <c r="B311" s="30">
        <f>IF(ISNA(VLOOKUP($A311,' Taxi out times'!$B$2:$C$483, 2, 0)), 'ICAO LTO Cycle times'!$D$7,VLOOKUP($A311,' Taxi out times'!$B$2:$C$483, 2, 0)*60)</f>
        <v>488.08383233532936</v>
      </c>
      <c r="C311" s="30">
        <f>IF(ISNA(VLOOKUP($A311,' Taxi out times'!$B$484:$C$1071, 2, 0)), 'ICAO LTO Cycle times'!$D$7,VLOOKUP($A311,' Taxi out times'!$B$484:$C$1071, 2, 0)*60)</f>
        <v>508.16608996539787</v>
      </c>
      <c r="D311" s="30">
        <f>IF(ISNA(VLOOKUP($A311,' Taxi out times'!$B$1072:$C$1692, 2, 0)), 'ICAO LTO Cycle times'!$D$7,VLOOKUP($A311,' Taxi out times'!$B$1072:$C$1692, 2, 0)*60)</f>
        <v>471.44270403957131</v>
      </c>
      <c r="E311" s="30">
        <f>IF(ISNA(VLOOKUP($A311,' Taxi out times'!$B$1693:$C$2329, 2, 0)), 'ICAO LTO Cycle times'!$D$7,VLOOKUP($A311,' Taxi out times'!$B$1693:$C$2329, 2, 0)*60)</f>
        <v>509.74789915966386</v>
      </c>
      <c r="F311" s="30">
        <f>IF(ISNA(VLOOKUP($A311,' Taxi out times'!$B$2330:$C$2997, 2, 0)), 'ICAO LTO Cycle times'!$D$7,VLOOKUP($A311,' Taxi out times'!$B$2330:$C$2997, 2, 0)*60)</f>
        <v>473.60655737704923</v>
      </c>
      <c r="G311" s="30">
        <f>IF(ISNA(VLOOKUP($A311,' Taxi out times'!$B$2998:$C$3661, 2, 0)), 'ICAO LTO Cycle times'!$D$7,VLOOKUP($A311,' Taxi out times'!$B$2998:$C$3661, 2, 0)*60)</f>
        <v>441.37271937445701</v>
      </c>
      <c r="H311" s="30">
        <f>IF(ISNA(VLOOKUP($A311,' Taxi out times'!$B$3662:$C$4362, 2, 0)), 'ICAO LTO Cycle times'!$D$7,VLOOKUP($A311,' Taxi out times'!$B$3662:$C$4362, 2, 0)*60)</f>
        <v>434.49626865671638</v>
      </c>
      <c r="I311" s="30">
        <f>IF(ISNA(VLOOKUP($A311,' Taxi out times'!$B$4363:$C$5052, 2, 0)), 'ICAO LTO Cycle times'!$D$7,VLOOKUP($A311,' Taxi out times'!$B$4363:$C$5052, 2, 0)*60)</f>
        <v>619.20258620689651</v>
      </c>
      <c r="J311" s="30">
        <f>IF(ISNA(VLOOKUP($A311,' Taxi out times'!$B$5053:$C$5713, 2, 0)), 'ICAO LTO Cycle times'!$D$7,VLOOKUP($A311,' Taxi out times'!$B$5053:$C$5713, 2, 0)*60)</f>
        <v>667.91011235955057</v>
      </c>
      <c r="K311" s="30">
        <f>IF(ISNA(VLOOKUP($A311,' Taxi out times'!$B$5714:$C$6466, 2, 0)), 'ICAO LTO Cycle times'!$D$7,VLOOKUP($A311,' Taxi out times'!$B$5713:$C$6466, 2, 0)*60)</f>
        <v>726.61016949152543</v>
      </c>
      <c r="L311" s="30">
        <f>IF(ISNA(VLOOKUP($A311,' Taxi out times'!$B$6467:$C$7195, 2, 0)), 'ICAO LTO Cycle times'!$D$7,VLOOKUP($A311,' Taxi out times'!$B$6467:$C$7195, 2, 0)*60)</f>
        <v>632.41985522233711</v>
      </c>
      <c r="M311" s="30">
        <f>IF(ISNA(VLOOKUP($A311,'Taxi in times'!$B$2:$C$483, 2, 0)), 'ICAO LTO Cycle times'!$D$8,VLOOKUP($A311,'Taxi in times'!$B$2:$C$483, 2, 0)*60)</f>
        <v>296.85157421289358</v>
      </c>
      <c r="N311" s="30">
        <f>IF(ISNA(VLOOKUP($A311,'Taxi in times'!$B$483:$C$1074, 2, 0)), 'ICAO LTO Cycle times'!$D$8,VLOOKUP($A311,'Taxi in times'!$B$483:$C$1074, 2, 0)*60)</f>
        <v>290.56647398843927</v>
      </c>
      <c r="O311" s="30">
        <f>IF(ISNA(VLOOKUP($A311,'Taxi in times'!$B$1074:$C$1700, 2, 0)), 'ICAO LTO Cycle times'!$D$8,VLOOKUP($A311,'Taxi in times'!$B$1074:$C$1700, 2, 0)*60)</f>
        <v>289.32668329177056</v>
      </c>
      <c r="P311" s="30">
        <f>IF(ISNA(VLOOKUP($A311,'Taxi in times'!$B$1700:$C$2346, 2, 0)), 'ICAO LTO Cycle times'!$D$8,VLOOKUP($A311,'Taxi in times'!$B$1700:$C$2346, 2, 0)*60)</f>
        <v>308.04404145077723</v>
      </c>
      <c r="Q311" s="30">
        <f>IF(ISNA(VLOOKUP($A311,'Taxi in times'!$B$2346:$C$3020, 2, 0)), 'ICAO LTO Cycle times'!$D$8,VLOOKUP($A311,'Taxi in times'!$B$2346:$C$3020, 2, 0)*60)</f>
        <v>307.45198463508325</v>
      </c>
      <c r="R311" s="30">
        <f>IF(ISNA(VLOOKUP($A311,'Taxi in times'!$B$3020:$C$3684, 2, 0)), 'ICAO LTO Cycle times'!$D$8,VLOOKUP($A311,'Taxi in times'!$B$3020:$C$3684, 2, 0)*60)</f>
        <v>285.68950563746751</v>
      </c>
      <c r="S311" s="30">
        <f>IF(ISNA(VLOOKUP($A311,'Taxi in times'!$B$3684:$C$4389, 2, 0)), 'ICAO LTO Cycle times'!$D$8,VLOOKUP($A311,'Taxi in times'!$B$3684:$C$4389, 2, 0)*60)</f>
        <v>297.5257731958763</v>
      </c>
      <c r="T311" s="30">
        <f>IF(ISNA(VLOOKUP($A311,'Taxi in times'!$B$4389:$C$5084, 2, 0)), 'ICAO LTO Cycle times'!$D$8,VLOOKUP($A311,'Taxi in times'!$B$4389:$C$5084, 2, 0)*60)</f>
        <v>321.27155172413791</v>
      </c>
      <c r="U311" s="30">
        <f>IF(ISNA(VLOOKUP($A311,'Taxi in times'!$B$5085:$C$5749, 2, 0)), 'ICAO LTO Cycle times'!$D$8,VLOOKUP($A311,'Taxi in times'!$B$5085:$C$5749, 2, 0)*60)</f>
        <v>313.48767737117254</v>
      </c>
      <c r="V311" s="30">
        <f>IF(ISNA(VLOOKUP($A311,'Taxi in times'!$B$5750:$C$6509, 2, 0)), 'ICAO LTO Cycle times'!$D$8,VLOOKUP($A311,'Taxi in times'!$B$5750:$C$6509, 2, 0)*60)</f>
        <v>319.35586061246039</v>
      </c>
      <c r="W311" s="30">
        <f>IF(ISNA(VLOOKUP($A311,'Taxi in times'!$B$6510:$C$7239, 2, 0)), 'ICAO LTO Cycle times'!$D$8,VLOOKUP($A311,'Taxi in times'!$B$6510:$C$7239, 2, 0)*60)</f>
        <v>307.2285418821096</v>
      </c>
    </row>
    <row r="312" spans="1:23">
      <c r="A312" s="3" t="s">
        <v>608</v>
      </c>
      <c r="B312" s="30">
        <f>IF(ISNA(VLOOKUP($A312,' Taxi out times'!$B$2:$C$483, 2, 0)), 'ICAO LTO Cycle times'!$D$7,VLOOKUP($A312,' Taxi out times'!$B$2:$C$483, 2, 0)*60)</f>
        <v>1140</v>
      </c>
      <c r="C312" s="30">
        <f>IF(ISNA(VLOOKUP($A312,' Taxi out times'!$B$484:$C$1071, 2, 0)), 'ICAO LTO Cycle times'!$D$7,VLOOKUP($A312,' Taxi out times'!$B$484:$C$1071, 2, 0)*60)</f>
        <v>1140</v>
      </c>
      <c r="D312" s="30">
        <f>IF(ISNA(VLOOKUP($A312,' Taxi out times'!$B$1072:$C$1692, 2, 0)), 'ICAO LTO Cycle times'!$D$7,VLOOKUP($A312,' Taxi out times'!$B$1072:$C$1692, 2, 0)*60)</f>
        <v>389.23076923076923</v>
      </c>
      <c r="E312" s="30">
        <f>IF(ISNA(VLOOKUP($A312,' Taxi out times'!$B$1693:$C$2329, 2, 0)), 'ICAO LTO Cycle times'!$D$7,VLOOKUP($A312,' Taxi out times'!$B$1693:$C$2329, 2, 0)*60)</f>
        <v>365.58823529411762</v>
      </c>
      <c r="F312" s="30">
        <f>IF(ISNA(VLOOKUP($A312,' Taxi out times'!$B$2330:$C$2997, 2, 0)), 'ICAO LTO Cycle times'!$D$7,VLOOKUP($A312,' Taxi out times'!$B$2330:$C$2997, 2, 0)*60)</f>
        <v>331.64179104477608</v>
      </c>
      <c r="G312" s="30">
        <f>IF(ISNA(VLOOKUP($A312,' Taxi out times'!$B$2998:$C$3661, 2, 0)), 'ICAO LTO Cycle times'!$D$7,VLOOKUP($A312,' Taxi out times'!$B$2998:$C$3661, 2, 0)*60)</f>
        <v>1140</v>
      </c>
      <c r="H312" s="30">
        <f>IF(ISNA(VLOOKUP($A312,' Taxi out times'!$B$3662:$C$4362, 2, 0)), 'ICAO LTO Cycle times'!$D$7,VLOOKUP($A312,' Taxi out times'!$B$3662:$C$4362, 2, 0)*60)</f>
        <v>1140</v>
      </c>
      <c r="I312" s="30">
        <f>IF(ISNA(VLOOKUP($A312,' Taxi out times'!$B$4363:$C$5052, 2, 0)), 'ICAO LTO Cycle times'!$D$7,VLOOKUP($A312,' Taxi out times'!$B$4363:$C$5052, 2, 0)*60)</f>
        <v>1140</v>
      </c>
      <c r="J312" s="30">
        <f>IF(ISNA(VLOOKUP($A312,' Taxi out times'!$B$5053:$C$5713, 2, 0)), 'ICAO LTO Cycle times'!$D$7,VLOOKUP($A312,' Taxi out times'!$B$5053:$C$5713, 2, 0)*60)</f>
        <v>1140</v>
      </c>
      <c r="K312" s="30">
        <f>IF(ISNA(VLOOKUP($A312,' Taxi out times'!$B$5714:$C$6466, 2, 0)), 'ICAO LTO Cycle times'!$D$7,VLOOKUP($A312,' Taxi out times'!$B$5713:$C$6466, 2, 0)*60)</f>
        <v>1140</v>
      </c>
      <c r="L312" s="30">
        <f>IF(ISNA(VLOOKUP($A312,' Taxi out times'!$B$6467:$C$7195, 2, 0)), 'ICAO LTO Cycle times'!$D$7,VLOOKUP($A312,' Taxi out times'!$B$6467:$C$7195, 2, 0)*60)</f>
        <v>1140</v>
      </c>
      <c r="M312" s="30">
        <f>IF(ISNA(VLOOKUP($A312,'Taxi in times'!$B$2:$C$483, 2, 0)), 'ICAO LTO Cycle times'!$D$8,VLOOKUP($A312,'Taxi in times'!$B$2:$C$483, 2, 0)*60)</f>
        <v>420</v>
      </c>
      <c r="N312" s="30">
        <f>IF(ISNA(VLOOKUP($A312,'Taxi in times'!$B$483:$C$1074, 2, 0)), 'ICAO LTO Cycle times'!$D$8,VLOOKUP($A312,'Taxi in times'!$B$483:$C$1074, 2, 0)*60)</f>
        <v>420</v>
      </c>
      <c r="O312" s="30">
        <f>IF(ISNA(VLOOKUP($A312,'Taxi in times'!$B$1074:$C$1700, 2, 0)), 'ICAO LTO Cycle times'!$D$8,VLOOKUP($A312,'Taxi in times'!$B$1074:$C$1700, 2, 0)*60)</f>
        <v>377.14285714285711</v>
      </c>
      <c r="P312" s="30">
        <f>IF(ISNA(VLOOKUP($A312,'Taxi in times'!$B$1700:$C$2346, 2, 0)), 'ICAO LTO Cycle times'!$D$8,VLOOKUP($A312,'Taxi in times'!$B$1700:$C$2346, 2, 0)*60)</f>
        <v>406.57142857142856</v>
      </c>
      <c r="Q312" s="30">
        <f>IF(ISNA(VLOOKUP($A312,'Taxi in times'!$B$2346:$C$3020, 2, 0)), 'ICAO LTO Cycle times'!$D$8,VLOOKUP($A312,'Taxi in times'!$B$2346:$C$3020, 2, 0)*60)</f>
        <v>332.02072538860102</v>
      </c>
      <c r="R312" s="30">
        <f>IF(ISNA(VLOOKUP($A312,'Taxi in times'!$B$3020:$C$3684, 2, 0)), 'ICAO LTO Cycle times'!$D$8,VLOOKUP($A312,'Taxi in times'!$B$3020:$C$3684, 2, 0)*60)</f>
        <v>420</v>
      </c>
      <c r="S312" s="30">
        <f>IF(ISNA(VLOOKUP($A312,'Taxi in times'!$B$3684:$C$4389, 2, 0)), 'ICAO LTO Cycle times'!$D$8,VLOOKUP($A312,'Taxi in times'!$B$3684:$C$4389, 2, 0)*60)</f>
        <v>420</v>
      </c>
      <c r="T312" s="30">
        <f>IF(ISNA(VLOOKUP($A312,'Taxi in times'!$B$4389:$C$5084, 2, 0)), 'ICAO LTO Cycle times'!$D$8,VLOOKUP($A312,'Taxi in times'!$B$4389:$C$5084, 2, 0)*60)</f>
        <v>420</v>
      </c>
      <c r="U312" s="30">
        <f>IF(ISNA(VLOOKUP($A312,'Taxi in times'!$B$5085:$C$5749, 2, 0)), 'ICAO LTO Cycle times'!$D$8,VLOOKUP($A312,'Taxi in times'!$B$5085:$C$5749, 2, 0)*60)</f>
        <v>420</v>
      </c>
      <c r="V312" s="30">
        <f>IF(ISNA(VLOOKUP($A312,'Taxi in times'!$B$5750:$C$6509, 2, 0)), 'ICAO LTO Cycle times'!$D$8,VLOOKUP($A312,'Taxi in times'!$B$5750:$C$6509, 2, 0)*60)</f>
        <v>420</v>
      </c>
      <c r="W312" s="30">
        <f>IF(ISNA(VLOOKUP($A312,'Taxi in times'!$B$6510:$C$7239, 2, 0)), 'ICAO LTO Cycle times'!$D$8,VLOOKUP($A312,'Taxi in times'!$B$6510:$C$7239, 2, 0)*60)</f>
        <v>420</v>
      </c>
    </row>
    <row r="313" spans="1:23">
      <c r="A313" s="3" t="s">
        <v>609</v>
      </c>
      <c r="B313" s="30">
        <f>IF(ISNA(VLOOKUP($A313,' Taxi out times'!$B$2:$C$483, 2, 0)), 'ICAO LTO Cycle times'!$D$7,VLOOKUP($A313,' Taxi out times'!$B$2:$C$483, 2, 0)*60)</f>
        <v>1140</v>
      </c>
      <c r="C313" s="30">
        <f>IF(ISNA(VLOOKUP($A313,' Taxi out times'!$B$484:$C$1071, 2, 0)), 'ICAO LTO Cycle times'!$D$7,VLOOKUP($A313,' Taxi out times'!$B$484:$C$1071, 2, 0)*60)</f>
        <v>1140</v>
      </c>
      <c r="D313" s="30">
        <f>IF(ISNA(VLOOKUP($A313,' Taxi out times'!$B$1072:$C$1692, 2, 0)), 'ICAO LTO Cycle times'!$D$7,VLOOKUP($A313,' Taxi out times'!$B$1072:$C$1692, 2, 0)*60)</f>
        <v>1140</v>
      </c>
      <c r="E313" s="30">
        <f>IF(ISNA(VLOOKUP($A313,' Taxi out times'!$B$1693:$C$2329, 2, 0)), 'ICAO LTO Cycle times'!$D$7,VLOOKUP($A313,' Taxi out times'!$B$1693:$C$2329, 2, 0)*60)</f>
        <v>425.1639344262295</v>
      </c>
      <c r="F313" s="30">
        <f>IF(ISNA(VLOOKUP($A313,' Taxi out times'!$B$2330:$C$2997, 2, 0)), 'ICAO LTO Cycle times'!$D$7,VLOOKUP($A313,' Taxi out times'!$B$2330:$C$2997, 2, 0)*60)</f>
        <v>450.28571428571428</v>
      </c>
      <c r="G313" s="30">
        <f>IF(ISNA(VLOOKUP($A313,' Taxi out times'!$B$2998:$C$3661, 2, 0)), 'ICAO LTO Cycle times'!$D$7,VLOOKUP($A313,' Taxi out times'!$B$2998:$C$3661, 2, 0)*60)</f>
        <v>1140</v>
      </c>
      <c r="H313" s="30">
        <f>IF(ISNA(VLOOKUP($A313,' Taxi out times'!$B$3662:$C$4362, 2, 0)), 'ICAO LTO Cycle times'!$D$7,VLOOKUP($A313,' Taxi out times'!$B$3662:$C$4362, 2, 0)*60)</f>
        <v>1140</v>
      </c>
      <c r="I313" s="30">
        <f>IF(ISNA(VLOOKUP($A313,' Taxi out times'!$B$4363:$C$5052, 2, 0)), 'ICAO LTO Cycle times'!$D$7,VLOOKUP($A313,' Taxi out times'!$B$4363:$C$5052, 2, 0)*60)</f>
        <v>1140</v>
      </c>
      <c r="J313" s="30">
        <f>IF(ISNA(VLOOKUP($A313,' Taxi out times'!$B$5053:$C$5713, 2, 0)), 'ICAO LTO Cycle times'!$D$7,VLOOKUP($A313,' Taxi out times'!$B$5053:$C$5713, 2, 0)*60)</f>
        <v>1140</v>
      </c>
      <c r="K313" s="30">
        <f>IF(ISNA(VLOOKUP($A313,' Taxi out times'!$B$5714:$C$6466, 2, 0)), 'ICAO LTO Cycle times'!$D$7,VLOOKUP($A313,' Taxi out times'!$B$5713:$C$6466, 2, 0)*60)</f>
        <v>636.41379310344826</v>
      </c>
      <c r="L313" s="30">
        <f>IF(ISNA(VLOOKUP($A313,' Taxi out times'!$B$6467:$C$7195, 2, 0)), 'ICAO LTO Cycle times'!$D$7,VLOOKUP($A313,' Taxi out times'!$B$6467:$C$7195, 2, 0)*60)</f>
        <v>463.10679611650482</v>
      </c>
      <c r="M313" s="30">
        <f>IF(ISNA(VLOOKUP($A313,'Taxi in times'!$B$2:$C$483, 2, 0)), 'ICAO LTO Cycle times'!$D$8,VLOOKUP($A313,'Taxi in times'!$B$2:$C$483, 2, 0)*60)</f>
        <v>420</v>
      </c>
      <c r="N313" s="30">
        <f>IF(ISNA(VLOOKUP($A313,'Taxi in times'!$B$483:$C$1074, 2, 0)), 'ICAO LTO Cycle times'!$D$8,VLOOKUP($A313,'Taxi in times'!$B$483:$C$1074, 2, 0)*60)</f>
        <v>420</v>
      </c>
      <c r="O313" s="30">
        <f>IF(ISNA(VLOOKUP($A313,'Taxi in times'!$B$1074:$C$1700, 2, 0)), 'ICAO LTO Cycle times'!$D$8,VLOOKUP($A313,'Taxi in times'!$B$1074:$C$1700, 2, 0)*60)</f>
        <v>420</v>
      </c>
      <c r="P313" s="30">
        <f>IF(ISNA(VLOOKUP($A313,'Taxi in times'!$B$1700:$C$2346, 2, 0)), 'ICAO LTO Cycle times'!$D$8,VLOOKUP($A313,'Taxi in times'!$B$1700:$C$2346, 2, 0)*60)</f>
        <v>276</v>
      </c>
      <c r="Q313" s="30">
        <f>IF(ISNA(VLOOKUP($A313,'Taxi in times'!$B$2346:$C$3020, 2, 0)), 'ICAO LTO Cycle times'!$D$8,VLOOKUP($A313,'Taxi in times'!$B$2346:$C$3020, 2, 0)*60)</f>
        <v>326.62379421221863</v>
      </c>
      <c r="R313" s="30">
        <f>IF(ISNA(VLOOKUP($A313,'Taxi in times'!$B$3020:$C$3684, 2, 0)), 'ICAO LTO Cycle times'!$D$8,VLOOKUP($A313,'Taxi in times'!$B$3020:$C$3684, 2, 0)*60)</f>
        <v>420</v>
      </c>
      <c r="S313" s="30">
        <f>IF(ISNA(VLOOKUP($A313,'Taxi in times'!$B$3684:$C$4389, 2, 0)), 'ICAO LTO Cycle times'!$D$8,VLOOKUP($A313,'Taxi in times'!$B$3684:$C$4389, 2, 0)*60)</f>
        <v>420</v>
      </c>
      <c r="T313" s="30">
        <f>IF(ISNA(VLOOKUP($A313,'Taxi in times'!$B$4389:$C$5084, 2, 0)), 'ICAO LTO Cycle times'!$D$8,VLOOKUP($A313,'Taxi in times'!$B$4389:$C$5084, 2, 0)*60)</f>
        <v>420</v>
      </c>
      <c r="U313" s="30">
        <f>IF(ISNA(VLOOKUP($A313,'Taxi in times'!$B$5085:$C$5749, 2, 0)), 'ICAO LTO Cycle times'!$D$8,VLOOKUP($A313,'Taxi in times'!$B$5085:$C$5749, 2, 0)*60)</f>
        <v>420</v>
      </c>
      <c r="V313" s="30">
        <f>IF(ISNA(VLOOKUP($A313,'Taxi in times'!$B$5750:$C$6509, 2, 0)), 'ICAO LTO Cycle times'!$D$8,VLOOKUP($A313,'Taxi in times'!$B$5750:$C$6509, 2, 0)*60)</f>
        <v>294.62068965517244</v>
      </c>
      <c r="W313" s="30">
        <f>IF(ISNA(VLOOKUP($A313,'Taxi in times'!$B$6510:$C$7239, 2, 0)), 'ICAO LTO Cycle times'!$D$8,VLOOKUP($A313,'Taxi in times'!$B$6510:$C$7239, 2, 0)*60)</f>
        <v>286.01941747572818</v>
      </c>
    </row>
    <row r="314" spans="1:23">
      <c r="A314" s="3" t="s">
        <v>610</v>
      </c>
      <c r="B314" s="30">
        <f>IF(ISNA(VLOOKUP($A314,' Taxi out times'!$B$2:$C$483, 2, 0)), 'ICAO LTO Cycle times'!$D$7,VLOOKUP($A314,' Taxi out times'!$B$2:$C$483, 2, 0)*60)</f>
        <v>1140</v>
      </c>
      <c r="C314" s="30">
        <f>IF(ISNA(VLOOKUP($A314,' Taxi out times'!$B$484:$C$1071, 2, 0)), 'ICAO LTO Cycle times'!$D$7,VLOOKUP($A314,' Taxi out times'!$B$484:$C$1071, 2, 0)*60)</f>
        <v>1140</v>
      </c>
      <c r="D314" s="30">
        <f>IF(ISNA(VLOOKUP($A314,' Taxi out times'!$B$1072:$C$1692, 2, 0)), 'ICAO LTO Cycle times'!$D$7,VLOOKUP($A314,' Taxi out times'!$B$1072:$C$1692, 2, 0)*60)</f>
        <v>483.35106382978717</v>
      </c>
      <c r="E314" s="30">
        <f>IF(ISNA(VLOOKUP($A314,' Taxi out times'!$B$1693:$C$2329, 2, 0)), 'ICAO LTO Cycle times'!$D$7,VLOOKUP($A314,' Taxi out times'!$B$1693:$C$2329, 2, 0)*60)</f>
        <v>586.70360110803324</v>
      </c>
      <c r="F314" s="30">
        <f>IF(ISNA(VLOOKUP($A314,' Taxi out times'!$B$2330:$C$2997, 2, 0)), 'ICAO LTO Cycle times'!$D$7,VLOOKUP($A314,' Taxi out times'!$B$2330:$C$2997, 2, 0)*60)</f>
        <v>486.79245283018867</v>
      </c>
      <c r="G314" s="30">
        <f>IF(ISNA(VLOOKUP($A314,' Taxi out times'!$B$2998:$C$3661, 2, 0)), 'ICAO LTO Cycle times'!$D$7,VLOOKUP($A314,' Taxi out times'!$B$2998:$C$3661, 2, 0)*60)</f>
        <v>403.30827067669173</v>
      </c>
      <c r="H314" s="30">
        <f>IF(ISNA(VLOOKUP($A314,' Taxi out times'!$B$3662:$C$4362, 2, 0)), 'ICAO LTO Cycle times'!$D$7,VLOOKUP($A314,' Taxi out times'!$B$3662:$C$4362, 2, 0)*60)</f>
        <v>299.62264150943395</v>
      </c>
      <c r="I314" s="30">
        <f>IF(ISNA(VLOOKUP($A314,' Taxi out times'!$B$4363:$C$5052, 2, 0)), 'ICAO LTO Cycle times'!$D$7,VLOOKUP($A314,' Taxi out times'!$B$4363:$C$5052, 2, 0)*60)</f>
        <v>306.63157894736844</v>
      </c>
      <c r="J314" s="30">
        <f>IF(ISNA(VLOOKUP($A314,' Taxi out times'!$B$5053:$C$5713, 2, 0)), 'ICAO LTO Cycle times'!$D$7,VLOOKUP($A314,' Taxi out times'!$B$5053:$C$5713, 2, 0)*60)</f>
        <v>321.81818181818181</v>
      </c>
      <c r="K314" s="30">
        <f>IF(ISNA(VLOOKUP($A314,' Taxi out times'!$B$5714:$C$6466, 2, 0)), 'ICAO LTO Cycle times'!$D$7,VLOOKUP($A314,' Taxi out times'!$B$5713:$C$6466, 2, 0)*60)</f>
        <v>391.66666666666669</v>
      </c>
      <c r="L314" s="30">
        <f>IF(ISNA(VLOOKUP($A314,' Taxi out times'!$B$6467:$C$7195, 2, 0)), 'ICAO LTO Cycle times'!$D$7,VLOOKUP($A314,' Taxi out times'!$B$6467:$C$7195, 2, 0)*60)</f>
        <v>351.23595505617982</v>
      </c>
      <c r="M314" s="30">
        <f>IF(ISNA(VLOOKUP($A314,'Taxi in times'!$B$2:$C$483, 2, 0)), 'ICAO LTO Cycle times'!$D$8,VLOOKUP($A314,'Taxi in times'!$B$2:$C$483, 2, 0)*60)</f>
        <v>420</v>
      </c>
      <c r="N314" s="30">
        <f>IF(ISNA(VLOOKUP($A314,'Taxi in times'!$B$483:$C$1074, 2, 0)), 'ICAO LTO Cycle times'!$D$8,VLOOKUP($A314,'Taxi in times'!$B$483:$C$1074, 2, 0)*60)</f>
        <v>420</v>
      </c>
      <c r="O314" s="30">
        <f>IF(ISNA(VLOOKUP($A314,'Taxi in times'!$B$1074:$C$1700, 2, 0)), 'ICAO LTO Cycle times'!$D$8,VLOOKUP($A314,'Taxi in times'!$B$1074:$C$1700, 2, 0)*60)</f>
        <v>331.46529562982005</v>
      </c>
      <c r="P314" s="30">
        <f>IF(ISNA(VLOOKUP($A314,'Taxi in times'!$B$1700:$C$2346, 2, 0)), 'ICAO LTO Cycle times'!$D$8,VLOOKUP($A314,'Taxi in times'!$B$1700:$C$2346, 2, 0)*60)</f>
        <v>387.27272727272725</v>
      </c>
      <c r="Q314" s="30">
        <f>IF(ISNA(VLOOKUP($A314,'Taxi in times'!$B$2346:$C$3020, 2, 0)), 'ICAO LTO Cycle times'!$D$8,VLOOKUP($A314,'Taxi in times'!$B$2346:$C$3020, 2, 0)*60)</f>
        <v>387.40046838407494</v>
      </c>
      <c r="R314" s="30">
        <f>IF(ISNA(VLOOKUP($A314,'Taxi in times'!$B$3020:$C$3684, 2, 0)), 'ICAO LTO Cycle times'!$D$8,VLOOKUP($A314,'Taxi in times'!$B$3020:$C$3684, 2, 0)*60)</f>
        <v>306.41221374045801</v>
      </c>
      <c r="S314" s="30">
        <f>IF(ISNA(VLOOKUP($A314,'Taxi in times'!$B$3684:$C$4389, 2, 0)), 'ICAO LTO Cycle times'!$D$8,VLOOKUP($A314,'Taxi in times'!$B$3684:$C$4389, 2, 0)*60)</f>
        <v>298.5</v>
      </c>
      <c r="T314" s="30">
        <f>IF(ISNA(VLOOKUP($A314,'Taxi in times'!$B$4389:$C$5084, 2, 0)), 'ICAO LTO Cycle times'!$D$8,VLOOKUP($A314,'Taxi in times'!$B$4389:$C$5084, 2, 0)*60)</f>
        <v>300</v>
      </c>
      <c r="U314" s="30">
        <f>IF(ISNA(VLOOKUP($A314,'Taxi in times'!$B$5085:$C$5749, 2, 0)), 'ICAO LTO Cycle times'!$D$8,VLOOKUP($A314,'Taxi in times'!$B$5085:$C$5749, 2, 0)*60)</f>
        <v>294.20454545454544</v>
      </c>
      <c r="V314" s="30">
        <f>IF(ISNA(VLOOKUP($A314,'Taxi in times'!$B$5750:$C$6509, 2, 0)), 'ICAO LTO Cycle times'!$D$8,VLOOKUP($A314,'Taxi in times'!$B$5750:$C$6509, 2, 0)*60)</f>
        <v>280.42553191489361</v>
      </c>
      <c r="W314" s="30">
        <f>IF(ISNA(VLOOKUP($A314,'Taxi in times'!$B$6510:$C$7239, 2, 0)), 'ICAO LTO Cycle times'!$D$8,VLOOKUP($A314,'Taxi in times'!$B$6510:$C$7239, 2, 0)*60)</f>
        <v>279.77528089887636</v>
      </c>
    </row>
    <row r="315" spans="1:23">
      <c r="A315" s="3" t="s">
        <v>611</v>
      </c>
      <c r="B315" s="30">
        <f>IF(ISNA(VLOOKUP($A315,' Taxi out times'!$B$2:$C$483, 2, 0)), 'ICAO LTO Cycle times'!$D$7,VLOOKUP($A315,' Taxi out times'!$B$2:$C$483, 2, 0)*60)</f>
        <v>810.89528234453178</v>
      </c>
      <c r="C315" s="30">
        <f>IF(ISNA(VLOOKUP($A315,' Taxi out times'!$B$484:$C$1071, 2, 0)), 'ICAO LTO Cycle times'!$D$7,VLOOKUP($A315,' Taxi out times'!$B$484:$C$1071, 2, 0)*60)</f>
        <v>798.65861938890976</v>
      </c>
      <c r="D315" s="30">
        <f>IF(ISNA(VLOOKUP($A315,' Taxi out times'!$B$1072:$C$1692, 2, 0)), 'ICAO LTO Cycle times'!$D$7,VLOOKUP($A315,' Taxi out times'!$B$1072:$C$1692, 2, 0)*60)</f>
        <v>786.20619718309854</v>
      </c>
      <c r="E315" s="30">
        <f>IF(ISNA(VLOOKUP($A315,' Taxi out times'!$B$1693:$C$2329, 2, 0)), 'ICAO LTO Cycle times'!$D$7,VLOOKUP($A315,' Taxi out times'!$B$1693:$C$2329, 2, 0)*60)</f>
        <v>784.42904101757892</v>
      </c>
      <c r="F315" s="30">
        <f>IF(ISNA(VLOOKUP($A315,' Taxi out times'!$B$2330:$C$2997, 2, 0)), 'ICAO LTO Cycle times'!$D$7,VLOOKUP($A315,' Taxi out times'!$B$2330:$C$2997, 2, 0)*60)</f>
        <v>771.1463127475115</v>
      </c>
      <c r="G315" s="30">
        <f>IF(ISNA(VLOOKUP($A315,' Taxi out times'!$B$2998:$C$3661, 2, 0)), 'ICAO LTO Cycle times'!$D$7,VLOOKUP($A315,' Taxi out times'!$B$2998:$C$3661, 2, 0)*60)</f>
        <v>721.10832811521607</v>
      </c>
      <c r="H315" s="30">
        <f>IF(ISNA(VLOOKUP($A315,' Taxi out times'!$B$3662:$C$4362, 2, 0)), 'ICAO LTO Cycle times'!$D$7,VLOOKUP($A315,' Taxi out times'!$B$3662:$C$4362, 2, 0)*60)</f>
        <v>707.36119933934697</v>
      </c>
      <c r="I315" s="30">
        <f>IF(ISNA(VLOOKUP($A315,' Taxi out times'!$B$4363:$C$5052, 2, 0)), 'ICAO LTO Cycle times'!$D$7,VLOOKUP($A315,' Taxi out times'!$B$4363:$C$5052, 2, 0)*60)</f>
        <v>691.26128668171555</v>
      </c>
      <c r="J315" s="30">
        <f>IF(ISNA(VLOOKUP($A315,' Taxi out times'!$B$5053:$C$5713, 2, 0)), 'ICAO LTO Cycle times'!$D$7,VLOOKUP($A315,' Taxi out times'!$B$5053:$C$5713, 2, 0)*60)</f>
        <v>729.54341011312522</v>
      </c>
      <c r="K315" s="30">
        <f>IF(ISNA(VLOOKUP($A315,' Taxi out times'!$B$5714:$C$6466, 2, 0)), 'ICAO LTO Cycle times'!$D$7,VLOOKUP($A315,' Taxi out times'!$B$5713:$C$6466, 2, 0)*60)</f>
        <v>768.82950134368468</v>
      </c>
      <c r="L315" s="30">
        <f>IF(ISNA(VLOOKUP($A315,' Taxi out times'!$B$6467:$C$7195, 2, 0)), 'ICAO LTO Cycle times'!$D$7,VLOOKUP($A315,' Taxi out times'!$B$6467:$C$7195, 2, 0)*60)</f>
        <v>787.90024937655858</v>
      </c>
      <c r="M315" s="30">
        <f>IF(ISNA(VLOOKUP($A315,'Taxi in times'!$B$2:$C$483, 2, 0)), 'ICAO LTO Cycle times'!$D$8,VLOOKUP($A315,'Taxi in times'!$B$2:$C$483, 2, 0)*60)</f>
        <v>320.20625889046943</v>
      </c>
      <c r="N315" s="30">
        <f>IF(ISNA(VLOOKUP($A315,'Taxi in times'!$B$483:$C$1074, 2, 0)), 'ICAO LTO Cycle times'!$D$8,VLOOKUP($A315,'Taxi in times'!$B$483:$C$1074, 2, 0)*60)</f>
        <v>323.69328493647913</v>
      </c>
      <c r="O315" s="30">
        <f>IF(ISNA(VLOOKUP($A315,'Taxi in times'!$B$1074:$C$1700, 2, 0)), 'ICAO LTO Cycle times'!$D$8,VLOOKUP($A315,'Taxi in times'!$B$1074:$C$1700, 2, 0)*60)</f>
        <v>324.2889390519187</v>
      </c>
      <c r="P315" s="30">
        <f>IF(ISNA(VLOOKUP($A315,'Taxi in times'!$B$1700:$C$2346, 2, 0)), 'ICAO LTO Cycle times'!$D$8,VLOOKUP($A315,'Taxi in times'!$B$1700:$C$2346, 2, 0)*60)</f>
        <v>359.87193169690499</v>
      </c>
      <c r="Q315" s="30">
        <f>IF(ISNA(VLOOKUP($A315,'Taxi in times'!$B$2346:$C$3020, 2, 0)), 'ICAO LTO Cycle times'!$D$8,VLOOKUP($A315,'Taxi in times'!$B$2346:$C$3020, 2, 0)*60)</f>
        <v>339.61935757747273</v>
      </c>
      <c r="R315" s="30">
        <f>IF(ISNA(VLOOKUP($A315,'Taxi in times'!$B$3020:$C$3684, 2, 0)), 'ICAO LTO Cycle times'!$D$8,VLOOKUP($A315,'Taxi in times'!$B$3020:$C$3684, 2, 0)*60)</f>
        <v>351.01290282366142</v>
      </c>
      <c r="S315" s="30">
        <f>IF(ISNA(VLOOKUP($A315,'Taxi in times'!$B$3684:$C$4389, 2, 0)), 'ICAO LTO Cycle times'!$D$8,VLOOKUP($A315,'Taxi in times'!$B$3684:$C$4389, 2, 0)*60)</f>
        <v>377.68915393216548</v>
      </c>
      <c r="T315" s="30">
        <f>IF(ISNA(VLOOKUP($A315,'Taxi in times'!$B$4389:$C$5084, 2, 0)), 'ICAO LTO Cycle times'!$D$8,VLOOKUP($A315,'Taxi in times'!$B$4389:$C$5084, 2, 0)*60)</f>
        <v>378.52251280668645</v>
      </c>
      <c r="U315" s="30">
        <f>IF(ISNA(VLOOKUP($A315,'Taxi in times'!$B$5085:$C$5749, 2, 0)), 'ICAO LTO Cycle times'!$D$8,VLOOKUP($A315,'Taxi in times'!$B$5085:$C$5749, 2, 0)*60)</f>
        <v>382.75243664717351</v>
      </c>
      <c r="V315" s="30">
        <f>IF(ISNA(VLOOKUP($A315,'Taxi in times'!$B$5750:$C$6509, 2, 0)), 'ICAO LTO Cycle times'!$D$8,VLOOKUP($A315,'Taxi in times'!$B$5750:$C$6509, 2, 0)*60)</f>
        <v>372.36861918385785</v>
      </c>
      <c r="W315" s="30">
        <f>IF(ISNA(VLOOKUP($A315,'Taxi in times'!$B$6510:$C$7239, 2, 0)), 'ICAO LTO Cycle times'!$D$8,VLOOKUP($A315,'Taxi in times'!$B$6510:$C$7239, 2, 0)*60)</f>
        <v>366.12817089452602</v>
      </c>
    </row>
    <row r="316" spans="1:23">
      <c r="A316" s="3" t="s">
        <v>612</v>
      </c>
      <c r="B316" s="30">
        <f>IF(ISNA(VLOOKUP($A316,' Taxi out times'!$B$2:$C$483, 2, 0)), 'ICAO LTO Cycle times'!$D$7,VLOOKUP($A316,' Taxi out times'!$B$2:$C$483, 2, 0)*60)</f>
        <v>1140</v>
      </c>
      <c r="C316" s="30">
        <f>IF(ISNA(VLOOKUP($A316,' Taxi out times'!$B$484:$C$1071, 2, 0)), 'ICAO LTO Cycle times'!$D$7,VLOOKUP($A316,' Taxi out times'!$B$484:$C$1071, 2, 0)*60)</f>
        <v>1140</v>
      </c>
      <c r="D316" s="30">
        <f>IF(ISNA(VLOOKUP($A316,' Taxi out times'!$B$1072:$C$1692, 2, 0)), 'ICAO LTO Cycle times'!$D$7,VLOOKUP($A316,' Taxi out times'!$B$1072:$C$1692, 2, 0)*60)</f>
        <v>1140</v>
      </c>
      <c r="E316" s="30">
        <f>IF(ISNA(VLOOKUP($A316,' Taxi out times'!$B$1693:$C$2329, 2, 0)), 'ICAO LTO Cycle times'!$D$7,VLOOKUP($A316,' Taxi out times'!$B$1693:$C$2329, 2, 0)*60)</f>
        <v>1140</v>
      </c>
      <c r="F316" s="30">
        <f>IF(ISNA(VLOOKUP($A316,' Taxi out times'!$B$2330:$C$2997, 2, 0)), 'ICAO LTO Cycle times'!$D$7,VLOOKUP($A316,' Taxi out times'!$B$2330:$C$2997, 2, 0)*60)</f>
        <v>494.58100558659214</v>
      </c>
      <c r="G316" s="30">
        <f>IF(ISNA(VLOOKUP($A316,' Taxi out times'!$B$2998:$C$3661, 2, 0)), 'ICAO LTO Cycle times'!$D$7,VLOOKUP($A316,' Taxi out times'!$B$2998:$C$3661, 2, 0)*60)</f>
        <v>529.97402597402595</v>
      </c>
      <c r="H316" s="30">
        <f>IF(ISNA(VLOOKUP($A316,' Taxi out times'!$B$3662:$C$4362, 2, 0)), 'ICAO LTO Cycle times'!$D$7,VLOOKUP($A316,' Taxi out times'!$B$3662:$C$4362, 2, 0)*60)</f>
        <v>559.13656387665196</v>
      </c>
      <c r="I316" s="30">
        <f>IF(ISNA(VLOOKUP($A316,' Taxi out times'!$B$4363:$C$5052, 2, 0)), 'ICAO LTO Cycle times'!$D$7,VLOOKUP($A316,' Taxi out times'!$B$4363:$C$5052, 2, 0)*60)</f>
        <v>609.11894273127757</v>
      </c>
      <c r="J316" s="30">
        <f>IF(ISNA(VLOOKUP($A316,' Taxi out times'!$B$5053:$C$5713, 2, 0)), 'ICAO LTO Cycle times'!$D$7,VLOOKUP($A316,' Taxi out times'!$B$5053:$C$5713, 2, 0)*60)</f>
        <v>555.27696793002917</v>
      </c>
      <c r="K316" s="30">
        <f>IF(ISNA(VLOOKUP($A316,' Taxi out times'!$B$5714:$C$6466, 2, 0)), 'ICAO LTO Cycle times'!$D$7,VLOOKUP($A316,' Taxi out times'!$B$5713:$C$6466, 2, 0)*60)</f>
        <v>603.27272727272725</v>
      </c>
      <c r="L316" s="30">
        <f>IF(ISNA(VLOOKUP($A316,' Taxi out times'!$B$6467:$C$7195, 2, 0)), 'ICAO LTO Cycle times'!$D$7,VLOOKUP($A316,' Taxi out times'!$B$6467:$C$7195, 2, 0)*60)</f>
        <v>572.68656716417911</v>
      </c>
      <c r="M316" s="30">
        <f>IF(ISNA(VLOOKUP($A316,'Taxi in times'!$B$2:$C$483, 2, 0)), 'ICAO LTO Cycle times'!$D$8,VLOOKUP($A316,'Taxi in times'!$B$2:$C$483, 2, 0)*60)</f>
        <v>420</v>
      </c>
      <c r="N316" s="30">
        <f>IF(ISNA(VLOOKUP($A316,'Taxi in times'!$B$483:$C$1074, 2, 0)), 'ICAO LTO Cycle times'!$D$8,VLOOKUP($A316,'Taxi in times'!$B$483:$C$1074, 2, 0)*60)</f>
        <v>420</v>
      </c>
      <c r="O316" s="30">
        <f>IF(ISNA(VLOOKUP($A316,'Taxi in times'!$B$1074:$C$1700, 2, 0)), 'ICAO LTO Cycle times'!$D$8,VLOOKUP($A316,'Taxi in times'!$B$1074:$C$1700, 2, 0)*60)</f>
        <v>420</v>
      </c>
      <c r="P316" s="30">
        <f>IF(ISNA(VLOOKUP($A316,'Taxi in times'!$B$1700:$C$2346, 2, 0)), 'ICAO LTO Cycle times'!$D$8,VLOOKUP($A316,'Taxi in times'!$B$1700:$C$2346, 2, 0)*60)</f>
        <v>420</v>
      </c>
      <c r="Q316" s="30">
        <f>IF(ISNA(VLOOKUP($A316,'Taxi in times'!$B$2346:$C$3020, 2, 0)), 'ICAO LTO Cycle times'!$D$8,VLOOKUP($A316,'Taxi in times'!$B$2346:$C$3020, 2, 0)*60)</f>
        <v>314.30183356840621</v>
      </c>
      <c r="R316" s="30">
        <f>IF(ISNA(VLOOKUP($A316,'Taxi in times'!$B$3020:$C$3684, 2, 0)), 'ICAO LTO Cycle times'!$D$8,VLOOKUP($A316,'Taxi in times'!$B$3020:$C$3684, 2, 0)*60)</f>
        <v>311.93771626297575</v>
      </c>
      <c r="S316" s="30">
        <f>IF(ISNA(VLOOKUP($A316,'Taxi in times'!$B$3684:$C$4389, 2, 0)), 'ICAO LTO Cycle times'!$D$8,VLOOKUP($A316,'Taxi in times'!$B$3684:$C$4389, 2, 0)*60)</f>
        <v>313.36267605633805</v>
      </c>
      <c r="T316" s="30">
        <f>IF(ISNA(VLOOKUP($A316,'Taxi in times'!$B$4389:$C$5084, 2, 0)), 'ICAO LTO Cycle times'!$D$8,VLOOKUP($A316,'Taxi in times'!$B$4389:$C$5084, 2, 0)*60)</f>
        <v>301.79203539823004</v>
      </c>
      <c r="U316" s="30">
        <f>IF(ISNA(VLOOKUP($A316,'Taxi in times'!$B$5085:$C$5749, 2, 0)), 'ICAO LTO Cycle times'!$D$8,VLOOKUP($A316,'Taxi in times'!$B$5085:$C$5749, 2, 0)*60)</f>
        <v>299.82142857142856</v>
      </c>
      <c r="V316" s="30">
        <f>IF(ISNA(VLOOKUP($A316,'Taxi in times'!$B$5750:$C$6509, 2, 0)), 'ICAO LTO Cycle times'!$D$8,VLOOKUP($A316,'Taxi in times'!$B$5750:$C$6509, 2, 0)*60)</f>
        <v>292.89640591966179</v>
      </c>
      <c r="W316" s="30">
        <f>IF(ISNA(VLOOKUP($A316,'Taxi in times'!$B$6510:$C$7239, 2, 0)), 'ICAO LTO Cycle times'!$D$8,VLOOKUP($A316,'Taxi in times'!$B$6510:$C$7239, 2, 0)*60)</f>
        <v>282.32991612301959</v>
      </c>
    </row>
    <row r="317" spans="1:23">
      <c r="A317" s="3" t="s">
        <v>613</v>
      </c>
      <c r="B317" s="30">
        <f>IF(ISNA(VLOOKUP($A317,' Taxi out times'!$B$2:$C$483, 2, 0)), 'ICAO LTO Cycle times'!$D$7,VLOOKUP($A317,' Taxi out times'!$B$2:$C$483, 2, 0)*60)</f>
        <v>600.5224564619615</v>
      </c>
      <c r="C317" s="30">
        <f>IF(ISNA(VLOOKUP($A317,' Taxi out times'!$B$484:$C$1071, 2, 0)), 'ICAO LTO Cycle times'!$D$7,VLOOKUP($A317,' Taxi out times'!$B$484:$C$1071, 2, 0)*60)</f>
        <v>620.10659560293141</v>
      </c>
      <c r="D317" s="30">
        <f>IF(ISNA(VLOOKUP($A317,' Taxi out times'!$B$1072:$C$1692, 2, 0)), 'ICAO LTO Cycle times'!$D$7,VLOOKUP($A317,' Taxi out times'!$B$1072:$C$1692, 2, 0)*60)</f>
        <v>634.25150812064965</v>
      </c>
      <c r="E317" s="30">
        <f>IF(ISNA(VLOOKUP($A317,' Taxi out times'!$B$1693:$C$2329, 2, 0)), 'ICAO LTO Cycle times'!$D$7,VLOOKUP($A317,' Taxi out times'!$B$1693:$C$2329, 2, 0)*60)</f>
        <v>653.70686312524242</v>
      </c>
      <c r="F317" s="30">
        <f>IF(ISNA(VLOOKUP($A317,' Taxi out times'!$B$2330:$C$2997, 2, 0)), 'ICAO LTO Cycle times'!$D$7,VLOOKUP($A317,' Taxi out times'!$B$2330:$C$2997, 2, 0)*60)</f>
        <v>679.85535985069396</v>
      </c>
      <c r="G317" s="30">
        <f>IF(ISNA(VLOOKUP($A317,' Taxi out times'!$B$2998:$C$3661, 2, 0)), 'ICAO LTO Cycle times'!$D$7,VLOOKUP($A317,' Taxi out times'!$B$2998:$C$3661, 2, 0)*60)</f>
        <v>733.01975752132921</v>
      </c>
      <c r="H317" s="30">
        <f>IF(ISNA(VLOOKUP($A317,' Taxi out times'!$B$3662:$C$4362, 2, 0)), 'ICAO LTO Cycle times'!$D$7,VLOOKUP($A317,' Taxi out times'!$B$3662:$C$4362, 2, 0)*60)</f>
        <v>753.52338320179058</v>
      </c>
      <c r="I317" s="30">
        <f>IF(ISNA(VLOOKUP($A317,' Taxi out times'!$B$4363:$C$5052, 2, 0)), 'ICAO LTO Cycle times'!$D$7,VLOOKUP($A317,' Taxi out times'!$B$4363:$C$5052, 2, 0)*60)</f>
        <v>745.70278184480242</v>
      </c>
      <c r="J317" s="30">
        <f>IF(ISNA(VLOOKUP($A317,' Taxi out times'!$B$5053:$C$5713, 2, 0)), 'ICAO LTO Cycle times'!$D$7,VLOOKUP($A317,' Taxi out times'!$B$5053:$C$5713, 2, 0)*60)</f>
        <v>718.45082680591815</v>
      </c>
      <c r="K317" s="30">
        <f>IF(ISNA(VLOOKUP($A317,' Taxi out times'!$B$5714:$C$6466, 2, 0)), 'ICAO LTO Cycle times'!$D$7,VLOOKUP($A317,' Taxi out times'!$B$5713:$C$6466, 2, 0)*60)</f>
        <v>724.68475073313789</v>
      </c>
      <c r="L317" s="30">
        <f>IF(ISNA(VLOOKUP($A317,' Taxi out times'!$B$6467:$C$7195, 2, 0)), 'ICAO LTO Cycle times'!$D$7,VLOOKUP($A317,' Taxi out times'!$B$6467:$C$7195, 2, 0)*60)</f>
        <v>707.25261932479634</v>
      </c>
      <c r="M317" s="30">
        <f>IF(ISNA(VLOOKUP($A317,'Taxi in times'!$B$2:$C$483, 2, 0)), 'ICAO LTO Cycle times'!$D$8,VLOOKUP($A317,'Taxi in times'!$B$2:$C$483, 2, 0)*60)</f>
        <v>253.52073732718895</v>
      </c>
      <c r="N317" s="30">
        <f>IF(ISNA(VLOOKUP($A317,'Taxi in times'!$B$483:$C$1074, 2, 0)), 'ICAO LTO Cycle times'!$D$8,VLOOKUP($A317,'Taxi in times'!$B$483:$C$1074, 2, 0)*60)</f>
        <v>261.04564584007773</v>
      </c>
      <c r="O317" s="30">
        <f>IF(ISNA(VLOOKUP($A317,'Taxi in times'!$B$1074:$C$1700, 2, 0)), 'ICAO LTO Cycle times'!$D$8,VLOOKUP($A317,'Taxi in times'!$B$1074:$C$1700, 2, 0)*60)</f>
        <v>257.03525936865424</v>
      </c>
      <c r="P317" s="30">
        <f>IF(ISNA(VLOOKUP($A317,'Taxi in times'!$B$1700:$C$2346, 2, 0)), 'ICAO LTO Cycle times'!$D$8,VLOOKUP($A317,'Taxi in times'!$B$1700:$C$2346, 2, 0)*60)</f>
        <v>248.52595022187924</v>
      </c>
      <c r="Q317" s="30">
        <f>IF(ISNA(VLOOKUP($A317,'Taxi in times'!$B$2346:$C$3020, 2, 0)), 'ICAO LTO Cycle times'!$D$8,VLOOKUP($A317,'Taxi in times'!$B$2346:$C$3020, 2, 0)*60)</f>
        <v>244.19309372797744</v>
      </c>
      <c r="R317" s="30">
        <f>IF(ISNA(VLOOKUP($A317,'Taxi in times'!$B$3020:$C$3684, 2, 0)), 'ICAO LTO Cycle times'!$D$8,VLOOKUP($A317,'Taxi in times'!$B$3020:$C$3684, 2, 0)*60)</f>
        <v>240.47417631344615</v>
      </c>
      <c r="S317" s="30">
        <f>IF(ISNA(VLOOKUP($A317,'Taxi in times'!$B$3684:$C$4389, 2, 0)), 'ICAO LTO Cycle times'!$D$8,VLOOKUP($A317,'Taxi in times'!$B$3684:$C$4389, 2, 0)*60)</f>
        <v>227.08635229837273</v>
      </c>
      <c r="T317" s="30">
        <f>IF(ISNA(VLOOKUP($A317,'Taxi in times'!$B$4389:$C$5084, 2, 0)), 'ICAO LTO Cycle times'!$D$8,VLOOKUP($A317,'Taxi in times'!$B$4389:$C$5084, 2, 0)*60)</f>
        <v>233.38305416310061</v>
      </c>
      <c r="U317" s="30">
        <f>IF(ISNA(VLOOKUP($A317,'Taxi in times'!$B$5085:$C$5749, 2, 0)), 'ICAO LTO Cycle times'!$D$8,VLOOKUP($A317,'Taxi in times'!$B$5085:$C$5749, 2, 0)*60)</f>
        <v>229.65375183913685</v>
      </c>
      <c r="V317" s="30">
        <f>IF(ISNA(VLOOKUP($A317,'Taxi in times'!$B$5750:$C$6509, 2, 0)), 'ICAO LTO Cycle times'!$D$8,VLOOKUP($A317,'Taxi in times'!$B$5750:$C$6509, 2, 0)*60)</f>
        <v>228.34623893805309</v>
      </c>
      <c r="W317" s="30">
        <f>IF(ISNA(VLOOKUP($A317,'Taxi in times'!$B$6510:$C$7239, 2, 0)), 'ICAO LTO Cycle times'!$D$8,VLOOKUP($A317,'Taxi in times'!$B$6510:$C$7239, 2, 0)*60)</f>
        <v>229.56420460060178</v>
      </c>
    </row>
    <row r="318" spans="1:23">
      <c r="A318" s="3" t="s">
        <v>614</v>
      </c>
      <c r="B318" s="30">
        <f>IF(ISNA(VLOOKUP($A318,' Taxi out times'!$B$2:$C$483, 2, 0)), 'ICAO LTO Cycle times'!$D$7,VLOOKUP($A318,' Taxi out times'!$B$2:$C$483, 2, 0)*60)</f>
        <v>1140</v>
      </c>
      <c r="C318" s="30">
        <f>IF(ISNA(VLOOKUP($A318,' Taxi out times'!$B$484:$C$1071, 2, 0)), 'ICAO LTO Cycle times'!$D$7,VLOOKUP($A318,' Taxi out times'!$B$484:$C$1071, 2, 0)*60)</f>
        <v>1140</v>
      </c>
      <c r="D318" s="30">
        <f>IF(ISNA(VLOOKUP($A318,' Taxi out times'!$B$1072:$C$1692, 2, 0)), 'ICAO LTO Cycle times'!$D$7,VLOOKUP($A318,' Taxi out times'!$B$1072:$C$1692, 2, 0)*60)</f>
        <v>345.54929577464787</v>
      </c>
      <c r="E318" s="30">
        <f>IF(ISNA(VLOOKUP($A318,' Taxi out times'!$B$1693:$C$2329, 2, 0)), 'ICAO LTO Cycle times'!$D$7,VLOOKUP($A318,' Taxi out times'!$B$1693:$C$2329, 2, 0)*60)</f>
        <v>357.76223776223776</v>
      </c>
      <c r="F318" s="30">
        <f>IF(ISNA(VLOOKUP($A318,' Taxi out times'!$B$2330:$C$2997, 2, 0)), 'ICAO LTO Cycle times'!$D$7,VLOOKUP($A318,' Taxi out times'!$B$2330:$C$2997, 2, 0)*60)</f>
        <v>362.01995012468831</v>
      </c>
      <c r="G318" s="30">
        <f>IF(ISNA(VLOOKUP($A318,' Taxi out times'!$B$2998:$C$3661, 2, 0)), 'ICAO LTO Cycle times'!$D$7,VLOOKUP($A318,' Taxi out times'!$B$2998:$C$3661, 2, 0)*60)</f>
        <v>381.14537444933922</v>
      </c>
      <c r="H318" s="30">
        <f>IF(ISNA(VLOOKUP($A318,' Taxi out times'!$B$3662:$C$4362, 2, 0)), 'ICAO LTO Cycle times'!$D$7,VLOOKUP($A318,' Taxi out times'!$B$3662:$C$4362, 2, 0)*60)</f>
        <v>1140</v>
      </c>
      <c r="I318" s="30">
        <f>IF(ISNA(VLOOKUP($A318,' Taxi out times'!$B$4363:$C$5052, 2, 0)), 'ICAO LTO Cycle times'!$D$7,VLOOKUP($A318,' Taxi out times'!$B$4363:$C$5052, 2, 0)*60)</f>
        <v>1140</v>
      </c>
      <c r="J318" s="30">
        <f>IF(ISNA(VLOOKUP($A318,' Taxi out times'!$B$5053:$C$5713, 2, 0)), 'ICAO LTO Cycle times'!$D$7,VLOOKUP($A318,' Taxi out times'!$B$5053:$C$5713, 2, 0)*60)</f>
        <v>1140</v>
      </c>
      <c r="K318" s="30">
        <f>IF(ISNA(VLOOKUP($A318,' Taxi out times'!$B$5714:$C$6466, 2, 0)), 'ICAO LTO Cycle times'!$D$7,VLOOKUP($A318,' Taxi out times'!$B$5713:$C$6466, 2, 0)*60)</f>
        <v>1140</v>
      </c>
      <c r="L318" s="30">
        <f>IF(ISNA(VLOOKUP($A318,' Taxi out times'!$B$6467:$C$7195, 2, 0)), 'ICAO LTO Cycle times'!$D$7,VLOOKUP($A318,' Taxi out times'!$B$6467:$C$7195, 2, 0)*60)</f>
        <v>694.73684210526324</v>
      </c>
      <c r="M318" s="30">
        <f>IF(ISNA(VLOOKUP($A318,'Taxi in times'!$B$2:$C$483, 2, 0)), 'ICAO LTO Cycle times'!$D$8,VLOOKUP($A318,'Taxi in times'!$B$2:$C$483, 2, 0)*60)</f>
        <v>420</v>
      </c>
      <c r="N318" s="30">
        <f>IF(ISNA(VLOOKUP($A318,'Taxi in times'!$B$483:$C$1074, 2, 0)), 'ICAO LTO Cycle times'!$D$8,VLOOKUP($A318,'Taxi in times'!$B$483:$C$1074, 2, 0)*60)</f>
        <v>301.76470588235293</v>
      </c>
      <c r="O318" s="30">
        <f>IF(ISNA(VLOOKUP($A318,'Taxi in times'!$B$1074:$C$1700, 2, 0)), 'ICAO LTO Cycle times'!$D$8,VLOOKUP($A318,'Taxi in times'!$B$1074:$C$1700, 2, 0)*60)</f>
        <v>305.35714285714289</v>
      </c>
      <c r="P318" s="30">
        <f>IF(ISNA(VLOOKUP($A318,'Taxi in times'!$B$1700:$C$2346, 2, 0)), 'ICAO LTO Cycle times'!$D$8,VLOOKUP($A318,'Taxi in times'!$B$1700:$C$2346, 2, 0)*60)</f>
        <v>304.88372093023258</v>
      </c>
      <c r="Q318" s="30">
        <f>IF(ISNA(VLOOKUP($A318,'Taxi in times'!$B$2346:$C$3020, 2, 0)), 'ICAO LTO Cycle times'!$D$8,VLOOKUP($A318,'Taxi in times'!$B$2346:$C$3020, 2, 0)*60)</f>
        <v>307.69035532994923</v>
      </c>
      <c r="R318" s="30">
        <f>IF(ISNA(VLOOKUP($A318,'Taxi in times'!$B$3020:$C$3684, 2, 0)), 'ICAO LTO Cycle times'!$D$8,VLOOKUP($A318,'Taxi in times'!$B$3020:$C$3684, 2, 0)*60)</f>
        <v>304.71074380165294</v>
      </c>
      <c r="S318" s="30">
        <f>IF(ISNA(VLOOKUP($A318,'Taxi in times'!$B$3684:$C$4389, 2, 0)), 'ICAO LTO Cycle times'!$D$8,VLOOKUP($A318,'Taxi in times'!$B$3684:$C$4389, 2, 0)*60)</f>
        <v>420</v>
      </c>
      <c r="T318" s="30">
        <f>IF(ISNA(VLOOKUP($A318,'Taxi in times'!$B$4389:$C$5084, 2, 0)), 'ICAO LTO Cycle times'!$D$8,VLOOKUP($A318,'Taxi in times'!$B$4389:$C$5084, 2, 0)*60)</f>
        <v>420</v>
      </c>
      <c r="U318" s="30">
        <f>IF(ISNA(VLOOKUP($A318,'Taxi in times'!$B$5085:$C$5749, 2, 0)), 'ICAO LTO Cycle times'!$D$8,VLOOKUP($A318,'Taxi in times'!$B$5085:$C$5749, 2, 0)*60)</f>
        <v>420</v>
      </c>
      <c r="V318" s="30">
        <f>IF(ISNA(VLOOKUP($A318,'Taxi in times'!$B$5750:$C$6509, 2, 0)), 'ICAO LTO Cycle times'!$D$8,VLOOKUP($A318,'Taxi in times'!$B$5750:$C$6509, 2, 0)*60)</f>
        <v>420</v>
      </c>
      <c r="W318" s="30">
        <f>IF(ISNA(VLOOKUP($A318,'Taxi in times'!$B$6510:$C$7239, 2, 0)), 'ICAO LTO Cycle times'!$D$8,VLOOKUP($A318,'Taxi in times'!$B$6510:$C$7239, 2, 0)*60)</f>
        <v>563.68421052631584</v>
      </c>
    </row>
    <row r="319" spans="1:23">
      <c r="A319" s="3" t="s">
        <v>1268</v>
      </c>
      <c r="B319" s="30">
        <f>IF(ISNA(VLOOKUP($A319,' Taxi out times'!$B$2:$C$483, 2, 0)), 'ICAO LTO Cycle times'!$D$7,VLOOKUP($A319,' Taxi out times'!$B$2:$C$483, 2, 0)*60)</f>
        <v>1140</v>
      </c>
      <c r="C319" s="30">
        <f>IF(ISNA(VLOOKUP($A319,' Taxi out times'!$B$484:$C$1071, 2, 0)), 'ICAO LTO Cycle times'!$D$7,VLOOKUP($A319,' Taxi out times'!$B$484:$C$1071, 2, 0)*60)</f>
        <v>1140</v>
      </c>
      <c r="D319" s="30">
        <f>IF(ISNA(VLOOKUP($A319,' Taxi out times'!$B$1072:$C$1692, 2, 0)), 'ICAO LTO Cycle times'!$D$7,VLOOKUP($A319,' Taxi out times'!$B$1072:$C$1692, 2, 0)*60)</f>
        <v>1140</v>
      </c>
      <c r="E319" s="30">
        <f>IF(ISNA(VLOOKUP($A319,' Taxi out times'!$B$1693:$C$2329, 2, 0)), 'ICAO LTO Cycle times'!$D$7,VLOOKUP($A319,' Taxi out times'!$B$1693:$C$2329, 2, 0)*60)</f>
        <v>1140</v>
      </c>
      <c r="F319" s="30">
        <f>IF(ISNA(VLOOKUP($A319,' Taxi out times'!$B$2330:$C$2997, 2, 0)), 'ICAO LTO Cycle times'!$D$7,VLOOKUP($A319,' Taxi out times'!$B$2330:$C$2997, 2, 0)*60)</f>
        <v>1140</v>
      </c>
      <c r="G319" s="30">
        <f>IF(ISNA(VLOOKUP($A319,' Taxi out times'!$B$2998:$C$3661, 2, 0)), 'ICAO LTO Cycle times'!$D$7,VLOOKUP($A319,' Taxi out times'!$B$2998:$C$3661, 2, 0)*60)</f>
        <v>1140</v>
      </c>
      <c r="H319" s="30">
        <f>IF(ISNA(VLOOKUP($A319,' Taxi out times'!$B$3662:$C$4362, 2, 0)), 'ICAO LTO Cycle times'!$D$7,VLOOKUP($A319,' Taxi out times'!$B$3662:$C$4362, 2, 0)*60)</f>
        <v>1140</v>
      </c>
      <c r="I319" s="30">
        <f>IF(ISNA(VLOOKUP($A319,' Taxi out times'!$B$4363:$C$5052, 2, 0)), 'ICAO LTO Cycle times'!$D$7,VLOOKUP($A319,' Taxi out times'!$B$4363:$C$5052, 2, 0)*60)</f>
        <v>1140</v>
      </c>
      <c r="J319" s="30">
        <f>IF(ISNA(VLOOKUP($A319,' Taxi out times'!$B$5053:$C$5713, 2, 0)), 'ICAO LTO Cycle times'!$D$7,VLOOKUP($A319,' Taxi out times'!$B$5053:$C$5713, 2, 0)*60)</f>
        <v>1140</v>
      </c>
      <c r="K319" s="30">
        <f>IF(ISNA(VLOOKUP($A319,' Taxi out times'!$B$5714:$C$6466, 2, 0)), 'ICAO LTO Cycle times'!$D$7,VLOOKUP($A319,' Taxi out times'!$B$5713:$C$6466, 2, 0)*60)</f>
        <v>1140</v>
      </c>
      <c r="L319" s="30">
        <f>IF(ISNA(VLOOKUP($A319,' Taxi out times'!$B$6467:$C$7195, 2, 0)), 'ICAO LTO Cycle times'!$D$7,VLOOKUP($A319,' Taxi out times'!$B$6467:$C$7195, 2, 0)*60)</f>
        <v>1140</v>
      </c>
      <c r="M319" s="30">
        <f>IF(ISNA(VLOOKUP($A319,'Taxi in times'!$B$2:$C$483, 2, 0)), 'ICAO LTO Cycle times'!$D$8,VLOOKUP($A319,'Taxi in times'!$B$2:$C$483, 2, 0)*60)</f>
        <v>420</v>
      </c>
      <c r="N319" s="30">
        <f>IF(ISNA(VLOOKUP($A319,'Taxi in times'!$B$483:$C$1074, 2, 0)), 'ICAO LTO Cycle times'!$D$8,VLOOKUP($A319,'Taxi in times'!$B$483:$C$1074, 2, 0)*60)</f>
        <v>420</v>
      </c>
      <c r="O319" s="30">
        <f>IF(ISNA(VLOOKUP($A319,'Taxi in times'!$B$1074:$C$1700, 2, 0)), 'ICAO LTO Cycle times'!$D$8,VLOOKUP($A319,'Taxi in times'!$B$1074:$C$1700, 2, 0)*60)</f>
        <v>420</v>
      </c>
      <c r="P319" s="30">
        <f>IF(ISNA(VLOOKUP($A319,'Taxi in times'!$B$1700:$C$2346, 2, 0)), 'ICAO LTO Cycle times'!$D$8,VLOOKUP($A319,'Taxi in times'!$B$1700:$C$2346, 2, 0)*60)</f>
        <v>420</v>
      </c>
      <c r="Q319" s="30">
        <f>IF(ISNA(VLOOKUP($A319,'Taxi in times'!$B$2346:$C$3020, 2, 0)), 'ICAO LTO Cycle times'!$D$8,VLOOKUP($A319,'Taxi in times'!$B$2346:$C$3020, 2, 0)*60)</f>
        <v>420</v>
      </c>
      <c r="R319" s="30">
        <f>IF(ISNA(VLOOKUP($A319,'Taxi in times'!$B$3020:$C$3684, 2, 0)), 'ICAO LTO Cycle times'!$D$8,VLOOKUP($A319,'Taxi in times'!$B$3020:$C$3684, 2, 0)*60)</f>
        <v>420</v>
      </c>
      <c r="S319" s="30">
        <f>IF(ISNA(VLOOKUP($A319,'Taxi in times'!$B$3684:$C$4389, 2, 0)), 'ICAO LTO Cycle times'!$D$8,VLOOKUP($A319,'Taxi in times'!$B$3684:$C$4389, 2, 0)*60)</f>
        <v>420</v>
      </c>
      <c r="T319" s="30">
        <f>IF(ISNA(VLOOKUP($A319,'Taxi in times'!$B$4389:$C$5084, 2, 0)), 'ICAO LTO Cycle times'!$D$8,VLOOKUP($A319,'Taxi in times'!$B$4389:$C$5084, 2, 0)*60)</f>
        <v>420</v>
      </c>
      <c r="U319" s="30">
        <f>IF(ISNA(VLOOKUP($A319,'Taxi in times'!$B$5085:$C$5749, 2, 0)), 'ICAO LTO Cycle times'!$D$8,VLOOKUP($A319,'Taxi in times'!$B$5085:$C$5749, 2, 0)*60)</f>
        <v>420</v>
      </c>
      <c r="V319" s="30">
        <f>IF(ISNA(VLOOKUP($A319,'Taxi in times'!$B$5750:$C$6509, 2, 0)), 'ICAO LTO Cycle times'!$D$8,VLOOKUP($A319,'Taxi in times'!$B$5750:$C$6509, 2, 0)*60)</f>
        <v>356.47058823529414</v>
      </c>
      <c r="W319" s="30">
        <f>IF(ISNA(VLOOKUP($A319,'Taxi in times'!$B$6510:$C$7239, 2, 0)), 'ICAO LTO Cycle times'!$D$8,VLOOKUP($A319,'Taxi in times'!$B$6510:$C$7239, 2, 0)*60)</f>
        <v>420</v>
      </c>
    </row>
    <row r="320" spans="1:23">
      <c r="A320" s="3" t="s">
        <v>615</v>
      </c>
      <c r="B320" s="30">
        <f>IF(ISNA(VLOOKUP($A320,' Taxi out times'!$B$2:$C$483, 2, 0)), 'ICAO LTO Cycle times'!$D$7,VLOOKUP($A320,' Taxi out times'!$B$2:$C$483, 2, 0)*60)</f>
        <v>413.93258426966293</v>
      </c>
      <c r="C320" s="30">
        <f>IF(ISNA(VLOOKUP($A320,' Taxi out times'!$B$484:$C$1071, 2, 0)), 'ICAO LTO Cycle times'!$D$7,VLOOKUP($A320,' Taxi out times'!$B$484:$C$1071, 2, 0)*60)</f>
        <v>431.30635838150289</v>
      </c>
      <c r="D320" s="30">
        <f>IF(ISNA(VLOOKUP($A320,' Taxi out times'!$B$1072:$C$1692, 2, 0)), 'ICAO LTO Cycle times'!$D$7,VLOOKUP($A320,' Taxi out times'!$B$1072:$C$1692, 2, 0)*60)</f>
        <v>419.2195629552549</v>
      </c>
      <c r="E320" s="30">
        <f>IF(ISNA(VLOOKUP($A320,' Taxi out times'!$B$1693:$C$2329, 2, 0)), 'ICAO LTO Cycle times'!$D$7,VLOOKUP($A320,' Taxi out times'!$B$1693:$C$2329, 2, 0)*60)</f>
        <v>496.01476014760146</v>
      </c>
      <c r="F320" s="30">
        <f>IF(ISNA(VLOOKUP($A320,' Taxi out times'!$B$2330:$C$2997, 2, 0)), 'ICAO LTO Cycle times'!$D$7,VLOOKUP($A320,' Taxi out times'!$B$2330:$C$2997, 2, 0)*60)</f>
        <v>532.03599550056242</v>
      </c>
      <c r="G320" s="30">
        <f>IF(ISNA(VLOOKUP($A320,' Taxi out times'!$B$2998:$C$3661, 2, 0)), 'ICAO LTO Cycle times'!$D$7,VLOOKUP($A320,' Taxi out times'!$B$2998:$C$3661, 2, 0)*60)</f>
        <v>564.83832335329339</v>
      </c>
      <c r="H320" s="30">
        <f>IF(ISNA(VLOOKUP($A320,' Taxi out times'!$B$3662:$C$4362, 2, 0)), 'ICAO LTO Cycle times'!$D$7,VLOOKUP($A320,' Taxi out times'!$B$3662:$C$4362, 2, 0)*60)</f>
        <v>593.61979166666663</v>
      </c>
      <c r="I320" s="30">
        <f>IF(ISNA(VLOOKUP($A320,' Taxi out times'!$B$4363:$C$5052, 2, 0)), 'ICAO LTO Cycle times'!$D$7,VLOOKUP($A320,' Taxi out times'!$B$4363:$C$5052, 2, 0)*60)</f>
        <v>623.36956521739125</v>
      </c>
      <c r="J320" s="30">
        <f>IF(ISNA(VLOOKUP($A320,' Taxi out times'!$B$5053:$C$5713, 2, 0)), 'ICAO LTO Cycle times'!$D$7,VLOOKUP($A320,' Taxi out times'!$B$5053:$C$5713, 2, 0)*60)</f>
        <v>581.93846153846152</v>
      </c>
      <c r="K320" s="30">
        <f>IF(ISNA(VLOOKUP($A320,' Taxi out times'!$B$5714:$C$6466, 2, 0)), 'ICAO LTO Cycle times'!$D$7,VLOOKUP($A320,' Taxi out times'!$B$5713:$C$6466, 2, 0)*60)</f>
        <v>545.04084014002331</v>
      </c>
      <c r="L320" s="30">
        <f>IF(ISNA(VLOOKUP($A320,' Taxi out times'!$B$6467:$C$7195, 2, 0)), 'ICAO LTO Cycle times'!$D$7,VLOOKUP($A320,' Taxi out times'!$B$6467:$C$7195, 2, 0)*60)</f>
        <v>538.66807610993658</v>
      </c>
      <c r="M320" s="30">
        <f>IF(ISNA(VLOOKUP($A320,'Taxi in times'!$B$2:$C$483, 2, 0)), 'ICAO LTO Cycle times'!$D$8,VLOOKUP($A320,'Taxi in times'!$B$2:$C$483, 2, 0)*60)</f>
        <v>316.19167717528376</v>
      </c>
      <c r="N320" s="30">
        <f>IF(ISNA(VLOOKUP($A320,'Taxi in times'!$B$483:$C$1074, 2, 0)), 'ICAO LTO Cycle times'!$D$8,VLOOKUP($A320,'Taxi in times'!$B$483:$C$1074, 2, 0)*60)</f>
        <v>301.036866359447</v>
      </c>
      <c r="O320" s="30">
        <f>IF(ISNA(VLOOKUP($A320,'Taxi in times'!$B$1074:$C$1700, 2, 0)), 'ICAO LTO Cycle times'!$D$8,VLOOKUP($A320,'Taxi in times'!$B$1074:$C$1700, 2, 0)*60)</f>
        <v>311.37336814621409</v>
      </c>
      <c r="P320" s="30">
        <f>IF(ISNA(VLOOKUP($A320,'Taxi in times'!$B$1700:$C$2346, 2, 0)), 'ICAO LTO Cycle times'!$D$8,VLOOKUP($A320,'Taxi in times'!$B$1700:$C$2346, 2, 0)*60)</f>
        <v>344.59326211996716</v>
      </c>
      <c r="Q320" s="30">
        <f>IF(ISNA(VLOOKUP($A320,'Taxi in times'!$B$2346:$C$3020, 2, 0)), 'ICAO LTO Cycle times'!$D$8,VLOOKUP($A320,'Taxi in times'!$B$2346:$C$3020, 2, 0)*60)</f>
        <v>360.65586128910667</v>
      </c>
      <c r="R320" s="30">
        <f>IF(ISNA(VLOOKUP($A320,'Taxi in times'!$B$3020:$C$3684, 2, 0)), 'ICAO LTO Cycle times'!$D$8,VLOOKUP($A320,'Taxi in times'!$B$3020:$C$3684, 2, 0)*60)</f>
        <v>347.92828685258962</v>
      </c>
      <c r="S320" s="30">
        <f>IF(ISNA(VLOOKUP($A320,'Taxi in times'!$B$3684:$C$4389, 2, 0)), 'ICAO LTO Cycle times'!$D$8,VLOOKUP($A320,'Taxi in times'!$B$3684:$C$4389, 2, 0)*60)</f>
        <v>325.24945770065074</v>
      </c>
      <c r="T320" s="30">
        <f>IF(ISNA(VLOOKUP($A320,'Taxi in times'!$B$4389:$C$5084, 2, 0)), 'ICAO LTO Cycle times'!$D$8,VLOOKUP($A320,'Taxi in times'!$B$4389:$C$5084, 2, 0)*60)</f>
        <v>338.70850935425472</v>
      </c>
      <c r="U320" s="30">
        <f>IF(ISNA(VLOOKUP($A320,'Taxi in times'!$B$5085:$C$5749, 2, 0)), 'ICAO LTO Cycle times'!$D$8,VLOOKUP($A320,'Taxi in times'!$B$5085:$C$5749, 2, 0)*60)</f>
        <v>338.23227132579649</v>
      </c>
      <c r="V320" s="30">
        <f>IF(ISNA(VLOOKUP($A320,'Taxi in times'!$B$5750:$C$6509, 2, 0)), 'ICAO LTO Cycle times'!$D$8,VLOOKUP($A320,'Taxi in times'!$B$5750:$C$6509, 2, 0)*60)</f>
        <v>351.0526315789474</v>
      </c>
      <c r="W320" s="30">
        <f>IF(ISNA(VLOOKUP($A320,'Taxi in times'!$B$6510:$C$7239, 2, 0)), 'ICAO LTO Cycle times'!$D$8,VLOOKUP($A320,'Taxi in times'!$B$6510:$C$7239, 2, 0)*60)</f>
        <v>350.29085140137494</v>
      </c>
    </row>
    <row r="321" spans="1:23">
      <c r="A321" s="3" t="s">
        <v>616</v>
      </c>
      <c r="B321" s="30">
        <f>IF(ISNA(VLOOKUP($A321,' Taxi out times'!$B$2:$C$483, 2, 0)), 'ICAO LTO Cycle times'!$D$7,VLOOKUP($A321,' Taxi out times'!$B$2:$C$483, 2, 0)*60)</f>
        <v>776.00665557404329</v>
      </c>
      <c r="C321" s="30">
        <f>IF(ISNA(VLOOKUP($A321,' Taxi out times'!$B$484:$C$1071, 2, 0)), 'ICAO LTO Cycle times'!$D$7,VLOOKUP($A321,' Taxi out times'!$B$484:$C$1071, 2, 0)*60)</f>
        <v>775.68655643422005</v>
      </c>
      <c r="D321" s="30">
        <f>IF(ISNA(VLOOKUP($A321,' Taxi out times'!$B$1072:$C$1692, 2, 0)), 'ICAO LTO Cycle times'!$D$7,VLOOKUP($A321,' Taxi out times'!$B$1072:$C$1692, 2, 0)*60)</f>
        <v>774.69221361598045</v>
      </c>
      <c r="E321" s="30">
        <f>IF(ISNA(VLOOKUP($A321,' Taxi out times'!$B$1693:$C$2329, 2, 0)), 'ICAO LTO Cycle times'!$D$7,VLOOKUP($A321,' Taxi out times'!$B$1693:$C$2329, 2, 0)*60)</f>
        <v>874.15039468217708</v>
      </c>
      <c r="F321" s="30">
        <f>IF(ISNA(VLOOKUP($A321,' Taxi out times'!$B$2330:$C$2997, 2, 0)), 'ICAO LTO Cycle times'!$D$7,VLOOKUP($A321,' Taxi out times'!$B$2330:$C$2997, 2, 0)*60)</f>
        <v>895.28336380255939</v>
      </c>
      <c r="G321" s="30">
        <f>IF(ISNA(VLOOKUP($A321,' Taxi out times'!$B$2998:$C$3661, 2, 0)), 'ICAO LTO Cycle times'!$D$7,VLOOKUP($A321,' Taxi out times'!$B$2998:$C$3661, 2, 0)*60)</f>
        <v>903.95173453996983</v>
      </c>
      <c r="H321" s="30">
        <f>IF(ISNA(VLOOKUP($A321,' Taxi out times'!$B$3662:$C$4362, 2, 0)), 'ICAO LTO Cycle times'!$D$7,VLOOKUP($A321,' Taxi out times'!$B$3662:$C$4362, 2, 0)*60)</f>
        <v>929.60645812310804</v>
      </c>
      <c r="I321" s="30">
        <f>IF(ISNA(VLOOKUP($A321,' Taxi out times'!$B$4363:$C$5052, 2, 0)), 'ICAO LTO Cycle times'!$D$7,VLOOKUP($A321,' Taxi out times'!$B$4363:$C$5052, 2, 0)*60)</f>
        <v>865.40059347181011</v>
      </c>
      <c r="J321" s="30">
        <f>IF(ISNA(VLOOKUP($A321,' Taxi out times'!$B$5053:$C$5713, 2, 0)), 'ICAO LTO Cycle times'!$D$7,VLOOKUP($A321,' Taxi out times'!$B$5053:$C$5713, 2, 0)*60)</f>
        <v>834.79490806223487</v>
      </c>
      <c r="K321" s="30">
        <f>IF(ISNA(VLOOKUP($A321,' Taxi out times'!$B$5714:$C$6466, 2, 0)), 'ICAO LTO Cycle times'!$D$7,VLOOKUP($A321,' Taxi out times'!$B$5713:$C$6466, 2, 0)*60)</f>
        <v>811.36304630030281</v>
      </c>
      <c r="L321" s="30">
        <f>IF(ISNA(VLOOKUP($A321,' Taxi out times'!$B$6467:$C$7195, 2, 0)), 'ICAO LTO Cycle times'!$D$7,VLOOKUP($A321,' Taxi out times'!$B$6467:$C$7195, 2, 0)*60)</f>
        <v>819.30693069306938</v>
      </c>
      <c r="M321" s="30">
        <f>IF(ISNA(VLOOKUP($A321,'Taxi in times'!$B$2:$C$483, 2, 0)), 'ICAO LTO Cycle times'!$D$8,VLOOKUP($A321,'Taxi in times'!$B$2:$C$483, 2, 0)*60)</f>
        <v>466.21771217712177</v>
      </c>
      <c r="N321" s="30">
        <f>IF(ISNA(VLOOKUP($A321,'Taxi in times'!$B$483:$C$1074, 2, 0)), 'ICAO LTO Cycle times'!$D$8,VLOOKUP($A321,'Taxi in times'!$B$483:$C$1074, 2, 0)*60)</f>
        <v>459.85748218527317</v>
      </c>
      <c r="O321" s="30">
        <f>IF(ISNA(VLOOKUP($A321,'Taxi in times'!$B$1074:$C$1700, 2, 0)), 'ICAO LTO Cycle times'!$D$8,VLOOKUP($A321,'Taxi in times'!$B$1074:$C$1700, 2, 0)*60)</f>
        <v>441.77150192554552</v>
      </c>
      <c r="P321" s="30">
        <f>IF(ISNA(VLOOKUP($A321,'Taxi in times'!$B$1700:$C$2346, 2, 0)), 'ICAO LTO Cycle times'!$D$8,VLOOKUP($A321,'Taxi in times'!$B$1700:$C$2346, 2, 0)*60)</f>
        <v>433.60033030553262</v>
      </c>
      <c r="Q321" s="30">
        <f>IF(ISNA(VLOOKUP($A321,'Taxi in times'!$B$2346:$C$3020, 2, 0)), 'ICAO LTO Cycle times'!$D$8,VLOOKUP($A321,'Taxi in times'!$B$2346:$C$3020, 2, 0)*60)</f>
        <v>442.32010466637593</v>
      </c>
      <c r="R321" s="30">
        <f>IF(ISNA(VLOOKUP($A321,'Taxi in times'!$B$3020:$C$3684, 2, 0)), 'ICAO LTO Cycle times'!$D$8,VLOOKUP($A321,'Taxi in times'!$B$3020:$C$3684, 2, 0)*60)</f>
        <v>434.73924977127172</v>
      </c>
      <c r="S321" s="30">
        <f>IF(ISNA(VLOOKUP($A321,'Taxi in times'!$B$3684:$C$4389, 2, 0)), 'ICAO LTO Cycle times'!$D$8,VLOOKUP($A321,'Taxi in times'!$B$3684:$C$4389, 2, 0)*60)</f>
        <v>460.93984962406012</v>
      </c>
      <c r="T321" s="30">
        <f>IF(ISNA(VLOOKUP($A321,'Taxi in times'!$B$4389:$C$5084, 2, 0)), 'ICAO LTO Cycle times'!$D$8,VLOOKUP($A321,'Taxi in times'!$B$4389:$C$5084, 2, 0)*60)</f>
        <v>396.35327635327633</v>
      </c>
      <c r="U321" s="30">
        <f>IF(ISNA(VLOOKUP($A321,'Taxi in times'!$B$5085:$C$5749, 2, 0)), 'ICAO LTO Cycle times'!$D$8,VLOOKUP($A321,'Taxi in times'!$B$5085:$C$5749, 2, 0)*60)</f>
        <v>375.56497175141243</v>
      </c>
      <c r="V321" s="30">
        <f>IF(ISNA(VLOOKUP($A321,'Taxi in times'!$B$5750:$C$6509, 2, 0)), 'ICAO LTO Cycle times'!$D$8,VLOOKUP($A321,'Taxi in times'!$B$5750:$C$6509, 2, 0)*60)</f>
        <v>358.74358974358972</v>
      </c>
      <c r="W321" s="30">
        <f>IF(ISNA(VLOOKUP($A321,'Taxi in times'!$B$6510:$C$7239, 2, 0)), 'ICAO LTO Cycle times'!$D$8,VLOOKUP($A321,'Taxi in times'!$B$6510:$C$7239, 2, 0)*60)</f>
        <v>353.71266002844948</v>
      </c>
    </row>
    <row r="322" spans="1:23">
      <c r="A322" s="2" t="s">
        <v>617</v>
      </c>
      <c r="B322" s="30">
        <f>IF(ISNA(VLOOKUP($A322,' Taxi out times'!$B$2:$C$483, 2, 0)), 'ICAO LTO Cycle times'!$D$7,VLOOKUP($A322,' Taxi out times'!$B$2:$C$483, 2, 0)*60)</f>
        <v>544.61538461538464</v>
      </c>
      <c r="C322" s="30">
        <f>IF(ISNA(VLOOKUP($A322,' Taxi out times'!$B$484:$C$1071, 2, 0)), 'ICAO LTO Cycle times'!$D$7,VLOOKUP($A322,' Taxi out times'!$B$484:$C$1071, 2, 0)*60)</f>
        <v>452.11488250652741</v>
      </c>
      <c r="D322" s="30">
        <f>IF(ISNA(VLOOKUP($A322,' Taxi out times'!$B$1072:$C$1692, 2, 0)), 'ICAO LTO Cycle times'!$D$7,VLOOKUP($A322,' Taxi out times'!$B$1072:$C$1692, 2, 0)*60)</f>
        <v>489.05660377358492</v>
      </c>
      <c r="E322" s="30">
        <f>IF(ISNA(VLOOKUP($A322,' Taxi out times'!$B$1693:$C$2329, 2, 0)), 'ICAO LTO Cycle times'!$D$7,VLOOKUP($A322,' Taxi out times'!$B$1693:$C$2329, 2, 0)*60)</f>
        <v>512.2070844686649</v>
      </c>
      <c r="F322" s="30">
        <f>IF(ISNA(VLOOKUP($A322,' Taxi out times'!$B$2330:$C$2997, 2, 0)), 'ICAO LTO Cycle times'!$D$7,VLOOKUP($A322,' Taxi out times'!$B$2330:$C$2997, 2, 0)*60)</f>
        <v>502.17391304347825</v>
      </c>
      <c r="G322" s="30">
        <f>IF(ISNA(VLOOKUP($A322,' Taxi out times'!$B$2998:$C$3661, 2, 0)), 'ICAO LTO Cycle times'!$D$7,VLOOKUP($A322,' Taxi out times'!$B$2998:$C$3661, 2, 0)*60)</f>
        <v>472.40875912408757</v>
      </c>
      <c r="H322" s="30">
        <f>IF(ISNA(VLOOKUP($A322,' Taxi out times'!$B$3662:$C$4362, 2, 0)), 'ICAO LTO Cycle times'!$D$7,VLOOKUP($A322,' Taxi out times'!$B$3662:$C$4362, 2, 0)*60)</f>
        <v>506.85714285714289</v>
      </c>
      <c r="I322" s="30">
        <f>IF(ISNA(VLOOKUP($A322,' Taxi out times'!$B$4363:$C$5052, 2, 0)), 'ICAO LTO Cycle times'!$D$7,VLOOKUP($A322,' Taxi out times'!$B$4363:$C$5052, 2, 0)*60)</f>
        <v>571.62162162162156</v>
      </c>
      <c r="J322" s="30">
        <f>IF(ISNA(VLOOKUP($A322,' Taxi out times'!$B$5053:$C$5713, 2, 0)), 'ICAO LTO Cycle times'!$D$7,VLOOKUP($A322,' Taxi out times'!$B$5053:$C$5713, 2, 0)*60)</f>
        <v>507.3145780051151</v>
      </c>
      <c r="K322" s="30">
        <f>IF(ISNA(VLOOKUP($A322,' Taxi out times'!$B$5714:$C$6466, 2, 0)), 'ICAO LTO Cycle times'!$D$7,VLOOKUP($A322,' Taxi out times'!$B$5713:$C$6466, 2, 0)*60)</f>
        <v>476.2285714285714</v>
      </c>
      <c r="L322" s="30">
        <f>IF(ISNA(VLOOKUP($A322,' Taxi out times'!$B$6467:$C$7195, 2, 0)), 'ICAO LTO Cycle times'!$D$7,VLOOKUP($A322,' Taxi out times'!$B$6467:$C$7195, 2, 0)*60)</f>
        <v>532.18130311614732</v>
      </c>
      <c r="M322" s="30">
        <f>IF(ISNA(VLOOKUP($A322,'Taxi in times'!$B$2:$C$483, 2, 0)), 'ICAO LTO Cycle times'!$D$8,VLOOKUP($A322,'Taxi in times'!$B$2:$C$483, 2, 0)*60)</f>
        <v>345.23076923076923</v>
      </c>
      <c r="N322" s="30">
        <f>IF(ISNA(VLOOKUP($A322,'Taxi in times'!$B$483:$C$1074, 2, 0)), 'ICAO LTO Cycle times'!$D$8,VLOOKUP($A322,'Taxi in times'!$B$483:$C$1074, 2, 0)*60)</f>
        <v>235.50898203592814</v>
      </c>
      <c r="O322" s="30">
        <f>IF(ISNA(VLOOKUP($A322,'Taxi in times'!$B$1074:$C$1700, 2, 0)), 'ICAO LTO Cycle times'!$D$8,VLOOKUP($A322,'Taxi in times'!$B$1074:$C$1700, 2, 0)*60)</f>
        <v>328.47605224963712</v>
      </c>
      <c r="P322" s="30">
        <f>IF(ISNA(VLOOKUP($A322,'Taxi in times'!$B$1700:$C$2346, 2, 0)), 'ICAO LTO Cycle times'!$D$8,VLOOKUP($A322,'Taxi in times'!$B$1700:$C$2346, 2, 0)*60)</f>
        <v>346.86131386861314</v>
      </c>
      <c r="Q322" s="30">
        <f>IF(ISNA(VLOOKUP($A322,'Taxi in times'!$B$2346:$C$3020, 2, 0)), 'ICAO LTO Cycle times'!$D$8,VLOOKUP($A322,'Taxi in times'!$B$2346:$C$3020, 2, 0)*60)</f>
        <v>356.2</v>
      </c>
      <c r="R322" s="30">
        <f>IF(ISNA(VLOOKUP($A322,'Taxi in times'!$B$3020:$C$3684, 2, 0)), 'ICAO LTO Cycle times'!$D$8,VLOOKUP($A322,'Taxi in times'!$B$3020:$C$3684, 2, 0)*60)</f>
        <v>298.36956521739131</v>
      </c>
      <c r="S322" s="30">
        <f>IF(ISNA(VLOOKUP($A322,'Taxi in times'!$B$3684:$C$4389, 2, 0)), 'ICAO LTO Cycle times'!$D$8,VLOOKUP($A322,'Taxi in times'!$B$3684:$C$4389, 2, 0)*60)</f>
        <v>342.37113402061857</v>
      </c>
      <c r="T322" s="30">
        <f>IF(ISNA(VLOOKUP($A322,'Taxi in times'!$B$4389:$C$5084, 2, 0)), 'ICAO LTO Cycle times'!$D$8,VLOOKUP($A322,'Taxi in times'!$B$4389:$C$5084, 2, 0)*60)</f>
        <v>398.63636363636363</v>
      </c>
      <c r="U322" s="30">
        <f>IF(ISNA(VLOOKUP($A322,'Taxi in times'!$B$5085:$C$5749, 2, 0)), 'ICAO LTO Cycle times'!$D$8,VLOOKUP($A322,'Taxi in times'!$B$5085:$C$5749, 2, 0)*60)</f>
        <v>371.54639175257734</v>
      </c>
      <c r="V322" s="30">
        <f>IF(ISNA(VLOOKUP($A322,'Taxi in times'!$B$5750:$C$6509, 2, 0)), 'ICAO LTO Cycle times'!$D$8,VLOOKUP($A322,'Taxi in times'!$B$5750:$C$6509, 2, 0)*60)</f>
        <v>354.20393559928442</v>
      </c>
      <c r="W322" s="30">
        <f>IF(ISNA(VLOOKUP($A322,'Taxi in times'!$B$6510:$C$7239, 2, 0)), 'ICAO LTO Cycle times'!$D$8,VLOOKUP($A322,'Taxi in times'!$B$6510:$C$7239, 2, 0)*60)</f>
        <v>392.43975903614455</v>
      </c>
    </row>
    <row r="323" spans="1:23">
      <c r="A323" s="2" t="s">
        <v>618</v>
      </c>
      <c r="B323" s="30">
        <f>IF(ISNA(VLOOKUP($A323,' Taxi out times'!$B$2:$C$483, 2, 0)), 'ICAO LTO Cycle times'!$D$7,VLOOKUP($A323,' Taxi out times'!$B$2:$C$483, 2, 0)*60)</f>
        <v>570.76923076923072</v>
      </c>
      <c r="C323" s="30">
        <f>IF(ISNA(VLOOKUP($A323,' Taxi out times'!$B$484:$C$1071, 2, 0)), 'ICAO LTO Cycle times'!$D$7,VLOOKUP($A323,' Taxi out times'!$B$484:$C$1071, 2, 0)*60)</f>
        <v>595.07246376811599</v>
      </c>
      <c r="D323" s="30">
        <f>IF(ISNA(VLOOKUP($A323,' Taxi out times'!$B$1072:$C$1692, 2, 0)), 'ICAO LTO Cycle times'!$D$7,VLOOKUP($A323,' Taxi out times'!$B$1072:$C$1692, 2, 0)*60)</f>
        <v>550.70821529745035</v>
      </c>
      <c r="E323" s="30">
        <f>IF(ISNA(VLOOKUP($A323,' Taxi out times'!$B$1693:$C$2329, 2, 0)), 'ICAO LTO Cycle times'!$D$7,VLOOKUP($A323,' Taxi out times'!$B$1693:$C$2329, 2, 0)*60)</f>
        <v>533.00847457627117</v>
      </c>
      <c r="F323" s="30">
        <f>IF(ISNA(VLOOKUP($A323,' Taxi out times'!$B$2330:$C$2997, 2, 0)), 'ICAO LTO Cycle times'!$D$7,VLOOKUP($A323,' Taxi out times'!$B$2330:$C$2997, 2, 0)*60)</f>
        <v>485.41666666666674</v>
      </c>
      <c r="G323" s="30">
        <f>IF(ISNA(VLOOKUP($A323,' Taxi out times'!$B$2998:$C$3661, 2, 0)), 'ICAO LTO Cycle times'!$D$7,VLOOKUP($A323,' Taxi out times'!$B$2998:$C$3661, 2, 0)*60)</f>
        <v>515.39748953974902</v>
      </c>
      <c r="H323" s="30">
        <f>IF(ISNA(VLOOKUP($A323,' Taxi out times'!$B$3662:$C$4362, 2, 0)), 'ICAO LTO Cycle times'!$D$7,VLOOKUP($A323,' Taxi out times'!$B$3662:$C$4362, 2, 0)*60)</f>
        <v>820.28985507246375</v>
      </c>
      <c r="I323" s="30">
        <f>IF(ISNA(VLOOKUP($A323,' Taxi out times'!$B$4363:$C$5052, 2, 0)), 'ICAO LTO Cycle times'!$D$7,VLOOKUP($A323,' Taxi out times'!$B$4363:$C$5052, 2, 0)*60)</f>
        <v>808.92857142857144</v>
      </c>
      <c r="J323" s="30">
        <f>IF(ISNA(VLOOKUP($A323,' Taxi out times'!$B$5053:$C$5713, 2, 0)), 'ICAO LTO Cycle times'!$D$7,VLOOKUP($A323,' Taxi out times'!$B$5053:$C$5713, 2, 0)*60)</f>
        <v>862.58426966292132</v>
      </c>
      <c r="K323" s="30">
        <f>IF(ISNA(VLOOKUP($A323,' Taxi out times'!$B$5714:$C$6466, 2, 0)), 'ICAO LTO Cycle times'!$D$7,VLOOKUP($A323,' Taxi out times'!$B$5713:$C$6466, 2, 0)*60)</f>
        <v>914.53416149068323</v>
      </c>
      <c r="L323" s="30">
        <f>IF(ISNA(VLOOKUP($A323,' Taxi out times'!$B$6467:$C$7195, 2, 0)), 'ICAO LTO Cycle times'!$D$7,VLOOKUP($A323,' Taxi out times'!$B$6467:$C$7195, 2, 0)*60)</f>
        <v>906.29370629370635</v>
      </c>
      <c r="M323" s="30">
        <f>IF(ISNA(VLOOKUP($A323,'Taxi in times'!$B$2:$C$483, 2, 0)), 'ICAO LTO Cycle times'!$D$8,VLOOKUP($A323,'Taxi in times'!$B$2:$C$483, 2, 0)*60)</f>
        <v>351.20689655172418</v>
      </c>
      <c r="N323" s="30">
        <f>IF(ISNA(VLOOKUP($A323,'Taxi in times'!$B$483:$C$1074, 2, 0)), 'ICAO LTO Cycle times'!$D$8,VLOOKUP($A323,'Taxi in times'!$B$483:$C$1074, 2, 0)*60)</f>
        <v>438.26086956521738</v>
      </c>
      <c r="O323" s="30">
        <f>IF(ISNA(VLOOKUP($A323,'Taxi in times'!$B$1074:$C$1700, 2, 0)), 'ICAO LTO Cycle times'!$D$8,VLOOKUP($A323,'Taxi in times'!$B$1074:$C$1700, 2, 0)*60)</f>
        <v>415.74572127139362</v>
      </c>
      <c r="P323" s="30">
        <f>IF(ISNA(VLOOKUP($A323,'Taxi in times'!$B$1700:$C$2346, 2, 0)), 'ICAO LTO Cycle times'!$D$8,VLOOKUP($A323,'Taxi in times'!$B$1700:$C$2346, 2, 0)*60)</f>
        <v>391.6496945010183</v>
      </c>
      <c r="Q323" s="30">
        <f>IF(ISNA(VLOOKUP($A323,'Taxi in times'!$B$2346:$C$3020, 2, 0)), 'ICAO LTO Cycle times'!$D$8,VLOOKUP($A323,'Taxi in times'!$B$2346:$C$3020, 2, 0)*60)</f>
        <v>336.84705882352944</v>
      </c>
      <c r="R323" s="30">
        <f>IF(ISNA(VLOOKUP($A323,'Taxi in times'!$B$3020:$C$3684, 2, 0)), 'ICAO LTO Cycle times'!$D$8,VLOOKUP($A323,'Taxi in times'!$B$3020:$C$3684, 2, 0)*60)</f>
        <v>370.54054054054052</v>
      </c>
      <c r="S323" s="30">
        <f>IF(ISNA(VLOOKUP($A323,'Taxi in times'!$B$3684:$C$4389, 2, 0)), 'ICAO LTO Cycle times'!$D$8,VLOOKUP($A323,'Taxi in times'!$B$3684:$C$4389, 2, 0)*60)</f>
        <v>346.19469026548671</v>
      </c>
      <c r="T323" s="30">
        <f>IF(ISNA(VLOOKUP($A323,'Taxi in times'!$B$4389:$C$5084, 2, 0)), 'ICAO LTO Cycle times'!$D$8,VLOOKUP($A323,'Taxi in times'!$B$4389:$C$5084, 2, 0)*60)</f>
        <v>337.09090909090907</v>
      </c>
      <c r="U323" s="30">
        <f>IF(ISNA(VLOOKUP($A323,'Taxi in times'!$B$5085:$C$5749, 2, 0)), 'ICAO LTO Cycle times'!$D$8,VLOOKUP($A323,'Taxi in times'!$B$5085:$C$5749, 2, 0)*60)</f>
        <v>302.5609756097561</v>
      </c>
      <c r="V323" s="30">
        <f>IF(ISNA(VLOOKUP($A323,'Taxi in times'!$B$5750:$C$6509, 2, 0)), 'ICAO LTO Cycle times'!$D$8,VLOOKUP($A323,'Taxi in times'!$B$5750:$C$6509, 2, 0)*60)</f>
        <v>276.99248120300751</v>
      </c>
      <c r="W323" s="30">
        <f>IF(ISNA(VLOOKUP($A323,'Taxi in times'!$B$6510:$C$7239, 2, 0)), 'ICAO LTO Cycle times'!$D$8,VLOOKUP($A323,'Taxi in times'!$B$6510:$C$7239, 2, 0)*60)</f>
        <v>267.54098360655735</v>
      </c>
    </row>
    <row r="324" spans="1:23">
      <c r="A324" s="3" t="s">
        <v>619</v>
      </c>
      <c r="B324" s="30">
        <f>IF(ISNA(VLOOKUP($A324,' Taxi out times'!$B$2:$C$483, 2, 0)), 'ICAO LTO Cycle times'!$D$7,VLOOKUP($A324,' Taxi out times'!$B$2:$C$483, 2, 0)*60)</f>
        <v>1140</v>
      </c>
      <c r="C324" s="30">
        <f>IF(ISNA(VLOOKUP($A324,' Taxi out times'!$B$484:$C$1071, 2, 0)), 'ICAO LTO Cycle times'!$D$7,VLOOKUP($A324,' Taxi out times'!$B$484:$C$1071, 2, 0)*60)</f>
        <v>1140</v>
      </c>
      <c r="D324" s="30">
        <f>IF(ISNA(VLOOKUP($A324,' Taxi out times'!$B$1072:$C$1692, 2, 0)), 'ICAO LTO Cycle times'!$D$7,VLOOKUP($A324,' Taxi out times'!$B$1072:$C$1692, 2, 0)*60)</f>
        <v>570</v>
      </c>
      <c r="E324" s="30">
        <f>IF(ISNA(VLOOKUP($A324,' Taxi out times'!$B$1693:$C$2329, 2, 0)), 'ICAO LTO Cycle times'!$D$7,VLOOKUP($A324,' Taxi out times'!$B$1693:$C$2329, 2, 0)*60)</f>
        <v>557.10794297352345</v>
      </c>
      <c r="F324" s="30">
        <f>IF(ISNA(VLOOKUP($A324,' Taxi out times'!$B$2330:$C$2997, 2, 0)), 'ICAO LTO Cycle times'!$D$7,VLOOKUP($A324,' Taxi out times'!$B$2330:$C$2997, 2, 0)*60)</f>
        <v>541.27659574468089</v>
      </c>
      <c r="G324" s="30">
        <f>IF(ISNA(VLOOKUP($A324,' Taxi out times'!$B$2998:$C$3661, 2, 0)), 'ICAO LTO Cycle times'!$D$7,VLOOKUP($A324,' Taxi out times'!$B$2998:$C$3661, 2, 0)*60)</f>
        <v>516.63060278207104</v>
      </c>
      <c r="H324" s="30">
        <f>IF(ISNA(VLOOKUP($A324,' Taxi out times'!$B$3662:$C$4362, 2, 0)), 'ICAO LTO Cycle times'!$D$7,VLOOKUP($A324,' Taxi out times'!$B$3662:$C$4362, 2, 0)*60)</f>
        <v>486.08695652173913</v>
      </c>
      <c r="I324" s="30">
        <f>IF(ISNA(VLOOKUP($A324,' Taxi out times'!$B$4363:$C$5052, 2, 0)), 'ICAO LTO Cycle times'!$D$7,VLOOKUP($A324,' Taxi out times'!$B$4363:$C$5052, 2, 0)*60)</f>
        <v>449.2863436123348</v>
      </c>
      <c r="J324" s="30">
        <f>IF(ISNA(VLOOKUP($A324,' Taxi out times'!$B$5053:$C$5713, 2, 0)), 'ICAO LTO Cycle times'!$D$7,VLOOKUP($A324,' Taxi out times'!$B$5053:$C$5713, 2, 0)*60)</f>
        <v>460.3755868544601</v>
      </c>
      <c r="K324" s="30">
        <f>IF(ISNA(VLOOKUP($A324,' Taxi out times'!$B$5714:$C$6466, 2, 0)), 'ICAO LTO Cycle times'!$D$7,VLOOKUP($A324,' Taxi out times'!$B$5713:$C$6466, 2, 0)*60)</f>
        <v>460.38147138964575</v>
      </c>
      <c r="L324" s="30">
        <f>IF(ISNA(VLOOKUP($A324,' Taxi out times'!$B$6467:$C$7195, 2, 0)), 'ICAO LTO Cycle times'!$D$7,VLOOKUP($A324,' Taxi out times'!$B$6467:$C$7195, 2, 0)*60)</f>
        <v>439.36271186440678</v>
      </c>
      <c r="M324" s="30">
        <f>IF(ISNA(VLOOKUP($A324,'Taxi in times'!$B$2:$C$483, 2, 0)), 'ICAO LTO Cycle times'!$D$8,VLOOKUP($A324,'Taxi in times'!$B$2:$C$483, 2, 0)*60)</f>
        <v>420</v>
      </c>
      <c r="N324" s="30">
        <f>IF(ISNA(VLOOKUP($A324,'Taxi in times'!$B$483:$C$1074, 2, 0)), 'ICAO LTO Cycle times'!$D$8,VLOOKUP($A324,'Taxi in times'!$B$483:$C$1074, 2, 0)*60)</f>
        <v>420</v>
      </c>
      <c r="O324" s="30">
        <f>IF(ISNA(VLOOKUP($A324,'Taxi in times'!$B$1074:$C$1700, 2, 0)), 'ICAO LTO Cycle times'!$D$8,VLOOKUP($A324,'Taxi in times'!$B$1074:$C$1700, 2, 0)*60)</f>
        <v>342.08955223880599</v>
      </c>
      <c r="P324" s="30">
        <f>IF(ISNA(VLOOKUP($A324,'Taxi in times'!$B$1700:$C$2346, 2, 0)), 'ICAO LTO Cycle times'!$D$8,VLOOKUP($A324,'Taxi in times'!$B$1700:$C$2346, 2, 0)*60)</f>
        <v>347.26477024070022</v>
      </c>
      <c r="Q324" s="30">
        <f>IF(ISNA(VLOOKUP($A324,'Taxi in times'!$B$2346:$C$3020, 2, 0)), 'ICAO LTO Cycle times'!$D$8,VLOOKUP($A324,'Taxi in times'!$B$2346:$C$3020, 2, 0)*60)</f>
        <v>350.73529411764707</v>
      </c>
      <c r="R324" s="30">
        <f>IF(ISNA(VLOOKUP($A324,'Taxi in times'!$B$3020:$C$3684, 2, 0)), 'ICAO LTO Cycle times'!$D$8,VLOOKUP($A324,'Taxi in times'!$B$3020:$C$3684, 2, 0)*60)</f>
        <v>357.15189873417722</v>
      </c>
      <c r="S324" s="30">
        <f>IF(ISNA(VLOOKUP($A324,'Taxi in times'!$B$3684:$C$4389, 2, 0)), 'ICAO LTO Cycle times'!$D$8,VLOOKUP($A324,'Taxi in times'!$B$3684:$C$4389, 2, 0)*60)</f>
        <v>347.98107255520506</v>
      </c>
      <c r="T324" s="30">
        <f>IF(ISNA(VLOOKUP($A324,'Taxi in times'!$B$4389:$C$5084, 2, 0)), 'ICAO LTO Cycle times'!$D$8,VLOOKUP($A324,'Taxi in times'!$B$4389:$C$5084, 2, 0)*60)</f>
        <v>339.26121372031662</v>
      </c>
      <c r="U324" s="30">
        <f>IF(ISNA(VLOOKUP($A324,'Taxi in times'!$B$5085:$C$5749, 2, 0)), 'ICAO LTO Cycle times'!$D$8,VLOOKUP($A324,'Taxi in times'!$B$5085:$C$5749, 2, 0)*60)</f>
        <v>339.68098159509202</v>
      </c>
      <c r="V324" s="30">
        <f>IF(ISNA(VLOOKUP($A324,'Taxi in times'!$B$5750:$C$6509, 2, 0)), 'ICAO LTO Cycle times'!$D$8,VLOOKUP($A324,'Taxi in times'!$B$5750:$C$6509, 2, 0)*60)</f>
        <v>345.96273291925462</v>
      </c>
      <c r="W324" s="30">
        <f>IF(ISNA(VLOOKUP($A324,'Taxi in times'!$B$6510:$C$7239, 2, 0)), 'ICAO LTO Cycle times'!$D$8,VLOOKUP($A324,'Taxi in times'!$B$6510:$C$7239, 2, 0)*60)</f>
        <v>341.20622568093387</v>
      </c>
    </row>
    <row r="325" spans="1:23">
      <c r="A325" s="3" t="s">
        <v>620</v>
      </c>
      <c r="B325" s="30">
        <f>IF(ISNA(VLOOKUP($A325,' Taxi out times'!$B$2:$C$483, 2, 0)), 'ICAO LTO Cycle times'!$D$7,VLOOKUP($A325,' Taxi out times'!$B$2:$C$483, 2, 0)*60)</f>
        <v>1140</v>
      </c>
      <c r="C325" s="30">
        <f>IF(ISNA(VLOOKUP($A325,' Taxi out times'!$B$484:$C$1071, 2, 0)), 'ICAO LTO Cycle times'!$D$7,VLOOKUP($A325,' Taxi out times'!$B$484:$C$1071, 2, 0)*60)</f>
        <v>1140</v>
      </c>
      <c r="D325" s="30">
        <f>IF(ISNA(VLOOKUP($A325,' Taxi out times'!$B$1072:$C$1692, 2, 0)), 'ICAO LTO Cycle times'!$D$7,VLOOKUP($A325,' Taxi out times'!$B$1072:$C$1692, 2, 0)*60)</f>
        <v>1140</v>
      </c>
      <c r="E325" s="30">
        <f>IF(ISNA(VLOOKUP($A325,' Taxi out times'!$B$1693:$C$2329, 2, 0)), 'ICAO LTO Cycle times'!$D$7,VLOOKUP($A325,' Taxi out times'!$B$1693:$C$2329, 2, 0)*60)</f>
        <v>1140</v>
      </c>
      <c r="F325" s="30">
        <f>IF(ISNA(VLOOKUP($A325,' Taxi out times'!$B$2330:$C$2997, 2, 0)), 'ICAO LTO Cycle times'!$D$7,VLOOKUP($A325,' Taxi out times'!$B$2330:$C$2997, 2, 0)*60)</f>
        <v>587.53246753246754</v>
      </c>
      <c r="G325" s="30">
        <f>IF(ISNA(VLOOKUP($A325,' Taxi out times'!$B$2998:$C$3661, 2, 0)), 'ICAO LTO Cycle times'!$D$7,VLOOKUP($A325,' Taxi out times'!$B$2998:$C$3661, 2, 0)*60)</f>
        <v>495.46666666666664</v>
      </c>
      <c r="H325" s="30">
        <f>IF(ISNA(VLOOKUP($A325,' Taxi out times'!$B$3662:$C$4362, 2, 0)), 'ICAO LTO Cycle times'!$D$7,VLOOKUP($A325,' Taxi out times'!$B$3662:$C$4362, 2, 0)*60)</f>
        <v>543.9375</v>
      </c>
      <c r="I325" s="30">
        <f>IF(ISNA(VLOOKUP($A325,' Taxi out times'!$B$4363:$C$5052, 2, 0)), 'ICAO LTO Cycle times'!$D$7,VLOOKUP($A325,' Taxi out times'!$B$4363:$C$5052, 2, 0)*60)</f>
        <v>615.66315789473686</v>
      </c>
      <c r="J325" s="30">
        <f>IF(ISNA(VLOOKUP($A325,' Taxi out times'!$B$5053:$C$5713, 2, 0)), 'ICAO LTO Cycle times'!$D$7,VLOOKUP($A325,' Taxi out times'!$B$5053:$C$5713, 2, 0)*60)</f>
        <v>584.70842332613393</v>
      </c>
      <c r="K325" s="30">
        <f>IF(ISNA(VLOOKUP($A325,' Taxi out times'!$B$5714:$C$6466, 2, 0)), 'ICAO LTO Cycle times'!$D$7,VLOOKUP($A325,' Taxi out times'!$B$5713:$C$6466, 2, 0)*60)</f>
        <v>577.93621013133202</v>
      </c>
      <c r="L325" s="30">
        <f>IF(ISNA(VLOOKUP($A325,' Taxi out times'!$B$6467:$C$7195, 2, 0)), 'ICAO LTO Cycle times'!$D$7,VLOOKUP($A325,' Taxi out times'!$B$6467:$C$7195, 2, 0)*60)</f>
        <v>580.34707158351409</v>
      </c>
      <c r="M325" s="30">
        <f>IF(ISNA(VLOOKUP($A325,'Taxi in times'!$B$2:$C$483, 2, 0)), 'ICAO LTO Cycle times'!$D$8,VLOOKUP($A325,'Taxi in times'!$B$2:$C$483, 2, 0)*60)</f>
        <v>420</v>
      </c>
      <c r="N325" s="30">
        <f>IF(ISNA(VLOOKUP($A325,'Taxi in times'!$B$483:$C$1074, 2, 0)), 'ICAO LTO Cycle times'!$D$8,VLOOKUP($A325,'Taxi in times'!$B$483:$C$1074, 2, 0)*60)</f>
        <v>420</v>
      </c>
      <c r="O325" s="30">
        <f>IF(ISNA(VLOOKUP($A325,'Taxi in times'!$B$1074:$C$1700, 2, 0)), 'ICAO LTO Cycle times'!$D$8,VLOOKUP($A325,'Taxi in times'!$B$1074:$C$1700, 2, 0)*60)</f>
        <v>420</v>
      </c>
      <c r="P325" s="30">
        <f>IF(ISNA(VLOOKUP($A325,'Taxi in times'!$B$1700:$C$2346, 2, 0)), 'ICAO LTO Cycle times'!$D$8,VLOOKUP($A325,'Taxi in times'!$B$1700:$C$2346, 2, 0)*60)</f>
        <v>420</v>
      </c>
      <c r="Q325" s="30">
        <f>IF(ISNA(VLOOKUP($A325,'Taxi in times'!$B$2346:$C$3020, 2, 0)), 'ICAO LTO Cycle times'!$D$8,VLOOKUP($A325,'Taxi in times'!$B$2346:$C$3020, 2, 0)*60)</f>
        <v>329.08722109533471</v>
      </c>
      <c r="R325" s="30">
        <f>IF(ISNA(VLOOKUP($A325,'Taxi in times'!$B$3020:$C$3684, 2, 0)), 'ICAO LTO Cycle times'!$D$8,VLOOKUP($A325,'Taxi in times'!$B$3020:$C$3684, 2, 0)*60)</f>
        <v>333.72262773722628</v>
      </c>
      <c r="S325" s="30">
        <f>IF(ISNA(VLOOKUP($A325,'Taxi in times'!$B$3684:$C$4389, 2, 0)), 'ICAO LTO Cycle times'!$D$8,VLOOKUP($A325,'Taxi in times'!$B$3684:$C$4389, 2, 0)*60)</f>
        <v>333.16535433070862</v>
      </c>
      <c r="T325" s="30">
        <f>IF(ISNA(VLOOKUP($A325,'Taxi in times'!$B$4389:$C$5084, 2, 0)), 'ICAO LTO Cycle times'!$D$8,VLOOKUP($A325,'Taxi in times'!$B$4389:$C$5084, 2, 0)*60)</f>
        <v>323.89078498293514</v>
      </c>
      <c r="U325" s="30">
        <f>IF(ISNA(VLOOKUP($A325,'Taxi in times'!$B$5085:$C$5749, 2, 0)), 'ICAO LTO Cycle times'!$D$8,VLOOKUP($A325,'Taxi in times'!$B$5085:$C$5749, 2, 0)*60)</f>
        <v>327.9503105590062</v>
      </c>
      <c r="V325" s="30">
        <f>IF(ISNA(VLOOKUP($A325,'Taxi in times'!$B$5750:$C$6509, 2, 0)), 'ICAO LTO Cycle times'!$D$8,VLOOKUP($A325,'Taxi in times'!$B$5750:$C$6509, 2, 0)*60)</f>
        <v>332.42937853107344</v>
      </c>
      <c r="W325" s="30">
        <f>IF(ISNA(VLOOKUP($A325,'Taxi in times'!$B$6510:$C$7239, 2, 0)), 'ICAO LTO Cycle times'!$D$8,VLOOKUP($A325,'Taxi in times'!$B$6510:$C$7239, 2, 0)*60)</f>
        <v>322.61127596439167</v>
      </c>
    </row>
    <row r="326" spans="1:23">
      <c r="A326" s="3" t="s">
        <v>1073</v>
      </c>
      <c r="B326" s="30">
        <f>IF(ISNA(VLOOKUP($A326,' Taxi out times'!$B$2:$C$483, 2, 0)), 'ICAO LTO Cycle times'!$D$7,VLOOKUP($A326,' Taxi out times'!$B$2:$C$483, 2, 0)*60)</f>
        <v>1140</v>
      </c>
      <c r="C326" s="30">
        <f>IF(ISNA(VLOOKUP($A326,' Taxi out times'!$B$484:$C$1071, 2, 0)), 'ICAO LTO Cycle times'!$D$7,VLOOKUP($A326,' Taxi out times'!$B$484:$C$1071, 2, 0)*60)</f>
        <v>1140</v>
      </c>
      <c r="D326" s="30">
        <f>IF(ISNA(VLOOKUP($A326,' Taxi out times'!$B$1072:$C$1692, 2, 0)), 'ICAO LTO Cycle times'!$D$7,VLOOKUP($A326,' Taxi out times'!$B$1072:$C$1692, 2, 0)*60)</f>
        <v>1140</v>
      </c>
      <c r="E326" s="30">
        <f>IF(ISNA(VLOOKUP($A326,' Taxi out times'!$B$1693:$C$2329, 2, 0)), 'ICAO LTO Cycle times'!$D$7,VLOOKUP($A326,' Taxi out times'!$B$1693:$C$2329, 2, 0)*60)</f>
        <v>1140</v>
      </c>
      <c r="F326" s="30">
        <f>IF(ISNA(VLOOKUP($A326,' Taxi out times'!$B$2330:$C$2997, 2, 0)), 'ICAO LTO Cycle times'!$D$7,VLOOKUP($A326,' Taxi out times'!$B$2330:$C$2997, 2, 0)*60)</f>
        <v>1140</v>
      </c>
      <c r="G326" s="30">
        <f>IF(ISNA(VLOOKUP($A326,' Taxi out times'!$B$2998:$C$3661, 2, 0)), 'ICAO LTO Cycle times'!$D$7,VLOOKUP($A326,' Taxi out times'!$B$2998:$C$3661, 2, 0)*60)</f>
        <v>1140</v>
      </c>
      <c r="H326" s="30">
        <f>IF(ISNA(VLOOKUP($A326,' Taxi out times'!$B$3662:$C$4362, 2, 0)), 'ICAO LTO Cycle times'!$D$7,VLOOKUP($A326,' Taxi out times'!$B$3662:$C$4362, 2, 0)*60)</f>
        <v>626.4473684210526</v>
      </c>
      <c r="I326" s="30">
        <f>IF(ISNA(VLOOKUP($A326,' Taxi out times'!$B$4363:$C$5052, 2, 0)), 'ICAO LTO Cycle times'!$D$7,VLOOKUP($A326,' Taxi out times'!$B$4363:$C$5052, 2, 0)*60)</f>
        <v>631.14649681528658</v>
      </c>
      <c r="J326" s="30">
        <f>IF(ISNA(VLOOKUP($A326,' Taxi out times'!$B$5053:$C$5713, 2, 0)), 'ICAO LTO Cycle times'!$D$7,VLOOKUP($A326,' Taxi out times'!$B$5053:$C$5713, 2, 0)*60)</f>
        <v>594.3478260869565</v>
      </c>
      <c r="K326" s="30">
        <f>IF(ISNA(VLOOKUP($A326,' Taxi out times'!$B$5714:$C$6466, 2, 0)), 'ICAO LTO Cycle times'!$D$7,VLOOKUP($A326,' Taxi out times'!$B$5713:$C$6466, 2, 0)*60)</f>
        <v>596.65048543689318</v>
      </c>
      <c r="L326" s="30">
        <f>IF(ISNA(VLOOKUP($A326,' Taxi out times'!$B$6467:$C$7195, 2, 0)), 'ICAO LTO Cycle times'!$D$7,VLOOKUP($A326,' Taxi out times'!$B$6467:$C$7195, 2, 0)*60)</f>
        <v>548.21515892420541</v>
      </c>
      <c r="M326" s="30">
        <f>IF(ISNA(VLOOKUP($A326,'Taxi in times'!$B$2:$C$483, 2, 0)), 'ICAO LTO Cycle times'!$D$8,VLOOKUP($A326,'Taxi in times'!$B$2:$C$483, 2, 0)*60)</f>
        <v>420</v>
      </c>
      <c r="N326" s="30">
        <f>IF(ISNA(VLOOKUP($A326,'Taxi in times'!$B$483:$C$1074, 2, 0)), 'ICAO LTO Cycle times'!$D$8,VLOOKUP($A326,'Taxi in times'!$B$483:$C$1074, 2, 0)*60)</f>
        <v>420</v>
      </c>
      <c r="O326" s="30">
        <f>IF(ISNA(VLOOKUP($A326,'Taxi in times'!$B$1074:$C$1700, 2, 0)), 'ICAO LTO Cycle times'!$D$8,VLOOKUP($A326,'Taxi in times'!$B$1074:$C$1700, 2, 0)*60)</f>
        <v>420</v>
      </c>
      <c r="P326" s="30">
        <f>IF(ISNA(VLOOKUP($A326,'Taxi in times'!$B$1700:$C$2346, 2, 0)), 'ICAO LTO Cycle times'!$D$8,VLOOKUP($A326,'Taxi in times'!$B$1700:$C$2346, 2, 0)*60)</f>
        <v>420</v>
      </c>
      <c r="Q326" s="30">
        <f>IF(ISNA(VLOOKUP($A326,'Taxi in times'!$B$2346:$C$3020, 2, 0)), 'ICAO LTO Cycle times'!$D$8,VLOOKUP($A326,'Taxi in times'!$B$2346:$C$3020, 2, 0)*60)</f>
        <v>420</v>
      </c>
      <c r="R326" s="30">
        <f>IF(ISNA(VLOOKUP($A326,'Taxi in times'!$B$3020:$C$3684, 2, 0)), 'ICAO LTO Cycle times'!$D$8,VLOOKUP($A326,'Taxi in times'!$B$3020:$C$3684, 2, 0)*60)</f>
        <v>420</v>
      </c>
      <c r="S326" s="30">
        <f>IF(ISNA(VLOOKUP($A326,'Taxi in times'!$B$3684:$C$4389, 2, 0)), 'ICAO LTO Cycle times'!$D$8,VLOOKUP($A326,'Taxi in times'!$B$3684:$C$4389, 2, 0)*60)</f>
        <v>240.19801980198019</v>
      </c>
      <c r="T326" s="30">
        <f>IF(ISNA(VLOOKUP($A326,'Taxi in times'!$B$4389:$C$5084, 2, 0)), 'ICAO LTO Cycle times'!$D$8,VLOOKUP($A326,'Taxi in times'!$B$4389:$C$5084, 2, 0)*60)</f>
        <v>243.64217252396168</v>
      </c>
      <c r="U326" s="30">
        <f>IF(ISNA(VLOOKUP($A326,'Taxi in times'!$B$5085:$C$5749, 2, 0)), 'ICAO LTO Cycle times'!$D$8,VLOOKUP($A326,'Taxi in times'!$B$5085:$C$5749, 2, 0)*60)</f>
        <v>246.69902912621359</v>
      </c>
      <c r="V326" s="30">
        <f>IF(ISNA(VLOOKUP($A326,'Taxi in times'!$B$5750:$C$6509, 2, 0)), 'ICAO LTO Cycle times'!$D$8,VLOOKUP($A326,'Taxi in times'!$B$5750:$C$6509, 2, 0)*60)</f>
        <v>247.76978417266187</v>
      </c>
      <c r="W326" s="30">
        <f>IF(ISNA(VLOOKUP($A326,'Taxi in times'!$B$6510:$C$7239, 2, 0)), 'ICAO LTO Cycle times'!$D$8,VLOOKUP($A326,'Taxi in times'!$B$6510:$C$7239, 2, 0)*60)</f>
        <v>210.58171745152356</v>
      </c>
    </row>
    <row r="327" spans="1:23">
      <c r="A327" s="3" t="s">
        <v>1107</v>
      </c>
      <c r="B327" s="30">
        <f>IF(ISNA(VLOOKUP($A327,' Taxi out times'!$B$2:$C$483, 2, 0)), 'ICAO LTO Cycle times'!$D$7,VLOOKUP($A327,' Taxi out times'!$B$2:$C$483, 2, 0)*60)</f>
        <v>1140</v>
      </c>
      <c r="C327" s="30">
        <f>IF(ISNA(VLOOKUP($A327,' Taxi out times'!$B$484:$C$1071, 2, 0)), 'ICAO LTO Cycle times'!$D$7,VLOOKUP($A327,' Taxi out times'!$B$484:$C$1071, 2, 0)*60)</f>
        <v>1140</v>
      </c>
      <c r="D327" s="30">
        <f>IF(ISNA(VLOOKUP($A327,' Taxi out times'!$B$1072:$C$1692, 2, 0)), 'ICAO LTO Cycle times'!$D$7,VLOOKUP($A327,' Taxi out times'!$B$1072:$C$1692, 2, 0)*60)</f>
        <v>1140</v>
      </c>
      <c r="E327" s="30">
        <f>IF(ISNA(VLOOKUP($A327,' Taxi out times'!$B$1693:$C$2329, 2, 0)), 'ICAO LTO Cycle times'!$D$7,VLOOKUP($A327,' Taxi out times'!$B$1693:$C$2329, 2, 0)*60)</f>
        <v>1140</v>
      </c>
      <c r="F327" s="30">
        <f>IF(ISNA(VLOOKUP($A327,' Taxi out times'!$B$2330:$C$2997, 2, 0)), 'ICAO LTO Cycle times'!$D$7,VLOOKUP($A327,' Taxi out times'!$B$2330:$C$2997, 2, 0)*60)</f>
        <v>1140</v>
      </c>
      <c r="G327" s="30">
        <f>IF(ISNA(VLOOKUP($A327,' Taxi out times'!$B$2998:$C$3661, 2, 0)), 'ICAO LTO Cycle times'!$D$7,VLOOKUP($A327,' Taxi out times'!$B$2998:$C$3661, 2, 0)*60)</f>
        <v>1140</v>
      </c>
      <c r="H327" s="30">
        <f>IF(ISNA(VLOOKUP($A327,' Taxi out times'!$B$3662:$C$4362, 2, 0)), 'ICAO LTO Cycle times'!$D$7,VLOOKUP($A327,' Taxi out times'!$B$3662:$C$4362, 2, 0)*60)</f>
        <v>1140</v>
      </c>
      <c r="I327" s="30">
        <f>IF(ISNA(VLOOKUP($A327,' Taxi out times'!$B$4363:$C$5052, 2, 0)), 'ICAO LTO Cycle times'!$D$7,VLOOKUP($A327,' Taxi out times'!$B$4363:$C$5052, 2, 0)*60)</f>
        <v>466.60194174757282</v>
      </c>
      <c r="J327" s="30">
        <f>IF(ISNA(VLOOKUP($A327,' Taxi out times'!$B$5053:$C$5713, 2, 0)), 'ICAO LTO Cycle times'!$D$7,VLOOKUP($A327,' Taxi out times'!$B$5053:$C$5713, 2, 0)*60)</f>
        <v>456</v>
      </c>
      <c r="K327" s="30">
        <f>IF(ISNA(VLOOKUP($A327,' Taxi out times'!$B$5714:$C$6466, 2, 0)), 'ICAO LTO Cycle times'!$D$7,VLOOKUP($A327,' Taxi out times'!$B$5713:$C$6466, 2, 0)*60)</f>
        <v>475.51401869158877</v>
      </c>
      <c r="L327" s="30">
        <f>IF(ISNA(VLOOKUP($A327,' Taxi out times'!$B$6467:$C$7195, 2, 0)), 'ICAO LTO Cycle times'!$D$7,VLOOKUP($A327,' Taxi out times'!$B$6467:$C$7195, 2, 0)*60)</f>
        <v>433.28859060402681</v>
      </c>
      <c r="M327" s="30">
        <f>IF(ISNA(VLOOKUP($A327,'Taxi in times'!$B$2:$C$483, 2, 0)), 'ICAO LTO Cycle times'!$D$8,VLOOKUP($A327,'Taxi in times'!$B$2:$C$483, 2, 0)*60)</f>
        <v>420</v>
      </c>
      <c r="N327" s="30">
        <f>IF(ISNA(VLOOKUP($A327,'Taxi in times'!$B$483:$C$1074, 2, 0)), 'ICAO LTO Cycle times'!$D$8,VLOOKUP($A327,'Taxi in times'!$B$483:$C$1074, 2, 0)*60)</f>
        <v>420</v>
      </c>
      <c r="O327" s="30">
        <f>IF(ISNA(VLOOKUP($A327,'Taxi in times'!$B$1074:$C$1700, 2, 0)), 'ICAO LTO Cycle times'!$D$8,VLOOKUP($A327,'Taxi in times'!$B$1074:$C$1700, 2, 0)*60)</f>
        <v>420</v>
      </c>
      <c r="P327" s="30">
        <f>IF(ISNA(VLOOKUP($A327,'Taxi in times'!$B$1700:$C$2346, 2, 0)), 'ICAO LTO Cycle times'!$D$8,VLOOKUP($A327,'Taxi in times'!$B$1700:$C$2346, 2, 0)*60)</f>
        <v>420</v>
      </c>
      <c r="Q327" s="30">
        <f>IF(ISNA(VLOOKUP($A327,'Taxi in times'!$B$2346:$C$3020, 2, 0)), 'ICAO LTO Cycle times'!$D$8,VLOOKUP($A327,'Taxi in times'!$B$2346:$C$3020, 2, 0)*60)</f>
        <v>420</v>
      </c>
      <c r="R327" s="30">
        <f>IF(ISNA(VLOOKUP($A327,'Taxi in times'!$B$3020:$C$3684, 2, 0)), 'ICAO LTO Cycle times'!$D$8,VLOOKUP($A327,'Taxi in times'!$B$3020:$C$3684, 2, 0)*60)</f>
        <v>420</v>
      </c>
      <c r="S327" s="30">
        <f>IF(ISNA(VLOOKUP($A327,'Taxi in times'!$B$3684:$C$4389, 2, 0)), 'ICAO LTO Cycle times'!$D$8,VLOOKUP($A327,'Taxi in times'!$B$3684:$C$4389, 2, 0)*60)</f>
        <v>420</v>
      </c>
      <c r="T327" s="30">
        <f>IF(ISNA(VLOOKUP($A327,'Taxi in times'!$B$4389:$C$5084, 2, 0)), 'ICAO LTO Cycle times'!$D$8,VLOOKUP($A327,'Taxi in times'!$B$4389:$C$5084, 2, 0)*60)</f>
        <v>257.88461538461542</v>
      </c>
      <c r="U327" s="30">
        <f>IF(ISNA(VLOOKUP($A327,'Taxi in times'!$B$5085:$C$5749, 2, 0)), 'ICAO LTO Cycle times'!$D$8,VLOOKUP($A327,'Taxi in times'!$B$5085:$C$5749, 2, 0)*60)</f>
        <v>239.47826086956522</v>
      </c>
      <c r="V327" s="30">
        <f>IF(ISNA(VLOOKUP($A327,'Taxi in times'!$B$5750:$C$6509, 2, 0)), 'ICAO LTO Cycle times'!$D$8,VLOOKUP($A327,'Taxi in times'!$B$5750:$C$6509, 2, 0)*60)</f>
        <v>237.81818181818184</v>
      </c>
      <c r="W327" s="30">
        <f>IF(ISNA(VLOOKUP($A327,'Taxi in times'!$B$6510:$C$7239, 2, 0)), 'ICAO LTO Cycle times'!$D$8,VLOOKUP($A327,'Taxi in times'!$B$6510:$C$7239, 2, 0)*60)</f>
        <v>192.65306122448979</v>
      </c>
    </row>
    <row r="328" spans="1:23">
      <c r="A328" s="3" t="s">
        <v>621</v>
      </c>
      <c r="B328" s="30">
        <f>IF(ISNA(VLOOKUP($A328,' Taxi out times'!$B$2:$C$483, 2, 0)), 'ICAO LTO Cycle times'!$D$7,VLOOKUP($A328,' Taxi out times'!$B$2:$C$483, 2, 0)*60)</f>
        <v>1140</v>
      </c>
      <c r="C328" s="30">
        <f>IF(ISNA(VLOOKUP($A328,' Taxi out times'!$B$484:$C$1071, 2, 0)), 'ICAO LTO Cycle times'!$D$7,VLOOKUP($A328,' Taxi out times'!$B$484:$C$1071, 2, 0)*60)</f>
        <v>1142.2641509433961</v>
      </c>
      <c r="D328" s="30">
        <f>IF(ISNA(VLOOKUP($A328,' Taxi out times'!$B$1072:$C$1692, 2, 0)), 'ICAO LTO Cycle times'!$D$7,VLOOKUP($A328,' Taxi out times'!$B$1072:$C$1692, 2, 0)*60)</f>
        <v>1070.7042253521126</v>
      </c>
      <c r="E328" s="30">
        <f>IF(ISNA(VLOOKUP($A328,' Taxi out times'!$B$1693:$C$2329, 2, 0)), 'ICAO LTO Cycle times'!$D$7,VLOOKUP($A328,' Taxi out times'!$B$1693:$C$2329, 2, 0)*60)</f>
        <v>1016.3076923076924</v>
      </c>
      <c r="F328" s="30">
        <f>IF(ISNA(VLOOKUP($A328,' Taxi out times'!$B$2330:$C$2997, 2, 0)), 'ICAO LTO Cycle times'!$D$7,VLOOKUP($A328,' Taxi out times'!$B$2330:$C$2997, 2, 0)*60)</f>
        <v>1051.5217391304348</v>
      </c>
      <c r="G328" s="30">
        <f>IF(ISNA(VLOOKUP($A328,' Taxi out times'!$B$2998:$C$3661, 2, 0)), 'ICAO LTO Cycle times'!$D$7,VLOOKUP($A328,' Taxi out times'!$B$2998:$C$3661, 2, 0)*60)</f>
        <v>1068.7336244541484</v>
      </c>
      <c r="H328" s="30">
        <f>IF(ISNA(VLOOKUP($A328,' Taxi out times'!$B$3662:$C$4362, 2, 0)), 'ICAO LTO Cycle times'!$D$7,VLOOKUP($A328,' Taxi out times'!$B$3662:$C$4362, 2, 0)*60)</f>
        <v>936.49913344887352</v>
      </c>
      <c r="I328" s="30">
        <f>IF(ISNA(VLOOKUP($A328,' Taxi out times'!$B$4363:$C$5052, 2, 0)), 'ICAO LTO Cycle times'!$D$7,VLOOKUP($A328,' Taxi out times'!$B$4363:$C$5052, 2, 0)*60)</f>
        <v>883.22891566265059</v>
      </c>
      <c r="J328" s="30">
        <f>IF(ISNA(VLOOKUP($A328,' Taxi out times'!$B$5053:$C$5713, 2, 0)), 'ICAO LTO Cycle times'!$D$7,VLOOKUP($A328,' Taxi out times'!$B$5053:$C$5713, 2, 0)*60)</f>
        <v>899.07928388746802</v>
      </c>
      <c r="K328" s="30">
        <f>IF(ISNA(VLOOKUP($A328,' Taxi out times'!$B$5714:$C$6466, 2, 0)), 'ICAO LTO Cycle times'!$D$7,VLOOKUP($A328,' Taxi out times'!$B$5713:$C$6466, 2, 0)*60)</f>
        <v>863.83838383838383</v>
      </c>
      <c r="L328" s="30">
        <f>IF(ISNA(VLOOKUP($A328,' Taxi out times'!$B$6467:$C$7195, 2, 0)), 'ICAO LTO Cycle times'!$D$7,VLOOKUP($A328,' Taxi out times'!$B$6467:$C$7195, 2, 0)*60)</f>
        <v>935.72254335260118</v>
      </c>
      <c r="M328" s="30">
        <f>IF(ISNA(VLOOKUP($A328,'Taxi in times'!$B$2:$C$483, 2, 0)), 'ICAO LTO Cycle times'!$D$8,VLOOKUP($A328,'Taxi in times'!$B$2:$C$483, 2, 0)*60)</f>
        <v>420</v>
      </c>
      <c r="N328" s="30">
        <f>IF(ISNA(VLOOKUP($A328,'Taxi in times'!$B$483:$C$1074, 2, 0)), 'ICAO LTO Cycle times'!$D$8,VLOOKUP($A328,'Taxi in times'!$B$483:$C$1074, 2, 0)*60)</f>
        <v>420</v>
      </c>
      <c r="O328" s="30">
        <f>IF(ISNA(VLOOKUP($A328,'Taxi in times'!$B$1074:$C$1700, 2, 0)), 'ICAO LTO Cycle times'!$D$8,VLOOKUP($A328,'Taxi in times'!$B$1074:$C$1700, 2, 0)*60)</f>
        <v>420</v>
      </c>
      <c r="P328" s="30">
        <f>IF(ISNA(VLOOKUP($A328,'Taxi in times'!$B$1700:$C$2346, 2, 0)), 'ICAO LTO Cycle times'!$D$8,VLOOKUP($A328,'Taxi in times'!$B$1700:$C$2346, 2, 0)*60)</f>
        <v>420</v>
      </c>
      <c r="Q328" s="30">
        <f>IF(ISNA(VLOOKUP($A328,'Taxi in times'!$B$2346:$C$3020, 2, 0)), 'ICAO LTO Cycle times'!$D$8,VLOOKUP($A328,'Taxi in times'!$B$2346:$C$3020, 2, 0)*60)</f>
        <v>410.18404907975463</v>
      </c>
      <c r="R328" s="30">
        <f>IF(ISNA(VLOOKUP($A328,'Taxi in times'!$B$3020:$C$3684, 2, 0)), 'ICAO LTO Cycle times'!$D$8,VLOOKUP($A328,'Taxi in times'!$B$3020:$C$3684, 2, 0)*60)</f>
        <v>443.76344086021504</v>
      </c>
      <c r="S328" s="30">
        <f>IF(ISNA(VLOOKUP($A328,'Taxi in times'!$B$3684:$C$4389, 2, 0)), 'ICAO LTO Cycle times'!$D$8,VLOOKUP($A328,'Taxi in times'!$B$3684:$C$4389, 2, 0)*60)</f>
        <v>476.79862306368329</v>
      </c>
      <c r="T328" s="30">
        <f>IF(ISNA(VLOOKUP($A328,'Taxi in times'!$B$4389:$C$5084, 2, 0)), 'ICAO LTO Cycle times'!$D$8,VLOOKUP($A328,'Taxi in times'!$B$4389:$C$5084, 2, 0)*60)</f>
        <v>467.14285714285711</v>
      </c>
      <c r="U328" s="30">
        <f>IF(ISNA(VLOOKUP($A328,'Taxi in times'!$B$5085:$C$5749, 2, 0)), 'ICAO LTO Cycle times'!$D$8,VLOOKUP($A328,'Taxi in times'!$B$5085:$C$5749, 2, 0)*60)</f>
        <v>430.51851851851853</v>
      </c>
      <c r="V328" s="30">
        <f>IF(ISNA(VLOOKUP($A328,'Taxi in times'!$B$5750:$C$6509, 2, 0)), 'ICAO LTO Cycle times'!$D$8,VLOOKUP($A328,'Taxi in times'!$B$5750:$C$6509, 2, 0)*60)</f>
        <v>456.63366336633663</v>
      </c>
      <c r="W328" s="30">
        <f>IF(ISNA(VLOOKUP($A328,'Taxi in times'!$B$6510:$C$7239, 2, 0)), 'ICAO LTO Cycle times'!$D$8,VLOOKUP($A328,'Taxi in times'!$B$6510:$C$7239, 2, 0)*60)</f>
        <v>521.65289256198344</v>
      </c>
    </row>
    <row r="329" spans="1:23">
      <c r="A329" s="3" t="s">
        <v>1130</v>
      </c>
      <c r="B329" s="30">
        <f>IF(ISNA(VLOOKUP($A329,' Taxi out times'!$B$2:$C$483, 2, 0)), 'ICAO LTO Cycle times'!$D$7,VLOOKUP($A329,' Taxi out times'!$B$2:$C$483, 2, 0)*60)</f>
        <v>1140</v>
      </c>
      <c r="C329" s="30">
        <f>IF(ISNA(VLOOKUP($A329,' Taxi out times'!$B$484:$C$1071, 2, 0)), 'ICAO LTO Cycle times'!$D$7,VLOOKUP($A329,' Taxi out times'!$B$484:$C$1071, 2, 0)*60)</f>
        <v>1140</v>
      </c>
      <c r="D329" s="30">
        <f>IF(ISNA(VLOOKUP($A329,' Taxi out times'!$B$1072:$C$1692, 2, 0)), 'ICAO LTO Cycle times'!$D$7,VLOOKUP($A329,' Taxi out times'!$B$1072:$C$1692, 2, 0)*60)</f>
        <v>1140</v>
      </c>
      <c r="E329" s="30">
        <f>IF(ISNA(VLOOKUP($A329,' Taxi out times'!$B$1693:$C$2329, 2, 0)), 'ICAO LTO Cycle times'!$D$7,VLOOKUP($A329,' Taxi out times'!$B$1693:$C$2329, 2, 0)*60)</f>
        <v>1140</v>
      </c>
      <c r="F329" s="30">
        <f>IF(ISNA(VLOOKUP($A329,' Taxi out times'!$B$2330:$C$2997, 2, 0)), 'ICAO LTO Cycle times'!$D$7,VLOOKUP($A329,' Taxi out times'!$B$2330:$C$2997, 2, 0)*60)</f>
        <v>1140</v>
      </c>
      <c r="G329" s="30">
        <f>IF(ISNA(VLOOKUP($A329,' Taxi out times'!$B$2998:$C$3661, 2, 0)), 'ICAO LTO Cycle times'!$D$7,VLOOKUP($A329,' Taxi out times'!$B$2998:$C$3661, 2, 0)*60)</f>
        <v>1140</v>
      </c>
      <c r="H329" s="30">
        <f>IF(ISNA(VLOOKUP($A329,' Taxi out times'!$B$3662:$C$4362, 2, 0)), 'ICAO LTO Cycle times'!$D$7,VLOOKUP($A329,' Taxi out times'!$B$3662:$C$4362, 2, 0)*60)</f>
        <v>1140</v>
      </c>
      <c r="I329" s="30">
        <f>IF(ISNA(VLOOKUP($A329,' Taxi out times'!$B$4363:$C$5052, 2, 0)), 'ICAO LTO Cycle times'!$D$7,VLOOKUP($A329,' Taxi out times'!$B$4363:$C$5052, 2, 0)*60)</f>
        <v>1140</v>
      </c>
      <c r="J329" s="30">
        <f>IF(ISNA(VLOOKUP($A329,' Taxi out times'!$B$5053:$C$5713, 2, 0)), 'ICAO LTO Cycle times'!$D$7,VLOOKUP($A329,' Taxi out times'!$B$5053:$C$5713, 2, 0)*60)</f>
        <v>1140</v>
      </c>
      <c r="K329" s="30">
        <f>IF(ISNA(VLOOKUP($A329,' Taxi out times'!$B$5714:$C$6466, 2, 0)), 'ICAO LTO Cycle times'!$D$7,VLOOKUP($A329,' Taxi out times'!$B$5713:$C$6466, 2, 0)*60)</f>
        <v>1140</v>
      </c>
      <c r="L329" s="30">
        <f>IF(ISNA(VLOOKUP($A329,' Taxi out times'!$B$6467:$C$7195, 2, 0)), 'ICAO LTO Cycle times'!$D$7,VLOOKUP($A329,' Taxi out times'!$B$6467:$C$7195, 2, 0)*60)</f>
        <v>1140</v>
      </c>
      <c r="M329" s="30">
        <f>IF(ISNA(VLOOKUP($A329,'Taxi in times'!$B$2:$C$483, 2, 0)), 'ICAO LTO Cycle times'!$D$8,VLOOKUP($A329,'Taxi in times'!$B$2:$C$483, 2, 0)*60)</f>
        <v>420</v>
      </c>
      <c r="N329" s="30">
        <f>IF(ISNA(VLOOKUP($A329,'Taxi in times'!$B$483:$C$1074, 2, 0)), 'ICAO LTO Cycle times'!$D$8,VLOOKUP($A329,'Taxi in times'!$B$483:$C$1074, 2, 0)*60)</f>
        <v>420</v>
      </c>
      <c r="O329" s="30">
        <f>IF(ISNA(VLOOKUP($A329,'Taxi in times'!$B$1074:$C$1700, 2, 0)), 'ICAO LTO Cycle times'!$D$8,VLOOKUP($A329,'Taxi in times'!$B$1074:$C$1700, 2, 0)*60)</f>
        <v>420</v>
      </c>
      <c r="P329" s="30">
        <f>IF(ISNA(VLOOKUP($A329,'Taxi in times'!$B$1700:$C$2346, 2, 0)), 'ICAO LTO Cycle times'!$D$8,VLOOKUP($A329,'Taxi in times'!$B$1700:$C$2346, 2, 0)*60)</f>
        <v>420</v>
      </c>
      <c r="Q329" s="30">
        <f>IF(ISNA(VLOOKUP($A329,'Taxi in times'!$B$2346:$C$3020, 2, 0)), 'ICAO LTO Cycle times'!$D$8,VLOOKUP($A329,'Taxi in times'!$B$2346:$C$3020, 2, 0)*60)</f>
        <v>492.81553398058259</v>
      </c>
      <c r="R329" s="30">
        <f>IF(ISNA(VLOOKUP($A329,'Taxi in times'!$B$3020:$C$3684, 2, 0)), 'ICAO LTO Cycle times'!$D$8,VLOOKUP($A329,'Taxi in times'!$B$3020:$C$3684, 2, 0)*60)</f>
        <v>420</v>
      </c>
      <c r="S329" s="30">
        <f>IF(ISNA(VLOOKUP($A329,'Taxi in times'!$B$3684:$C$4389, 2, 0)), 'ICAO LTO Cycle times'!$D$8,VLOOKUP($A329,'Taxi in times'!$B$3684:$C$4389, 2, 0)*60)</f>
        <v>483.46153846153851</v>
      </c>
      <c r="T329" s="30">
        <f>IF(ISNA(VLOOKUP($A329,'Taxi in times'!$B$4389:$C$5084, 2, 0)), 'ICAO LTO Cycle times'!$D$8,VLOOKUP($A329,'Taxi in times'!$B$4389:$C$5084, 2, 0)*60)</f>
        <v>471.55555555555554</v>
      </c>
      <c r="U329" s="30">
        <f>IF(ISNA(VLOOKUP($A329,'Taxi in times'!$B$5085:$C$5749, 2, 0)), 'ICAO LTO Cycle times'!$D$8,VLOOKUP($A329,'Taxi in times'!$B$5085:$C$5749, 2, 0)*60)</f>
        <v>420</v>
      </c>
      <c r="V329" s="30">
        <f>IF(ISNA(VLOOKUP($A329,'Taxi in times'!$B$5750:$C$6509, 2, 0)), 'ICAO LTO Cycle times'!$D$8,VLOOKUP($A329,'Taxi in times'!$B$5750:$C$6509, 2, 0)*60)</f>
        <v>449.31297709923666</v>
      </c>
      <c r="W329" s="30">
        <f>IF(ISNA(VLOOKUP($A329,'Taxi in times'!$B$6510:$C$7239, 2, 0)), 'ICAO LTO Cycle times'!$D$8,VLOOKUP($A329,'Taxi in times'!$B$6510:$C$7239, 2, 0)*60)</f>
        <v>455.45454545454544</v>
      </c>
    </row>
    <row r="330" spans="1:23">
      <c r="A330" s="3" t="s">
        <v>1131</v>
      </c>
      <c r="B330" s="30">
        <f>IF(ISNA(VLOOKUP($A330,' Taxi out times'!$B$2:$C$483, 2, 0)), 'ICAO LTO Cycle times'!$D$7,VLOOKUP($A330,' Taxi out times'!$B$2:$C$483, 2, 0)*60)</f>
        <v>1140</v>
      </c>
      <c r="C330" s="30">
        <f>IF(ISNA(VLOOKUP($A330,' Taxi out times'!$B$484:$C$1071, 2, 0)), 'ICAO LTO Cycle times'!$D$7,VLOOKUP($A330,' Taxi out times'!$B$484:$C$1071, 2, 0)*60)</f>
        <v>1140</v>
      </c>
      <c r="D330" s="30">
        <f>IF(ISNA(VLOOKUP($A330,' Taxi out times'!$B$1072:$C$1692, 2, 0)), 'ICAO LTO Cycle times'!$D$7,VLOOKUP($A330,' Taxi out times'!$B$1072:$C$1692, 2, 0)*60)</f>
        <v>1140</v>
      </c>
      <c r="E330" s="30">
        <f>IF(ISNA(VLOOKUP($A330,' Taxi out times'!$B$1693:$C$2329, 2, 0)), 'ICAO LTO Cycle times'!$D$7,VLOOKUP($A330,' Taxi out times'!$B$1693:$C$2329, 2, 0)*60)</f>
        <v>1140</v>
      </c>
      <c r="F330" s="30">
        <f>IF(ISNA(VLOOKUP($A330,' Taxi out times'!$B$2330:$C$2997, 2, 0)), 'ICAO LTO Cycle times'!$D$7,VLOOKUP($A330,' Taxi out times'!$B$2330:$C$2997, 2, 0)*60)</f>
        <v>1140</v>
      </c>
      <c r="G330" s="30">
        <f>IF(ISNA(VLOOKUP($A330,' Taxi out times'!$B$2998:$C$3661, 2, 0)), 'ICAO LTO Cycle times'!$D$7,VLOOKUP($A330,' Taxi out times'!$B$2998:$C$3661, 2, 0)*60)</f>
        <v>1140</v>
      </c>
      <c r="H330" s="30">
        <f>IF(ISNA(VLOOKUP($A330,' Taxi out times'!$B$3662:$C$4362, 2, 0)), 'ICAO LTO Cycle times'!$D$7,VLOOKUP($A330,' Taxi out times'!$B$3662:$C$4362, 2, 0)*60)</f>
        <v>1140</v>
      </c>
      <c r="I330" s="30">
        <f>IF(ISNA(VLOOKUP($A330,' Taxi out times'!$B$4363:$C$5052, 2, 0)), 'ICAO LTO Cycle times'!$D$7,VLOOKUP($A330,' Taxi out times'!$B$4363:$C$5052, 2, 0)*60)</f>
        <v>1140</v>
      </c>
      <c r="J330" s="30">
        <f>IF(ISNA(VLOOKUP($A330,' Taxi out times'!$B$5053:$C$5713, 2, 0)), 'ICAO LTO Cycle times'!$D$7,VLOOKUP($A330,' Taxi out times'!$B$5053:$C$5713, 2, 0)*60)</f>
        <v>1140</v>
      </c>
      <c r="K330" s="30">
        <f>IF(ISNA(VLOOKUP($A330,' Taxi out times'!$B$5714:$C$6466, 2, 0)), 'ICAO LTO Cycle times'!$D$7,VLOOKUP($A330,' Taxi out times'!$B$5713:$C$6466, 2, 0)*60)</f>
        <v>767.88990825688074</v>
      </c>
      <c r="L330" s="30">
        <f>IF(ISNA(VLOOKUP($A330,' Taxi out times'!$B$6467:$C$7195, 2, 0)), 'ICAO LTO Cycle times'!$D$7,VLOOKUP($A330,' Taxi out times'!$B$6467:$C$7195, 2, 0)*60)</f>
        <v>678.81481481481489</v>
      </c>
      <c r="M330" s="30">
        <f>IF(ISNA(VLOOKUP($A330,'Taxi in times'!$B$2:$C$483, 2, 0)), 'ICAO LTO Cycle times'!$D$8,VLOOKUP($A330,'Taxi in times'!$B$2:$C$483, 2, 0)*60)</f>
        <v>420</v>
      </c>
      <c r="N330" s="30">
        <f>IF(ISNA(VLOOKUP($A330,'Taxi in times'!$B$483:$C$1074, 2, 0)), 'ICAO LTO Cycle times'!$D$8,VLOOKUP($A330,'Taxi in times'!$B$483:$C$1074, 2, 0)*60)</f>
        <v>420</v>
      </c>
      <c r="O330" s="30">
        <f>IF(ISNA(VLOOKUP($A330,'Taxi in times'!$B$1074:$C$1700, 2, 0)), 'ICAO LTO Cycle times'!$D$8,VLOOKUP($A330,'Taxi in times'!$B$1074:$C$1700, 2, 0)*60)</f>
        <v>420</v>
      </c>
      <c r="P330" s="30">
        <f>IF(ISNA(VLOOKUP($A330,'Taxi in times'!$B$1700:$C$2346, 2, 0)), 'ICAO LTO Cycle times'!$D$8,VLOOKUP($A330,'Taxi in times'!$B$1700:$C$2346, 2, 0)*60)</f>
        <v>324</v>
      </c>
      <c r="Q330" s="30">
        <f>IF(ISNA(VLOOKUP($A330,'Taxi in times'!$B$2346:$C$3020, 2, 0)), 'ICAO LTO Cycle times'!$D$8,VLOOKUP($A330,'Taxi in times'!$B$2346:$C$3020, 2, 0)*60)</f>
        <v>347.89915966386553</v>
      </c>
      <c r="R330" s="30">
        <f>IF(ISNA(VLOOKUP($A330,'Taxi in times'!$B$3020:$C$3684, 2, 0)), 'ICAO LTO Cycle times'!$D$8,VLOOKUP($A330,'Taxi in times'!$B$3020:$C$3684, 2, 0)*60)</f>
        <v>420</v>
      </c>
      <c r="S330" s="30">
        <f>IF(ISNA(VLOOKUP($A330,'Taxi in times'!$B$3684:$C$4389, 2, 0)), 'ICAO LTO Cycle times'!$D$8,VLOOKUP($A330,'Taxi in times'!$B$3684:$C$4389, 2, 0)*60)</f>
        <v>420</v>
      </c>
      <c r="T330" s="30">
        <f>IF(ISNA(VLOOKUP($A330,'Taxi in times'!$B$4389:$C$5084, 2, 0)), 'ICAO LTO Cycle times'!$D$8,VLOOKUP($A330,'Taxi in times'!$B$4389:$C$5084, 2, 0)*60)</f>
        <v>420</v>
      </c>
      <c r="U330" s="30">
        <f>IF(ISNA(VLOOKUP($A330,'Taxi in times'!$B$5085:$C$5749, 2, 0)), 'ICAO LTO Cycle times'!$D$8,VLOOKUP($A330,'Taxi in times'!$B$5085:$C$5749, 2, 0)*60)</f>
        <v>420</v>
      </c>
      <c r="V330" s="30">
        <f>IF(ISNA(VLOOKUP($A330,'Taxi in times'!$B$5750:$C$6509, 2, 0)), 'ICAO LTO Cycle times'!$D$8,VLOOKUP($A330,'Taxi in times'!$B$5750:$C$6509, 2, 0)*60)</f>
        <v>385.74626865671638</v>
      </c>
      <c r="W330" s="30">
        <f>IF(ISNA(VLOOKUP($A330,'Taxi in times'!$B$6510:$C$7239, 2, 0)), 'ICAO LTO Cycle times'!$D$8,VLOOKUP($A330,'Taxi in times'!$B$6510:$C$7239, 2, 0)*60)</f>
        <v>349.24778761061947</v>
      </c>
    </row>
    <row r="331" spans="1:23">
      <c r="A331" s="3" t="s">
        <v>622</v>
      </c>
      <c r="B331" s="30">
        <f>IF(ISNA(VLOOKUP($A331,' Taxi out times'!$B$2:$C$483, 2, 0)), 'ICAO LTO Cycle times'!$D$7,VLOOKUP($A331,' Taxi out times'!$B$2:$C$483, 2, 0)*60)</f>
        <v>596.66666666666663</v>
      </c>
      <c r="C331" s="30">
        <f>IF(ISNA(VLOOKUP($A331,' Taxi out times'!$B$484:$C$1071, 2, 0)), 'ICAO LTO Cycle times'!$D$7,VLOOKUP($A331,' Taxi out times'!$B$484:$C$1071, 2, 0)*60)</f>
        <v>1140</v>
      </c>
      <c r="D331" s="30">
        <f>IF(ISNA(VLOOKUP($A331,' Taxi out times'!$B$1072:$C$1692, 2, 0)), 'ICAO LTO Cycle times'!$D$7,VLOOKUP($A331,' Taxi out times'!$B$1072:$C$1692, 2, 0)*60)</f>
        <v>1140</v>
      </c>
      <c r="E331" s="30">
        <f>IF(ISNA(VLOOKUP($A331,' Taxi out times'!$B$1693:$C$2329, 2, 0)), 'ICAO LTO Cycle times'!$D$7,VLOOKUP($A331,' Taxi out times'!$B$1693:$C$2329, 2, 0)*60)</f>
        <v>616.40287769784175</v>
      </c>
      <c r="F331" s="30">
        <f>IF(ISNA(VLOOKUP($A331,' Taxi out times'!$B$2330:$C$2997, 2, 0)), 'ICAO LTO Cycle times'!$D$7,VLOOKUP($A331,' Taxi out times'!$B$2330:$C$2997, 2, 0)*60)</f>
        <v>584.7619047619047</v>
      </c>
      <c r="G331" s="30">
        <f>IF(ISNA(VLOOKUP($A331,' Taxi out times'!$B$2998:$C$3661, 2, 0)), 'ICAO LTO Cycle times'!$D$7,VLOOKUP($A331,' Taxi out times'!$B$2998:$C$3661, 2, 0)*60)</f>
        <v>1140</v>
      </c>
      <c r="H331" s="30">
        <f>IF(ISNA(VLOOKUP($A331,' Taxi out times'!$B$3662:$C$4362, 2, 0)), 'ICAO LTO Cycle times'!$D$7,VLOOKUP($A331,' Taxi out times'!$B$3662:$C$4362, 2, 0)*60)</f>
        <v>1140</v>
      </c>
      <c r="I331" s="30">
        <f>IF(ISNA(VLOOKUP($A331,' Taxi out times'!$B$4363:$C$5052, 2, 0)), 'ICAO LTO Cycle times'!$D$7,VLOOKUP($A331,' Taxi out times'!$B$4363:$C$5052, 2, 0)*60)</f>
        <v>1140</v>
      </c>
      <c r="J331" s="30">
        <f>IF(ISNA(VLOOKUP($A331,' Taxi out times'!$B$5053:$C$5713, 2, 0)), 'ICAO LTO Cycle times'!$D$7,VLOOKUP($A331,' Taxi out times'!$B$5053:$C$5713, 2, 0)*60)</f>
        <v>1140</v>
      </c>
      <c r="K331" s="30">
        <f>IF(ISNA(VLOOKUP($A331,' Taxi out times'!$B$5714:$C$6466, 2, 0)), 'ICAO LTO Cycle times'!$D$7,VLOOKUP($A331,' Taxi out times'!$B$5713:$C$6466, 2, 0)*60)</f>
        <v>1140</v>
      </c>
      <c r="L331" s="30">
        <f>IF(ISNA(VLOOKUP($A331,' Taxi out times'!$B$6467:$C$7195, 2, 0)), 'ICAO LTO Cycle times'!$D$7,VLOOKUP($A331,' Taxi out times'!$B$6467:$C$7195, 2, 0)*60)</f>
        <v>1140</v>
      </c>
      <c r="M331" s="30">
        <f>IF(ISNA(VLOOKUP($A331,'Taxi in times'!$B$2:$C$483, 2, 0)), 'ICAO LTO Cycle times'!$D$8,VLOOKUP($A331,'Taxi in times'!$B$2:$C$483, 2, 0)*60)</f>
        <v>228.27906976744185</v>
      </c>
      <c r="N331" s="30">
        <f>IF(ISNA(VLOOKUP($A331,'Taxi in times'!$B$483:$C$1074, 2, 0)), 'ICAO LTO Cycle times'!$D$8,VLOOKUP($A331,'Taxi in times'!$B$483:$C$1074, 2, 0)*60)</f>
        <v>420</v>
      </c>
      <c r="O331" s="30">
        <f>IF(ISNA(VLOOKUP($A331,'Taxi in times'!$B$1074:$C$1700, 2, 0)), 'ICAO LTO Cycle times'!$D$8,VLOOKUP($A331,'Taxi in times'!$B$1074:$C$1700, 2, 0)*60)</f>
        <v>420</v>
      </c>
      <c r="P331" s="30">
        <f>IF(ISNA(VLOOKUP($A331,'Taxi in times'!$B$1700:$C$2346, 2, 0)), 'ICAO LTO Cycle times'!$D$8,VLOOKUP($A331,'Taxi in times'!$B$1700:$C$2346, 2, 0)*60)</f>
        <v>312</v>
      </c>
      <c r="Q331" s="30">
        <f>IF(ISNA(VLOOKUP($A331,'Taxi in times'!$B$2346:$C$3020, 2, 0)), 'ICAO LTO Cycle times'!$D$8,VLOOKUP($A331,'Taxi in times'!$B$2346:$C$3020, 2, 0)*60)</f>
        <v>291.3368983957219</v>
      </c>
      <c r="R331" s="30">
        <f>IF(ISNA(VLOOKUP($A331,'Taxi in times'!$B$3020:$C$3684, 2, 0)), 'ICAO LTO Cycle times'!$D$8,VLOOKUP($A331,'Taxi in times'!$B$3020:$C$3684, 2, 0)*60)</f>
        <v>420</v>
      </c>
      <c r="S331" s="30">
        <f>IF(ISNA(VLOOKUP($A331,'Taxi in times'!$B$3684:$C$4389, 2, 0)), 'ICAO LTO Cycle times'!$D$8,VLOOKUP($A331,'Taxi in times'!$B$3684:$C$4389, 2, 0)*60)</f>
        <v>420</v>
      </c>
      <c r="T331" s="30">
        <f>IF(ISNA(VLOOKUP($A331,'Taxi in times'!$B$4389:$C$5084, 2, 0)), 'ICAO LTO Cycle times'!$D$8,VLOOKUP($A331,'Taxi in times'!$B$4389:$C$5084, 2, 0)*60)</f>
        <v>420</v>
      </c>
      <c r="U331" s="30">
        <f>IF(ISNA(VLOOKUP($A331,'Taxi in times'!$B$5085:$C$5749, 2, 0)), 'ICAO LTO Cycle times'!$D$8,VLOOKUP($A331,'Taxi in times'!$B$5085:$C$5749, 2, 0)*60)</f>
        <v>420</v>
      </c>
      <c r="V331" s="30">
        <f>IF(ISNA(VLOOKUP($A331,'Taxi in times'!$B$5750:$C$6509, 2, 0)), 'ICAO LTO Cycle times'!$D$8,VLOOKUP($A331,'Taxi in times'!$B$5750:$C$6509, 2, 0)*60)</f>
        <v>420</v>
      </c>
      <c r="W331" s="30">
        <f>IF(ISNA(VLOOKUP($A331,'Taxi in times'!$B$6510:$C$7239, 2, 0)), 'ICAO LTO Cycle times'!$D$8,VLOOKUP($A331,'Taxi in times'!$B$6510:$C$7239, 2, 0)*60)</f>
        <v>420</v>
      </c>
    </row>
    <row r="332" spans="1:23">
      <c r="A332" s="2" t="s">
        <v>1043</v>
      </c>
      <c r="B332" s="30">
        <f>IF(ISNA(VLOOKUP($A332,' Taxi out times'!$B$2:$C$483, 2, 0)), 'ICAO LTO Cycle times'!$D$7,VLOOKUP($A332,' Taxi out times'!$B$2:$C$483, 2, 0)*60)</f>
        <v>1140</v>
      </c>
      <c r="C332" s="30">
        <f>IF(ISNA(VLOOKUP($A332,' Taxi out times'!$B$484:$C$1071, 2, 0)), 'ICAO LTO Cycle times'!$D$7,VLOOKUP($A332,' Taxi out times'!$B$484:$C$1071, 2, 0)*60)</f>
        <v>1140</v>
      </c>
      <c r="D332" s="30">
        <f>IF(ISNA(VLOOKUP($A332,' Taxi out times'!$B$1072:$C$1692, 2, 0)), 'ICAO LTO Cycle times'!$D$7,VLOOKUP($A332,' Taxi out times'!$B$1072:$C$1692, 2, 0)*60)</f>
        <v>1140</v>
      </c>
      <c r="E332" s="30">
        <f>IF(ISNA(VLOOKUP($A332,' Taxi out times'!$B$1693:$C$2329, 2, 0)), 'ICAO LTO Cycle times'!$D$7,VLOOKUP($A332,' Taxi out times'!$B$1693:$C$2329, 2, 0)*60)</f>
        <v>604.7619047619047</v>
      </c>
      <c r="F332" s="30">
        <f>IF(ISNA(VLOOKUP($A332,' Taxi out times'!$B$2330:$C$2997, 2, 0)), 'ICAO LTO Cycle times'!$D$7,VLOOKUP($A332,' Taxi out times'!$B$2330:$C$2997, 2, 0)*60)</f>
        <v>1140</v>
      </c>
      <c r="G332" s="30">
        <f>IF(ISNA(VLOOKUP($A332,' Taxi out times'!$B$2998:$C$3661, 2, 0)), 'ICAO LTO Cycle times'!$D$7,VLOOKUP($A332,' Taxi out times'!$B$2998:$C$3661, 2, 0)*60)</f>
        <v>580.54054054054052</v>
      </c>
      <c r="H332" s="30">
        <f>IF(ISNA(VLOOKUP($A332,' Taxi out times'!$B$3662:$C$4362, 2, 0)), 'ICAO LTO Cycle times'!$D$7,VLOOKUP($A332,' Taxi out times'!$B$3662:$C$4362, 2, 0)*60)</f>
        <v>717.77777777777783</v>
      </c>
      <c r="I332" s="30">
        <f>IF(ISNA(VLOOKUP($A332,' Taxi out times'!$B$4363:$C$5052, 2, 0)), 'ICAO LTO Cycle times'!$D$7,VLOOKUP($A332,' Taxi out times'!$B$4363:$C$5052, 2, 0)*60)</f>
        <v>807.53623188405788</v>
      </c>
      <c r="J332" s="30">
        <f>IF(ISNA(VLOOKUP($A332,' Taxi out times'!$B$5053:$C$5713, 2, 0)), 'ICAO LTO Cycle times'!$D$7,VLOOKUP($A332,' Taxi out times'!$B$5053:$C$5713, 2, 0)*60)</f>
        <v>831.04761904761904</v>
      </c>
      <c r="K332" s="30">
        <f>IF(ISNA(VLOOKUP($A332,' Taxi out times'!$B$5714:$C$6466, 2, 0)), 'ICAO LTO Cycle times'!$D$7,VLOOKUP($A332,' Taxi out times'!$B$5713:$C$6466, 2, 0)*60)</f>
        <v>774.03973509933769</v>
      </c>
      <c r="L332" s="30">
        <f>IF(ISNA(VLOOKUP($A332,' Taxi out times'!$B$6467:$C$7195, 2, 0)), 'ICAO LTO Cycle times'!$D$7,VLOOKUP($A332,' Taxi out times'!$B$6467:$C$7195, 2, 0)*60)</f>
        <v>809.16666666666663</v>
      </c>
      <c r="M332" s="30">
        <f>IF(ISNA(VLOOKUP($A332,'Taxi in times'!$B$2:$C$483, 2, 0)), 'ICAO LTO Cycle times'!$D$8,VLOOKUP($A332,'Taxi in times'!$B$2:$C$483, 2, 0)*60)</f>
        <v>420</v>
      </c>
      <c r="N332" s="30">
        <f>IF(ISNA(VLOOKUP($A332,'Taxi in times'!$B$483:$C$1074, 2, 0)), 'ICAO LTO Cycle times'!$D$8,VLOOKUP($A332,'Taxi in times'!$B$483:$C$1074, 2, 0)*60)</f>
        <v>420</v>
      </c>
      <c r="O332" s="30">
        <f>IF(ISNA(VLOOKUP($A332,'Taxi in times'!$B$1074:$C$1700, 2, 0)), 'ICAO LTO Cycle times'!$D$8,VLOOKUP($A332,'Taxi in times'!$B$1074:$C$1700, 2, 0)*60)</f>
        <v>420</v>
      </c>
      <c r="P332" s="30">
        <f>IF(ISNA(VLOOKUP($A332,'Taxi in times'!$B$1700:$C$2346, 2, 0)), 'ICAO LTO Cycle times'!$D$8,VLOOKUP($A332,'Taxi in times'!$B$1700:$C$2346, 2, 0)*60)</f>
        <v>201.29032258064518</v>
      </c>
      <c r="Q332" s="30">
        <f>IF(ISNA(VLOOKUP($A332,'Taxi in times'!$B$2346:$C$3020, 2, 0)), 'ICAO LTO Cycle times'!$D$8,VLOOKUP($A332,'Taxi in times'!$B$2346:$C$3020, 2, 0)*60)</f>
        <v>420</v>
      </c>
      <c r="R332" s="30">
        <f>IF(ISNA(VLOOKUP($A332,'Taxi in times'!$B$3020:$C$3684, 2, 0)), 'ICAO LTO Cycle times'!$D$8,VLOOKUP($A332,'Taxi in times'!$B$3020:$C$3684, 2, 0)*60)</f>
        <v>352.5</v>
      </c>
      <c r="S332" s="30">
        <f>IF(ISNA(VLOOKUP($A332,'Taxi in times'!$B$3684:$C$4389, 2, 0)), 'ICAO LTO Cycle times'!$D$8,VLOOKUP($A332,'Taxi in times'!$B$3684:$C$4389, 2, 0)*60)</f>
        <v>387.03296703296706</v>
      </c>
      <c r="T332" s="30">
        <f>IF(ISNA(VLOOKUP($A332,'Taxi in times'!$B$4389:$C$5084, 2, 0)), 'ICAO LTO Cycle times'!$D$8,VLOOKUP($A332,'Taxi in times'!$B$4389:$C$5084, 2, 0)*60)</f>
        <v>359.11764705882354</v>
      </c>
      <c r="U332" s="30">
        <f>IF(ISNA(VLOOKUP($A332,'Taxi in times'!$B$5085:$C$5749, 2, 0)), 'ICAO LTO Cycle times'!$D$8,VLOOKUP($A332,'Taxi in times'!$B$5085:$C$5749, 2, 0)*60)</f>
        <v>348.23151125401932</v>
      </c>
      <c r="V332" s="30">
        <f>IF(ISNA(VLOOKUP($A332,'Taxi in times'!$B$5750:$C$6509, 2, 0)), 'ICAO LTO Cycle times'!$D$8,VLOOKUP($A332,'Taxi in times'!$B$5750:$C$6509, 2, 0)*60)</f>
        <v>338.27242524916943</v>
      </c>
      <c r="W332" s="30">
        <f>IF(ISNA(VLOOKUP($A332,'Taxi in times'!$B$6510:$C$7239, 2, 0)), 'ICAO LTO Cycle times'!$D$8,VLOOKUP($A332,'Taxi in times'!$B$6510:$C$7239, 2, 0)*60)</f>
        <v>347.05882352941177</v>
      </c>
    </row>
    <row r="333" spans="1:23">
      <c r="A333" s="3" t="s">
        <v>623</v>
      </c>
      <c r="B333" s="30">
        <f>IF(ISNA(VLOOKUP($A333,' Taxi out times'!$B$2:$C$483, 2, 0)), 'ICAO LTO Cycle times'!$D$7,VLOOKUP($A333,' Taxi out times'!$B$2:$C$483, 2, 0)*60)</f>
        <v>989.01346281174142</v>
      </c>
      <c r="C333" s="30">
        <f>IF(ISNA(VLOOKUP($A333,' Taxi out times'!$B$484:$C$1071, 2, 0)), 'ICAO LTO Cycle times'!$D$7,VLOOKUP($A333,' Taxi out times'!$B$484:$C$1071, 2, 0)*60)</f>
        <v>860.51990786442911</v>
      </c>
      <c r="D333" s="30">
        <f>IF(ISNA(VLOOKUP($A333,' Taxi out times'!$B$1072:$C$1692, 2, 0)), 'ICAO LTO Cycle times'!$D$7,VLOOKUP($A333,' Taxi out times'!$B$1072:$C$1692, 2, 0)*60)</f>
        <v>872.03581020590866</v>
      </c>
      <c r="E333" s="30">
        <f>IF(ISNA(VLOOKUP($A333,' Taxi out times'!$B$1693:$C$2329, 2, 0)), 'ICAO LTO Cycle times'!$D$7,VLOOKUP($A333,' Taxi out times'!$B$1693:$C$2329, 2, 0)*60)</f>
        <v>872.15107268129532</v>
      </c>
      <c r="F333" s="30">
        <f>IF(ISNA(VLOOKUP($A333,' Taxi out times'!$B$2330:$C$2997, 2, 0)), 'ICAO LTO Cycle times'!$D$7,VLOOKUP($A333,' Taxi out times'!$B$2330:$C$2997, 2, 0)*60)</f>
        <v>969.80445043830082</v>
      </c>
      <c r="G333" s="30">
        <f>IF(ISNA(VLOOKUP($A333,' Taxi out times'!$B$2998:$C$3661, 2, 0)), 'ICAO LTO Cycle times'!$D$7,VLOOKUP($A333,' Taxi out times'!$B$2998:$C$3661, 2, 0)*60)</f>
        <v>935.02924876847294</v>
      </c>
      <c r="H333" s="30">
        <f>IF(ISNA(VLOOKUP($A333,' Taxi out times'!$B$3662:$C$4362, 2, 0)), 'ICAO LTO Cycle times'!$D$7,VLOOKUP($A333,' Taxi out times'!$B$3662:$C$4362, 2, 0)*60)</f>
        <v>835.58717434869732</v>
      </c>
      <c r="I333" s="30">
        <f>IF(ISNA(VLOOKUP($A333,' Taxi out times'!$B$4363:$C$5052, 2, 0)), 'ICAO LTO Cycle times'!$D$7,VLOOKUP($A333,' Taxi out times'!$B$4363:$C$5052, 2, 0)*60)</f>
        <v>770.92370187212998</v>
      </c>
      <c r="J333" s="30">
        <f>IF(ISNA(VLOOKUP($A333,' Taxi out times'!$B$5053:$C$5713, 2, 0)), 'ICAO LTO Cycle times'!$D$7,VLOOKUP($A333,' Taxi out times'!$B$5053:$C$5713, 2, 0)*60)</f>
        <v>758.26828102596789</v>
      </c>
      <c r="K333" s="30">
        <f>IF(ISNA(VLOOKUP($A333,' Taxi out times'!$B$5714:$C$6466, 2, 0)), 'ICAO LTO Cycle times'!$D$7,VLOOKUP($A333,' Taxi out times'!$B$5713:$C$6466, 2, 0)*60)</f>
        <v>899.88173455978972</v>
      </c>
      <c r="L333" s="30">
        <f>IF(ISNA(VLOOKUP($A333,' Taxi out times'!$B$6467:$C$7195, 2, 0)), 'ICAO LTO Cycle times'!$D$7,VLOOKUP($A333,' Taxi out times'!$B$6467:$C$7195, 2, 0)*60)</f>
        <v>959.3051869722558</v>
      </c>
      <c r="M333" s="30">
        <f>IF(ISNA(VLOOKUP($A333,'Taxi in times'!$B$2:$C$483, 2, 0)), 'ICAO LTO Cycle times'!$D$8,VLOOKUP($A333,'Taxi in times'!$B$2:$C$483, 2, 0)*60)</f>
        <v>476.06442577030816</v>
      </c>
      <c r="N333" s="30">
        <f>IF(ISNA(VLOOKUP($A333,'Taxi in times'!$B$483:$C$1074, 2, 0)), 'ICAO LTO Cycle times'!$D$8,VLOOKUP($A333,'Taxi in times'!$B$483:$C$1074, 2, 0)*60)</f>
        <v>493.68753703337939</v>
      </c>
      <c r="O333" s="30">
        <f>IF(ISNA(VLOOKUP($A333,'Taxi in times'!$B$1074:$C$1700, 2, 0)), 'ICAO LTO Cycle times'!$D$8,VLOOKUP($A333,'Taxi in times'!$B$1074:$C$1700, 2, 0)*60)</f>
        <v>492.17142857142858</v>
      </c>
      <c r="P333" s="30">
        <f>IF(ISNA(VLOOKUP($A333,'Taxi in times'!$B$1700:$C$2346, 2, 0)), 'ICAO LTO Cycle times'!$D$8,VLOOKUP($A333,'Taxi in times'!$B$1700:$C$2346, 2, 0)*60)</f>
        <v>519.88465624525725</v>
      </c>
      <c r="Q333" s="30">
        <f>IF(ISNA(VLOOKUP($A333,'Taxi in times'!$B$2346:$C$3020, 2, 0)), 'ICAO LTO Cycle times'!$D$8,VLOOKUP($A333,'Taxi in times'!$B$2346:$C$3020, 2, 0)*60)</f>
        <v>576.50176137233882</v>
      </c>
      <c r="R333" s="30">
        <f>IF(ISNA(VLOOKUP($A333,'Taxi in times'!$B$3020:$C$3684, 2, 0)), 'ICAO LTO Cycle times'!$D$8,VLOOKUP($A333,'Taxi in times'!$B$3020:$C$3684, 2, 0)*60)</f>
        <v>516.70599803343157</v>
      </c>
      <c r="S333" s="30">
        <f>IF(ISNA(VLOOKUP($A333,'Taxi in times'!$B$3684:$C$4389, 2, 0)), 'ICAO LTO Cycle times'!$D$8,VLOOKUP($A333,'Taxi in times'!$B$3684:$C$4389, 2, 0)*60)</f>
        <v>552.11020408163267</v>
      </c>
      <c r="T333" s="30">
        <f>IF(ISNA(VLOOKUP($A333,'Taxi in times'!$B$4389:$C$5084, 2, 0)), 'ICAO LTO Cycle times'!$D$8,VLOOKUP($A333,'Taxi in times'!$B$4389:$C$5084, 2, 0)*60)</f>
        <v>537.56848539732846</v>
      </c>
      <c r="U333" s="30">
        <f>IF(ISNA(VLOOKUP($A333,'Taxi in times'!$B$5085:$C$5749, 2, 0)), 'ICAO LTO Cycle times'!$D$8,VLOOKUP($A333,'Taxi in times'!$B$5085:$C$5749, 2, 0)*60)</f>
        <v>457.6577840112202</v>
      </c>
      <c r="V333" s="30">
        <f>IF(ISNA(VLOOKUP($A333,'Taxi in times'!$B$5750:$C$6509, 2, 0)), 'ICAO LTO Cycle times'!$D$8,VLOOKUP($A333,'Taxi in times'!$B$5750:$C$6509, 2, 0)*60)</f>
        <v>603.64732479276563</v>
      </c>
      <c r="W333" s="30">
        <f>IF(ISNA(VLOOKUP($A333,'Taxi in times'!$B$6510:$C$7239, 2, 0)), 'ICAO LTO Cycle times'!$D$8,VLOOKUP($A333,'Taxi in times'!$B$6510:$C$7239, 2, 0)*60)</f>
        <v>622.38061297220247</v>
      </c>
    </row>
    <row r="334" spans="1:23">
      <c r="A334" s="3" t="s">
        <v>624</v>
      </c>
      <c r="B334" s="30">
        <f>IF(ISNA(VLOOKUP($A334,' Taxi out times'!$B$2:$C$483, 2, 0)), 'ICAO LTO Cycle times'!$D$7,VLOOKUP($A334,' Taxi out times'!$B$2:$C$483, 2, 0)*60)</f>
        <v>906.80120223271786</v>
      </c>
      <c r="C334" s="30">
        <f>IF(ISNA(VLOOKUP($A334,' Taxi out times'!$B$484:$C$1071, 2, 0)), 'ICAO LTO Cycle times'!$D$7,VLOOKUP($A334,' Taxi out times'!$B$484:$C$1071, 2, 0)*60)</f>
        <v>822.4260355029586</v>
      </c>
      <c r="D334" s="30">
        <f>IF(ISNA(VLOOKUP($A334,' Taxi out times'!$B$1072:$C$1692, 2, 0)), 'ICAO LTO Cycle times'!$D$7,VLOOKUP($A334,' Taxi out times'!$B$1072:$C$1692, 2, 0)*60)</f>
        <v>907.89473684210532</v>
      </c>
      <c r="E334" s="30">
        <f>IF(ISNA(VLOOKUP($A334,' Taxi out times'!$B$1693:$C$2329, 2, 0)), 'ICAO LTO Cycle times'!$D$7,VLOOKUP($A334,' Taxi out times'!$B$1693:$C$2329, 2, 0)*60)</f>
        <v>874.72795497185734</v>
      </c>
      <c r="F334" s="30">
        <f>IF(ISNA(VLOOKUP($A334,' Taxi out times'!$B$2330:$C$2997, 2, 0)), 'ICAO LTO Cycle times'!$D$7,VLOOKUP($A334,' Taxi out times'!$B$2330:$C$2997, 2, 0)*60)</f>
        <v>829.49413079932924</v>
      </c>
      <c r="G334" s="30">
        <f>IF(ISNA(VLOOKUP($A334,' Taxi out times'!$B$2998:$C$3661, 2, 0)), 'ICAO LTO Cycle times'!$D$7,VLOOKUP($A334,' Taxi out times'!$B$2998:$C$3661, 2, 0)*60)</f>
        <v>841.90176817288796</v>
      </c>
      <c r="H334" s="30">
        <f>IF(ISNA(VLOOKUP($A334,' Taxi out times'!$B$3662:$C$4362, 2, 0)), 'ICAO LTO Cycle times'!$D$7,VLOOKUP($A334,' Taxi out times'!$B$3662:$C$4362, 2, 0)*60)</f>
        <v>799.1583094555873</v>
      </c>
      <c r="I334" s="30">
        <f>IF(ISNA(VLOOKUP($A334,' Taxi out times'!$B$4363:$C$5052, 2, 0)), 'ICAO LTO Cycle times'!$D$7,VLOOKUP($A334,' Taxi out times'!$B$4363:$C$5052, 2, 0)*60)</f>
        <v>867.17539089055072</v>
      </c>
      <c r="J334" s="30">
        <f>IF(ISNA(VLOOKUP($A334,' Taxi out times'!$B$5053:$C$5713, 2, 0)), 'ICAO LTO Cycle times'!$D$7,VLOOKUP($A334,' Taxi out times'!$B$5053:$C$5713, 2, 0)*60)</f>
        <v>785.96620450606588</v>
      </c>
      <c r="K334" s="30">
        <f>IF(ISNA(VLOOKUP($A334,' Taxi out times'!$B$5714:$C$6466, 2, 0)), 'ICAO LTO Cycle times'!$D$7,VLOOKUP($A334,' Taxi out times'!$B$5713:$C$6466, 2, 0)*60)</f>
        <v>806.14424111948335</v>
      </c>
      <c r="L334" s="30">
        <f>IF(ISNA(VLOOKUP($A334,' Taxi out times'!$B$6467:$C$7195, 2, 0)), 'ICAO LTO Cycle times'!$D$7,VLOOKUP($A334,' Taxi out times'!$B$6467:$C$7195, 2, 0)*60)</f>
        <v>794.15347137637025</v>
      </c>
      <c r="M334" s="30">
        <f>IF(ISNA(VLOOKUP($A334,'Taxi in times'!$B$2:$C$483, 2, 0)), 'ICAO LTO Cycle times'!$D$8,VLOOKUP($A334,'Taxi in times'!$B$2:$C$483, 2, 0)*60)</f>
        <v>301.8604651162791</v>
      </c>
      <c r="N334" s="30">
        <f>IF(ISNA(VLOOKUP($A334,'Taxi in times'!$B$483:$C$1074, 2, 0)), 'ICAO LTO Cycle times'!$D$8,VLOOKUP($A334,'Taxi in times'!$B$483:$C$1074, 2, 0)*60)</f>
        <v>289.25865976044025</v>
      </c>
      <c r="O334" s="30">
        <f>IF(ISNA(VLOOKUP($A334,'Taxi in times'!$B$1074:$C$1700, 2, 0)), 'ICAO LTO Cycle times'!$D$8,VLOOKUP($A334,'Taxi in times'!$B$1074:$C$1700, 2, 0)*60)</f>
        <v>281.6490317428628</v>
      </c>
      <c r="P334" s="30">
        <f>IF(ISNA(VLOOKUP($A334,'Taxi in times'!$B$1700:$C$2346, 2, 0)), 'ICAO LTO Cycle times'!$D$8,VLOOKUP($A334,'Taxi in times'!$B$1700:$C$2346, 2, 0)*60)</f>
        <v>273.22861586314156</v>
      </c>
      <c r="Q334" s="30">
        <f>IF(ISNA(VLOOKUP($A334,'Taxi in times'!$B$2346:$C$3020, 2, 0)), 'ICAO LTO Cycle times'!$D$8,VLOOKUP($A334,'Taxi in times'!$B$2346:$C$3020, 2, 0)*60)</f>
        <v>292.47017655479561</v>
      </c>
      <c r="R334" s="30">
        <f>IF(ISNA(VLOOKUP($A334,'Taxi in times'!$B$3020:$C$3684, 2, 0)), 'ICAO LTO Cycle times'!$D$8,VLOOKUP($A334,'Taxi in times'!$B$3020:$C$3684, 2, 0)*60)</f>
        <v>286.29645824223871</v>
      </c>
      <c r="S334" s="30">
        <f>IF(ISNA(VLOOKUP($A334,'Taxi in times'!$B$3684:$C$4389, 2, 0)), 'ICAO LTO Cycle times'!$D$8,VLOOKUP($A334,'Taxi in times'!$B$3684:$C$4389, 2, 0)*60)</f>
        <v>275.62461411813132</v>
      </c>
      <c r="T334" s="30">
        <f>IF(ISNA(VLOOKUP($A334,'Taxi in times'!$B$4389:$C$5084, 2, 0)), 'ICAO LTO Cycle times'!$D$8,VLOOKUP($A334,'Taxi in times'!$B$4389:$C$5084, 2, 0)*60)</f>
        <v>289.30635838150289</v>
      </c>
      <c r="U334" s="30">
        <f>IF(ISNA(VLOOKUP($A334,'Taxi in times'!$B$5085:$C$5749, 2, 0)), 'ICAO LTO Cycle times'!$D$8,VLOOKUP($A334,'Taxi in times'!$B$5085:$C$5749, 2, 0)*60)</f>
        <v>295.15384615384619</v>
      </c>
      <c r="V334" s="30">
        <f>IF(ISNA(VLOOKUP($A334,'Taxi in times'!$B$5750:$C$6509, 2, 0)), 'ICAO LTO Cycle times'!$D$8,VLOOKUP($A334,'Taxi in times'!$B$5750:$C$6509, 2, 0)*60)</f>
        <v>313.84017278617711</v>
      </c>
      <c r="W334" s="30">
        <f>IF(ISNA(VLOOKUP($A334,'Taxi in times'!$B$6510:$C$7239, 2, 0)), 'ICAO LTO Cycle times'!$D$8,VLOOKUP($A334,'Taxi in times'!$B$6510:$C$7239, 2, 0)*60)</f>
        <v>363.46828046744577</v>
      </c>
    </row>
    <row r="335" spans="1:23">
      <c r="A335" s="3" t="s">
        <v>625</v>
      </c>
      <c r="B335" s="30">
        <f>IF(ISNA(VLOOKUP($A335,' Taxi out times'!$B$2:$C$483, 2, 0)), 'ICAO LTO Cycle times'!$D$7,VLOOKUP($A335,' Taxi out times'!$B$2:$C$483, 2, 0)*60)</f>
        <v>638.88888888888891</v>
      </c>
      <c r="C335" s="30">
        <f>IF(ISNA(VLOOKUP($A335,' Taxi out times'!$B$484:$C$1071, 2, 0)), 'ICAO LTO Cycle times'!$D$7,VLOOKUP($A335,' Taxi out times'!$B$484:$C$1071, 2, 0)*60)</f>
        <v>649.4472361809045</v>
      </c>
      <c r="D335" s="30">
        <f>IF(ISNA(VLOOKUP($A335,' Taxi out times'!$B$1072:$C$1692, 2, 0)), 'ICAO LTO Cycle times'!$D$7,VLOOKUP($A335,' Taxi out times'!$B$1072:$C$1692, 2, 0)*60)</f>
        <v>639.61165048543683</v>
      </c>
      <c r="E335" s="30">
        <f>IF(ISNA(VLOOKUP($A335,' Taxi out times'!$B$1693:$C$2329, 2, 0)), 'ICAO LTO Cycle times'!$D$7,VLOOKUP($A335,' Taxi out times'!$B$1693:$C$2329, 2, 0)*60)</f>
        <v>687.70797962648567</v>
      </c>
      <c r="F335" s="30">
        <f>IF(ISNA(VLOOKUP($A335,' Taxi out times'!$B$2330:$C$2997, 2, 0)), 'ICAO LTO Cycle times'!$D$7,VLOOKUP($A335,' Taxi out times'!$B$2330:$C$2997, 2, 0)*60)</f>
        <v>611.56996587030721</v>
      </c>
      <c r="G335" s="30">
        <f>IF(ISNA(VLOOKUP($A335,' Taxi out times'!$B$2998:$C$3661, 2, 0)), 'ICAO LTO Cycle times'!$D$7,VLOOKUP($A335,' Taxi out times'!$B$2998:$C$3661, 2, 0)*60)</f>
        <v>558.06122448979602</v>
      </c>
      <c r="H335" s="30">
        <f>IF(ISNA(VLOOKUP($A335,' Taxi out times'!$B$3662:$C$4362, 2, 0)), 'ICAO LTO Cycle times'!$D$7,VLOOKUP($A335,' Taxi out times'!$B$3662:$C$4362, 2, 0)*60)</f>
        <v>497.27472527472531</v>
      </c>
      <c r="I335" s="30">
        <f>IF(ISNA(VLOOKUP($A335,' Taxi out times'!$B$4363:$C$5052, 2, 0)), 'ICAO LTO Cycle times'!$D$7,VLOOKUP($A335,' Taxi out times'!$B$4363:$C$5052, 2, 0)*60)</f>
        <v>506.8235294117647</v>
      </c>
      <c r="J335" s="30">
        <f>IF(ISNA(VLOOKUP($A335,' Taxi out times'!$B$5053:$C$5713, 2, 0)), 'ICAO LTO Cycle times'!$D$7,VLOOKUP($A335,' Taxi out times'!$B$5053:$C$5713, 2, 0)*60)</f>
        <v>485.93406593406593</v>
      </c>
      <c r="K335" s="30">
        <f>IF(ISNA(VLOOKUP($A335,' Taxi out times'!$B$5714:$C$6466, 2, 0)), 'ICAO LTO Cycle times'!$D$7,VLOOKUP($A335,' Taxi out times'!$B$5713:$C$6466, 2, 0)*60)</f>
        <v>1140</v>
      </c>
      <c r="L335" s="30">
        <f>IF(ISNA(VLOOKUP($A335,' Taxi out times'!$B$6467:$C$7195, 2, 0)), 'ICAO LTO Cycle times'!$D$7,VLOOKUP($A335,' Taxi out times'!$B$6467:$C$7195, 2, 0)*60)</f>
        <v>1140</v>
      </c>
      <c r="M335" s="30">
        <f>IF(ISNA(VLOOKUP($A335,'Taxi in times'!$B$2:$C$483, 2, 0)), 'ICAO LTO Cycle times'!$D$8,VLOOKUP($A335,'Taxi in times'!$B$2:$C$483, 2, 0)*60)</f>
        <v>307.72655007949129</v>
      </c>
      <c r="N335" s="30">
        <f>IF(ISNA(VLOOKUP($A335,'Taxi in times'!$B$483:$C$1074, 2, 0)), 'ICAO LTO Cycle times'!$D$8,VLOOKUP($A335,'Taxi in times'!$B$483:$C$1074, 2, 0)*60)</f>
        <v>292.9501915708812</v>
      </c>
      <c r="O335" s="30">
        <f>IF(ISNA(VLOOKUP($A335,'Taxi in times'!$B$1074:$C$1700, 2, 0)), 'ICAO LTO Cycle times'!$D$8,VLOOKUP($A335,'Taxi in times'!$B$1074:$C$1700, 2, 0)*60)</f>
        <v>313.05929919137463</v>
      </c>
      <c r="P335" s="30">
        <f>IF(ISNA(VLOOKUP($A335,'Taxi in times'!$B$1700:$C$2346, 2, 0)), 'ICAO LTO Cycle times'!$D$8,VLOOKUP($A335,'Taxi in times'!$B$1700:$C$2346, 2, 0)*60)</f>
        <v>304.95726495726495</v>
      </c>
      <c r="Q335" s="30">
        <f>IF(ISNA(VLOOKUP($A335,'Taxi in times'!$B$2346:$C$3020, 2, 0)), 'ICAO LTO Cycle times'!$D$8,VLOOKUP($A335,'Taxi in times'!$B$2346:$C$3020, 2, 0)*60)</f>
        <v>299.0465380249716</v>
      </c>
      <c r="R335" s="30">
        <f>IF(ISNA(VLOOKUP($A335,'Taxi in times'!$B$3020:$C$3684, 2, 0)), 'ICAO LTO Cycle times'!$D$8,VLOOKUP($A335,'Taxi in times'!$B$3020:$C$3684, 2, 0)*60)</f>
        <v>284.46494464944652</v>
      </c>
      <c r="S335" s="30">
        <f>IF(ISNA(VLOOKUP($A335,'Taxi in times'!$B$3684:$C$4389, 2, 0)), 'ICAO LTO Cycle times'!$D$8,VLOOKUP($A335,'Taxi in times'!$B$3684:$C$4389, 2, 0)*60)</f>
        <v>269.31756141947227</v>
      </c>
      <c r="T335" s="30">
        <f>IF(ISNA(VLOOKUP($A335,'Taxi in times'!$B$4389:$C$5084, 2, 0)), 'ICAO LTO Cycle times'!$D$8,VLOOKUP($A335,'Taxi in times'!$B$4389:$C$5084, 2, 0)*60)</f>
        <v>267.23640399556047</v>
      </c>
      <c r="U335" s="30">
        <f>IF(ISNA(VLOOKUP($A335,'Taxi in times'!$B$5085:$C$5749, 2, 0)), 'ICAO LTO Cycle times'!$D$8,VLOOKUP($A335,'Taxi in times'!$B$5085:$C$5749, 2, 0)*60)</f>
        <v>260.40268456375838</v>
      </c>
      <c r="V335" s="30">
        <f>IF(ISNA(VLOOKUP($A335,'Taxi in times'!$B$5750:$C$6509, 2, 0)), 'ICAO LTO Cycle times'!$D$8,VLOOKUP($A335,'Taxi in times'!$B$5750:$C$6509, 2, 0)*60)</f>
        <v>230.76923076923077</v>
      </c>
      <c r="W335" s="30">
        <f>IF(ISNA(VLOOKUP($A335,'Taxi in times'!$B$6510:$C$7239, 2, 0)), 'ICAO LTO Cycle times'!$D$8,VLOOKUP($A335,'Taxi in times'!$B$6510:$C$7239, 2, 0)*60)</f>
        <v>248.88888888888889</v>
      </c>
    </row>
    <row r="336" spans="1:23">
      <c r="A336" s="3" t="s">
        <v>626</v>
      </c>
      <c r="B336" s="30">
        <f>IF(ISNA(VLOOKUP($A336,' Taxi out times'!$B$2:$C$483, 2, 0)), 'ICAO LTO Cycle times'!$D$7,VLOOKUP($A336,' Taxi out times'!$B$2:$C$483, 2, 0)*60)</f>
        <v>1140</v>
      </c>
      <c r="C336" s="30">
        <f>IF(ISNA(VLOOKUP($A336,' Taxi out times'!$B$484:$C$1071, 2, 0)), 'ICAO LTO Cycle times'!$D$7,VLOOKUP($A336,' Taxi out times'!$B$484:$C$1071, 2, 0)*60)</f>
        <v>553.15068493150693</v>
      </c>
      <c r="D336" s="30">
        <f>IF(ISNA(VLOOKUP($A336,' Taxi out times'!$B$1072:$C$1692, 2, 0)), 'ICAO LTO Cycle times'!$D$7,VLOOKUP($A336,' Taxi out times'!$B$1072:$C$1692, 2, 0)*60)</f>
        <v>503.92523364485982</v>
      </c>
      <c r="E336" s="30">
        <f>IF(ISNA(VLOOKUP($A336,' Taxi out times'!$B$1693:$C$2329, 2, 0)), 'ICAO LTO Cycle times'!$D$7,VLOOKUP($A336,' Taxi out times'!$B$1693:$C$2329, 2, 0)*60)</f>
        <v>635.82664526484746</v>
      </c>
      <c r="F336" s="30">
        <f>IF(ISNA(VLOOKUP($A336,' Taxi out times'!$B$2330:$C$2997, 2, 0)), 'ICAO LTO Cycle times'!$D$7,VLOOKUP($A336,' Taxi out times'!$B$2330:$C$2997, 2, 0)*60)</f>
        <v>619.3193717277486</v>
      </c>
      <c r="G336" s="30">
        <f>IF(ISNA(VLOOKUP($A336,' Taxi out times'!$B$2998:$C$3661, 2, 0)), 'ICAO LTO Cycle times'!$D$7,VLOOKUP($A336,' Taxi out times'!$B$2998:$C$3661, 2, 0)*60)</f>
        <v>572.18658892128281</v>
      </c>
      <c r="H336" s="30">
        <f>IF(ISNA(VLOOKUP($A336,' Taxi out times'!$B$3662:$C$4362, 2, 0)), 'ICAO LTO Cycle times'!$D$7,VLOOKUP($A336,' Taxi out times'!$B$3662:$C$4362, 2, 0)*60)</f>
        <v>568.88888888888891</v>
      </c>
      <c r="I336" s="30">
        <f>IF(ISNA(VLOOKUP($A336,' Taxi out times'!$B$4363:$C$5052, 2, 0)), 'ICAO LTO Cycle times'!$D$7,VLOOKUP($A336,' Taxi out times'!$B$4363:$C$5052, 2, 0)*60)</f>
        <v>585.43859649122805</v>
      </c>
      <c r="J336" s="30">
        <f>IF(ISNA(VLOOKUP($A336,' Taxi out times'!$B$5053:$C$5713, 2, 0)), 'ICAO LTO Cycle times'!$D$7,VLOOKUP($A336,' Taxi out times'!$B$5053:$C$5713, 2, 0)*60)</f>
        <v>580.83700440528628</v>
      </c>
      <c r="K336" s="30">
        <f>IF(ISNA(VLOOKUP($A336,' Taxi out times'!$B$5714:$C$6466, 2, 0)), 'ICAO LTO Cycle times'!$D$7,VLOOKUP($A336,' Taxi out times'!$B$5713:$C$6466, 2, 0)*60)</f>
        <v>610.94833224329625</v>
      </c>
      <c r="L336" s="30">
        <f>IF(ISNA(VLOOKUP($A336,' Taxi out times'!$B$6467:$C$7195, 2, 0)), 'ICAO LTO Cycle times'!$D$7,VLOOKUP($A336,' Taxi out times'!$B$6467:$C$7195, 2, 0)*60)</f>
        <v>609.08304498269899</v>
      </c>
      <c r="M336" s="30">
        <f>IF(ISNA(VLOOKUP($A336,'Taxi in times'!$B$2:$C$483, 2, 0)), 'ICAO LTO Cycle times'!$D$8,VLOOKUP($A336,'Taxi in times'!$B$2:$C$483, 2, 0)*60)</f>
        <v>420</v>
      </c>
      <c r="N336" s="30">
        <f>IF(ISNA(VLOOKUP($A336,'Taxi in times'!$B$483:$C$1074, 2, 0)), 'ICAO LTO Cycle times'!$D$8,VLOOKUP($A336,'Taxi in times'!$B$483:$C$1074, 2, 0)*60)</f>
        <v>321.79372197309419</v>
      </c>
      <c r="O336" s="30">
        <f>IF(ISNA(VLOOKUP($A336,'Taxi in times'!$B$1074:$C$1700, 2, 0)), 'ICAO LTO Cycle times'!$D$8,VLOOKUP($A336,'Taxi in times'!$B$1074:$C$1700, 2, 0)*60)</f>
        <v>316.41025641025641</v>
      </c>
      <c r="P336" s="30">
        <f>IF(ISNA(VLOOKUP($A336,'Taxi in times'!$B$1700:$C$2346, 2, 0)), 'ICAO LTO Cycle times'!$D$8,VLOOKUP($A336,'Taxi in times'!$B$1700:$C$2346, 2, 0)*60)</f>
        <v>301.84729064039408</v>
      </c>
      <c r="Q336" s="30">
        <f>IF(ISNA(VLOOKUP($A336,'Taxi in times'!$B$2346:$C$3020, 2, 0)), 'ICAO LTO Cycle times'!$D$8,VLOOKUP($A336,'Taxi in times'!$B$2346:$C$3020, 2, 0)*60)</f>
        <v>314.54728370221329</v>
      </c>
      <c r="R336" s="30">
        <f>IF(ISNA(VLOOKUP($A336,'Taxi in times'!$B$3020:$C$3684, 2, 0)), 'ICAO LTO Cycle times'!$D$8,VLOOKUP($A336,'Taxi in times'!$B$3020:$C$3684, 2, 0)*60)</f>
        <v>304.9620637329287</v>
      </c>
      <c r="S336" s="30">
        <f>IF(ISNA(VLOOKUP($A336,'Taxi in times'!$B$3684:$C$4389, 2, 0)), 'ICAO LTO Cycle times'!$D$8,VLOOKUP($A336,'Taxi in times'!$B$3684:$C$4389, 2, 0)*60)</f>
        <v>304.36956521739131</v>
      </c>
      <c r="T336" s="30">
        <f>IF(ISNA(VLOOKUP($A336,'Taxi in times'!$B$4389:$C$5084, 2, 0)), 'ICAO LTO Cycle times'!$D$8,VLOOKUP($A336,'Taxi in times'!$B$4389:$C$5084, 2, 0)*60)</f>
        <v>312.98921417565487</v>
      </c>
      <c r="U336" s="30">
        <f>IF(ISNA(VLOOKUP($A336,'Taxi in times'!$B$5085:$C$5749, 2, 0)), 'ICAO LTO Cycle times'!$D$8,VLOOKUP($A336,'Taxi in times'!$B$5085:$C$5749, 2, 0)*60)</f>
        <v>304.43455031166519</v>
      </c>
      <c r="V336" s="30">
        <f>IF(ISNA(VLOOKUP($A336,'Taxi in times'!$B$5750:$C$6509, 2, 0)), 'ICAO LTO Cycle times'!$D$8,VLOOKUP($A336,'Taxi in times'!$B$5750:$C$6509, 2, 0)*60)</f>
        <v>311.82481751824815</v>
      </c>
      <c r="W336" s="30">
        <f>IF(ISNA(VLOOKUP($A336,'Taxi in times'!$B$6510:$C$7239, 2, 0)), 'ICAO LTO Cycle times'!$D$8,VLOOKUP($A336,'Taxi in times'!$B$6510:$C$7239, 2, 0)*60)</f>
        <v>299.23076923076923</v>
      </c>
    </row>
    <row r="337" spans="1:23">
      <c r="A337" s="3" t="s">
        <v>1044</v>
      </c>
      <c r="B337" s="30">
        <f>IF(ISNA(VLOOKUP($A337,' Taxi out times'!$B$2:$C$483, 2, 0)), 'ICAO LTO Cycle times'!$D$7,VLOOKUP($A337,' Taxi out times'!$B$2:$C$483, 2, 0)*60)</f>
        <v>1140</v>
      </c>
      <c r="C337" s="30">
        <f>IF(ISNA(VLOOKUP($A337,' Taxi out times'!$B$484:$C$1071, 2, 0)), 'ICAO LTO Cycle times'!$D$7,VLOOKUP($A337,' Taxi out times'!$B$484:$C$1071, 2, 0)*60)</f>
        <v>1140</v>
      </c>
      <c r="D337" s="30">
        <f>IF(ISNA(VLOOKUP($A337,' Taxi out times'!$B$1072:$C$1692, 2, 0)), 'ICAO LTO Cycle times'!$D$7,VLOOKUP($A337,' Taxi out times'!$B$1072:$C$1692, 2, 0)*60)</f>
        <v>1140</v>
      </c>
      <c r="E337" s="30">
        <f>IF(ISNA(VLOOKUP($A337,' Taxi out times'!$B$1693:$C$2329, 2, 0)), 'ICAO LTO Cycle times'!$D$7,VLOOKUP($A337,' Taxi out times'!$B$1693:$C$2329, 2, 0)*60)</f>
        <v>1140</v>
      </c>
      <c r="F337" s="30">
        <f>IF(ISNA(VLOOKUP($A337,' Taxi out times'!$B$2330:$C$2997, 2, 0)), 'ICAO LTO Cycle times'!$D$7,VLOOKUP($A337,' Taxi out times'!$B$2330:$C$2997, 2, 0)*60)</f>
        <v>1140</v>
      </c>
      <c r="G337" s="30">
        <f>IF(ISNA(VLOOKUP($A337,' Taxi out times'!$B$2998:$C$3661, 2, 0)), 'ICAO LTO Cycle times'!$D$7,VLOOKUP($A337,' Taxi out times'!$B$2998:$C$3661, 2, 0)*60)</f>
        <v>544.0776699029127</v>
      </c>
      <c r="H337" s="30">
        <f>IF(ISNA(VLOOKUP($A337,' Taxi out times'!$B$3662:$C$4362, 2, 0)), 'ICAO LTO Cycle times'!$D$7,VLOOKUP($A337,' Taxi out times'!$B$3662:$C$4362, 2, 0)*60)</f>
        <v>1140</v>
      </c>
      <c r="I337" s="30">
        <f>IF(ISNA(VLOOKUP($A337,' Taxi out times'!$B$4363:$C$5052, 2, 0)), 'ICAO LTO Cycle times'!$D$7,VLOOKUP($A337,' Taxi out times'!$B$4363:$C$5052, 2, 0)*60)</f>
        <v>1140</v>
      </c>
      <c r="J337" s="30">
        <f>IF(ISNA(VLOOKUP($A337,' Taxi out times'!$B$5053:$C$5713, 2, 0)), 'ICAO LTO Cycle times'!$D$7,VLOOKUP($A337,' Taxi out times'!$B$5053:$C$5713, 2, 0)*60)</f>
        <v>1140</v>
      </c>
      <c r="K337" s="30">
        <f>IF(ISNA(VLOOKUP($A337,' Taxi out times'!$B$5714:$C$6466, 2, 0)), 'ICAO LTO Cycle times'!$D$7,VLOOKUP($A337,' Taxi out times'!$B$5713:$C$6466, 2, 0)*60)</f>
        <v>1140</v>
      </c>
      <c r="L337" s="30">
        <f>IF(ISNA(VLOOKUP($A337,' Taxi out times'!$B$6467:$C$7195, 2, 0)), 'ICAO LTO Cycle times'!$D$7,VLOOKUP($A337,' Taxi out times'!$B$6467:$C$7195, 2, 0)*60)</f>
        <v>1140</v>
      </c>
      <c r="M337" s="30">
        <f>IF(ISNA(VLOOKUP($A337,'Taxi in times'!$B$2:$C$483, 2, 0)), 'ICAO LTO Cycle times'!$D$8,VLOOKUP($A337,'Taxi in times'!$B$2:$C$483, 2, 0)*60)</f>
        <v>420</v>
      </c>
      <c r="N337" s="30">
        <f>IF(ISNA(VLOOKUP($A337,'Taxi in times'!$B$483:$C$1074, 2, 0)), 'ICAO LTO Cycle times'!$D$8,VLOOKUP($A337,'Taxi in times'!$B$483:$C$1074, 2, 0)*60)</f>
        <v>420</v>
      </c>
      <c r="O337" s="30">
        <f>IF(ISNA(VLOOKUP($A337,'Taxi in times'!$B$1074:$C$1700, 2, 0)), 'ICAO LTO Cycle times'!$D$8,VLOOKUP($A337,'Taxi in times'!$B$1074:$C$1700, 2, 0)*60)</f>
        <v>420</v>
      </c>
      <c r="P337" s="30">
        <f>IF(ISNA(VLOOKUP($A337,'Taxi in times'!$B$1700:$C$2346, 2, 0)), 'ICAO LTO Cycle times'!$D$8,VLOOKUP($A337,'Taxi in times'!$B$1700:$C$2346, 2, 0)*60)</f>
        <v>420</v>
      </c>
      <c r="Q337" s="30">
        <f>IF(ISNA(VLOOKUP($A337,'Taxi in times'!$B$2346:$C$3020, 2, 0)), 'ICAO LTO Cycle times'!$D$8,VLOOKUP($A337,'Taxi in times'!$B$2346:$C$3020, 2, 0)*60)</f>
        <v>420</v>
      </c>
      <c r="R337" s="30">
        <f>IF(ISNA(VLOOKUP($A337,'Taxi in times'!$B$3020:$C$3684, 2, 0)), 'ICAO LTO Cycle times'!$D$8,VLOOKUP($A337,'Taxi in times'!$B$3020:$C$3684, 2, 0)*60)</f>
        <v>294.17475728155341</v>
      </c>
      <c r="S337" s="30">
        <f>IF(ISNA(VLOOKUP($A337,'Taxi in times'!$B$3684:$C$4389, 2, 0)), 'ICAO LTO Cycle times'!$D$8,VLOOKUP($A337,'Taxi in times'!$B$3684:$C$4389, 2, 0)*60)</f>
        <v>420</v>
      </c>
      <c r="T337" s="30">
        <f>IF(ISNA(VLOOKUP($A337,'Taxi in times'!$B$4389:$C$5084, 2, 0)), 'ICAO LTO Cycle times'!$D$8,VLOOKUP($A337,'Taxi in times'!$B$4389:$C$5084, 2, 0)*60)</f>
        <v>420</v>
      </c>
      <c r="U337" s="30">
        <f>IF(ISNA(VLOOKUP($A337,'Taxi in times'!$B$5085:$C$5749, 2, 0)), 'ICAO LTO Cycle times'!$D$8,VLOOKUP($A337,'Taxi in times'!$B$5085:$C$5749, 2, 0)*60)</f>
        <v>420</v>
      </c>
      <c r="V337" s="30">
        <f>IF(ISNA(VLOOKUP($A337,'Taxi in times'!$B$5750:$C$6509, 2, 0)), 'ICAO LTO Cycle times'!$D$8,VLOOKUP($A337,'Taxi in times'!$B$5750:$C$6509, 2, 0)*60)</f>
        <v>420</v>
      </c>
      <c r="W337" s="30">
        <f>IF(ISNA(VLOOKUP($A337,'Taxi in times'!$B$6510:$C$7239, 2, 0)), 'ICAO LTO Cycle times'!$D$8,VLOOKUP($A337,'Taxi in times'!$B$6510:$C$7239, 2, 0)*60)</f>
        <v>420</v>
      </c>
    </row>
    <row r="338" spans="1:23">
      <c r="A338" s="3" t="s">
        <v>627</v>
      </c>
      <c r="B338" s="30">
        <f>IF(ISNA(VLOOKUP($A338,' Taxi out times'!$B$2:$C$483, 2, 0)), 'ICAO LTO Cycle times'!$D$7,VLOOKUP($A338,' Taxi out times'!$B$2:$C$483, 2, 0)*60)</f>
        <v>741.31725417439702</v>
      </c>
      <c r="C338" s="30">
        <f>IF(ISNA(VLOOKUP($A338,' Taxi out times'!$B$484:$C$1071, 2, 0)), 'ICAO LTO Cycle times'!$D$7,VLOOKUP($A338,' Taxi out times'!$B$484:$C$1071, 2, 0)*60)</f>
        <v>665.15453116815092</v>
      </c>
      <c r="D338" s="30">
        <f>IF(ISNA(VLOOKUP($A338,' Taxi out times'!$B$1072:$C$1692, 2, 0)), 'ICAO LTO Cycle times'!$D$7,VLOOKUP($A338,' Taxi out times'!$B$1072:$C$1692, 2, 0)*60)</f>
        <v>699.49802796701329</v>
      </c>
      <c r="E338" s="30">
        <f>IF(ISNA(VLOOKUP($A338,' Taxi out times'!$B$1693:$C$2329, 2, 0)), 'ICAO LTO Cycle times'!$D$7,VLOOKUP($A338,' Taxi out times'!$B$1693:$C$2329, 2, 0)*60)</f>
        <v>701.41661300708301</v>
      </c>
      <c r="F338" s="30">
        <f>IF(ISNA(VLOOKUP($A338,' Taxi out times'!$B$2330:$C$2997, 2, 0)), 'ICAO LTO Cycle times'!$D$7,VLOOKUP($A338,' Taxi out times'!$B$2330:$C$2997, 2, 0)*60)</f>
        <v>683.20390040048756</v>
      </c>
      <c r="G338" s="30">
        <f>IF(ISNA(VLOOKUP($A338,' Taxi out times'!$B$2998:$C$3661, 2, 0)), 'ICAO LTO Cycle times'!$D$7,VLOOKUP($A338,' Taxi out times'!$B$2998:$C$3661, 2, 0)*60)</f>
        <v>746.93186749602205</v>
      </c>
      <c r="H338" s="30">
        <f>IF(ISNA(VLOOKUP($A338,' Taxi out times'!$B$3662:$C$4362, 2, 0)), 'ICAO LTO Cycle times'!$D$7,VLOOKUP($A338,' Taxi out times'!$B$3662:$C$4362, 2, 0)*60)</f>
        <v>652.89934148635928</v>
      </c>
      <c r="I338" s="30">
        <f>IF(ISNA(VLOOKUP($A338,' Taxi out times'!$B$4363:$C$5052, 2, 0)), 'ICAO LTO Cycle times'!$D$7,VLOOKUP($A338,' Taxi out times'!$B$4363:$C$5052, 2, 0)*60)</f>
        <v>704.93105712409715</v>
      </c>
      <c r="J338" s="30">
        <f>IF(ISNA(VLOOKUP($A338,' Taxi out times'!$B$5053:$C$5713, 2, 0)), 'ICAO LTO Cycle times'!$D$7,VLOOKUP($A338,' Taxi out times'!$B$5053:$C$5713, 2, 0)*60)</f>
        <v>656.38140907414243</v>
      </c>
      <c r="K338" s="30">
        <f>IF(ISNA(VLOOKUP($A338,' Taxi out times'!$B$5714:$C$6466, 2, 0)), 'ICAO LTO Cycle times'!$D$7,VLOOKUP($A338,' Taxi out times'!$B$5713:$C$6466, 2, 0)*60)</f>
        <v>637.53048780487802</v>
      </c>
      <c r="L338" s="30">
        <f>IF(ISNA(VLOOKUP($A338,' Taxi out times'!$B$6467:$C$7195, 2, 0)), 'ICAO LTO Cycle times'!$D$7,VLOOKUP($A338,' Taxi out times'!$B$6467:$C$7195, 2, 0)*60)</f>
        <v>621.09233554616776</v>
      </c>
      <c r="M338" s="30">
        <f>IF(ISNA(VLOOKUP($A338,'Taxi in times'!$B$2:$C$483, 2, 0)), 'ICAO LTO Cycle times'!$D$8,VLOOKUP($A338,'Taxi in times'!$B$2:$C$483, 2, 0)*60)</f>
        <v>393.05699481865281</v>
      </c>
      <c r="N338" s="30">
        <f>IF(ISNA(VLOOKUP($A338,'Taxi in times'!$B$483:$C$1074, 2, 0)), 'ICAO LTO Cycle times'!$D$8,VLOOKUP($A338,'Taxi in times'!$B$483:$C$1074, 2, 0)*60)</f>
        <v>370.25857519788917</v>
      </c>
      <c r="O338" s="30">
        <f>IF(ISNA(VLOOKUP($A338,'Taxi in times'!$B$1074:$C$1700, 2, 0)), 'ICAO LTO Cycle times'!$D$8,VLOOKUP($A338,'Taxi in times'!$B$1074:$C$1700, 2, 0)*60)</f>
        <v>379.0137781000725</v>
      </c>
      <c r="P338" s="30">
        <f>IF(ISNA(VLOOKUP($A338,'Taxi in times'!$B$1700:$C$2346, 2, 0)), 'ICAO LTO Cycle times'!$D$8,VLOOKUP($A338,'Taxi in times'!$B$1700:$C$2346, 2, 0)*60)</f>
        <v>328.9645958583834</v>
      </c>
      <c r="Q338" s="30">
        <f>IF(ISNA(VLOOKUP($A338,'Taxi in times'!$B$2346:$C$3020, 2, 0)), 'ICAO LTO Cycle times'!$D$8,VLOOKUP($A338,'Taxi in times'!$B$2346:$C$3020, 2, 0)*60)</f>
        <v>316.34694979305385</v>
      </c>
      <c r="R338" s="30">
        <f>IF(ISNA(VLOOKUP($A338,'Taxi in times'!$B$3020:$C$3684, 2, 0)), 'ICAO LTO Cycle times'!$D$8,VLOOKUP($A338,'Taxi in times'!$B$3020:$C$3684, 2, 0)*60)</f>
        <v>367.11759504862954</v>
      </c>
      <c r="S338" s="30">
        <f>IF(ISNA(VLOOKUP($A338,'Taxi in times'!$B$3684:$C$4389, 2, 0)), 'ICAO LTO Cycle times'!$D$8,VLOOKUP($A338,'Taxi in times'!$B$3684:$C$4389, 2, 0)*60)</f>
        <v>358.10089020771511</v>
      </c>
      <c r="T338" s="30">
        <f>IF(ISNA(VLOOKUP($A338,'Taxi in times'!$B$4389:$C$5084, 2, 0)), 'ICAO LTO Cycle times'!$D$8,VLOOKUP($A338,'Taxi in times'!$B$4389:$C$5084, 2, 0)*60)</f>
        <v>382.93416277864179</v>
      </c>
      <c r="U338" s="30">
        <f>IF(ISNA(VLOOKUP($A338,'Taxi in times'!$B$5085:$C$5749, 2, 0)), 'ICAO LTO Cycle times'!$D$8,VLOOKUP($A338,'Taxi in times'!$B$5085:$C$5749, 2, 0)*60)</f>
        <v>338.90730972117558</v>
      </c>
      <c r="V338" s="30">
        <f>IF(ISNA(VLOOKUP($A338,'Taxi in times'!$B$5750:$C$6509, 2, 0)), 'ICAO LTO Cycle times'!$D$8,VLOOKUP($A338,'Taxi in times'!$B$5750:$C$6509, 2, 0)*60)</f>
        <v>333.56498673740055</v>
      </c>
      <c r="W338" s="30">
        <f>IF(ISNA(VLOOKUP($A338,'Taxi in times'!$B$6510:$C$7239, 2, 0)), 'ICAO LTO Cycle times'!$D$8,VLOOKUP($A338,'Taxi in times'!$B$6510:$C$7239, 2, 0)*60)</f>
        <v>332.893023255814</v>
      </c>
    </row>
    <row r="339" spans="1:23">
      <c r="A339" s="2" t="s">
        <v>1137</v>
      </c>
      <c r="B339" s="30">
        <f>IF(ISNA(VLOOKUP($A339,' Taxi out times'!$B$2:$C$483, 2, 0)), 'ICAO LTO Cycle times'!$D$7,VLOOKUP($A339,' Taxi out times'!$B$2:$C$483, 2, 0)*60)</f>
        <v>1140</v>
      </c>
      <c r="C339" s="30">
        <f>IF(ISNA(VLOOKUP($A339,' Taxi out times'!$B$484:$C$1071, 2, 0)), 'ICAO LTO Cycle times'!$D$7,VLOOKUP($A339,' Taxi out times'!$B$484:$C$1071, 2, 0)*60)</f>
        <v>1140</v>
      </c>
      <c r="D339" s="30">
        <f>IF(ISNA(VLOOKUP($A339,' Taxi out times'!$B$1072:$C$1692, 2, 0)), 'ICAO LTO Cycle times'!$D$7,VLOOKUP($A339,' Taxi out times'!$B$1072:$C$1692, 2, 0)*60)</f>
        <v>1140</v>
      </c>
      <c r="E339" s="30">
        <f>IF(ISNA(VLOOKUP($A339,' Taxi out times'!$B$1693:$C$2329, 2, 0)), 'ICAO LTO Cycle times'!$D$7,VLOOKUP($A339,' Taxi out times'!$B$1693:$C$2329, 2, 0)*60)</f>
        <v>1140</v>
      </c>
      <c r="F339" s="30">
        <f>IF(ISNA(VLOOKUP($A339,' Taxi out times'!$B$2330:$C$2997, 2, 0)), 'ICAO LTO Cycle times'!$D$7,VLOOKUP($A339,' Taxi out times'!$B$2330:$C$2997, 2, 0)*60)</f>
        <v>1140</v>
      </c>
      <c r="G339" s="30">
        <f>IF(ISNA(VLOOKUP($A339,' Taxi out times'!$B$2998:$C$3661, 2, 0)), 'ICAO LTO Cycle times'!$D$7,VLOOKUP($A339,' Taxi out times'!$B$2998:$C$3661, 2, 0)*60)</f>
        <v>1140</v>
      </c>
      <c r="H339" s="30">
        <f>IF(ISNA(VLOOKUP($A339,' Taxi out times'!$B$3662:$C$4362, 2, 0)), 'ICAO LTO Cycle times'!$D$7,VLOOKUP($A339,' Taxi out times'!$B$3662:$C$4362, 2, 0)*60)</f>
        <v>1140</v>
      </c>
      <c r="I339" s="30">
        <f>IF(ISNA(VLOOKUP($A339,' Taxi out times'!$B$4363:$C$5052, 2, 0)), 'ICAO LTO Cycle times'!$D$7,VLOOKUP($A339,' Taxi out times'!$B$4363:$C$5052, 2, 0)*60)</f>
        <v>1140</v>
      </c>
      <c r="J339" s="30">
        <f>IF(ISNA(VLOOKUP($A339,' Taxi out times'!$B$5053:$C$5713, 2, 0)), 'ICAO LTO Cycle times'!$D$7,VLOOKUP($A339,' Taxi out times'!$B$5053:$C$5713, 2, 0)*60)</f>
        <v>1140</v>
      </c>
      <c r="K339" s="30">
        <f>IF(ISNA(VLOOKUP($A339,' Taxi out times'!$B$5714:$C$6466, 2, 0)), 'ICAO LTO Cycle times'!$D$7,VLOOKUP($A339,' Taxi out times'!$B$5713:$C$6466, 2, 0)*60)</f>
        <v>1140</v>
      </c>
      <c r="L339" s="30">
        <f>IF(ISNA(VLOOKUP($A339,' Taxi out times'!$B$6467:$C$7195, 2, 0)), 'ICAO LTO Cycle times'!$D$7,VLOOKUP($A339,' Taxi out times'!$B$6467:$C$7195, 2, 0)*60)</f>
        <v>1140</v>
      </c>
      <c r="M339" s="30">
        <f>IF(ISNA(VLOOKUP($A339,'Taxi in times'!$B$2:$C$483, 2, 0)), 'ICAO LTO Cycle times'!$D$8,VLOOKUP($A339,'Taxi in times'!$B$2:$C$483, 2, 0)*60)</f>
        <v>420</v>
      </c>
      <c r="N339" s="30">
        <f>IF(ISNA(VLOOKUP($A339,'Taxi in times'!$B$483:$C$1074, 2, 0)), 'ICAO LTO Cycle times'!$D$8,VLOOKUP($A339,'Taxi in times'!$B$483:$C$1074, 2, 0)*60)</f>
        <v>420</v>
      </c>
      <c r="O339" s="30">
        <f>IF(ISNA(VLOOKUP($A339,'Taxi in times'!$B$1074:$C$1700, 2, 0)), 'ICAO LTO Cycle times'!$D$8,VLOOKUP($A339,'Taxi in times'!$B$1074:$C$1700, 2, 0)*60)</f>
        <v>321.09375</v>
      </c>
      <c r="P339" s="30">
        <f>IF(ISNA(VLOOKUP($A339,'Taxi in times'!$B$1700:$C$2346, 2, 0)), 'ICAO LTO Cycle times'!$D$8,VLOOKUP($A339,'Taxi in times'!$B$1700:$C$2346, 2, 0)*60)</f>
        <v>273</v>
      </c>
      <c r="Q339" s="30">
        <f>IF(ISNA(VLOOKUP($A339,'Taxi in times'!$B$2346:$C$3020, 2, 0)), 'ICAO LTO Cycle times'!$D$8,VLOOKUP($A339,'Taxi in times'!$B$2346:$C$3020, 2, 0)*60)</f>
        <v>420</v>
      </c>
      <c r="R339" s="30">
        <f>IF(ISNA(VLOOKUP($A339,'Taxi in times'!$B$3020:$C$3684, 2, 0)), 'ICAO LTO Cycle times'!$D$8,VLOOKUP($A339,'Taxi in times'!$B$3020:$C$3684, 2, 0)*60)</f>
        <v>277.89473684210526</v>
      </c>
      <c r="S339" s="30">
        <f>IF(ISNA(VLOOKUP($A339,'Taxi in times'!$B$3684:$C$4389, 2, 0)), 'ICAO LTO Cycle times'!$D$8,VLOOKUP($A339,'Taxi in times'!$B$3684:$C$4389, 2, 0)*60)</f>
        <v>420</v>
      </c>
      <c r="T339" s="30">
        <f>IF(ISNA(VLOOKUP($A339,'Taxi in times'!$B$4389:$C$5084, 2, 0)), 'ICAO LTO Cycle times'!$D$8,VLOOKUP($A339,'Taxi in times'!$B$4389:$C$5084, 2, 0)*60)</f>
        <v>420</v>
      </c>
      <c r="U339" s="30">
        <f>IF(ISNA(VLOOKUP($A339,'Taxi in times'!$B$5085:$C$5749, 2, 0)), 'ICAO LTO Cycle times'!$D$8,VLOOKUP($A339,'Taxi in times'!$B$5085:$C$5749, 2, 0)*60)</f>
        <v>420</v>
      </c>
      <c r="V339" s="30">
        <f>IF(ISNA(VLOOKUP($A339,'Taxi in times'!$B$5750:$C$6509, 2, 0)), 'ICAO LTO Cycle times'!$D$8,VLOOKUP($A339,'Taxi in times'!$B$5750:$C$6509, 2, 0)*60)</f>
        <v>420</v>
      </c>
      <c r="W339" s="30">
        <f>IF(ISNA(VLOOKUP($A339,'Taxi in times'!$B$6510:$C$7239, 2, 0)), 'ICAO LTO Cycle times'!$D$8,VLOOKUP($A339,'Taxi in times'!$B$6510:$C$7239, 2, 0)*60)</f>
        <v>420</v>
      </c>
    </row>
    <row r="340" spans="1:23">
      <c r="A340" s="3" t="s">
        <v>628</v>
      </c>
      <c r="B340" s="30">
        <f>IF(ISNA(VLOOKUP($A340,' Taxi out times'!$B$2:$C$483, 2, 0)), 'ICAO LTO Cycle times'!$D$7,VLOOKUP($A340,' Taxi out times'!$B$2:$C$483, 2, 0)*60)</f>
        <v>1140</v>
      </c>
      <c r="C340" s="30">
        <f>IF(ISNA(VLOOKUP($A340,' Taxi out times'!$B$484:$C$1071, 2, 0)), 'ICAO LTO Cycle times'!$D$7,VLOOKUP($A340,' Taxi out times'!$B$484:$C$1071, 2, 0)*60)</f>
        <v>648.44444444444446</v>
      </c>
      <c r="D340" s="30">
        <f>IF(ISNA(VLOOKUP($A340,' Taxi out times'!$B$1072:$C$1692, 2, 0)), 'ICAO LTO Cycle times'!$D$7,VLOOKUP($A340,' Taxi out times'!$B$1072:$C$1692, 2, 0)*60)</f>
        <v>643.69942196531792</v>
      </c>
      <c r="E340" s="30">
        <f>IF(ISNA(VLOOKUP($A340,' Taxi out times'!$B$1693:$C$2329, 2, 0)), 'ICAO LTO Cycle times'!$D$7,VLOOKUP($A340,' Taxi out times'!$B$1693:$C$2329, 2, 0)*60)</f>
        <v>620.68965517241384</v>
      </c>
      <c r="F340" s="30">
        <f>IF(ISNA(VLOOKUP($A340,' Taxi out times'!$B$2330:$C$2997, 2, 0)), 'ICAO LTO Cycle times'!$D$7,VLOOKUP($A340,' Taxi out times'!$B$2330:$C$2997, 2, 0)*60)</f>
        <v>610.19305019305023</v>
      </c>
      <c r="G340" s="30">
        <f>IF(ISNA(VLOOKUP($A340,' Taxi out times'!$B$2998:$C$3661, 2, 0)), 'ICAO LTO Cycle times'!$D$7,VLOOKUP($A340,' Taxi out times'!$B$2998:$C$3661, 2, 0)*60)</f>
        <v>606.02698650674654</v>
      </c>
      <c r="H340" s="30">
        <f>IF(ISNA(VLOOKUP($A340,' Taxi out times'!$B$3662:$C$4362, 2, 0)), 'ICAO LTO Cycle times'!$D$7,VLOOKUP($A340,' Taxi out times'!$B$3662:$C$4362, 2, 0)*60)</f>
        <v>547.85942492012771</v>
      </c>
      <c r="I340" s="30">
        <f>IF(ISNA(VLOOKUP($A340,' Taxi out times'!$B$4363:$C$5052, 2, 0)), 'ICAO LTO Cycle times'!$D$7,VLOOKUP($A340,' Taxi out times'!$B$4363:$C$5052, 2, 0)*60)</f>
        <v>595.63218390804593</v>
      </c>
      <c r="J340" s="30">
        <f>IF(ISNA(VLOOKUP($A340,' Taxi out times'!$B$5053:$C$5713, 2, 0)), 'ICAO LTO Cycle times'!$D$7,VLOOKUP($A340,' Taxi out times'!$B$5053:$C$5713, 2, 0)*60)</f>
        <v>609.45812807881771</v>
      </c>
      <c r="K340" s="30">
        <f>IF(ISNA(VLOOKUP($A340,' Taxi out times'!$B$5714:$C$6466, 2, 0)), 'ICAO LTO Cycle times'!$D$7,VLOOKUP($A340,' Taxi out times'!$B$5713:$C$6466, 2, 0)*60)</f>
        <v>1140</v>
      </c>
      <c r="L340" s="30">
        <f>IF(ISNA(VLOOKUP($A340,' Taxi out times'!$B$6467:$C$7195, 2, 0)), 'ICAO LTO Cycle times'!$D$7,VLOOKUP($A340,' Taxi out times'!$B$6467:$C$7195, 2, 0)*60)</f>
        <v>1140</v>
      </c>
      <c r="M340" s="30">
        <f>IF(ISNA(VLOOKUP($A340,'Taxi in times'!$B$2:$C$483, 2, 0)), 'ICAO LTO Cycle times'!$D$8,VLOOKUP($A340,'Taxi in times'!$B$2:$C$483, 2, 0)*60)</f>
        <v>420</v>
      </c>
      <c r="N340" s="30">
        <f>IF(ISNA(VLOOKUP($A340,'Taxi in times'!$B$483:$C$1074, 2, 0)), 'ICAO LTO Cycle times'!$D$8,VLOOKUP($A340,'Taxi in times'!$B$483:$C$1074, 2, 0)*60)</f>
        <v>399.55555555555554</v>
      </c>
      <c r="O340" s="30">
        <f>IF(ISNA(VLOOKUP($A340,'Taxi in times'!$B$1074:$C$1700, 2, 0)), 'ICAO LTO Cycle times'!$D$8,VLOOKUP($A340,'Taxi in times'!$B$1074:$C$1700, 2, 0)*60)</f>
        <v>314.04255319148939</v>
      </c>
      <c r="P340" s="30">
        <f>IF(ISNA(VLOOKUP($A340,'Taxi in times'!$B$1700:$C$2346, 2, 0)), 'ICAO LTO Cycle times'!$D$8,VLOOKUP($A340,'Taxi in times'!$B$1700:$C$2346, 2, 0)*60)</f>
        <v>268.73563218390802</v>
      </c>
      <c r="Q340" s="30">
        <f>IF(ISNA(VLOOKUP($A340,'Taxi in times'!$B$2346:$C$3020, 2, 0)), 'ICAO LTO Cycle times'!$D$8,VLOOKUP($A340,'Taxi in times'!$B$2346:$C$3020, 2, 0)*60)</f>
        <v>278.69888475836427</v>
      </c>
      <c r="R340" s="30">
        <f>IF(ISNA(VLOOKUP($A340,'Taxi in times'!$B$3020:$C$3684, 2, 0)), 'ICAO LTO Cycle times'!$D$8,VLOOKUP($A340,'Taxi in times'!$B$3020:$C$3684, 2, 0)*60)</f>
        <v>279.90909090909088</v>
      </c>
      <c r="S340" s="30">
        <f>IF(ISNA(VLOOKUP($A340,'Taxi in times'!$B$3684:$C$4389, 2, 0)), 'ICAO LTO Cycle times'!$D$8,VLOOKUP($A340,'Taxi in times'!$B$3684:$C$4389, 2, 0)*60)</f>
        <v>257.69784172661872</v>
      </c>
      <c r="T340" s="30">
        <f>IF(ISNA(VLOOKUP($A340,'Taxi in times'!$B$4389:$C$5084, 2, 0)), 'ICAO LTO Cycle times'!$D$8,VLOOKUP($A340,'Taxi in times'!$B$4389:$C$5084, 2, 0)*60)</f>
        <v>262.15686274509801</v>
      </c>
      <c r="U340" s="30">
        <f>IF(ISNA(VLOOKUP($A340,'Taxi in times'!$B$5085:$C$5749, 2, 0)), 'ICAO LTO Cycle times'!$D$8,VLOOKUP($A340,'Taxi in times'!$B$5085:$C$5749, 2, 0)*60)</f>
        <v>277.90697674418607</v>
      </c>
      <c r="V340" s="30">
        <f>IF(ISNA(VLOOKUP($A340,'Taxi in times'!$B$5750:$C$6509, 2, 0)), 'ICAO LTO Cycle times'!$D$8,VLOOKUP($A340,'Taxi in times'!$B$5750:$C$6509, 2, 0)*60)</f>
        <v>420</v>
      </c>
      <c r="W340" s="30">
        <f>IF(ISNA(VLOOKUP($A340,'Taxi in times'!$B$6510:$C$7239, 2, 0)), 'ICAO LTO Cycle times'!$D$8,VLOOKUP($A340,'Taxi in times'!$B$6510:$C$7239, 2, 0)*60)</f>
        <v>420</v>
      </c>
    </row>
    <row r="341" spans="1:23">
      <c r="A341" s="3" t="s">
        <v>629</v>
      </c>
      <c r="B341" s="30">
        <f>IF(ISNA(VLOOKUP($A341,' Taxi out times'!$B$2:$C$483, 2, 0)), 'ICAO LTO Cycle times'!$D$7,VLOOKUP($A341,' Taxi out times'!$B$2:$C$483, 2, 0)*60)</f>
        <v>1019.2700729927008</v>
      </c>
      <c r="C341" s="30">
        <f>IF(ISNA(VLOOKUP($A341,' Taxi out times'!$B$484:$C$1071, 2, 0)), 'ICAO LTO Cycle times'!$D$7,VLOOKUP($A341,' Taxi out times'!$B$484:$C$1071, 2, 0)*60)</f>
        <v>967.79949022939684</v>
      </c>
      <c r="D341" s="30">
        <f>IF(ISNA(VLOOKUP($A341,' Taxi out times'!$B$1072:$C$1692, 2, 0)), 'ICAO LTO Cycle times'!$D$7,VLOOKUP($A341,' Taxi out times'!$B$1072:$C$1692, 2, 0)*60)</f>
        <v>1030.3328509406658</v>
      </c>
      <c r="E341" s="30">
        <f>IF(ISNA(VLOOKUP($A341,' Taxi out times'!$B$1693:$C$2329, 2, 0)), 'ICAO LTO Cycle times'!$D$7,VLOOKUP($A341,' Taxi out times'!$B$1693:$C$2329, 2, 0)*60)</f>
        <v>900.46361880231814</v>
      </c>
      <c r="F341" s="30">
        <f>IF(ISNA(VLOOKUP($A341,' Taxi out times'!$B$2330:$C$2997, 2, 0)), 'ICAO LTO Cycle times'!$D$7,VLOOKUP($A341,' Taxi out times'!$B$2330:$C$2997, 2, 0)*60)</f>
        <v>844.16058394160586</v>
      </c>
      <c r="G341" s="30">
        <f>IF(ISNA(VLOOKUP($A341,' Taxi out times'!$B$2998:$C$3661, 2, 0)), 'ICAO LTO Cycle times'!$D$7,VLOOKUP($A341,' Taxi out times'!$B$2998:$C$3661, 2, 0)*60)</f>
        <v>846.00580270793034</v>
      </c>
      <c r="H341" s="30">
        <f>IF(ISNA(VLOOKUP($A341,' Taxi out times'!$B$3662:$C$4362, 2, 0)), 'ICAO LTO Cycle times'!$D$7,VLOOKUP($A341,' Taxi out times'!$B$3662:$C$4362, 2, 0)*60)</f>
        <v>890.65509761388284</v>
      </c>
      <c r="I341" s="30">
        <f>IF(ISNA(VLOOKUP($A341,' Taxi out times'!$B$4363:$C$5052, 2, 0)), 'ICAO LTO Cycle times'!$D$7,VLOOKUP($A341,' Taxi out times'!$B$4363:$C$5052, 2, 0)*60)</f>
        <v>891.53255155681359</v>
      </c>
      <c r="J341" s="30">
        <f>IF(ISNA(VLOOKUP($A341,' Taxi out times'!$B$5053:$C$5713, 2, 0)), 'ICAO LTO Cycle times'!$D$7,VLOOKUP($A341,' Taxi out times'!$B$5053:$C$5713, 2, 0)*60)</f>
        <v>874.04052443384978</v>
      </c>
      <c r="K341" s="30">
        <f>IF(ISNA(VLOOKUP($A341,' Taxi out times'!$B$5714:$C$6466, 2, 0)), 'ICAO LTO Cycle times'!$D$7,VLOOKUP($A341,' Taxi out times'!$B$5713:$C$6466, 2, 0)*60)</f>
        <v>912.47622984704424</v>
      </c>
      <c r="L341" s="30">
        <f>IF(ISNA(VLOOKUP($A341,' Taxi out times'!$B$6467:$C$7195, 2, 0)), 'ICAO LTO Cycle times'!$D$7,VLOOKUP($A341,' Taxi out times'!$B$6467:$C$7195, 2, 0)*60)</f>
        <v>961.77496038034872</v>
      </c>
      <c r="M341" s="30">
        <f>IF(ISNA(VLOOKUP($A341,'Taxi in times'!$B$2:$C$483, 2, 0)), 'ICAO LTO Cycle times'!$D$8,VLOOKUP($A341,'Taxi in times'!$B$2:$C$483, 2, 0)*60)</f>
        <v>492.83185840707966</v>
      </c>
      <c r="N341" s="30">
        <f>IF(ISNA(VLOOKUP($A341,'Taxi in times'!$B$483:$C$1074, 2, 0)), 'ICAO LTO Cycle times'!$D$8,VLOOKUP($A341,'Taxi in times'!$B$483:$C$1074, 2, 0)*60)</f>
        <v>552.63736263736257</v>
      </c>
      <c r="O341" s="30">
        <f>IF(ISNA(VLOOKUP($A341,'Taxi in times'!$B$1074:$C$1700, 2, 0)), 'ICAO LTO Cycle times'!$D$8,VLOOKUP($A341,'Taxi in times'!$B$1074:$C$1700, 2, 0)*60)</f>
        <v>733.12987012987014</v>
      </c>
      <c r="P341" s="30">
        <f>IF(ISNA(VLOOKUP($A341,'Taxi in times'!$B$1700:$C$2346, 2, 0)), 'ICAO LTO Cycle times'!$D$8,VLOOKUP($A341,'Taxi in times'!$B$1700:$C$2346, 2, 0)*60)</f>
        <v>503.96877033181522</v>
      </c>
      <c r="Q341" s="30">
        <f>IF(ISNA(VLOOKUP($A341,'Taxi in times'!$B$2346:$C$3020, 2, 0)), 'ICAO LTO Cycle times'!$D$8,VLOOKUP($A341,'Taxi in times'!$B$2346:$C$3020, 2, 0)*60)</f>
        <v>501.34925373134331</v>
      </c>
      <c r="R341" s="30">
        <f>IF(ISNA(VLOOKUP($A341,'Taxi in times'!$B$3020:$C$3684, 2, 0)), 'ICAO LTO Cycle times'!$D$8,VLOOKUP($A341,'Taxi in times'!$B$3020:$C$3684, 2, 0)*60)</f>
        <v>524.7058823529411</v>
      </c>
      <c r="S341" s="30">
        <f>IF(ISNA(VLOOKUP($A341,'Taxi in times'!$B$3684:$C$4389, 2, 0)), 'ICAO LTO Cycle times'!$D$8,VLOOKUP($A341,'Taxi in times'!$B$3684:$C$4389, 2, 0)*60)</f>
        <v>488.74316939890707</v>
      </c>
      <c r="T341" s="30">
        <f>IF(ISNA(VLOOKUP($A341,'Taxi in times'!$B$4389:$C$5084, 2, 0)), 'ICAO LTO Cycle times'!$D$8,VLOOKUP($A341,'Taxi in times'!$B$4389:$C$5084, 2, 0)*60)</f>
        <v>500.13205282112841</v>
      </c>
      <c r="U341" s="30">
        <f>IF(ISNA(VLOOKUP($A341,'Taxi in times'!$B$5085:$C$5749, 2, 0)), 'ICAO LTO Cycle times'!$D$8,VLOOKUP($A341,'Taxi in times'!$B$5085:$C$5749, 2, 0)*60)</f>
        <v>506.98010849909582</v>
      </c>
      <c r="V341" s="30">
        <f>IF(ISNA(VLOOKUP($A341,'Taxi in times'!$B$5750:$C$6509, 2, 0)), 'ICAO LTO Cycle times'!$D$8,VLOOKUP($A341,'Taxi in times'!$B$5750:$C$6509, 2, 0)*60)</f>
        <v>513.35035098915125</v>
      </c>
      <c r="W341" s="30">
        <f>IF(ISNA(VLOOKUP($A341,'Taxi in times'!$B$6510:$C$7239, 2, 0)), 'ICAO LTO Cycle times'!$D$8,VLOOKUP($A341,'Taxi in times'!$B$6510:$C$7239, 2, 0)*60)</f>
        <v>515.88118811881191</v>
      </c>
    </row>
    <row r="342" spans="1:23">
      <c r="A342" s="2" t="s">
        <v>630</v>
      </c>
      <c r="B342" s="30">
        <f>IF(ISNA(VLOOKUP($A342,' Taxi out times'!$B$2:$C$483, 2, 0)), 'ICAO LTO Cycle times'!$D$7,VLOOKUP($A342,' Taxi out times'!$B$2:$C$483, 2, 0)*60)</f>
        <v>1140</v>
      </c>
      <c r="C342" s="30">
        <f>IF(ISNA(VLOOKUP($A342,' Taxi out times'!$B$484:$C$1071, 2, 0)), 'ICAO LTO Cycle times'!$D$7,VLOOKUP($A342,' Taxi out times'!$B$484:$C$1071, 2, 0)*60)</f>
        <v>939</v>
      </c>
      <c r="D342" s="30">
        <f>IF(ISNA(VLOOKUP($A342,' Taxi out times'!$B$1072:$C$1692, 2, 0)), 'ICAO LTO Cycle times'!$D$7,VLOOKUP($A342,' Taxi out times'!$B$1072:$C$1692, 2, 0)*60)</f>
        <v>984.78873239436621</v>
      </c>
      <c r="E342" s="30">
        <f>IF(ISNA(VLOOKUP($A342,' Taxi out times'!$B$1693:$C$2329, 2, 0)), 'ICAO LTO Cycle times'!$D$7,VLOOKUP($A342,' Taxi out times'!$B$1693:$C$2329, 2, 0)*60)</f>
        <v>895.51020408163265</v>
      </c>
      <c r="F342" s="30">
        <f>IF(ISNA(VLOOKUP($A342,' Taxi out times'!$B$2330:$C$2997, 2, 0)), 'ICAO LTO Cycle times'!$D$7,VLOOKUP($A342,' Taxi out times'!$B$2330:$C$2997, 2, 0)*60)</f>
        <v>854.94809688581313</v>
      </c>
      <c r="G342" s="30">
        <f>IF(ISNA(VLOOKUP($A342,' Taxi out times'!$B$2998:$C$3661, 2, 0)), 'ICAO LTO Cycle times'!$D$7,VLOOKUP($A342,' Taxi out times'!$B$2998:$C$3661, 2, 0)*60)</f>
        <v>829.90521327014221</v>
      </c>
      <c r="H342" s="30">
        <f>IF(ISNA(VLOOKUP($A342,' Taxi out times'!$B$3662:$C$4362, 2, 0)), 'ICAO LTO Cycle times'!$D$7,VLOOKUP($A342,' Taxi out times'!$B$3662:$C$4362, 2, 0)*60)</f>
        <v>841.67597765363132</v>
      </c>
      <c r="I342" s="30">
        <f>IF(ISNA(VLOOKUP($A342,' Taxi out times'!$B$4363:$C$5052, 2, 0)), 'ICAO LTO Cycle times'!$D$7,VLOOKUP($A342,' Taxi out times'!$B$4363:$C$5052, 2, 0)*60)</f>
        <v>831.64556962025313</v>
      </c>
      <c r="J342" s="30">
        <f>IF(ISNA(VLOOKUP($A342,' Taxi out times'!$B$5053:$C$5713, 2, 0)), 'ICAO LTO Cycle times'!$D$7,VLOOKUP($A342,' Taxi out times'!$B$5053:$C$5713, 2, 0)*60)</f>
        <v>862.86751361161521</v>
      </c>
      <c r="K342" s="30">
        <f>IF(ISNA(VLOOKUP($A342,' Taxi out times'!$B$5714:$C$6466, 2, 0)), 'ICAO LTO Cycle times'!$D$7,VLOOKUP($A342,' Taxi out times'!$B$5713:$C$6466, 2, 0)*60)</f>
        <v>916.56050955414014</v>
      </c>
      <c r="L342" s="30">
        <f>IF(ISNA(VLOOKUP($A342,' Taxi out times'!$B$6467:$C$7195, 2, 0)), 'ICAO LTO Cycle times'!$D$7,VLOOKUP($A342,' Taxi out times'!$B$6467:$C$7195, 2, 0)*60)</f>
        <v>858.1560283687943</v>
      </c>
      <c r="M342" s="30">
        <f>IF(ISNA(VLOOKUP($A342,'Taxi in times'!$B$2:$C$483, 2, 0)), 'ICAO LTO Cycle times'!$D$8,VLOOKUP($A342,'Taxi in times'!$B$2:$C$483, 2, 0)*60)</f>
        <v>420</v>
      </c>
      <c r="N342" s="30">
        <f>IF(ISNA(VLOOKUP($A342,'Taxi in times'!$B$483:$C$1074, 2, 0)), 'ICAO LTO Cycle times'!$D$8,VLOOKUP($A342,'Taxi in times'!$B$483:$C$1074, 2, 0)*60)</f>
        <v>352.4503311258278</v>
      </c>
      <c r="O342" s="30">
        <f>IF(ISNA(VLOOKUP($A342,'Taxi in times'!$B$1074:$C$1700, 2, 0)), 'ICAO LTO Cycle times'!$D$8,VLOOKUP($A342,'Taxi in times'!$B$1074:$C$1700, 2, 0)*60)</f>
        <v>319.30069930069931</v>
      </c>
      <c r="P342" s="30">
        <f>IF(ISNA(VLOOKUP($A342,'Taxi in times'!$B$1700:$C$2346, 2, 0)), 'ICAO LTO Cycle times'!$D$8,VLOOKUP($A342,'Taxi in times'!$B$1700:$C$2346, 2, 0)*60)</f>
        <v>332.46575342465752</v>
      </c>
      <c r="Q342" s="30">
        <f>IF(ISNA(VLOOKUP($A342,'Taxi in times'!$B$2346:$C$3020, 2, 0)), 'ICAO LTO Cycle times'!$D$8,VLOOKUP($A342,'Taxi in times'!$B$2346:$C$3020, 2, 0)*60)</f>
        <v>382.14022140221402</v>
      </c>
      <c r="R342" s="30">
        <f>IF(ISNA(VLOOKUP($A342,'Taxi in times'!$B$3020:$C$3684, 2, 0)), 'ICAO LTO Cycle times'!$D$8,VLOOKUP($A342,'Taxi in times'!$B$3020:$C$3684, 2, 0)*60)</f>
        <v>363.63057324840764</v>
      </c>
      <c r="S342" s="30">
        <f>IF(ISNA(VLOOKUP($A342,'Taxi in times'!$B$3684:$C$4389, 2, 0)), 'ICAO LTO Cycle times'!$D$8,VLOOKUP($A342,'Taxi in times'!$B$3684:$C$4389, 2, 0)*60)</f>
        <v>368.79120879120882</v>
      </c>
      <c r="T342" s="30">
        <f>IF(ISNA(VLOOKUP($A342,'Taxi in times'!$B$4389:$C$5084, 2, 0)), 'ICAO LTO Cycle times'!$D$8,VLOOKUP($A342,'Taxi in times'!$B$4389:$C$5084, 2, 0)*60)</f>
        <v>353.63636363636363</v>
      </c>
      <c r="U342" s="30">
        <f>IF(ISNA(VLOOKUP($A342,'Taxi in times'!$B$5085:$C$5749, 2, 0)), 'ICAO LTO Cycle times'!$D$8,VLOOKUP($A342,'Taxi in times'!$B$5085:$C$5749, 2, 0)*60)</f>
        <v>378.42857142857144</v>
      </c>
      <c r="V342" s="30">
        <f>IF(ISNA(VLOOKUP($A342,'Taxi in times'!$B$5750:$C$6509, 2, 0)), 'ICAO LTO Cycle times'!$D$8,VLOOKUP($A342,'Taxi in times'!$B$5750:$C$6509, 2, 0)*60)</f>
        <v>337.59036144578312</v>
      </c>
      <c r="W342" s="30">
        <f>IF(ISNA(VLOOKUP($A342,'Taxi in times'!$B$6510:$C$7239, 2, 0)), 'ICAO LTO Cycle times'!$D$8,VLOOKUP($A342,'Taxi in times'!$B$6510:$C$7239, 2, 0)*60)</f>
        <v>420</v>
      </c>
    </row>
    <row r="343" spans="1:23">
      <c r="A343" s="3" t="s">
        <v>631</v>
      </c>
      <c r="B343" s="30">
        <f>IF(ISNA(VLOOKUP($A343,' Taxi out times'!$B$2:$C$483, 2, 0)), 'ICAO LTO Cycle times'!$D$7,VLOOKUP($A343,' Taxi out times'!$B$2:$C$483, 2, 0)*60)</f>
        <v>551.14285714285711</v>
      </c>
      <c r="C343" s="30">
        <f>IF(ISNA(VLOOKUP($A343,' Taxi out times'!$B$484:$C$1071, 2, 0)), 'ICAO LTO Cycle times'!$D$7,VLOOKUP($A343,' Taxi out times'!$B$484:$C$1071, 2, 0)*60)</f>
        <v>409.47692307692307</v>
      </c>
      <c r="D343" s="30">
        <f>IF(ISNA(VLOOKUP($A343,' Taxi out times'!$B$1072:$C$1692, 2, 0)), 'ICAO LTO Cycle times'!$D$7,VLOOKUP($A343,' Taxi out times'!$B$1072:$C$1692, 2, 0)*60)</f>
        <v>373.00578034682081</v>
      </c>
      <c r="E343" s="30">
        <f>IF(ISNA(VLOOKUP($A343,' Taxi out times'!$B$1693:$C$2329, 2, 0)), 'ICAO LTO Cycle times'!$D$7,VLOOKUP($A343,' Taxi out times'!$B$1693:$C$2329, 2, 0)*60)</f>
        <v>406.61052631578946</v>
      </c>
      <c r="F343" s="30">
        <f>IF(ISNA(VLOOKUP($A343,' Taxi out times'!$B$2330:$C$2997, 2, 0)), 'ICAO LTO Cycle times'!$D$7,VLOOKUP($A343,' Taxi out times'!$B$2330:$C$2997, 2, 0)*60)</f>
        <v>515.03731343283584</v>
      </c>
      <c r="G343" s="30">
        <f>IF(ISNA(VLOOKUP($A343,' Taxi out times'!$B$2998:$C$3661, 2, 0)), 'ICAO LTO Cycle times'!$D$7,VLOOKUP($A343,' Taxi out times'!$B$2998:$C$3661, 2, 0)*60)</f>
        <v>575.9</v>
      </c>
      <c r="H343" s="30">
        <f>IF(ISNA(VLOOKUP($A343,' Taxi out times'!$B$3662:$C$4362, 2, 0)), 'ICAO LTO Cycle times'!$D$7,VLOOKUP($A343,' Taxi out times'!$B$3662:$C$4362, 2, 0)*60)</f>
        <v>561.89189189189187</v>
      </c>
      <c r="I343" s="30">
        <f>IF(ISNA(VLOOKUP($A343,' Taxi out times'!$B$4363:$C$5052, 2, 0)), 'ICAO LTO Cycle times'!$D$7,VLOOKUP($A343,' Taxi out times'!$B$4363:$C$5052, 2, 0)*60)</f>
        <v>473.90163934426232</v>
      </c>
      <c r="J343" s="30">
        <f>IF(ISNA(VLOOKUP($A343,' Taxi out times'!$B$5053:$C$5713, 2, 0)), 'ICAO LTO Cycle times'!$D$7,VLOOKUP($A343,' Taxi out times'!$B$5053:$C$5713, 2, 0)*60)</f>
        <v>491.37440758293837</v>
      </c>
      <c r="K343" s="30">
        <f>IF(ISNA(VLOOKUP($A343,' Taxi out times'!$B$5714:$C$6466, 2, 0)), 'ICAO LTO Cycle times'!$D$7,VLOOKUP($A343,' Taxi out times'!$B$5713:$C$6466, 2, 0)*60)</f>
        <v>445.39419087136929</v>
      </c>
      <c r="L343" s="30">
        <f>IF(ISNA(VLOOKUP($A343,' Taxi out times'!$B$6467:$C$7195, 2, 0)), 'ICAO LTO Cycle times'!$D$7,VLOOKUP($A343,' Taxi out times'!$B$6467:$C$7195, 2, 0)*60)</f>
        <v>1140</v>
      </c>
      <c r="M343" s="30">
        <f>IF(ISNA(VLOOKUP($A343,'Taxi in times'!$B$2:$C$483, 2, 0)), 'ICAO LTO Cycle times'!$D$8,VLOOKUP($A343,'Taxi in times'!$B$2:$C$483, 2, 0)*60)</f>
        <v>339.10714285714289</v>
      </c>
      <c r="N343" s="30">
        <f>IF(ISNA(VLOOKUP($A343,'Taxi in times'!$B$483:$C$1074, 2, 0)), 'ICAO LTO Cycle times'!$D$8,VLOOKUP($A343,'Taxi in times'!$B$483:$C$1074, 2, 0)*60)</f>
        <v>420</v>
      </c>
      <c r="O343" s="30">
        <f>IF(ISNA(VLOOKUP($A343,'Taxi in times'!$B$1074:$C$1700, 2, 0)), 'ICAO LTO Cycle times'!$D$8,VLOOKUP($A343,'Taxi in times'!$B$1074:$C$1700, 2, 0)*60)</f>
        <v>420</v>
      </c>
      <c r="P343" s="30">
        <f>IF(ISNA(VLOOKUP($A343,'Taxi in times'!$B$1700:$C$2346, 2, 0)), 'ICAO LTO Cycle times'!$D$8,VLOOKUP($A343,'Taxi in times'!$B$1700:$C$2346, 2, 0)*60)</f>
        <v>420</v>
      </c>
      <c r="Q343" s="30">
        <f>IF(ISNA(VLOOKUP($A343,'Taxi in times'!$B$2346:$C$3020, 2, 0)), 'ICAO LTO Cycle times'!$D$8,VLOOKUP($A343,'Taxi in times'!$B$2346:$C$3020, 2, 0)*60)</f>
        <v>337.96875</v>
      </c>
      <c r="R343" s="30">
        <f>IF(ISNA(VLOOKUP($A343,'Taxi in times'!$B$3020:$C$3684, 2, 0)), 'ICAO LTO Cycle times'!$D$8,VLOOKUP($A343,'Taxi in times'!$B$3020:$C$3684, 2, 0)*60)</f>
        <v>408</v>
      </c>
      <c r="S343" s="30">
        <f>IF(ISNA(VLOOKUP($A343,'Taxi in times'!$B$3684:$C$4389, 2, 0)), 'ICAO LTO Cycle times'!$D$8,VLOOKUP($A343,'Taxi in times'!$B$3684:$C$4389, 2, 0)*60)</f>
        <v>370.06993006993002</v>
      </c>
      <c r="T343" s="30">
        <f>IF(ISNA(VLOOKUP($A343,'Taxi in times'!$B$4389:$C$5084, 2, 0)), 'ICAO LTO Cycle times'!$D$8,VLOOKUP($A343,'Taxi in times'!$B$4389:$C$5084, 2, 0)*60)</f>
        <v>366.65511265164645</v>
      </c>
      <c r="U343" s="30">
        <f>IF(ISNA(VLOOKUP($A343,'Taxi in times'!$B$5085:$C$5749, 2, 0)), 'ICAO LTO Cycle times'!$D$8,VLOOKUP($A343,'Taxi in times'!$B$5085:$C$5749, 2, 0)*60)</f>
        <v>383.72549019607845</v>
      </c>
      <c r="V343" s="30">
        <f>IF(ISNA(VLOOKUP($A343,'Taxi in times'!$B$5750:$C$6509, 2, 0)), 'ICAO LTO Cycle times'!$D$8,VLOOKUP($A343,'Taxi in times'!$B$5750:$C$6509, 2, 0)*60)</f>
        <v>365.20661157024796</v>
      </c>
      <c r="W343" s="30">
        <f>IF(ISNA(VLOOKUP($A343,'Taxi in times'!$B$6510:$C$7239, 2, 0)), 'ICAO LTO Cycle times'!$D$8,VLOOKUP($A343,'Taxi in times'!$B$6510:$C$7239, 2, 0)*60)</f>
        <v>420</v>
      </c>
    </row>
    <row r="344" spans="1:23">
      <c r="A344" s="3" t="s">
        <v>632</v>
      </c>
      <c r="B344" s="30">
        <f>IF(ISNA(VLOOKUP($A344,' Taxi out times'!$B$2:$C$483, 2, 0)), 'ICAO LTO Cycle times'!$D$7,VLOOKUP($A344,' Taxi out times'!$B$2:$C$483, 2, 0)*60)</f>
        <v>712.09806157354615</v>
      </c>
      <c r="C344" s="30">
        <f>IF(ISNA(VLOOKUP($A344,' Taxi out times'!$B$484:$C$1071, 2, 0)), 'ICAO LTO Cycle times'!$D$7,VLOOKUP($A344,' Taxi out times'!$B$484:$C$1071, 2, 0)*60)</f>
        <v>738.67864693446086</v>
      </c>
      <c r="D344" s="30">
        <f>IF(ISNA(VLOOKUP($A344,' Taxi out times'!$B$1072:$C$1692, 2, 0)), 'ICAO LTO Cycle times'!$D$7,VLOOKUP($A344,' Taxi out times'!$B$1072:$C$1692, 2, 0)*60)</f>
        <v>735.55244755244757</v>
      </c>
      <c r="E344" s="30">
        <f>IF(ISNA(VLOOKUP($A344,' Taxi out times'!$B$1693:$C$2329, 2, 0)), 'ICAO LTO Cycle times'!$D$7,VLOOKUP($A344,' Taxi out times'!$B$1693:$C$2329, 2, 0)*60)</f>
        <v>725.9045226130653</v>
      </c>
      <c r="F344" s="30">
        <f>IF(ISNA(VLOOKUP($A344,' Taxi out times'!$B$2330:$C$2997, 2, 0)), 'ICAO LTO Cycle times'!$D$7,VLOOKUP($A344,' Taxi out times'!$B$2330:$C$2997, 2, 0)*60)</f>
        <v>746.1462450592885</v>
      </c>
      <c r="G344" s="30">
        <f>IF(ISNA(VLOOKUP($A344,' Taxi out times'!$B$2998:$C$3661, 2, 0)), 'ICAO LTO Cycle times'!$D$7,VLOOKUP($A344,' Taxi out times'!$B$2998:$C$3661, 2, 0)*60)</f>
        <v>751.12422543523166</v>
      </c>
      <c r="H344" s="30">
        <f>IF(ISNA(VLOOKUP($A344,' Taxi out times'!$B$3662:$C$4362, 2, 0)), 'ICAO LTO Cycle times'!$D$7,VLOOKUP($A344,' Taxi out times'!$B$3662:$C$4362, 2, 0)*60)</f>
        <v>736.2814070351759</v>
      </c>
      <c r="I344" s="30">
        <f>IF(ISNA(VLOOKUP($A344,' Taxi out times'!$B$4363:$C$5052, 2, 0)), 'ICAO LTO Cycle times'!$D$7,VLOOKUP($A344,' Taxi out times'!$B$4363:$C$5052, 2, 0)*60)</f>
        <v>634.77987421383648</v>
      </c>
      <c r="J344" s="30">
        <f>IF(ISNA(VLOOKUP($A344,' Taxi out times'!$B$5053:$C$5713, 2, 0)), 'ICAO LTO Cycle times'!$D$7,VLOOKUP($A344,' Taxi out times'!$B$5053:$C$5713, 2, 0)*60)</f>
        <v>636.75767918088741</v>
      </c>
      <c r="K344" s="30">
        <f>IF(ISNA(VLOOKUP($A344,' Taxi out times'!$B$5714:$C$6466, 2, 0)), 'ICAO LTO Cycle times'!$D$7,VLOOKUP($A344,' Taxi out times'!$B$5713:$C$6466, 2, 0)*60)</f>
        <v>715.09615384615381</v>
      </c>
      <c r="L344" s="30">
        <f>IF(ISNA(VLOOKUP($A344,' Taxi out times'!$B$6467:$C$7195, 2, 0)), 'ICAO LTO Cycle times'!$D$7,VLOOKUP($A344,' Taxi out times'!$B$6467:$C$7195, 2, 0)*60)</f>
        <v>1140</v>
      </c>
      <c r="M344" s="30">
        <f>IF(ISNA(VLOOKUP($A344,'Taxi in times'!$B$2:$C$483, 2, 0)), 'ICAO LTO Cycle times'!$D$8,VLOOKUP($A344,'Taxi in times'!$B$2:$C$483, 2, 0)*60)</f>
        <v>309.06499429874572</v>
      </c>
      <c r="N344" s="30">
        <f>IF(ISNA(VLOOKUP($A344,'Taxi in times'!$B$483:$C$1074, 2, 0)), 'ICAO LTO Cycle times'!$D$8,VLOOKUP($A344,'Taxi in times'!$B$483:$C$1074, 2, 0)*60)</f>
        <v>299.0204081632653</v>
      </c>
      <c r="O344" s="30">
        <f>IF(ISNA(VLOOKUP($A344,'Taxi in times'!$B$1074:$C$1700, 2, 0)), 'ICAO LTO Cycle times'!$D$8,VLOOKUP($A344,'Taxi in times'!$B$1074:$C$1700, 2, 0)*60)</f>
        <v>311.48404993065185</v>
      </c>
      <c r="P344" s="30">
        <f>IF(ISNA(VLOOKUP($A344,'Taxi in times'!$B$1700:$C$2346, 2, 0)), 'ICAO LTO Cycle times'!$D$8,VLOOKUP($A344,'Taxi in times'!$B$1700:$C$2346, 2, 0)*60)</f>
        <v>306.88026981450253</v>
      </c>
      <c r="Q344" s="30">
        <f>IF(ISNA(VLOOKUP($A344,'Taxi in times'!$B$2346:$C$3020, 2, 0)), 'ICAO LTO Cycle times'!$D$8,VLOOKUP($A344,'Taxi in times'!$B$2346:$C$3020, 2, 0)*60)</f>
        <v>318.85483327719771</v>
      </c>
      <c r="R344" s="30">
        <f>IF(ISNA(VLOOKUP($A344,'Taxi in times'!$B$3020:$C$3684, 2, 0)), 'ICAO LTO Cycle times'!$D$8,VLOOKUP($A344,'Taxi in times'!$B$3020:$C$3684, 2, 0)*60)</f>
        <v>319.64296520423596</v>
      </c>
      <c r="S344" s="30">
        <f>IF(ISNA(VLOOKUP($A344,'Taxi in times'!$B$3684:$C$4389, 2, 0)), 'ICAO LTO Cycle times'!$D$8,VLOOKUP($A344,'Taxi in times'!$B$3684:$C$4389, 2, 0)*60)</f>
        <v>327.29131175468478</v>
      </c>
      <c r="T344" s="30">
        <f>IF(ISNA(VLOOKUP($A344,'Taxi in times'!$B$4389:$C$5084, 2, 0)), 'ICAO LTO Cycle times'!$D$8,VLOOKUP($A344,'Taxi in times'!$B$4389:$C$5084, 2, 0)*60)</f>
        <v>296.82333873581848</v>
      </c>
      <c r="U344" s="30">
        <f>IF(ISNA(VLOOKUP($A344,'Taxi in times'!$B$5085:$C$5749, 2, 0)), 'ICAO LTO Cycle times'!$D$8,VLOOKUP($A344,'Taxi in times'!$B$5085:$C$5749, 2, 0)*60)</f>
        <v>298.15059445178338</v>
      </c>
      <c r="V344" s="30">
        <f>IF(ISNA(VLOOKUP($A344,'Taxi in times'!$B$5750:$C$6509, 2, 0)), 'ICAO LTO Cycle times'!$D$8,VLOOKUP($A344,'Taxi in times'!$B$5750:$C$6509, 2, 0)*60)</f>
        <v>303.75</v>
      </c>
      <c r="W344" s="30">
        <f>IF(ISNA(VLOOKUP($A344,'Taxi in times'!$B$6510:$C$7239, 2, 0)), 'ICAO LTO Cycle times'!$D$8,VLOOKUP($A344,'Taxi in times'!$B$6510:$C$7239, 2, 0)*60)</f>
        <v>420</v>
      </c>
    </row>
    <row r="345" spans="1:23">
      <c r="A345" s="3" t="s">
        <v>1108</v>
      </c>
      <c r="B345" s="30">
        <f>IF(ISNA(VLOOKUP($A345,' Taxi out times'!$B$2:$C$483, 2, 0)), 'ICAO LTO Cycle times'!$D$7,VLOOKUP($A345,' Taxi out times'!$B$2:$C$483, 2, 0)*60)</f>
        <v>1140</v>
      </c>
      <c r="C345" s="30">
        <f>IF(ISNA(VLOOKUP($A345,' Taxi out times'!$B$484:$C$1071, 2, 0)), 'ICAO LTO Cycle times'!$D$7,VLOOKUP($A345,' Taxi out times'!$B$484:$C$1071, 2, 0)*60)</f>
        <v>1140</v>
      </c>
      <c r="D345" s="30">
        <f>IF(ISNA(VLOOKUP($A345,' Taxi out times'!$B$1072:$C$1692, 2, 0)), 'ICAO LTO Cycle times'!$D$7,VLOOKUP($A345,' Taxi out times'!$B$1072:$C$1692, 2, 0)*60)</f>
        <v>1140</v>
      </c>
      <c r="E345" s="30">
        <f>IF(ISNA(VLOOKUP($A345,' Taxi out times'!$B$1693:$C$2329, 2, 0)), 'ICAO LTO Cycle times'!$D$7,VLOOKUP($A345,' Taxi out times'!$B$1693:$C$2329, 2, 0)*60)</f>
        <v>1140</v>
      </c>
      <c r="F345" s="30">
        <f>IF(ISNA(VLOOKUP($A345,' Taxi out times'!$B$2330:$C$2997, 2, 0)), 'ICAO LTO Cycle times'!$D$7,VLOOKUP($A345,' Taxi out times'!$B$2330:$C$2997, 2, 0)*60)</f>
        <v>1140</v>
      </c>
      <c r="G345" s="30">
        <f>IF(ISNA(VLOOKUP($A345,' Taxi out times'!$B$2998:$C$3661, 2, 0)), 'ICAO LTO Cycle times'!$D$7,VLOOKUP($A345,' Taxi out times'!$B$2998:$C$3661, 2, 0)*60)</f>
        <v>1140</v>
      </c>
      <c r="H345" s="30">
        <f>IF(ISNA(VLOOKUP($A345,' Taxi out times'!$B$3662:$C$4362, 2, 0)), 'ICAO LTO Cycle times'!$D$7,VLOOKUP($A345,' Taxi out times'!$B$3662:$C$4362, 2, 0)*60)</f>
        <v>1140</v>
      </c>
      <c r="I345" s="30">
        <f>IF(ISNA(VLOOKUP($A345,' Taxi out times'!$B$4363:$C$5052, 2, 0)), 'ICAO LTO Cycle times'!$D$7,VLOOKUP($A345,' Taxi out times'!$B$4363:$C$5052, 2, 0)*60)</f>
        <v>433.28413284132841</v>
      </c>
      <c r="J345" s="30">
        <f>IF(ISNA(VLOOKUP($A345,' Taxi out times'!$B$5053:$C$5713, 2, 0)), 'ICAO LTO Cycle times'!$D$7,VLOOKUP($A345,' Taxi out times'!$B$5053:$C$5713, 2, 0)*60)</f>
        <v>425.61403508771929</v>
      </c>
      <c r="K345" s="30">
        <f>IF(ISNA(VLOOKUP($A345,' Taxi out times'!$B$5714:$C$6466, 2, 0)), 'ICAO LTO Cycle times'!$D$7,VLOOKUP($A345,' Taxi out times'!$B$5713:$C$6466, 2, 0)*60)</f>
        <v>434.41048034934499</v>
      </c>
      <c r="L345" s="30">
        <f>IF(ISNA(VLOOKUP($A345,' Taxi out times'!$B$6467:$C$7195, 2, 0)), 'ICAO LTO Cycle times'!$D$7,VLOOKUP($A345,' Taxi out times'!$B$6467:$C$7195, 2, 0)*60)</f>
        <v>1140</v>
      </c>
      <c r="M345" s="30">
        <f>IF(ISNA(VLOOKUP($A345,'Taxi in times'!$B$2:$C$483, 2, 0)), 'ICAO LTO Cycle times'!$D$8,VLOOKUP($A345,'Taxi in times'!$B$2:$C$483, 2, 0)*60)</f>
        <v>420</v>
      </c>
      <c r="N345" s="30">
        <f>IF(ISNA(VLOOKUP($A345,'Taxi in times'!$B$483:$C$1074, 2, 0)), 'ICAO LTO Cycle times'!$D$8,VLOOKUP($A345,'Taxi in times'!$B$483:$C$1074, 2, 0)*60)</f>
        <v>420</v>
      </c>
      <c r="O345" s="30">
        <f>IF(ISNA(VLOOKUP($A345,'Taxi in times'!$B$1074:$C$1700, 2, 0)), 'ICAO LTO Cycle times'!$D$8,VLOOKUP($A345,'Taxi in times'!$B$1074:$C$1700, 2, 0)*60)</f>
        <v>420</v>
      </c>
      <c r="P345" s="30">
        <f>IF(ISNA(VLOOKUP($A345,'Taxi in times'!$B$1700:$C$2346, 2, 0)), 'ICAO LTO Cycle times'!$D$8,VLOOKUP($A345,'Taxi in times'!$B$1700:$C$2346, 2, 0)*60)</f>
        <v>420</v>
      </c>
      <c r="Q345" s="30">
        <f>IF(ISNA(VLOOKUP($A345,'Taxi in times'!$B$2346:$C$3020, 2, 0)), 'ICAO LTO Cycle times'!$D$8,VLOOKUP($A345,'Taxi in times'!$B$2346:$C$3020, 2, 0)*60)</f>
        <v>420</v>
      </c>
      <c r="R345" s="30">
        <f>IF(ISNA(VLOOKUP($A345,'Taxi in times'!$B$3020:$C$3684, 2, 0)), 'ICAO LTO Cycle times'!$D$8,VLOOKUP($A345,'Taxi in times'!$B$3020:$C$3684, 2, 0)*60)</f>
        <v>420</v>
      </c>
      <c r="S345" s="30">
        <f>IF(ISNA(VLOOKUP($A345,'Taxi in times'!$B$3684:$C$4389, 2, 0)), 'ICAO LTO Cycle times'!$D$8,VLOOKUP($A345,'Taxi in times'!$B$3684:$C$4389, 2, 0)*60)</f>
        <v>420</v>
      </c>
      <c r="T345" s="30">
        <f>IF(ISNA(VLOOKUP($A345,'Taxi in times'!$B$4389:$C$5084, 2, 0)), 'ICAO LTO Cycle times'!$D$8,VLOOKUP($A345,'Taxi in times'!$B$4389:$C$5084, 2, 0)*60)</f>
        <v>381.83823529411768</v>
      </c>
      <c r="U345" s="30">
        <f>IF(ISNA(VLOOKUP($A345,'Taxi in times'!$B$5085:$C$5749, 2, 0)), 'ICAO LTO Cycle times'!$D$8,VLOOKUP($A345,'Taxi in times'!$B$5085:$C$5749, 2, 0)*60)</f>
        <v>507.11370262390665</v>
      </c>
      <c r="V345" s="30">
        <f>IF(ISNA(VLOOKUP($A345,'Taxi in times'!$B$5750:$C$6509, 2, 0)), 'ICAO LTO Cycle times'!$D$8,VLOOKUP($A345,'Taxi in times'!$B$5750:$C$6509, 2, 0)*60)</f>
        <v>519.21052631578948</v>
      </c>
      <c r="W345" s="30">
        <f>IF(ISNA(VLOOKUP($A345,'Taxi in times'!$B$6510:$C$7239, 2, 0)), 'ICAO LTO Cycle times'!$D$8,VLOOKUP($A345,'Taxi in times'!$B$6510:$C$7239, 2, 0)*60)</f>
        <v>420</v>
      </c>
    </row>
    <row r="346" spans="1:23">
      <c r="A346" s="3" t="s">
        <v>1132</v>
      </c>
      <c r="B346" s="30">
        <f>IF(ISNA(VLOOKUP($A346,' Taxi out times'!$B$2:$C$483, 2, 0)), 'ICAO LTO Cycle times'!$D$7,VLOOKUP($A346,' Taxi out times'!$B$2:$C$483, 2, 0)*60)</f>
        <v>1140</v>
      </c>
      <c r="C346" s="30">
        <f>IF(ISNA(VLOOKUP($A346,' Taxi out times'!$B$484:$C$1071, 2, 0)), 'ICAO LTO Cycle times'!$D$7,VLOOKUP($A346,' Taxi out times'!$B$484:$C$1071, 2, 0)*60)</f>
        <v>1140</v>
      </c>
      <c r="D346" s="30">
        <f>IF(ISNA(VLOOKUP($A346,' Taxi out times'!$B$1072:$C$1692, 2, 0)), 'ICAO LTO Cycle times'!$D$7,VLOOKUP($A346,' Taxi out times'!$B$1072:$C$1692, 2, 0)*60)</f>
        <v>1140</v>
      </c>
      <c r="E346" s="30">
        <f>IF(ISNA(VLOOKUP($A346,' Taxi out times'!$B$1693:$C$2329, 2, 0)), 'ICAO LTO Cycle times'!$D$7,VLOOKUP($A346,' Taxi out times'!$B$1693:$C$2329, 2, 0)*60)</f>
        <v>1140</v>
      </c>
      <c r="F346" s="30">
        <f>IF(ISNA(VLOOKUP($A346,' Taxi out times'!$B$2330:$C$2997, 2, 0)), 'ICAO LTO Cycle times'!$D$7,VLOOKUP($A346,' Taxi out times'!$B$2330:$C$2997, 2, 0)*60)</f>
        <v>1140</v>
      </c>
      <c r="G346" s="30">
        <f>IF(ISNA(VLOOKUP($A346,' Taxi out times'!$B$2998:$C$3661, 2, 0)), 'ICAO LTO Cycle times'!$D$7,VLOOKUP($A346,' Taxi out times'!$B$2998:$C$3661, 2, 0)*60)</f>
        <v>1140</v>
      </c>
      <c r="H346" s="30">
        <f>IF(ISNA(VLOOKUP($A346,' Taxi out times'!$B$3662:$C$4362, 2, 0)), 'ICAO LTO Cycle times'!$D$7,VLOOKUP($A346,' Taxi out times'!$B$3662:$C$4362, 2, 0)*60)</f>
        <v>1140</v>
      </c>
      <c r="I346" s="30">
        <f>IF(ISNA(VLOOKUP($A346,' Taxi out times'!$B$4363:$C$5052, 2, 0)), 'ICAO LTO Cycle times'!$D$7,VLOOKUP($A346,' Taxi out times'!$B$4363:$C$5052, 2, 0)*60)</f>
        <v>1140</v>
      </c>
      <c r="J346" s="30">
        <f>IF(ISNA(VLOOKUP($A346,' Taxi out times'!$B$5053:$C$5713, 2, 0)), 'ICAO LTO Cycle times'!$D$7,VLOOKUP($A346,' Taxi out times'!$B$5053:$C$5713, 2, 0)*60)</f>
        <v>1140</v>
      </c>
      <c r="K346" s="30">
        <f>IF(ISNA(VLOOKUP($A346,' Taxi out times'!$B$5714:$C$6466, 2, 0)), 'ICAO LTO Cycle times'!$D$7,VLOOKUP($A346,' Taxi out times'!$B$5713:$C$6466, 2, 0)*60)</f>
        <v>1140</v>
      </c>
      <c r="L346" s="30">
        <f>IF(ISNA(VLOOKUP($A346,' Taxi out times'!$B$6467:$C$7195, 2, 0)), 'ICAO LTO Cycle times'!$D$7,VLOOKUP($A346,' Taxi out times'!$B$6467:$C$7195, 2, 0)*60)</f>
        <v>950.9677419354839</v>
      </c>
      <c r="M346" s="30">
        <f>IF(ISNA(VLOOKUP($A346,'Taxi in times'!$B$2:$C$483, 2, 0)), 'ICAO LTO Cycle times'!$D$8,VLOOKUP($A346,'Taxi in times'!$B$2:$C$483, 2, 0)*60)</f>
        <v>420</v>
      </c>
      <c r="N346" s="30">
        <f>IF(ISNA(VLOOKUP($A346,'Taxi in times'!$B$483:$C$1074, 2, 0)), 'ICAO LTO Cycle times'!$D$8,VLOOKUP($A346,'Taxi in times'!$B$483:$C$1074, 2, 0)*60)</f>
        <v>420</v>
      </c>
      <c r="O346" s="30">
        <f>IF(ISNA(VLOOKUP($A346,'Taxi in times'!$B$1074:$C$1700, 2, 0)), 'ICAO LTO Cycle times'!$D$8,VLOOKUP($A346,'Taxi in times'!$B$1074:$C$1700, 2, 0)*60)</f>
        <v>351.25827814569533</v>
      </c>
      <c r="P346" s="30">
        <f>IF(ISNA(VLOOKUP($A346,'Taxi in times'!$B$1700:$C$2346, 2, 0)), 'ICAO LTO Cycle times'!$D$8,VLOOKUP($A346,'Taxi in times'!$B$1700:$C$2346, 2, 0)*60)</f>
        <v>341.58415841584156</v>
      </c>
      <c r="Q346" s="30">
        <f>IF(ISNA(VLOOKUP($A346,'Taxi in times'!$B$2346:$C$3020, 2, 0)), 'ICAO LTO Cycle times'!$D$8,VLOOKUP($A346,'Taxi in times'!$B$2346:$C$3020, 2, 0)*60)</f>
        <v>364.21052631578948</v>
      </c>
      <c r="R346" s="30">
        <f>IF(ISNA(VLOOKUP($A346,'Taxi in times'!$B$3020:$C$3684, 2, 0)), 'ICAO LTO Cycle times'!$D$8,VLOOKUP($A346,'Taxi in times'!$B$3020:$C$3684, 2, 0)*60)</f>
        <v>368.03827751196172</v>
      </c>
      <c r="S346" s="30">
        <f>IF(ISNA(VLOOKUP($A346,'Taxi in times'!$B$3684:$C$4389, 2, 0)), 'ICAO LTO Cycle times'!$D$8,VLOOKUP($A346,'Taxi in times'!$B$3684:$C$4389, 2, 0)*60)</f>
        <v>374.28571428571428</v>
      </c>
      <c r="T346" s="30">
        <f>IF(ISNA(VLOOKUP($A346,'Taxi in times'!$B$4389:$C$5084, 2, 0)), 'ICAO LTO Cycle times'!$D$8,VLOOKUP($A346,'Taxi in times'!$B$4389:$C$5084, 2, 0)*60)</f>
        <v>370.53701015965169</v>
      </c>
      <c r="U346" s="30">
        <f>IF(ISNA(VLOOKUP($A346,'Taxi in times'!$B$5085:$C$5749, 2, 0)), 'ICAO LTO Cycle times'!$D$8,VLOOKUP($A346,'Taxi in times'!$B$5085:$C$5749, 2, 0)*60)</f>
        <v>345.80357142857139</v>
      </c>
      <c r="V346" s="30">
        <f>IF(ISNA(VLOOKUP($A346,'Taxi in times'!$B$5750:$C$6509, 2, 0)), 'ICAO LTO Cycle times'!$D$8,VLOOKUP($A346,'Taxi in times'!$B$5750:$C$6509, 2, 0)*60)</f>
        <v>331.76863181312569</v>
      </c>
      <c r="W346" s="30">
        <f>IF(ISNA(VLOOKUP($A346,'Taxi in times'!$B$6510:$C$7239, 2, 0)), 'ICAO LTO Cycle times'!$D$8,VLOOKUP($A346,'Taxi in times'!$B$6510:$C$7239, 2, 0)*60)</f>
        <v>344.35768261964733</v>
      </c>
    </row>
    <row r="347" spans="1:23">
      <c r="A347" s="3" t="s">
        <v>633</v>
      </c>
      <c r="B347" s="30">
        <f>IF(ISNA(VLOOKUP($A347,' Taxi out times'!$B$2:$C$483, 2, 0)), 'ICAO LTO Cycle times'!$D$7,VLOOKUP($A347,' Taxi out times'!$B$2:$C$483, 2, 0)*60)</f>
        <v>1140</v>
      </c>
      <c r="C347" s="30">
        <f>IF(ISNA(VLOOKUP($A347,' Taxi out times'!$B$484:$C$1071, 2, 0)), 'ICAO LTO Cycle times'!$D$7,VLOOKUP($A347,' Taxi out times'!$B$484:$C$1071, 2, 0)*60)</f>
        <v>663.40909090909088</v>
      </c>
      <c r="D347" s="30">
        <f>IF(ISNA(VLOOKUP($A347,' Taxi out times'!$B$1072:$C$1692, 2, 0)), 'ICAO LTO Cycle times'!$D$7,VLOOKUP($A347,' Taxi out times'!$B$1072:$C$1692, 2, 0)*60)</f>
        <v>872.98342541436466</v>
      </c>
      <c r="E347" s="30">
        <f>IF(ISNA(VLOOKUP($A347,' Taxi out times'!$B$1693:$C$2329, 2, 0)), 'ICAO LTO Cycle times'!$D$7,VLOOKUP($A347,' Taxi out times'!$B$1693:$C$2329, 2, 0)*60)</f>
        <v>876.66666666666663</v>
      </c>
      <c r="F347" s="30">
        <f>IF(ISNA(VLOOKUP($A347,' Taxi out times'!$B$2330:$C$2997, 2, 0)), 'ICAO LTO Cycle times'!$D$7,VLOOKUP($A347,' Taxi out times'!$B$2330:$C$2997, 2, 0)*60)</f>
        <v>946.65198237885465</v>
      </c>
      <c r="G347" s="30">
        <f>IF(ISNA(VLOOKUP($A347,' Taxi out times'!$B$2998:$C$3661, 2, 0)), 'ICAO LTO Cycle times'!$D$7,VLOOKUP($A347,' Taxi out times'!$B$2998:$C$3661, 2, 0)*60)</f>
        <v>901.17857142857144</v>
      </c>
      <c r="H347" s="30">
        <f>IF(ISNA(VLOOKUP($A347,' Taxi out times'!$B$3662:$C$4362, 2, 0)), 'ICAO LTO Cycle times'!$D$7,VLOOKUP($A347,' Taxi out times'!$B$3662:$C$4362, 2, 0)*60)</f>
        <v>816.39639639639631</v>
      </c>
      <c r="I347" s="30">
        <f>IF(ISNA(VLOOKUP($A347,' Taxi out times'!$B$4363:$C$5052, 2, 0)), 'ICAO LTO Cycle times'!$D$7,VLOOKUP($A347,' Taxi out times'!$B$4363:$C$5052, 2, 0)*60)</f>
        <v>772.88828337874656</v>
      </c>
      <c r="J347" s="30">
        <f>IF(ISNA(VLOOKUP($A347,' Taxi out times'!$B$5053:$C$5713, 2, 0)), 'ICAO LTO Cycle times'!$D$7,VLOOKUP($A347,' Taxi out times'!$B$5053:$C$5713, 2, 0)*60)</f>
        <v>752.18274111675123</v>
      </c>
      <c r="K347" s="30">
        <f>IF(ISNA(VLOOKUP($A347,' Taxi out times'!$B$5714:$C$6466, 2, 0)), 'ICAO LTO Cycle times'!$D$7,VLOOKUP($A347,' Taxi out times'!$B$5713:$C$6466, 2, 0)*60)</f>
        <v>734.49056603773579</v>
      </c>
      <c r="L347" s="30">
        <f>IF(ISNA(VLOOKUP($A347,' Taxi out times'!$B$6467:$C$7195, 2, 0)), 'ICAO LTO Cycle times'!$D$7,VLOOKUP($A347,' Taxi out times'!$B$6467:$C$7195, 2, 0)*60)</f>
        <v>819.74763406940065</v>
      </c>
      <c r="M347" s="30">
        <f>IF(ISNA(VLOOKUP($A347,'Taxi in times'!$B$2:$C$483, 2, 0)), 'ICAO LTO Cycle times'!$D$8,VLOOKUP($A347,'Taxi in times'!$B$2:$C$483, 2, 0)*60)</f>
        <v>420</v>
      </c>
      <c r="N347" s="30">
        <f>IF(ISNA(VLOOKUP($A347,'Taxi in times'!$B$483:$C$1074, 2, 0)), 'ICAO LTO Cycle times'!$D$8,VLOOKUP($A347,'Taxi in times'!$B$483:$C$1074, 2, 0)*60)</f>
        <v>386.65048543689318</v>
      </c>
      <c r="O347" s="30">
        <f>IF(ISNA(VLOOKUP($A347,'Taxi in times'!$B$1074:$C$1700, 2, 0)), 'ICAO LTO Cycle times'!$D$8,VLOOKUP($A347,'Taxi in times'!$B$1074:$C$1700, 2, 0)*60)</f>
        <v>323.10810810810813</v>
      </c>
      <c r="P347" s="30">
        <f>IF(ISNA(VLOOKUP($A347,'Taxi in times'!$B$1700:$C$2346, 2, 0)), 'ICAO LTO Cycle times'!$D$8,VLOOKUP($A347,'Taxi in times'!$B$1700:$C$2346, 2, 0)*60)</f>
        <v>309.28870292887029</v>
      </c>
      <c r="Q347" s="30">
        <f>IF(ISNA(VLOOKUP($A347,'Taxi in times'!$B$2346:$C$3020, 2, 0)), 'ICAO LTO Cycle times'!$D$8,VLOOKUP($A347,'Taxi in times'!$B$2346:$C$3020, 2, 0)*60)</f>
        <v>311.39610389610385</v>
      </c>
      <c r="R347" s="30">
        <f>IF(ISNA(VLOOKUP($A347,'Taxi in times'!$B$3020:$C$3684, 2, 0)), 'ICAO LTO Cycle times'!$D$8,VLOOKUP($A347,'Taxi in times'!$B$3020:$C$3684, 2, 0)*60)</f>
        <v>296.05594405594405</v>
      </c>
      <c r="S347" s="30">
        <f>IF(ISNA(VLOOKUP($A347,'Taxi in times'!$B$3684:$C$4389, 2, 0)), 'ICAO LTO Cycle times'!$D$8,VLOOKUP($A347,'Taxi in times'!$B$3684:$C$4389, 2, 0)*60)</f>
        <v>262.18421052631578</v>
      </c>
      <c r="T347" s="30">
        <f>IF(ISNA(VLOOKUP($A347,'Taxi in times'!$B$4389:$C$5084, 2, 0)), 'ICAO LTO Cycle times'!$D$8,VLOOKUP($A347,'Taxi in times'!$B$4389:$C$5084, 2, 0)*60)</f>
        <v>288.96797153024909</v>
      </c>
      <c r="U347" s="30">
        <f>IF(ISNA(VLOOKUP($A347,'Taxi in times'!$B$5085:$C$5749, 2, 0)), 'ICAO LTO Cycle times'!$D$8,VLOOKUP($A347,'Taxi in times'!$B$5085:$C$5749, 2, 0)*60)</f>
        <v>280.21180030257187</v>
      </c>
      <c r="V347" s="30">
        <f>IF(ISNA(VLOOKUP($A347,'Taxi in times'!$B$5750:$C$6509, 2, 0)), 'ICAO LTO Cycle times'!$D$8,VLOOKUP($A347,'Taxi in times'!$B$5750:$C$6509, 2, 0)*60)</f>
        <v>288.03418803418805</v>
      </c>
      <c r="W347" s="30">
        <f>IF(ISNA(VLOOKUP($A347,'Taxi in times'!$B$6510:$C$7239, 2, 0)), 'ICAO LTO Cycle times'!$D$8,VLOOKUP($A347,'Taxi in times'!$B$6510:$C$7239, 2, 0)*60)</f>
        <v>308</v>
      </c>
    </row>
    <row r="348" spans="1:23">
      <c r="A348" s="3" t="s">
        <v>634</v>
      </c>
      <c r="B348" s="30">
        <f>IF(ISNA(VLOOKUP($A348,' Taxi out times'!$B$2:$C$483, 2, 0)), 'ICAO LTO Cycle times'!$D$7,VLOOKUP($A348,' Taxi out times'!$B$2:$C$483, 2, 0)*60)</f>
        <v>1105.4794520547944</v>
      </c>
      <c r="C348" s="30">
        <f>IF(ISNA(VLOOKUP($A348,' Taxi out times'!$B$484:$C$1071, 2, 0)), 'ICAO LTO Cycle times'!$D$7,VLOOKUP($A348,' Taxi out times'!$B$484:$C$1071, 2, 0)*60)</f>
        <v>944.30769230769226</v>
      </c>
      <c r="D348" s="30">
        <f>IF(ISNA(VLOOKUP($A348,' Taxi out times'!$B$1072:$C$1692, 2, 0)), 'ICAO LTO Cycle times'!$D$7,VLOOKUP($A348,' Taxi out times'!$B$1072:$C$1692, 2, 0)*60)</f>
        <v>920.84070796460185</v>
      </c>
      <c r="E348" s="30">
        <f>IF(ISNA(VLOOKUP($A348,' Taxi out times'!$B$1693:$C$2329, 2, 0)), 'ICAO LTO Cycle times'!$D$7,VLOOKUP($A348,' Taxi out times'!$B$1693:$C$2329, 2, 0)*60)</f>
        <v>908.15533980582529</v>
      </c>
      <c r="F348" s="30">
        <f>IF(ISNA(VLOOKUP($A348,' Taxi out times'!$B$2330:$C$2997, 2, 0)), 'ICAO LTO Cycle times'!$D$7,VLOOKUP($A348,' Taxi out times'!$B$2330:$C$2997, 2, 0)*60)</f>
        <v>903.31210191082801</v>
      </c>
      <c r="G348" s="30">
        <f>IF(ISNA(VLOOKUP($A348,' Taxi out times'!$B$2998:$C$3661, 2, 0)), 'ICAO LTO Cycle times'!$D$7,VLOOKUP($A348,' Taxi out times'!$B$2998:$C$3661, 2, 0)*60)</f>
        <v>847.11864406779659</v>
      </c>
      <c r="H348" s="30">
        <f>IF(ISNA(VLOOKUP($A348,' Taxi out times'!$B$3662:$C$4362, 2, 0)), 'ICAO LTO Cycle times'!$D$7,VLOOKUP($A348,' Taxi out times'!$B$3662:$C$4362, 2, 0)*60)</f>
        <v>834.83747609942645</v>
      </c>
      <c r="I348" s="30">
        <f>IF(ISNA(VLOOKUP($A348,' Taxi out times'!$B$4363:$C$5052, 2, 0)), 'ICAO LTO Cycle times'!$D$7,VLOOKUP($A348,' Taxi out times'!$B$4363:$C$5052, 2, 0)*60)</f>
        <v>839.06127770534545</v>
      </c>
      <c r="J348" s="30">
        <f>IF(ISNA(VLOOKUP($A348,' Taxi out times'!$B$5053:$C$5713, 2, 0)), 'ICAO LTO Cycle times'!$D$7,VLOOKUP($A348,' Taxi out times'!$B$5053:$C$5713, 2, 0)*60)</f>
        <v>820.23529411764707</v>
      </c>
      <c r="K348" s="30">
        <f>IF(ISNA(VLOOKUP($A348,' Taxi out times'!$B$5714:$C$6466, 2, 0)), 'ICAO LTO Cycle times'!$D$7,VLOOKUP($A348,' Taxi out times'!$B$5713:$C$6466, 2, 0)*60)</f>
        <v>843.67549668874176</v>
      </c>
      <c r="L348" s="30">
        <f>IF(ISNA(VLOOKUP($A348,' Taxi out times'!$B$6467:$C$7195, 2, 0)), 'ICAO LTO Cycle times'!$D$7,VLOOKUP($A348,' Taxi out times'!$B$6467:$C$7195, 2, 0)*60)</f>
        <v>813.37116912599322</v>
      </c>
      <c r="M348" s="30">
        <f>IF(ISNA(VLOOKUP($A348,'Taxi in times'!$B$2:$C$483, 2, 0)), 'ICAO LTO Cycle times'!$D$8,VLOOKUP($A348,'Taxi in times'!$B$2:$C$483, 2, 0)*60)</f>
        <v>260.54794520547944</v>
      </c>
      <c r="N348" s="30">
        <f>IF(ISNA(VLOOKUP($A348,'Taxi in times'!$B$483:$C$1074, 2, 0)), 'ICAO LTO Cycle times'!$D$8,VLOOKUP($A348,'Taxi in times'!$B$483:$C$1074, 2, 0)*60)</f>
        <v>277.59493670886076</v>
      </c>
      <c r="O348" s="30">
        <f>IF(ISNA(VLOOKUP($A348,'Taxi in times'!$B$1074:$C$1700, 2, 0)), 'ICAO LTO Cycle times'!$D$8,VLOOKUP($A348,'Taxi in times'!$B$1074:$C$1700, 2, 0)*60)</f>
        <v>253.65517241379311</v>
      </c>
      <c r="P348" s="30">
        <f>IF(ISNA(VLOOKUP($A348,'Taxi in times'!$B$1700:$C$2346, 2, 0)), 'ICAO LTO Cycle times'!$D$8,VLOOKUP($A348,'Taxi in times'!$B$1700:$C$2346, 2, 0)*60)</f>
        <v>256.3975155279503</v>
      </c>
      <c r="Q348" s="30">
        <f>IF(ISNA(VLOOKUP($A348,'Taxi in times'!$B$2346:$C$3020, 2, 0)), 'ICAO LTO Cycle times'!$D$8,VLOOKUP($A348,'Taxi in times'!$B$2346:$C$3020, 2, 0)*60)</f>
        <v>266.96202531645565</v>
      </c>
      <c r="R348" s="30">
        <f>IF(ISNA(VLOOKUP($A348,'Taxi in times'!$B$3020:$C$3684, 2, 0)), 'ICAO LTO Cycle times'!$D$8,VLOOKUP($A348,'Taxi in times'!$B$3020:$C$3684, 2, 0)*60)</f>
        <v>312.9496402877698</v>
      </c>
      <c r="S348" s="30">
        <f>IF(ISNA(VLOOKUP($A348,'Taxi in times'!$B$3684:$C$4389, 2, 0)), 'ICAO LTO Cycle times'!$D$8,VLOOKUP($A348,'Taxi in times'!$B$3684:$C$4389, 2, 0)*60)</f>
        <v>279.11602209944755</v>
      </c>
      <c r="T348" s="30">
        <f>IF(ISNA(VLOOKUP($A348,'Taxi in times'!$B$4389:$C$5084, 2, 0)), 'ICAO LTO Cycle times'!$D$8,VLOOKUP($A348,'Taxi in times'!$B$4389:$C$5084, 2, 0)*60)</f>
        <v>297.32394366197184</v>
      </c>
      <c r="U348" s="30">
        <f>IF(ISNA(VLOOKUP($A348,'Taxi in times'!$B$5085:$C$5749, 2, 0)), 'ICAO LTO Cycle times'!$D$8,VLOOKUP($A348,'Taxi in times'!$B$5085:$C$5749, 2, 0)*60)</f>
        <v>309.62099125364432</v>
      </c>
      <c r="V348" s="30">
        <f>IF(ISNA(VLOOKUP($A348,'Taxi in times'!$B$5750:$C$6509, 2, 0)), 'ICAO LTO Cycle times'!$D$8,VLOOKUP($A348,'Taxi in times'!$B$5750:$C$6509, 2, 0)*60)</f>
        <v>309.62457337883961</v>
      </c>
      <c r="W348" s="30">
        <f>IF(ISNA(VLOOKUP($A348,'Taxi in times'!$B$6510:$C$7239, 2, 0)), 'ICAO LTO Cycle times'!$D$8,VLOOKUP($A348,'Taxi in times'!$B$6510:$C$7239, 2, 0)*60)</f>
        <v>336.3326226012793</v>
      </c>
    </row>
    <row r="349" spans="1:23">
      <c r="A349" s="3" t="s">
        <v>1133</v>
      </c>
      <c r="B349" s="30">
        <f>IF(ISNA(VLOOKUP($A349,' Taxi out times'!$B$2:$C$483, 2, 0)), 'ICAO LTO Cycle times'!$D$7,VLOOKUP($A349,' Taxi out times'!$B$2:$C$483, 2, 0)*60)</f>
        <v>1140</v>
      </c>
      <c r="C349" s="30">
        <f>IF(ISNA(VLOOKUP($A349,' Taxi out times'!$B$484:$C$1071, 2, 0)), 'ICAO LTO Cycle times'!$D$7,VLOOKUP($A349,' Taxi out times'!$B$484:$C$1071, 2, 0)*60)</f>
        <v>1140</v>
      </c>
      <c r="D349" s="30">
        <f>IF(ISNA(VLOOKUP($A349,' Taxi out times'!$B$1072:$C$1692, 2, 0)), 'ICAO LTO Cycle times'!$D$7,VLOOKUP($A349,' Taxi out times'!$B$1072:$C$1692, 2, 0)*60)</f>
        <v>1140</v>
      </c>
      <c r="E349" s="30">
        <f>IF(ISNA(VLOOKUP($A349,' Taxi out times'!$B$1693:$C$2329, 2, 0)), 'ICAO LTO Cycle times'!$D$7,VLOOKUP($A349,' Taxi out times'!$B$1693:$C$2329, 2, 0)*60)</f>
        <v>1140</v>
      </c>
      <c r="F349" s="30">
        <f>IF(ISNA(VLOOKUP($A349,' Taxi out times'!$B$2330:$C$2997, 2, 0)), 'ICAO LTO Cycle times'!$D$7,VLOOKUP($A349,' Taxi out times'!$B$2330:$C$2997, 2, 0)*60)</f>
        <v>1140</v>
      </c>
      <c r="G349" s="30">
        <f>IF(ISNA(VLOOKUP($A349,' Taxi out times'!$B$2998:$C$3661, 2, 0)), 'ICAO LTO Cycle times'!$D$7,VLOOKUP($A349,' Taxi out times'!$B$2998:$C$3661, 2, 0)*60)</f>
        <v>1140</v>
      </c>
      <c r="H349" s="30">
        <f>IF(ISNA(VLOOKUP($A349,' Taxi out times'!$B$3662:$C$4362, 2, 0)), 'ICAO LTO Cycle times'!$D$7,VLOOKUP($A349,' Taxi out times'!$B$3662:$C$4362, 2, 0)*60)</f>
        <v>1140</v>
      </c>
      <c r="I349" s="30">
        <f>IF(ISNA(VLOOKUP($A349,' Taxi out times'!$B$4363:$C$5052, 2, 0)), 'ICAO LTO Cycle times'!$D$7,VLOOKUP($A349,' Taxi out times'!$B$4363:$C$5052, 2, 0)*60)</f>
        <v>1140</v>
      </c>
      <c r="J349" s="30">
        <f>IF(ISNA(VLOOKUP($A349,' Taxi out times'!$B$5053:$C$5713, 2, 0)), 'ICAO LTO Cycle times'!$D$7,VLOOKUP($A349,' Taxi out times'!$B$5053:$C$5713, 2, 0)*60)</f>
        <v>1140</v>
      </c>
      <c r="K349" s="30">
        <f>IF(ISNA(VLOOKUP($A349,' Taxi out times'!$B$5714:$C$6466, 2, 0)), 'ICAO LTO Cycle times'!$D$7,VLOOKUP($A349,' Taxi out times'!$B$5713:$C$6466, 2, 0)*60)</f>
        <v>1140</v>
      </c>
      <c r="L349" s="30">
        <f>IF(ISNA(VLOOKUP($A349,' Taxi out times'!$B$6467:$C$7195, 2, 0)), 'ICAO LTO Cycle times'!$D$7,VLOOKUP($A349,' Taxi out times'!$B$6467:$C$7195, 2, 0)*60)</f>
        <v>1140</v>
      </c>
      <c r="M349" s="30">
        <f>IF(ISNA(VLOOKUP($A349,'Taxi in times'!$B$2:$C$483, 2, 0)), 'ICAO LTO Cycle times'!$D$8,VLOOKUP($A349,'Taxi in times'!$B$2:$C$483, 2, 0)*60)</f>
        <v>420</v>
      </c>
      <c r="N349" s="30">
        <f>IF(ISNA(VLOOKUP($A349,'Taxi in times'!$B$483:$C$1074, 2, 0)), 'ICAO LTO Cycle times'!$D$8,VLOOKUP($A349,'Taxi in times'!$B$483:$C$1074, 2, 0)*60)</f>
        <v>380.16806722689074</v>
      </c>
      <c r="O349" s="30">
        <f>IF(ISNA(VLOOKUP($A349,'Taxi in times'!$B$1074:$C$1700, 2, 0)), 'ICAO LTO Cycle times'!$D$8,VLOOKUP($A349,'Taxi in times'!$B$1074:$C$1700, 2, 0)*60)</f>
        <v>396.93811074918568</v>
      </c>
      <c r="P349" s="30">
        <f>IF(ISNA(VLOOKUP($A349,'Taxi in times'!$B$1700:$C$2346, 2, 0)), 'ICAO LTO Cycle times'!$D$8,VLOOKUP($A349,'Taxi in times'!$B$1700:$C$2346, 2, 0)*60)</f>
        <v>389.82758620689651</v>
      </c>
      <c r="Q349" s="30">
        <f>IF(ISNA(VLOOKUP($A349,'Taxi in times'!$B$2346:$C$3020, 2, 0)), 'ICAO LTO Cycle times'!$D$8,VLOOKUP($A349,'Taxi in times'!$B$2346:$C$3020, 2, 0)*60)</f>
        <v>397.75700934579436</v>
      </c>
      <c r="R349" s="30">
        <f>IF(ISNA(VLOOKUP($A349,'Taxi in times'!$B$3020:$C$3684, 2, 0)), 'ICAO LTO Cycle times'!$D$8,VLOOKUP($A349,'Taxi in times'!$B$3020:$C$3684, 2, 0)*60)</f>
        <v>386.16279069767444</v>
      </c>
      <c r="S349" s="30">
        <f>IF(ISNA(VLOOKUP($A349,'Taxi in times'!$B$3684:$C$4389, 2, 0)), 'ICAO LTO Cycle times'!$D$8,VLOOKUP($A349,'Taxi in times'!$B$3684:$C$4389, 2, 0)*60)</f>
        <v>386.158038147139</v>
      </c>
      <c r="T349" s="30">
        <f>IF(ISNA(VLOOKUP($A349,'Taxi in times'!$B$4389:$C$5084, 2, 0)), 'ICAO LTO Cycle times'!$D$8,VLOOKUP($A349,'Taxi in times'!$B$4389:$C$5084, 2, 0)*60)</f>
        <v>431.39423076923077</v>
      </c>
      <c r="U349" s="30">
        <f>IF(ISNA(VLOOKUP($A349,'Taxi in times'!$B$5085:$C$5749, 2, 0)), 'ICAO LTO Cycle times'!$D$8,VLOOKUP($A349,'Taxi in times'!$B$5085:$C$5749, 2, 0)*60)</f>
        <v>424.17391304347825</v>
      </c>
      <c r="V349" s="30">
        <f>IF(ISNA(VLOOKUP($A349,'Taxi in times'!$B$5750:$C$6509, 2, 0)), 'ICAO LTO Cycle times'!$D$8,VLOOKUP($A349,'Taxi in times'!$B$5750:$C$6509, 2, 0)*60)</f>
        <v>455.27216174183513</v>
      </c>
      <c r="W349" s="30">
        <f>IF(ISNA(VLOOKUP($A349,'Taxi in times'!$B$6510:$C$7239, 2, 0)), 'ICAO LTO Cycle times'!$D$8,VLOOKUP($A349,'Taxi in times'!$B$6510:$C$7239, 2, 0)*60)</f>
        <v>454.83870967741939</v>
      </c>
    </row>
    <row r="350" spans="1:23">
      <c r="A350" s="3" t="s">
        <v>1269</v>
      </c>
      <c r="B350" s="30">
        <f>IF(ISNA(VLOOKUP($A350,' Taxi out times'!$B$2:$C$483, 2, 0)), 'ICAO LTO Cycle times'!$D$7,VLOOKUP($A350,' Taxi out times'!$B$2:$C$483, 2, 0)*60)</f>
        <v>1140</v>
      </c>
      <c r="C350" s="30">
        <f>IF(ISNA(VLOOKUP($A350,' Taxi out times'!$B$484:$C$1071, 2, 0)), 'ICAO LTO Cycle times'!$D$7,VLOOKUP($A350,' Taxi out times'!$B$484:$C$1071, 2, 0)*60)</f>
        <v>1140</v>
      </c>
      <c r="D350" s="30">
        <f>IF(ISNA(VLOOKUP($A350,' Taxi out times'!$B$1072:$C$1692, 2, 0)), 'ICAO LTO Cycle times'!$D$7,VLOOKUP($A350,' Taxi out times'!$B$1072:$C$1692, 2, 0)*60)</f>
        <v>1140</v>
      </c>
      <c r="E350" s="30">
        <f>IF(ISNA(VLOOKUP($A350,' Taxi out times'!$B$1693:$C$2329, 2, 0)), 'ICAO LTO Cycle times'!$D$7,VLOOKUP($A350,' Taxi out times'!$B$1693:$C$2329, 2, 0)*60)</f>
        <v>1140</v>
      </c>
      <c r="F350" s="30">
        <f>IF(ISNA(VLOOKUP($A350,' Taxi out times'!$B$2330:$C$2997, 2, 0)), 'ICAO LTO Cycle times'!$D$7,VLOOKUP($A350,' Taxi out times'!$B$2330:$C$2997, 2, 0)*60)</f>
        <v>1140</v>
      </c>
      <c r="G350" s="30">
        <f>IF(ISNA(VLOOKUP($A350,' Taxi out times'!$B$2998:$C$3661, 2, 0)), 'ICAO LTO Cycle times'!$D$7,VLOOKUP($A350,' Taxi out times'!$B$2998:$C$3661, 2, 0)*60)</f>
        <v>1140</v>
      </c>
      <c r="H350" s="30">
        <f>IF(ISNA(VLOOKUP($A350,' Taxi out times'!$B$3662:$C$4362, 2, 0)), 'ICAO LTO Cycle times'!$D$7,VLOOKUP($A350,' Taxi out times'!$B$3662:$C$4362, 2, 0)*60)</f>
        <v>1140</v>
      </c>
      <c r="I350" s="30">
        <f>IF(ISNA(VLOOKUP($A350,' Taxi out times'!$B$4363:$C$5052, 2, 0)), 'ICAO LTO Cycle times'!$D$7,VLOOKUP($A350,' Taxi out times'!$B$4363:$C$5052, 2, 0)*60)</f>
        <v>1140</v>
      </c>
      <c r="J350" s="30">
        <f>IF(ISNA(VLOOKUP($A350,' Taxi out times'!$B$5053:$C$5713, 2, 0)), 'ICAO LTO Cycle times'!$D$7,VLOOKUP($A350,' Taxi out times'!$B$5053:$C$5713, 2, 0)*60)</f>
        <v>1140</v>
      </c>
      <c r="K350" s="30">
        <f>IF(ISNA(VLOOKUP($A350,' Taxi out times'!$B$5714:$C$6466, 2, 0)), 'ICAO LTO Cycle times'!$D$7,VLOOKUP($A350,' Taxi out times'!$B$5713:$C$6466, 2, 0)*60)</f>
        <v>882.71186440677968</v>
      </c>
      <c r="L350" s="30">
        <f>IF(ISNA(VLOOKUP($A350,' Taxi out times'!$B$6467:$C$7195, 2, 0)), 'ICAO LTO Cycle times'!$D$7,VLOOKUP($A350,' Taxi out times'!$B$6467:$C$7195, 2, 0)*60)</f>
        <v>905.55555555555566</v>
      </c>
      <c r="M350" s="30">
        <f>IF(ISNA(VLOOKUP($A350,'Taxi in times'!$B$2:$C$483, 2, 0)), 'ICAO LTO Cycle times'!$D$8,VLOOKUP($A350,'Taxi in times'!$B$2:$C$483, 2, 0)*60)</f>
        <v>420</v>
      </c>
      <c r="N350" s="30">
        <f>IF(ISNA(VLOOKUP($A350,'Taxi in times'!$B$483:$C$1074, 2, 0)), 'ICAO LTO Cycle times'!$D$8,VLOOKUP($A350,'Taxi in times'!$B$483:$C$1074, 2, 0)*60)</f>
        <v>420</v>
      </c>
      <c r="O350" s="30">
        <f>IF(ISNA(VLOOKUP($A350,'Taxi in times'!$B$1074:$C$1700, 2, 0)), 'ICAO LTO Cycle times'!$D$8,VLOOKUP($A350,'Taxi in times'!$B$1074:$C$1700, 2, 0)*60)</f>
        <v>420</v>
      </c>
      <c r="P350" s="30">
        <f>IF(ISNA(VLOOKUP($A350,'Taxi in times'!$B$1700:$C$2346, 2, 0)), 'ICAO LTO Cycle times'!$D$8,VLOOKUP($A350,'Taxi in times'!$B$1700:$C$2346, 2, 0)*60)</f>
        <v>420</v>
      </c>
      <c r="Q350" s="30">
        <f>IF(ISNA(VLOOKUP($A350,'Taxi in times'!$B$2346:$C$3020, 2, 0)), 'ICAO LTO Cycle times'!$D$8,VLOOKUP($A350,'Taxi in times'!$B$2346:$C$3020, 2, 0)*60)</f>
        <v>420</v>
      </c>
      <c r="R350" s="30">
        <f>IF(ISNA(VLOOKUP($A350,'Taxi in times'!$B$3020:$C$3684, 2, 0)), 'ICAO LTO Cycle times'!$D$8,VLOOKUP($A350,'Taxi in times'!$B$3020:$C$3684, 2, 0)*60)</f>
        <v>420</v>
      </c>
      <c r="S350" s="30">
        <f>IF(ISNA(VLOOKUP($A350,'Taxi in times'!$B$3684:$C$4389, 2, 0)), 'ICAO LTO Cycle times'!$D$8,VLOOKUP($A350,'Taxi in times'!$B$3684:$C$4389, 2, 0)*60)</f>
        <v>420</v>
      </c>
      <c r="T350" s="30">
        <f>IF(ISNA(VLOOKUP($A350,'Taxi in times'!$B$4389:$C$5084, 2, 0)), 'ICAO LTO Cycle times'!$D$8,VLOOKUP($A350,'Taxi in times'!$B$4389:$C$5084, 2, 0)*60)</f>
        <v>420</v>
      </c>
      <c r="U350" s="30">
        <f>IF(ISNA(VLOOKUP($A350,'Taxi in times'!$B$5085:$C$5749, 2, 0)), 'ICAO LTO Cycle times'!$D$8,VLOOKUP($A350,'Taxi in times'!$B$5085:$C$5749, 2, 0)*60)</f>
        <v>420</v>
      </c>
      <c r="V350" s="30">
        <f>IF(ISNA(VLOOKUP($A350,'Taxi in times'!$B$5750:$C$6509, 2, 0)), 'ICAO LTO Cycle times'!$D$8,VLOOKUP($A350,'Taxi in times'!$B$5750:$C$6509, 2, 0)*60)</f>
        <v>313.50993377483445</v>
      </c>
      <c r="W350" s="30">
        <f>IF(ISNA(VLOOKUP($A350,'Taxi in times'!$B$6510:$C$7239, 2, 0)), 'ICAO LTO Cycle times'!$D$8,VLOOKUP($A350,'Taxi in times'!$B$6510:$C$7239, 2, 0)*60)</f>
        <v>337.25490196078431</v>
      </c>
    </row>
    <row r="351" spans="1:23">
      <c r="A351" s="3" t="s">
        <v>635</v>
      </c>
      <c r="B351" s="30">
        <f>IF(ISNA(VLOOKUP($A351,' Taxi out times'!$B$2:$C$483, 2, 0)), 'ICAO LTO Cycle times'!$D$7,VLOOKUP($A351,' Taxi out times'!$B$2:$C$483, 2, 0)*60)</f>
        <v>1127.8321678321679</v>
      </c>
      <c r="C351" s="30">
        <f>IF(ISNA(VLOOKUP($A351,' Taxi out times'!$B$484:$C$1071, 2, 0)), 'ICAO LTO Cycle times'!$D$7,VLOOKUP($A351,' Taxi out times'!$B$484:$C$1071, 2, 0)*60)</f>
        <v>985.0803858520901</v>
      </c>
      <c r="D351" s="30">
        <f>IF(ISNA(VLOOKUP($A351,' Taxi out times'!$B$1072:$C$1692, 2, 0)), 'ICAO LTO Cycle times'!$D$7,VLOOKUP($A351,' Taxi out times'!$B$1072:$C$1692, 2, 0)*60)</f>
        <v>983.68070953436802</v>
      </c>
      <c r="E351" s="30">
        <f>IF(ISNA(VLOOKUP($A351,' Taxi out times'!$B$1693:$C$2329, 2, 0)), 'ICAO LTO Cycle times'!$D$7,VLOOKUP($A351,' Taxi out times'!$B$1693:$C$2329, 2, 0)*60)</f>
        <v>932.32558139534888</v>
      </c>
      <c r="F351" s="30">
        <f>IF(ISNA(VLOOKUP($A351,' Taxi out times'!$B$2330:$C$2997, 2, 0)), 'ICAO LTO Cycle times'!$D$7,VLOOKUP($A351,' Taxi out times'!$B$2330:$C$2997, 2, 0)*60)</f>
        <v>902.81588447653439</v>
      </c>
      <c r="G351" s="30">
        <f>IF(ISNA(VLOOKUP($A351,' Taxi out times'!$B$2998:$C$3661, 2, 0)), 'ICAO LTO Cycle times'!$D$7,VLOOKUP($A351,' Taxi out times'!$B$2998:$C$3661, 2, 0)*60)</f>
        <v>930</v>
      </c>
      <c r="H351" s="30">
        <f>IF(ISNA(VLOOKUP($A351,' Taxi out times'!$B$3662:$C$4362, 2, 0)), 'ICAO LTO Cycle times'!$D$7,VLOOKUP($A351,' Taxi out times'!$B$3662:$C$4362, 2, 0)*60)</f>
        <v>904.75961538461536</v>
      </c>
      <c r="I351" s="30">
        <f>IF(ISNA(VLOOKUP($A351,' Taxi out times'!$B$4363:$C$5052, 2, 0)), 'ICAO LTO Cycle times'!$D$7,VLOOKUP($A351,' Taxi out times'!$B$4363:$C$5052, 2, 0)*60)</f>
        <v>941.62583518930956</v>
      </c>
      <c r="J351" s="30">
        <f>IF(ISNA(VLOOKUP($A351,' Taxi out times'!$B$5053:$C$5713, 2, 0)), 'ICAO LTO Cycle times'!$D$7,VLOOKUP($A351,' Taxi out times'!$B$5053:$C$5713, 2, 0)*60)</f>
        <v>896.9028340080971</v>
      </c>
      <c r="K351" s="30">
        <f>IF(ISNA(VLOOKUP($A351,' Taxi out times'!$B$5714:$C$6466, 2, 0)), 'ICAO LTO Cycle times'!$D$7,VLOOKUP($A351,' Taxi out times'!$B$5713:$C$6466, 2, 0)*60)</f>
        <v>905.41395348837204</v>
      </c>
      <c r="L351" s="30">
        <f>IF(ISNA(VLOOKUP($A351,' Taxi out times'!$B$6467:$C$7195, 2, 0)), 'ICAO LTO Cycle times'!$D$7,VLOOKUP($A351,' Taxi out times'!$B$6467:$C$7195, 2, 0)*60)</f>
        <v>905.14946962391514</v>
      </c>
      <c r="M351" s="30">
        <f>IF(ISNA(VLOOKUP($A351,'Taxi in times'!$B$2:$C$483, 2, 0)), 'ICAO LTO Cycle times'!$D$8,VLOOKUP($A351,'Taxi in times'!$B$2:$C$483, 2, 0)*60)</f>
        <v>450.19354838709677</v>
      </c>
      <c r="N351" s="30">
        <f>IF(ISNA(VLOOKUP($A351,'Taxi in times'!$B$483:$C$1074, 2, 0)), 'ICAO LTO Cycle times'!$D$8,VLOOKUP($A351,'Taxi in times'!$B$483:$C$1074, 2, 0)*60)</f>
        <v>446.03389830508479</v>
      </c>
      <c r="O351" s="30">
        <f>IF(ISNA(VLOOKUP($A351,'Taxi in times'!$B$1074:$C$1700, 2, 0)), 'ICAO LTO Cycle times'!$D$8,VLOOKUP($A351,'Taxi in times'!$B$1074:$C$1700, 2, 0)*60)</f>
        <v>458.15126050420173</v>
      </c>
      <c r="P351" s="30">
        <f>IF(ISNA(VLOOKUP($A351,'Taxi in times'!$B$1700:$C$2346, 2, 0)), 'ICAO LTO Cycle times'!$D$8,VLOOKUP($A351,'Taxi in times'!$B$1700:$C$2346, 2, 0)*60)</f>
        <v>455.57986870897156</v>
      </c>
      <c r="Q351" s="30">
        <f>IF(ISNA(VLOOKUP($A351,'Taxi in times'!$B$2346:$C$3020, 2, 0)), 'ICAO LTO Cycle times'!$D$8,VLOOKUP($A351,'Taxi in times'!$B$2346:$C$3020, 2, 0)*60)</f>
        <v>449.58742632612967</v>
      </c>
      <c r="R351" s="30">
        <f>IF(ISNA(VLOOKUP($A351,'Taxi in times'!$B$3020:$C$3684, 2, 0)), 'ICAO LTO Cycle times'!$D$8,VLOOKUP($A351,'Taxi in times'!$B$3020:$C$3684, 2, 0)*60)</f>
        <v>464.77064220183485</v>
      </c>
      <c r="S351" s="30">
        <f>IF(ISNA(VLOOKUP($A351,'Taxi in times'!$B$3684:$C$4389, 2, 0)), 'ICAO LTO Cycle times'!$D$8,VLOOKUP($A351,'Taxi in times'!$B$3684:$C$4389, 2, 0)*60)</f>
        <v>448.67052023121386</v>
      </c>
      <c r="T351" s="30">
        <f>IF(ISNA(VLOOKUP($A351,'Taxi in times'!$B$4389:$C$5084, 2, 0)), 'ICAO LTO Cycle times'!$D$8,VLOOKUP($A351,'Taxi in times'!$B$4389:$C$5084, 2, 0)*60)</f>
        <v>462.06896551724139</v>
      </c>
      <c r="U351" s="30">
        <f>IF(ISNA(VLOOKUP($A351,'Taxi in times'!$B$5085:$C$5749, 2, 0)), 'ICAO LTO Cycle times'!$D$8,VLOOKUP($A351,'Taxi in times'!$B$5085:$C$5749, 2, 0)*60)</f>
        <v>446.21052631578948</v>
      </c>
      <c r="V351" s="30">
        <f>IF(ISNA(VLOOKUP($A351,'Taxi in times'!$B$5750:$C$6509, 2, 0)), 'ICAO LTO Cycle times'!$D$8,VLOOKUP($A351,'Taxi in times'!$B$5750:$C$6509, 2, 0)*60)</f>
        <v>435.59471365638763</v>
      </c>
      <c r="W351" s="30">
        <f>IF(ISNA(VLOOKUP($A351,'Taxi in times'!$B$6510:$C$7239, 2, 0)), 'ICAO LTO Cycle times'!$D$8,VLOOKUP($A351,'Taxi in times'!$B$6510:$C$7239, 2, 0)*60)</f>
        <v>454.6875</v>
      </c>
    </row>
    <row r="352" spans="1:23">
      <c r="A352" s="3" t="s">
        <v>636</v>
      </c>
      <c r="B352" s="30">
        <f>IF(ISNA(VLOOKUP($A352,' Taxi out times'!$B$2:$C$483, 2, 0)), 'ICAO LTO Cycle times'!$D$7,VLOOKUP($A352,' Taxi out times'!$B$2:$C$483, 2, 0)*60)</f>
        <v>1299.8150782361308</v>
      </c>
      <c r="C352" s="30">
        <f>IF(ISNA(VLOOKUP($A352,' Taxi out times'!$B$484:$C$1071, 2, 0)), 'ICAO LTO Cycle times'!$D$7,VLOOKUP($A352,' Taxi out times'!$B$484:$C$1071, 2, 0)*60)</f>
        <v>1309.7204045211186</v>
      </c>
      <c r="D352" s="30">
        <f>IF(ISNA(VLOOKUP($A352,' Taxi out times'!$B$1072:$C$1692, 2, 0)), 'ICAO LTO Cycle times'!$D$7,VLOOKUP($A352,' Taxi out times'!$B$1072:$C$1692, 2, 0)*60)</f>
        <v>1372.9223473621814</v>
      </c>
      <c r="E352" s="30">
        <f>IF(ISNA(VLOOKUP($A352,' Taxi out times'!$B$1693:$C$2329, 2, 0)), 'ICAO LTO Cycle times'!$D$7,VLOOKUP($A352,' Taxi out times'!$B$1693:$C$2329, 2, 0)*60)</f>
        <v>1366.6562986003109</v>
      </c>
      <c r="F352" s="30">
        <f>IF(ISNA(VLOOKUP($A352,' Taxi out times'!$B$2330:$C$2997, 2, 0)), 'ICAO LTO Cycle times'!$D$7,VLOOKUP($A352,' Taxi out times'!$B$2330:$C$2997, 2, 0)*60)</f>
        <v>1395.8834705509817</v>
      </c>
      <c r="G352" s="30">
        <f>IF(ISNA(VLOOKUP($A352,' Taxi out times'!$B$2998:$C$3661, 2, 0)), 'ICAO LTO Cycle times'!$D$7,VLOOKUP($A352,' Taxi out times'!$B$2998:$C$3661, 2, 0)*60)</f>
        <v>1401.9739292364991</v>
      </c>
      <c r="H352" s="30">
        <f>IF(ISNA(VLOOKUP($A352,' Taxi out times'!$B$3662:$C$4362, 2, 0)), 'ICAO LTO Cycle times'!$D$7,VLOOKUP($A352,' Taxi out times'!$B$3662:$C$4362, 2, 0)*60)</f>
        <v>1348.3252032520327</v>
      </c>
      <c r="I352" s="30">
        <f>IF(ISNA(VLOOKUP($A352,' Taxi out times'!$B$4363:$C$5052, 2, 0)), 'ICAO LTO Cycle times'!$D$7,VLOOKUP($A352,' Taxi out times'!$B$4363:$C$5052, 2, 0)*60)</f>
        <v>1213.2375577219086</v>
      </c>
      <c r="J352" s="30">
        <f>IF(ISNA(VLOOKUP($A352,' Taxi out times'!$B$5053:$C$5713, 2, 0)), 'ICAO LTO Cycle times'!$D$7,VLOOKUP($A352,' Taxi out times'!$B$5053:$C$5713, 2, 0)*60)</f>
        <v>1182.8057913130306</v>
      </c>
      <c r="K352" s="30">
        <f>IF(ISNA(VLOOKUP($A352,' Taxi out times'!$B$5714:$C$6466, 2, 0)), 'ICAO LTO Cycle times'!$D$7,VLOOKUP($A352,' Taxi out times'!$B$5713:$C$6466, 2, 0)*60)</f>
        <v>1067.7071682765634</v>
      </c>
      <c r="L352" s="30">
        <f>IF(ISNA(VLOOKUP($A352,' Taxi out times'!$B$6467:$C$7195, 2, 0)), 'ICAO LTO Cycle times'!$D$7,VLOOKUP($A352,' Taxi out times'!$B$6467:$C$7195, 2, 0)*60)</f>
        <v>1133.9203148057059</v>
      </c>
      <c r="M352" s="30">
        <f>IF(ISNA(VLOOKUP($A352,'Taxi in times'!$B$2:$C$483, 2, 0)), 'ICAO LTO Cycle times'!$D$8,VLOOKUP($A352,'Taxi in times'!$B$2:$C$483, 2, 0)*60)</f>
        <v>499.40639269406398</v>
      </c>
      <c r="N352" s="30">
        <f>IF(ISNA(VLOOKUP($A352,'Taxi in times'!$B$483:$C$1074, 2, 0)), 'ICAO LTO Cycle times'!$D$8,VLOOKUP($A352,'Taxi in times'!$B$483:$C$1074, 2, 0)*60)</f>
        <v>529.78064516129029</v>
      </c>
      <c r="O352" s="30">
        <f>IF(ISNA(VLOOKUP($A352,'Taxi in times'!$B$1074:$C$1700, 2, 0)), 'ICAO LTO Cycle times'!$D$8,VLOOKUP($A352,'Taxi in times'!$B$1074:$C$1700, 2, 0)*60)</f>
        <v>580.86805555555554</v>
      </c>
      <c r="P352" s="30">
        <f>IF(ISNA(VLOOKUP($A352,'Taxi in times'!$B$1700:$C$2346, 2, 0)), 'ICAO LTO Cycle times'!$D$8,VLOOKUP($A352,'Taxi in times'!$B$1700:$C$2346, 2, 0)*60)</f>
        <v>556.75516224188789</v>
      </c>
      <c r="Q352" s="30">
        <f>IF(ISNA(VLOOKUP($A352,'Taxi in times'!$B$2346:$C$3020, 2, 0)), 'ICAO LTO Cycle times'!$D$8,VLOOKUP($A352,'Taxi in times'!$B$2346:$C$3020, 2, 0)*60)</f>
        <v>562.10884353741494</v>
      </c>
      <c r="R352" s="30">
        <f>IF(ISNA(VLOOKUP($A352,'Taxi in times'!$B$3020:$C$3684, 2, 0)), 'ICAO LTO Cycle times'!$D$8,VLOOKUP($A352,'Taxi in times'!$B$3020:$C$3684, 2, 0)*60)</f>
        <v>588.48920863309354</v>
      </c>
      <c r="S352" s="30">
        <f>IF(ISNA(VLOOKUP($A352,'Taxi in times'!$B$3684:$C$4389, 2, 0)), 'ICAO LTO Cycle times'!$D$8,VLOOKUP($A352,'Taxi in times'!$B$3684:$C$4389, 2, 0)*60)</f>
        <v>638.49517031011692</v>
      </c>
      <c r="T352" s="30">
        <f>IF(ISNA(VLOOKUP($A352,'Taxi in times'!$B$4389:$C$5084, 2, 0)), 'ICAO LTO Cycle times'!$D$8,VLOOKUP($A352,'Taxi in times'!$B$4389:$C$5084, 2, 0)*60)</f>
        <v>649.44444444444446</v>
      </c>
      <c r="U352" s="30">
        <f>IF(ISNA(VLOOKUP($A352,'Taxi in times'!$B$5085:$C$5749, 2, 0)), 'ICAO LTO Cycle times'!$D$8,VLOOKUP($A352,'Taxi in times'!$B$5085:$C$5749, 2, 0)*60)</f>
        <v>643.12781954887214</v>
      </c>
      <c r="V352" s="30">
        <f>IF(ISNA(VLOOKUP($A352,'Taxi in times'!$B$5750:$C$6509, 2, 0)), 'ICAO LTO Cycle times'!$D$8,VLOOKUP($A352,'Taxi in times'!$B$5750:$C$6509, 2, 0)*60)</f>
        <v>645.25190839694665</v>
      </c>
      <c r="W352" s="30">
        <f>IF(ISNA(VLOOKUP($A352,'Taxi in times'!$B$6510:$C$7239, 2, 0)), 'ICAO LTO Cycle times'!$D$8,VLOOKUP($A352,'Taxi in times'!$B$6510:$C$7239, 2, 0)*60)</f>
        <v>617.74486383182034</v>
      </c>
    </row>
    <row r="353" spans="1:23">
      <c r="A353" s="3" t="s">
        <v>1270</v>
      </c>
      <c r="B353" s="30">
        <f>IF(ISNA(VLOOKUP($A353,' Taxi out times'!$B$2:$C$483, 2, 0)), 'ICAO LTO Cycle times'!$D$7,VLOOKUP($A353,' Taxi out times'!$B$2:$C$483, 2, 0)*60)</f>
        <v>1140</v>
      </c>
      <c r="C353" s="30">
        <f>IF(ISNA(VLOOKUP($A353,' Taxi out times'!$B$484:$C$1071, 2, 0)), 'ICAO LTO Cycle times'!$D$7,VLOOKUP($A353,' Taxi out times'!$B$484:$C$1071, 2, 0)*60)</f>
        <v>1140</v>
      </c>
      <c r="D353" s="30">
        <f>IF(ISNA(VLOOKUP($A353,' Taxi out times'!$B$1072:$C$1692, 2, 0)), 'ICAO LTO Cycle times'!$D$7,VLOOKUP($A353,' Taxi out times'!$B$1072:$C$1692, 2, 0)*60)</f>
        <v>1140</v>
      </c>
      <c r="E353" s="30">
        <f>IF(ISNA(VLOOKUP($A353,' Taxi out times'!$B$1693:$C$2329, 2, 0)), 'ICAO LTO Cycle times'!$D$7,VLOOKUP($A353,' Taxi out times'!$B$1693:$C$2329, 2, 0)*60)</f>
        <v>1140</v>
      </c>
      <c r="F353" s="30">
        <f>IF(ISNA(VLOOKUP($A353,' Taxi out times'!$B$2330:$C$2997, 2, 0)), 'ICAO LTO Cycle times'!$D$7,VLOOKUP($A353,' Taxi out times'!$B$2330:$C$2997, 2, 0)*60)</f>
        <v>1140</v>
      </c>
      <c r="G353" s="30">
        <f>IF(ISNA(VLOOKUP($A353,' Taxi out times'!$B$2998:$C$3661, 2, 0)), 'ICAO LTO Cycle times'!$D$7,VLOOKUP($A353,' Taxi out times'!$B$2998:$C$3661, 2, 0)*60)</f>
        <v>1140</v>
      </c>
      <c r="H353" s="30">
        <f>IF(ISNA(VLOOKUP($A353,' Taxi out times'!$B$3662:$C$4362, 2, 0)), 'ICAO LTO Cycle times'!$D$7,VLOOKUP($A353,' Taxi out times'!$B$3662:$C$4362, 2, 0)*60)</f>
        <v>1140</v>
      </c>
      <c r="I353" s="30">
        <f>IF(ISNA(VLOOKUP($A353,' Taxi out times'!$B$4363:$C$5052, 2, 0)), 'ICAO LTO Cycle times'!$D$7,VLOOKUP($A353,' Taxi out times'!$B$4363:$C$5052, 2, 0)*60)</f>
        <v>1140</v>
      </c>
      <c r="J353" s="30">
        <f>IF(ISNA(VLOOKUP($A353,' Taxi out times'!$B$5053:$C$5713, 2, 0)), 'ICAO LTO Cycle times'!$D$7,VLOOKUP($A353,' Taxi out times'!$B$5053:$C$5713, 2, 0)*60)</f>
        <v>1140</v>
      </c>
      <c r="K353" s="30">
        <f>IF(ISNA(VLOOKUP($A353,' Taxi out times'!$B$5714:$C$6466, 2, 0)), 'ICAO LTO Cycle times'!$D$7,VLOOKUP($A353,' Taxi out times'!$B$5713:$C$6466, 2, 0)*60)</f>
        <v>1221.7985611510792</v>
      </c>
      <c r="L353" s="30">
        <f>IF(ISNA(VLOOKUP($A353,' Taxi out times'!$B$6467:$C$7195, 2, 0)), 'ICAO LTO Cycle times'!$D$7,VLOOKUP($A353,' Taxi out times'!$B$6467:$C$7195, 2, 0)*60)</f>
        <v>1205.3781512605042</v>
      </c>
      <c r="M353" s="30">
        <f>IF(ISNA(VLOOKUP($A353,'Taxi in times'!$B$2:$C$483, 2, 0)), 'ICAO LTO Cycle times'!$D$8,VLOOKUP($A353,'Taxi in times'!$B$2:$C$483, 2, 0)*60)</f>
        <v>420</v>
      </c>
      <c r="N353" s="30">
        <f>IF(ISNA(VLOOKUP($A353,'Taxi in times'!$B$483:$C$1074, 2, 0)), 'ICAO LTO Cycle times'!$D$8,VLOOKUP($A353,'Taxi in times'!$B$483:$C$1074, 2, 0)*60)</f>
        <v>420</v>
      </c>
      <c r="O353" s="30">
        <f>IF(ISNA(VLOOKUP($A353,'Taxi in times'!$B$1074:$C$1700, 2, 0)), 'ICAO LTO Cycle times'!$D$8,VLOOKUP($A353,'Taxi in times'!$B$1074:$C$1700, 2, 0)*60)</f>
        <v>420</v>
      </c>
      <c r="P353" s="30">
        <f>IF(ISNA(VLOOKUP($A353,'Taxi in times'!$B$1700:$C$2346, 2, 0)), 'ICAO LTO Cycle times'!$D$8,VLOOKUP($A353,'Taxi in times'!$B$1700:$C$2346, 2, 0)*60)</f>
        <v>420</v>
      </c>
      <c r="Q353" s="30">
        <f>IF(ISNA(VLOOKUP($A353,'Taxi in times'!$B$2346:$C$3020, 2, 0)), 'ICAO LTO Cycle times'!$D$8,VLOOKUP($A353,'Taxi in times'!$B$2346:$C$3020, 2, 0)*60)</f>
        <v>420</v>
      </c>
      <c r="R353" s="30">
        <f>IF(ISNA(VLOOKUP($A353,'Taxi in times'!$B$3020:$C$3684, 2, 0)), 'ICAO LTO Cycle times'!$D$8,VLOOKUP($A353,'Taxi in times'!$B$3020:$C$3684, 2, 0)*60)</f>
        <v>420</v>
      </c>
      <c r="S353" s="30">
        <f>IF(ISNA(VLOOKUP($A353,'Taxi in times'!$B$3684:$C$4389, 2, 0)), 'ICAO LTO Cycle times'!$D$8,VLOOKUP($A353,'Taxi in times'!$B$3684:$C$4389, 2, 0)*60)</f>
        <v>420</v>
      </c>
      <c r="T353" s="30">
        <f>IF(ISNA(VLOOKUP($A353,'Taxi in times'!$B$4389:$C$5084, 2, 0)), 'ICAO LTO Cycle times'!$D$8,VLOOKUP($A353,'Taxi in times'!$B$4389:$C$5084, 2, 0)*60)</f>
        <v>420</v>
      </c>
      <c r="U353" s="30">
        <f>IF(ISNA(VLOOKUP($A353,'Taxi in times'!$B$5085:$C$5749, 2, 0)), 'ICAO LTO Cycle times'!$D$8,VLOOKUP($A353,'Taxi in times'!$B$5085:$C$5749, 2, 0)*60)</f>
        <v>420</v>
      </c>
      <c r="V353" s="30">
        <f>IF(ISNA(VLOOKUP($A353,'Taxi in times'!$B$5750:$C$6509, 2, 0)), 'ICAO LTO Cycle times'!$D$8,VLOOKUP($A353,'Taxi in times'!$B$5750:$C$6509, 2, 0)*60)</f>
        <v>496.59574468085106</v>
      </c>
      <c r="W353" s="30">
        <f>IF(ISNA(VLOOKUP($A353,'Taxi in times'!$B$6510:$C$7239, 2, 0)), 'ICAO LTO Cycle times'!$D$8,VLOOKUP($A353,'Taxi in times'!$B$6510:$C$7239, 2, 0)*60)</f>
        <v>485.68245125348193</v>
      </c>
    </row>
    <row r="354" spans="1:23">
      <c r="A354" s="3" t="s">
        <v>1134</v>
      </c>
      <c r="B354" s="30">
        <f>IF(ISNA(VLOOKUP($A354,' Taxi out times'!$B$2:$C$483, 2, 0)), 'ICAO LTO Cycle times'!$D$7,VLOOKUP($A354,' Taxi out times'!$B$2:$C$483, 2, 0)*60)</f>
        <v>1140</v>
      </c>
      <c r="C354" s="30">
        <f>IF(ISNA(VLOOKUP($A354,' Taxi out times'!$B$484:$C$1071, 2, 0)), 'ICAO LTO Cycle times'!$D$7,VLOOKUP($A354,' Taxi out times'!$B$484:$C$1071, 2, 0)*60)</f>
        <v>1140</v>
      </c>
      <c r="D354" s="30">
        <f>IF(ISNA(VLOOKUP($A354,' Taxi out times'!$B$1072:$C$1692, 2, 0)), 'ICAO LTO Cycle times'!$D$7,VLOOKUP($A354,' Taxi out times'!$B$1072:$C$1692, 2, 0)*60)</f>
        <v>939.45945945945948</v>
      </c>
      <c r="E354" s="30">
        <f>IF(ISNA(VLOOKUP($A354,' Taxi out times'!$B$1693:$C$2329, 2, 0)), 'ICAO LTO Cycle times'!$D$7,VLOOKUP($A354,' Taxi out times'!$B$1693:$C$2329, 2, 0)*60)</f>
        <v>1122.818181818182</v>
      </c>
      <c r="F354" s="30">
        <f>IF(ISNA(VLOOKUP($A354,' Taxi out times'!$B$2330:$C$2997, 2, 0)), 'ICAO LTO Cycle times'!$D$7,VLOOKUP($A354,' Taxi out times'!$B$2330:$C$2997, 2, 0)*60)</f>
        <v>1140</v>
      </c>
      <c r="G354" s="30">
        <f>IF(ISNA(VLOOKUP($A354,' Taxi out times'!$B$2998:$C$3661, 2, 0)), 'ICAO LTO Cycle times'!$D$7,VLOOKUP($A354,' Taxi out times'!$B$2998:$C$3661, 2, 0)*60)</f>
        <v>1140</v>
      </c>
      <c r="H354" s="30">
        <f>IF(ISNA(VLOOKUP($A354,' Taxi out times'!$B$3662:$C$4362, 2, 0)), 'ICAO LTO Cycle times'!$D$7,VLOOKUP($A354,' Taxi out times'!$B$3662:$C$4362, 2, 0)*60)</f>
        <v>1140</v>
      </c>
      <c r="I354" s="30">
        <f>IF(ISNA(VLOOKUP($A354,' Taxi out times'!$B$4363:$C$5052, 2, 0)), 'ICAO LTO Cycle times'!$D$7,VLOOKUP($A354,' Taxi out times'!$B$4363:$C$5052, 2, 0)*60)</f>
        <v>1140</v>
      </c>
      <c r="J354" s="30">
        <f>IF(ISNA(VLOOKUP($A354,' Taxi out times'!$B$5053:$C$5713, 2, 0)), 'ICAO LTO Cycle times'!$D$7,VLOOKUP($A354,' Taxi out times'!$B$5053:$C$5713, 2, 0)*60)</f>
        <v>1140</v>
      </c>
      <c r="K354" s="30">
        <f>IF(ISNA(VLOOKUP($A354,' Taxi out times'!$B$5714:$C$6466, 2, 0)), 'ICAO LTO Cycle times'!$D$7,VLOOKUP($A354,' Taxi out times'!$B$5713:$C$6466, 2, 0)*60)</f>
        <v>1140</v>
      </c>
      <c r="L354" s="30">
        <f>IF(ISNA(VLOOKUP($A354,' Taxi out times'!$B$6467:$C$7195, 2, 0)), 'ICAO LTO Cycle times'!$D$7,VLOOKUP($A354,' Taxi out times'!$B$6467:$C$7195, 2, 0)*60)</f>
        <v>1140</v>
      </c>
      <c r="M354" s="30">
        <f>IF(ISNA(VLOOKUP($A354,'Taxi in times'!$B$2:$C$483, 2, 0)), 'ICAO LTO Cycle times'!$D$8,VLOOKUP($A354,'Taxi in times'!$B$2:$C$483, 2, 0)*60)</f>
        <v>420</v>
      </c>
      <c r="N354" s="30">
        <f>IF(ISNA(VLOOKUP($A354,'Taxi in times'!$B$483:$C$1074, 2, 0)), 'ICAO LTO Cycle times'!$D$8,VLOOKUP($A354,'Taxi in times'!$B$483:$C$1074, 2, 0)*60)</f>
        <v>420</v>
      </c>
      <c r="O354" s="30">
        <f>IF(ISNA(VLOOKUP($A354,'Taxi in times'!$B$1074:$C$1700, 2, 0)), 'ICAO LTO Cycle times'!$D$8,VLOOKUP($A354,'Taxi in times'!$B$1074:$C$1700, 2, 0)*60)</f>
        <v>420</v>
      </c>
      <c r="P354" s="30">
        <f>IF(ISNA(VLOOKUP($A354,'Taxi in times'!$B$1700:$C$2346, 2, 0)), 'ICAO LTO Cycle times'!$D$8,VLOOKUP($A354,'Taxi in times'!$B$1700:$C$2346, 2, 0)*60)</f>
        <v>485.11627906976747</v>
      </c>
      <c r="Q354" s="30">
        <f>IF(ISNA(VLOOKUP($A354,'Taxi in times'!$B$2346:$C$3020, 2, 0)), 'ICAO LTO Cycle times'!$D$8,VLOOKUP($A354,'Taxi in times'!$B$2346:$C$3020, 2, 0)*60)</f>
        <v>554.78873239436621</v>
      </c>
      <c r="R354" s="30">
        <f>IF(ISNA(VLOOKUP($A354,'Taxi in times'!$B$3020:$C$3684, 2, 0)), 'ICAO LTO Cycle times'!$D$8,VLOOKUP($A354,'Taxi in times'!$B$3020:$C$3684, 2, 0)*60)</f>
        <v>500.59701492537317</v>
      </c>
      <c r="S354" s="30">
        <f>IF(ISNA(VLOOKUP($A354,'Taxi in times'!$B$3684:$C$4389, 2, 0)), 'ICAO LTO Cycle times'!$D$8,VLOOKUP($A354,'Taxi in times'!$B$3684:$C$4389, 2, 0)*60)</f>
        <v>420</v>
      </c>
      <c r="T354" s="30">
        <f>IF(ISNA(VLOOKUP($A354,'Taxi in times'!$B$4389:$C$5084, 2, 0)), 'ICAO LTO Cycle times'!$D$8,VLOOKUP($A354,'Taxi in times'!$B$4389:$C$5084, 2, 0)*60)</f>
        <v>420</v>
      </c>
      <c r="U354" s="30">
        <f>IF(ISNA(VLOOKUP($A354,'Taxi in times'!$B$5085:$C$5749, 2, 0)), 'ICAO LTO Cycle times'!$D$8,VLOOKUP($A354,'Taxi in times'!$B$5085:$C$5749, 2, 0)*60)</f>
        <v>420</v>
      </c>
      <c r="V354" s="30">
        <f>IF(ISNA(VLOOKUP($A354,'Taxi in times'!$B$5750:$C$6509, 2, 0)), 'ICAO LTO Cycle times'!$D$8,VLOOKUP($A354,'Taxi in times'!$B$5750:$C$6509, 2, 0)*60)</f>
        <v>420</v>
      </c>
      <c r="W354" s="30">
        <f>IF(ISNA(VLOOKUP($A354,'Taxi in times'!$B$6510:$C$7239, 2, 0)), 'ICAO LTO Cycle times'!$D$8,VLOOKUP($A354,'Taxi in times'!$B$6510:$C$7239, 2, 0)*60)</f>
        <v>420</v>
      </c>
    </row>
    <row r="355" spans="1:23">
      <c r="A355" s="3" t="s">
        <v>637</v>
      </c>
      <c r="B355" s="30">
        <f>IF(ISNA(VLOOKUP($A355,' Taxi out times'!$B$2:$C$483, 2, 0)), 'ICAO LTO Cycle times'!$D$7,VLOOKUP($A355,' Taxi out times'!$B$2:$C$483, 2, 0)*60)</f>
        <v>1184.5820433436534</v>
      </c>
      <c r="C355" s="30">
        <f>IF(ISNA(VLOOKUP($A355,' Taxi out times'!$B$484:$C$1071, 2, 0)), 'ICAO LTO Cycle times'!$D$7,VLOOKUP($A355,' Taxi out times'!$B$484:$C$1071, 2, 0)*60)</f>
        <v>1202.3136915077989</v>
      </c>
      <c r="D355" s="30">
        <f>IF(ISNA(VLOOKUP($A355,' Taxi out times'!$B$1072:$C$1692, 2, 0)), 'ICAO LTO Cycle times'!$D$7,VLOOKUP($A355,' Taxi out times'!$B$1072:$C$1692, 2, 0)*60)</f>
        <v>1183.3303167420815</v>
      </c>
      <c r="E355" s="30">
        <f>IF(ISNA(VLOOKUP($A355,' Taxi out times'!$B$1693:$C$2329, 2, 0)), 'ICAO LTO Cycle times'!$D$7,VLOOKUP($A355,' Taxi out times'!$B$1693:$C$2329, 2, 0)*60)</f>
        <v>1136.0074713985525</v>
      </c>
      <c r="F355" s="30">
        <f>IF(ISNA(VLOOKUP($A355,' Taxi out times'!$B$2330:$C$2997, 2, 0)), 'ICAO LTO Cycle times'!$D$7,VLOOKUP($A355,' Taxi out times'!$B$2330:$C$2997, 2, 0)*60)</f>
        <v>1072.5551470588234</v>
      </c>
      <c r="G355" s="30">
        <f>IF(ISNA(VLOOKUP($A355,' Taxi out times'!$B$2998:$C$3661, 2, 0)), 'ICAO LTO Cycle times'!$D$7,VLOOKUP($A355,' Taxi out times'!$B$2998:$C$3661, 2, 0)*60)</f>
        <v>1084.9659863945578</v>
      </c>
      <c r="H355" s="30">
        <f>IF(ISNA(VLOOKUP($A355,' Taxi out times'!$B$3662:$C$4362, 2, 0)), 'ICAO LTO Cycle times'!$D$7,VLOOKUP($A355,' Taxi out times'!$B$3662:$C$4362, 2, 0)*60)</f>
        <v>1024.5228877248919</v>
      </c>
      <c r="I355" s="30">
        <f>IF(ISNA(VLOOKUP($A355,' Taxi out times'!$B$4363:$C$5052, 2, 0)), 'ICAO LTO Cycle times'!$D$7,VLOOKUP($A355,' Taxi out times'!$B$4363:$C$5052, 2, 0)*60)</f>
        <v>982.87029288702934</v>
      </c>
      <c r="J355" s="30">
        <f>IF(ISNA(VLOOKUP($A355,' Taxi out times'!$B$5053:$C$5713, 2, 0)), 'ICAO LTO Cycle times'!$D$7,VLOOKUP($A355,' Taxi out times'!$B$5053:$C$5713, 2, 0)*60)</f>
        <v>1010.2021349080171</v>
      </c>
      <c r="K355" s="30">
        <f>IF(ISNA(VLOOKUP($A355,' Taxi out times'!$B$5714:$C$6466, 2, 0)), 'ICAO LTO Cycle times'!$D$7,VLOOKUP($A355,' Taxi out times'!$B$5713:$C$6466, 2, 0)*60)</f>
        <v>1081.8896611642051</v>
      </c>
      <c r="L355" s="30">
        <f>IF(ISNA(VLOOKUP($A355,' Taxi out times'!$B$6467:$C$7195, 2, 0)), 'ICAO LTO Cycle times'!$D$7,VLOOKUP($A355,' Taxi out times'!$B$6467:$C$7195, 2, 0)*60)</f>
        <v>1117.0870994248153</v>
      </c>
      <c r="M355" s="30">
        <f>IF(ISNA(VLOOKUP($A355,'Taxi in times'!$B$2:$C$483, 2, 0)), 'ICAO LTO Cycle times'!$D$8,VLOOKUP($A355,'Taxi in times'!$B$2:$C$483, 2, 0)*60)</f>
        <v>540.0528634361234</v>
      </c>
      <c r="N355" s="30">
        <f>IF(ISNA(VLOOKUP($A355,'Taxi in times'!$B$483:$C$1074, 2, 0)), 'ICAO LTO Cycle times'!$D$8,VLOOKUP($A355,'Taxi in times'!$B$483:$C$1074, 2, 0)*60)</f>
        <v>517.36557978838266</v>
      </c>
      <c r="O355" s="30">
        <f>IF(ISNA(VLOOKUP($A355,'Taxi in times'!$B$1074:$C$1700, 2, 0)), 'ICAO LTO Cycle times'!$D$8,VLOOKUP($A355,'Taxi in times'!$B$1074:$C$1700, 2, 0)*60)</f>
        <v>542.16459977452087</v>
      </c>
      <c r="P355" s="30">
        <f>IF(ISNA(VLOOKUP($A355,'Taxi in times'!$B$1700:$C$2346, 2, 0)), 'ICAO LTO Cycle times'!$D$8,VLOOKUP($A355,'Taxi in times'!$B$1700:$C$2346, 2, 0)*60)</f>
        <v>527.86013986013984</v>
      </c>
      <c r="Q355" s="30">
        <f>IF(ISNA(VLOOKUP($A355,'Taxi in times'!$B$2346:$C$3020, 2, 0)), 'ICAO LTO Cycle times'!$D$8,VLOOKUP($A355,'Taxi in times'!$B$2346:$C$3020, 2, 0)*60)</f>
        <v>525.80142169227236</v>
      </c>
      <c r="R355" s="30">
        <f>IF(ISNA(VLOOKUP($A355,'Taxi in times'!$B$3020:$C$3684, 2, 0)), 'ICAO LTO Cycle times'!$D$8,VLOOKUP($A355,'Taxi in times'!$B$3020:$C$3684, 2, 0)*60)</f>
        <v>520.93318233295577</v>
      </c>
      <c r="S355" s="30">
        <f>IF(ISNA(VLOOKUP($A355,'Taxi in times'!$B$3684:$C$4389, 2, 0)), 'ICAO LTO Cycle times'!$D$8,VLOOKUP($A355,'Taxi in times'!$B$3684:$C$4389, 2, 0)*60)</f>
        <v>528.41939120631343</v>
      </c>
      <c r="T355" s="30">
        <f>IF(ISNA(VLOOKUP($A355,'Taxi in times'!$B$4389:$C$5084, 2, 0)), 'ICAO LTO Cycle times'!$D$8,VLOOKUP($A355,'Taxi in times'!$B$4389:$C$5084, 2, 0)*60)</f>
        <v>521.00934579439252</v>
      </c>
      <c r="U355" s="30">
        <f>IF(ISNA(VLOOKUP($A355,'Taxi in times'!$B$5085:$C$5749, 2, 0)), 'ICAO LTO Cycle times'!$D$8,VLOOKUP($A355,'Taxi in times'!$B$5085:$C$5749, 2, 0)*60)</f>
        <v>544.41876274643107</v>
      </c>
      <c r="V355" s="30">
        <f>IF(ISNA(VLOOKUP($A355,'Taxi in times'!$B$5750:$C$6509, 2, 0)), 'ICAO LTO Cycle times'!$D$8,VLOOKUP($A355,'Taxi in times'!$B$5750:$C$6509, 2, 0)*60)</f>
        <v>616.22886866059821</v>
      </c>
      <c r="W355" s="30">
        <f>IF(ISNA(VLOOKUP($A355,'Taxi in times'!$B$6510:$C$7239, 2, 0)), 'ICAO LTO Cycle times'!$D$8,VLOOKUP($A355,'Taxi in times'!$B$6510:$C$7239, 2, 0)*60)</f>
        <v>669.09836065573768</v>
      </c>
    </row>
    <row r="356" spans="1:23">
      <c r="A356" s="3" t="s">
        <v>638</v>
      </c>
      <c r="B356" s="30">
        <f>IF(ISNA(VLOOKUP($A356,' Taxi out times'!$B$2:$C$483, 2, 0)), 'ICAO LTO Cycle times'!$D$7,VLOOKUP($A356,' Taxi out times'!$B$2:$C$483, 2, 0)*60)</f>
        <v>1114.6706586826347</v>
      </c>
      <c r="C356" s="30">
        <f>IF(ISNA(VLOOKUP($A356,' Taxi out times'!$B$484:$C$1071, 2, 0)), 'ICAO LTO Cycle times'!$D$7,VLOOKUP($A356,' Taxi out times'!$B$484:$C$1071, 2, 0)*60)</f>
        <v>1066</v>
      </c>
      <c r="D356" s="30">
        <f>IF(ISNA(VLOOKUP($A356,' Taxi out times'!$B$1072:$C$1692, 2, 0)), 'ICAO LTO Cycle times'!$D$7,VLOOKUP($A356,' Taxi out times'!$B$1072:$C$1692, 2, 0)*60)</f>
        <v>1145.2763819095478</v>
      </c>
      <c r="E356" s="30">
        <f>IF(ISNA(VLOOKUP($A356,' Taxi out times'!$B$1693:$C$2329, 2, 0)), 'ICAO LTO Cycle times'!$D$7,VLOOKUP($A356,' Taxi out times'!$B$1693:$C$2329, 2, 0)*60)</f>
        <v>1057.3170731707316</v>
      </c>
      <c r="F356" s="30">
        <f>IF(ISNA(VLOOKUP($A356,' Taxi out times'!$B$2330:$C$2997, 2, 0)), 'ICAO LTO Cycle times'!$D$7,VLOOKUP($A356,' Taxi out times'!$B$2330:$C$2997, 2, 0)*60)</f>
        <v>1126.7796610169491</v>
      </c>
      <c r="G356" s="30">
        <f>IF(ISNA(VLOOKUP($A356,' Taxi out times'!$B$2998:$C$3661, 2, 0)), 'ICAO LTO Cycle times'!$D$7,VLOOKUP($A356,' Taxi out times'!$B$2998:$C$3661, 2, 0)*60)</f>
        <v>1056.3076923076924</v>
      </c>
      <c r="H356" s="30">
        <f>IF(ISNA(VLOOKUP($A356,' Taxi out times'!$B$3662:$C$4362, 2, 0)), 'ICAO LTO Cycle times'!$D$7,VLOOKUP($A356,' Taxi out times'!$B$3662:$C$4362, 2, 0)*60)</f>
        <v>1178.0629539951574</v>
      </c>
      <c r="I356" s="30">
        <f>IF(ISNA(VLOOKUP($A356,' Taxi out times'!$B$4363:$C$5052, 2, 0)), 'ICAO LTO Cycle times'!$D$7,VLOOKUP($A356,' Taxi out times'!$B$4363:$C$5052, 2, 0)*60)</f>
        <v>1129.1970802919707</v>
      </c>
      <c r="J356" s="30">
        <f>IF(ISNA(VLOOKUP($A356,' Taxi out times'!$B$5053:$C$5713, 2, 0)), 'ICAO LTO Cycle times'!$D$7,VLOOKUP($A356,' Taxi out times'!$B$5053:$C$5713, 2, 0)*60)</f>
        <v>1120.0492610837439</v>
      </c>
      <c r="K356" s="30">
        <f>IF(ISNA(VLOOKUP($A356,' Taxi out times'!$B$5714:$C$6466, 2, 0)), 'ICAO LTO Cycle times'!$D$7,VLOOKUP($A356,' Taxi out times'!$B$5713:$C$6466, 2, 0)*60)</f>
        <v>1179.5081967213114</v>
      </c>
      <c r="L356" s="30">
        <f>IF(ISNA(VLOOKUP($A356,' Taxi out times'!$B$6467:$C$7195, 2, 0)), 'ICAO LTO Cycle times'!$D$7,VLOOKUP($A356,' Taxi out times'!$B$6467:$C$7195, 2, 0)*60)</f>
        <v>1183.8333333333333</v>
      </c>
      <c r="M356" s="30">
        <f>IF(ISNA(VLOOKUP($A356,'Taxi in times'!$B$2:$C$483, 2, 0)), 'ICAO LTO Cycle times'!$D$8,VLOOKUP($A356,'Taxi in times'!$B$2:$C$483, 2, 0)*60)</f>
        <v>488.41791044776119</v>
      </c>
      <c r="N356" s="30">
        <f>IF(ISNA(VLOOKUP($A356,'Taxi in times'!$B$483:$C$1074, 2, 0)), 'ICAO LTO Cycle times'!$D$8,VLOOKUP($A356,'Taxi in times'!$B$483:$C$1074, 2, 0)*60)</f>
        <v>485.8495821727019</v>
      </c>
      <c r="O356" s="30">
        <f>IF(ISNA(VLOOKUP($A356,'Taxi in times'!$B$1074:$C$1700, 2, 0)), 'ICAO LTO Cycle times'!$D$8,VLOOKUP($A356,'Taxi in times'!$B$1074:$C$1700, 2, 0)*60)</f>
        <v>511.54929577464793</v>
      </c>
      <c r="P356" s="30">
        <f>IF(ISNA(VLOOKUP($A356,'Taxi in times'!$B$1700:$C$2346, 2, 0)), 'ICAO LTO Cycle times'!$D$8,VLOOKUP($A356,'Taxi in times'!$B$1700:$C$2346, 2, 0)*60)</f>
        <v>509.03614457831327</v>
      </c>
      <c r="Q356" s="30">
        <f>IF(ISNA(VLOOKUP($A356,'Taxi in times'!$B$2346:$C$3020, 2, 0)), 'ICAO LTO Cycle times'!$D$8,VLOOKUP($A356,'Taxi in times'!$B$2346:$C$3020, 2, 0)*60)</f>
        <v>525.56390977443607</v>
      </c>
      <c r="R356" s="30">
        <f>IF(ISNA(VLOOKUP($A356,'Taxi in times'!$B$3020:$C$3684, 2, 0)), 'ICAO LTO Cycle times'!$D$8,VLOOKUP($A356,'Taxi in times'!$B$3020:$C$3684, 2, 0)*60)</f>
        <v>544.88372093023247</v>
      </c>
      <c r="S356" s="30">
        <f>IF(ISNA(VLOOKUP($A356,'Taxi in times'!$B$3684:$C$4389, 2, 0)), 'ICAO LTO Cycle times'!$D$8,VLOOKUP($A356,'Taxi in times'!$B$3684:$C$4389, 2, 0)*60)</f>
        <v>552.26086956521749</v>
      </c>
      <c r="T356" s="30">
        <f>IF(ISNA(VLOOKUP($A356,'Taxi in times'!$B$4389:$C$5084, 2, 0)), 'ICAO LTO Cycle times'!$D$8,VLOOKUP($A356,'Taxi in times'!$B$4389:$C$5084, 2, 0)*60)</f>
        <v>532.09090909090912</v>
      </c>
      <c r="U356" s="30">
        <f>IF(ISNA(VLOOKUP($A356,'Taxi in times'!$B$5085:$C$5749, 2, 0)), 'ICAO LTO Cycle times'!$D$8,VLOOKUP($A356,'Taxi in times'!$B$5085:$C$5749, 2, 0)*60)</f>
        <v>549.10843373493981</v>
      </c>
      <c r="V356" s="30">
        <f>IF(ISNA(VLOOKUP($A356,'Taxi in times'!$B$5750:$C$6509, 2, 0)), 'ICAO LTO Cycle times'!$D$8,VLOOKUP($A356,'Taxi in times'!$B$5750:$C$6509, 2, 0)*60)</f>
        <v>552.84552845528447</v>
      </c>
      <c r="W356" s="30">
        <f>IF(ISNA(VLOOKUP($A356,'Taxi in times'!$B$6510:$C$7239, 2, 0)), 'ICAO LTO Cycle times'!$D$8,VLOOKUP($A356,'Taxi in times'!$B$6510:$C$7239, 2, 0)*60)</f>
        <v>576.96132596685084</v>
      </c>
    </row>
    <row r="357" spans="1:23">
      <c r="A357" s="3" t="s">
        <v>1157</v>
      </c>
      <c r="B357" s="30">
        <f>IF(ISNA(VLOOKUP($A357,' Taxi out times'!$B$2:$C$483, 2, 0)), 'ICAO LTO Cycle times'!$D$7,VLOOKUP($A357,' Taxi out times'!$B$2:$C$483, 2, 0)*60)</f>
        <v>935.23255813953483</v>
      </c>
      <c r="C357" s="30">
        <f>IF(ISNA(VLOOKUP($A357,' Taxi out times'!$B$484:$C$1071, 2, 0)), 'ICAO LTO Cycle times'!$D$7,VLOOKUP($A357,' Taxi out times'!$B$484:$C$1071, 2, 0)*60)</f>
        <v>869.27710843373495</v>
      </c>
      <c r="D357" s="30">
        <f>IF(ISNA(VLOOKUP($A357,' Taxi out times'!$B$1072:$C$1692, 2, 0)), 'ICAO LTO Cycle times'!$D$7,VLOOKUP($A357,' Taxi out times'!$B$1072:$C$1692, 2, 0)*60)</f>
        <v>1140</v>
      </c>
      <c r="E357" s="30">
        <f>IF(ISNA(VLOOKUP($A357,' Taxi out times'!$B$1693:$C$2329, 2, 0)), 'ICAO LTO Cycle times'!$D$7,VLOOKUP($A357,' Taxi out times'!$B$1693:$C$2329, 2, 0)*60)</f>
        <v>1140</v>
      </c>
      <c r="F357" s="30">
        <f>IF(ISNA(VLOOKUP($A357,' Taxi out times'!$B$2330:$C$2997, 2, 0)), 'ICAO LTO Cycle times'!$D$7,VLOOKUP($A357,' Taxi out times'!$B$2330:$C$2997, 2, 0)*60)</f>
        <v>1140</v>
      </c>
      <c r="G357" s="30">
        <f>IF(ISNA(VLOOKUP($A357,' Taxi out times'!$B$2998:$C$3661, 2, 0)), 'ICAO LTO Cycle times'!$D$7,VLOOKUP($A357,' Taxi out times'!$B$2998:$C$3661, 2, 0)*60)</f>
        <v>1140</v>
      </c>
      <c r="H357" s="30">
        <f>IF(ISNA(VLOOKUP($A357,' Taxi out times'!$B$3662:$C$4362, 2, 0)), 'ICAO LTO Cycle times'!$D$7,VLOOKUP($A357,' Taxi out times'!$B$3662:$C$4362, 2, 0)*60)</f>
        <v>1140</v>
      </c>
      <c r="I357" s="30">
        <f>IF(ISNA(VLOOKUP($A357,' Taxi out times'!$B$4363:$C$5052, 2, 0)), 'ICAO LTO Cycle times'!$D$7,VLOOKUP($A357,' Taxi out times'!$B$4363:$C$5052, 2, 0)*60)</f>
        <v>1140</v>
      </c>
      <c r="J357" s="30">
        <f>IF(ISNA(VLOOKUP($A357,' Taxi out times'!$B$5053:$C$5713, 2, 0)), 'ICAO LTO Cycle times'!$D$7,VLOOKUP($A357,' Taxi out times'!$B$5053:$C$5713, 2, 0)*60)</f>
        <v>1140</v>
      </c>
      <c r="K357" s="30">
        <f>IF(ISNA(VLOOKUP($A357,' Taxi out times'!$B$5714:$C$6466, 2, 0)), 'ICAO LTO Cycle times'!$D$7,VLOOKUP($A357,' Taxi out times'!$B$5713:$C$6466, 2, 0)*60)</f>
        <v>1140</v>
      </c>
      <c r="L357" s="30">
        <f>IF(ISNA(VLOOKUP($A357,' Taxi out times'!$B$6467:$C$7195, 2, 0)), 'ICAO LTO Cycle times'!$D$7,VLOOKUP($A357,' Taxi out times'!$B$6467:$C$7195, 2, 0)*60)</f>
        <v>1140</v>
      </c>
      <c r="M357" s="30">
        <f>IF(ISNA(VLOOKUP($A357,'Taxi in times'!$B$2:$C$483, 2, 0)), 'ICAO LTO Cycle times'!$D$8,VLOOKUP($A357,'Taxi in times'!$B$2:$C$483, 2, 0)*60)</f>
        <v>420</v>
      </c>
      <c r="N357" s="30">
        <f>IF(ISNA(VLOOKUP($A357,'Taxi in times'!$B$483:$C$1074, 2, 0)), 'ICAO LTO Cycle times'!$D$8,VLOOKUP($A357,'Taxi in times'!$B$483:$C$1074, 2, 0)*60)</f>
        <v>420</v>
      </c>
      <c r="O357" s="30">
        <f>IF(ISNA(VLOOKUP($A357,'Taxi in times'!$B$1074:$C$1700, 2, 0)), 'ICAO LTO Cycle times'!$D$8,VLOOKUP($A357,'Taxi in times'!$B$1074:$C$1700, 2, 0)*60)</f>
        <v>420</v>
      </c>
      <c r="P357" s="30">
        <f>IF(ISNA(VLOOKUP($A357,'Taxi in times'!$B$1700:$C$2346, 2, 0)), 'ICAO LTO Cycle times'!$D$8,VLOOKUP($A357,'Taxi in times'!$B$1700:$C$2346, 2, 0)*60)</f>
        <v>420</v>
      </c>
      <c r="Q357" s="30">
        <f>IF(ISNA(VLOOKUP($A357,'Taxi in times'!$B$2346:$C$3020, 2, 0)), 'ICAO LTO Cycle times'!$D$8,VLOOKUP($A357,'Taxi in times'!$B$2346:$C$3020, 2, 0)*60)</f>
        <v>420</v>
      </c>
      <c r="R357" s="30">
        <f>IF(ISNA(VLOOKUP($A357,'Taxi in times'!$B$3020:$C$3684, 2, 0)), 'ICAO LTO Cycle times'!$D$8,VLOOKUP($A357,'Taxi in times'!$B$3020:$C$3684, 2, 0)*60)</f>
        <v>420</v>
      </c>
      <c r="S357" s="30">
        <f>IF(ISNA(VLOOKUP($A357,'Taxi in times'!$B$3684:$C$4389, 2, 0)), 'ICAO LTO Cycle times'!$D$8,VLOOKUP($A357,'Taxi in times'!$B$3684:$C$4389, 2, 0)*60)</f>
        <v>420</v>
      </c>
      <c r="T357" s="30">
        <f>IF(ISNA(VLOOKUP($A357,'Taxi in times'!$B$4389:$C$5084, 2, 0)), 'ICAO LTO Cycle times'!$D$8,VLOOKUP($A357,'Taxi in times'!$B$4389:$C$5084, 2, 0)*60)</f>
        <v>420</v>
      </c>
      <c r="U357" s="30">
        <f>IF(ISNA(VLOOKUP($A357,'Taxi in times'!$B$5085:$C$5749, 2, 0)), 'ICAO LTO Cycle times'!$D$8,VLOOKUP($A357,'Taxi in times'!$B$5085:$C$5749, 2, 0)*60)</f>
        <v>420</v>
      </c>
      <c r="V357" s="30">
        <f>IF(ISNA(VLOOKUP($A357,'Taxi in times'!$B$5750:$C$6509, 2, 0)), 'ICAO LTO Cycle times'!$D$8,VLOOKUP($A357,'Taxi in times'!$B$5750:$C$6509, 2, 0)*60)</f>
        <v>420</v>
      </c>
      <c r="W357" s="30">
        <f>IF(ISNA(VLOOKUP($A357,'Taxi in times'!$B$6510:$C$7239, 2, 0)), 'ICAO LTO Cycle times'!$D$8,VLOOKUP($A357,'Taxi in times'!$B$6510:$C$7239, 2, 0)*60)</f>
        <v>420</v>
      </c>
    </row>
    <row r="358" spans="1:23">
      <c r="A358" s="3" t="s">
        <v>639</v>
      </c>
      <c r="B358" s="30">
        <f>IF(ISNA(VLOOKUP($A358,' Taxi out times'!$B$2:$C$483, 2, 0)), 'ICAO LTO Cycle times'!$D$7,VLOOKUP($A358,' Taxi out times'!$B$2:$C$483, 2, 0)*60)</f>
        <v>1110.3092783505156</v>
      </c>
      <c r="C358" s="30">
        <f>IF(ISNA(VLOOKUP($A358,' Taxi out times'!$B$484:$C$1071, 2, 0)), 'ICAO LTO Cycle times'!$D$7,VLOOKUP($A358,' Taxi out times'!$B$484:$C$1071, 2, 0)*60)</f>
        <v>1113.8571428571429</v>
      </c>
      <c r="D358" s="30">
        <f>IF(ISNA(VLOOKUP($A358,' Taxi out times'!$B$1072:$C$1692, 2, 0)), 'ICAO LTO Cycle times'!$D$7,VLOOKUP($A358,' Taxi out times'!$B$1072:$C$1692, 2, 0)*60)</f>
        <v>1121.25</v>
      </c>
      <c r="E358" s="30">
        <f>IF(ISNA(VLOOKUP($A358,' Taxi out times'!$B$1693:$C$2329, 2, 0)), 'ICAO LTO Cycle times'!$D$7,VLOOKUP($A358,' Taxi out times'!$B$1693:$C$2329, 2, 0)*60)</f>
        <v>1159.4269340974211</v>
      </c>
      <c r="F358" s="30">
        <f>IF(ISNA(VLOOKUP($A358,' Taxi out times'!$B$2330:$C$2997, 2, 0)), 'ICAO LTO Cycle times'!$D$7,VLOOKUP($A358,' Taxi out times'!$B$2330:$C$2997, 2, 0)*60)</f>
        <v>1056.25</v>
      </c>
      <c r="G358" s="30">
        <f>IF(ISNA(VLOOKUP($A358,' Taxi out times'!$B$2998:$C$3661, 2, 0)), 'ICAO LTO Cycle times'!$D$7,VLOOKUP($A358,' Taxi out times'!$B$2998:$C$3661, 2, 0)*60)</f>
        <v>1053.6774193548388</v>
      </c>
      <c r="H358" s="30">
        <f>IF(ISNA(VLOOKUP($A358,' Taxi out times'!$B$3662:$C$4362, 2, 0)), 'ICAO LTO Cycle times'!$D$7,VLOOKUP($A358,' Taxi out times'!$B$3662:$C$4362, 2, 0)*60)</f>
        <v>1108.0615384615385</v>
      </c>
      <c r="I358" s="30">
        <f>IF(ISNA(VLOOKUP($A358,' Taxi out times'!$B$4363:$C$5052, 2, 0)), 'ICAO LTO Cycle times'!$D$7,VLOOKUP($A358,' Taxi out times'!$B$4363:$C$5052, 2, 0)*60)</f>
        <v>1039.7041420118344</v>
      </c>
      <c r="J358" s="30">
        <f>IF(ISNA(VLOOKUP($A358,' Taxi out times'!$B$5053:$C$5713, 2, 0)), 'ICAO LTO Cycle times'!$D$7,VLOOKUP($A358,' Taxi out times'!$B$5053:$C$5713, 2, 0)*60)</f>
        <v>1069.9145299145298</v>
      </c>
      <c r="K358" s="30">
        <f>IF(ISNA(VLOOKUP($A358,' Taxi out times'!$B$5714:$C$6466, 2, 0)), 'ICAO LTO Cycle times'!$D$7,VLOOKUP($A358,' Taxi out times'!$B$5713:$C$6466, 2, 0)*60)</f>
        <v>1151.3609467455622</v>
      </c>
      <c r="L358" s="30">
        <f>IF(ISNA(VLOOKUP($A358,' Taxi out times'!$B$6467:$C$7195, 2, 0)), 'ICAO LTO Cycle times'!$D$7,VLOOKUP($A358,' Taxi out times'!$B$6467:$C$7195, 2, 0)*60)</f>
        <v>1276.1904761904761</v>
      </c>
      <c r="M358" s="30">
        <f>IF(ISNA(VLOOKUP($A358,'Taxi in times'!$B$2:$C$483, 2, 0)), 'ICAO LTO Cycle times'!$D$8,VLOOKUP($A358,'Taxi in times'!$B$2:$C$483, 2, 0)*60)</f>
        <v>405.10344827586209</v>
      </c>
      <c r="N358" s="30">
        <f>IF(ISNA(VLOOKUP($A358,'Taxi in times'!$B$483:$C$1074, 2, 0)), 'ICAO LTO Cycle times'!$D$8,VLOOKUP($A358,'Taxi in times'!$B$483:$C$1074, 2, 0)*60)</f>
        <v>453.76344086021504</v>
      </c>
      <c r="O358" s="30">
        <f>IF(ISNA(VLOOKUP($A358,'Taxi in times'!$B$1074:$C$1700, 2, 0)), 'ICAO LTO Cycle times'!$D$8,VLOOKUP($A358,'Taxi in times'!$B$1074:$C$1700, 2, 0)*60)</f>
        <v>474.07894736842104</v>
      </c>
      <c r="P358" s="30">
        <f>IF(ISNA(VLOOKUP($A358,'Taxi in times'!$B$1700:$C$2346, 2, 0)), 'ICAO LTO Cycle times'!$D$8,VLOOKUP($A358,'Taxi in times'!$B$1700:$C$2346, 2, 0)*60)</f>
        <v>472.95128939828078</v>
      </c>
      <c r="Q358" s="30">
        <f>IF(ISNA(VLOOKUP($A358,'Taxi in times'!$B$2346:$C$3020, 2, 0)), 'ICAO LTO Cycle times'!$D$8,VLOOKUP($A358,'Taxi in times'!$B$2346:$C$3020, 2, 0)*60)</f>
        <v>485.50295857988169</v>
      </c>
      <c r="R358" s="30">
        <f>IF(ISNA(VLOOKUP($A358,'Taxi in times'!$B$3020:$C$3684, 2, 0)), 'ICAO LTO Cycle times'!$D$8,VLOOKUP($A358,'Taxi in times'!$B$3020:$C$3684, 2, 0)*60)</f>
        <v>532.47588424437299</v>
      </c>
      <c r="S358" s="30">
        <f>IF(ISNA(VLOOKUP($A358,'Taxi in times'!$B$3684:$C$4389, 2, 0)), 'ICAO LTO Cycle times'!$D$8,VLOOKUP($A358,'Taxi in times'!$B$3684:$C$4389, 2, 0)*60)</f>
        <v>528.33333333333337</v>
      </c>
      <c r="T358" s="30">
        <f>IF(ISNA(VLOOKUP($A358,'Taxi in times'!$B$4389:$C$5084, 2, 0)), 'ICAO LTO Cycle times'!$D$8,VLOOKUP($A358,'Taxi in times'!$B$4389:$C$5084, 2, 0)*60)</f>
        <v>526.94117647058829</v>
      </c>
      <c r="U358" s="30">
        <f>IF(ISNA(VLOOKUP($A358,'Taxi in times'!$B$5085:$C$5749, 2, 0)), 'ICAO LTO Cycle times'!$D$8,VLOOKUP($A358,'Taxi in times'!$B$5085:$C$5749, 2, 0)*60)</f>
        <v>521.81303116147308</v>
      </c>
      <c r="V358" s="30">
        <f>IF(ISNA(VLOOKUP($A358,'Taxi in times'!$B$5750:$C$6509, 2, 0)), 'ICAO LTO Cycle times'!$D$8,VLOOKUP($A358,'Taxi in times'!$B$5750:$C$6509, 2, 0)*60)</f>
        <v>575.96439169139467</v>
      </c>
      <c r="W358" s="30">
        <f>IF(ISNA(VLOOKUP($A358,'Taxi in times'!$B$6510:$C$7239, 2, 0)), 'ICAO LTO Cycle times'!$D$8,VLOOKUP($A358,'Taxi in times'!$B$6510:$C$7239, 2, 0)*60)</f>
        <v>542.13592233009706</v>
      </c>
    </row>
    <row r="359" spans="1:23">
      <c r="A359" s="3" t="s">
        <v>1158</v>
      </c>
      <c r="B359" s="30">
        <f>IF(ISNA(VLOOKUP($A359,' Taxi out times'!$B$2:$C$483, 2, 0)), 'ICAO LTO Cycle times'!$D$7,VLOOKUP($A359,' Taxi out times'!$B$2:$C$483, 2, 0)*60)</f>
        <v>1129.9378881987577</v>
      </c>
      <c r="C359" s="30">
        <f>IF(ISNA(VLOOKUP($A359,' Taxi out times'!$B$484:$C$1071, 2, 0)), 'ICAO LTO Cycle times'!$D$7,VLOOKUP($A359,' Taxi out times'!$B$484:$C$1071, 2, 0)*60)</f>
        <v>905.59006211180122</v>
      </c>
      <c r="D359" s="30">
        <f>IF(ISNA(VLOOKUP($A359,' Taxi out times'!$B$1072:$C$1692, 2, 0)), 'ICAO LTO Cycle times'!$D$7,VLOOKUP($A359,' Taxi out times'!$B$1072:$C$1692, 2, 0)*60)</f>
        <v>1140</v>
      </c>
      <c r="E359" s="30">
        <f>IF(ISNA(VLOOKUP($A359,' Taxi out times'!$B$1693:$C$2329, 2, 0)), 'ICAO LTO Cycle times'!$D$7,VLOOKUP($A359,' Taxi out times'!$B$1693:$C$2329, 2, 0)*60)</f>
        <v>1140</v>
      </c>
      <c r="F359" s="30">
        <f>IF(ISNA(VLOOKUP($A359,' Taxi out times'!$B$2330:$C$2997, 2, 0)), 'ICAO LTO Cycle times'!$D$7,VLOOKUP($A359,' Taxi out times'!$B$2330:$C$2997, 2, 0)*60)</f>
        <v>1140</v>
      </c>
      <c r="G359" s="30">
        <f>IF(ISNA(VLOOKUP($A359,' Taxi out times'!$B$2998:$C$3661, 2, 0)), 'ICAO LTO Cycle times'!$D$7,VLOOKUP($A359,' Taxi out times'!$B$2998:$C$3661, 2, 0)*60)</f>
        <v>1140</v>
      </c>
      <c r="H359" s="30">
        <f>IF(ISNA(VLOOKUP($A359,' Taxi out times'!$B$3662:$C$4362, 2, 0)), 'ICAO LTO Cycle times'!$D$7,VLOOKUP($A359,' Taxi out times'!$B$3662:$C$4362, 2, 0)*60)</f>
        <v>1140</v>
      </c>
      <c r="I359" s="30">
        <f>IF(ISNA(VLOOKUP($A359,' Taxi out times'!$B$4363:$C$5052, 2, 0)), 'ICAO LTO Cycle times'!$D$7,VLOOKUP($A359,' Taxi out times'!$B$4363:$C$5052, 2, 0)*60)</f>
        <v>1140</v>
      </c>
      <c r="J359" s="30">
        <f>IF(ISNA(VLOOKUP($A359,' Taxi out times'!$B$5053:$C$5713, 2, 0)), 'ICAO LTO Cycle times'!$D$7,VLOOKUP($A359,' Taxi out times'!$B$5053:$C$5713, 2, 0)*60)</f>
        <v>1140</v>
      </c>
      <c r="K359" s="30">
        <f>IF(ISNA(VLOOKUP($A359,' Taxi out times'!$B$5714:$C$6466, 2, 0)), 'ICAO LTO Cycle times'!$D$7,VLOOKUP($A359,' Taxi out times'!$B$5713:$C$6466, 2, 0)*60)</f>
        <v>1140</v>
      </c>
      <c r="L359" s="30">
        <f>IF(ISNA(VLOOKUP($A359,' Taxi out times'!$B$6467:$C$7195, 2, 0)), 'ICAO LTO Cycle times'!$D$7,VLOOKUP($A359,' Taxi out times'!$B$6467:$C$7195, 2, 0)*60)</f>
        <v>1140</v>
      </c>
      <c r="M359" s="30">
        <f>IF(ISNA(VLOOKUP($A359,'Taxi in times'!$B$2:$C$483, 2, 0)), 'ICAO LTO Cycle times'!$D$8,VLOOKUP($A359,'Taxi in times'!$B$2:$C$483, 2, 0)*60)</f>
        <v>463.63636363636363</v>
      </c>
      <c r="N359" s="30">
        <f>IF(ISNA(VLOOKUP($A359,'Taxi in times'!$B$483:$C$1074, 2, 0)), 'ICAO LTO Cycle times'!$D$8,VLOOKUP($A359,'Taxi in times'!$B$483:$C$1074, 2, 0)*60)</f>
        <v>449.81366459627327</v>
      </c>
      <c r="O359" s="30">
        <f>IF(ISNA(VLOOKUP($A359,'Taxi in times'!$B$1074:$C$1700, 2, 0)), 'ICAO LTO Cycle times'!$D$8,VLOOKUP($A359,'Taxi in times'!$B$1074:$C$1700, 2, 0)*60)</f>
        <v>420</v>
      </c>
      <c r="P359" s="30">
        <f>IF(ISNA(VLOOKUP($A359,'Taxi in times'!$B$1700:$C$2346, 2, 0)), 'ICAO LTO Cycle times'!$D$8,VLOOKUP($A359,'Taxi in times'!$B$1700:$C$2346, 2, 0)*60)</f>
        <v>420</v>
      </c>
      <c r="Q359" s="30">
        <f>IF(ISNA(VLOOKUP($A359,'Taxi in times'!$B$2346:$C$3020, 2, 0)), 'ICAO LTO Cycle times'!$D$8,VLOOKUP($A359,'Taxi in times'!$B$2346:$C$3020, 2, 0)*60)</f>
        <v>420</v>
      </c>
      <c r="R359" s="30">
        <f>IF(ISNA(VLOOKUP($A359,'Taxi in times'!$B$3020:$C$3684, 2, 0)), 'ICAO LTO Cycle times'!$D$8,VLOOKUP($A359,'Taxi in times'!$B$3020:$C$3684, 2, 0)*60)</f>
        <v>420</v>
      </c>
      <c r="S359" s="30">
        <f>IF(ISNA(VLOOKUP($A359,'Taxi in times'!$B$3684:$C$4389, 2, 0)), 'ICAO LTO Cycle times'!$D$8,VLOOKUP($A359,'Taxi in times'!$B$3684:$C$4389, 2, 0)*60)</f>
        <v>420</v>
      </c>
      <c r="T359" s="30">
        <f>IF(ISNA(VLOOKUP($A359,'Taxi in times'!$B$4389:$C$5084, 2, 0)), 'ICAO LTO Cycle times'!$D$8,VLOOKUP($A359,'Taxi in times'!$B$4389:$C$5084, 2, 0)*60)</f>
        <v>420</v>
      </c>
      <c r="U359" s="30">
        <f>IF(ISNA(VLOOKUP($A359,'Taxi in times'!$B$5085:$C$5749, 2, 0)), 'ICAO LTO Cycle times'!$D$8,VLOOKUP($A359,'Taxi in times'!$B$5085:$C$5749, 2, 0)*60)</f>
        <v>420</v>
      </c>
      <c r="V359" s="30">
        <f>IF(ISNA(VLOOKUP($A359,'Taxi in times'!$B$5750:$C$6509, 2, 0)), 'ICAO LTO Cycle times'!$D$8,VLOOKUP($A359,'Taxi in times'!$B$5750:$C$6509, 2, 0)*60)</f>
        <v>420</v>
      </c>
      <c r="W359" s="30">
        <f>IF(ISNA(VLOOKUP($A359,'Taxi in times'!$B$6510:$C$7239, 2, 0)), 'ICAO LTO Cycle times'!$D$8,VLOOKUP($A359,'Taxi in times'!$B$6510:$C$7239, 2, 0)*60)</f>
        <v>420</v>
      </c>
    </row>
    <row r="360" spans="1:23">
      <c r="A360" s="3" t="s">
        <v>640</v>
      </c>
      <c r="B360" s="30">
        <f>IF(ISNA(VLOOKUP($A360,' Taxi out times'!$B$2:$C$483, 2, 0)), 'ICAO LTO Cycle times'!$D$7,VLOOKUP($A360,' Taxi out times'!$B$2:$C$483, 2, 0)*60)</f>
        <v>1060.6590257879657</v>
      </c>
      <c r="C360" s="30">
        <f>IF(ISNA(VLOOKUP($A360,' Taxi out times'!$B$484:$C$1071, 2, 0)), 'ICAO LTO Cycle times'!$D$7,VLOOKUP($A360,' Taxi out times'!$B$484:$C$1071, 2, 0)*60)</f>
        <v>1107.2044506258694</v>
      </c>
      <c r="D360" s="30">
        <f>IF(ISNA(VLOOKUP($A360,' Taxi out times'!$B$1072:$C$1692, 2, 0)), 'ICAO LTO Cycle times'!$D$7,VLOOKUP($A360,' Taxi out times'!$B$1072:$C$1692, 2, 0)*60)</f>
        <v>1191.6510903426793</v>
      </c>
      <c r="E360" s="30">
        <f>IF(ISNA(VLOOKUP($A360,' Taxi out times'!$B$1693:$C$2329, 2, 0)), 'ICAO LTO Cycle times'!$D$7,VLOOKUP($A360,' Taxi out times'!$B$1693:$C$2329, 2, 0)*60)</f>
        <v>1111.523316062176</v>
      </c>
      <c r="F360" s="30">
        <f>IF(ISNA(VLOOKUP($A360,' Taxi out times'!$B$2330:$C$2997, 2, 0)), 'ICAO LTO Cycle times'!$D$7,VLOOKUP($A360,' Taxi out times'!$B$2330:$C$2997, 2, 0)*60)</f>
        <v>1178.9166666666667</v>
      </c>
      <c r="G360" s="30">
        <f>IF(ISNA(VLOOKUP($A360,' Taxi out times'!$B$2998:$C$3661, 2, 0)), 'ICAO LTO Cycle times'!$D$7,VLOOKUP($A360,' Taxi out times'!$B$2998:$C$3661, 2, 0)*60)</f>
        <v>1139.9140401146133</v>
      </c>
      <c r="H360" s="30">
        <f>IF(ISNA(VLOOKUP($A360,' Taxi out times'!$B$3662:$C$4362, 2, 0)), 'ICAO LTO Cycle times'!$D$7,VLOOKUP($A360,' Taxi out times'!$B$3662:$C$4362, 2, 0)*60)</f>
        <v>1104.8101265822784</v>
      </c>
      <c r="I360" s="30">
        <f>IF(ISNA(VLOOKUP($A360,' Taxi out times'!$B$4363:$C$5052, 2, 0)), 'ICAO LTO Cycle times'!$D$7,VLOOKUP($A360,' Taxi out times'!$B$4363:$C$5052, 2, 0)*60)</f>
        <v>1061.1063829787233</v>
      </c>
      <c r="J360" s="30">
        <f>IF(ISNA(VLOOKUP($A360,' Taxi out times'!$B$5053:$C$5713, 2, 0)), 'ICAO LTO Cycle times'!$D$7,VLOOKUP($A360,' Taxi out times'!$B$5053:$C$5713, 2, 0)*60)</f>
        <v>1168.0796586059744</v>
      </c>
      <c r="K360" s="30">
        <f>IF(ISNA(VLOOKUP($A360,' Taxi out times'!$B$5714:$C$6466, 2, 0)), 'ICAO LTO Cycle times'!$D$7,VLOOKUP($A360,' Taxi out times'!$B$5713:$C$6466, 2, 0)*60)</f>
        <v>1203.1850789096127</v>
      </c>
      <c r="L360" s="30">
        <f>IF(ISNA(VLOOKUP($A360,' Taxi out times'!$B$6467:$C$7195, 2, 0)), 'ICAO LTO Cycle times'!$D$7,VLOOKUP($A360,' Taxi out times'!$B$6467:$C$7195, 2, 0)*60)</f>
        <v>1366.8613138686133</v>
      </c>
      <c r="M360" s="30">
        <f>IF(ISNA(VLOOKUP($A360,'Taxi in times'!$B$2:$C$483, 2, 0)), 'ICAO LTO Cycle times'!$D$8,VLOOKUP($A360,'Taxi in times'!$B$2:$C$483, 2, 0)*60)</f>
        <v>523.05475504322771</v>
      </c>
      <c r="N360" s="30">
        <f>IF(ISNA(VLOOKUP($A360,'Taxi in times'!$B$483:$C$1074, 2, 0)), 'ICAO LTO Cycle times'!$D$8,VLOOKUP($A360,'Taxi in times'!$B$483:$C$1074, 2, 0)*60)</f>
        <v>556.72268907563034</v>
      </c>
      <c r="O360" s="30">
        <f>IF(ISNA(VLOOKUP($A360,'Taxi in times'!$B$1074:$C$1700, 2, 0)), 'ICAO LTO Cycle times'!$D$8,VLOOKUP($A360,'Taxi in times'!$B$1074:$C$1700, 2, 0)*60)</f>
        <v>560.60165975103735</v>
      </c>
      <c r="P360" s="30">
        <f>IF(ISNA(VLOOKUP($A360,'Taxi in times'!$B$1700:$C$2346, 2, 0)), 'ICAO LTO Cycle times'!$D$8,VLOOKUP($A360,'Taxi in times'!$B$1700:$C$2346, 2, 0)*60)</f>
        <v>566.58385093167703</v>
      </c>
      <c r="Q360" s="30">
        <f>IF(ISNA(VLOOKUP($A360,'Taxi in times'!$B$2346:$C$3020, 2, 0)), 'ICAO LTO Cycle times'!$D$8,VLOOKUP($A360,'Taxi in times'!$B$2346:$C$3020, 2, 0)*60)</f>
        <v>543.91123439667126</v>
      </c>
      <c r="R360" s="30">
        <f>IF(ISNA(VLOOKUP($A360,'Taxi in times'!$B$3020:$C$3684, 2, 0)), 'ICAO LTO Cycle times'!$D$8,VLOOKUP($A360,'Taxi in times'!$B$3020:$C$3684, 2, 0)*60)</f>
        <v>573.31420373027254</v>
      </c>
      <c r="S360" s="30">
        <f>IF(ISNA(VLOOKUP($A360,'Taxi in times'!$B$3684:$C$4389, 2, 0)), 'ICAO LTO Cycle times'!$D$8,VLOOKUP($A360,'Taxi in times'!$B$3684:$C$4389, 2, 0)*60)</f>
        <v>573.24894514767936</v>
      </c>
      <c r="T360" s="30">
        <f>IF(ISNA(VLOOKUP($A360,'Taxi in times'!$B$4389:$C$5084, 2, 0)), 'ICAO LTO Cycle times'!$D$8,VLOOKUP($A360,'Taxi in times'!$B$4389:$C$5084, 2, 0)*60)</f>
        <v>546.28005657708627</v>
      </c>
      <c r="U360" s="30">
        <f>IF(ISNA(VLOOKUP($A360,'Taxi in times'!$B$5085:$C$5749, 2, 0)), 'ICAO LTO Cycle times'!$D$8,VLOOKUP($A360,'Taxi in times'!$B$5085:$C$5749, 2, 0)*60)</f>
        <v>562.28571428571433</v>
      </c>
      <c r="V360" s="30">
        <f>IF(ISNA(VLOOKUP($A360,'Taxi in times'!$B$5750:$C$6509, 2, 0)), 'ICAO LTO Cycle times'!$D$8,VLOOKUP($A360,'Taxi in times'!$B$5750:$C$6509, 2, 0)*60)</f>
        <v>567.57925072046112</v>
      </c>
      <c r="W360" s="30">
        <f>IF(ISNA(VLOOKUP($A360,'Taxi in times'!$B$6510:$C$7239, 2, 0)), 'ICAO LTO Cycle times'!$D$8,VLOOKUP($A360,'Taxi in times'!$B$6510:$C$7239, 2, 0)*60)</f>
        <v>536.07558139534888</v>
      </c>
    </row>
    <row r="361" spans="1:23">
      <c r="A361" s="3" t="s">
        <v>641</v>
      </c>
      <c r="B361" s="30">
        <f>IF(ISNA(VLOOKUP($A361,' Taxi out times'!$B$2:$C$483, 2, 0)), 'ICAO LTO Cycle times'!$D$7,VLOOKUP($A361,' Taxi out times'!$B$2:$C$483, 2, 0)*60)</f>
        <v>1144.9610678531703</v>
      </c>
      <c r="C361" s="30">
        <f>IF(ISNA(VLOOKUP($A361,' Taxi out times'!$B$484:$C$1071, 2, 0)), 'ICAO LTO Cycle times'!$D$7,VLOOKUP($A361,' Taxi out times'!$B$484:$C$1071, 2, 0)*60)</f>
        <v>1216.9549902152642</v>
      </c>
      <c r="D361" s="30">
        <f>IF(ISNA(VLOOKUP($A361,' Taxi out times'!$B$1072:$C$1692, 2, 0)), 'ICAO LTO Cycle times'!$D$7,VLOOKUP($A361,' Taxi out times'!$B$1072:$C$1692, 2, 0)*60)</f>
        <v>1272.9126213592233</v>
      </c>
      <c r="E361" s="30">
        <f>IF(ISNA(VLOOKUP($A361,' Taxi out times'!$B$1693:$C$2329, 2, 0)), 'ICAO LTO Cycle times'!$D$7,VLOOKUP($A361,' Taxi out times'!$B$1693:$C$2329, 2, 0)*60)</f>
        <v>1146.225319396051</v>
      </c>
      <c r="F361" s="30">
        <f>IF(ISNA(VLOOKUP($A361,' Taxi out times'!$B$2330:$C$2997, 2, 0)), 'ICAO LTO Cycle times'!$D$7,VLOOKUP($A361,' Taxi out times'!$B$2330:$C$2997, 2, 0)*60)</f>
        <v>1106.2176165803107</v>
      </c>
      <c r="G361" s="30">
        <f>IF(ISNA(VLOOKUP($A361,' Taxi out times'!$B$2998:$C$3661, 2, 0)), 'ICAO LTO Cycle times'!$D$7,VLOOKUP($A361,' Taxi out times'!$B$2998:$C$3661, 2, 0)*60)</f>
        <v>1078.4830339321359</v>
      </c>
      <c r="H361" s="30">
        <f>IF(ISNA(VLOOKUP($A361,' Taxi out times'!$B$3662:$C$4362, 2, 0)), 'ICAO LTO Cycle times'!$D$7,VLOOKUP($A361,' Taxi out times'!$B$3662:$C$4362, 2, 0)*60)</f>
        <v>1075.0663645192619</v>
      </c>
      <c r="I361" s="30">
        <f>IF(ISNA(VLOOKUP($A361,' Taxi out times'!$B$4363:$C$5052, 2, 0)), 'ICAO LTO Cycle times'!$D$7,VLOOKUP($A361,' Taxi out times'!$B$4363:$C$5052, 2, 0)*60)</f>
        <v>1077.5175047740295</v>
      </c>
      <c r="J361" s="30">
        <f>IF(ISNA(VLOOKUP($A361,' Taxi out times'!$B$5053:$C$5713, 2, 0)), 'ICAO LTO Cycle times'!$D$7,VLOOKUP($A361,' Taxi out times'!$B$5053:$C$5713, 2, 0)*60)</f>
        <v>1097.206740116656</v>
      </c>
      <c r="K361" s="30">
        <f>IF(ISNA(VLOOKUP($A361,' Taxi out times'!$B$5714:$C$6466, 2, 0)), 'ICAO LTO Cycle times'!$D$7,VLOOKUP($A361,' Taxi out times'!$B$5713:$C$6466, 2, 0)*60)</f>
        <v>1126.9881826892367</v>
      </c>
      <c r="L361" s="30">
        <f>IF(ISNA(VLOOKUP($A361,' Taxi out times'!$B$6467:$C$7195, 2, 0)), 'ICAO LTO Cycle times'!$D$7,VLOOKUP($A361,' Taxi out times'!$B$6467:$C$7195, 2, 0)*60)</f>
        <v>1205.9400193485972</v>
      </c>
      <c r="M361" s="30">
        <f>IF(ISNA(VLOOKUP($A361,'Taxi in times'!$B$2:$C$483, 2, 0)), 'ICAO LTO Cycle times'!$D$8,VLOOKUP($A361,'Taxi in times'!$B$2:$C$483, 2, 0)*60)</f>
        <v>607.10059171597629</v>
      </c>
      <c r="N361" s="30">
        <f>IF(ISNA(VLOOKUP($A361,'Taxi in times'!$B$483:$C$1074, 2, 0)), 'ICAO LTO Cycle times'!$D$8,VLOOKUP($A361,'Taxi in times'!$B$483:$C$1074, 2, 0)*60)</f>
        <v>590.39520958083835</v>
      </c>
      <c r="O361" s="30">
        <f>IF(ISNA(VLOOKUP($A361,'Taxi in times'!$B$1074:$C$1700, 2, 0)), 'ICAO LTO Cycle times'!$D$8,VLOOKUP($A361,'Taxi in times'!$B$1074:$C$1700, 2, 0)*60)</f>
        <v>618.48459616985849</v>
      </c>
      <c r="P361" s="30">
        <f>IF(ISNA(VLOOKUP($A361,'Taxi in times'!$B$1700:$C$2346, 2, 0)), 'ICAO LTO Cycle times'!$D$8,VLOOKUP($A361,'Taxi in times'!$B$1700:$C$2346, 2, 0)*60)</f>
        <v>592.41162608012564</v>
      </c>
      <c r="Q361" s="30">
        <f>IF(ISNA(VLOOKUP($A361,'Taxi in times'!$B$2346:$C$3020, 2, 0)), 'ICAO LTO Cycle times'!$D$8,VLOOKUP($A361,'Taxi in times'!$B$2346:$C$3020, 2, 0)*60)</f>
        <v>568.78998609179416</v>
      </c>
      <c r="R361" s="30">
        <f>IF(ISNA(VLOOKUP($A361,'Taxi in times'!$B$3020:$C$3684, 2, 0)), 'ICAO LTO Cycle times'!$D$8,VLOOKUP($A361,'Taxi in times'!$B$3020:$C$3684, 2, 0)*60)</f>
        <v>519.41216678058777</v>
      </c>
      <c r="S361" s="30">
        <f>IF(ISNA(VLOOKUP($A361,'Taxi in times'!$B$3684:$C$4389, 2, 0)), 'ICAO LTO Cycle times'!$D$8,VLOOKUP($A361,'Taxi in times'!$B$3684:$C$4389, 2, 0)*60)</f>
        <v>465.6033287101248</v>
      </c>
      <c r="T361" s="30">
        <f>IF(ISNA(VLOOKUP($A361,'Taxi in times'!$B$4389:$C$5084, 2, 0)), 'ICAO LTO Cycle times'!$D$8,VLOOKUP($A361,'Taxi in times'!$B$4389:$C$5084, 2, 0)*60)</f>
        <v>499.88324175824181</v>
      </c>
      <c r="U361" s="30">
        <f>IF(ISNA(VLOOKUP($A361,'Taxi in times'!$B$5085:$C$5749, 2, 0)), 'ICAO LTO Cycle times'!$D$8,VLOOKUP($A361,'Taxi in times'!$B$5085:$C$5749, 2, 0)*60)</f>
        <v>527.75292864749736</v>
      </c>
      <c r="V361" s="30">
        <f>IF(ISNA(VLOOKUP($A361,'Taxi in times'!$B$5750:$C$6509, 2, 0)), 'ICAO LTO Cycle times'!$D$8,VLOOKUP($A361,'Taxi in times'!$B$5750:$C$6509, 2, 0)*60)</f>
        <v>577.64377831997217</v>
      </c>
      <c r="W361" s="30">
        <f>IF(ISNA(VLOOKUP($A361,'Taxi in times'!$B$6510:$C$7239, 2, 0)), 'ICAO LTO Cycle times'!$D$8,VLOOKUP($A361,'Taxi in times'!$B$6510:$C$7239, 2, 0)*60)</f>
        <v>595.83391486392179</v>
      </c>
    </row>
    <row r="362" spans="1:23">
      <c r="A362" s="3" t="s">
        <v>1045</v>
      </c>
      <c r="B362" s="30">
        <f>IF(ISNA(VLOOKUP($A362,' Taxi out times'!$B$2:$C$483, 2, 0)), 'ICAO LTO Cycle times'!$D$7,VLOOKUP($A362,' Taxi out times'!$B$2:$C$483, 2, 0)*60)</f>
        <v>843.8423645320197</v>
      </c>
      <c r="C362" s="30">
        <f>IF(ISNA(VLOOKUP($A362,' Taxi out times'!$B$484:$C$1071, 2, 0)), 'ICAO LTO Cycle times'!$D$7,VLOOKUP($A362,' Taxi out times'!$B$484:$C$1071, 2, 0)*60)</f>
        <v>650.91633466135454</v>
      </c>
      <c r="D362" s="30">
        <f>IF(ISNA(VLOOKUP($A362,' Taxi out times'!$B$1072:$C$1692, 2, 0)), 'ICAO LTO Cycle times'!$D$7,VLOOKUP($A362,' Taxi out times'!$B$1072:$C$1692, 2, 0)*60)</f>
        <v>1140</v>
      </c>
      <c r="E362" s="30">
        <f>IF(ISNA(VLOOKUP($A362,' Taxi out times'!$B$1693:$C$2329, 2, 0)), 'ICAO LTO Cycle times'!$D$7,VLOOKUP($A362,' Taxi out times'!$B$1693:$C$2329, 2, 0)*60)</f>
        <v>1140</v>
      </c>
      <c r="F362" s="30">
        <f>IF(ISNA(VLOOKUP($A362,' Taxi out times'!$B$2330:$C$2997, 2, 0)), 'ICAO LTO Cycle times'!$D$7,VLOOKUP($A362,' Taxi out times'!$B$2330:$C$2997, 2, 0)*60)</f>
        <v>1140</v>
      </c>
      <c r="G362" s="30">
        <f>IF(ISNA(VLOOKUP($A362,' Taxi out times'!$B$2998:$C$3661, 2, 0)), 'ICAO LTO Cycle times'!$D$7,VLOOKUP($A362,' Taxi out times'!$B$2998:$C$3661, 2, 0)*60)</f>
        <v>971.66666666666652</v>
      </c>
      <c r="H362" s="30">
        <f>IF(ISNA(VLOOKUP($A362,' Taxi out times'!$B$3662:$C$4362, 2, 0)), 'ICAO LTO Cycle times'!$D$7,VLOOKUP($A362,' Taxi out times'!$B$3662:$C$4362, 2, 0)*60)</f>
        <v>1140</v>
      </c>
      <c r="I362" s="30">
        <f>IF(ISNA(VLOOKUP($A362,' Taxi out times'!$B$4363:$C$5052, 2, 0)), 'ICAO LTO Cycle times'!$D$7,VLOOKUP($A362,' Taxi out times'!$B$4363:$C$5052, 2, 0)*60)</f>
        <v>1140</v>
      </c>
      <c r="J362" s="30">
        <f>IF(ISNA(VLOOKUP($A362,' Taxi out times'!$B$5053:$C$5713, 2, 0)), 'ICAO LTO Cycle times'!$D$7,VLOOKUP($A362,' Taxi out times'!$B$5053:$C$5713, 2, 0)*60)</f>
        <v>1140</v>
      </c>
      <c r="K362" s="30">
        <f>IF(ISNA(VLOOKUP($A362,' Taxi out times'!$B$5714:$C$6466, 2, 0)), 'ICAO LTO Cycle times'!$D$7,VLOOKUP($A362,' Taxi out times'!$B$5713:$C$6466, 2, 0)*60)</f>
        <v>1140</v>
      </c>
      <c r="L362" s="30">
        <f>IF(ISNA(VLOOKUP($A362,' Taxi out times'!$B$6467:$C$7195, 2, 0)), 'ICAO LTO Cycle times'!$D$7,VLOOKUP($A362,' Taxi out times'!$B$6467:$C$7195, 2, 0)*60)</f>
        <v>1140</v>
      </c>
      <c r="M362" s="30">
        <f>IF(ISNA(VLOOKUP($A362,'Taxi in times'!$B$2:$C$483, 2, 0)), 'ICAO LTO Cycle times'!$D$8,VLOOKUP($A362,'Taxi in times'!$B$2:$C$483, 2, 0)*60)</f>
        <v>420</v>
      </c>
      <c r="N362" s="30">
        <f>IF(ISNA(VLOOKUP($A362,'Taxi in times'!$B$483:$C$1074, 2, 0)), 'ICAO LTO Cycle times'!$D$8,VLOOKUP($A362,'Taxi in times'!$B$483:$C$1074, 2, 0)*60)</f>
        <v>420</v>
      </c>
      <c r="O362" s="30">
        <f>IF(ISNA(VLOOKUP($A362,'Taxi in times'!$B$1074:$C$1700, 2, 0)), 'ICAO LTO Cycle times'!$D$8,VLOOKUP($A362,'Taxi in times'!$B$1074:$C$1700, 2, 0)*60)</f>
        <v>420</v>
      </c>
      <c r="P362" s="30">
        <f>IF(ISNA(VLOOKUP($A362,'Taxi in times'!$B$1700:$C$2346, 2, 0)), 'ICAO LTO Cycle times'!$D$8,VLOOKUP($A362,'Taxi in times'!$B$1700:$C$2346, 2, 0)*60)</f>
        <v>420</v>
      </c>
      <c r="Q362" s="30">
        <f>IF(ISNA(VLOOKUP($A362,'Taxi in times'!$B$2346:$C$3020, 2, 0)), 'ICAO LTO Cycle times'!$D$8,VLOOKUP($A362,'Taxi in times'!$B$2346:$C$3020, 2, 0)*60)</f>
        <v>420</v>
      </c>
      <c r="R362" s="30">
        <f>IF(ISNA(VLOOKUP($A362,'Taxi in times'!$B$3020:$C$3684, 2, 0)), 'ICAO LTO Cycle times'!$D$8,VLOOKUP($A362,'Taxi in times'!$B$3020:$C$3684, 2, 0)*60)</f>
        <v>420</v>
      </c>
      <c r="S362" s="30">
        <f>IF(ISNA(VLOOKUP($A362,'Taxi in times'!$B$3684:$C$4389, 2, 0)), 'ICAO LTO Cycle times'!$D$8,VLOOKUP($A362,'Taxi in times'!$B$3684:$C$4389, 2, 0)*60)</f>
        <v>420</v>
      </c>
      <c r="T362" s="30">
        <f>IF(ISNA(VLOOKUP($A362,'Taxi in times'!$B$4389:$C$5084, 2, 0)), 'ICAO LTO Cycle times'!$D$8,VLOOKUP($A362,'Taxi in times'!$B$4389:$C$5084, 2, 0)*60)</f>
        <v>420</v>
      </c>
      <c r="U362" s="30">
        <f>IF(ISNA(VLOOKUP($A362,'Taxi in times'!$B$5085:$C$5749, 2, 0)), 'ICAO LTO Cycle times'!$D$8,VLOOKUP($A362,'Taxi in times'!$B$5085:$C$5749, 2, 0)*60)</f>
        <v>420</v>
      </c>
      <c r="V362" s="30">
        <f>IF(ISNA(VLOOKUP($A362,'Taxi in times'!$B$5750:$C$6509, 2, 0)), 'ICAO LTO Cycle times'!$D$8,VLOOKUP($A362,'Taxi in times'!$B$5750:$C$6509, 2, 0)*60)</f>
        <v>420</v>
      </c>
      <c r="W362" s="30">
        <f>IF(ISNA(VLOOKUP($A362,'Taxi in times'!$B$6510:$C$7239, 2, 0)), 'ICAO LTO Cycle times'!$D$8,VLOOKUP($A362,'Taxi in times'!$B$6510:$C$7239, 2, 0)*60)</f>
        <v>420</v>
      </c>
    </row>
    <row r="363" spans="1:23">
      <c r="A363" s="3" t="s">
        <v>642</v>
      </c>
      <c r="B363" s="30">
        <f>IF(ISNA(VLOOKUP($A363,' Taxi out times'!$B$2:$C$483, 2, 0)), 'ICAO LTO Cycle times'!$D$7,VLOOKUP($A363,' Taxi out times'!$B$2:$C$483, 2, 0)*60)</f>
        <v>990.34168564920276</v>
      </c>
      <c r="C363" s="30">
        <f>IF(ISNA(VLOOKUP($A363,' Taxi out times'!$B$484:$C$1071, 2, 0)), 'ICAO LTO Cycle times'!$D$7,VLOOKUP($A363,' Taxi out times'!$B$484:$C$1071, 2, 0)*60)</f>
        <v>961.00691016781843</v>
      </c>
      <c r="D363" s="30">
        <f>IF(ISNA(VLOOKUP($A363,' Taxi out times'!$B$1072:$C$1692, 2, 0)), 'ICAO LTO Cycle times'!$D$7,VLOOKUP($A363,' Taxi out times'!$B$1072:$C$1692, 2, 0)*60)</f>
        <v>988.22095857026807</v>
      </c>
      <c r="E363" s="30">
        <f>IF(ISNA(VLOOKUP($A363,' Taxi out times'!$B$1693:$C$2329, 2, 0)), 'ICAO LTO Cycle times'!$D$7,VLOOKUP($A363,' Taxi out times'!$B$1693:$C$2329, 2, 0)*60)</f>
        <v>1045.5965665236051</v>
      </c>
      <c r="F363" s="30">
        <f>IF(ISNA(VLOOKUP($A363,' Taxi out times'!$B$2330:$C$2997, 2, 0)), 'ICAO LTO Cycle times'!$D$7,VLOOKUP($A363,' Taxi out times'!$B$2330:$C$2997, 2, 0)*60)</f>
        <v>1042.8458498023715</v>
      </c>
      <c r="G363" s="30">
        <f>IF(ISNA(VLOOKUP($A363,' Taxi out times'!$B$2998:$C$3661, 2, 0)), 'ICAO LTO Cycle times'!$D$7,VLOOKUP($A363,' Taxi out times'!$B$2998:$C$3661, 2, 0)*60)</f>
        <v>1117.6623376623377</v>
      </c>
      <c r="H363" s="30">
        <f>IF(ISNA(VLOOKUP($A363,' Taxi out times'!$B$3662:$C$4362, 2, 0)), 'ICAO LTO Cycle times'!$D$7,VLOOKUP($A363,' Taxi out times'!$B$3662:$C$4362, 2, 0)*60)</f>
        <v>1077.9775280898875</v>
      </c>
      <c r="I363" s="30">
        <f>IF(ISNA(VLOOKUP($A363,' Taxi out times'!$B$4363:$C$5052, 2, 0)), 'ICAO LTO Cycle times'!$D$7,VLOOKUP($A363,' Taxi out times'!$B$4363:$C$5052, 2, 0)*60)</f>
        <v>1082.5787965616046</v>
      </c>
      <c r="J363" s="30">
        <f>IF(ISNA(VLOOKUP($A363,' Taxi out times'!$B$5053:$C$5713, 2, 0)), 'ICAO LTO Cycle times'!$D$7,VLOOKUP($A363,' Taxi out times'!$B$5053:$C$5713, 2, 0)*60)</f>
        <v>1096.599423631124</v>
      </c>
      <c r="K363" s="30">
        <f>IF(ISNA(VLOOKUP($A363,' Taxi out times'!$B$5714:$C$6466, 2, 0)), 'ICAO LTO Cycle times'!$D$7,VLOOKUP($A363,' Taxi out times'!$B$5713:$C$6466, 2, 0)*60)</f>
        <v>1048.8789237668161</v>
      </c>
      <c r="L363" s="30">
        <f>IF(ISNA(VLOOKUP($A363,' Taxi out times'!$B$6467:$C$7195, 2, 0)), 'ICAO LTO Cycle times'!$D$7,VLOOKUP($A363,' Taxi out times'!$B$6467:$C$7195, 2, 0)*60)</f>
        <v>1064.0058910162004</v>
      </c>
      <c r="M363" s="30">
        <f>IF(ISNA(VLOOKUP($A363,'Taxi in times'!$B$2:$C$483, 2, 0)), 'ICAO LTO Cycle times'!$D$8,VLOOKUP($A363,'Taxi in times'!$B$2:$C$483, 2, 0)*60)</f>
        <v>662.33142857142855</v>
      </c>
      <c r="N363" s="30">
        <f>IF(ISNA(VLOOKUP($A363,'Taxi in times'!$B$483:$C$1074, 2, 0)), 'ICAO LTO Cycle times'!$D$8,VLOOKUP($A363,'Taxi in times'!$B$483:$C$1074, 2, 0)*60)</f>
        <v>594.70068694798817</v>
      </c>
      <c r="O363" s="30">
        <f>IF(ISNA(VLOOKUP($A363,'Taxi in times'!$B$1074:$C$1700, 2, 0)), 'ICAO LTO Cycle times'!$D$8,VLOOKUP($A363,'Taxi in times'!$B$1074:$C$1700, 2, 0)*60)</f>
        <v>623.65991902834003</v>
      </c>
      <c r="P363" s="30">
        <f>IF(ISNA(VLOOKUP($A363,'Taxi in times'!$B$1700:$C$2346, 2, 0)), 'ICAO LTO Cycle times'!$D$8,VLOOKUP($A363,'Taxi in times'!$B$1700:$C$2346, 2, 0)*60)</f>
        <v>605.41702493551156</v>
      </c>
      <c r="Q363" s="30">
        <f>IF(ISNA(VLOOKUP($A363,'Taxi in times'!$B$2346:$C$3020, 2, 0)), 'ICAO LTO Cycle times'!$D$8,VLOOKUP($A363,'Taxi in times'!$B$2346:$C$3020, 2, 0)*60)</f>
        <v>632.75549805950845</v>
      </c>
      <c r="R363" s="30">
        <f>IF(ISNA(VLOOKUP($A363,'Taxi in times'!$B$3020:$C$3684, 2, 0)), 'ICAO LTO Cycle times'!$D$8,VLOOKUP($A363,'Taxi in times'!$B$3020:$C$3684, 2, 0)*60)</f>
        <v>627.90299572039942</v>
      </c>
      <c r="S363" s="30">
        <f>IF(ISNA(VLOOKUP($A363,'Taxi in times'!$B$3684:$C$4389, 2, 0)), 'ICAO LTO Cycle times'!$D$8,VLOOKUP($A363,'Taxi in times'!$B$3684:$C$4389, 2, 0)*60)</f>
        <v>600.50420168067228</v>
      </c>
      <c r="T363" s="30">
        <f>IF(ISNA(VLOOKUP($A363,'Taxi in times'!$B$4389:$C$5084, 2, 0)), 'ICAO LTO Cycle times'!$D$8,VLOOKUP($A363,'Taxi in times'!$B$4389:$C$5084, 2, 0)*60)</f>
        <v>573.00771208226229</v>
      </c>
      <c r="U363" s="30">
        <f>IF(ISNA(VLOOKUP($A363,'Taxi in times'!$B$5085:$C$5749, 2, 0)), 'ICAO LTO Cycle times'!$D$8,VLOOKUP($A363,'Taxi in times'!$B$5085:$C$5749, 2, 0)*60)</f>
        <v>570.78848560700874</v>
      </c>
      <c r="V363" s="30">
        <f>IF(ISNA(VLOOKUP($A363,'Taxi in times'!$B$5750:$C$6509, 2, 0)), 'ICAO LTO Cycle times'!$D$8,VLOOKUP($A363,'Taxi in times'!$B$5750:$C$6509, 2, 0)*60)</f>
        <v>582.51830161054181</v>
      </c>
      <c r="W363" s="30">
        <f>IF(ISNA(VLOOKUP($A363,'Taxi in times'!$B$6510:$C$7239, 2, 0)), 'ICAO LTO Cycle times'!$D$8,VLOOKUP($A363,'Taxi in times'!$B$6510:$C$7239, 2, 0)*60)</f>
        <v>538.66863905325454</v>
      </c>
    </row>
    <row r="364" spans="1:23">
      <c r="A364" s="3" t="s">
        <v>643</v>
      </c>
      <c r="B364" s="30">
        <f>IF(ISNA(VLOOKUP($A364,' Taxi out times'!$B$2:$C$483, 2, 0)), 'ICAO LTO Cycle times'!$D$7,VLOOKUP($A364,' Taxi out times'!$B$2:$C$483, 2, 0)*60)</f>
        <v>1399.3729943223896</v>
      </c>
      <c r="C364" s="30">
        <f>IF(ISNA(VLOOKUP($A364,' Taxi out times'!$B$484:$C$1071, 2, 0)), 'ICAO LTO Cycle times'!$D$7,VLOOKUP($A364,' Taxi out times'!$B$484:$C$1071, 2, 0)*60)</f>
        <v>1607.843216080402</v>
      </c>
      <c r="D364" s="30">
        <f>IF(ISNA(VLOOKUP($A364,' Taxi out times'!$B$1072:$C$1692, 2, 0)), 'ICAO LTO Cycle times'!$D$7,VLOOKUP($A364,' Taxi out times'!$B$1072:$C$1692, 2, 0)*60)</f>
        <v>1694.4954491491887</v>
      </c>
      <c r="E364" s="30">
        <f>IF(ISNA(VLOOKUP($A364,' Taxi out times'!$B$1693:$C$2329, 2, 0)), 'ICAO LTO Cycle times'!$D$7,VLOOKUP($A364,' Taxi out times'!$B$1693:$C$2329, 2, 0)*60)</f>
        <v>1928.1129891178512</v>
      </c>
      <c r="F364" s="30">
        <f>IF(ISNA(VLOOKUP($A364,' Taxi out times'!$B$2330:$C$2997, 2, 0)), 'ICAO LTO Cycle times'!$D$7,VLOOKUP($A364,' Taxi out times'!$B$2330:$C$2997, 2, 0)*60)</f>
        <v>1711.5129344133786</v>
      </c>
      <c r="G364" s="30">
        <f>IF(ISNA(VLOOKUP($A364,' Taxi out times'!$B$2998:$C$3661, 2, 0)), 'ICAO LTO Cycle times'!$D$7,VLOOKUP($A364,' Taxi out times'!$B$2998:$C$3661, 2, 0)*60)</f>
        <v>1446.6434436426971</v>
      </c>
      <c r="H364" s="30">
        <f>IF(ISNA(VLOOKUP($A364,' Taxi out times'!$B$3662:$C$4362, 2, 0)), 'ICAO LTO Cycle times'!$D$7,VLOOKUP($A364,' Taxi out times'!$B$3662:$C$4362, 2, 0)*60)</f>
        <v>1391.3029827315543</v>
      </c>
      <c r="I364" s="30">
        <f>IF(ISNA(VLOOKUP($A364,' Taxi out times'!$B$4363:$C$5052, 2, 0)), 'ICAO LTO Cycle times'!$D$7,VLOOKUP($A364,' Taxi out times'!$B$4363:$C$5052, 2, 0)*60)</f>
        <v>1434.5369545859305</v>
      </c>
      <c r="J364" s="30">
        <f>IF(ISNA(VLOOKUP($A364,' Taxi out times'!$B$5053:$C$5713, 2, 0)), 'ICAO LTO Cycle times'!$D$7,VLOOKUP($A364,' Taxi out times'!$B$5053:$C$5713, 2, 0)*60)</f>
        <v>1444.8608717064762</v>
      </c>
      <c r="K364" s="30">
        <f>IF(ISNA(VLOOKUP($A364,' Taxi out times'!$B$5714:$C$6466, 2, 0)), 'ICAO LTO Cycle times'!$D$7,VLOOKUP($A364,' Taxi out times'!$B$5713:$C$6466, 2, 0)*60)</f>
        <v>1478.7275307473983</v>
      </c>
      <c r="L364" s="30">
        <f>IF(ISNA(VLOOKUP($A364,' Taxi out times'!$B$6467:$C$7195, 2, 0)), 'ICAO LTO Cycle times'!$D$7,VLOOKUP($A364,' Taxi out times'!$B$6467:$C$7195, 2, 0)*60)</f>
        <v>1371.1965192168238</v>
      </c>
      <c r="M364" s="30">
        <f>IF(ISNA(VLOOKUP($A364,'Taxi in times'!$B$2:$C$483, 2, 0)), 'ICAO LTO Cycle times'!$D$8,VLOOKUP($A364,'Taxi in times'!$B$2:$C$483, 2, 0)*60)</f>
        <v>527.84284655300223</v>
      </c>
      <c r="N364" s="30">
        <f>IF(ISNA(VLOOKUP($A364,'Taxi in times'!$B$483:$C$1074, 2, 0)), 'ICAO LTO Cycle times'!$D$8,VLOOKUP($A364,'Taxi in times'!$B$483:$C$1074, 2, 0)*60)</f>
        <v>516.66666666666663</v>
      </c>
      <c r="O364" s="30">
        <f>IF(ISNA(VLOOKUP($A364,'Taxi in times'!$B$1074:$C$1700, 2, 0)), 'ICAO LTO Cycle times'!$D$8,VLOOKUP($A364,'Taxi in times'!$B$1074:$C$1700, 2, 0)*60)</f>
        <v>529.89381636477208</v>
      </c>
      <c r="P364" s="30">
        <f>IF(ISNA(VLOOKUP($A364,'Taxi in times'!$B$1700:$C$2346, 2, 0)), 'ICAO LTO Cycle times'!$D$8,VLOOKUP($A364,'Taxi in times'!$B$1700:$C$2346, 2, 0)*60)</f>
        <v>593.33652465294392</v>
      </c>
      <c r="Q364" s="30">
        <f>IF(ISNA(VLOOKUP($A364,'Taxi in times'!$B$2346:$C$3020, 2, 0)), 'ICAO LTO Cycle times'!$D$8,VLOOKUP($A364,'Taxi in times'!$B$2346:$C$3020, 2, 0)*60)</f>
        <v>570.8045341443185</v>
      </c>
      <c r="R364" s="30">
        <f>IF(ISNA(VLOOKUP($A364,'Taxi in times'!$B$3020:$C$3684, 2, 0)), 'ICAO LTO Cycle times'!$D$8,VLOOKUP($A364,'Taxi in times'!$B$3020:$C$3684, 2, 0)*60)</f>
        <v>587.83003741314803</v>
      </c>
      <c r="S364" s="30">
        <f>IF(ISNA(VLOOKUP($A364,'Taxi in times'!$B$3684:$C$4389, 2, 0)), 'ICAO LTO Cycle times'!$D$8,VLOOKUP($A364,'Taxi in times'!$B$3684:$C$4389, 2, 0)*60)</f>
        <v>574.09603340292279</v>
      </c>
      <c r="T364" s="30">
        <f>IF(ISNA(VLOOKUP($A364,'Taxi in times'!$B$4389:$C$5084, 2, 0)), 'ICAO LTO Cycle times'!$D$8,VLOOKUP($A364,'Taxi in times'!$B$4389:$C$5084, 2, 0)*60)</f>
        <v>521.12068965517233</v>
      </c>
      <c r="U364" s="30">
        <f>IF(ISNA(VLOOKUP($A364,'Taxi in times'!$B$5085:$C$5749, 2, 0)), 'ICAO LTO Cycle times'!$D$8,VLOOKUP($A364,'Taxi in times'!$B$5085:$C$5749, 2, 0)*60)</f>
        <v>525.81389252948884</v>
      </c>
      <c r="V364" s="30">
        <f>IF(ISNA(VLOOKUP($A364,'Taxi in times'!$B$5750:$C$6509, 2, 0)), 'ICAO LTO Cycle times'!$D$8,VLOOKUP($A364,'Taxi in times'!$B$5750:$C$6509, 2, 0)*60)</f>
        <v>532.30924200453285</v>
      </c>
      <c r="W364" s="30">
        <f>IF(ISNA(VLOOKUP($A364,'Taxi in times'!$B$6510:$C$7239, 2, 0)), 'ICAO LTO Cycle times'!$D$8,VLOOKUP($A364,'Taxi in times'!$B$6510:$C$7239, 2, 0)*60)</f>
        <v>536.14957049014652</v>
      </c>
    </row>
    <row r="365" spans="1:23">
      <c r="A365" s="3" t="s">
        <v>1271</v>
      </c>
      <c r="B365" s="30">
        <f>IF(ISNA(VLOOKUP($A365,' Taxi out times'!$B$2:$C$483, 2, 0)), 'ICAO LTO Cycle times'!$D$7,VLOOKUP($A365,' Taxi out times'!$B$2:$C$483, 2, 0)*60)</f>
        <v>1140</v>
      </c>
      <c r="C365" s="30">
        <f>IF(ISNA(VLOOKUP($A365,' Taxi out times'!$B$484:$C$1071, 2, 0)), 'ICAO LTO Cycle times'!$D$7,VLOOKUP($A365,' Taxi out times'!$B$484:$C$1071, 2, 0)*60)</f>
        <v>1140</v>
      </c>
      <c r="D365" s="30">
        <f>IF(ISNA(VLOOKUP($A365,' Taxi out times'!$B$1072:$C$1692, 2, 0)), 'ICAO LTO Cycle times'!$D$7,VLOOKUP($A365,' Taxi out times'!$B$1072:$C$1692, 2, 0)*60)</f>
        <v>1140</v>
      </c>
      <c r="E365" s="30">
        <f>IF(ISNA(VLOOKUP($A365,' Taxi out times'!$B$1693:$C$2329, 2, 0)), 'ICAO LTO Cycle times'!$D$7,VLOOKUP($A365,' Taxi out times'!$B$1693:$C$2329, 2, 0)*60)</f>
        <v>1140</v>
      </c>
      <c r="F365" s="30">
        <f>IF(ISNA(VLOOKUP($A365,' Taxi out times'!$B$2330:$C$2997, 2, 0)), 'ICAO LTO Cycle times'!$D$7,VLOOKUP($A365,' Taxi out times'!$B$2330:$C$2997, 2, 0)*60)</f>
        <v>1140</v>
      </c>
      <c r="G365" s="30">
        <f>IF(ISNA(VLOOKUP($A365,' Taxi out times'!$B$2998:$C$3661, 2, 0)), 'ICAO LTO Cycle times'!$D$7,VLOOKUP($A365,' Taxi out times'!$B$2998:$C$3661, 2, 0)*60)</f>
        <v>1140</v>
      </c>
      <c r="H365" s="30">
        <f>IF(ISNA(VLOOKUP($A365,' Taxi out times'!$B$3662:$C$4362, 2, 0)), 'ICAO LTO Cycle times'!$D$7,VLOOKUP($A365,' Taxi out times'!$B$3662:$C$4362, 2, 0)*60)</f>
        <v>1140</v>
      </c>
      <c r="I365" s="30">
        <f>IF(ISNA(VLOOKUP($A365,' Taxi out times'!$B$4363:$C$5052, 2, 0)), 'ICAO LTO Cycle times'!$D$7,VLOOKUP($A365,' Taxi out times'!$B$4363:$C$5052, 2, 0)*60)</f>
        <v>1140</v>
      </c>
      <c r="J365" s="30">
        <f>IF(ISNA(VLOOKUP($A365,' Taxi out times'!$B$5053:$C$5713, 2, 0)), 'ICAO LTO Cycle times'!$D$7,VLOOKUP($A365,' Taxi out times'!$B$5053:$C$5713, 2, 0)*60)</f>
        <v>1140</v>
      </c>
      <c r="K365" s="30">
        <f>IF(ISNA(VLOOKUP($A365,' Taxi out times'!$B$5714:$C$6466, 2, 0)), 'ICAO LTO Cycle times'!$D$7,VLOOKUP($A365,' Taxi out times'!$B$5713:$C$6466, 2, 0)*60)</f>
        <v>988.15013404825731</v>
      </c>
      <c r="L365" s="30">
        <f>IF(ISNA(VLOOKUP($A365,' Taxi out times'!$B$6467:$C$7195, 2, 0)), 'ICAO LTO Cycle times'!$D$7,VLOOKUP($A365,' Taxi out times'!$B$6467:$C$7195, 2, 0)*60)</f>
        <v>986.10951008645543</v>
      </c>
      <c r="M365" s="30">
        <f>IF(ISNA(VLOOKUP($A365,'Taxi in times'!$B$2:$C$483, 2, 0)), 'ICAO LTO Cycle times'!$D$8,VLOOKUP($A365,'Taxi in times'!$B$2:$C$483, 2, 0)*60)</f>
        <v>420</v>
      </c>
      <c r="N365" s="30">
        <f>IF(ISNA(VLOOKUP($A365,'Taxi in times'!$B$483:$C$1074, 2, 0)), 'ICAO LTO Cycle times'!$D$8,VLOOKUP($A365,'Taxi in times'!$B$483:$C$1074, 2, 0)*60)</f>
        <v>420</v>
      </c>
      <c r="O365" s="30">
        <f>IF(ISNA(VLOOKUP($A365,'Taxi in times'!$B$1074:$C$1700, 2, 0)), 'ICAO LTO Cycle times'!$D$8,VLOOKUP($A365,'Taxi in times'!$B$1074:$C$1700, 2, 0)*60)</f>
        <v>420</v>
      </c>
      <c r="P365" s="30">
        <f>IF(ISNA(VLOOKUP($A365,'Taxi in times'!$B$1700:$C$2346, 2, 0)), 'ICAO LTO Cycle times'!$D$8,VLOOKUP($A365,'Taxi in times'!$B$1700:$C$2346, 2, 0)*60)</f>
        <v>420</v>
      </c>
      <c r="Q365" s="30">
        <f>IF(ISNA(VLOOKUP($A365,'Taxi in times'!$B$2346:$C$3020, 2, 0)), 'ICAO LTO Cycle times'!$D$8,VLOOKUP($A365,'Taxi in times'!$B$2346:$C$3020, 2, 0)*60)</f>
        <v>420</v>
      </c>
      <c r="R365" s="30">
        <f>IF(ISNA(VLOOKUP($A365,'Taxi in times'!$B$3020:$C$3684, 2, 0)), 'ICAO LTO Cycle times'!$D$8,VLOOKUP($A365,'Taxi in times'!$B$3020:$C$3684, 2, 0)*60)</f>
        <v>420</v>
      </c>
      <c r="S365" s="30">
        <f>IF(ISNA(VLOOKUP($A365,'Taxi in times'!$B$3684:$C$4389, 2, 0)), 'ICAO LTO Cycle times'!$D$8,VLOOKUP($A365,'Taxi in times'!$B$3684:$C$4389, 2, 0)*60)</f>
        <v>420</v>
      </c>
      <c r="T365" s="30">
        <f>IF(ISNA(VLOOKUP($A365,'Taxi in times'!$B$4389:$C$5084, 2, 0)), 'ICAO LTO Cycle times'!$D$8,VLOOKUP($A365,'Taxi in times'!$B$4389:$C$5084, 2, 0)*60)</f>
        <v>420</v>
      </c>
      <c r="U365" s="30">
        <f>IF(ISNA(VLOOKUP($A365,'Taxi in times'!$B$5085:$C$5749, 2, 0)), 'ICAO LTO Cycle times'!$D$8,VLOOKUP($A365,'Taxi in times'!$B$5085:$C$5749, 2, 0)*60)</f>
        <v>420</v>
      </c>
      <c r="V365" s="30">
        <f>IF(ISNA(VLOOKUP($A365,'Taxi in times'!$B$5750:$C$6509, 2, 0)), 'ICAO LTO Cycle times'!$D$8,VLOOKUP($A365,'Taxi in times'!$B$5750:$C$6509, 2, 0)*60)</f>
        <v>393.39130434782612</v>
      </c>
      <c r="W365" s="30">
        <f>IF(ISNA(VLOOKUP($A365,'Taxi in times'!$B$6510:$C$7239, 2, 0)), 'ICAO LTO Cycle times'!$D$8,VLOOKUP($A365,'Taxi in times'!$B$6510:$C$7239, 2, 0)*60)</f>
        <v>412.60997067448682</v>
      </c>
    </row>
    <row r="366" spans="1:23">
      <c r="A366" s="3" t="s">
        <v>1177</v>
      </c>
      <c r="B366" s="30">
        <f>IF(ISNA(VLOOKUP($A366,' Taxi out times'!$B$2:$C$483, 2, 0)), 'ICAO LTO Cycle times'!$D$7,VLOOKUP($A366,' Taxi out times'!$B$2:$C$483, 2, 0)*60)</f>
        <v>1140</v>
      </c>
      <c r="C366" s="30">
        <f>IF(ISNA(VLOOKUP($A366,' Taxi out times'!$B$484:$C$1071, 2, 0)), 'ICAO LTO Cycle times'!$D$7,VLOOKUP($A366,' Taxi out times'!$B$484:$C$1071, 2, 0)*60)</f>
        <v>930.46875</v>
      </c>
      <c r="D366" s="30">
        <f>IF(ISNA(VLOOKUP($A366,' Taxi out times'!$B$1072:$C$1692, 2, 0)), 'ICAO LTO Cycle times'!$D$7,VLOOKUP($A366,' Taxi out times'!$B$1072:$C$1692, 2, 0)*60)</f>
        <v>1140</v>
      </c>
      <c r="E366" s="30">
        <f>IF(ISNA(VLOOKUP($A366,' Taxi out times'!$B$1693:$C$2329, 2, 0)), 'ICAO LTO Cycle times'!$D$7,VLOOKUP($A366,' Taxi out times'!$B$1693:$C$2329, 2, 0)*60)</f>
        <v>1140</v>
      </c>
      <c r="F366" s="30">
        <f>IF(ISNA(VLOOKUP($A366,' Taxi out times'!$B$2330:$C$2997, 2, 0)), 'ICAO LTO Cycle times'!$D$7,VLOOKUP($A366,' Taxi out times'!$B$2330:$C$2997, 2, 0)*60)</f>
        <v>1140</v>
      </c>
      <c r="G366" s="30">
        <f>IF(ISNA(VLOOKUP($A366,' Taxi out times'!$B$2998:$C$3661, 2, 0)), 'ICAO LTO Cycle times'!$D$7,VLOOKUP($A366,' Taxi out times'!$B$2998:$C$3661, 2, 0)*60)</f>
        <v>1140</v>
      </c>
      <c r="H366" s="30">
        <f>IF(ISNA(VLOOKUP($A366,' Taxi out times'!$B$3662:$C$4362, 2, 0)), 'ICAO LTO Cycle times'!$D$7,VLOOKUP($A366,' Taxi out times'!$B$3662:$C$4362, 2, 0)*60)</f>
        <v>1140</v>
      </c>
      <c r="I366" s="30">
        <f>IF(ISNA(VLOOKUP($A366,' Taxi out times'!$B$4363:$C$5052, 2, 0)), 'ICAO LTO Cycle times'!$D$7,VLOOKUP($A366,' Taxi out times'!$B$4363:$C$5052, 2, 0)*60)</f>
        <v>1140</v>
      </c>
      <c r="J366" s="30">
        <f>IF(ISNA(VLOOKUP($A366,' Taxi out times'!$B$5053:$C$5713, 2, 0)), 'ICAO LTO Cycle times'!$D$7,VLOOKUP($A366,' Taxi out times'!$B$5053:$C$5713, 2, 0)*60)</f>
        <v>1140</v>
      </c>
      <c r="K366" s="30">
        <f>IF(ISNA(VLOOKUP($A366,' Taxi out times'!$B$5714:$C$6466, 2, 0)), 'ICAO LTO Cycle times'!$D$7,VLOOKUP($A366,' Taxi out times'!$B$5713:$C$6466, 2, 0)*60)</f>
        <v>1140</v>
      </c>
      <c r="L366" s="30">
        <f>IF(ISNA(VLOOKUP($A366,' Taxi out times'!$B$6467:$C$7195, 2, 0)), 'ICAO LTO Cycle times'!$D$7,VLOOKUP($A366,' Taxi out times'!$B$6467:$C$7195, 2, 0)*60)</f>
        <v>1140</v>
      </c>
      <c r="M366" s="30">
        <f>IF(ISNA(VLOOKUP($A366,'Taxi in times'!$B$2:$C$483, 2, 0)), 'ICAO LTO Cycle times'!$D$8,VLOOKUP($A366,'Taxi in times'!$B$2:$C$483, 2, 0)*60)</f>
        <v>420</v>
      </c>
      <c r="N366" s="30">
        <f>IF(ISNA(VLOOKUP($A366,'Taxi in times'!$B$483:$C$1074, 2, 0)), 'ICAO LTO Cycle times'!$D$8,VLOOKUP($A366,'Taxi in times'!$B$483:$C$1074, 2, 0)*60)</f>
        <v>493.44</v>
      </c>
      <c r="O366" s="30">
        <f>IF(ISNA(VLOOKUP($A366,'Taxi in times'!$B$1074:$C$1700, 2, 0)), 'ICAO LTO Cycle times'!$D$8,VLOOKUP($A366,'Taxi in times'!$B$1074:$C$1700, 2, 0)*60)</f>
        <v>420</v>
      </c>
      <c r="P366" s="30">
        <f>IF(ISNA(VLOOKUP($A366,'Taxi in times'!$B$1700:$C$2346, 2, 0)), 'ICAO LTO Cycle times'!$D$8,VLOOKUP($A366,'Taxi in times'!$B$1700:$C$2346, 2, 0)*60)</f>
        <v>420</v>
      </c>
      <c r="Q366" s="30">
        <f>IF(ISNA(VLOOKUP($A366,'Taxi in times'!$B$2346:$C$3020, 2, 0)), 'ICAO LTO Cycle times'!$D$8,VLOOKUP($A366,'Taxi in times'!$B$2346:$C$3020, 2, 0)*60)</f>
        <v>420</v>
      </c>
      <c r="R366" s="30">
        <f>IF(ISNA(VLOOKUP($A366,'Taxi in times'!$B$3020:$C$3684, 2, 0)), 'ICAO LTO Cycle times'!$D$8,VLOOKUP($A366,'Taxi in times'!$B$3020:$C$3684, 2, 0)*60)</f>
        <v>420</v>
      </c>
      <c r="S366" s="30">
        <f>IF(ISNA(VLOOKUP($A366,'Taxi in times'!$B$3684:$C$4389, 2, 0)), 'ICAO LTO Cycle times'!$D$8,VLOOKUP($A366,'Taxi in times'!$B$3684:$C$4389, 2, 0)*60)</f>
        <v>420</v>
      </c>
      <c r="T366" s="30">
        <f>IF(ISNA(VLOOKUP($A366,'Taxi in times'!$B$4389:$C$5084, 2, 0)), 'ICAO LTO Cycle times'!$D$8,VLOOKUP($A366,'Taxi in times'!$B$4389:$C$5084, 2, 0)*60)</f>
        <v>420</v>
      </c>
      <c r="U366" s="30">
        <f>IF(ISNA(VLOOKUP($A366,'Taxi in times'!$B$5085:$C$5749, 2, 0)), 'ICAO LTO Cycle times'!$D$8,VLOOKUP($A366,'Taxi in times'!$B$5085:$C$5749, 2, 0)*60)</f>
        <v>420</v>
      </c>
      <c r="V366" s="30">
        <f>IF(ISNA(VLOOKUP($A366,'Taxi in times'!$B$5750:$C$6509, 2, 0)), 'ICAO LTO Cycle times'!$D$8,VLOOKUP($A366,'Taxi in times'!$B$5750:$C$6509, 2, 0)*60)</f>
        <v>420</v>
      </c>
      <c r="W366" s="30">
        <f>IF(ISNA(VLOOKUP($A366,'Taxi in times'!$B$6510:$C$7239, 2, 0)), 'ICAO LTO Cycle times'!$D$8,VLOOKUP($A366,'Taxi in times'!$B$6510:$C$7239, 2, 0)*60)</f>
        <v>420</v>
      </c>
    </row>
    <row r="367" spans="1:23">
      <c r="A367" s="3" t="s">
        <v>644</v>
      </c>
      <c r="B367" s="30">
        <f>IF(ISNA(VLOOKUP($A367,' Taxi out times'!$B$2:$C$483, 2, 0)), 'ICAO LTO Cycle times'!$D$7,VLOOKUP($A367,' Taxi out times'!$B$2:$C$483, 2, 0)*60)</f>
        <v>1329.0437317784256</v>
      </c>
      <c r="C367" s="30">
        <f>IF(ISNA(VLOOKUP($A367,' Taxi out times'!$B$484:$C$1071, 2, 0)), 'ICAO LTO Cycle times'!$D$7,VLOOKUP($A367,' Taxi out times'!$B$484:$C$1071, 2, 0)*60)</f>
        <v>1217.6008381351494</v>
      </c>
      <c r="D367" s="30">
        <f>IF(ISNA(VLOOKUP($A367,' Taxi out times'!$B$1072:$C$1692, 2, 0)), 'ICAO LTO Cycle times'!$D$7,VLOOKUP($A367,' Taxi out times'!$B$1072:$C$1692, 2, 0)*60)</f>
        <v>1252.5591514821867</v>
      </c>
      <c r="E367" s="30">
        <f>IF(ISNA(VLOOKUP($A367,' Taxi out times'!$B$1693:$C$2329, 2, 0)), 'ICAO LTO Cycle times'!$D$7,VLOOKUP($A367,' Taxi out times'!$B$1693:$C$2329, 2, 0)*60)</f>
        <v>1300.2904673884341</v>
      </c>
      <c r="F367" s="30">
        <f>IF(ISNA(VLOOKUP($A367,' Taxi out times'!$B$2330:$C$2997, 2, 0)), 'ICAO LTO Cycle times'!$D$7,VLOOKUP($A367,' Taxi out times'!$B$2330:$C$2997, 2, 0)*60)</f>
        <v>1299.0351366424984</v>
      </c>
      <c r="G367" s="30">
        <f>IF(ISNA(VLOOKUP($A367,' Taxi out times'!$B$2998:$C$3661, 2, 0)), 'ICAO LTO Cycle times'!$D$7,VLOOKUP($A367,' Taxi out times'!$B$2998:$C$3661, 2, 0)*60)</f>
        <v>1237.9934747145187</v>
      </c>
      <c r="H367" s="30">
        <f>IF(ISNA(VLOOKUP($A367,' Taxi out times'!$B$3662:$C$4362, 2, 0)), 'ICAO LTO Cycle times'!$D$7,VLOOKUP($A367,' Taxi out times'!$B$3662:$C$4362, 2, 0)*60)</f>
        <v>1287.5260960334028</v>
      </c>
      <c r="I367" s="30">
        <f>IF(ISNA(VLOOKUP($A367,' Taxi out times'!$B$4363:$C$5052, 2, 0)), 'ICAO LTO Cycle times'!$D$7,VLOOKUP($A367,' Taxi out times'!$B$4363:$C$5052, 2, 0)*60)</f>
        <v>1184.0109479970142</v>
      </c>
      <c r="J367" s="30">
        <f>IF(ISNA(VLOOKUP($A367,' Taxi out times'!$B$5053:$C$5713, 2, 0)), 'ICAO LTO Cycle times'!$D$7,VLOOKUP($A367,' Taxi out times'!$B$5053:$C$5713, 2, 0)*60)</f>
        <v>1222.9803719008264</v>
      </c>
      <c r="K367" s="30">
        <f>IF(ISNA(VLOOKUP($A367,' Taxi out times'!$B$5714:$C$6466, 2, 0)), 'ICAO LTO Cycle times'!$D$7,VLOOKUP($A367,' Taxi out times'!$B$5713:$C$6466, 2, 0)*60)</f>
        <v>1278.7926367081755</v>
      </c>
      <c r="L367" s="30">
        <f>IF(ISNA(VLOOKUP($A367,' Taxi out times'!$B$6467:$C$7195, 2, 0)), 'ICAO LTO Cycle times'!$D$7,VLOOKUP($A367,' Taxi out times'!$B$6467:$C$7195, 2, 0)*60)</f>
        <v>1358.5005512679161</v>
      </c>
      <c r="M367" s="30">
        <f>IF(ISNA(VLOOKUP($A367,'Taxi in times'!$B$2:$C$483, 2, 0)), 'ICAO LTO Cycle times'!$D$8,VLOOKUP($A367,'Taxi in times'!$B$2:$C$483, 2, 0)*60)</f>
        <v>442.86548001167205</v>
      </c>
      <c r="N367" s="30">
        <f>IF(ISNA(VLOOKUP($A367,'Taxi in times'!$B$483:$C$1074, 2, 0)), 'ICAO LTO Cycle times'!$D$8,VLOOKUP($A367,'Taxi in times'!$B$483:$C$1074, 2, 0)*60)</f>
        <v>406.82044560943643</v>
      </c>
      <c r="O367" s="30">
        <f>IF(ISNA(VLOOKUP($A367,'Taxi in times'!$B$1074:$C$1700, 2, 0)), 'ICAO LTO Cycle times'!$D$8,VLOOKUP($A367,'Taxi in times'!$B$1074:$C$1700, 2, 0)*60)</f>
        <v>450.48189490879389</v>
      </c>
      <c r="P367" s="30">
        <f>IF(ISNA(VLOOKUP($A367,'Taxi in times'!$B$1700:$C$2346, 2, 0)), 'ICAO LTO Cycle times'!$D$8,VLOOKUP($A367,'Taxi in times'!$B$1700:$C$2346, 2, 0)*60)</f>
        <v>437.97132235793947</v>
      </c>
      <c r="Q367" s="30">
        <f>IF(ISNA(VLOOKUP($A367,'Taxi in times'!$B$2346:$C$3020, 2, 0)), 'ICAO LTO Cycle times'!$D$8,VLOOKUP($A367,'Taxi in times'!$B$2346:$C$3020, 2, 0)*60)</f>
        <v>457.61243753470296</v>
      </c>
      <c r="R367" s="30">
        <f>IF(ISNA(VLOOKUP($A367,'Taxi in times'!$B$3020:$C$3684, 2, 0)), 'ICAO LTO Cycle times'!$D$8,VLOOKUP($A367,'Taxi in times'!$B$3020:$C$3684, 2, 0)*60)</f>
        <v>439.62540716612375</v>
      </c>
      <c r="S367" s="30">
        <f>IF(ISNA(VLOOKUP($A367,'Taxi in times'!$B$3684:$C$4389, 2, 0)), 'ICAO LTO Cycle times'!$D$8,VLOOKUP($A367,'Taxi in times'!$B$3684:$C$4389, 2, 0)*60)</f>
        <v>421.54574132492115</v>
      </c>
      <c r="T367" s="30">
        <f>IF(ISNA(VLOOKUP($A367,'Taxi in times'!$B$4389:$C$5084, 2, 0)), 'ICAO LTO Cycle times'!$D$8,VLOOKUP($A367,'Taxi in times'!$B$4389:$C$5084, 2, 0)*60)</f>
        <v>406.10573343261353</v>
      </c>
      <c r="U367" s="30">
        <f>IF(ISNA(VLOOKUP($A367,'Taxi in times'!$B$5085:$C$5749, 2, 0)), 'ICAO LTO Cycle times'!$D$8,VLOOKUP($A367,'Taxi in times'!$B$5085:$C$5749, 2, 0)*60)</f>
        <v>445.70103092783506</v>
      </c>
      <c r="V367" s="30">
        <f>IF(ISNA(VLOOKUP($A367,'Taxi in times'!$B$5750:$C$6509, 2, 0)), 'ICAO LTO Cycle times'!$D$8,VLOOKUP($A367,'Taxi in times'!$B$5750:$C$6509, 2, 0)*60)</f>
        <v>461.33225020308697</v>
      </c>
      <c r="W367" s="30">
        <f>IF(ISNA(VLOOKUP($A367,'Taxi in times'!$B$6510:$C$7239, 2, 0)), 'ICAO LTO Cycle times'!$D$8,VLOOKUP($A367,'Taxi in times'!$B$6510:$C$7239, 2, 0)*60)</f>
        <v>486.98097601323406</v>
      </c>
    </row>
    <row r="368" spans="1:23">
      <c r="A368" s="3" t="s">
        <v>645</v>
      </c>
      <c r="B368" s="30">
        <f>IF(ISNA(VLOOKUP($A368,' Taxi out times'!$B$2:$C$483, 2, 0)), 'ICAO LTO Cycle times'!$D$7,VLOOKUP($A368,' Taxi out times'!$B$2:$C$483, 2, 0)*60)</f>
        <v>1388.3500717360116</v>
      </c>
      <c r="C368" s="30">
        <f>IF(ISNA(VLOOKUP($A368,' Taxi out times'!$B$484:$C$1071, 2, 0)), 'ICAO LTO Cycle times'!$D$7,VLOOKUP($A368,' Taxi out times'!$B$484:$C$1071, 2, 0)*60)</f>
        <v>1253.6235955056179</v>
      </c>
      <c r="D368" s="30">
        <f>IF(ISNA(VLOOKUP($A368,' Taxi out times'!$B$1072:$C$1692, 2, 0)), 'ICAO LTO Cycle times'!$D$7,VLOOKUP($A368,' Taxi out times'!$B$1072:$C$1692, 2, 0)*60)</f>
        <v>1300.9220163722532</v>
      </c>
      <c r="E368" s="30">
        <f>IF(ISNA(VLOOKUP($A368,' Taxi out times'!$B$1693:$C$2329, 2, 0)), 'ICAO LTO Cycle times'!$D$7,VLOOKUP($A368,' Taxi out times'!$B$1693:$C$2329, 2, 0)*60)</f>
        <v>1291.1777121148164</v>
      </c>
      <c r="F368" s="30">
        <f>IF(ISNA(VLOOKUP($A368,' Taxi out times'!$B$2330:$C$2997, 2, 0)), 'ICAO LTO Cycle times'!$D$7,VLOOKUP($A368,' Taxi out times'!$B$2330:$C$2997, 2, 0)*60)</f>
        <v>1247.9073990013619</v>
      </c>
      <c r="G368" s="30">
        <f>IF(ISNA(VLOOKUP($A368,' Taxi out times'!$B$2998:$C$3661, 2, 0)), 'ICAO LTO Cycle times'!$D$7,VLOOKUP($A368,' Taxi out times'!$B$2998:$C$3661, 2, 0)*60)</f>
        <v>1166.4582361175922</v>
      </c>
      <c r="H368" s="30">
        <f>IF(ISNA(VLOOKUP($A368,' Taxi out times'!$B$3662:$C$4362, 2, 0)), 'ICAO LTO Cycle times'!$D$7,VLOOKUP($A368,' Taxi out times'!$B$3662:$C$4362, 2, 0)*60)</f>
        <v>1245.4748603351954</v>
      </c>
      <c r="I368" s="30">
        <f>IF(ISNA(VLOOKUP($A368,' Taxi out times'!$B$4363:$C$5052, 2, 0)), 'ICAO LTO Cycle times'!$D$7,VLOOKUP($A368,' Taxi out times'!$B$4363:$C$5052, 2, 0)*60)</f>
        <v>1289.5135135135135</v>
      </c>
      <c r="J368" s="30">
        <f>IF(ISNA(VLOOKUP($A368,' Taxi out times'!$B$5053:$C$5713, 2, 0)), 'ICAO LTO Cycle times'!$D$7,VLOOKUP($A368,' Taxi out times'!$B$5053:$C$5713, 2, 0)*60)</f>
        <v>1188.0262008733623</v>
      </c>
      <c r="K368" s="30">
        <f>IF(ISNA(VLOOKUP($A368,' Taxi out times'!$B$5714:$C$6466, 2, 0)), 'ICAO LTO Cycle times'!$D$7,VLOOKUP($A368,' Taxi out times'!$B$5713:$C$6466, 2, 0)*60)</f>
        <v>1248.5898468976632</v>
      </c>
      <c r="L368" s="30">
        <f>IF(ISNA(VLOOKUP($A368,' Taxi out times'!$B$6467:$C$7195, 2, 0)), 'ICAO LTO Cycle times'!$D$7,VLOOKUP($A368,' Taxi out times'!$B$6467:$C$7195, 2, 0)*60)</f>
        <v>1249.1032403918614</v>
      </c>
      <c r="M368" s="30">
        <f>IF(ISNA(VLOOKUP($A368,'Taxi in times'!$B$2:$C$483, 2, 0)), 'ICAO LTO Cycle times'!$D$8,VLOOKUP($A368,'Taxi in times'!$B$2:$C$483, 2, 0)*60)</f>
        <v>458.18181818181819</v>
      </c>
      <c r="N368" s="30">
        <f>IF(ISNA(VLOOKUP($A368,'Taxi in times'!$B$483:$C$1074, 2, 0)), 'ICAO LTO Cycle times'!$D$8,VLOOKUP($A368,'Taxi in times'!$B$483:$C$1074, 2, 0)*60)</f>
        <v>469.39782823297139</v>
      </c>
      <c r="O368" s="30">
        <f>IF(ISNA(VLOOKUP($A368,'Taxi in times'!$B$1074:$C$1700, 2, 0)), 'ICAO LTO Cycle times'!$D$8,VLOOKUP($A368,'Taxi in times'!$B$1074:$C$1700, 2, 0)*60)</f>
        <v>460.11690647482015</v>
      </c>
      <c r="P368" s="30">
        <f>IF(ISNA(VLOOKUP($A368,'Taxi in times'!$B$1700:$C$2346, 2, 0)), 'ICAO LTO Cycle times'!$D$8,VLOOKUP($A368,'Taxi in times'!$B$1700:$C$2346, 2, 0)*60)</f>
        <v>466.05333333333334</v>
      </c>
      <c r="Q368" s="30">
        <f>IF(ISNA(VLOOKUP($A368,'Taxi in times'!$B$2346:$C$3020, 2, 0)), 'ICAO LTO Cycle times'!$D$8,VLOOKUP($A368,'Taxi in times'!$B$2346:$C$3020, 2, 0)*60)</f>
        <v>441.62318840579707</v>
      </c>
      <c r="R368" s="30">
        <f>IF(ISNA(VLOOKUP($A368,'Taxi in times'!$B$3020:$C$3684, 2, 0)), 'ICAO LTO Cycle times'!$D$8,VLOOKUP($A368,'Taxi in times'!$B$3020:$C$3684, 2, 0)*60)</f>
        <v>446.41320660330166</v>
      </c>
      <c r="S368" s="30">
        <f>IF(ISNA(VLOOKUP($A368,'Taxi in times'!$B$3684:$C$4389, 2, 0)), 'ICAO LTO Cycle times'!$D$8,VLOOKUP($A368,'Taxi in times'!$B$3684:$C$4389, 2, 0)*60)</f>
        <v>432.07772795216738</v>
      </c>
      <c r="T368" s="30">
        <f>IF(ISNA(VLOOKUP($A368,'Taxi in times'!$B$4389:$C$5084, 2, 0)), 'ICAO LTO Cycle times'!$D$8,VLOOKUP($A368,'Taxi in times'!$B$4389:$C$5084, 2, 0)*60)</f>
        <v>454.5711060948081</v>
      </c>
      <c r="U368" s="30">
        <f>IF(ISNA(VLOOKUP($A368,'Taxi in times'!$B$5085:$C$5749, 2, 0)), 'ICAO LTO Cycle times'!$D$8,VLOOKUP($A368,'Taxi in times'!$B$5085:$C$5749, 2, 0)*60)</f>
        <v>495.45362903225805</v>
      </c>
      <c r="V368" s="30">
        <f>IF(ISNA(VLOOKUP($A368,'Taxi in times'!$B$5750:$C$6509, 2, 0)), 'ICAO LTO Cycle times'!$D$8,VLOOKUP($A368,'Taxi in times'!$B$5750:$C$6509, 2, 0)*60)</f>
        <v>581.02981029810303</v>
      </c>
      <c r="W368" s="30">
        <f>IF(ISNA(VLOOKUP($A368,'Taxi in times'!$B$6510:$C$7239, 2, 0)), 'ICAO LTO Cycle times'!$D$8,VLOOKUP($A368,'Taxi in times'!$B$6510:$C$7239, 2, 0)*60)</f>
        <v>545.80645161290329</v>
      </c>
    </row>
    <row r="369" spans="1:23">
      <c r="A369" s="3" t="s">
        <v>646</v>
      </c>
      <c r="B369" s="30">
        <f>IF(ISNA(VLOOKUP($A369,' Taxi out times'!$B$2:$C$483, 2, 0)), 'ICAO LTO Cycle times'!$D$7,VLOOKUP($A369,' Taxi out times'!$B$2:$C$483, 2, 0)*60)</f>
        <v>1140</v>
      </c>
      <c r="C369" s="30">
        <f>IF(ISNA(VLOOKUP($A369,' Taxi out times'!$B$484:$C$1071, 2, 0)), 'ICAO LTO Cycle times'!$D$7,VLOOKUP($A369,' Taxi out times'!$B$484:$C$1071, 2, 0)*60)</f>
        <v>1140</v>
      </c>
      <c r="D369" s="30">
        <f>IF(ISNA(VLOOKUP($A369,' Taxi out times'!$B$1072:$C$1692, 2, 0)), 'ICAO LTO Cycle times'!$D$7,VLOOKUP($A369,' Taxi out times'!$B$1072:$C$1692, 2, 0)*60)</f>
        <v>1140</v>
      </c>
      <c r="E369" s="30">
        <f>IF(ISNA(VLOOKUP($A369,' Taxi out times'!$B$1693:$C$2329, 2, 0)), 'ICAO LTO Cycle times'!$D$7,VLOOKUP($A369,' Taxi out times'!$B$1693:$C$2329, 2, 0)*60)</f>
        <v>1140</v>
      </c>
      <c r="F369" s="30">
        <f>IF(ISNA(VLOOKUP($A369,' Taxi out times'!$B$2330:$C$2997, 2, 0)), 'ICAO LTO Cycle times'!$D$7,VLOOKUP($A369,' Taxi out times'!$B$2330:$C$2997, 2, 0)*60)</f>
        <v>713.65384615384619</v>
      </c>
      <c r="G369" s="30">
        <f>IF(ISNA(VLOOKUP($A369,' Taxi out times'!$B$2998:$C$3661, 2, 0)), 'ICAO LTO Cycle times'!$D$7,VLOOKUP($A369,' Taxi out times'!$B$2998:$C$3661, 2, 0)*60)</f>
        <v>1140</v>
      </c>
      <c r="H369" s="30">
        <f>IF(ISNA(VLOOKUP($A369,' Taxi out times'!$B$3662:$C$4362, 2, 0)), 'ICAO LTO Cycle times'!$D$7,VLOOKUP($A369,' Taxi out times'!$B$3662:$C$4362, 2, 0)*60)</f>
        <v>1140</v>
      </c>
      <c r="I369" s="30">
        <f>IF(ISNA(VLOOKUP($A369,' Taxi out times'!$B$4363:$C$5052, 2, 0)), 'ICAO LTO Cycle times'!$D$7,VLOOKUP($A369,' Taxi out times'!$B$4363:$C$5052, 2, 0)*60)</f>
        <v>1140</v>
      </c>
      <c r="J369" s="30">
        <f>IF(ISNA(VLOOKUP($A369,' Taxi out times'!$B$5053:$C$5713, 2, 0)), 'ICAO LTO Cycle times'!$D$7,VLOOKUP($A369,' Taxi out times'!$B$5053:$C$5713, 2, 0)*60)</f>
        <v>1140</v>
      </c>
      <c r="K369" s="30">
        <f>IF(ISNA(VLOOKUP($A369,' Taxi out times'!$B$5714:$C$6466, 2, 0)), 'ICAO LTO Cycle times'!$D$7,VLOOKUP($A369,' Taxi out times'!$B$5713:$C$6466, 2, 0)*60)</f>
        <v>1140</v>
      </c>
      <c r="L369" s="30">
        <f>IF(ISNA(VLOOKUP($A369,' Taxi out times'!$B$6467:$C$7195, 2, 0)), 'ICAO LTO Cycle times'!$D$7,VLOOKUP($A369,' Taxi out times'!$B$6467:$C$7195, 2, 0)*60)</f>
        <v>1140</v>
      </c>
      <c r="M369" s="30">
        <f>IF(ISNA(VLOOKUP($A369,'Taxi in times'!$B$2:$C$483, 2, 0)), 'ICAO LTO Cycle times'!$D$8,VLOOKUP($A369,'Taxi in times'!$B$2:$C$483, 2, 0)*60)</f>
        <v>420</v>
      </c>
      <c r="N369" s="30">
        <f>IF(ISNA(VLOOKUP($A369,'Taxi in times'!$B$483:$C$1074, 2, 0)), 'ICAO LTO Cycle times'!$D$8,VLOOKUP($A369,'Taxi in times'!$B$483:$C$1074, 2, 0)*60)</f>
        <v>420</v>
      </c>
      <c r="O369" s="30">
        <f>IF(ISNA(VLOOKUP($A369,'Taxi in times'!$B$1074:$C$1700, 2, 0)), 'ICAO LTO Cycle times'!$D$8,VLOOKUP($A369,'Taxi in times'!$B$1074:$C$1700, 2, 0)*60)</f>
        <v>420</v>
      </c>
      <c r="P369" s="30">
        <f>IF(ISNA(VLOOKUP($A369,'Taxi in times'!$B$1700:$C$2346, 2, 0)), 'ICAO LTO Cycle times'!$D$8,VLOOKUP($A369,'Taxi in times'!$B$1700:$C$2346, 2, 0)*60)</f>
        <v>420</v>
      </c>
      <c r="Q369" s="30">
        <f>IF(ISNA(VLOOKUP($A369,'Taxi in times'!$B$2346:$C$3020, 2, 0)), 'ICAO LTO Cycle times'!$D$8,VLOOKUP($A369,'Taxi in times'!$B$2346:$C$3020, 2, 0)*60)</f>
        <v>477.08737864077665</v>
      </c>
      <c r="R369" s="30">
        <f>IF(ISNA(VLOOKUP($A369,'Taxi in times'!$B$3020:$C$3684, 2, 0)), 'ICAO LTO Cycle times'!$D$8,VLOOKUP($A369,'Taxi in times'!$B$3020:$C$3684, 2, 0)*60)</f>
        <v>420</v>
      </c>
      <c r="S369" s="30">
        <f>IF(ISNA(VLOOKUP($A369,'Taxi in times'!$B$3684:$C$4389, 2, 0)), 'ICAO LTO Cycle times'!$D$8,VLOOKUP($A369,'Taxi in times'!$B$3684:$C$4389, 2, 0)*60)</f>
        <v>420</v>
      </c>
      <c r="T369" s="30">
        <f>IF(ISNA(VLOOKUP($A369,'Taxi in times'!$B$4389:$C$5084, 2, 0)), 'ICAO LTO Cycle times'!$D$8,VLOOKUP($A369,'Taxi in times'!$B$4389:$C$5084, 2, 0)*60)</f>
        <v>420</v>
      </c>
      <c r="U369" s="30">
        <f>IF(ISNA(VLOOKUP($A369,'Taxi in times'!$B$5085:$C$5749, 2, 0)), 'ICAO LTO Cycle times'!$D$8,VLOOKUP($A369,'Taxi in times'!$B$5085:$C$5749, 2, 0)*60)</f>
        <v>420</v>
      </c>
      <c r="V369" s="30">
        <f>IF(ISNA(VLOOKUP($A369,'Taxi in times'!$B$5750:$C$6509, 2, 0)), 'ICAO LTO Cycle times'!$D$8,VLOOKUP($A369,'Taxi in times'!$B$5750:$C$6509, 2, 0)*60)</f>
        <v>420</v>
      </c>
      <c r="W369" s="30">
        <f>IF(ISNA(VLOOKUP($A369,'Taxi in times'!$B$6510:$C$7239, 2, 0)), 'ICAO LTO Cycle times'!$D$8,VLOOKUP($A369,'Taxi in times'!$B$6510:$C$7239, 2, 0)*60)</f>
        <v>420</v>
      </c>
    </row>
    <row r="370" spans="1:23">
      <c r="A370" s="3" t="s">
        <v>647</v>
      </c>
      <c r="B370" s="30">
        <f>IF(ISNA(VLOOKUP($A370,' Taxi out times'!$B$2:$C$483, 2, 0)), 'ICAO LTO Cycle times'!$D$7,VLOOKUP($A370,' Taxi out times'!$B$2:$C$483, 2, 0)*60)</f>
        <v>2117.9624879769153</v>
      </c>
      <c r="C370" s="30">
        <f>IF(ISNA(VLOOKUP($A370,' Taxi out times'!$B$484:$C$1071, 2, 0)), 'ICAO LTO Cycle times'!$D$7,VLOOKUP($A370,' Taxi out times'!$B$484:$C$1071, 2, 0)*60)</f>
        <v>2501.6784174139229</v>
      </c>
      <c r="D370" s="30">
        <f>IF(ISNA(VLOOKUP($A370,' Taxi out times'!$B$1072:$C$1692, 2, 0)), 'ICAO LTO Cycle times'!$D$7,VLOOKUP($A370,' Taxi out times'!$B$1072:$C$1692, 2, 0)*60)</f>
        <v>2692.8908857509628</v>
      </c>
      <c r="E370" s="30">
        <f>IF(ISNA(VLOOKUP($A370,' Taxi out times'!$B$1693:$C$2329, 2, 0)), 'ICAO LTO Cycle times'!$D$7,VLOOKUP($A370,' Taxi out times'!$B$1693:$C$2329, 2, 0)*60)</f>
        <v>2464.4483985765123</v>
      </c>
      <c r="F370" s="30">
        <f>IF(ISNA(VLOOKUP($A370,' Taxi out times'!$B$2330:$C$2997, 2, 0)), 'ICAO LTO Cycle times'!$D$7,VLOOKUP($A370,' Taxi out times'!$B$2330:$C$2997, 2, 0)*60)</f>
        <v>2201.2894019976652</v>
      </c>
      <c r="G370" s="30">
        <f>IF(ISNA(VLOOKUP($A370,' Taxi out times'!$B$2998:$C$3661, 2, 0)), 'ICAO LTO Cycle times'!$D$7,VLOOKUP($A370,' Taxi out times'!$B$2998:$C$3661, 2, 0)*60)</f>
        <v>2027.2434497816594</v>
      </c>
      <c r="H370" s="30">
        <f>IF(ISNA(VLOOKUP($A370,' Taxi out times'!$B$3662:$C$4362, 2, 0)), 'ICAO LTO Cycle times'!$D$7,VLOOKUP($A370,' Taxi out times'!$B$3662:$C$4362, 2, 0)*60)</f>
        <v>1823.0757430488975</v>
      </c>
      <c r="I370" s="30">
        <f>IF(ISNA(VLOOKUP($A370,' Taxi out times'!$B$4363:$C$5052, 2, 0)), 'ICAO LTO Cycle times'!$D$7,VLOOKUP($A370,' Taxi out times'!$B$4363:$C$5052, 2, 0)*60)</f>
        <v>1676.9868693849344</v>
      </c>
      <c r="J370" s="30">
        <f>IF(ISNA(VLOOKUP($A370,' Taxi out times'!$B$5053:$C$5713, 2, 0)), 'ICAO LTO Cycle times'!$D$7,VLOOKUP($A370,' Taxi out times'!$B$5053:$C$5713, 2, 0)*60)</f>
        <v>1686.6499070936716</v>
      </c>
      <c r="K370" s="30">
        <f>IF(ISNA(VLOOKUP($A370,' Taxi out times'!$B$5714:$C$6466, 2, 0)), 'ICAO LTO Cycle times'!$D$7,VLOOKUP($A370,' Taxi out times'!$B$5713:$C$6466, 2, 0)*60)</f>
        <v>1799.721644536874</v>
      </c>
      <c r="L370" s="30">
        <f>IF(ISNA(VLOOKUP($A370,' Taxi out times'!$B$6467:$C$7195, 2, 0)), 'ICAO LTO Cycle times'!$D$7,VLOOKUP($A370,' Taxi out times'!$B$6467:$C$7195, 2, 0)*60)</f>
        <v>1767.159090909091</v>
      </c>
      <c r="M370" s="30">
        <f>IF(ISNA(VLOOKUP($A370,'Taxi in times'!$B$2:$C$483, 2, 0)), 'ICAO LTO Cycle times'!$D$8,VLOOKUP($A370,'Taxi in times'!$B$2:$C$483, 2, 0)*60)</f>
        <v>785.60805454257172</v>
      </c>
      <c r="N370" s="30">
        <f>IF(ISNA(VLOOKUP($A370,'Taxi in times'!$B$483:$C$1074, 2, 0)), 'ICAO LTO Cycle times'!$D$8,VLOOKUP($A370,'Taxi in times'!$B$483:$C$1074, 2, 0)*60)</f>
        <v>798.6254481499019</v>
      </c>
      <c r="O370" s="30">
        <f>IF(ISNA(VLOOKUP($A370,'Taxi in times'!$B$1074:$C$1700, 2, 0)), 'ICAO LTO Cycle times'!$D$8,VLOOKUP($A370,'Taxi in times'!$B$1074:$C$1700, 2, 0)*60)</f>
        <v>898.80037962670042</v>
      </c>
      <c r="P370" s="30">
        <f>IF(ISNA(VLOOKUP($A370,'Taxi in times'!$B$1700:$C$2346, 2, 0)), 'ICAO LTO Cycle times'!$D$8,VLOOKUP($A370,'Taxi in times'!$B$1700:$C$2346, 2, 0)*60)</f>
        <v>761.68044402456303</v>
      </c>
      <c r="Q370" s="30">
        <f>IF(ISNA(VLOOKUP($A370,'Taxi in times'!$B$2346:$C$3020, 2, 0)), 'ICAO LTO Cycle times'!$D$8,VLOOKUP($A370,'Taxi in times'!$B$2346:$C$3020, 2, 0)*60)</f>
        <v>723.73597108617082</v>
      </c>
      <c r="R370" s="30">
        <f>IF(ISNA(VLOOKUP($A370,'Taxi in times'!$B$3020:$C$3684, 2, 0)), 'ICAO LTO Cycle times'!$D$8,VLOOKUP($A370,'Taxi in times'!$B$3020:$C$3684, 2, 0)*60)</f>
        <v>768.2988055874215</v>
      </c>
      <c r="S370" s="30">
        <f>IF(ISNA(VLOOKUP($A370,'Taxi in times'!$B$3684:$C$4389, 2, 0)), 'ICAO LTO Cycle times'!$D$8,VLOOKUP($A370,'Taxi in times'!$B$3684:$C$4389, 2, 0)*60)</f>
        <v>744.03793701958841</v>
      </c>
      <c r="T370" s="30">
        <f>IF(ISNA(VLOOKUP($A370,'Taxi in times'!$B$4389:$C$5084, 2, 0)), 'ICAO LTO Cycle times'!$D$8,VLOOKUP($A370,'Taxi in times'!$B$4389:$C$5084, 2, 0)*60)</f>
        <v>756.68904055502287</v>
      </c>
      <c r="U370" s="30">
        <f>IF(ISNA(VLOOKUP($A370,'Taxi in times'!$B$5085:$C$5749, 2, 0)), 'ICAO LTO Cycle times'!$D$8,VLOOKUP($A370,'Taxi in times'!$B$5085:$C$5749, 2, 0)*60)</f>
        <v>785.51400356159945</v>
      </c>
      <c r="V370" s="30">
        <f>IF(ISNA(VLOOKUP($A370,'Taxi in times'!$B$5750:$C$6509, 2, 0)), 'ICAO LTO Cycle times'!$D$8,VLOOKUP($A370,'Taxi in times'!$B$5750:$C$6509, 2, 0)*60)</f>
        <v>915.85811273090894</v>
      </c>
      <c r="W370" s="30">
        <f>IF(ISNA(VLOOKUP($A370,'Taxi in times'!$B$6510:$C$7239, 2, 0)), 'ICAO LTO Cycle times'!$D$8,VLOOKUP($A370,'Taxi in times'!$B$6510:$C$7239, 2, 0)*60)</f>
        <v>870.46763137852247</v>
      </c>
    </row>
    <row r="371" spans="1:23">
      <c r="A371" s="3" t="s">
        <v>648</v>
      </c>
      <c r="B371" s="30">
        <f>IF(ISNA(VLOOKUP($A371,' Taxi out times'!$B$2:$C$483, 2, 0)), 'ICAO LTO Cycle times'!$D$7,VLOOKUP($A371,' Taxi out times'!$B$2:$C$483, 2, 0)*60)</f>
        <v>1140</v>
      </c>
      <c r="C371" s="30">
        <f>IF(ISNA(VLOOKUP($A371,' Taxi out times'!$B$484:$C$1071, 2, 0)), 'ICAO LTO Cycle times'!$D$7,VLOOKUP($A371,' Taxi out times'!$B$484:$C$1071, 2, 0)*60)</f>
        <v>1140</v>
      </c>
      <c r="D371" s="30">
        <f>IF(ISNA(VLOOKUP($A371,' Taxi out times'!$B$1072:$C$1692, 2, 0)), 'ICAO LTO Cycle times'!$D$7,VLOOKUP($A371,' Taxi out times'!$B$1072:$C$1692, 2, 0)*60)</f>
        <v>1600.2797202797201</v>
      </c>
      <c r="E371" s="30">
        <f>IF(ISNA(VLOOKUP($A371,' Taxi out times'!$B$1693:$C$2329, 2, 0)), 'ICAO LTO Cycle times'!$D$7,VLOOKUP($A371,' Taxi out times'!$B$1693:$C$2329, 2, 0)*60)</f>
        <v>1464.3478260869565</v>
      </c>
      <c r="F371" s="30">
        <f>IF(ISNA(VLOOKUP($A371,' Taxi out times'!$B$2330:$C$2997, 2, 0)), 'ICAO LTO Cycle times'!$D$7,VLOOKUP($A371,' Taxi out times'!$B$2330:$C$2997, 2, 0)*60)</f>
        <v>1435.9006211180124</v>
      </c>
      <c r="G371" s="30">
        <f>IF(ISNA(VLOOKUP($A371,' Taxi out times'!$B$2998:$C$3661, 2, 0)), 'ICAO LTO Cycle times'!$D$7,VLOOKUP($A371,' Taxi out times'!$B$2998:$C$3661, 2, 0)*60)</f>
        <v>1408.0748663101604</v>
      </c>
      <c r="H371" s="30">
        <f>IF(ISNA(VLOOKUP($A371,' Taxi out times'!$B$3662:$C$4362, 2, 0)), 'ICAO LTO Cycle times'!$D$7,VLOOKUP($A371,' Taxi out times'!$B$3662:$C$4362, 2, 0)*60)</f>
        <v>1445.1697127937337</v>
      </c>
      <c r="I371" s="30">
        <f>IF(ISNA(VLOOKUP($A371,' Taxi out times'!$B$4363:$C$5052, 2, 0)), 'ICAO LTO Cycle times'!$D$7,VLOOKUP($A371,' Taxi out times'!$B$4363:$C$5052, 2, 0)*60)</f>
        <v>1389.8929336188437</v>
      </c>
      <c r="J371" s="30">
        <f>IF(ISNA(VLOOKUP($A371,' Taxi out times'!$B$5053:$C$5713, 2, 0)), 'ICAO LTO Cycle times'!$D$7,VLOOKUP($A371,' Taxi out times'!$B$5053:$C$5713, 2, 0)*60)</f>
        <v>1299.7153024911033</v>
      </c>
      <c r="K371" s="30">
        <f>IF(ISNA(VLOOKUP($A371,' Taxi out times'!$B$5714:$C$6466, 2, 0)), 'ICAO LTO Cycle times'!$D$7,VLOOKUP($A371,' Taxi out times'!$B$5713:$C$6466, 2, 0)*60)</f>
        <v>1264.665629860031</v>
      </c>
      <c r="L371" s="30">
        <f>IF(ISNA(VLOOKUP($A371,' Taxi out times'!$B$6467:$C$7195, 2, 0)), 'ICAO LTO Cycle times'!$D$7,VLOOKUP($A371,' Taxi out times'!$B$6467:$C$7195, 2, 0)*60)</f>
        <v>1283.338898163606</v>
      </c>
      <c r="M371" s="30">
        <f>IF(ISNA(VLOOKUP($A371,'Taxi in times'!$B$2:$C$483, 2, 0)), 'ICAO LTO Cycle times'!$D$8,VLOOKUP($A371,'Taxi in times'!$B$2:$C$483, 2, 0)*60)</f>
        <v>420</v>
      </c>
      <c r="N371" s="30">
        <f>IF(ISNA(VLOOKUP($A371,'Taxi in times'!$B$483:$C$1074, 2, 0)), 'ICAO LTO Cycle times'!$D$8,VLOOKUP($A371,'Taxi in times'!$B$483:$C$1074, 2, 0)*60)</f>
        <v>420</v>
      </c>
      <c r="O371" s="30">
        <f>IF(ISNA(VLOOKUP($A371,'Taxi in times'!$B$1074:$C$1700, 2, 0)), 'ICAO LTO Cycle times'!$D$8,VLOOKUP($A371,'Taxi in times'!$B$1074:$C$1700, 2, 0)*60)</f>
        <v>765</v>
      </c>
      <c r="P371" s="30">
        <f>IF(ISNA(VLOOKUP($A371,'Taxi in times'!$B$1700:$C$2346, 2, 0)), 'ICAO LTO Cycle times'!$D$8,VLOOKUP($A371,'Taxi in times'!$B$1700:$C$2346, 2, 0)*60)</f>
        <v>695.1219512195122</v>
      </c>
      <c r="Q371" s="30">
        <f>IF(ISNA(VLOOKUP($A371,'Taxi in times'!$B$2346:$C$3020, 2, 0)), 'ICAO LTO Cycle times'!$D$8,VLOOKUP($A371,'Taxi in times'!$B$2346:$C$3020, 2, 0)*60)</f>
        <v>480.36363636363637</v>
      </c>
      <c r="R371" s="30">
        <f>IF(ISNA(VLOOKUP($A371,'Taxi in times'!$B$3020:$C$3684, 2, 0)), 'ICAO LTO Cycle times'!$D$8,VLOOKUP($A371,'Taxi in times'!$B$3020:$C$3684, 2, 0)*60)</f>
        <v>455.84</v>
      </c>
      <c r="S371" s="30">
        <f>IF(ISNA(VLOOKUP($A371,'Taxi in times'!$B$3684:$C$4389, 2, 0)), 'ICAO LTO Cycle times'!$D$8,VLOOKUP($A371,'Taxi in times'!$B$3684:$C$4389, 2, 0)*60)</f>
        <v>450.70496083550916</v>
      </c>
      <c r="T371" s="30">
        <f>IF(ISNA(VLOOKUP($A371,'Taxi in times'!$B$4389:$C$5084, 2, 0)), 'ICAO LTO Cycle times'!$D$8,VLOOKUP($A371,'Taxi in times'!$B$4389:$C$5084, 2, 0)*60)</f>
        <v>601.90854870775354</v>
      </c>
      <c r="U371" s="30">
        <f>IF(ISNA(VLOOKUP($A371,'Taxi in times'!$B$5085:$C$5749, 2, 0)), 'ICAO LTO Cycle times'!$D$8,VLOOKUP($A371,'Taxi in times'!$B$5085:$C$5749, 2, 0)*60)</f>
        <v>606.88524590163934</v>
      </c>
      <c r="V371" s="30">
        <f>IF(ISNA(VLOOKUP($A371,'Taxi in times'!$B$5750:$C$6509, 2, 0)), 'ICAO LTO Cycle times'!$D$8,VLOOKUP($A371,'Taxi in times'!$B$5750:$C$6509, 2, 0)*60)</f>
        <v>594.32558139534888</v>
      </c>
      <c r="W371" s="30">
        <f>IF(ISNA(VLOOKUP($A371,'Taxi in times'!$B$6510:$C$7239, 2, 0)), 'ICAO LTO Cycle times'!$D$8,VLOOKUP($A371,'Taxi in times'!$B$6510:$C$7239, 2, 0)*60)</f>
        <v>585.57213930348257</v>
      </c>
    </row>
    <row r="372" spans="1:23">
      <c r="A372" s="3" t="s">
        <v>649</v>
      </c>
      <c r="B372" s="30">
        <f>IF(ISNA(VLOOKUP($A372,' Taxi out times'!$B$2:$C$483, 2, 0)), 'ICAO LTO Cycle times'!$D$7,VLOOKUP($A372,' Taxi out times'!$B$2:$C$483, 2, 0)*60)</f>
        <v>1042.7664256523105</v>
      </c>
      <c r="C372" s="30">
        <f>IF(ISNA(VLOOKUP($A372,' Taxi out times'!$B$484:$C$1071, 2, 0)), 'ICAO LTO Cycle times'!$D$7,VLOOKUP($A372,' Taxi out times'!$B$484:$C$1071, 2, 0)*60)</f>
        <v>1076.6222463965189</v>
      </c>
      <c r="D372" s="30">
        <f>IF(ISNA(VLOOKUP($A372,' Taxi out times'!$B$1072:$C$1692, 2, 0)), 'ICAO LTO Cycle times'!$D$7,VLOOKUP($A372,' Taxi out times'!$B$1072:$C$1692, 2, 0)*60)</f>
        <v>1128.4433497536947</v>
      </c>
      <c r="E372" s="30">
        <f>IF(ISNA(VLOOKUP($A372,' Taxi out times'!$B$1693:$C$2329, 2, 0)), 'ICAO LTO Cycle times'!$D$7,VLOOKUP($A372,' Taxi out times'!$B$1693:$C$2329, 2, 0)*60)</f>
        <v>1116.8091670339356</v>
      </c>
      <c r="F372" s="30">
        <f>IF(ISNA(VLOOKUP($A372,' Taxi out times'!$B$2330:$C$2997, 2, 0)), 'ICAO LTO Cycle times'!$D$7,VLOOKUP($A372,' Taxi out times'!$B$2330:$C$2997, 2, 0)*60)</f>
        <v>1025.6284011401917</v>
      </c>
      <c r="G372" s="30">
        <f>IF(ISNA(VLOOKUP($A372,' Taxi out times'!$B$2998:$C$3661, 2, 0)), 'ICAO LTO Cycle times'!$D$7,VLOOKUP($A372,' Taxi out times'!$B$2998:$C$3661, 2, 0)*60)</f>
        <v>1020.9501915708812</v>
      </c>
      <c r="H372" s="30">
        <f>IF(ISNA(VLOOKUP($A372,' Taxi out times'!$B$3662:$C$4362, 2, 0)), 'ICAO LTO Cycle times'!$D$7,VLOOKUP($A372,' Taxi out times'!$B$3662:$C$4362, 2, 0)*60)</f>
        <v>1053.8877338877337</v>
      </c>
      <c r="I372" s="30">
        <f>IF(ISNA(VLOOKUP($A372,' Taxi out times'!$B$4363:$C$5052, 2, 0)), 'ICAO LTO Cycle times'!$D$7,VLOOKUP($A372,' Taxi out times'!$B$4363:$C$5052, 2, 0)*60)</f>
        <v>1088.381648025565</v>
      </c>
      <c r="J372" s="30">
        <f>IF(ISNA(VLOOKUP($A372,' Taxi out times'!$B$5053:$C$5713, 2, 0)), 'ICAO LTO Cycle times'!$D$7,VLOOKUP($A372,' Taxi out times'!$B$5053:$C$5713, 2, 0)*60)</f>
        <v>1082.0964833183048</v>
      </c>
      <c r="K372" s="30">
        <f>IF(ISNA(VLOOKUP($A372,' Taxi out times'!$B$5714:$C$6466, 2, 0)), 'ICAO LTO Cycle times'!$D$7,VLOOKUP($A372,' Taxi out times'!$B$5713:$C$6466, 2, 0)*60)</f>
        <v>1157.0155488512414</v>
      </c>
      <c r="L372" s="30">
        <f>IF(ISNA(VLOOKUP($A372,' Taxi out times'!$B$6467:$C$7195, 2, 0)), 'ICAO LTO Cycle times'!$D$7,VLOOKUP($A372,' Taxi out times'!$B$6467:$C$7195, 2, 0)*60)</f>
        <v>1257.8216258879243</v>
      </c>
      <c r="M372" s="30">
        <f>IF(ISNA(VLOOKUP($A372,'Taxi in times'!$B$2:$C$483, 2, 0)), 'ICAO LTO Cycle times'!$D$8,VLOOKUP($A372,'Taxi in times'!$B$2:$C$483, 2, 0)*60)</f>
        <v>807.76735459662279</v>
      </c>
      <c r="N372" s="30">
        <f>IF(ISNA(VLOOKUP($A372,'Taxi in times'!$B$483:$C$1074, 2, 0)), 'ICAO LTO Cycle times'!$D$8,VLOOKUP($A372,'Taxi in times'!$B$483:$C$1074, 2, 0)*60)</f>
        <v>869.56805215973918</v>
      </c>
      <c r="O372" s="30">
        <f>IF(ISNA(VLOOKUP($A372,'Taxi in times'!$B$1074:$C$1700, 2, 0)), 'ICAO LTO Cycle times'!$D$8,VLOOKUP($A372,'Taxi in times'!$B$1074:$C$1700, 2, 0)*60)</f>
        <v>950.19896831245387</v>
      </c>
      <c r="P372" s="30">
        <f>IF(ISNA(VLOOKUP($A372,'Taxi in times'!$B$1700:$C$2346, 2, 0)), 'ICAO LTO Cycle times'!$D$8,VLOOKUP($A372,'Taxi in times'!$B$1700:$C$2346, 2, 0)*60)</f>
        <v>860.11423550087875</v>
      </c>
      <c r="Q372" s="30">
        <f>IF(ISNA(VLOOKUP($A372,'Taxi in times'!$B$2346:$C$3020, 2, 0)), 'ICAO LTO Cycle times'!$D$8,VLOOKUP($A372,'Taxi in times'!$B$2346:$C$3020, 2, 0)*60)</f>
        <v>800.55569717053277</v>
      </c>
      <c r="R372" s="30">
        <f>IF(ISNA(VLOOKUP($A372,'Taxi in times'!$B$3020:$C$3684, 2, 0)), 'ICAO LTO Cycle times'!$D$8,VLOOKUP($A372,'Taxi in times'!$B$3020:$C$3684, 2, 0)*60)</f>
        <v>824.55505279034685</v>
      </c>
      <c r="S372" s="30">
        <f>IF(ISNA(VLOOKUP($A372,'Taxi in times'!$B$3684:$C$4389, 2, 0)), 'ICAO LTO Cycle times'!$D$8,VLOOKUP($A372,'Taxi in times'!$B$3684:$C$4389, 2, 0)*60)</f>
        <v>845.18125144308476</v>
      </c>
      <c r="T372" s="30">
        <f>IF(ISNA(VLOOKUP($A372,'Taxi in times'!$B$4389:$C$5084, 2, 0)), 'ICAO LTO Cycle times'!$D$8,VLOOKUP($A372,'Taxi in times'!$B$4389:$C$5084, 2, 0)*60)</f>
        <v>822.08647906657518</v>
      </c>
      <c r="U372" s="30">
        <f>IF(ISNA(VLOOKUP($A372,'Taxi in times'!$B$5085:$C$5749, 2, 0)), 'ICAO LTO Cycle times'!$D$8,VLOOKUP($A372,'Taxi in times'!$B$5085:$C$5749, 2, 0)*60)</f>
        <v>727.97975149562819</v>
      </c>
      <c r="V372" s="30">
        <f>IF(ISNA(VLOOKUP($A372,'Taxi in times'!$B$5750:$C$6509, 2, 0)), 'ICAO LTO Cycle times'!$D$8,VLOOKUP($A372,'Taxi in times'!$B$5750:$C$6509, 2, 0)*60)</f>
        <v>758.57443327880355</v>
      </c>
      <c r="W372" s="30">
        <f>IF(ISNA(VLOOKUP($A372,'Taxi in times'!$B$6510:$C$7239, 2, 0)), 'ICAO LTO Cycle times'!$D$8,VLOOKUP($A372,'Taxi in times'!$B$6510:$C$7239, 2, 0)*60)</f>
        <v>761.10819009100101</v>
      </c>
    </row>
    <row r="373" spans="1:23">
      <c r="A373" s="3" t="s">
        <v>650</v>
      </c>
      <c r="B373" s="30">
        <f>IF(ISNA(VLOOKUP($A373,' Taxi out times'!$B$2:$C$483, 2, 0)), 'ICAO LTO Cycle times'!$D$7,VLOOKUP($A373,' Taxi out times'!$B$2:$C$483, 2, 0)*60)</f>
        <v>873.78151260504205</v>
      </c>
      <c r="C373" s="30">
        <f>IF(ISNA(VLOOKUP($A373,' Taxi out times'!$B$484:$C$1071, 2, 0)), 'ICAO LTO Cycle times'!$D$7,VLOOKUP($A373,' Taxi out times'!$B$484:$C$1071, 2, 0)*60)</f>
        <v>893.88235294117646</v>
      </c>
      <c r="D373" s="30">
        <f>IF(ISNA(VLOOKUP($A373,' Taxi out times'!$B$1072:$C$1692, 2, 0)), 'ICAO LTO Cycle times'!$D$7,VLOOKUP($A373,' Taxi out times'!$B$1072:$C$1692, 2, 0)*60)</f>
        <v>941.33333333333326</v>
      </c>
      <c r="E373" s="30">
        <f>IF(ISNA(VLOOKUP($A373,' Taxi out times'!$B$1693:$C$2329, 2, 0)), 'ICAO LTO Cycle times'!$D$7,VLOOKUP($A373,' Taxi out times'!$B$1693:$C$2329, 2, 0)*60)</f>
        <v>919.58709677419358</v>
      </c>
      <c r="F373" s="30">
        <f>IF(ISNA(VLOOKUP($A373,' Taxi out times'!$B$2330:$C$2997, 2, 0)), 'ICAO LTO Cycle times'!$D$7,VLOOKUP($A373,' Taxi out times'!$B$2330:$C$2997, 2, 0)*60)</f>
        <v>874.58823529411768</v>
      </c>
      <c r="G373" s="30">
        <f>IF(ISNA(VLOOKUP($A373,' Taxi out times'!$B$2998:$C$3661, 2, 0)), 'ICAO LTO Cycle times'!$D$7,VLOOKUP($A373,' Taxi out times'!$B$2998:$C$3661, 2, 0)*60)</f>
        <v>889.19614147909965</v>
      </c>
      <c r="H373" s="30">
        <f>IF(ISNA(VLOOKUP($A373,' Taxi out times'!$B$3662:$C$4362, 2, 0)), 'ICAO LTO Cycle times'!$D$7,VLOOKUP($A373,' Taxi out times'!$B$3662:$C$4362, 2, 0)*60)</f>
        <v>902.9964328180738</v>
      </c>
      <c r="I373" s="30">
        <f>IF(ISNA(VLOOKUP($A373,' Taxi out times'!$B$4363:$C$5052, 2, 0)), 'ICAO LTO Cycle times'!$D$7,VLOOKUP($A373,' Taxi out times'!$B$4363:$C$5052, 2, 0)*60)</f>
        <v>905.427435387674</v>
      </c>
      <c r="J373" s="30">
        <f>IF(ISNA(VLOOKUP($A373,' Taxi out times'!$B$5053:$C$5713, 2, 0)), 'ICAO LTO Cycle times'!$D$7,VLOOKUP($A373,' Taxi out times'!$B$5053:$C$5713, 2, 0)*60)</f>
        <v>910.62231759656652</v>
      </c>
      <c r="K373" s="30">
        <f>IF(ISNA(VLOOKUP($A373,' Taxi out times'!$B$5714:$C$6466, 2, 0)), 'ICAO LTO Cycle times'!$D$7,VLOOKUP($A373,' Taxi out times'!$B$5713:$C$6466, 2, 0)*60)</f>
        <v>955.42768273716945</v>
      </c>
      <c r="L373" s="30">
        <f>IF(ISNA(VLOOKUP($A373,' Taxi out times'!$B$6467:$C$7195, 2, 0)), 'ICAO LTO Cycle times'!$D$7,VLOOKUP($A373,' Taxi out times'!$B$6467:$C$7195, 2, 0)*60)</f>
        <v>993.85852090032142</v>
      </c>
      <c r="M373" s="30">
        <f>IF(ISNA(VLOOKUP($A373,'Taxi in times'!$B$2:$C$483, 2, 0)), 'ICAO LTO Cycle times'!$D$8,VLOOKUP($A373,'Taxi in times'!$B$2:$C$483, 2, 0)*60)</f>
        <v>398.95027624309392</v>
      </c>
      <c r="N373" s="30">
        <f>IF(ISNA(VLOOKUP($A373,'Taxi in times'!$B$483:$C$1074, 2, 0)), 'ICAO LTO Cycle times'!$D$8,VLOOKUP($A373,'Taxi in times'!$B$483:$C$1074, 2, 0)*60)</f>
        <v>437.0760233918129</v>
      </c>
      <c r="O373" s="30">
        <f>IF(ISNA(VLOOKUP($A373,'Taxi in times'!$B$1074:$C$1700, 2, 0)), 'ICAO LTO Cycle times'!$D$8,VLOOKUP($A373,'Taxi in times'!$B$1074:$C$1700, 2, 0)*60)</f>
        <v>455.63139931740619</v>
      </c>
      <c r="P373" s="30">
        <f>IF(ISNA(VLOOKUP($A373,'Taxi in times'!$B$1700:$C$2346, 2, 0)), 'ICAO LTO Cycle times'!$D$8,VLOOKUP($A373,'Taxi in times'!$B$1700:$C$2346, 2, 0)*60)</f>
        <v>522.98850574712651</v>
      </c>
      <c r="Q373" s="30">
        <f>IF(ISNA(VLOOKUP($A373,'Taxi in times'!$B$2346:$C$3020, 2, 0)), 'ICAO LTO Cycle times'!$D$8,VLOOKUP($A373,'Taxi in times'!$B$2346:$C$3020, 2, 0)*60)</f>
        <v>552.14099216710179</v>
      </c>
      <c r="R373" s="30">
        <f>IF(ISNA(VLOOKUP($A373,'Taxi in times'!$B$3020:$C$3684, 2, 0)), 'ICAO LTO Cycle times'!$D$8,VLOOKUP($A373,'Taxi in times'!$B$3020:$C$3684, 2, 0)*60)</f>
        <v>569.48164146868248</v>
      </c>
      <c r="S373" s="30">
        <f>IF(ISNA(VLOOKUP($A373,'Taxi in times'!$B$3684:$C$4389, 2, 0)), 'ICAO LTO Cycle times'!$D$8,VLOOKUP($A373,'Taxi in times'!$B$3684:$C$4389, 2, 0)*60)</f>
        <v>520.47846889952154</v>
      </c>
      <c r="T373" s="30">
        <f>IF(ISNA(VLOOKUP($A373,'Taxi in times'!$B$4389:$C$5084, 2, 0)), 'ICAO LTO Cycle times'!$D$8,VLOOKUP($A373,'Taxi in times'!$B$4389:$C$5084, 2, 0)*60)</f>
        <v>521.45129224652089</v>
      </c>
      <c r="U373" s="30">
        <f>IF(ISNA(VLOOKUP($A373,'Taxi in times'!$B$5085:$C$5749, 2, 0)), 'ICAO LTO Cycle times'!$D$8,VLOOKUP($A373,'Taxi in times'!$B$5085:$C$5749, 2, 0)*60)</f>
        <v>545.9172852598092</v>
      </c>
      <c r="V373" s="30">
        <f>IF(ISNA(VLOOKUP($A373,'Taxi in times'!$B$5750:$C$6509, 2, 0)), 'ICAO LTO Cycle times'!$D$8,VLOOKUP($A373,'Taxi in times'!$B$5750:$C$6509, 2, 0)*60)</f>
        <v>544.82649842271292</v>
      </c>
      <c r="W373" s="30">
        <f>IF(ISNA(VLOOKUP($A373,'Taxi in times'!$B$6510:$C$7239, 2, 0)), 'ICAO LTO Cycle times'!$D$8,VLOOKUP($A373,'Taxi in times'!$B$6510:$C$7239, 2, 0)*60)</f>
        <v>632.7895595432301</v>
      </c>
    </row>
    <row r="374" spans="1:23">
      <c r="A374" s="3" t="s">
        <v>651</v>
      </c>
      <c r="B374" s="30">
        <f>IF(ISNA(VLOOKUP($A374,' Taxi out times'!$B$2:$C$483, 2, 0)), 'ICAO LTO Cycle times'!$D$7,VLOOKUP($A374,' Taxi out times'!$B$2:$C$483, 2, 0)*60)</f>
        <v>1169.5725593667546</v>
      </c>
      <c r="C374" s="30">
        <f>IF(ISNA(VLOOKUP($A374,' Taxi out times'!$B$484:$C$1071, 2, 0)), 'ICAO LTO Cycle times'!$D$7,VLOOKUP($A374,' Taxi out times'!$B$484:$C$1071, 2, 0)*60)</f>
        <v>1065.463842220599</v>
      </c>
      <c r="D374" s="30">
        <f>IF(ISNA(VLOOKUP($A374,' Taxi out times'!$B$1072:$C$1692, 2, 0)), 'ICAO LTO Cycle times'!$D$7,VLOOKUP($A374,' Taxi out times'!$B$1072:$C$1692, 2, 0)*60)</f>
        <v>1116.3348837209303</v>
      </c>
      <c r="E374" s="30">
        <f>IF(ISNA(VLOOKUP($A374,' Taxi out times'!$B$1693:$C$2329, 2, 0)), 'ICAO LTO Cycle times'!$D$7,VLOOKUP($A374,' Taxi out times'!$B$1693:$C$2329, 2, 0)*60)</f>
        <v>1194.5042967931251</v>
      </c>
      <c r="F374" s="30">
        <f>IF(ISNA(VLOOKUP($A374,' Taxi out times'!$B$2330:$C$2997, 2, 0)), 'ICAO LTO Cycle times'!$D$7,VLOOKUP($A374,' Taxi out times'!$B$2330:$C$2997, 2, 0)*60)</f>
        <v>1137.9695866352538</v>
      </c>
      <c r="G374" s="30">
        <f>IF(ISNA(VLOOKUP($A374,' Taxi out times'!$B$2998:$C$3661, 2, 0)), 'ICAO LTO Cycle times'!$D$7,VLOOKUP($A374,' Taxi out times'!$B$2998:$C$3661, 2, 0)*60)</f>
        <v>1173.4337727558066</v>
      </c>
      <c r="H374" s="30">
        <f>IF(ISNA(VLOOKUP($A374,' Taxi out times'!$B$3662:$C$4362, 2, 0)), 'ICAO LTO Cycle times'!$D$7,VLOOKUP($A374,' Taxi out times'!$B$3662:$C$4362, 2, 0)*60)</f>
        <v>1117.3990077958895</v>
      </c>
      <c r="I374" s="30">
        <f>IF(ISNA(VLOOKUP($A374,' Taxi out times'!$B$4363:$C$5052, 2, 0)), 'ICAO LTO Cycle times'!$D$7,VLOOKUP($A374,' Taxi out times'!$B$4363:$C$5052, 2, 0)*60)</f>
        <v>1107.8896551724138</v>
      </c>
      <c r="J374" s="30">
        <f>IF(ISNA(VLOOKUP($A374,' Taxi out times'!$B$5053:$C$5713, 2, 0)), 'ICAO LTO Cycle times'!$D$7,VLOOKUP($A374,' Taxi out times'!$B$5053:$C$5713, 2, 0)*60)</f>
        <v>1113.6774827925269</v>
      </c>
      <c r="K374" s="30">
        <f>IF(ISNA(VLOOKUP($A374,' Taxi out times'!$B$5714:$C$6466, 2, 0)), 'ICAO LTO Cycle times'!$D$7,VLOOKUP($A374,' Taxi out times'!$B$5713:$C$6466, 2, 0)*60)</f>
        <v>1179.5669824086604</v>
      </c>
      <c r="L374" s="30">
        <f>IF(ISNA(VLOOKUP($A374,' Taxi out times'!$B$6467:$C$7195, 2, 0)), 'ICAO LTO Cycle times'!$D$7,VLOOKUP($A374,' Taxi out times'!$B$6467:$C$7195, 2, 0)*60)</f>
        <v>1211.5764705882352</v>
      </c>
      <c r="M374" s="30">
        <f>IF(ISNA(VLOOKUP($A374,'Taxi in times'!$B$2:$C$483, 2, 0)), 'ICAO LTO Cycle times'!$D$8,VLOOKUP($A374,'Taxi in times'!$B$2:$C$483, 2, 0)*60)</f>
        <v>462.28677053076314</v>
      </c>
      <c r="N374" s="30">
        <f>IF(ISNA(VLOOKUP($A374,'Taxi in times'!$B$483:$C$1074, 2, 0)), 'ICAO LTO Cycle times'!$D$8,VLOOKUP($A374,'Taxi in times'!$B$483:$C$1074, 2, 0)*60)</f>
        <v>390.47733847637414</v>
      </c>
      <c r="O374" s="30">
        <f>IF(ISNA(VLOOKUP($A374,'Taxi in times'!$B$1074:$C$1700, 2, 0)), 'ICAO LTO Cycle times'!$D$8,VLOOKUP($A374,'Taxi in times'!$B$1074:$C$1700, 2, 0)*60)</f>
        <v>398.67791201276498</v>
      </c>
      <c r="P374" s="30">
        <f>IF(ISNA(VLOOKUP($A374,'Taxi in times'!$B$1700:$C$2346, 2, 0)), 'ICAO LTO Cycle times'!$D$8,VLOOKUP($A374,'Taxi in times'!$B$1700:$C$2346, 2, 0)*60)</f>
        <v>465.46321243523317</v>
      </c>
      <c r="Q374" s="30">
        <f>IF(ISNA(VLOOKUP($A374,'Taxi in times'!$B$2346:$C$3020, 2, 0)), 'ICAO LTO Cycle times'!$D$8,VLOOKUP($A374,'Taxi in times'!$B$2346:$C$3020, 2, 0)*60)</f>
        <v>450.3445342407486</v>
      </c>
      <c r="R374" s="30">
        <f>IF(ISNA(VLOOKUP($A374,'Taxi in times'!$B$3020:$C$3684, 2, 0)), 'ICAO LTO Cycle times'!$D$8,VLOOKUP($A374,'Taxi in times'!$B$3020:$C$3684, 2, 0)*60)</f>
        <v>452.69198664440739</v>
      </c>
      <c r="S374" s="30">
        <f>IF(ISNA(VLOOKUP($A374,'Taxi in times'!$B$3684:$C$4389, 2, 0)), 'ICAO LTO Cycle times'!$D$8,VLOOKUP($A374,'Taxi in times'!$B$3684:$C$4389, 2, 0)*60)</f>
        <v>464.41906121720507</v>
      </c>
      <c r="T374" s="30">
        <f>IF(ISNA(VLOOKUP($A374,'Taxi in times'!$B$4389:$C$5084, 2, 0)), 'ICAO LTO Cycle times'!$D$8,VLOOKUP($A374,'Taxi in times'!$B$4389:$C$5084, 2, 0)*60)</f>
        <v>484.77839335180056</v>
      </c>
      <c r="U374" s="30">
        <f>IF(ISNA(VLOOKUP($A374,'Taxi in times'!$B$5085:$C$5749, 2, 0)), 'ICAO LTO Cycle times'!$D$8,VLOOKUP($A374,'Taxi in times'!$B$5085:$C$5749, 2, 0)*60)</f>
        <v>460.45011756802148</v>
      </c>
      <c r="V374" s="30">
        <f>IF(ISNA(VLOOKUP($A374,'Taxi in times'!$B$5750:$C$6509, 2, 0)), 'ICAO LTO Cycle times'!$D$8,VLOOKUP($A374,'Taxi in times'!$B$5750:$C$6509, 2, 0)*60)</f>
        <v>472.58009596037766</v>
      </c>
      <c r="W374" s="30">
        <f>IF(ISNA(VLOOKUP($A374,'Taxi in times'!$B$6510:$C$7239, 2, 0)), 'ICAO LTO Cycle times'!$D$8,VLOOKUP($A374,'Taxi in times'!$B$6510:$C$7239, 2, 0)*60)</f>
        <v>503.70151021616823</v>
      </c>
    </row>
    <row r="375" spans="1:23">
      <c r="A375" s="3" t="s">
        <v>1272</v>
      </c>
      <c r="B375" s="30">
        <f>IF(ISNA(VLOOKUP($A375,' Taxi out times'!$B$2:$C$483, 2, 0)), 'ICAO LTO Cycle times'!$D$7,VLOOKUP($A375,' Taxi out times'!$B$2:$C$483, 2, 0)*60)</f>
        <v>1140</v>
      </c>
      <c r="C375" s="30">
        <f>IF(ISNA(VLOOKUP($A375,' Taxi out times'!$B$484:$C$1071, 2, 0)), 'ICAO LTO Cycle times'!$D$7,VLOOKUP($A375,' Taxi out times'!$B$484:$C$1071, 2, 0)*60)</f>
        <v>1140</v>
      </c>
      <c r="D375" s="30">
        <f>IF(ISNA(VLOOKUP($A375,' Taxi out times'!$B$1072:$C$1692, 2, 0)), 'ICAO LTO Cycle times'!$D$7,VLOOKUP($A375,' Taxi out times'!$B$1072:$C$1692, 2, 0)*60)</f>
        <v>1140</v>
      </c>
      <c r="E375" s="30">
        <f>IF(ISNA(VLOOKUP($A375,' Taxi out times'!$B$1693:$C$2329, 2, 0)), 'ICAO LTO Cycle times'!$D$7,VLOOKUP($A375,' Taxi out times'!$B$1693:$C$2329, 2, 0)*60)</f>
        <v>1140</v>
      </c>
      <c r="F375" s="30">
        <f>IF(ISNA(VLOOKUP($A375,' Taxi out times'!$B$2330:$C$2997, 2, 0)), 'ICAO LTO Cycle times'!$D$7,VLOOKUP($A375,' Taxi out times'!$B$2330:$C$2997, 2, 0)*60)</f>
        <v>1140</v>
      </c>
      <c r="G375" s="30">
        <f>IF(ISNA(VLOOKUP($A375,' Taxi out times'!$B$2998:$C$3661, 2, 0)), 'ICAO LTO Cycle times'!$D$7,VLOOKUP($A375,' Taxi out times'!$B$2998:$C$3661, 2, 0)*60)</f>
        <v>1140</v>
      </c>
      <c r="H375" s="30">
        <f>IF(ISNA(VLOOKUP($A375,' Taxi out times'!$B$3662:$C$4362, 2, 0)), 'ICAO LTO Cycle times'!$D$7,VLOOKUP($A375,' Taxi out times'!$B$3662:$C$4362, 2, 0)*60)</f>
        <v>1140</v>
      </c>
      <c r="I375" s="30">
        <f>IF(ISNA(VLOOKUP($A375,' Taxi out times'!$B$4363:$C$5052, 2, 0)), 'ICAO LTO Cycle times'!$D$7,VLOOKUP($A375,' Taxi out times'!$B$4363:$C$5052, 2, 0)*60)</f>
        <v>1140</v>
      </c>
      <c r="J375" s="30">
        <f>IF(ISNA(VLOOKUP($A375,' Taxi out times'!$B$5053:$C$5713, 2, 0)), 'ICAO LTO Cycle times'!$D$7,VLOOKUP($A375,' Taxi out times'!$B$5053:$C$5713, 2, 0)*60)</f>
        <v>1140</v>
      </c>
      <c r="K375" s="30">
        <f>IF(ISNA(VLOOKUP($A375,' Taxi out times'!$B$5714:$C$6466, 2, 0)), 'ICAO LTO Cycle times'!$D$7,VLOOKUP($A375,' Taxi out times'!$B$5713:$C$6466, 2, 0)*60)</f>
        <v>1159.120879120879</v>
      </c>
      <c r="L375" s="30">
        <f>IF(ISNA(VLOOKUP($A375,' Taxi out times'!$B$6467:$C$7195, 2, 0)), 'ICAO LTO Cycle times'!$D$7,VLOOKUP($A375,' Taxi out times'!$B$6467:$C$7195, 2, 0)*60)</f>
        <v>1158.5365853658536</v>
      </c>
      <c r="M375" s="30">
        <f>IF(ISNA(VLOOKUP($A375,'Taxi in times'!$B$2:$C$483, 2, 0)), 'ICAO LTO Cycle times'!$D$8,VLOOKUP($A375,'Taxi in times'!$B$2:$C$483, 2, 0)*60)</f>
        <v>420</v>
      </c>
      <c r="N375" s="30">
        <f>IF(ISNA(VLOOKUP($A375,'Taxi in times'!$B$483:$C$1074, 2, 0)), 'ICAO LTO Cycle times'!$D$8,VLOOKUP($A375,'Taxi in times'!$B$483:$C$1074, 2, 0)*60)</f>
        <v>420</v>
      </c>
      <c r="O375" s="30">
        <f>IF(ISNA(VLOOKUP($A375,'Taxi in times'!$B$1074:$C$1700, 2, 0)), 'ICAO LTO Cycle times'!$D$8,VLOOKUP($A375,'Taxi in times'!$B$1074:$C$1700, 2, 0)*60)</f>
        <v>420</v>
      </c>
      <c r="P375" s="30">
        <f>IF(ISNA(VLOOKUP($A375,'Taxi in times'!$B$1700:$C$2346, 2, 0)), 'ICAO LTO Cycle times'!$D$8,VLOOKUP($A375,'Taxi in times'!$B$1700:$C$2346, 2, 0)*60)</f>
        <v>420</v>
      </c>
      <c r="Q375" s="30">
        <f>IF(ISNA(VLOOKUP($A375,'Taxi in times'!$B$2346:$C$3020, 2, 0)), 'ICAO LTO Cycle times'!$D$8,VLOOKUP($A375,'Taxi in times'!$B$2346:$C$3020, 2, 0)*60)</f>
        <v>420</v>
      </c>
      <c r="R375" s="30">
        <f>IF(ISNA(VLOOKUP($A375,'Taxi in times'!$B$3020:$C$3684, 2, 0)), 'ICAO LTO Cycle times'!$D$8,VLOOKUP($A375,'Taxi in times'!$B$3020:$C$3684, 2, 0)*60)</f>
        <v>420</v>
      </c>
      <c r="S375" s="30">
        <f>IF(ISNA(VLOOKUP($A375,'Taxi in times'!$B$3684:$C$4389, 2, 0)), 'ICAO LTO Cycle times'!$D$8,VLOOKUP($A375,'Taxi in times'!$B$3684:$C$4389, 2, 0)*60)</f>
        <v>420</v>
      </c>
      <c r="T375" s="30">
        <f>IF(ISNA(VLOOKUP($A375,'Taxi in times'!$B$4389:$C$5084, 2, 0)), 'ICAO LTO Cycle times'!$D$8,VLOOKUP($A375,'Taxi in times'!$B$4389:$C$5084, 2, 0)*60)</f>
        <v>420</v>
      </c>
      <c r="U375" s="30">
        <f>IF(ISNA(VLOOKUP($A375,'Taxi in times'!$B$5085:$C$5749, 2, 0)), 'ICAO LTO Cycle times'!$D$8,VLOOKUP($A375,'Taxi in times'!$B$5085:$C$5749, 2, 0)*60)</f>
        <v>420</v>
      </c>
      <c r="V375" s="30">
        <f>IF(ISNA(VLOOKUP($A375,'Taxi in times'!$B$5750:$C$6509, 2, 0)), 'ICAO LTO Cycle times'!$D$8,VLOOKUP($A375,'Taxi in times'!$B$5750:$C$6509, 2, 0)*60)</f>
        <v>283.5164835164835</v>
      </c>
      <c r="W375" s="30">
        <f>IF(ISNA(VLOOKUP($A375,'Taxi in times'!$B$6510:$C$7239, 2, 0)), 'ICAO LTO Cycle times'!$D$8,VLOOKUP($A375,'Taxi in times'!$B$6510:$C$7239, 2, 0)*60)</f>
        <v>287.80487804878049</v>
      </c>
    </row>
    <row r="376" spans="1:23">
      <c r="A376" s="2" t="s">
        <v>1273</v>
      </c>
      <c r="B376" s="30">
        <f>IF(ISNA(VLOOKUP($A376,' Taxi out times'!$B$2:$C$483, 2, 0)), 'ICAO LTO Cycle times'!$D$7,VLOOKUP($A376,' Taxi out times'!$B$2:$C$483, 2, 0)*60)</f>
        <v>1140</v>
      </c>
      <c r="C376" s="30">
        <f>IF(ISNA(VLOOKUP($A376,' Taxi out times'!$B$484:$C$1071, 2, 0)), 'ICAO LTO Cycle times'!$D$7,VLOOKUP($A376,' Taxi out times'!$B$484:$C$1071, 2, 0)*60)</f>
        <v>1140</v>
      </c>
      <c r="D376" s="30">
        <f>IF(ISNA(VLOOKUP($A376,' Taxi out times'!$B$1072:$C$1692, 2, 0)), 'ICAO LTO Cycle times'!$D$7,VLOOKUP($A376,' Taxi out times'!$B$1072:$C$1692, 2, 0)*60)</f>
        <v>1140</v>
      </c>
      <c r="E376" s="30">
        <f>IF(ISNA(VLOOKUP($A376,' Taxi out times'!$B$1693:$C$2329, 2, 0)), 'ICAO LTO Cycle times'!$D$7,VLOOKUP($A376,' Taxi out times'!$B$1693:$C$2329, 2, 0)*60)</f>
        <v>1140</v>
      </c>
      <c r="F376" s="30">
        <f>IF(ISNA(VLOOKUP($A376,' Taxi out times'!$B$2330:$C$2997, 2, 0)), 'ICAO LTO Cycle times'!$D$7,VLOOKUP($A376,' Taxi out times'!$B$2330:$C$2997, 2, 0)*60)</f>
        <v>1140</v>
      </c>
      <c r="G376" s="30">
        <f>IF(ISNA(VLOOKUP($A376,' Taxi out times'!$B$2998:$C$3661, 2, 0)), 'ICAO LTO Cycle times'!$D$7,VLOOKUP($A376,' Taxi out times'!$B$2998:$C$3661, 2, 0)*60)</f>
        <v>1140</v>
      </c>
      <c r="H376" s="30">
        <f>IF(ISNA(VLOOKUP($A376,' Taxi out times'!$B$3662:$C$4362, 2, 0)), 'ICAO LTO Cycle times'!$D$7,VLOOKUP($A376,' Taxi out times'!$B$3662:$C$4362, 2, 0)*60)</f>
        <v>1140</v>
      </c>
      <c r="I376" s="30">
        <f>IF(ISNA(VLOOKUP($A376,' Taxi out times'!$B$4363:$C$5052, 2, 0)), 'ICAO LTO Cycle times'!$D$7,VLOOKUP($A376,' Taxi out times'!$B$4363:$C$5052, 2, 0)*60)</f>
        <v>1140</v>
      </c>
      <c r="J376" s="30">
        <f>IF(ISNA(VLOOKUP($A376,' Taxi out times'!$B$5053:$C$5713, 2, 0)), 'ICAO LTO Cycle times'!$D$7,VLOOKUP($A376,' Taxi out times'!$B$5053:$C$5713, 2, 0)*60)</f>
        <v>1140</v>
      </c>
      <c r="K376" s="30">
        <f>IF(ISNA(VLOOKUP($A376,' Taxi out times'!$B$5714:$C$6466, 2, 0)), 'ICAO LTO Cycle times'!$D$7,VLOOKUP($A376,' Taxi out times'!$B$5713:$C$6466, 2, 0)*60)</f>
        <v>846.19047619047615</v>
      </c>
      <c r="L376" s="30">
        <f>IF(ISNA(VLOOKUP($A376,' Taxi out times'!$B$6467:$C$7195, 2, 0)), 'ICAO LTO Cycle times'!$D$7,VLOOKUP($A376,' Taxi out times'!$B$6467:$C$7195, 2, 0)*60)</f>
        <v>934.42105263157896</v>
      </c>
      <c r="M376" s="30">
        <f>IF(ISNA(VLOOKUP($A376,'Taxi in times'!$B$2:$C$483, 2, 0)), 'ICAO LTO Cycle times'!$D$8,VLOOKUP($A376,'Taxi in times'!$B$2:$C$483, 2, 0)*60)</f>
        <v>420</v>
      </c>
      <c r="N376" s="30">
        <f>IF(ISNA(VLOOKUP($A376,'Taxi in times'!$B$483:$C$1074, 2, 0)), 'ICAO LTO Cycle times'!$D$8,VLOOKUP($A376,'Taxi in times'!$B$483:$C$1074, 2, 0)*60)</f>
        <v>420</v>
      </c>
      <c r="O376" s="30">
        <f>IF(ISNA(VLOOKUP($A376,'Taxi in times'!$B$1074:$C$1700, 2, 0)), 'ICAO LTO Cycle times'!$D$8,VLOOKUP($A376,'Taxi in times'!$B$1074:$C$1700, 2, 0)*60)</f>
        <v>420</v>
      </c>
      <c r="P376" s="30">
        <f>IF(ISNA(VLOOKUP($A376,'Taxi in times'!$B$1700:$C$2346, 2, 0)), 'ICAO LTO Cycle times'!$D$8,VLOOKUP($A376,'Taxi in times'!$B$1700:$C$2346, 2, 0)*60)</f>
        <v>420</v>
      </c>
      <c r="Q376" s="30">
        <f>IF(ISNA(VLOOKUP($A376,'Taxi in times'!$B$2346:$C$3020, 2, 0)), 'ICAO LTO Cycle times'!$D$8,VLOOKUP($A376,'Taxi in times'!$B$2346:$C$3020, 2, 0)*60)</f>
        <v>420</v>
      </c>
      <c r="R376" s="30">
        <f>IF(ISNA(VLOOKUP($A376,'Taxi in times'!$B$3020:$C$3684, 2, 0)), 'ICAO LTO Cycle times'!$D$8,VLOOKUP($A376,'Taxi in times'!$B$3020:$C$3684, 2, 0)*60)</f>
        <v>420</v>
      </c>
      <c r="S376" s="30">
        <f>IF(ISNA(VLOOKUP($A376,'Taxi in times'!$B$3684:$C$4389, 2, 0)), 'ICAO LTO Cycle times'!$D$8,VLOOKUP($A376,'Taxi in times'!$B$3684:$C$4389, 2, 0)*60)</f>
        <v>420</v>
      </c>
      <c r="T376" s="30">
        <f>IF(ISNA(VLOOKUP($A376,'Taxi in times'!$B$4389:$C$5084, 2, 0)), 'ICAO LTO Cycle times'!$D$8,VLOOKUP($A376,'Taxi in times'!$B$4389:$C$5084, 2, 0)*60)</f>
        <v>420</v>
      </c>
      <c r="U376" s="30">
        <f>IF(ISNA(VLOOKUP($A376,'Taxi in times'!$B$5085:$C$5749, 2, 0)), 'ICAO LTO Cycle times'!$D$8,VLOOKUP($A376,'Taxi in times'!$B$5085:$C$5749, 2, 0)*60)</f>
        <v>420</v>
      </c>
      <c r="V376" s="30">
        <f>IF(ISNA(VLOOKUP($A376,'Taxi in times'!$B$5750:$C$6509, 2, 0)), 'ICAO LTO Cycle times'!$D$8,VLOOKUP($A376,'Taxi in times'!$B$5750:$C$6509, 2, 0)*60)</f>
        <v>546.24</v>
      </c>
      <c r="W376" s="30">
        <f>IF(ISNA(VLOOKUP($A376,'Taxi in times'!$B$6510:$C$7239, 2, 0)), 'ICAO LTO Cycle times'!$D$8,VLOOKUP($A376,'Taxi in times'!$B$6510:$C$7239, 2, 0)*60)</f>
        <v>477.14285714285717</v>
      </c>
    </row>
    <row r="377" spans="1:23">
      <c r="A377" s="3" t="s">
        <v>652</v>
      </c>
      <c r="B377" s="30">
        <f>IF(ISNA(VLOOKUP($A377,' Taxi out times'!$B$2:$C$483, 2, 0)), 'ICAO LTO Cycle times'!$D$7,VLOOKUP($A377,' Taxi out times'!$B$2:$C$483, 2, 0)*60)</f>
        <v>1325.2139518158936</v>
      </c>
      <c r="C377" s="30">
        <f>IF(ISNA(VLOOKUP($A377,' Taxi out times'!$B$484:$C$1071, 2, 0)), 'ICAO LTO Cycle times'!$D$7,VLOOKUP($A377,' Taxi out times'!$B$484:$C$1071, 2, 0)*60)</f>
        <v>1438.3279809385683</v>
      </c>
      <c r="D377" s="30">
        <f>IF(ISNA(VLOOKUP($A377,' Taxi out times'!$B$1072:$C$1692, 2, 0)), 'ICAO LTO Cycle times'!$D$7,VLOOKUP($A377,' Taxi out times'!$B$1072:$C$1692, 2, 0)*60)</f>
        <v>1320.4393864423553</v>
      </c>
      <c r="E377" s="30">
        <f>IF(ISNA(VLOOKUP($A377,' Taxi out times'!$B$1693:$C$2329, 2, 0)), 'ICAO LTO Cycle times'!$D$7,VLOOKUP($A377,' Taxi out times'!$B$1693:$C$2329, 2, 0)*60)</f>
        <v>1343.2147024504086</v>
      </c>
      <c r="F377" s="30">
        <f>IF(ISNA(VLOOKUP($A377,' Taxi out times'!$B$2330:$C$2997, 2, 0)), 'ICAO LTO Cycle times'!$D$7,VLOOKUP($A377,' Taxi out times'!$B$2330:$C$2997, 2, 0)*60)</f>
        <v>1244.7169811320755</v>
      </c>
      <c r="G377" s="30">
        <f>IF(ISNA(VLOOKUP($A377,' Taxi out times'!$B$2998:$C$3661, 2, 0)), 'ICAO LTO Cycle times'!$D$7,VLOOKUP($A377,' Taxi out times'!$B$2998:$C$3661, 2, 0)*60)</f>
        <v>1265.4745042492918</v>
      </c>
      <c r="H377" s="30">
        <f>IF(ISNA(VLOOKUP($A377,' Taxi out times'!$B$3662:$C$4362, 2, 0)), 'ICAO LTO Cycle times'!$D$7,VLOOKUP($A377,' Taxi out times'!$B$3662:$C$4362, 2, 0)*60)</f>
        <v>1259.2682043231493</v>
      </c>
      <c r="I377" s="30">
        <f>IF(ISNA(VLOOKUP($A377,' Taxi out times'!$B$4363:$C$5052, 2, 0)), 'ICAO LTO Cycle times'!$D$7,VLOOKUP($A377,' Taxi out times'!$B$4363:$C$5052, 2, 0)*60)</f>
        <v>1233.7324117501851</v>
      </c>
      <c r="J377" s="30">
        <f>IF(ISNA(VLOOKUP($A377,' Taxi out times'!$B$5053:$C$5713, 2, 0)), 'ICAO LTO Cycle times'!$D$7,VLOOKUP($A377,' Taxi out times'!$B$5053:$C$5713, 2, 0)*60)</f>
        <v>1268.6589516678014</v>
      </c>
      <c r="K377" s="30">
        <f>IF(ISNA(VLOOKUP($A377,' Taxi out times'!$B$5714:$C$6466, 2, 0)), 'ICAO LTO Cycle times'!$D$7,VLOOKUP($A377,' Taxi out times'!$B$5713:$C$6466, 2, 0)*60)</f>
        <v>1323.0721861101608</v>
      </c>
      <c r="L377" s="30">
        <f>IF(ISNA(VLOOKUP($A377,' Taxi out times'!$B$6467:$C$7195, 2, 0)), 'ICAO LTO Cycle times'!$D$7,VLOOKUP($A377,' Taxi out times'!$B$6467:$C$7195, 2, 0)*60)</f>
        <v>1365.4800431499461</v>
      </c>
      <c r="M377" s="30">
        <f>IF(ISNA(VLOOKUP($A377,'Taxi in times'!$B$2:$C$483, 2, 0)), 'ICAO LTO Cycle times'!$D$8,VLOOKUP($A377,'Taxi in times'!$B$2:$C$483, 2, 0)*60)</f>
        <v>480.45621955566111</v>
      </c>
      <c r="N377" s="30">
        <f>IF(ISNA(VLOOKUP($A377,'Taxi in times'!$B$483:$C$1074, 2, 0)), 'ICAO LTO Cycle times'!$D$8,VLOOKUP($A377,'Taxi in times'!$B$483:$C$1074, 2, 0)*60)</f>
        <v>466.43643031784842</v>
      </c>
      <c r="O377" s="30">
        <f>IF(ISNA(VLOOKUP($A377,'Taxi in times'!$B$1074:$C$1700, 2, 0)), 'ICAO LTO Cycle times'!$D$8,VLOOKUP($A377,'Taxi in times'!$B$1074:$C$1700, 2, 0)*60)</f>
        <v>472.35802349286473</v>
      </c>
      <c r="P377" s="30">
        <f>IF(ISNA(VLOOKUP($A377,'Taxi in times'!$B$1700:$C$2346, 2, 0)), 'ICAO LTO Cycle times'!$D$8,VLOOKUP($A377,'Taxi in times'!$B$1700:$C$2346, 2, 0)*60)</f>
        <v>512.55602782071094</v>
      </c>
      <c r="Q377" s="30">
        <f>IF(ISNA(VLOOKUP($A377,'Taxi in times'!$B$2346:$C$3020, 2, 0)), 'ICAO LTO Cycle times'!$D$8,VLOOKUP($A377,'Taxi in times'!$B$2346:$C$3020, 2, 0)*60)</f>
        <v>547.57923748277437</v>
      </c>
      <c r="R377" s="30">
        <f>IF(ISNA(VLOOKUP($A377,'Taxi in times'!$B$3020:$C$3684, 2, 0)), 'ICAO LTO Cycle times'!$D$8,VLOOKUP($A377,'Taxi in times'!$B$3020:$C$3684, 2, 0)*60)</f>
        <v>516.79245283018861</v>
      </c>
      <c r="S377" s="30">
        <f>IF(ISNA(VLOOKUP($A377,'Taxi in times'!$B$3684:$C$4389, 2, 0)), 'ICAO LTO Cycle times'!$D$8,VLOOKUP($A377,'Taxi in times'!$B$3684:$C$4389, 2, 0)*60)</f>
        <v>510.58922155688629</v>
      </c>
      <c r="T377" s="30">
        <f>IF(ISNA(VLOOKUP($A377,'Taxi in times'!$B$4389:$C$5084, 2, 0)), 'ICAO LTO Cycle times'!$D$8,VLOOKUP($A377,'Taxi in times'!$B$4389:$C$5084, 2, 0)*60)</f>
        <v>501.93329290479079</v>
      </c>
      <c r="U377" s="30">
        <f>IF(ISNA(VLOOKUP($A377,'Taxi in times'!$B$5085:$C$5749, 2, 0)), 'ICAO LTO Cycle times'!$D$8,VLOOKUP($A377,'Taxi in times'!$B$5085:$C$5749, 2, 0)*60)</f>
        <v>534.4589983489268</v>
      </c>
      <c r="V377" s="30">
        <f>IF(ISNA(VLOOKUP($A377,'Taxi in times'!$B$5750:$C$6509, 2, 0)), 'ICAO LTO Cycle times'!$D$8,VLOOKUP($A377,'Taxi in times'!$B$5750:$C$6509, 2, 0)*60)</f>
        <v>697.40345472549234</v>
      </c>
      <c r="W377" s="30">
        <f>IF(ISNA(VLOOKUP($A377,'Taxi in times'!$B$6510:$C$7239, 2, 0)), 'ICAO LTO Cycle times'!$D$8,VLOOKUP($A377,'Taxi in times'!$B$6510:$C$7239, 2, 0)*60)</f>
        <v>713.51868732907928</v>
      </c>
    </row>
    <row r="378" spans="1:23">
      <c r="A378" s="3" t="s">
        <v>653</v>
      </c>
      <c r="B378" s="30">
        <f>IF(ISNA(VLOOKUP($A378,' Taxi out times'!$B$2:$C$483, 2, 0)), 'ICAO LTO Cycle times'!$D$7,VLOOKUP($A378,' Taxi out times'!$B$2:$C$483, 2, 0)*60)</f>
        <v>831.72413793103453</v>
      </c>
      <c r="C378" s="30">
        <f>IF(ISNA(VLOOKUP($A378,' Taxi out times'!$B$484:$C$1071, 2, 0)), 'ICAO LTO Cycle times'!$D$7,VLOOKUP($A378,' Taxi out times'!$B$484:$C$1071, 2, 0)*60)</f>
        <v>874.19795221843003</v>
      </c>
      <c r="D378" s="30">
        <f>IF(ISNA(VLOOKUP($A378,' Taxi out times'!$B$1072:$C$1692, 2, 0)), 'ICAO LTO Cycle times'!$D$7,VLOOKUP($A378,' Taxi out times'!$B$1072:$C$1692, 2, 0)*60)</f>
        <v>981.86915887850478</v>
      </c>
      <c r="E378" s="30">
        <f>IF(ISNA(VLOOKUP($A378,' Taxi out times'!$B$1693:$C$2329, 2, 0)), 'ICAO LTO Cycle times'!$D$7,VLOOKUP($A378,' Taxi out times'!$B$1693:$C$2329, 2, 0)*60)</f>
        <v>924.30868167202573</v>
      </c>
      <c r="F378" s="30">
        <f>IF(ISNA(VLOOKUP($A378,' Taxi out times'!$B$2330:$C$2997, 2, 0)), 'ICAO LTO Cycle times'!$D$7,VLOOKUP($A378,' Taxi out times'!$B$2330:$C$2997, 2, 0)*60)</f>
        <v>900</v>
      </c>
      <c r="G378" s="30">
        <f>IF(ISNA(VLOOKUP($A378,' Taxi out times'!$B$2998:$C$3661, 2, 0)), 'ICAO LTO Cycle times'!$D$7,VLOOKUP($A378,' Taxi out times'!$B$2998:$C$3661, 2, 0)*60)</f>
        <v>1140</v>
      </c>
      <c r="H378" s="30">
        <f>IF(ISNA(VLOOKUP($A378,' Taxi out times'!$B$3662:$C$4362, 2, 0)), 'ICAO LTO Cycle times'!$D$7,VLOOKUP($A378,' Taxi out times'!$B$3662:$C$4362, 2, 0)*60)</f>
        <v>1140</v>
      </c>
      <c r="I378" s="30">
        <f>IF(ISNA(VLOOKUP($A378,' Taxi out times'!$B$4363:$C$5052, 2, 0)), 'ICAO LTO Cycle times'!$D$7,VLOOKUP($A378,' Taxi out times'!$B$4363:$C$5052, 2, 0)*60)</f>
        <v>1140</v>
      </c>
      <c r="J378" s="30">
        <f>IF(ISNA(VLOOKUP($A378,' Taxi out times'!$B$5053:$C$5713, 2, 0)), 'ICAO LTO Cycle times'!$D$7,VLOOKUP($A378,' Taxi out times'!$B$5053:$C$5713, 2, 0)*60)</f>
        <v>1140</v>
      </c>
      <c r="K378" s="30">
        <f>IF(ISNA(VLOOKUP($A378,' Taxi out times'!$B$5714:$C$6466, 2, 0)), 'ICAO LTO Cycle times'!$D$7,VLOOKUP($A378,' Taxi out times'!$B$5713:$C$6466, 2, 0)*60)</f>
        <v>1140</v>
      </c>
      <c r="L378" s="30">
        <f>IF(ISNA(VLOOKUP($A378,' Taxi out times'!$B$6467:$C$7195, 2, 0)), 'ICAO LTO Cycle times'!$D$7,VLOOKUP($A378,' Taxi out times'!$B$6467:$C$7195, 2, 0)*60)</f>
        <v>1140</v>
      </c>
      <c r="M378" s="30">
        <f>IF(ISNA(VLOOKUP($A378,'Taxi in times'!$B$2:$C$483, 2, 0)), 'ICAO LTO Cycle times'!$D$8,VLOOKUP($A378,'Taxi in times'!$B$2:$C$483, 2, 0)*60)</f>
        <v>314.74402730375425</v>
      </c>
      <c r="N378" s="30">
        <f>IF(ISNA(VLOOKUP($A378,'Taxi in times'!$B$483:$C$1074, 2, 0)), 'ICAO LTO Cycle times'!$D$8,VLOOKUP($A378,'Taxi in times'!$B$483:$C$1074, 2, 0)*60)</f>
        <v>299.18918918918922</v>
      </c>
      <c r="O378" s="30">
        <f>IF(ISNA(VLOOKUP($A378,'Taxi in times'!$B$1074:$C$1700, 2, 0)), 'ICAO LTO Cycle times'!$D$8,VLOOKUP($A378,'Taxi in times'!$B$1074:$C$1700, 2, 0)*60)</f>
        <v>329.25</v>
      </c>
      <c r="P378" s="30">
        <f>IF(ISNA(VLOOKUP($A378,'Taxi in times'!$B$1700:$C$2346, 2, 0)), 'ICAO LTO Cycle times'!$D$8,VLOOKUP($A378,'Taxi in times'!$B$1700:$C$2346, 2, 0)*60)</f>
        <v>325.76923076923077</v>
      </c>
      <c r="Q378" s="30">
        <f>IF(ISNA(VLOOKUP($A378,'Taxi in times'!$B$2346:$C$3020, 2, 0)), 'ICAO LTO Cycle times'!$D$8,VLOOKUP($A378,'Taxi in times'!$B$2346:$C$3020, 2, 0)*60)</f>
        <v>298.8679245283019</v>
      </c>
      <c r="R378" s="30">
        <f>IF(ISNA(VLOOKUP($A378,'Taxi in times'!$B$3020:$C$3684, 2, 0)), 'ICAO LTO Cycle times'!$D$8,VLOOKUP($A378,'Taxi in times'!$B$3020:$C$3684, 2, 0)*60)</f>
        <v>420</v>
      </c>
      <c r="S378" s="30">
        <f>IF(ISNA(VLOOKUP($A378,'Taxi in times'!$B$3684:$C$4389, 2, 0)), 'ICAO LTO Cycle times'!$D$8,VLOOKUP($A378,'Taxi in times'!$B$3684:$C$4389, 2, 0)*60)</f>
        <v>420</v>
      </c>
      <c r="T378" s="30">
        <f>IF(ISNA(VLOOKUP($A378,'Taxi in times'!$B$4389:$C$5084, 2, 0)), 'ICAO LTO Cycle times'!$D$8,VLOOKUP($A378,'Taxi in times'!$B$4389:$C$5084, 2, 0)*60)</f>
        <v>420</v>
      </c>
      <c r="U378" s="30">
        <f>IF(ISNA(VLOOKUP($A378,'Taxi in times'!$B$5085:$C$5749, 2, 0)), 'ICAO LTO Cycle times'!$D$8,VLOOKUP($A378,'Taxi in times'!$B$5085:$C$5749, 2, 0)*60)</f>
        <v>420</v>
      </c>
      <c r="V378" s="30">
        <f>IF(ISNA(VLOOKUP($A378,'Taxi in times'!$B$5750:$C$6509, 2, 0)), 'ICAO LTO Cycle times'!$D$8,VLOOKUP($A378,'Taxi in times'!$B$5750:$C$6509, 2, 0)*60)</f>
        <v>420</v>
      </c>
      <c r="W378" s="30">
        <f>IF(ISNA(VLOOKUP($A378,'Taxi in times'!$B$6510:$C$7239, 2, 0)), 'ICAO LTO Cycle times'!$D$8,VLOOKUP($A378,'Taxi in times'!$B$6510:$C$7239, 2, 0)*60)</f>
        <v>420</v>
      </c>
    </row>
    <row r="379" spans="1:23">
      <c r="A379" s="3" t="s">
        <v>654</v>
      </c>
      <c r="B379" s="30">
        <f>IF(ISNA(VLOOKUP($A379,' Taxi out times'!$B$2:$C$483, 2, 0)), 'ICAO LTO Cycle times'!$D$7,VLOOKUP($A379,' Taxi out times'!$B$2:$C$483, 2, 0)*60)</f>
        <v>1667.7996965098635</v>
      </c>
      <c r="C379" s="30">
        <f>IF(ISNA(VLOOKUP($A379,' Taxi out times'!$B$484:$C$1071, 2, 0)), 'ICAO LTO Cycle times'!$D$7,VLOOKUP($A379,' Taxi out times'!$B$484:$C$1071, 2, 0)*60)</f>
        <v>1867.170626349892</v>
      </c>
      <c r="D379" s="30">
        <f>IF(ISNA(VLOOKUP($A379,' Taxi out times'!$B$1072:$C$1692, 2, 0)), 'ICAO LTO Cycle times'!$D$7,VLOOKUP($A379,' Taxi out times'!$B$1072:$C$1692, 2, 0)*60)</f>
        <v>1884.7915087187264</v>
      </c>
      <c r="E379" s="30">
        <f>IF(ISNA(VLOOKUP($A379,' Taxi out times'!$B$1693:$C$2329, 2, 0)), 'ICAO LTO Cycle times'!$D$7,VLOOKUP($A379,' Taxi out times'!$B$1693:$C$2329, 2, 0)*60)</f>
        <v>2005.0074294205051</v>
      </c>
      <c r="F379" s="30">
        <f>IF(ISNA(VLOOKUP($A379,' Taxi out times'!$B$2330:$C$2997, 2, 0)), 'ICAO LTO Cycle times'!$D$7,VLOOKUP($A379,' Taxi out times'!$B$2330:$C$2997, 2, 0)*60)</f>
        <v>2041.8440779610196</v>
      </c>
      <c r="G379" s="30">
        <f>IF(ISNA(VLOOKUP($A379,' Taxi out times'!$B$2998:$C$3661, 2, 0)), 'ICAO LTO Cycle times'!$D$7,VLOOKUP($A379,' Taxi out times'!$B$2998:$C$3661, 2, 0)*60)</f>
        <v>1700.6179775280898</v>
      </c>
      <c r="H379" s="30">
        <f>IF(ISNA(VLOOKUP($A379,' Taxi out times'!$B$3662:$C$4362, 2, 0)), 'ICAO LTO Cycle times'!$D$7,VLOOKUP($A379,' Taxi out times'!$B$3662:$C$4362, 2, 0)*60)</f>
        <v>1444.1273100616017</v>
      </c>
      <c r="I379" s="30">
        <f>IF(ISNA(VLOOKUP($A379,' Taxi out times'!$B$4363:$C$5052, 2, 0)), 'ICAO LTO Cycle times'!$D$7,VLOOKUP($A379,' Taxi out times'!$B$4363:$C$5052, 2, 0)*60)</f>
        <v>1410</v>
      </c>
      <c r="J379" s="30">
        <f>IF(ISNA(VLOOKUP($A379,' Taxi out times'!$B$5053:$C$5713, 2, 0)), 'ICAO LTO Cycle times'!$D$7,VLOOKUP($A379,' Taxi out times'!$B$5053:$C$5713, 2, 0)*60)</f>
        <v>1479.1836734693877</v>
      </c>
      <c r="K379" s="30">
        <f>IF(ISNA(VLOOKUP($A379,' Taxi out times'!$B$5714:$C$6466, 2, 0)), 'ICAO LTO Cycle times'!$D$7,VLOOKUP($A379,' Taxi out times'!$B$5713:$C$6466, 2, 0)*60)</f>
        <v>1496.9215876089061</v>
      </c>
      <c r="L379" s="30">
        <f>IF(ISNA(VLOOKUP($A379,' Taxi out times'!$B$6467:$C$7195, 2, 0)), 'ICAO LTO Cycle times'!$D$7,VLOOKUP($A379,' Taxi out times'!$B$6467:$C$7195, 2, 0)*60)</f>
        <v>1523.5190615835777</v>
      </c>
      <c r="M379" s="30">
        <f>IF(ISNA(VLOOKUP($A379,'Taxi in times'!$B$2:$C$483, 2, 0)), 'ICAO LTO Cycle times'!$D$8,VLOOKUP($A379,'Taxi in times'!$B$2:$C$483, 2, 0)*60)</f>
        <v>326.67678300455236</v>
      </c>
      <c r="N379" s="30">
        <f>IF(ISNA(VLOOKUP($A379,'Taxi in times'!$B$483:$C$1074, 2, 0)), 'ICAO LTO Cycle times'!$D$8,VLOOKUP($A379,'Taxi in times'!$B$483:$C$1074, 2, 0)*60)</f>
        <v>331.93058568329718</v>
      </c>
      <c r="O379" s="30">
        <f>IF(ISNA(VLOOKUP($A379,'Taxi in times'!$B$1074:$C$1700, 2, 0)), 'ICAO LTO Cycle times'!$D$8,VLOOKUP($A379,'Taxi in times'!$B$1074:$C$1700, 2, 0)*60)</f>
        <v>327.02498107494318</v>
      </c>
      <c r="P379" s="30">
        <f>IF(ISNA(VLOOKUP($A379,'Taxi in times'!$B$1700:$C$2346, 2, 0)), 'ICAO LTO Cycle times'!$D$8,VLOOKUP($A379,'Taxi in times'!$B$1700:$C$2346, 2, 0)*60)</f>
        <v>309.37083641746858</v>
      </c>
      <c r="Q379" s="30">
        <f>IF(ISNA(VLOOKUP($A379,'Taxi in times'!$B$2346:$C$3020, 2, 0)), 'ICAO LTO Cycle times'!$D$8,VLOOKUP($A379,'Taxi in times'!$B$2346:$C$3020, 2, 0)*60)</f>
        <v>330.15521064301555</v>
      </c>
      <c r="R379" s="30">
        <f>IF(ISNA(VLOOKUP($A379,'Taxi in times'!$B$3020:$C$3684, 2, 0)), 'ICAO LTO Cycle times'!$D$8,VLOOKUP($A379,'Taxi in times'!$B$3020:$C$3684, 2, 0)*60)</f>
        <v>295.07834101382491</v>
      </c>
      <c r="S379" s="30">
        <f>IF(ISNA(VLOOKUP($A379,'Taxi in times'!$B$3684:$C$4389, 2, 0)), 'ICAO LTO Cycle times'!$D$8,VLOOKUP($A379,'Taxi in times'!$B$3684:$C$4389, 2, 0)*60)</f>
        <v>291.44615384615389</v>
      </c>
      <c r="T379" s="30">
        <f>IF(ISNA(VLOOKUP($A379,'Taxi in times'!$B$4389:$C$5084, 2, 0)), 'ICAO LTO Cycle times'!$D$8,VLOOKUP($A379,'Taxi in times'!$B$4389:$C$5084, 2, 0)*60)</f>
        <v>283.81454162276077</v>
      </c>
      <c r="U379" s="30">
        <f>IF(ISNA(VLOOKUP($A379,'Taxi in times'!$B$5085:$C$5749, 2, 0)), 'ICAO LTO Cycle times'!$D$8,VLOOKUP($A379,'Taxi in times'!$B$5085:$C$5749, 2, 0)*60)</f>
        <v>285.1540041067762</v>
      </c>
      <c r="V379" s="30">
        <f>IF(ISNA(VLOOKUP($A379,'Taxi in times'!$B$5750:$C$6509, 2, 0)), 'ICAO LTO Cycle times'!$D$8,VLOOKUP($A379,'Taxi in times'!$B$5750:$C$6509, 2, 0)*60)</f>
        <v>314.16909620991254</v>
      </c>
      <c r="W379" s="30">
        <f>IF(ISNA(VLOOKUP($A379,'Taxi in times'!$B$6510:$C$7239, 2, 0)), 'ICAO LTO Cycle times'!$D$8,VLOOKUP($A379,'Taxi in times'!$B$6510:$C$7239, 2, 0)*60)</f>
        <v>352.77669902912623</v>
      </c>
    </row>
    <row r="380" spans="1:23">
      <c r="A380" s="3" t="s">
        <v>655</v>
      </c>
      <c r="B380" s="30">
        <f>IF(ISNA(VLOOKUP($A380,' Taxi out times'!$B$2:$C$483, 2, 0)), 'ICAO LTO Cycle times'!$D$7,VLOOKUP($A380,' Taxi out times'!$B$2:$C$483, 2, 0)*60)</f>
        <v>1285.6551724137933</v>
      </c>
      <c r="C380" s="30">
        <f>IF(ISNA(VLOOKUP($A380,' Taxi out times'!$B$484:$C$1071, 2, 0)), 'ICAO LTO Cycle times'!$D$7,VLOOKUP($A380,' Taxi out times'!$B$484:$C$1071, 2, 0)*60)</f>
        <v>1215.2903225806451</v>
      </c>
      <c r="D380" s="30">
        <f>IF(ISNA(VLOOKUP($A380,' Taxi out times'!$B$1072:$C$1692, 2, 0)), 'ICAO LTO Cycle times'!$D$7,VLOOKUP($A380,' Taxi out times'!$B$1072:$C$1692, 2, 0)*60)</f>
        <v>1216.5371024734982</v>
      </c>
      <c r="E380" s="30">
        <f>IF(ISNA(VLOOKUP($A380,' Taxi out times'!$B$1693:$C$2329, 2, 0)), 'ICAO LTO Cycle times'!$D$7,VLOOKUP($A380,' Taxi out times'!$B$1693:$C$2329, 2, 0)*60)</f>
        <v>1203.5643564356435</v>
      </c>
      <c r="F380" s="30">
        <f>IF(ISNA(VLOOKUP($A380,' Taxi out times'!$B$2330:$C$2997, 2, 0)), 'ICAO LTO Cycle times'!$D$7,VLOOKUP($A380,' Taxi out times'!$B$2330:$C$2997, 2, 0)*60)</f>
        <v>1116.5656565656566</v>
      </c>
      <c r="G380" s="30">
        <f>IF(ISNA(VLOOKUP($A380,' Taxi out times'!$B$2998:$C$3661, 2, 0)), 'ICAO LTO Cycle times'!$D$7,VLOOKUP($A380,' Taxi out times'!$B$2998:$C$3661, 2, 0)*60)</f>
        <v>1129.247311827957</v>
      </c>
      <c r="H380" s="30">
        <f>IF(ISNA(VLOOKUP($A380,' Taxi out times'!$B$3662:$C$4362, 2, 0)), 'ICAO LTO Cycle times'!$D$7,VLOOKUP($A380,' Taxi out times'!$B$3662:$C$4362, 2, 0)*60)</f>
        <v>1160.8695652173915</v>
      </c>
      <c r="I380" s="30">
        <f>IF(ISNA(VLOOKUP($A380,' Taxi out times'!$B$4363:$C$5052, 2, 0)), 'ICAO LTO Cycle times'!$D$7,VLOOKUP($A380,' Taxi out times'!$B$4363:$C$5052, 2, 0)*60)</f>
        <v>1152.7450980392157</v>
      </c>
      <c r="J380" s="30">
        <f>IF(ISNA(VLOOKUP($A380,' Taxi out times'!$B$5053:$C$5713, 2, 0)), 'ICAO LTO Cycle times'!$D$7,VLOOKUP($A380,' Taxi out times'!$B$5053:$C$5713, 2, 0)*60)</f>
        <v>1198.3098591549294</v>
      </c>
      <c r="K380" s="30">
        <f>IF(ISNA(VLOOKUP($A380,' Taxi out times'!$B$5714:$C$6466, 2, 0)), 'ICAO LTO Cycle times'!$D$7,VLOOKUP($A380,' Taxi out times'!$B$5713:$C$6466, 2, 0)*60)</f>
        <v>1186.7036011080331</v>
      </c>
      <c r="L380" s="30">
        <f>IF(ISNA(VLOOKUP($A380,' Taxi out times'!$B$6467:$C$7195, 2, 0)), 'ICAO LTO Cycle times'!$D$7,VLOOKUP($A380,' Taxi out times'!$B$6467:$C$7195, 2, 0)*60)</f>
        <v>1186.6295264623955</v>
      </c>
      <c r="M380" s="30">
        <f>IF(ISNA(VLOOKUP($A380,'Taxi in times'!$B$2:$C$483, 2, 0)), 'ICAO LTO Cycle times'!$D$8,VLOOKUP($A380,'Taxi in times'!$B$2:$C$483, 2, 0)*60)</f>
        <v>468.82758620689657</v>
      </c>
      <c r="N380" s="30">
        <f>IF(ISNA(VLOOKUP($A380,'Taxi in times'!$B$483:$C$1074, 2, 0)), 'ICAO LTO Cycle times'!$D$8,VLOOKUP($A380,'Taxi in times'!$B$483:$C$1074, 2, 0)*60)</f>
        <v>485.631067961165</v>
      </c>
      <c r="O380" s="30">
        <f>IF(ISNA(VLOOKUP($A380,'Taxi in times'!$B$1074:$C$1700, 2, 0)), 'ICAO LTO Cycle times'!$D$8,VLOOKUP($A380,'Taxi in times'!$B$1074:$C$1700, 2, 0)*60)</f>
        <v>467.87234042553195</v>
      </c>
      <c r="P380" s="30">
        <f>IF(ISNA(VLOOKUP($A380,'Taxi in times'!$B$1700:$C$2346, 2, 0)), 'ICAO LTO Cycle times'!$D$8,VLOOKUP($A380,'Taxi in times'!$B$1700:$C$2346, 2, 0)*60)</f>
        <v>448.10631229235878</v>
      </c>
      <c r="Q380" s="30">
        <f>IF(ISNA(VLOOKUP($A380,'Taxi in times'!$B$2346:$C$3020, 2, 0)), 'ICAO LTO Cycle times'!$D$8,VLOOKUP($A380,'Taxi in times'!$B$2346:$C$3020, 2, 0)*60)</f>
        <v>475.16778523489933</v>
      </c>
      <c r="R380" s="30">
        <f>IF(ISNA(VLOOKUP($A380,'Taxi in times'!$B$3020:$C$3684, 2, 0)), 'ICAO LTO Cycle times'!$D$8,VLOOKUP($A380,'Taxi in times'!$B$3020:$C$3684, 2, 0)*60)</f>
        <v>465.6521739130435</v>
      </c>
      <c r="S380" s="30">
        <f>IF(ISNA(VLOOKUP($A380,'Taxi in times'!$B$3684:$C$4389, 2, 0)), 'ICAO LTO Cycle times'!$D$8,VLOOKUP($A380,'Taxi in times'!$B$3684:$C$4389, 2, 0)*60)</f>
        <v>455.4</v>
      </c>
      <c r="T380" s="30">
        <f>IF(ISNA(VLOOKUP($A380,'Taxi in times'!$B$4389:$C$5084, 2, 0)), 'ICAO LTO Cycle times'!$D$8,VLOOKUP($A380,'Taxi in times'!$B$4389:$C$5084, 2, 0)*60)</f>
        <v>462.54901960784315</v>
      </c>
      <c r="U380" s="30">
        <f>IF(ISNA(VLOOKUP($A380,'Taxi in times'!$B$5085:$C$5749, 2, 0)), 'ICAO LTO Cycle times'!$D$8,VLOOKUP($A380,'Taxi in times'!$B$5085:$C$5749, 2, 0)*60)</f>
        <v>441.06741573033707</v>
      </c>
      <c r="V380" s="30">
        <f>IF(ISNA(VLOOKUP($A380,'Taxi in times'!$B$5750:$C$6509, 2, 0)), 'ICAO LTO Cycle times'!$D$8,VLOOKUP($A380,'Taxi in times'!$B$5750:$C$6509, 2, 0)*60)</f>
        <v>446.23955431754871</v>
      </c>
      <c r="W380" s="30">
        <f>IF(ISNA(VLOOKUP($A380,'Taxi in times'!$B$6510:$C$7239, 2, 0)), 'ICAO LTO Cycle times'!$D$8,VLOOKUP($A380,'Taxi in times'!$B$6510:$C$7239, 2, 0)*60)</f>
        <v>447.66666666666669</v>
      </c>
    </row>
    <row r="381" spans="1:23">
      <c r="A381" s="3" t="s">
        <v>656</v>
      </c>
      <c r="B381" s="30">
        <f>IF(ISNA(VLOOKUP($A381,' Taxi out times'!$B$2:$C$483, 2, 0)), 'ICAO LTO Cycle times'!$D$7,VLOOKUP($A381,' Taxi out times'!$B$2:$C$483, 2, 0)*60)</f>
        <v>886</v>
      </c>
      <c r="C381" s="30">
        <f>IF(ISNA(VLOOKUP($A381,' Taxi out times'!$B$484:$C$1071, 2, 0)), 'ICAO LTO Cycle times'!$D$7,VLOOKUP($A381,' Taxi out times'!$B$484:$C$1071, 2, 0)*60)</f>
        <v>875.19553072625695</v>
      </c>
      <c r="D381" s="30">
        <f>IF(ISNA(VLOOKUP($A381,' Taxi out times'!$B$1072:$C$1692, 2, 0)), 'ICAO LTO Cycle times'!$D$7,VLOOKUP($A381,' Taxi out times'!$B$1072:$C$1692, 2, 0)*60)</f>
        <v>868.25484764542944</v>
      </c>
      <c r="E381" s="30">
        <f>IF(ISNA(VLOOKUP($A381,' Taxi out times'!$B$1693:$C$2329, 2, 0)), 'ICAO LTO Cycle times'!$D$7,VLOOKUP($A381,' Taxi out times'!$B$1693:$C$2329, 2, 0)*60)</f>
        <v>946.52054794520552</v>
      </c>
      <c r="F381" s="30">
        <f>IF(ISNA(VLOOKUP($A381,' Taxi out times'!$B$2330:$C$2997, 2, 0)), 'ICAO LTO Cycle times'!$D$7,VLOOKUP($A381,' Taxi out times'!$B$2330:$C$2997, 2, 0)*60)</f>
        <v>969.41176470588232</v>
      </c>
      <c r="G381" s="30">
        <f>IF(ISNA(VLOOKUP($A381,' Taxi out times'!$B$2998:$C$3661, 2, 0)), 'ICAO LTO Cycle times'!$D$7,VLOOKUP($A381,' Taxi out times'!$B$2998:$C$3661, 2, 0)*60)</f>
        <v>988.77906976744191</v>
      </c>
      <c r="H381" s="30">
        <f>IF(ISNA(VLOOKUP($A381,' Taxi out times'!$B$3662:$C$4362, 2, 0)), 'ICAO LTO Cycle times'!$D$7,VLOOKUP($A381,' Taxi out times'!$B$3662:$C$4362, 2, 0)*60)</f>
        <v>916.82719546742214</v>
      </c>
      <c r="I381" s="30">
        <f>IF(ISNA(VLOOKUP($A381,' Taxi out times'!$B$4363:$C$5052, 2, 0)), 'ICAO LTO Cycle times'!$D$7,VLOOKUP($A381,' Taxi out times'!$B$4363:$C$5052, 2, 0)*60)</f>
        <v>1008.370786516854</v>
      </c>
      <c r="J381" s="30">
        <f>IF(ISNA(VLOOKUP($A381,' Taxi out times'!$B$5053:$C$5713, 2, 0)), 'ICAO LTO Cycle times'!$D$7,VLOOKUP($A381,' Taxi out times'!$B$5053:$C$5713, 2, 0)*60)</f>
        <v>1020</v>
      </c>
      <c r="K381" s="30">
        <f>IF(ISNA(VLOOKUP($A381,' Taxi out times'!$B$5714:$C$6466, 2, 0)), 'ICAO LTO Cycle times'!$D$7,VLOOKUP($A381,' Taxi out times'!$B$5713:$C$6466, 2, 0)*60)</f>
        <v>948.95184135977343</v>
      </c>
      <c r="L381" s="30">
        <f>IF(ISNA(VLOOKUP($A381,' Taxi out times'!$B$6467:$C$7195, 2, 0)), 'ICAO LTO Cycle times'!$D$7,VLOOKUP($A381,' Taxi out times'!$B$6467:$C$7195, 2, 0)*60)</f>
        <v>983.35227272727275</v>
      </c>
      <c r="M381" s="30">
        <f>IF(ISNA(VLOOKUP($A381,'Taxi in times'!$B$2:$C$483, 2, 0)), 'ICAO LTO Cycle times'!$D$8,VLOOKUP($A381,'Taxi in times'!$B$2:$C$483, 2, 0)*60)</f>
        <v>476.32311977715875</v>
      </c>
      <c r="N381" s="30">
        <f>IF(ISNA(VLOOKUP($A381,'Taxi in times'!$B$483:$C$1074, 2, 0)), 'ICAO LTO Cycle times'!$D$8,VLOOKUP($A381,'Taxi in times'!$B$483:$C$1074, 2, 0)*60)</f>
        <v>454.71910112359552</v>
      </c>
      <c r="O381" s="30">
        <f>IF(ISNA(VLOOKUP($A381,'Taxi in times'!$B$1074:$C$1700, 2, 0)), 'ICAO LTO Cycle times'!$D$8,VLOOKUP($A381,'Taxi in times'!$B$1074:$C$1700, 2, 0)*60)</f>
        <v>499.11357340720224</v>
      </c>
      <c r="P381" s="30">
        <f>IF(ISNA(VLOOKUP($A381,'Taxi in times'!$B$1700:$C$2346, 2, 0)), 'ICAO LTO Cycle times'!$D$8,VLOOKUP($A381,'Taxi in times'!$B$1700:$C$2346, 2, 0)*60)</f>
        <v>435.74585635359114</v>
      </c>
      <c r="Q381" s="30">
        <f>IF(ISNA(VLOOKUP($A381,'Taxi in times'!$B$2346:$C$3020, 2, 0)), 'ICAO LTO Cycle times'!$D$8,VLOOKUP($A381,'Taxi in times'!$B$2346:$C$3020, 2, 0)*60)</f>
        <v>326.16666666666663</v>
      </c>
      <c r="R381" s="30">
        <f>IF(ISNA(VLOOKUP($A381,'Taxi in times'!$B$3020:$C$3684, 2, 0)), 'ICAO LTO Cycle times'!$D$8,VLOOKUP($A381,'Taxi in times'!$B$3020:$C$3684, 2, 0)*60)</f>
        <v>277.41379310344831</v>
      </c>
      <c r="S381" s="30">
        <f>IF(ISNA(VLOOKUP($A381,'Taxi in times'!$B$3684:$C$4389, 2, 0)), 'ICAO LTO Cycle times'!$D$8,VLOOKUP($A381,'Taxi in times'!$B$3684:$C$4389, 2, 0)*60)</f>
        <v>267.64044943820221</v>
      </c>
      <c r="T381" s="30">
        <f>IF(ISNA(VLOOKUP($A381,'Taxi in times'!$B$4389:$C$5084, 2, 0)), 'ICAO LTO Cycle times'!$D$8,VLOOKUP($A381,'Taxi in times'!$B$4389:$C$5084, 2, 0)*60)</f>
        <v>269.58217270194984</v>
      </c>
      <c r="U381" s="30">
        <f>IF(ISNA(VLOOKUP($A381,'Taxi in times'!$B$5085:$C$5749, 2, 0)), 'ICAO LTO Cycle times'!$D$8,VLOOKUP($A381,'Taxi in times'!$B$5085:$C$5749, 2, 0)*60)</f>
        <v>267.05882352941177</v>
      </c>
      <c r="V381" s="30">
        <f>IF(ISNA(VLOOKUP($A381,'Taxi in times'!$B$5750:$C$6509, 2, 0)), 'ICAO LTO Cycle times'!$D$8,VLOOKUP($A381,'Taxi in times'!$B$5750:$C$6509, 2, 0)*60)</f>
        <v>262.71186440677968</v>
      </c>
      <c r="W381" s="30">
        <f>IF(ISNA(VLOOKUP($A381,'Taxi in times'!$B$6510:$C$7239, 2, 0)), 'ICAO LTO Cycle times'!$D$8,VLOOKUP($A381,'Taxi in times'!$B$6510:$C$7239, 2, 0)*60)</f>
        <v>256.75213675213672</v>
      </c>
    </row>
    <row r="382" spans="1:23">
      <c r="A382" s="3" t="s">
        <v>657</v>
      </c>
      <c r="B382" s="30">
        <f>IF(ISNA(VLOOKUP($A382,' Taxi out times'!$B$2:$C$483, 2, 0)), 'ICAO LTO Cycle times'!$D$7,VLOOKUP($A382,' Taxi out times'!$B$2:$C$483, 2, 0)*60)</f>
        <v>1140</v>
      </c>
      <c r="C382" s="30">
        <f>IF(ISNA(VLOOKUP($A382,' Taxi out times'!$B$484:$C$1071, 2, 0)), 'ICAO LTO Cycle times'!$D$7,VLOOKUP($A382,' Taxi out times'!$B$484:$C$1071, 2, 0)*60)</f>
        <v>1140</v>
      </c>
      <c r="D382" s="30">
        <f>IF(ISNA(VLOOKUP($A382,' Taxi out times'!$B$1072:$C$1692, 2, 0)), 'ICAO LTO Cycle times'!$D$7,VLOOKUP($A382,' Taxi out times'!$B$1072:$C$1692, 2, 0)*60)</f>
        <v>1140</v>
      </c>
      <c r="E382" s="30">
        <f>IF(ISNA(VLOOKUP($A382,' Taxi out times'!$B$1693:$C$2329, 2, 0)), 'ICAO LTO Cycle times'!$D$7,VLOOKUP($A382,' Taxi out times'!$B$1693:$C$2329, 2, 0)*60)</f>
        <v>952.3756906077349</v>
      </c>
      <c r="F382" s="30">
        <f>IF(ISNA(VLOOKUP($A382,' Taxi out times'!$B$2330:$C$2997, 2, 0)), 'ICAO LTO Cycle times'!$D$7,VLOOKUP($A382,' Taxi out times'!$B$2330:$C$2997, 2, 0)*60)</f>
        <v>933.68421052631584</v>
      </c>
      <c r="G382" s="30">
        <f>IF(ISNA(VLOOKUP($A382,' Taxi out times'!$B$2998:$C$3661, 2, 0)), 'ICAO LTO Cycle times'!$D$7,VLOOKUP($A382,' Taxi out times'!$B$2998:$C$3661, 2, 0)*60)</f>
        <v>923.78698224852064</v>
      </c>
      <c r="H382" s="30">
        <f>IF(ISNA(VLOOKUP($A382,' Taxi out times'!$B$3662:$C$4362, 2, 0)), 'ICAO LTO Cycle times'!$D$7,VLOOKUP($A382,' Taxi out times'!$B$3662:$C$4362, 2, 0)*60)</f>
        <v>1007.5609756097562</v>
      </c>
      <c r="I382" s="30">
        <f>IF(ISNA(VLOOKUP($A382,' Taxi out times'!$B$4363:$C$5052, 2, 0)), 'ICAO LTO Cycle times'!$D$7,VLOOKUP($A382,' Taxi out times'!$B$4363:$C$5052, 2, 0)*60)</f>
        <v>1040.1315789473683</v>
      </c>
      <c r="J382" s="30">
        <f>IF(ISNA(VLOOKUP($A382,' Taxi out times'!$B$5053:$C$5713, 2, 0)), 'ICAO LTO Cycle times'!$D$7,VLOOKUP($A382,' Taxi out times'!$B$5053:$C$5713, 2, 0)*60)</f>
        <v>1054.5</v>
      </c>
      <c r="K382" s="30">
        <f>IF(ISNA(VLOOKUP($A382,' Taxi out times'!$B$5714:$C$6466, 2, 0)), 'ICAO LTO Cycle times'!$D$7,VLOOKUP($A382,' Taxi out times'!$B$5713:$C$6466, 2, 0)*60)</f>
        <v>1083.5928143712574</v>
      </c>
      <c r="L382" s="30">
        <f>IF(ISNA(VLOOKUP($A382,' Taxi out times'!$B$6467:$C$7195, 2, 0)), 'ICAO LTO Cycle times'!$D$7,VLOOKUP($A382,' Taxi out times'!$B$6467:$C$7195, 2, 0)*60)</f>
        <v>1062.4000000000001</v>
      </c>
      <c r="M382" s="30">
        <f>IF(ISNA(VLOOKUP($A382,'Taxi in times'!$B$2:$C$483, 2, 0)), 'ICAO LTO Cycle times'!$D$8,VLOOKUP($A382,'Taxi in times'!$B$2:$C$483, 2, 0)*60)</f>
        <v>420</v>
      </c>
      <c r="N382" s="30">
        <f>IF(ISNA(VLOOKUP($A382,'Taxi in times'!$B$483:$C$1074, 2, 0)), 'ICAO LTO Cycle times'!$D$8,VLOOKUP($A382,'Taxi in times'!$B$483:$C$1074, 2, 0)*60)</f>
        <v>420</v>
      </c>
      <c r="O382" s="30">
        <f>IF(ISNA(VLOOKUP($A382,'Taxi in times'!$B$1074:$C$1700, 2, 0)), 'ICAO LTO Cycle times'!$D$8,VLOOKUP($A382,'Taxi in times'!$B$1074:$C$1700, 2, 0)*60)</f>
        <v>420</v>
      </c>
      <c r="P382" s="30">
        <f>IF(ISNA(VLOOKUP($A382,'Taxi in times'!$B$1700:$C$2346, 2, 0)), 'ICAO LTO Cycle times'!$D$8,VLOOKUP($A382,'Taxi in times'!$B$1700:$C$2346, 2, 0)*60)</f>
        <v>428.90109890109892</v>
      </c>
      <c r="Q382" s="30">
        <f>IF(ISNA(VLOOKUP($A382,'Taxi in times'!$B$2346:$C$3020, 2, 0)), 'ICAO LTO Cycle times'!$D$8,VLOOKUP($A382,'Taxi in times'!$B$2346:$C$3020, 2, 0)*60)</f>
        <v>435.17241379310349</v>
      </c>
      <c r="R382" s="30">
        <f>IF(ISNA(VLOOKUP($A382,'Taxi in times'!$B$3020:$C$3684, 2, 0)), 'ICAO LTO Cycle times'!$D$8,VLOOKUP($A382,'Taxi in times'!$B$3020:$C$3684, 2, 0)*60)</f>
        <v>403.4730538922156</v>
      </c>
      <c r="S382" s="30">
        <f>IF(ISNA(VLOOKUP($A382,'Taxi in times'!$B$3684:$C$4389, 2, 0)), 'ICAO LTO Cycle times'!$D$8,VLOOKUP($A382,'Taxi in times'!$B$3684:$C$4389, 2, 0)*60)</f>
        <v>404.26829268292687</v>
      </c>
      <c r="T382" s="30">
        <f>IF(ISNA(VLOOKUP($A382,'Taxi in times'!$B$4389:$C$5084, 2, 0)), 'ICAO LTO Cycle times'!$D$8,VLOOKUP($A382,'Taxi in times'!$B$4389:$C$5084, 2, 0)*60)</f>
        <v>405</v>
      </c>
      <c r="U382" s="30">
        <f>IF(ISNA(VLOOKUP($A382,'Taxi in times'!$B$5085:$C$5749, 2, 0)), 'ICAO LTO Cycle times'!$D$8,VLOOKUP($A382,'Taxi in times'!$B$5085:$C$5749, 2, 0)*60)</f>
        <v>431.25</v>
      </c>
      <c r="V382" s="30">
        <f>IF(ISNA(VLOOKUP($A382,'Taxi in times'!$B$5750:$C$6509, 2, 0)), 'ICAO LTO Cycle times'!$D$8,VLOOKUP($A382,'Taxi in times'!$B$5750:$C$6509, 2, 0)*60)</f>
        <v>380</v>
      </c>
      <c r="W382" s="30">
        <f>IF(ISNA(VLOOKUP($A382,'Taxi in times'!$B$6510:$C$7239, 2, 0)), 'ICAO LTO Cycle times'!$D$8,VLOOKUP($A382,'Taxi in times'!$B$6510:$C$7239, 2, 0)*60)</f>
        <v>364.37086092715231</v>
      </c>
    </row>
    <row r="383" spans="1:23">
      <c r="A383" s="3" t="s">
        <v>1074</v>
      </c>
      <c r="B383" s="30">
        <f>IF(ISNA(VLOOKUP($A383,' Taxi out times'!$B$2:$C$483, 2, 0)), 'ICAO LTO Cycle times'!$D$7,VLOOKUP($A383,' Taxi out times'!$B$2:$C$483, 2, 0)*60)</f>
        <v>1140</v>
      </c>
      <c r="C383" s="30">
        <f>IF(ISNA(VLOOKUP($A383,' Taxi out times'!$B$484:$C$1071, 2, 0)), 'ICAO LTO Cycle times'!$D$7,VLOOKUP($A383,' Taxi out times'!$B$484:$C$1071, 2, 0)*60)</f>
        <v>1140</v>
      </c>
      <c r="D383" s="30">
        <f>IF(ISNA(VLOOKUP($A383,' Taxi out times'!$B$1072:$C$1692, 2, 0)), 'ICAO LTO Cycle times'!$D$7,VLOOKUP($A383,' Taxi out times'!$B$1072:$C$1692, 2, 0)*60)</f>
        <v>1140</v>
      </c>
      <c r="E383" s="30">
        <f>IF(ISNA(VLOOKUP($A383,' Taxi out times'!$B$1693:$C$2329, 2, 0)), 'ICAO LTO Cycle times'!$D$7,VLOOKUP($A383,' Taxi out times'!$B$1693:$C$2329, 2, 0)*60)</f>
        <v>1140</v>
      </c>
      <c r="F383" s="30">
        <f>IF(ISNA(VLOOKUP($A383,' Taxi out times'!$B$2330:$C$2997, 2, 0)), 'ICAO LTO Cycle times'!$D$7,VLOOKUP($A383,' Taxi out times'!$B$2330:$C$2997, 2, 0)*60)</f>
        <v>1140</v>
      </c>
      <c r="G383" s="30">
        <f>IF(ISNA(VLOOKUP($A383,' Taxi out times'!$B$2998:$C$3661, 2, 0)), 'ICAO LTO Cycle times'!$D$7,VLOOKUP($A383,' Taxi out times'!$B$2998:$C$3661, 2, 0)*60)</f>
        <v>1140</v>
      </c>
      <c r="H383" s="30">
        <f>IF(ISNA(VLOOKUP($A383,' Taxi out times'!$B$3662:$C$4362, 2, 0)), 'ICAO LTO Cycle times'!$D$7,VLOOKUP($A383,' Taxi out times'!$B$3662:$C$4362, 2, 0)*60)</f>
        <v>1367.1428571428571</v>
      </c>
      <c r="I383" s="30">
        <f>IF(ISNA(VLOOKUP($A383,' Taxi out times'!$B$4363:$C$5052, 2, 0)), 'ICAO LTO Cycle times'!$D$7,VLOOKUP($A383,' Taxi out times'!$B$4363:$C$5052, 2, 0)*60)</f>
        <v>1355.6983240223462</v>
      </c>
      <c r="J383" s="30">
        <f>IF(ISNA(VLOOKUP($A383,' Taxi out times'!$B$5053:$C$5713, 2, 0)), 'ICAO LTO Cycle times'!$D$7,VLOOKUP($A383,' Taxi out times'!$B$5053:$C$5713, 2, 0)*60)</f>
        <v>1426.2322946175639</v>
      </c>
      <c r="K383" s="30">
        <f>IF(ISNA(VLOOKUP($A383,' Taxi out times'!$B$5714:$C$6466, 2, 0)), 'ICAO LTO Cycle times'!$D$7,VLOOKUP($A383,' Taxi out times'!$B$5713:$C$6466, 2, 0)*60)</f>
        <v>1445.1239669421486</v>
      </c>
      <c r="L383" s="30">
        <f>IF(ISNA(VLOOKUP($A383,' Taxi out times'!$B$6467:$C$7195, 2, 0)), 'ICAO LTO Cycle times'!$D$7,VLOOKUP($A383,' Taxi out times'!$B$6467:$C$7195, 2, 0)*60)</f>
        <v>1417.7900552486187</v>
      </c>
      <c r="M383" s="30">
        <f>IF(ISNA(VLOOKUP($A383,'Taxi in times'!$B$2:$C$483, 2, 0)), 'ICAO LTO Cycle times'!$D$8,VLOOKUP($A383,'Taxi in times'!$B$2:$C$483, 2, 0)*60)</f>
        <v>420</v>
      </c>
      <c r="N383" s="30">
        <f>IF(ISNA(VLOOKUP($A383,'Taxi in times'!$B$483:$C$1074, 2, 0)), 'ICAO LTO Cycle times'!$D$8,VLOOKUP($A383,'Taxi in times'!$B$483:$C$1074, 2, 0)*60)</f>
        <v>420</v>
      </c>
      <c r="O383" s="30">
        <f>IF(ISNA(VLOOKUP($A383,'Taxi in times'!$B$1074:$C$1700, 2, 0)), 'ICAO LTO Cycle times'!$D$8,VLOOKUP($A383,'Taxi in times'!$B$1074:$C$1700, 2, 0)*60)</f>
        <v>420</v>
      </c>
      <c r="P383" s="30">
        <f>IF(ISNA(VLOOKUP($A383,'Taxi in times'!$B$1700:$C$2346, 2, 0)), 'ICAO LTO Cycle times'!$D$8,VLOOKUP($A383,'Taxi in times'!$B$1700:$C$2346, 2, 0)*60)</f>
        <v>420</v>
      </c>
      <c r="Q383" s="30">
        <f>IF(ISNA(VLOOKUP($A383,'Taxi in times'!$B$2346:$C$3020, 2, 0)), 'ICAO LTO Cycle times'!$D$8,VLOOKUP($A383,'Taxi in times'!$B$2346:$C$3020, 2, 0)*60)</f>
        <v>420</v>
      </c>
      <c r="R383" s="30">
        <f>IF(ISNA(VLOOKUP($A383,'Taxi in times'!$B$3020:$C$3684, 2, 0)), 'ICAO LTO Cycle times'!$D$8,VLOOKUP($A383,'Taxi in times'!$B$3020:$C$3684, 2, 0)*60)</f>
        <v>420</v>
      </c>
      <c r="S383" s="30">
        <f>IF(ISNA(VLOOKUP($A383,'Taxi in times'!$B$3684:$C$4389, 2, 0)), 'ICAO LTO Cycle times'!$D$8,VLOOKUP($A383,'Taxi in times'!$B$3684:$C$4389, 2, 0)*60)</f>
        <v>225.42857142857142</v>
      </c>
      <c r="T383" s="30">
        <f>IF(ISNA(VLOOKUP($A383,'Taxi in times'!$B$4389:$C$5084, 2, 0)), 'ICAO LTO Cycle times'!$D$8,VLOOKUP($A383,'Taxi in times'!$B$4389:$C$5084, 2, 0)*60)</f>
        <v>265.7865168539326</v>
      </c>
      <c r="U383" s="30">
        <f>IF(ISNA(VLOOKUP($A383,'Taxi in times'!$B$5085:$C$5749, 2, 0)), 'ICAO LTO Cycle times'!$D$8,VLOOKUP($A383,'Taxi in times'!$B$5085:$C$5749, 2, 0)*60)</f>
        <v>268.05633802816902</v>
      </c>
      <c r="V383" s="30">
        <f>IF(ISNA(VLOOKUP($A383,'Taxi in times'!$B$5750:$C$6509, 2, 0)), 'ICAO LTO Cycle times'!$D$8,VLOOKUP($A383,'Taxi in times'!$B$5750:$C$6509, 2, 0)*60)</f>
        <v>242.82548476454295</v>
      </c>
      <c r="W383" s="30">
        <f>IF(ISNA(VLOOKUP($A383,'Taxi in times'!$B$6510:$C$7239, 2, 0)), 'ICAO LTO Cycle times'!$D$8,VLOOKUP($A383,'Taxi in times'!$B$6510:$C$7239, 2, 0)*60)</f>
        <v>253.22314049586774</v>
      </c>
    </row>
    <row r="384" spans="1:23">
      <c r="A384" s="3" t="s">
        <v>658</v>
      </c>
      <c r="B384" s="30">
        <f>IF(ISNA(VLOOKUP($A384,' Taxi out times'!$B$2:$C$483, 2, 0)), 'ICAO LTO Cycle times'!$D$7,VLOOKUP($A384,' Taxi out times'!$B$2:$C$483, 2, 0)*60)</f>
        <v>986.97872340425545</v>
      </c>
      <c r="C384" s="30">
        <f>IF(ISNA(VLOOKUP($A384,' Taxi out times'!$B$484:$C$1071, 2, 0)), 'ICAO LTO Cycle times'!$D$7,VLOOKUP($A384,' Taxi out times'!$B$484:$C$1071, 2, 0)*60)</f>
        <v>1013.6949152542372</v>
      </c>
      <c r="D384" s="30">
        <f>IF(ISNA(VLOOKUP($A384,' Taxi out times'!$B$1072:$C$1692, 2, 0)), 'ICAO LTO Cycle times'!$D$7,VLOOKUP($A384,' Taxi out times'!$B$1072:$C$1692, 2, 0)*60)</f>
        <v>1016.7597765363129</v>
      </c>
      <c r="E384" s="30">
        <f>IF(ISNA(VLOOKUP($A384,' Taxi out times'!$B$1693:$C$2329, 2, 0)), 'ICAO LTO Cycle times'!$D$7,VLOOKUP($A384,' Taxi out times'!$B$1693:$C$2329, 2, 0)*60)</f>
        <v>1010.5511811023622</v>
      </c>
      <c r="F384" s="30">
        <f>IF(ISNA(VLOOKUP($A384,' Taxi out times'!$B$2330:$C$2997, 2, 0)), 'ICAO LTO Cycle times'!$D$7,VLOOKUP($A384,' Taxi out times'!$B$2330:$C$2997, 2, 0)*60)</f>
        <v>995.16616314199393</v>
      </c>
      <c r="G384" s="30">
        <f>IF(ISNA(VLOOKUP($A384,' Taxi out times'!$B$2998:$C$3661, 2, 0)), 'ICAO LTO Cycle times'!$D$7,VLOOKUP($A384,' Taxi out times'!$B$2998:$C$3661, 2, 0)*60)</f>
        <v>948.47953216374265</v>
      </c>
      <c r="H384" s="30">
        <f>IF(ISNA(VLOOKUP($A384,' Taxi out times'!$B$3662:$C$4362, 2, 0)), 'ICAO LTO Cycle times'!$D$7,VLOOKUP($A384,' Taxi out times'!$B$3662:$C$4362, 2, 0)*60)</f>
        <v>959.49438202247188</v>
      </c>
      <c r="I384" s="30">
        <f>IF(ISNA(VLOOKUP($A384,' Taxi out times'!$B$4363:$C$5052, 2, 0)), 'ICAO LTO Cycle times'!$D$7,VLOOKUP($A384,' Taxi out times'!$B$4363:$C$5052, 2, 0)*60)</f>
        <v>1051.0397946084724</v>
      </c>
      <c r="J384" s="30">
        <f>IF(ISNA(VLOOKUP($A384,' Taxi out times'!$B$5053:$C$5713, 2, 0)), 'ICAO LTO Cycle times'!$D$7,VLOOKUP($A384,' Taxi out times'!$B$5053:$C$5713, 2, 0)*60)</f>
        <v>981.75102599179206</v>
      </c>
      <c r="K384" s="30">
        <f>IF(ISNA(VLOOKUP($A384,' Taxi out times'!$B$5714:$C$6466, 2, 0)), 'ICAO LTO Cycle times'!$D$7,VLOOKUP($A384,' Taxi out times'!$B$5713:$C$6466, 2, 0)*60)</f>
        <v>1004.659090909091</v>
      </c>
      <c r="L384" s="30">
        <f>IF(ISNA(VLOOKUP($A384,' Taxi out times'!$B$6467:$C$7195, 2, 0)), 'ICAO LTO Cycle times'!$D$7,VLOOKUP($A384,' Taxi out times'!$B$6467:$C$7195, 2, 0)*60)</f>
        <v>977.48571428571427</v>
      </c>
      <c r="M384" s="30">
        <f>IF(ISNA(VLOOKUP($A384,'Taxi in times'!$B$2:$C$483, 2, 0)), 'ICAO LTO Cycle times'!$D$8,VLOOKUP($A384,'Taxi in times'!$B$2:$C$483, 2, 0)*60)</f>
        <v>382.22222222222223</v>
      </c>
      <c r="N384" s="30">
        <f>IF(ISNA(VLOOKUP($A384,'Taxi in times'!$B$483:$C$1074, 2, 0)), 'ICAO LTO Cycle times'!$D$8,VLOOKUP($A384,'Taxi in times'!$B$483:$C$1074, 2, 0)*60)</f>
        <v>406.24703087885985</v>
      </c>
      <c r="O384" s="30">
        <f>IF(ISNA(VLOOKUP($A384,'Taxi in times'!$B$1074:$C$1700, 2, 0)), 'ICAO LTO Cycle times'!$D$8,VLOOKUP($A384,'Taxi in times'!$B$1074:$C$1700, 2, 0)*60)</f>
        <v>391.72084130019118</v>
      </c>
      <c r="P384" s="30">
        <f>IF(ISNA(VLOOKUP($A384,'Taxi in times'!$B$1700:$C$2346, 2, 0)), 'ICAO LTO Cycle times'!$D$8,VLOOKUP($A384,'Taxi in times'!$B$1700:$C$2346, 2, 0)*60)</f>
        <v>384.32865731462925</v>
      </c>
      <c r="Q384" s="30">
        <f>IF(ISNA(VLOOKUP($A384,'Taxi in times'!$B$2346:$C$3020, 2, 0)), 'ICAO LTO Cycle times'!$D$8,VLOOKUP($A384,'Taxi in times'!$B$2346:$C$3020, 2, 0)*60)</f>
        <v>385.31458179126571</v>
      </c>
      <c r="R384" s="30">
        <f>IF(ISNA(VLOOKUP($A384,'Taxi in times'!$B$3020:$C$3684, 2, 0)), 'ICAO LTO Cycle times'!$D$8,VLOOKUP($A384,'Taxi in times'!$B$3020:$C$3684, 2, 0)*60)</f>
        <v>328.64813039309684</v>
      </c>
      <c r="S384" s="30">
        <f>IF(ISNA(VLOOKUP($A384,'Taxi in times'!$B$3684:$C$4389, 2, 0)), 'ICAO LTO Cycle times'!$D$8,VLOOKUP($A384,'Taxi in times'!$B$3684:$C$4389, 2, 0)*60)</f>
        <v>346.90298507462688</v>
      </c>
      <c r="T384" s="30">
        <f>IF(ISNA(VLOOKUP($A384,'Taxi in times'!$B$4389:$C$5084, 2, 0)), 'ICAO LTO Cycle times'!$D$8,VLOOKUP($A384,'Taxi in times'!$B$4389:$C$5084, 2, 0)*60)</f>
        <v>346.59820282413352</v>
      </c>
      <c r="U384" s="30">
        <f>IF(ISNA(VLOOKUP($A384,'Taxi in times'!$B$5085:$C$5749, 2, 0)), 'ICAO LTO Cycle times'!$D$8,VLOOKUP($A384,'Taxi in times'!$B$5085:$C$5749, 2, 0)*60)</f>
        <v>301.39534883720933</v>
      </c>
      <c r="V384" s="30">
        <f>IF(ISNA(VLOOKUP($A384,'Taxi in times'!$B$5750:$C$6509, 2, 0)), 'ICAO LTO Cycle times'!$D$8,VLOOKUP($A384,'Taxi in times'!$B$5750:$C$6509, 2, 0)*60)</f>
        <v>309.38775510204084</v>
      </c>
      <c r="W384" s="30">
        <f>IF(ISNA(VLOOKUP($A384,'Taxi in times'!$B$6510:$C$7239, 2, 0)), 'ICAO LTO Cycle times'!$D$8,VLOOKUP($A384,'Taxi in times'!$B$6510:$C$7239, 2, 0)*60)</f>
        <v>322.1917808219178</v>
      </c>
    </row>
    <row r="385" spans="1:23">
      <c r="A385" s="3" t="s">
        <v>659</v>
      </c>
      <c r="B385" s="30">
        <f>IF(ISNA(VLOOKUP($A385,' Taxi out times'!$B$2:$C$483, 2, 0)), 'ICAO LTO Cycle times'!$D$7,VLOOKUP($A385,' Taxi out times'!$B$2:$C$483, 2, 0)*60)</f>
        <v>883.57894736842104</v>
      </c>
      <c r="C385" s="30">
        <f>IF(ISNA(VLOOKUP($A385,' Taxi out times'!$B$484:$C$1071, 2, 0)), 'ICAO LTO Cycle times'!$D$7,VLOOKUP($A385,' Taxi out times'!$B$484:$C$1071, 2, 0)*60)</f>
        <v>915.35545023696682</v>
      </c>
      <c r="D385" s="30">
        <f>IF(ISNA(VLOOKUP($A385,' Taxi out times'!$B$1072:$C$1692, 2, 0)), 'ICAO LTO Cycle times'!$D$7,VLOOKUP($A385,' Taxi out times'!$B$1072:$C$1692, 2, 0)*60)</f>
        <v>896.54237288135596</v>
      </c>
      <c r="E385" s="30">
        <f>IF(ISNA(VLOOKUP($A385,' Taxi out times'!$B$1693:$C$2329, 2, 0)), 'ICAO LTO Cycle times'!$D$7,VLOOKUP($A385,' Taxi out times'!$B$1693:$C$2329, 2, 0)*60)</f>
        <v>928.81818181818187</v>
      </c>
      <c r="F385" s="30">
        <f>IF(ISNA(VLOOKUP($A385,' Taxi out times'!$B$2330:$C$2997, 2, 0)), 'ICAO LTO Cycle times'!$D$7,VLOOKUP($A385,' Taxi out times'!$B$2330:$C$2997, 2, 0)*60)</f>
        <v>861.76024279210924</v>
      </c>
      <c r="G385" s="30">
        <f>IF(ISNA(VLOOKUP($A385,' Taxi out times'!$B$2998:$C$3661, 2, 0)), 'ICAO LTO Cycle times'!$D$7,VLOOKUP($A385,' Taxi out times'!$B$2998:$C$3661, 2, 0)*60)</f>
        <v>785.0322580645161</v>
      </c>
      <c r="H385" s="30">
        <f>IF(ISNA(VLOOKUP($A385,' Taxi out times'!$B$3662:$C$4362, 2, 0)), 'ICAO LTO Cycle times'!$D$7,VLOOKUP($A385,' Taxi out times'!$B$3662:$C$4362, 2, 0)*60)</f>
        <v>845.14534883720933</v>
      </c>
      <c r="I385" s="30">
        <f>IF(ISNA(VLOOKUP($A385,' Taxi out times'!$B$4363:$C$5052, 2, 0)), 'ICAO LTO Cycle times'!$D$7,VLOOKUP($A385,' Taxi out times'!$B$4363:$C$5052, 2, 0)*60)</f>
        <v>881.14285714285711</v>
      </c>
      <c r="J385" s="30">
        <f>IF(ISNA(VLOOKUP($A385,' Taxi out times'!$B$5053:$C$5713, 2, 0)), 'ICAO LTO Cycle times'!$D$7,VLOOKUP($A385,' Taxi out times'!$B$5053:$C$5713, 2, 0)*60)</f>
        <v>927.1232876712329</v>
      </c>
      <c r="K385" s="30">
        <f>IF(ISNA(VLOOKUP($A385,' Taxi out times'!$B$5714:$C$6466, 2, 0)), 'ICAO LTO Cycle times'!$D$7,VLOOKUP($A385,' Taxi out times'!$B$5713:$C$6466, 2, 0)*60)</f>
        <v>889.5808383233533</v>
      </c>
      <c r="L385" s="30">
        <f>IF(ISNA(VLOOKUP($A385,' Taxi out times'!$B$6467:$C$7195, 2, 0)), 'ICAO LTO Cycle times'!$D$7,VLOOKUP($A385,' Taxi out times'!$B$6467:$C$7195, 2, 0)*60)</f>
        <v>878.38120104438644</v>
      </c>
      <c r="M385" s="30">
        <f>IF(ISNA(VLOOKUP($A385,'Taxi in times'!$B$2:$C$483, 2, 0)), 'ICAO LTO Cycle times'!$D$8,VLOOKUP($A385,'Taxi in times'!$B$2:$C$483, 2, 0)*60)</f>
        <v>393.82978723404256</v>
      </c>
      <c r="N385" s="30">
        <f>IF(ISNA(VLOOKUP($A385,'Taxi in times'!$B$483:$C$1074, 2, 0)), 'ICAO LTO Cycle times'!$D$8,VLOOKUP($A385,'Taxi in times'!$B$483:$C$1074, 2, 0)*60)</f>
        <v>484.61538461538458</v>
      </c>
      <c r="O385" s="30">
        <f>IF(ISNA(VLOOKUP($A385,'Taxi in times'!$B$1074:$C$1700, 2, 0)), 'ICAO LTO Cycle times'!$D$8,VLOOKUP($A385,'Taxi in times'!$B$1074:$C$1700, 2, 0)*60)</f>
        <v>453.15789473684208</v>
      </c>
      <c r="P385" s="30">
        <f>IF(ISNA(VLOOKUP($A385,'Taxi in times'!$B$1700:$C$2346, 2, 0)), 'ICAO LTO Cycle times'!$D$8,VLOOKUP($A385,'Taxi in times'!$B$1700:$C$2346, 2, 0)*60)</f>
        <v>447.09090909090907</v>
      </c>
      <c r="Q385" s="30">
        <f>IF(ISNA(VLOOKUP($A385,'Taxi in times'!$B$2346:$C$3020, 2, 0)), 'ICAO LTO Cycle times'!$D$8,VLOOKUP($A385,'Taxi in times'!$B$2346:$C$3020, 2, 0)*60)</f>
        <v>470.66465256797585</v>
      </c>
      <c r="R385" s="30">
        <f>IF(ISNA(VLOOKUP($A385,'Taxi in times'!$B$3020:$C$3684, 2, 0)), 'ICAO LTO Cycle times'!$D$8,VLOOKUP($A385,'Taxi in times'!$B$3020:$C$3684, 2, 0)*60)</f>
        <v>467.6357827476038</v>
      </c>
      <c r="S385" s="30">
        <f>IF(ISNA(VLOOKUP($A385,'Taxi in times'!$B$3684:$C$4389, 2, 0)), 'ICAO LTO Cycle times'!$D$8,VLOOKUP($A385,'Taxi in times'!$B$3684:$C$4389, 2, 0)*60)</f>
        <v>462.38159675236807</v>
      </c>
      <c r="T385" s="30">
        <f>IF(ISNA(VLOOKUP($A385,'Taxi in times'!$B$4389:$C$5084, 2, 0)), 'ICAO LTO Cycle times'!$D$8,VLOOKUP($A385,'Taxi in times'!$B$4389:$C$5084, 2, 0)*60)</f>
        <v>465.85051546391753</v>
      </c>
      <c r="U385" s="30">
        <f>IF(ISNA(VLOOKUP($A385,'Taxi in times'!$B$5085:$C$5749, 2, 0)), 'ICAO LTO Cycle times'!$D$8,VLOOKUP($A385,'Taxi in times'!$B$5085:$C$5749, 2, 0)*60)</f>
        <v>495.34090909090912</v>
      </c>
      <c r="V385" s="30">
        <f>IF(ISNA(VLOOKUP($A385,'Taxi in times'!$B$5750:$C$6509, 2, 0)), 'ICAO LTO Cycle times'!$D$8,VLOOKUP($A385,'Taxi in times'!$B$5750:$C$6509, 2, 0)*60)</f>
        <v>455.1487414187643</v>
      </c>
      <c r="W385" s="30">
        <f>IF(ISNA(VLOOKUP($A385,'Taxi in times'!$B$6510:$C$7239, 2, 0)), 'ICAO LTO Cycle times'!$D$8,VLOOKUP($A385,'Taxi in times'!$B$6510:$C$7239, 2, 0)*60)</f>
        <v>428.57142857142861</v>
      </c>
    </row>
    <row r="386" spans="1:23">
      <c r="A386" s="3" t="s">
        <v>660</v>
      </c>
      <c r="B386" s="30">
        <f>IF(ISNA(VLOOKUP($A386,' Taxi out times'!$B$2:$C$483, 2, 0)), 'ICAO LTO Cycle times'!$D$7,VLOOKUP($A386,' Taxi out times'!$B$2:$C$483, 2, 0)*60)</f>
        <v>1309.6700659868027</v>
      </c>
      <c r="C386" s="30">
        <f>IF(ISNA(VLOOKUP($A386,' Taxi out times'!$B$484:$C$1071, 2, 0)), 'ICAO LTO Cycle times'!$D$7,VLOOKUP($A386,' Taxi out times'!$B$484:$C$1071, 2, 0)*60)</f>
        <v>1316.9207772795216</v>
      </c>
      <c r="D386" s="30">
        <f>IF(ISNA(VLOOKUP($A386,' Taxi out times'!$B$1072:$C$1692, 2, 0)), 'ICAO LTO Cycle times'!$D$7,VLOOKUP($A386,' Taxi out times'!$B$1072:$C$1692, 2, 0)*60)</f>
        <v>1311.6069699903194</v>
      </c>
      <c r="E386" s="30">
        <f>IF(ISNA(VLOOKUP($A386,' Taxi out times'!$B$1693:$C$2329, 2, 0)), 'ICAO LTO Cycle times'!$D$7,VLOOKUP($A386,' Taxi out times'!$B$1693:$C$2329, 2, 0)*60)</f>
        <v>1360.9065679925993</v>
      </c>
      <c r="F386" s="30">
        <f>IF(ISNA(VLOOKUP($A386,' Taxi out times'!$B$2330:$C$2997, 2, 0)), 'ICAO LTO Cycle times'!$D$7,VLOOKUP($A386,' Taxi out times'!$B$2330:$C$2997, 2, 0)*60)</f>
        <v>1344.3289224952741</v>
      </c>
      <c r="G386" s="30">
        <f>IF(ISNA(VLOOKUP($A386,' Taxi out times'!$B$2998:$C$3661, 2, 0)), 'ICAO LTO Cycle times'!$D$7,VLOOKUP($A386,' Taxi out times'!$B$2998:$C$3661, 2, 0)*60)</f>
        <v>1310.1252699784018</v>
      </c>
      <c r="H386" s="30">
        <f>IF(ISNA(VLOOKUP($A386,' Taxi out times'!$B$3662:$C$4362, 2, 0)), 'ICAO LTO Cycle times'!$D$7,VLOOKUP($A386,' Taxi out times'!$B$3662:$C$4362, 2, 0)*60)</f>
        <v>1311.0221531286436</v>
      </c>
      <c r="I386" s="30">
        <f>IF(ISNA(VLOOKUP($A386,' Taxi out times'!$B$4363:$C$5052, 2, 0)), 'ICAO LTO Cycle times'!$D$7,VLOOKUP($A386,' Taxi out times'!$B$4363:$C$5052, 2, 0)*60)</f>
        <v>1421.6984006092916</v>
      </c>
      <c r="J386" s="30">
        <f>IF(ISNA(VLOOKUP($A386,' Taxi out times'!$B$5053:$C$5713, 2, 0)), 'ICAO LTO Cycle times'!$D$7,VLOOKUP($A386,' Taxi out times'!$B$5053:$C$5713, 2, 0)*60)</f>
        <v>1358.4507042253522</v>
      </c>
      <c r="K386" s="30">
        <f>IF(ISNA(VLOOKUP($A386,' Taxi out times'!$B$5714:$C$6466, 2, 0)), 'ICAO LTO Cycle times'!$D$7,VLOOKUP($A386,' Taxi out times'!$B$5713:$C$6466, 2, 0)*60)</f>
        <v>1433.6421192935688</v>
      </c>
      <c r="L386" s="30">
        <f>IF(ISNA(VLOOKUP($A386,' Taxi out times'!$B$6467:$C$7195, 2, 0)), 'ICAO LTO Cycle times'!$D$7,VLOOKUP($A386,' Taxi out times'!$B$6467:$C$7195, 2, 0)*60)</f>
        <v>1388.0546075085324</v>
      </c>
      <c r="M386" s="30">
        <f>IF(ISNA(VLOOKUP($A386,'Taxi in times'!$B$2:$C$483, 2, 0)), 'ICAO LTO Cycle times'!$D$8,VLOOKUP($A386,'Taxi in times'!$B$2:$C$483, 2, 0)*60)</f>
        <v>563.29159212880143</v>
      </c>
      <c r="N386" s="30">
        <f>IF(ISNA(VLOOKUP($A386,'Taxi in times'!$B$483:$C$1074, 2, 0)), 'ICAO LTO Cycle times'!$D$8,VLOOKUP($A386,'Taxi in times'!$B$483:$C$1074, 2, 0)*60)</f>
        <v>585.27461652647207</v>
      </c>
      <c r="O386" s="30">
        <f>IF(ISNA(VLOOKUP($A386,'Taxi in times'!$B$1074:$C$1700, 2, 0)), 'ICAO LTO Cycle times'!$D$8,VLOOKUP($A386,'Taxi in times'!$B$1074:$C$1700, 2, 0)*60)</f>
        <v>584.88483685220729</v>
      </c>
      <c r="P386" s="30">
        <f>IF(ISNA(VLOOKUP($A386,'Taxi in times'!$B$1700:$C$2346, 2, 0)), 'ICAO LTO Cycle times'!$D$8,VLOOKUP($A386,'Taxi in times'!$B$1700:$C$2346, 2, 0)*60)</f>
        <v>581.10650069156293</v>
      </c>
      <c r="Q386" s="30">
        <f>IF(ISNA(VLOOKUP($A386,'Taxi in times'!$B$2346:$C$3020, 2, 0)), 'ICAO LTO Cycle times'!$D$8,VLOOKUP($A386,'Taxi in times'!$B$2346:$C$3020, 2, 0)*60)</f>
        <v>548.28947368421052</v>
      </c>
      <c r="R386" s="30">
        <f>IF(ISNA(VLOOKUP($A386,'Taxi in times'!$B$3020:$C$3684, 2, 0)), 'ICAO LTO Cycle times'!$D$8,VLOOKUP($A386,'Taxi in times'!$B$3020:$C$3684, 2, 0)*60)</f>
        <v>534.05915130732956</v>
      </c>
      <c r="S386" s="30">
        <f>IF(ISNA(VLOOKUP($A386,'Taxi in times'!$B$3684:$C$4389, 2, 0)), 'ICAO LTO Cycle times'!$D$8,VLOOKUP($A386,'Taxi in times'!$B$3684:$C$4389, 2, 0)*60)</f>
        <v>534.29013539651839</v>
      </c>
      <c r="T386" s="30">
        <f>IF(ISNA(VLOOKUP($A386,'Taxi in times'!$B$4389:$C$5084, 2, 0)), 'ICAO LTO Cycle times'!$D$8,VLOOKUP($A386,'Taxi in times'!$B$4389:$C$5084, 2, 0)*60)</f>
        <v>557.49524172059387</v>
      </c>
      <c r="U386" s="30">
        <f>IF(ISNA(VLOOKUP($A386,'Taxi in times'!$B$5085:$C$5749, 2, 0)), 'ICAO LTO Cycle times'!$D$8,VLOOKUP($A386,'Taxi in times'!$B$5085:$C$5749, 2, 0)*60)</f>
        <v>530.11963406052075</v>
      </c>
      <c r="V386" s="30">
        <f>IF(ISNA(VLOOKUP($A386,'Taxi in times'!$B$5750:$C$6509, 2, 0)), 'ICAO LTO Cycle times'!$D$8,VLOOKUP($A386,'Taxi in times'!$B$5750:$C$6509, 2, 0)*60)</f>
        <v>540.85714285714289</v>
      </c>
      <c r="W386" s="30">
        <f>IF(ISNA(VLOOKUP($A386,'Taxi in times'!$B$6510:$C$7239, 2, 0)), 'ICAO LTO Cycle times'!$D$8,VLOOKUP($A386,'Taxi in times'!$B$6510:$C$7239, 2, 0)*60)</f>
        <v>542.99404593138638</v>
      </c>
    </row>
    <row r="387" spans="1:23">
      <c r="A387" s="3" t="s">
        <v>661</v>
      </c>
      <c r="B387" s="30">
        <f>IF(ISNA(VLOOKUP($A387,' Taxi out times'!$B$2:$C$483, 2, 0)), 'ICAO LTO Cycle times'!$D$7,VLOOKUP($A387,' Taxi out times'!$B$2:$C$483, 2, 0)*60)</f>
        <v>981.3389121338912</v>
      </c>
      <c r="C387" s="30">
        <f>IF(ISNA(VLOOKUP($A387,' Taxi out times'!$B$484:$C$1071, 2, 0)), 'ICAO LTO Cycle times'!$D$7,VLOOKUP($A387,' Taxi out times'!$B$484:$C$1071, 2, 0)*60)</f>
        <v>1076.046511627907</v>
      </c>
      <c r="D387" s="30">
        <f>IF(ISNA(VLOOKUP($A387,' Taxi out times'!$B$1072:$C$1692, 2, 0)), 'ICAO LTO Cycle times'!$D$7,VLOOKUP($A387,' Taxi out times'!$B$1072:$C$1692, 2, 0)*60)</f>
        <v>1035.75</v>
      </c>
      <c r="E387" s="30">
        <f>IF(ISNA(VLOOKUP($A387,' Taxi out times'!$B$1693:$C$2329, 2, 0)), 'ICAO LTO Cycle times'!$D$7,VLOOKUP($A387,' Taxi out times'!$B$1693:$C$2329, 2, 0)*60)</f>
        <v>1140</v>
      </c>
      <c r="F387" s="30">
        <f>IF(ISNA(VLOOKUP($A387,' Taxi out times'!$B$2330:$C$2997, 2, 0)), 'ICAO LTO Cycle times'!$D$7,VLOOKUP($A387,' Taxi out times'!$B$2330:$C$2997, 2, 0)*60)</f>
        <v>1009.1764705882354</v>
      </c>
      <c r="G387" s="30">
        <f>IF(ISNA(VLOOKUP($A387,' Taxi out times'!$B$2998:$C$3661, 2, 0)), 'ICAO LTO Cycle times'!$D$7,VLOOKUP($A387,' Taxi out times'!$B$2998:$C$3661, 2, 0)*60)</f>
        <v>1089.8360655737706</v>
      </c>
      <c r="H387" s="30">
        <f>IF(ISNA(VLOOKUP($A387,' Taxi out times'!$B$3662:$C$4362, 2, 0)), 'ICAO LTO Cycle times'!$D$7,VLOOKUP($A387,' Taxi out times'!$B$3662:$C$4362, 2, 0)*60)</f>
        <v>1032.8323699421967</v>
      </c>
      <c r="I387" s="30">
        <f>IF(ISNA(VLOOKUP($A387,' Taxi out times'!$B$4363:$C$5052, 2, 0)), 'ICAO LTO Cycle times'!$D$7,VLOOKUP($A387,' Taxi out times'!$B$4363:$C$5052, 2, 0)*60)</f>
        <v>1045.1052631578948</v>
      </c>
      <c r="J387" s="30">
        <f>IF(ISNA(VLOOKUP($A387,' Taxi out times'!$B$5053:$C$5713, 2, 0)), 'ICAO LTO Cycle times'!$D$7,VLOOKUP($A387,' Taxi out times'!$B$5053:$C$5713, 2, 0)*60)</f>
        <v>1032</v>
      </c>
      <c r="K387" s="30">
        <f>IF(ISNA(VLOOKUP($A387,' Taxi out times'!$B$5714:$C$6466, 2, 0)), 'ICAO LTO Cycle times'!$D$7,VLOOKUP($A387,' Taxi out times'!$B$5713:$C$6466, 2, 0)*60)</f>
        <v>1005.7466063348415</v>
      </c>
      <c r="L387" s="30">
        <f>IF(ISNA(VLOOKUP($A387,' Taxi out times'!$B$6467:$C$7195, 2, 0)), 'ICAO LTO Cycle times'!$D$7,VLOOKUP($A387,' Taxi out times'!$B$6467:$C$7195, 2, 0)*60)</f>
        <v>975.73584905660368</v>
      </c>
      <c r="M387" s="30">
        <f>IF(ISNA(VLOOKUP($A387,'Taxi in times'!$B$2:$C$483, 2, 0)), 'ICAO LTO Cycle times'!$D$8,VLOOKUP($A387,'Taxi in times'!$B$2:$C$483, 2, 0)*60)</f>
        <v>314.93775933609959</v>
      </c>
      <c r="N387" s="30">
        <f>IF(ISNA(VLOOKUP($A387,'Taxi in times'!$B$483:$C$1074, 2, 0)), 'ICAO LTO Cycle times'!$D$8,VLOOKUP($A387,'Taxi in times'!$B$483:$C$1074, 2, 0)*60)</f>
        <v>356.26459143968873</v>
      </c>
      <c r="O387" s="30">
        <f>IF(ISNA(VLOOKUP($A387,'Taxi in times'!$B$1074:$C$1700, 2, 0)), 'ICAO LTO Cycle times'!$D$8,VLOOKUP($A387,'Taxi in times'!$B$1074:$C$1700, 2, 0)*60)</f>
        <v>307.81512605042019</v>
      </c>
      <c r="P387" s="30">
        <f>IF(ISNA(VLOOKUP($A387,'Taxi in times'!$B$1700:$C$2346, 2, 0)), 'ICAO LTO Cycle times'!$D$8,VLOOKUP($A387,'Taxi in times'!$B$1700:$C$2346, 2, 0)*60)</f>
        <v>280.94117647058823</v>
      </c>
      <c r="Q387" s="30">
        <f>IF(ISNA(VLOOKUP($A387,'Taxi in times'!$B$2346:$C$3020, 2, 0)), 'ICAO LTO Cycle times'!$D$8,VLOOKUP($A387,'Taxi in times'!$B$2346:$C$3020, 2, 0)*60)</f>
        <v>294.54545454545456</v>
      </c>
      <c r="R387" s="30">
        <f>IF(ISNA(VLOOKUP($A387,'Taxi in times'!$B$3020:$C$3684, 2, 0)), 'ICAO LTO Cycle times'!$D$8,VLOOKUP($A387,'Taxi in times'!$B$3020:$C$3684, 2, 0)*60)</f>
        <v>286.66666666666669</v>
      </c>
      <c r="S387" s="30">
        <f>IF(ISNA(VLOOKUP($A387,'Taxi in times'!$B$3684:$C$4389, 2, 0)), 'ICAO LTO Cycle times'!$D$8,VLOOKUP($A387,'Taxi in times'!$B$3684:$C$4389, 2, 0)*60)</f>
        <v>318.65102639296185</v>
      </c>
      <c r="T387" s="30">
        <f>IF(ISNA(VLOOKUP($A387,'Taxi in times'!$B$4389:$C$5084, 2, 0)), 'ICAO LTO Cycle times'!$D$8,VLOOKUP($A387,'Taxi in times'!$B$4389:$C$5084, 2, 0)*60)</f>
        <v>294.8031496062992</v>
      </c>
      <c r="U387" s="30">
        <f>IF(ISNA(VLOOKUP($A387,'Taxi in times'!$B$5085:$C$5749, 2, 0)), 'ICAO LTO Cycle times'!$D$8,VLOOKUP($A387,'Taxi in times'!$B$5085:$C$5749, 2, 0)*60)</f>
        <v>302.96875</v>
      </c>
      <c r="V387" s="30">
        <f>IF(ISNA(VLOOKUP($A387,'Taxi in times'!$B$5750:$C$6509, 2, 0)), 'ICAO LTO Cycle times'!$D$8,VLOOKUP($A387,'Taxi in times'!$B$5750:$C$6509, 2, 0)*60)</f>
        <v>293.22799097065467</v>
      </c>
      <c r="W387" s="30">
        <f>IF(ISNA(VLOOKUP($A387,'Taxi in times'!$B$6510:$C$7239, 2, 0)), 'ICAO LTO Cycle times'!$D$8,VLOOKUP($A387,'Taxi in times'!$B$6510:$C$7239, 2, 0)*60)</f>
        <v>302.14285714285711</v>
      </c>
    </row>
    <row r="388" spans="1:23">
      <c r="A388" s="3" t="s">
        <v>1187</v>
      </c>
      <c r="B388" s="30">
        <f>IF(ISNA(VLOOKUP($A388,' Taxi out times'!$B$2:$C$483, 2, 0)), 'ICAO LTO Cycle times'!$D$7,VLOOKUP($A388,' Taxi out times'!$B$2:$C$483, 2, 0)*60)</f>
        <v>1140</v>
      </c>
      <c r="C388" s="30">
        <f>IF(ISNA(VLOOKUP($A388,' Taxi out times'!$B$484:$C$1071, 2, 0)), 'ICAO LTO Cycle times'!$D$7,VLOOKUP($A388,' Taxi out times'!$B$484:$C$1071, 2, 0)*60)</f>
        <v>1140</v>
      </c>
      <c r="D388" s="30">
        <f>IF(ISNA(VLOOKUP($A388,' Taxi out times'!$B$1072:$C$1692, 2, 0)), 'ICAO LTO Cycle times'!$D$7,VLOOKUP($A388,' Taxi out times'!$B$1072:$C$1692, 2, 0)*60)</f>
        <v>1140</v>
      </c>
      <c r="E388" s="30">
        <f>IF(ISNA(VLOOKUP($A388,' Taxi out times'!$B$1693:$C$2329, 2, 0)), 'ICAO LTO Cycle times'!$D$7,VLOOKUP($A388,' Taxi out times'!$B$1693:$C$2329, 2, 0)*60)</f>
        <v>1140</v>
      </c>
      <c r="F388" s="30">
        <f>IF(ISNA(VLOOKUP($A388,' Taxi out times'!$B$2330:$C$2997, 2, 0)), 'ICAO LTO Cycle times'!$D$7,VLOOKUP($A388,' Taxi out times'!$B$2330:$C$2997, 2, 0)*60)</f>
        <v>1140</v>
      </c>
      <c r="G388" s="30">
        <f>IF(ISNA(VLOOKUP($A388,' Taxi out times'!$B$2998:$C$3661, 2, 0)), 'ICAO LTO Cycle times'!$D$7,VLOOKUP($A388,' Taxi out times'!$B$2998:$C$3661, 2, 0)*60)</f>
        <v>1140</v>
      </c>
      <c r="H388" s="30">
        <f>IF(ISNA(VLOOKUP($A388,' Taxi out times'!$B$3662:$C$4362, 2, 0)), 'ICAO LTO Cycle times'!$D$7,VLOOKUP($A388,' Taxi out times'!$B$3662:$C$4362, 2, 0)*60)</f>
        <v>1140</v>
      </c>
      <c r="I388" s="30">
        <f>IF(ISNA(VLOOKUP($A388,' Taxi out times'!$B$4363:$C$5052, 2, 0)), 'ICAO LTO Cycle times'!$D$7,VLOOKUP($A388,' Taxi out times'!$B$4363:$C$5052, 2, 0)*60)</f>
        <v>1140</v>
      </c>
      <c r="J388" s="30">
        <f>IF(ISNA(VLOOKUP($A388,' Taxi out times'!$B$5053:$C$5713, 2, 0)), 'ICAO LTO Cycle times'!$D$7,VLOOKUP($A388,' Taxi out times'!$B$5053:$C$5713, 2, 0)*60)</f>
        <v>1140</v>
      </c>
      <c r="K388" s="30">
        <f>IF(ISNA(VLOOKUP($A388,' Taxi out times'!$B$5714:$C$6466, 2, 0)), 'ICAO LTO Cycle times'!$D$7,VLOOKUP($A388,' Taxi out times'!$B$5713:$C$6466, 2, 0)*60)</f>
        <v>1140</v>
      </c>
      <c r="L388" s="30">
        <f>IF(ISNA(VLOOKUP($A388,' Taxi out times'!$B$6467:$C$7195, 2, 0)), 'ICAO LTO Cycle times'!$D$7,VLOOKUP($A388,' Taxi out times'!$B$6467:$C$7195, 2, 0)*60)</f>
        <v>1140</v>
      </c>
      <c r="M388" s="30">
        <f>IF(ISNA(VLOOKUP($A388,'Taxi in times'!$B$2:$C$483, 2, 0)), 'ICAO LTO Cycle times'!$D$8,VLOOKUP($A388,'Taxi in times'!$B$2:$C$483, 2, 0)*60)</f>
        <v>420</v>
      </c>
      <c r="N388" s="30">
        <f>IF(ISNA(VLOOKUP($A388,'Taxi in times'!$B$483:$C$1074, 2, 0)), 'ICAO LTO Cycle times'!$D$8,VLOOKUP($A388,'Taxi in times'!$B$483:$C$1074, 2, 0)*60)</f>
        <v>623.00751879699249</v>
      </c>
      <c r="O388" s="30">
        <f>IF(ISNA(VLOOKUP($A388,'Taxi in times'!$B$1074:$C$1700, 2, 0)), 'ICAO LTO Cycle times'!$D$8,VLOOKUP($A388,'Taxi in times'!$B$1074:$C$1700, 2, 0)*60)</f>
        <v>420</v>
      </c>
      <c r="P388" s="30">
        <f>IF(ISNA(VLOOKUP($A388,'Taxi in times'!$B$1700:$C$2346, 2, 0)), 'ICAO LTO Cycle times'!$D$8,VLOOKUP($A388,'Taxi in times'!$B$1700:$C$2346, 2, 0)*60)</f>
        <v>420</v>
      </c>
      <c r="Q388" s="30">
        <f>IF(ISNA(VLOOKUP($A388,'Taxi in times'!$B$2346:$C$3020, 2, 0)), 'ICAO LTO Cycle times'!$D$8,VLOOKUP($A388,'Taxi in times'!$B$2346:$C$3020, 2, 0)*60)</f>
        <v>420</v>
      </c>
      <c r="R388" s="30">
        <f>IF(ISNA(VLOOKUP($A388,'Taxi in times'!$B$3020:$C$3684, 2, 0)), 'ICAO LTO Cycle times'!$D$8,VLOOKUP($A388,'Taxi in times'!$B$3020:$C$3684, 2, 0)*60)</f>
        <v>420</v>
      </c>
      <c r="S388" s="30">
        <f>IF(ISNA(VLOOKUP($A388,'Taxi in times'!$B$3684:$C$4389, 2, 0)), 'ICAO LTO Cycle times'!$D$8,VLOOKUP($A388,'Taxi in times'!$B$3684:$C$4389, 2, 0)*60)</f>
        <v>420</v>
      </c>
      <c r="T388" s="30">
        <f>IF(ISNA(VLOOKUP($A388,'Taxi in times'!$B$4389:$C$5084, 2, 0)), 'ICAO LTO Cycle times'!$D$8,VLOOKUP($A388,'Taxi in times'!$B$4389:$C$5084, 2, 0)*60)</f>
        <v>420</v>
      </c>
      <c r="U388" s="30">
        <f>IF(ISNA(VLOOKUP($A388,'Taxi in times'!$B$5085:$C$5749, 2, 0)), 'ICAO LTO Cycle times'!$D$8,VLOOKUP($A388,'Taxi in times'!$B$5085:$C$5749, 2, 0)*60)</f>
        <v>420</v>
      </c>
      <c r="V388" s="30">
        <f>IF(ISNA(VLOOKUP($A388,'Taxi in times'!$B$5750:$C$6509, 2, 0)), 'ICAO LTO Cycle times'!$D$8,VLOOKUP($A388,'Taxi in times'!$B$5750:$C$6509, 2, 0)*60)</f>
        <v>420</v>
      </c>
      <c r="W388" s="30">
        <f>IF(ISNA(VLOOKUP($A388,'Taxi in times'!$B$6510:$C$7239, 2, 0)), 'ICAO LTO Cycle times'!$D$8,VLOOKUP($A388,'Taxi in times'!$B$6510:$C$7239, 2, 0)*60)</f>
        <v>420</v>
      </c>
    </row>
    <row r="389" spans="1:23">
      <c r="A389" s="3" t="s">
        <v>662</v>
      </c>
      <c r="B389" s="30">
        <f>IF(ISNA(VLOOKUP($A389,' Taxi out times'!$B$2:$C$483, 2, 0)), 'ICAO LTO Cycle times'!$D$7,VLOOKUP($A389,' Taxi out times'!$B$2:$C$483, 2, 0)*60)</f>
        <v>638.35304822565968</v>
      </c>
      <c r="C389" s="30">
        <f>IF(ISNA(VLOOKUP($A389,' Taxi out times'!$B$484:$C$1071, 2, 0)), 'ICAO LTO Cycle times'!$D$7,VLOOKUP($A389,' Taxi out times'!$B$484:$C$1071, 2, 0)*60)</f>
        <v>596.64943123061016</v>
      </c>
      <c r="D389" s="30">
        <f>IF(ISNA(VLOOKUP($A389,' Taxi out times'!$B$1072:$C$1692, 2, 0)), 'ICAO LTO Cycle times'!$D$7,VLOOKUP($A389,' Taxi out times'!$B$1072:$C$1692, 2, 0)*60)</f>
        <v>599.66841186736474</v>
      </c>
      <c r="E389" s="30">
        <f>IF(ISNA(VLOOKUP($A389,' Taxi out times'!$B$1693:$C$2329, 2, 0)), 'ICAO LTO Cycle times'!$D$7,VLOOKUP($A389,' Taxi out times'!$B$1693:$C$2329, 2, 0)*60)</f>
        <v>611.33833807921314</v>
      </c>
      <c r="F389" s="30">
        <f>IF(ISNA(VLOOKUP($A389,' Taxi out times'!$B$2330:$C$2997, 2, 0)), 'ICAO LTO Cycle times'!$D$7,VLOOKUP($A389,' Taxi out times'!$B$2330:$C$2997, 2, 0)*60)</f>
        <v>586.83973509933776</v>
      </c>
      <c r="G389" s="30">
        <f>IF(ISNA(VLOOKUP($A389,' Taxi out times'!$B$2998:$C$3661, 2, 0)), 'ICAO LTO Cycle times'!$D$7,VLOOKUP($A389,' Taxi out times'!$B$2998:$C$3661, 2, 0)*60)</f>
        <v>575.56944821962486</v>
      </c>
      <c r="H389" s="30">
        <f>IF(ISNA(VLOOKUP($A389,' Taxi out times'!$B$3662:$C$4362, 2, 0)), 'ICAO LTO Cycle times'!$D$7,VLOOKUP($A389,' Taxi out times'!$B$3662:$C$4362, 2, 0)*60)</f>
        <v>513.35771762984643</v>
      </c>
      <c r="I389" s="30">
        <f>IF(ISNA(VLOOKUP($A389,' Taxi out times'!$B$4363:$C$5052, 2, 0)), 'ICAO LTO Cycle times'!$D$7,VLOOKUP($A389,' Taxi out times'!$B$4363:$C$5052, 2, 0)*60)</f>
        <v>484.1126924194017</v>
      </c>
      <c r="J389" s="30">
        <f>IF(ISNA(VLOOKUP($A389,' Taxi out times'!$B$5053:$C$5713, 2, 0)), 'ICAO LTO Cycle times'!$D$7,VLOOKUP($A389,' Taxi out times'!$B$5053:$C$5713, 2, 0)*60)</f>
        <v>477.44304476011791</v>
      </c>
      <c r="K389" s="30">
        <f>IF(ISNA(VLOOKUP($A389,' Taxi out times'!$B$5714:$C$6466, 2, 0)), 'ICAO LTO Cycle times'!$D$7,VLOOKUP($A389,' Taxi out times'!$B$5713:$C$6466, 2, 0)*60)</f>
        <v>590.94157799638629</v>
      </c>
      <c r="L389" s="30">
        <f>IF(ISNA(VLOOKUP($A389,' Taxi out times'!$B$6467:$C$7195, 2, 0)), 'ICAO LTO Cycle times'!$D$7,VLOOKUP($A389,' Taxi out times'!$B$6467:$C$7195, 2, 0)*60)</f>
        <v>591.71884229178977</v>
      </c>
      <c r="M389" s="30">
        <f>IF(ISNA(VLOOKUP($A389,'Taxi in times'!$B$2:$C$483, 2, 0)), 'ICAO LTO Cycle times'!$D$8,VLOOKUP($A389,'Taxi in times'!$B$2:$C$483, 2, 0)*60)</f>
        <v>313.42069588793493</v>
      </c>
      <c r="N389" s="30">
        <f>IF(ISNA(VLOOKUP($A389,'Taxi in times'!$B$483:$C$1074, 2, 0)), 'ICAO LTO Cycle times'!$D$8,VLOOKUP($A389,'Taxi in times'!$B$483:$C$1074, 2, 0)*60)</f>
        <v>320.86956521739131</v>
      </c>
      <c r="O389" s="30">
        <f>IF(ISNA(VLOOKUP($A389,'Taxi in times'!$B$1074:$C$1700, 2, 0)), 'ICAO LTO Cycle times'!$D$8,VLOOKUP($A389,'Taxi in times'!$B$1074:$C$1700, 2, 0)*60)</f>
        <v>309.7715289982425</v>
      </c>
      <c r="P389" s="30">
        <f>IF(ISNA(VLOOKUP($A389,'Taxi in times'!$B$1700:$C$2346, 2, 0)), 'ICAO LTO Cycle times'!$D$8,VLOOKUP($A389,'Taxi in times'!$B$1700:$C$2346, 2, 0)*60)</f>
        <v>310.28616024973985</v>
      </c>
      <c r="Q389" s="30">
        <f>IF(ISNA(VLOOKUP($A389,'Taxi in times'!$B$2346:$C$3020, 2, 0)), 'ICAO LTO Cycle times'!$D$8,VLOOKUP($A389,'Taxi in times'!$B$2346:$C$3020, 2, 0)*60)</f>
        <v>312.86512370311254</v>
      </c>
      <c r="R389" s="30">
        <f>IF(ISNA(VLOOKUP($A389,'Taxi in times'!$B$3020:$C$3684, 2, 0)), 'ICAO LTO Cycle times'!$D$8,VLOOKUP($A389,'Taxi in times'!$B$3020:$C$3684, 2, 0)*60)</f>
        <v>313.42622950819674</v>
      </c>
      <c r="S389" s="30">
        <f>IF(ISNA(VLOOKUP($A389,'Taxi in times'!$B$3684:$C$4389, 2, 0)), 'ICAO LTO Cycle times'!$D$8,VLOOKUP($A389,'Taxi in times'!$B$3684:$C$4389, 2, 0)*60)</f>
        <v>315.66682950659504</v>
      </c>
      <c r="T389" s="30">
        <f>IF(ISNA(VLOOKUP($A389,'Taxi in times'!$B$4389:$C$5084, 2, 0)), 'ICAO LTO Cycle times'!$D$8,VLOOKUP($A389,'Taxi in times'!$B$4389:$C$5084, 2, 0)*60)</f>
        <v>318.9776357827476</v>
      </c>
      <c r="U389" s="30">
        <f>IF(ISNA(VLOOKUP($A389,'Taxi in times'!$B$5085:$C$5749, 2, 0)), 'ICAO LTO Cycle times'!$D$8,VLOOKUP($A389,'Taxi in times'!$B$5085:$C$5749, 2, 0)*60)</f>
        <v>332.17158176943701</v>
      </c>
      <c r="V389" s="30">
        <f>IF(ISNA(VLOOKUP($A389,'Taxi in times'!$B$5750:$C$6509, 2, 0)), 'ICAO LTO Cycle times'!$D$8,VLOOKUP($A389,'Taxi in times'!$B$5750:$C$6509, 2, 0)*60)</f>
        <v>319.72305839855505</v>
      </c>
      <c r="W389" s="30">
        <f>IF(ISNA(VLOOKUP($A389,'Taxi in times'!$B$6510:$C$7239, 2, 0)), 'ICAO LTO Cycle times'!$D$8,VLOOKUP($A389,'Taxi in times'!$B$6510:$C$7239, 2, 0)*60)</f>
        <v>323.94327358676384</v>
      </c>
    </row>
    <row r="390" spans="1:23">
      <c r="A390" s="3" t="s">
        <v>663</v>
      </c>
      <c r="B390" s="30">
        <f>IF(ISNA(VLOOKUP($A390,' Taxi out times'!$B$2:$C$483, 2, 0)), 'ICAO LTO Cycle times'!$D$7,VLOOKUP($A390,' Taxi out times'!$B$2:$C$483, 2, 0)*60)</f>
        <v>634.3920595533499</v>
      </c>
      <c r="C390" s="30">
        <f>IF(ISNA(VLOOKUP($A390,' Taxi out times'!$B$484:$C$1071, 2, 0)), 'ICAO LTO Cycle times'!$D$7,VLOOKUP($A390,' Taxi out times'!$B$484:$C$1071, 2, 0)*60)</f>
        <v>629.93971868720689</v>
      </c>
      <c r="D390" s="30">
        <f>IF(ISNA(VLOOKUP($A390,' Taxi out times'!$B$1072:$C$1692, 2, 0)), 'ICAO LTO Cycle times'!$D$7,VLOOKUP($A390,' Taxi out times'!$B$1072:$C$1692, 2, 0)*60)</f>
        <v>528.77331825890326</v>
      </c>
      <c r="E390" s="30">
        <f>IF(ISNA(VLOOKUP($A390,' Taxi out times'!$B$1693:$C$2329, 2, 0)), 'ICAO LTO Cycle times'!$D$7,VLOOKUP($A390,' Taxi out times'!$B$1693:$C$2329, 2, 0)*60)</f>
        <v>496.98940445743517</v>
      </c>
      <c r="F390" s="30">
        <f>IF(ISNA(VLOOKUP($A390,' Taxi out times'!$B$2330:$C$2997, 2, 0)), 'ICAO LTO Cycle times'!$D$7,VLOOKUP($A390,' Taxi out times'!$B$2330:$C$2997, 2, 0)*60)</f>
        <v>485.99139990444343</v>
      </c>
      <c r="G390" s="30">
        <f>IF(ISNA(VLOOKUP($A390,' Taxi out times'!$B$2998:$C$3661, 2, 0)), 'ICAO LTO Cycle times'!$D$7,VLOOKUP($A390,' Taxi out times'!$B$2998:$C$3661, 2, 0)*60)</f>
        <v>482.97895304910958</v>
      </c>
      <c r="H390" s="30">
        <f>IF(ISNA(VLOOKUP($A390,' Taxi out times'!$B$3662:$C$4362, 2, 0)), 'ICAO LTO Cycle times'!$D$7,VLOOKUP($A390,' Taxi out times'!$B$3662:$C$4362, 2, 0)*60)</f>
        <v>467.71493212669679</v>
      </c>
      <c r="I390" s="30">
        <f>IF(ISNA(VLOOKUP($A390,' Taxi out times'!$B$4363:$C$5052, 2, 0)), 'ICAO LTO Cycle times'!$D$7,VLOOKUP($A390,' Taxi out times'!$B$4363:$C$5052, 2, 0)*60)</f>
        <v>484.51105651105655</v>
      </c>
      <c r="J390" s="30">
        <f>IF(ISNA(VLOOKUP($A390,' Taxi out times'!$B$5053:$C$5713, 2, 0)), 'ICAO LTO Cycle times'!$D$7,VLOOKUP($A390,' Taxi out times'!$B$5053:$C$5713, 2, 0)*60)</f>
        <v>497.18309859154931</v>
      </c>
      <c r="K390" s="30">
        <f>IF(ISNA(VLOOKUP($A390,' Taxi out times'!$B$5714:$C$6466, 2, 0)), 'ICAO LTO Cycle times'!$D$7,VLOOKUP($A390,' Taxi out times'!$B$5713:$C$6466, 2, 0)*60)</f>
        <v>503.08333333333337</v>
      </c>
      <c r="L390" s="30">
        <f>IF(ISNA(VLOOKUP($A390,' Taxi out times'!$B$6467:$C$7195, 2, 0)), 'ICAO LTO Cycle times'!$D$7,VLOOKUP($A390,' Taxi out times'!$B$6467:$C$7195, 2, 0)*60)</f>
        <v>474.65724381625444</v>
      </c>
      <c r="M390" s="30">
        <f>IF(ISNA(VLOOKUP($A390,'Taxi in times'!$B$2:$C$483, 2, 0)), 'ICAO LTO Cycle times'!$D$8,VLOOKUP($A390,'Taxi in times'!$B$2:$C$483, 2, 0)*60)</f>
        <v>261.99501246882789</v>
      </c>
      <c r="N390" s="30">
        <f>IF(ISNA(VLOOKUP($A390,'Taxi in times'!$B$483:$C$1074, 2, 0)), 'ICAO LTO Cycle times'!$D$8,VLOOKUP($A390,'Taxi in times'!$B$483:$C$1074, 2, 0)*60)</f>
        <v>254.42307692307691</v>
      </c>
      <c r="O390" s="30">
        <f>IF(ISNA(VLOOKUP($A390,'Taxi in times'!$B$1074:$C$1700, 2, 0)), 'ICAO LTO Cycle times'!$D$8,VLOOKUP($A390,'Taxi in times'!$B$1074:$C$1700, 2, 0)*60)</f>
        <v>277.87826086956522</v>
      </c>
      <c r="P390" s="30">
        <f>IF(ISNA(VLOOKUP($A390,'Taxi in times'!$B$1700:$C$2346, 2, 0)), 'ICAO LTO Cycle times'!$D$8,VLOOKUP($A390,'Taxi in times'!$B$1700:$C$2346, 2, 0)*60)</f>
        <v>359.02222222222224</v>
      </c>
      <c r="Q390" s="30">
        <f>IF(ISNA(VLOOKUP($A390,'Taxi in times'!$B$2346:$C$3020, 2, 0)), 'ICAO LTO Cycle times'!$D$8,VLOOKUP($A390,'Taxi in times'!$B$2346:$C$3020, 2, 0)*60)</f>
        <v>350.70259865255053</v>
      </c>
      <c r="R390" s="30">
        <f>IF(ISNA(VLOOKUP($A390,'Taxi in times'!$B$3020:$C$3684, 2, 0)), 'ICAO LTO Cycle times'!$D$8,VLOOKUP($A390,'Taxi in times'!$B$3020:$C$3684, 2, 0)*60)</f>
        <v>307.66990291262135</v>
      </c>
      <c r="S390" s="30">
        <f>IF(ISNA(VLOOKUP($A390,'Taxi in times'!$B$3684:$C$4389, 2, 0)), 'ICAO LTO Cycle times'!$D$8,VLOOKUP($A390,'Taxi in times'!$B$3684:$C$4389, 2, 0)*60)</f>
        <v>285.79481397970687</v>
      </c>
      <c r="T390" s="30">
        <f>IF(ISNA(VLOOKUP($A390,'Taxi in times'!$B$4389:$C$5084, 2, 0)), 'ICAO LTO Cycle times'!$D$8,VLOOKUP($A390,'Taxi in times'!$B$4389:$C$5084, 2, 0)*60)</f>
        <v>293.79821958456978</v>
      </c>
      <c r="U390" s="30">
        <f>IF(ISNA(VLOOKUP($A390,'Taxi in times'!$B$5085:$C$5749, 2, 0)), 'ICAO LTO Cycle times'!$D$8,VLOOKUP($A390,'Taxi in times'!$B$5085:$C$5749, 2, 0)*60)</f>
        <v>283.52437981180498</v>
      </c>
      <c r="V390" s="30">
        <f>IF(ISNA(VLOOKUP($A390,'Taxi in times'!$B$5750:$C$6509, 2, 0)), 'ICAO LTO Cycle times'!$D$8,VLOOKUP($A390,'Taxi in times'!$B$5750:$C$6509, 2, 0)*60)</f>
        <v>282.81767955801104</v>
      </c>
      <c r="W390" s="30">
        <f>IF(ISNA(VLOOKUP($A390,'Taxi in times'!$B$6510:$C$7239, 2, 0)), 'ICAO LTO Cycle times'!$D$8,VLOOKUP($A390,'Taxi in times'!$B$6510:$C$7239, 2, 0)*60)</f>
        <v>270.68181818181819</v>
      </c>
    </row>
    <row r="391" spans="1:23">
      <c r="A391" s="3" t="s">
        <v>1075</v>
      </c>
      <c r="B391" s="30">
        <f>IF(ISNA(VLOOKUP($A391,' Taxi out times'!$B$2:$C$483, 2, 0)), 'ICAO LTO Cycle times'!$D$7,VLOOKUP($A391,' Taxi out times'!$B$2:$C$483, 2, 0)*60)</f>
        <v>1140</v>
      </c>
      <c r="C391" s="30">
        <f>IF(ISNA(VLOOKUP($A391,' Taxi out times'!$B$484:$C$1071, 2, 0)), 'ICAO LTO Cycle times'!$D$7,VLOOKUP($A391,' Taxi out times'!$B$484:$C$1071, 2, 0)*60)</f>
        <v>1140</v>
      </c>
      <c r="D391" s="30">
        <f>IF(ISNA(VLOOKUP($A391,' Taxi out times'!$B$1072:$C$1692, 2, 0)), 'ICAO LTO Cycle times'!$D$7,VLOOKUP($A391,' Taxi out times'!$B$1072:$C$1692, 2, 0)*60)</f>
        <v>1140</v>
      </c>
      <c r="E391" s="30">
        <f>IF(ISNA(VLOOKUP($A391,' Taxi out times'!$B$1693:$C$2329, 2, 0)), 'ICAO LTO Cycle times'!$D$7,VLOOKUP($A391,' Taxi out times'!$B$1693:$C$2329, 2, 0)*60)</f>
        <v>1140</v>
      </c>
      <c r="F391" s="30">
        <f>IF(ISNA(VLOOKUP($A391,' Taxi out times'!$B$2330:$C$2997, 2, 0)), 'ICAO LTO Cycle times'!$D$7,VLOOKUP($A391,' Taxi out times'!$B$2330:$C$2997, 2, 0)*60)</f>
        <v>1140</v>
      </c>
      <c r="G391" s="30">
        <f>IF(ISNA(VLOOKUP($A391,' Taxi out times'!$B$2998:$C$3661, 2, 0)), 'ICAO LTO Cycle times'!$D$7,VLOOKUP($A391,' Taxi out times'!$B$2998:$C$3661, 2, 0)*60)</f>
        <v>1140</v>
      </c>
      <c r="H391" s="30">
        <f>IF(ISNA(VLOOKUP($A391,' Taxi out times'!$B$3662:$C$4362, 2, 0)), 'ICAO LTO Cycle times'!$D$7,VLOOKUP($A391,' Taxi out times'!$B$3662:$C$4362, 2, 0)*60)</f>
        <v>736.44230769230774</v>
      </c>
      <c r="I391" s="30">
        <f>IF(ISNA(VLOOKUP($A391,' Taxi out times'!$B$4363:$C$5052, 2, 0)), 'ICAO LTO Cycle times'!$D$7,VLOOKUP($A391,' Taxi out times'!$B$4363:$C$5052, 2, 0)*60)</f>
        <v>838.0645161290322</v>
      </c>
      <c r="J391" s="30">
        <f>IF(ISNA(VLOOKUP($A391,' Taxi out times'!$B$5053:$C$5713, 2, 0)), 'ICAO LTO Cycle times'!$D$7,VLOOKUP($A391,' Taxi out times'!$B$5053:$C$5713, 2, 0)*60)</f>
        <v>828.85714285714289</v>
      </c>
      <c r="K391" s="30">
        <f>IF(ISNA(VLOOKUP($A391,' Taxi out times'!$B$5714:$C$6466, 2, 0)), 'ICAO LTO Cycle times'!$D$7,VLOOKUP($A391,' Taxi out times'!$B$5713:$C$6466, 2, 0)*60)</f>
        <v>822.36842105263156</v>
      </c>
      <c r="L391" s="30">
        <f>IF(ISNA(VLOOKUP($A391,' Taxi out times'!$B$6467:$C$7195, 2, 0)), 'ICAO LTO Cycle times'!$D$7,VLOOKUP($A391,' Taxi out times'!$B$6467:$C$7195, 2, 0)*60)</f>
        <v>834.20168067226894</v>
      </c>
      <c r="M391" s="30">
        <f>IF(ISNA(VLOOKUP($A391,'Taxi in times'!$B$2:$C$483, 2, 0)), 'ICAO LTO Cycle times'!$D$8,VLOOKUP($A391,'Taxi in times'!$B$2:$C$483, 2, 0)*60)</f>
        <v>420</v>
      </c>
      <c r="N391" s="30">
        <f>IF(ISNA(VLOOKUP($A391,'Taxi in times'!$B$483:$C$1074, 2, 0)), 'ICAO LTO Cycle times'!$D$8,VLOOKUP($A391,'Taxi in times'!$B$483:$C$1074, 2, 0)*60)</f>
        <v>420</v>
      </c>
      <c r="O391" s="30">
        <f>IF(ISNA(VLOOKUP($A391,'Taxi in times'!$B$1074:$C$1700, 2, 0)), 'ICAO LTO Cycle times'!$D$8,VLOOKUP($A391,'Taxi in times'!$B$1074:$C$1700, 2, 0)*60)</f>
        <v>420</v>
      </c>
      <c r="P391" s="30">
        <f>IF(ISNA(VLOOKUP($A391,'Taxi in times'!$B$1700:$C$2346, 2, 0)), 'ICAO LTO Cycle times'!$D$8,VLOOKUP($A391,'Taxi in times'!$B$1700:$C$2346, 2, 0)*60)</f>
        <v>420</v>
      </c>
      <c r="Q391" s="30">
        <f>IF(ISNA(VLOOKUP($A391,'Taxi in times'!$B$2346:$C$3020, 2, 0)), 'ICAO LTO Cycle times'!$D$8,VLOOKUP($A391,'Taxi in times'!$B$2346:$C$3020, 2, 0)*60)</f>
        <v>420</v>
      </c>
      <c r="R391" s="30">
        <f>IF(ISNA(VLOOKUP($A391,'Taxi in times'!$B$3020:$C$3684, 2, 0)), 'ICAO LTO Cycle times'!$D$8,VLOOKUP($A391,'Taxi in times'!$B$3020:$C$3684, 2, 0)*60)</f>
        <v>420</v>
      </c>
      <c r="S391" s="30">
        <f>IF(ISNA(VLOOKUP($A391,'Taxi in times'!$B$3684:$C$4389, 2, 0)), 'ICAO LTO Cycle times'!$D$8,VLOOKUP($A391,'Taxi in times'!$B$3684:$C$4389, 2, 0)*60)</f>
        <v>324.05940594059405</v>
      </c>
      <c r="T391" s="30">
        <f>IF(ISNA(VLOOKUP($A391,'Taxi in times'!$B$4389:$C$5084, 2, 0)), 'ICAO LTO Cycle times'!$D$8,VLOOKUP($A391,'Taxi in times'!$B$4389:$C$5084, 2, 0)*60)</f>
        <v>346.96832579185519</v>
      </c>
      <c r="U391" s="30">
        <f>IF(ISNA(VLOOKUP($A391,'Taxi in times'!$B$5085:$C$5749, 2, 0)), 'ICAO LTO Cycle times'!$D$8,VLOOKUP($A391,'Taxi in times'!$B$5085:$C$5749, 2, 0)*60)</f>
        <v>374.85714285714283</v>
      </c>
      <c r="V391" s="30">
        <f>IF(ISNA(VLOOKUP($A391,'Taxi in times'!$B$5750:$C$6509, 2, 0)), 'ICAO LTO Cycle times'!$D$8,VLOOKUP($A391,'Taxi in times'!$B$5750:$C$6509, 2, 0)*60)</f>
        <v>398.01724137931035</v>
      </c>
      <c r="W391" s="30">
        <f>IF(ISNA(VLOOKUP($A391,'Taxi in times'!$B$6510:$C$7239, 2, 0)), 'ICAO LTO Cycle times'!$D$8,VLOOKUP($A391,'Taxi in times'!$B$6510:$C$7239, 2, 0)*60)</f>
        <v>356.69491525423729</v>
      </c>
    </row>
    <row r="392" spans="1:23">
      <c r="A392" s="3" t="s">
        <v>664</v>
      </c>
      <c r="B392" s="30">
        <f>IF(ISNA(VLOOKUP($A392,' Taxi out times'!$B$2:$C$483, 2, 0)), 'ICAO LTO Cycle times'!$D$7,VLOOKUP($A392,' Taxi out times'!$B$2:$C$483, 2, 0)*60)</f>
        <v>553.74205454172647</v>
      </c>
      <c r="C392" s="30">
        <f>IF(ISNA(VLOOKUP($A392,' Taxi out times'!$B$484:$C$1071, 2, 0)), 'ICAO LTO Cycle times'!$D$7,VLOOKUP($A392,' Taxi out times'!$B$484:$C$1071, 2, 0)*60)</f>
        <v>618.45831587767066</v>
      </c>
      <c r="D392" s="30">
        <f>IF(ISNA(VLOOKUP($A392,' Taxi out times'!$B$1072:$C$1692, 2, 0)), 'ICAO LTO Cycle times'!$D$7,VLOOKUP($A392,' Taxi out times'!$B$1072:$C$1692, 2, 0)*60)</f>
        <v>748.11579980372915</v>
      </c>
      <c r="E392" s="30">
        <f>IF(ISNA(VLOOKUP($A392,' Taxi out times'!$B$1693:$C$2329, 2, 0)), 'ICAO LTO Cycle times'!$D$7,VLOOKUP($A392,' Taxi out times'!$B$1693:$C$2329, 2, 0)*60)</f>
        <v>693.68040089086855</v>
      </c>
      <c r="F392" s="30">
        <f>IF(ISNA(VLOOKUP($A392,' Taxi out times'!$B$2330:$C$2997, 2, 0)), 'ICAO LTO Cycle times'!$D$7,VLOOKUP($A392,' Taxi out times'!$B$2330:$C$2997, 2, 0)*60)</f>
        <v>702.70221904080177</v>
      </c>
      <c r="G392" s="30">
        <f>IF(ISNA(VLOOKUP($A392,' Taxi out times'!$B$2998:$C$3661, 2, 0)), 'ICAO LTO Cycle times'!$D$7,VLOOKUP($A392,' Taxi out times'!$B$2998:$C$3661, 2, 0)*60)</f>
        <v>723.19326271922216</v>
      </c>
      <c r="H392" s="30">
        <f>IF(ISNA(VLOOKUP($A392,' Taxi out times'!$B$3662:$C$4362, 2, 0)), 'ICAO LTO Cycle times'!$D$7,VLOOKUP($A392,' Taxi out times'!$B$3662:$C$4362, 2, 0)*60)</f>
        <v>697.26676322740059</v>
      </c>
      <c r="I392" s="30">
        <f>IF(ISNA(VLOOKUP($A392,' Taxi out times'!$B$4363:$C$5052, 2, 0)), 'ICAO LTO Cycle times'!$D$7,VLOOKUP($A392,' Taxi out times'!$B$4363:$C$5052, 2, 0)*60)</f>
        <v>713.45822405395279</v>
      </c>
      <c r="J392" s="30">
        <f>IF(ISNA(VLOOKUP($A392,' Taxi out times'!$B$5053:$C$5713, 2, 0)), 'ICAO LTO Cycle times'!$D$7,VLOOKUP($A392,' Taxi out times'!$B$5053:$C$5713, 2, 0)*60)</f>
        <v>665.93095308350541</v>
      </c>
      <c r="K392" s="30">
        <f>IF(ISNA(VLOOKUP($A392,' Taxi out times'!$B$5714:$C$6466, 2, 0)), 'ICAO LTO Cycle times'!$D$7,VLOOKUP($A392,' Taxi out times'!$B$5713:$C$6466, 2, 0)*60)</f>
        <v>668.86524822695037</v>
      </c>
      <c r="L392" s="30">
        <f>IF(ISNA(VLOOKUP($A392,' Taxi out times'!$B$6467:$C$7195, 2, 0)), 'ICAO LTO Cycle times'!$D$7,VLOOKUP($A392,' Taxi out times'!$B$6467:$C$7195, 2, 0)*60)</f>
        <v>693.40871483728631</v>
      </c>
      <c r="M392" s="30">
        <f>IF(ISNA(VLOOKUP($A392,'Taxi in times'!$B$2:$C$483, 2, 0)), 'ICAO LTO Cycle times'!$D$8,VLOOKUP($A392,'Taxi in times'!$B$2:$C$483, 2, 0)*60)</f>
        <v>273.89105858170603</v>
      </c>
      <c r="N392" s="30">
        <f>IF(ISNA(VLOOKUP($A392,'Taxi in times'!$B$483:$C$1074, 2, 0)), 'ICAO LTO Cycle times'!$D$8,VLOOKUP($A392,'Taxi in times'!$B$483:$C$1074, 2, 0)*60)</f>
        <v>302.8364244875192</v>
      </c>
      <c r="O392" s="30">
        <f>IF(ISNA(VLOOKUP($A392,'Taxi in times'!$B$1074:$C$1700, 2, 0)), 'ICAO LTO Cycle times'!$D$8,VLOOKUP($A392,'Taxi in times'!$B$1074:$C$1700, 2, 0)*60)</f>
        <v>324.28694052728389</v>
      </c>
      <c r="P392" s="30">
        <f>IF(ISNA(VLOOKUP($A392,'Taxi in times'!$B$1700:$C$2346, 2, 0)), 'ICAO LTO Cycle times'!$D$8,VLOOKUP($A392,'Taxi in times'!$B$1700:$C$2346, 2, 0)*60)</f>
        <v>312.28828494573787</v>
      </c>
      <c r="Q392" s="30">
        <f>IF(ISNA(VLOOKUP($A392,'Taxi in times'!$B$2346:$C$3020, 2, 0)), 'ICAO LTO Cycle times'!$D$8,VLOOKUP($A392,'Taxi in times'!$B$2346:$C$3020, 2, 0)*60)</f>
        <v>304.60920053595356</v>
      </c>
      <c r="R392" s="30">
        <f>IF(ISNA(VLOOKUP($A392,'Taxi in times'!$B$3020:$C$3684, 2, 0)), 'ICAO LTO Cycle times'!$D$8,VLOOKUP($A392,'Taxi in times'!$B$3020:$C$3684, 2, 0)*60)</f>
        <v>312.86346671295894</v>
      </c>
      <c r="S392" s="30">
        <f>IF(ISNA(VLOOKUP($A392,'Taxi in times'!$B$3684:$C$4389, 2, 0)), 'ICAO LTO Cycle times'!$D$8,VLOOKUP($A392,'Taxi in times'!$B$3684:$C$4389, 2, 0)*60)</f>
        <v>318.45209682918511</v>
      </c>
      <c r="T392" s="30">
        <f>IF(ISNA(VLOOKUP($A392,'Taxi in times'!$B$4389:$C$5084, 2, 0)), 'ICAO LTO Cycle times'!$D$8,VLOOKUP($A392,'Taxi in times'!$B$4389:$C$5084, 2, 0)*60)</f>
        <v>337.81460674157302</v>
      </c>
      <c r="U392" s="30">
        <f>IF(ISNA(VLOOKUP($A392,'Taxi in times'!$B$5085:$C$5749, 2, 0)), 'ICAO LTO Cycle times'!$D$8,VLOOKUP($A392,'Taxi in times'!$B$5085:$C$5749, 2, 0)*60)</f>
        <v>336.51430256561486</v>
      </c>
      <c r="V392" s="30">
        <f>IF(ISNA(VLOOKUP($A392,'Taxi in times'!$B$5750:$C$6509, 2, 0)), 'ICAO LTO Cycle times'!$D$8,VLOOKUP($A392,'Taxi in times'!$B$5750:$C$6509, 2, 0)*60)</f>
        <v>342.47191011235952</v>
      </c>
      <c r="W392" s="30">
        <f>IF(ISNA(VLOOKUP($A392,'Taxi in times'!$B$6510:$C$7239, 2, 0)), 'ICAO LTO Cycle times'!$D$8,VLOOKUP($A392,'Taxi in times'!$B$6510:$C$7239, 2, 0)*60)</f>
        <v>334.37724385528855</v>
      </c>
    </row>
    <row r="393" spans="1:23">
      <c r="A393" s="3" t="s">
        <v>665</v>
      </c>
      <c r="B393" s="30">
        <f>IF(ISNA(VLOOKUP($A393,' Taxi out times'!$B$2:$C$483, 2, 0)), 'ICAO LTO Cycle times'!$D$7,VLOOKUP($A393,' Taxi out times'!$B$2:$C$483, 2, 0)*60)</f>
        <v>814.13249211356458</v>
      </c>
      <c r="C393" s="30">
        <f>IF(ISNA(VLOOKUP($A393,' Taxi out times'!$B$484:$C$1071, 2, 0)), 'ICAO LTO Cycle times'!$D$7,VLOOKUP($A393,' Taxi out times'!$B$484:$C$1071, 2, 0)*60)</f>
        <v>723.00617707618392</v>
      </c>
      <c r="D393" s="30">
        <f>IF(ISNA(VLOOKUP($A393,' Taxi out times'!$B$1072:$C$1692, 2, 0)), 'ICAO LTO Cycle times'!$D$7,VLOOKUP($A393,' Taxi out times'!$B$1072:$C$1692, 2, 0)*60)</f>
        <v>651.23165283982132</v>
      </c>
      <c r="E393" s="30">
        <f>IF(ISNA(VLOOKUP($A393,' Taxi out times'!$B$1693:$C$2329, 2, 0)), 'ICAO LTO Cycle times'!$D$7,VLOOKUP($A393,' Taxi out times'!$B$1693:$C$2329, 2, 0)*60)</f>
        <v>652.86554621848734</v>
      </c>
      <c r="F393" s="30">
        <f>IF(ISNA(VLOOKUP($A393,' Taxi out times'!$B$2330:$C$2997, 2, 0)), 'ICAO LTO Cycle times'!$D$7,VLOOKUP($A393,' Taxi out times'!$B$2330:$C$2997, 2, 0)*60)</f>
        <v>680.81383519837232</v>
      </c>
      <c r="G393" s="30">
        <f>IF(ISNA(VLOOKUP($A393,' Taxi out times'!$B$2998:$C$3661, 2, 0)), 'ICAO LTO Cycle times'!$D$7,VLOOKUP($A393,' Taxi out times'!$B$2998:$C$3661, 2, 0)*60)</f>
        <v>477.33727810650885</v>
      </c>
      <c r="H393" s="30">
        <f>IF(ISNA(VLOOKUP($A393,' Taxi out times'!$B$3662:$C$4362, 2, 0)), 'ICAO LTO Cycle times'!$D$7,VLOOKUP($A393,' Taxi out times'!$B$3662:$C$4362, 2, 0)*60)</f>
        <v>471.89189189189187</v>
      </c>
      <c r="I393" s="30">
        <f>IF(ISNA(VLOOKUP($A393,' Taxi out times'!$B$4363:$C$5052, 2, 0)), 'ICAO LTO Cycle times'!$D$7,VLOOKUP($A393,' Taxi out times'!$B$4363:$C$5052, 2, 0)*60)</f>
        <v>487.93565683646113</v>
      </c>
      <c r="J393" s="30">
        <f>IF(ISNA(VLOOKUP($A393,' Taxi out times'!$B$5053:$C$5713, 2, 0)), 'ICAO LTO Cycle times'!$D$7,VLOOKUP($A393,' Taxi out times'!$B$5053:$C$5713, 2, 0)*60)</f>
        <v>468.9655172413793</v>
      </c>
      <c r="K393" s="30">
        <f>IF(ISNA(VLOOKUP($A393,' Taxi out times'!$B$5714:$C$6466, 2, 0)), 'ICAO LTO Cycle times'!$D$7,VLOOKUP($A393,' Taxi out times'!$B$5713:$C$6466, 2, 0)*60)</f>
        <v>487.18562874251501</v>
      </c>
      <c r="L393" s="30">
        <f>IF(ISNA(VLOOKUP($A393,' Taxi out times'!$B$6467:$C$7195, 2, 0)), 'ICAO LTO Cycle times'!$D$7,VLOOKUP($A393,' Taxi out times'!$B$6467:$C$7195, 2, 0)*60)</f>
        <v>480.79553384508023</v>
      </c>
      <c r="M393" s="30">
        <f>IF(ISNA(VLOOKUP($A393,'Taxi in times'!$B$2:$C$483, 2, 0)), 'ICAO LTO Cycle times'!$D$8,VLOOKUP($A393,'Taxi in times'!$B$2:$C$483, 2, 0)*60)</f>
        <v>289.18861959957849</v>
      </c>
      <c r="N393" s="30">
        <f>IF(ISNA(VLOOKUP($A393,'Taxi in times'!$B$483:$C$1074, 2, 0)), 'ICAO LTO Cycle times'!$D$8,VLOOKUP($A393,'Taxi in times'!$B$483:$C$1074, 2, 0)*60)</f>
        <v>287.16666666666669</v>
      </c>
      <c r="O393" s="30">
        <f>IF(ISNA(VLOOKUP($A393,'Taxi in times'!$B$1074:$C$1700, 2, 0)), 'ICAO LTO Cycle times'!$D$8,VLOOKUP($A393,'Taxi in times'!$B$1074:$C$1700, 2, 0)*60)</f>
        <v>282.18931101094654</v>
      </c>
      <c r="P393" s="30">
        <f>IF(ISNA(VLOOKUP($A393,'Taxi in times'!$B$1700:$C$2346, 2, 0)), 'ICAO LTO Cycle times'!$D$8,VLOOKUP($A393,'Taxi in times'!$B$1700:$C$2346, 2, 0)*60)</f>
        <v>364.50375312760639</v>
      </c>
      <c r="Q393" s="30">
        <f>IF(ISNA(VLOOKUP($A393,'Taxi in times'!$B$2346:$C$3020, 2, 0)), 'ICAO LTO Cycle times'!$D$8,VLOOKUP($A393,'Taxi in times'!$B$2346:$C$3020, 2, 0)*60)</f>
        <v>340.76219512195121</v>
      </c>
      <c r="R393" s="30">
        <f>IF(ISNA(VLOOKUP($A393,'Taxi in times'!$B$3020:$C$3684, 2, 0)), 'ICAO LTO Cycle times'!$D$8,VLOOKUP($A393,'Taxi in times'!$B$3020:$C$3684, 2, 0)*60)</f>
        <v>288.86120996441281</v>
      </c>
      <c r="S393" s="30">
        <f>IF(ISNA(VLOOKUP($A393,'Taxi in times'!$B$3684:$C$4389, 2, 0)), 'ICAO LTO Cycle times'!$D$8,VLOOKUP($A393,'Taxi in times'!$B$3684:$C$4389, 2, 0)*60)</f>
        <v>279.84810126582278</v>
      </c>
      <c r="T393" s="30">
        <f>IF(ISNA(VLOOKUP($A393,'Taxi in times'!$B$4389:$C$5084, 2, 0)), 'ICAO LTO Cycle times'!$D$8,VLOOKUP($A393,'Taxi in times'!$B$4389:$C$5084, 2, 0)*60)</f>
        <v>273.96428571428572</v>
      </c>
      <c r="U393" s="30">
        <f>IF(ISNA(VLOOKUP($A393,'Taxi in times'!$B$5085:$C$5749, 2, 0)), 'ICAO LTO Cycle times'!$D$8,VLOOKUP($A393,'Taxi in times'!$B$5085:$C$5749, 2, 0)*60)</f>
        <v>278.0475799835931</v>
      </c>
      <c r="V393" s="30">
        <f>IF(ISNA(VLOOKUP($A393,'Taxi in times'!$B$5750:$C$6509, 2, 0)), 'ICAO LTO Cycle times'!$D$8,VLOOKUP($A393,'Taxi in times'!$B$5750:$C$6509, 2, 0)*60)</f>
        <v>294.17376490630323</v>
      </c>
      <c r="W393" s="30">
        <f>IF(ISNA(VLOOKUP($A393,'Taxi in times'!$B$6510:$C$7239, 2, 0)), 'ICAO LTO Cycle times'!$D$8,VLOOKUP($A393,'Taxi in times'!$B$6510:$C$7239, 2, 0)*60)</f>
        <v>291.18384401114207</v>
      </c>
    </row>
    <row r="394" spans="1:23">
      <c r="A394" s="3" t="s">
        <v>666</v>
      </c>
      <c r="B394" s="30">
        <f>IF(ISNA(VLOOKUP($A394,' Taxi out times'!$B$2:$C$483, 2, 0)), 'ICAO LTO Cycle times'!$D$7,VLOOKUP($A394,' Taxi out times'!$B$2:$C$483, 2, 0)*60)</f>
        <v>622.69096355466797</v>
      </c>
      <c r="C394" s="30">
        <f>IF(ISNA(VLOOKUP($A394,' Taxi out times'!$B$484:$C$1071, 2, 0)), 'ICAO LTO Cycle times'!$D$7,VLOOKUP($A394,' Taxi out times'!$B$484:$C$1071, 2, 0)*60)</f>
        <v>617.39042428960681</v>
      </c>
      <c r="D394" s="30">
        <f>IF(ISNA(VLOOKUP($A394,' Taxi out times'!$B$1072:$C$1692, 2, 0)), 'ICAO LTO Cycle times'!$D$7,VLOOKUP($A394,' Taxi out times'!$B$1072:$C$1692, 2, 0)*60)</f>
        <v>625.33355514889377</v>
      </c>
      <c r="E394" s="30">
        <f>IF(ISNA(VLOOKUP($A394,' Taxi out times'!$B$1693:$C$2329, 2, 0)), 'ICAO LTO Cycle times'!$D$7,VLOOKUP($A394,' Taxi out times'!$B$1693:$C$2329, 2, 0)*60)</f>
        <v>615.63799429270284</v>
      </c>
      <c r="F394" s="30">
        <f>IF(ISNA(VLOOKUP($A394,' Taxi out times'!$B$2330:$C$2997, 2, 0)), 'ICAO LTO Cycle times'!$D$7,VLOOKUP($A394,' Taxi out times'!$B$2330:$C$2997, 2, 0)*60)</f>
        <v>610.32317767653763</v>
      </c>
      <c r="G394" s="30">
        <f>IF(ISNA(VLOOKUP($A394,' Taxi out times'!$B$2998:$C$3661, 2, 0)), 'ICAO LTO Cycle times'!$D$7,VLOOKUP($A394,' Taxi out times'!$B$2998:$C$3661, 2, 0)*60)</f>
        <v>835.56314499962878</v>
      </c>
      <c r="H394" s="30">
        <f>IF(ISNA(VLOOKUP($A394,' Taxi out times'!$B$3662:$C$4362, 2, 0)), 'ICAO LTO Cycle times'!$D$7,VLOOKUP($A394,' Taxi out times'!$B$3662:$C$4362, 2, 0)*60)</f>
        <v>825.88662009672225</v>
      </c>
      <c r="I394" s="30">
        <f>IF(ISNA(VLOOKUP($A394,' Taxi out times'!$B$4363:$C$5052, 2, 0)), 'ICAO LTO Cycle times'!$D$7,VLOOKUP($A394,' Taxi out times'!$B$4363:$C$5052, 2, 0)*60)</f>
        <v>811.94810971089703</v>
      </c>
      <c r="J394" s="30">
        <f>IF(ISNA(VLOOKUP($A394,' Taxi out times'!$B$5053:$C$5713, 2, 0)), 'ICAO LTO Cycle times'!$D$7,VLOOKUP($A394,' Taxi out times'!$B$5053:$C$5713, 2, 0)*60)</f>
        <v>796.4908160697812</v>
      </c>
      <c r="K394" s="30">
        <f>IF(ISNA(VLOOKUP($A394,' Taxi out times'!$B$5714:$C$6466, 2, 0)), 'ICAO LTO Cycle times'!$D$7,VLOOKUP($A394,' Taxi out times'!$B$5713:$C$6466, 2, 0)*60)</f>
        <v>791.9584736251403</v>
      </c>
      <c r="L394" s="30">
        <f>IF(ISNA(VLOOKUP($A394,' Taxi out times'!$B$6467:$C$7195, 2, 0)), 'ICAO LTO Cycle times'!$D$7,VLOOKUP($A394,' Taxi out times'!$B$6467:$C$7195, 2, 0)*60)</f>
        <v>771.70827721951719</v>
      </c>
      <c r="M394" s="30">
        <f>IF(ISNA(VLOOKUP($A394,'Taxi in times'!$B$2:$C$483, 2, 0)), 'ICAO LTO Cycle times'!$D$8,VLOOKUP($A394,'Taxi in times'!$B$2:$C$483, 2, 0)*60)</f>
        <v>408.72540064767918</v>
      </c>
      <c r="N394" s="30">
        <f>IF(ISNA(VLOOKUP($A394,'Taxi in times'!$B$483:$C$1074, 2, 0)), 'ICAO LTO Cycle times'!$D$8,VLOOKUP($A394,'Taxi in times'!$B$483:$C$1074, 2, 0)*60)</f>
        <v>444.78009630818622</v>
      </c>
      <c r="O394" s="30">
        <f>IF(ISNA(VLOOKUP($A394,'Taxi in times'!$B$1074:$C$1700, 2, 0)), 'ICAO LTO Cycle times'!$D$8,VLOOKUP($A394,'Taxi in times'!$B$1074:$C$1700, 2, 0)*60)</f>
        <v>448.85321860003307</v>
      </c>
      <c r="P394" s="30">
        <f>IF(ISNA(VLOOKUP($A394,'Taxi in times'!$B$1700:$C$2346, 2, 0)), 'ICAO LTO Cycle times'!$D$8,VLOOKUP($A394,'Taxi in times'!$B$1700:$C$2346, 2, 0)*60)</f>
        <v>439.23169750603375</v>
      </c>
      <c r="Q394" s="30">
        <f>IF(ISNA(VLOOKUP($A394,'Taxi in times'!$B$2346:$C$3020, 2, 0)), 'ICAO LTO Cycle times'!$D$8,VLOOKUP($A394,'Taxi in times'!$B$2346:$C$3020, 2, 0)*60)</f>
        <v>456.48074089665334</v>
      </c>
      <c r="R394" s="30">
        <f>IF(ISNA(VLOOKUP($A394,'Taxi in times'!$B$3020:$C$3684, 2, 0)), 'ICAO LTO Cycle times'!$D$8,VLOOKUP($A394,'Taxi in times'!$B$3020:$C$3684, 2, 0)*60)</f>
        <v>395.09483705602344</v>
      </c>
      <c r="S394" s="30">
        <f>IF(ISNA(VLOOKUP($A394,'Taxi in times'!$B$3684:$C$4389, 2, 0)), 'ICAO LTO Cycle times'!$D$8,VLOOKUP($A394,'Taxi in times'!$B$3684:$C$4389, 2, 0)*60)</f>
        <v>380.62375580623757</v>
      </c>
      <c r="T394" s="30">
        <f>IF(ISNA(VLOOKUP($A394,'Taxi in times'!$B$4389:$C$5084, 2, 0)), 'ICAO LTO Cycle times'!$D$8,VLOOKUP($A394,'Taxi in times'!$B$4389:$C$5084, 2, 0)*60)</f>
        <v>371.50673035171513</v>
      </c>
      <c r="U394" s="30">
        <f>IF(ISNA(VLOOKUP($A394,'Taxi in times'!$B$5085:$C$5749, 2, 0)), 'ICAO LTO Cycle times'!$D$8,VLOOKUP($A394,'Taxi in times'!$B$5085:$C$5749, 2, 0)*60)</f>
        <v>364.43393148450247</v>
      </c>
      <c r="V394" s="30">
        <f>IF(ISNA(VLOOKUP($A394,'Taxi in times'!$B$5750:$C$6509, 2, 0)), 'ICAO LTO Cycle times'!$D$8,VLOOKUP($A394,'Taxi in times'!$B$5750:$C$6509, 2, 0)*60)</f>
        <v>353.68509682851527</v>
      </c>
      <c r="W394" s="30">
        <f>IF(ISNA(VLOOKUP($A394,'Taxi in times'!$B$6510:$C$7239, 2, 0)), 'ICAO LTO Cycle times'!$D$8,VLOOKUP($A394,'Taxi in times'!$B$6510:$C$7239, 2, 0)*60)</f>
        <v>314.02444076222037</v>
      </c>
    </row>
    <row r="395" spans="1:23">
      <c r="A395" s="3" t="s">
        <v>667</v>
      </c>
      <c r="B395" s="30">
        <f>IF(ISNA(VLOOKUP($A395,' Taxi out times'!$B$2:$C$483, 2, 0)), 'ICAO LTO Cycle times'!$D$7,VLOOKUP($A395,' Taxi out times'!$B$2:$C$483, 2, 0)*60)</f>
        <v>543.91810801270742</v>
      </c>
      <c r="C395" s="30">
        <f>IF(ISNA(VLOOKUP($A395,' Taxi out times'!$B$484:$C$1071, 2, 0)), 'ICAO LTO Cycle times'!$D$7,VLOOKUP($A395,' Taxi out times'!$B$484:$C$1071, 2, 0)*60)</f>
        <v>539.53619114546734</v>
      </c>
      <c r="D395" s="30">
        <f>IF(ISNA(VLOOKUP($A395,' Taxi out times'!$B$1072:$C$1692, 2, 0)), 'ICAO LTO Cycle times'!$D$7,VLOOKUP($A395,' Taxi out times'!$B$1072:$C$1692, 2, 0)*60)</f>
        <v>580.02328288707804</v>
      </c>
      <c r="E395" s="30">
        <f>IF(ISNA(VLOOKUP($A395,' Taxi out times'!$B$1693:$C$2329, 2, 0)), 'ICAO LTO Cycle times'!$D$7,VLOOKUP($A395,' Taxi out times'!$B$1693:$C$2329, 2, 0)*60)</f>
        <v>550.16360432922227</v>
      </c>
      <c r="F395" s="30">
        <f>IF(ISNA(VLOOKUP($A395,' Taxi out times'!$B$2330:$C$2997, 2, 0)), 'ICAO LTO Cycle times'!$D$7,VLOOKUP($A395,' Taxi out times'!$B$2330:$C$2997, 2, 0)*60)</f>
        <v>529.27099490361172</v>
      </c>
      <c r="G395" s="30">
        <f>IF(ISNA(VLOOKUP($A395,' Taxi out times'!$B$2998:$C$3661, 2, 0)), 'ICAO LTO Cycle times'!$D$7,VLOOKUP($A395,' Taxi out times'!$B$2998:$C$3661, 2, 0)*60)</f>
        <v>543.94444444444446</v>
      </c>
      <c r="H395" s="30">
        <f>IF(ISNA(VLOOKUP($A395,' Taxi out times'!$B$3662:$C$4362, 2, 0)), 'ICAO LTO Cycle times'!$D$7,VLOOKUP($A395,' Taxi out times'!$B$3662:$C$4362, 2, 0)*60)</f>
        <v>527.87894464562851</v>
      </c>
      <c r="I395" s="30">
        <f>IF(ISNA(VLOOKUP($A395,' Taxi out times'!$B$4363:$C$5052, 2, 0)), 'ICAO LTO Cycle times'!$D$7,VLOOKUP($A395,' Taxi out times'!$B$4363:$C$5052, 2, 0)*60)</f>
        <v>728.23798627002282</v>
      </c>
      <c r="J395" s="30">
        <f>IF(ISNA(VLOOKUP($A395,' Taxi out times'!$B$5053:$C$5713, 2, 0)), 'ICAO LTO Cycle times'!$D$7,VLOOKUP($A395,' Taxi out times'!$B$5053:$C$5713, 2, 0)*60)</f>
        <v>696.27561837455835</v>
      </c>
      <c r="K395" s="30">
        <f>IF(ISNA(VLOOKUP($A395,' Taxi out times'!$B$5714:$C$6466, 2, 0)), 'ICAO LTO Cycle times'!$D$7,VLOOKUP($A395,' Taxi out times'!$B$5713:$C$6466, 2, 0)*60)</f>
        <v>698.92424553479782</v>
      </c>
      <c r="L395" s="30">
        <f>IF(ISNA(VLOOKUP($A395,' Taxi out times'!$B$6467:$C$7195, 2, 0)), 'ICAO LTO Cycle times'!$D$7,VLOOKUP($A395,' Taxi out times'!$B$6467:$C$7195, 2, 0)*60)</f>
        <v>672.77375047691726</v>
      </c>
      <c r="M395" s="30">
        <f>IF(ISNA(VLOOKUP($A395,'Taxi in times'!$B$2:$C$483, 2, 0)), 'ICAO LTO Cycle times'!$D$8,VLOOKUP($A395,'Taxi in times'!$B$2:$C$483, 2, 0)*60)</f>
        <v>341.44680851063828</v>
      </c>
      <c r="N395" s="30">
        <f>IF(ISNA(VLOOKUP($A395,'Taxi in times'!$B$483:$C$1074, 2, 0)), 'ICAO LTO Cycle times'!$D$8,VLOOKUP($A395,'Taxi in times'!$B$483:$C$1074, 2, 0)*60)</f>
        <v>349.19431279620852</v>
      </c>
      <c r="O395" s="30">
        <f>IF(ISNA(VLOOKUP($A395,'Taxi in times'!$B$1074:$C$1700, 2, 0)), 'ICAO LTO Cycle times'!$D$8,VLOOKUP($A395,'Taxi in times'!$B$1074:$C$1700, 2, 0)*60)</f>
        <v>368.01053027453929</v>
      </c>
      <c r="P395" s="30">
        <f>IF(ISNA(VLOOKUP($A395,'Taxi in times'!$B$1700:$C$2346, 2, 0)), 'ICAO LTO Cycle times'!$D$8,VLOOKUP($A395,'Taxi in times'!$B$1700:$C$2346, 2, 0)*60)</f>
        <v>349.23267326732673</v>
      </c>
      <c r="Q395" s="30">
        <f>IF(ISNA(VLOOKUP($A395,'Taxi in times'!$B$2346:$C$3020, 2, 0)), 'ICAO LTO Cycle times'!$D$8,VLOOKUP($A395,'Taxi in times'!$B$2346:$C$3020, 2, 0)*60)</f>
        <v>336.1587651598677</v>
      </c>
      <c r="R395" s="30">
        <f>IF(ISNA(VLOOKUP($A395,'Taxi in times'!$B$3020:$C$3684, 2, 0)), 'ICAO LTO Cycle times'!$D$8,VLOOKUP($A395,'Taxi in times'!$B$3020:$C$3684, 2, 0)*60)</f>
        <v>320.59805285118222</v>
      </c>
      <c r="S395" s="30">
        <f>IF(ISNA(VLOOKUP($A395,'Taxi in times'!$B$3684:$C$4389, 2, 0)), 'ICAO LTO Cycle times'!$D$8,VLOOKUP($A395,'Taxi in times'!$B$3684:$C$4389, 2, 0)*60)</f>
        <v>325.32124352331607</v>
      </c>
      <c r="T395" s="30">
        <f>IF(ISNA(VLOOKUP($A395,'Taxi in times'!$B$4389:$C$5084, 2, 0)), 'ICAO LTO Cycle times'!$D$8,VLOOKUP($A395,'Taxi in times'!$B$4389:$C$5084, 2, 0)*60)</f>
        <v>324.04665135182893</v>
      </c>
      <c r="U395" s="30">
        <f>IF(ISNA(VLOOKUP($A395,'Taxi in times'!$B$5085:$C$5749, 2, 0)), 'ICAO LTO Cycle times'!$D$8,VLOOKUP($A395,'Taxi in times'!$B$5085:$C$5749, 2, 0)*60)</f>
        <v>322.71557044612945</v>
      </c>
      <c r="V395" s="30">
        <f>IF(ISNA(VLOOKUP($A395,'Taxi in times'!$B$5750:$C$6509, 2, 0)), 'ICAO LTO Cycle times'!$D$8,VLOOKUP($A395,'Taxi in times'!$B$5750:$C$6509, 2, 0)*60)</f>
        <v>285.92516447368422</v>
      </c>
      <c r="W395" s="30">
        <f>IF(ISNA(VLOOKUP($A395,'Taxi in times'!$B$6510:$C$7239, 2, 0)), 'ICAO LTO Cycle times'!$D$8,VLOOKUP($A395,'Taxi in times'!$B$6510:$C$7239, 2, 0)*60)</f>
        <v>286.50772458516121</v>
      </c>
    </row>
    <row r="396" spans="1:23">
      <c r="A396" s="3" t="s">
        <v>1076</v>
      </c>
      <c r="B396" s="30">
        <f>IF(ISNA(VLOOKUP($A396,' Taxi out times'!$B$2:$C$483, 2, 0)), 'ICAO LTO Cycle times'!$D$7,VLOOKUP($A396,' Taxi out times'!$B$2:$C$483, 2, 0)*60)</f>
        <v>1140</v>
      </c>
      <c r="C396" s="30">
        <f>IF(ISNA(VLOOKUP($A396,' Taxi out times'!$B$484:$C$1071, 2, 0)), 'ICAO LTO Cycle times'!$D$7,VLOOKUP($A396,' Taxi out times'!$B$484:$C$1071, 2, 0)*60)</f>
        <v>1140</v>
      </c>
      <c r="D396" s="30">
        <f>IF(ISNA(VLOOKUP($A396,' Taxi out times'!$B$1072:$C$1692, 2, 0)), 'ICAO LTO Cycle times'!$D$7,VLOOKUP($A396,' Taxi out times'!$B$1072:$C$1692, 2, 0)*60)</f>
        <v>1140</v>
      </c>
      <c r="E396" s="30">
        <f>IF(ISNA(VLOOKUP($A396,' Taxi out times'!$B$1693:$C$2329, 2, 0)), 'ICAO LTO Cycle times'!$D$7,VLOOKUP($A396,' Taxi out times'!$B$1693:$C$2329, 2, 0)*60)</f>
        <v>1140</v>
      </c>
      <c r="F396" s="30">
        <f>IF(ISNA(VLOOKUP($A396,' Taxi out times'!$B$2330:$C$2997, 2, 0)), 'ICAO LTO Cycle times'!$D$7,VLOOKUP($A396,' Taxi out times'!$B$2330:$C$2997, 2, 0)*60)</f>
        <v>1140</v>
      </c>
      <c r="G396" s="30">
        <f>IF(ISNA(VLOOKUP($A396,' Taxi out times'!$B$2998:$C$3661, 2, 0)), 'ICAO LTO Cycle times'!$D$7,VLOOKUP($A396,' Taxi out times'!$B$2998:$C$3661, 2, 0)*60)</f>
        <v>1140</v>
      </c>
      <c r="H396" s="30">
        <f>IF(ISNA(VLOOKUP($A396,' Taxi out times'!$B$3662:$C$4362, 2, 0)), 'ICAO LTO Cycle times'!$D$7,VLOOKUP($A396,' Taxi out times'!$B$3662:$C$4362, 2, 0)*60)</f>
        <v>500.55944055944059</v>
      </c>
      <c r="I396" s="30">
        <f>IF(ISNA(VLOOKUP($A396,' Taxi out times'!$B$4363:$C$5052, 2, 0)), 'ICAO LTO Cycle times'!$D$7,VLOOKUP($A396,' Taxi out times'!$B$4363:$C$5052, 2, 0)*60)</f>
        <v>490.74074074074076</v>
      </c>
      <c r="J396" s="30">
        <f>IF(ISNA(VLOOKUP($A396,' Taxi out times'!$B$5053:$C$5713, 2, 0)), 'ICAO LTO Cycle times'!$D$7,VLOOKUP($A396,' Taxi out times'!$B$5053:$C$5713, 2, 0)*60)</f>
        <v>1140</v>
      </c>
      <c r="K396" s="30">
        <f>IF(ISNA(VLOOKUP($A396,' Taxi out times'!$B$5714:$C$6466, 2, 0)), 'ICAO LTO Cycle times'!$D$7,VLOOKUP($A396,' Taxi out times'!$B$5713:$C$6466, 2, 0)*60)</f>
        <v>1140</v>
      </c>
      <c r="L396" s="30">
        <f>IF(ISNA(VLOOKUP($A396,' Taxi out times'!$B$6467:$C$7195, 2, 0)), 'ICAO LTO Cycle times'!$D$7,VLOOKUP($A396,' Taxi out times'!$B$6467:$C$7195, 2, 0)*60)</f>
        <v>1140</v>
      </c>
      <c r="M396" s="30">
        <f>IF(ISNA(VLOOKUP($A396,'Taxi in times'!$B$2:$C$483, 2, 0)), 'ICAO LTO Cycle times'!$D$8,VLOOKUP($A396,'Taxi in times'!$B$2:$C$483, 2, 0)*60)</f>
        <v>420</v>
      </c>
      <c r="N396" s="30">
        <f>IF(ISNA(VLOOKUP($A396,'Taxi in times'!$B$483:$C$1074, 2, 0)), 'ICAO LTO Cycle times'!$D$8,VLOOKUP($A396,'Taxi in times'!$B$483:$C$1074, 2, 0)*60)</f>
        <v>420</v>
      </c>
      <c r="O396" s="30">
        <f>IF(ISNA(VLOOKUP($A396,'Taxi in times'!$B$1074:$C$1700, 2, 0)), 'ICAO LTO Cycle times'!$D$8,VLOOKUP($A396,'Taxi in times'!$B$1074:$C$1700, 2, 0)*60)</f>
        <v>420</v>
      </c>
      <c r="P396" s="30">
        <f>IF(ISNA(VLOOKUP($A396,'Taxi in times'!$B$1700:$C$2346, 2, 0)), 'ICAO LTO Cycle times'!$D$8,VLOOKUP($A396,'Taxi in times'!$B$1700:$C$2346, 2, 0)*60)</f>
        <v>420</v>
      </c>
      <c r="Q396" s="30">
        <f>IF(ISNA(VLOOKUP($A396,'Taxi in times'!$B$2346:$C$3020, 2, 0)), 'ICAO LTO Cycle times'!$D$8,VLOOKUP($A396,'Taxi in times'!$B$2346:$C$3020, 2, 0)*60)</f>
        <v>420</v>
      </c>
      <c r="R396" s="30">
        <f>IF(ISNA(VLOOKUP($A396,'Taxi in times'!$B$3020:$C$3684, 2, 0)), 'ICAO LTO Cycle times'!$D$8,VLOOKUP($A396,'Taxi in times'!$B$3020:$C$3684, 2, 0)*60)</f>
        <v>420</v>
      </c>
      <c r="S396" s="30">
        <f>IF(ISNA(VLOOKUP($A396,'Taxi in times'!$B$3684:$C$4389, 2, 0)), 'ICAO LTO Cycle times'!$D$8,VLOOKUP($A396,'Taxi in times'!$B$3684:$C$4389, 2, 0)*60)</f>
        <v>354.17475728155341</v>
      </c>
      <c r="T396" s="30">
        <f>IF(ISNA(VLOOKUP($A396,'Taxi in times'!$B$4389:$C$5084, 2, 0)), 'ICAO LTO Cycle times'!$D$8,VLOOKUP($A396,'Taxi in times'!$B$4389:$C$5084, 2, 0)*60)</f>
        <v>328.8</v>
      </c>
      <c r="U396" s="30">
        <f>IF(ISNA(VLOOKUP($A396,'Taxi in times'!$B$5085:$C$5749, 2, 0)), 'ICAO LTO Cycle times'!$D$8,VLOOKUP($A396,'Taxi in times'!$B$5085:$C$5749, 2, 0)*60)</f>
        <v>420</v>
      </c>
      <c r="V396" s="30">
        <f>IF(ISNA(VLOOKUP($A396,'Taxi in times'!$B$5750:$C$6509, 2, 0)), 'ICAO LTO Cycle times'!$D$8,VLOOKUP($A396,'Taxi in times'!$B$5750:$C$6509, 2, 0)*60)</f>
        <v>420</v>
      </c>
      <c r="W396" s="30">
        <f>IF(ISNA(VLOOKUP($A396,'Taxi in times'!$B$6510:$C$7239, 2, 0)), 'ICAO LTO Cycle times'!$D$8,VLOOKUP($A396,'Taxi in times'!$B$6510:$C$7239, 2, 0)*60)</f>
        <v>420</v>
      </c>
    </row>
    <row r="397" spans="1:23">
      <c r="A397" s="3" t="s">
        <v>668</v>
      </c>
      <c r="B397" s="30">
        <f>IF(ISNA(VLOOKUP($A397,' Taxi out times'!$B$2:$C$483, 2, 0)), 'ICAO LTO Cycle times'!$D$7,VLOOKUP($A397,' Taxi out times'!$B$2:$C$483, 2, 0)*60)</f>
        <v>542.5</v>
      </c>
      <c r="C397" s="30">
        <f>IF(ISNA(VLOOKUP($A397,' Taxi out times'!$B$484:$C$1071, 2, 0)), 'ICAO LTO Cycle times'!$D$7,VLOOKUP($A397,' Taxi out times'!$B$484:$C$1071, 2, 0)*60)</f>
        <v>528.72253864930838</v>
      </c>
      <c r="D397" s="30">
        <f>IF(ISNA(VLOOKUP($A397,' Taxi out times'!$B$1072:$C$1692, 2, 0)), 'ICAO LTO Cycle times'!$D$7,VLOOKUP($A397,' Taxi out times'!$B$1072:$C$1692, 2, 0)*60)</f>
        <v>545.19718309859149</v>
      </c>
      <c r="E397" s="30">
        <f>IF(ISNA(VLOOKUP($A397,' Taxi out times'!$B$1693:$C$2329, 2, 0)), 'ICAO LTO Cycle times'!$D$7,VLOOKUP($A397,' Taxi out times'!$B$1693:$C$2329, 2, 0)*60)</f>
        <v>542.16455696202524</v>
      </c>
      <c r="F397" s="30">
        <f>IF(ISNA(VLOOKUP($A397,' Taxi out times'!$B$2330:$C$2997, 2, 0)), 'ICAO LTO Cycle times'!$D$7,VLOOKUP($A397,' Taxi out times'!$B$2330:$C$2997, 2, 0)*60)</f>
        <v>548.78688524590166</v>
      </c>
      <c r="G397" s="30">
        <f>IF(ISNA(VLOOKUP($A397,' Taxi out times'!$B$2998:$C$3661, 2, 0)), 'ICAO LTO Cycle times'!$D$7,VLOOKUP($A397,' Taxi out times'!$B$2998:$C$3661, 2, 0)*60)</f>
        <v>553.71912491178546</v>
      </c>
      <c r="H397" s="30">
        <f>IF(ISNA(VLOOKUP($A397,' Taxi out times'!$B$3662:$C$4362, 2, 0)), 'ICAO LTO Cycle times'!$D$7,VLOOKUP($A397,' Taxi out times'!$B$3662:$C$4362, 2, 0)*60)</f>
        <v>524.51612903225805</v>
      </c>
      <c r="I397" s="30">
        <f>IF(ISNA(VLOOKUP($A397,' Taxi out times'!$B$4363:$C$5052, 2, 0)), 'ICAO LTO Cycle times'!$D$7,VLOOKUP($A397,' Taxi out times'!$B$4363:$C$5052, 2, 0)*60)</f>
        <v>499.08448333894319</v>
      </c>
      <c r="J397" s="30">
        <f>IF(ISNA(VLOOKUP($A397,' Taxi out times'!$B$5053:$C$5713, 2, 0)), 'ICAO LTO Cycle times'!$D$7,VLOOKUP($A397,' Taxi out times'!$B$5053:$C$5713, 2, 0)*60)</f>
        <v>502.18456883509833</v>
      </c>
      <c r="K397" s="30">
        <f>IF(ISNA(VLOOKUP($A397,' Taxi out times'!$B$5714:$C$6466, 2, 0)), 'ICAO LTO Cycle times'!$D$7,VLOOKUP($A397,' Taxi out times'!$B$5713:$C$6466, 2, 0)*60)</f>
        <v>499.58210712183632</v>
      </c>
      <c r="L397" s="30">
        <f>IF(ISNA(VLOOKUP($A397,' Taxi out times'!$B$6467:$C$7195, 2, 0)), 'ICAO LTO Cycle times'!$D$7,VLOOKUP($A397,' Taxi out times'!$B$6467:$C$7195, 2, 0)*60)</f>
        <v>537.16652858326438</v>
      </c>
      <c r="M397" s="30">
        <f>IF(ISNA(VLOOKUP($A397,'Taxi in times'!$B$2:$C$483, 2, 0)), 'ICAO LTO Cycle times'!$D$8,VLOOKUP($A397,'Taxi in times'!$B$2:$C$483, 2, 0)*60)</f>
        <v>248.04054054054058</v>
      </c>
      <c r="N397" s="30">
        <f>IF(ISNA(VLOOKUP($A397,'Taxi in times'!$B$483:$C$1074, 2, 0)), 'ICAO LTO Cycle times'!$D$8,VLOOKUP($A397,'Taxi in times'!$B$483:$C$1074, 2, 0)*60)</f>
        <v>248.26580226904377</v>
      </c>
      <c r="O397" s="30">
        <f>IF(ISNA(VLOOKUP($A397,'Taxi in times'!$B$1074:$C$1700, 2, 0)), 'ICAO LTO Cycle times'!$D$8,VLOOKUP($A397,'Taxi in times'!$B$1074:$C$1700, 2, 0)*60)</f>
        <v>232.8219563687544</v>
      </c>
      <c r="P397" s="30">
        <f>IF(ISNA(VLOOKUP($A397,'Taxi in times'!$B$1700:$C$2346, 2, 0)), 'ICAO LTO Cycle times'!$D$8,VLOOKUP($A397,'Taxi in times'!$B$1700:$C$2346, 2, 0)*60)</f>
        <v>226.73003802281369</v>
      </c>
      <c r="Q397" s="30">
        <f>IF(ISNA(VLOOKUP($A397,'Taxi in times'!$B$2346:$C$3020, 2, 0)), 'ICAO LTO Cycle times'!$D$8,VLOOKUP($A397,'Taxi in times'!$B$2346:$C$3020, 2, 0)*60)</f>
        <v>231.70265099754033</v>
      </c>
      <c r="R397" s="30">
        <f>IF(ISNA(VLOOKUP($A397,'Taxi in times'!$B$3020:$C$3684, 2, 0)), 'ICAO LTO Cycle times'!$D$8,VLOOKUP($A397,'Taxi in times'!$B$3020:$C$3684, 2, 0)*60)</f>
        <v>229.49040056885516</v>
      </c>
      <c r="S397" s="30">
        <f>IF(ISNA(VLOOKUP($A397,'Taxi in times'!$B$3684:$C$4389, 2, 0)), 'ICAO LTO Cycle times'!$D$8,VLOOKUP($A397,'Taxi in times'!$B$3684:$C$4389, 2, 0)*60)</f>
        <v>213.05877648940424</v>
      </c>
      <c r="T397" s="30">
        <f>IF(ISNA(VLOOKUP($A397,'Taxi in times'!$B$4389:$C$5084, 2, 0)), 'ICAO LTO Cycle times'!$D$8,VLOOKUP($A397,'Taxi in times'!$B$4389:$C$5084, 2, 0)*60)</f>
        <v>203.48876216034887</v>
      </c>
      <c r="U397" s="30">
        <f>IF(ISNA(VLOOKUP($A397,'Taxi in times'!$B$5085:$C$5749, 2, 0)), 'ICAO LTO Cycle times'!$D$8,VLOOKUP($A397,'Taxi in times'!$B$5085:$C$5749, 2, 0)*60)</f>
        <v>208.52905569007265</v>
      </c>
      <c r="V397" s="30">
        <f>IF(ISNA(VLOOKUP($A397,'Taxi in times'!$B$5750:$C$6509, 2, 0)), 'ICAO LTO Cycle times'!$D$8,VLOOKUP($A397,'Taxi in times'!$B$5750:$C$6509, 2, 0)*60)</f>
        <v>223.95163668534357</v>
      </c>
      <c r="W397" s="30">
        <f>IF(ISNA(VLOOKUP($A397,'Taxi in times'!$B$6510:$C$7239, 2, 0)), 'ICAO LTO Cycle times'!$D$8,VLOOKUP($A397,'Taxi in times'!$B$6510:$C$7239, 2, 0)*60)</f>
        <v>217.62403528114663</v>
      </c>
    </row>
    <row r="398" spans="1:23">
      <c r="A398" s="3" t="s">
        <v>1274</v>
      </c>
      <c r="B398" s="30">
        <f>IF(ISNA(VLOOKUP($A398,' Taxi out times'!$B$2:$C$483, 2, 0)), 'ICAO LTO Cycle times'!$D$7,VLOOKUP($A398,' Taxi out times'!$B$2:$C$483, 2, 0)*60)</f>
        <v>1140</v>
      </c>
      <c r="C398" s="30">
        <f>IF(ISNA(VLOOKUP($A398,' Taxi out times'!$B$484:$C$1071, 2, 0)), 'ICAO LTO Cycle times'!$D$7,VLOOKUP($A398,' Taxi out times'!$B$484:$C$1071, 2, 0)*60)</f>
        <v>1140</v>
      </c>
      <c r="D398" s="30">
        <f>IF(ISNA(VLOOKUP($A398,' Taxi out times'!$B$1072:$C$1692, 2, 0)), 'ICAO LTO Cycle times'!$D$7,VLOOKUP($A398,' Taxi out times'!$B$1072:$C$1692, 2, 0)*60)</f>
        <v>1140</v>
      </c>
      <c r="E398" s="30">
        <f>IF(ISNA(VLOOKUP($A398,' Taxi out times'!$B$1693:$C$2329, 2, 0)), 'ICAO LTO Cycle times'!$D$7,VLOOKUP($A398,' Taxi out times'!$B$1693:$C$2329, 2, 0)*60)</f>
        <v>1140</v>
      </c>
      <c r="F398" s="30">
        <f>IF(ISNA(VLOOKUP($A398,' Taxi out times'!$B$2330:$C$2997, 2, 0)), 'ICAO LTO Cycle times'!$D$7,VLOOKUP($A398,' Taxi out times'!$B$2330:$C$2997, 2, 0)*60)</f>
        <v>1140</v>
      </c>
      <c r="G398" s="30">
        <f>IF(ISNA(VLOOKUP($A398,' Taxi out times'!$B$2998:$C$3661, 2, 0)), 'ICAO LTO Cycle times'!$D$7,VLOOKUP($A398,' Taxi out times'!$B$2998:$C$3661, 2, 0)*60)</f>
        <v>1140</v>
      </c>
      <c r="H398" s="30">
        <f>IF(ISNA(VLOOKUP($A398,' Taxi out times'!$B$3662:$C$4362, 2, 0)), 'ICAO LTO Cycle times'!$D$7,VLOOKUP($A398,' Taxi out times'!$B$3662:$C$4362, 2, 0)*60)</f>
        <v>1140</v>
      </c>
      <c r="I398" s="30">
        <f>IF(ISNA(VLOOKUP($A398,' Taxi out times'!$B$4363:$C$5052, 2, 0)), 'ICAO LTO Cycle times'!$D$7,VLOOKUP($A398,' Taxi out times'!$B$4363:$C$5052, 2, 0)*60)</f>
        <v>1140</v>
      </c>
      <c r="J398" s="30">
        <f>IF(ISNA(VLOOKUP($A398,' Taxi out times'!$B$5053:$C$5713, 2, 0)), 'ICAO LTO Cycle times'!$D$7,VLOOKUP($A398,' Taxi out times'!$B$5053:$C$5713, 2, 0)*60)</f>
        <v>1140</v>
      </c>
      <c r="K398" s="30">
        <f>IF(ISNA(VLOOKUP($A398,' Taxi out times'!$B$5714:$C$6466, 2, 0)), 'ICAO LTO Cycle times'!$D$7,VLOOKUP($A398,' Taxi out times'!$B$5713:$C$6466, 2, 0)*60)</f>
        <v>627.61904761904759</v>
      </c>
      <c r="L398" s="30">
        <f>IF(ISNA(VLOOKUP($A398,' Taxi out times'!$B$6467:$C$7195, 2, 0)), 'ICAO LTO Cycle times'!$D$7,VLOOKUP($A398,' Taxi out times'!$B$6467:$C$7195, 2, 0)*60)</f>
        <v>517.74193548387098</v>
      </c>
      <c r="M398" s="30">
        <f>IF(ISNA(VLOOKUP($A398,'Taxi in times'!$B$2:$C$483, 2, 0)), 'ICAO LTO Cycle times'!$D$8,VLOOKUP($A398,'Taxi in times'!$B$2:$C$483, 2, 0)*60)</f>
        <v>420</v>
      </c>
      <c r="N398" s="30">
        <f>IF(ISNA(VLOOKUP($A398,'Taxi in times'!$B$483:$C$1074, 2, 0)), 'ICAO LTO Cycle times'!$D$8,VLOOKUP($A398,'Taxi in times'!$B$483:$C$1074, 2, 0)*60)</f>
        <v>420</v>
      </c>
      <c r="O398" s="30">
        <f>IF(ISNA(VLOOKUP($A398,'Taxi in times'!$B$1074:$C$1700, 2, 0)), 'ICAO LTO Cycle times'!$D$8,VLOOKUP($A398,'Taxi in times'!$B$1074:$C$1700, 2, 0)*60)</f>
        <v>420</v>
      </c>
      <c r="P398" s="30">
        <f>IF(ISNA(VLOOKUP($A398,'Taxi in times'!$B$1700:$C$2346, 2, 0)), 'ICAO LTO Cycle times'!$D$8,VLOOKUP($A398,'Taxi in times'!$B$1700:$C$2346, 2, 0)*60)</f>
        <v>420</v>
      </c>
      <c r="Q398" s="30">
        <f>IF(ISNA(VLOOKUP($A398,'Taxi in times'!$B$2346:$C$3020, 2, 0)), 'ICAO LTO Cycle times'!$D$8,VLOOKUP($A398,'Taxi in times'!$B$2346:$C$3020, 2, 0)*60)</f>
        <v>420</v>
      </c>
      <c r="R398" s="30">
        <f>IF(ISNA(VLOOKUP($A398,'Taxi in times'!$B$3020:$C$3684, 2, 0)), 'ICAO LTO Cycle times'!$D$8,VLOOKUP($A398,'Taxi in times'!$B$3020:$C$3684, 2, 0)*60)</f>
        <v>420</v>
      </c>
      <c r="S398" s="30">
        <f>IF(ISNA(VLOOKUP($A398,'Taxi in times'!$B$3684:$C$4389, 2, 0)), 'ICAO LTO Cycle times'!$D$8,VLOOKUP($A398,'Taxi in times'!$B$3684:$C$4389, 2, 0)*60)</f>
        <v>420</v>
      </c>
      <c r="T398" s="30">
        <f>IF(ISNA(VLOOKUP($A398,'Taxi in times'!$B$4389:$C$5084, 2, 0)), 'ICAO LTO Cycle times'!$D$8,VLOOKUP($A398,'Taxi in times'!$B$4389:$C$5084, 2, 0)*60)</f>
        <v>420</v>
      </c>
      <c r="U398" s="30">
        <f>IF(ISNA(VLOOKUP($A398,'Taxi in times'!$B$5085:$C$5749, 2, 0)), 'ICAO LTO Cycle times'!$D$8,VLOOKUP($A398,'Taxi in times'!$B$5085:$C$5749, 2, 0)*60)</f>
        <v>420</v>
      </c>
      <c r="V398" s="30">
        <f>IF(ISNA(VLOOKUP($A398,'Taxi in times'!$B$5750:$C$6509, 2, 0)), 'ICAO LTO Cycle times'!$D$8,VLOOKUP($A398,'Taxi in times'!$B$5750:$C$6509, 2, 0)*60)</f>
        <v>230.47619047619048</v>
      </c>
      <c r="W398" s="30">
        <f>IF(ISNA(VLOOKUP($A398,'Taxi in times'!$B$6510:$C$7239, 2, 0)), 'ICAO LTO Cycle times'!$D$8,VLOOKUP($A398,'Taxi in times'!$B$6510:$C$7239, 2, 0)*60)</f>
        <v>240.9677419354839</v>
      </c>
    </row>
    <row r="399" spans="1:23">
      <c r="A399" s="3" t="s">
        <v>669</v>
      </c>
      <c r="B399" s="30">
        <f>IF(ISNA(VLOOKUP($A399,' Taxi out times'!$B$2:$C$483, 2, 0)), 'ICAO LTO Cycle times'!$D$7,VLOOKUP($A399,' Taxi out times'!$B$2:$C$483, 2, 0)*60)</f>
        <v>1140</v>
      </c>
      <c r="C399" s="30">
        <f>IF(ISNA(VLOOKUP($A399,' Taxi out times'!$B$484:$C$1071, 2, 0)), 'ICAO LTO Cycle times'!$D$7,VLOOKUP($A399,' Taxi out times'!$B$484:$C$1071, 2, 0)*60)</f>
        <v>1140</v>
      </c>
      <c r="D399" s="30">
        <f>IF(ISNA(VLOOKUP($A399,' Taxi out times'!$B$1072:$C$1692, 2, 0)), 'ICAO LTO Cycle times'!$D$7,VLOOKUP($A399,' Taxi out times'!$B$1072:$C$1692, 2, 0)*60)</f>
        <v>481.76470588235293</v>
      </c>
      <c r="E399" s="30">
        <f>IF(ISNA(VLOOKUP($A399,' Taxi out times'!$B$1693:$C$2329, 2, 0)), 'ICAO LTO Cycle times'!$D$7,VLOOKUP($A399,' Taxi out times'!$B$1693:$C$2329, 2, 0)*60)</f>
        <v>544.16666666666663</v>
      </c>
      <c r="F399" s="30">
        <f>IF(ISNA(VLOOKUP($A399,' Taxi out times'!$B$2330:$C$2997, 2, 0)), 'ICAO LTO Cycle times'!$D$7,VLOOKUP($A399,' Taxi out times'!$B$2330:$C$2997, 2, 0)*60)</f>
        <v>530</v>
      </c>
      <c r="G399" s="30">
        <f>IF(ISNA(VLOOKUP($A399,' Taxi out times'!$B$2998:$C$3661, 2, 0)), 'ICAO LTO Cycle times'!$D$7,VLOOKUP($A399,' Taxi out times'!$B$2998:$C$3661, 2, 0)*60)</f>
        <v>604.88986784140968</v>
      </c>
      <c r="H399" s="30">
        <f>IF(ISNA(VLOOKUP($A399,' Taxi out times'!$B$3662:$C$4362, 2, 0)), 'ICAO LTO Cycle times'!$D$7,VLOOKUP($A399,' Taxi out times'!$B$3662:$C$4362, 2, 0)*60)</f>
        <v>539.89847715736039</v>
      </c>
      <c r="I399" s="30">
        <f>IF(ISNA(VLOOKUP($A399,' Taxi out times'!$B$4363:$C$5052, 2, 0)), 'ICAO LTO Cycle times'!$D$7,VLOOKUP($A399,' Taxi out times'!$B$4363:$C$5052, 2, 0)*60)</f>
        <v>506.55436447166926</v>
      </c>
      <c r="J399" s="30">
        <f>IF(ISNA(VLOOKUP($A399,' Taxi out times'!$B$5053:$C$5713, 2, 0)), 'ICAO LTO Cycle times'!$D$7,VLOOKUP($A399,' Taxi out times'!$B$5053:$C$5713, 2, 0)*60)</f>
        <v>519.84615384615381</v>
      </c>
      <c r="K399" s="30">
        <f>IF(ISNA(VLOOKUP($A399,' Taxi out times'!$B$5714:$C$6466, 2, 0)), 'ICAO LTO Cycle times'!$D$7,VLOOKUP($A399,' Taxi out times'!$B$5713:$C$6466, 2, 0)*60)</f>
        <v>501.76678445229686</v>
      </c>
      <c r="L399" s="30">
        <f>IF(ISNA(VLOOKUP($A399,' Taxi out times'!$B$6467:$C$7195, 2, 0)), 'ICAO LTO Cycle times'!$D$7,VLOOKUP($A399,' Taxi out times'!$B$6467:$C$7195, 2, 0)*60)</f>
        <v>511.55107187894077</v>
      </c>
      <c r="M399" s="30">
        <f>IF(ISNA(VLOOKUP($A399,'Taxi in times'!$B$2:$C$483, 2, 0)), 'ICAO LTO Cycle times'!$D$8,VLOOKUP($A399,'Taxi in times'!$B$2:$C$483, 2, 0)*60)</f>
        <v>420</v>
      </c>
      <c r="N399" s="30">
        <f>IF(ISNA(VLOOKUP($A399,'Taxi in times'!$B$483:$C$1074, 2, 0)), 'ICAO LTO Cycle times'!$D$8,VLOOKUP($A399,'Taxi in times'!$B$483:$C$1074, 2, 0)*60)</f>
        <v>420</v>
      </c>
      <c r="O399" s="30">
        <f>IF(ISNA(VLOOKUP($A399,'Taxi in times'!$B$1074:$C$1700, 2, 0)), 'ICAO LTO Cycle times'!$D$8,VLOOKUP($A399,'Taxi in times'!$B$1074:$C$1700, 2, 0)*60)</f>
        <v>314.88721804511277</v>
      </c>
      <c r="P399" s="30">
        <f>IF(ISNA(VLOOKUP($A399,'Taxi in times'!$B$1700:$C$2346, 2, 0)), 'ICAO LTO Cycle times'!$D$8,VLOOKUP($A399,'Taxi in times'!$B$1700:$C$2346, 2, 0)*60)</f>
        <v>306.61921708185054</v>
      </c>
      <c r="Q399" s="30">
        <f>IF(ISNA(VLOOKUP($A399,'Taxi in times'!$B$2346:$C$3020, 2, 0)), 'ICAO LTO Cycle times'!$D$8,VLOOKUP($A399,'Taxi in times'!$B$2346:$C$3020, 2, 0)*60)</f>
        <v>323.64705882352945</v>
      </c>
      <c r="R399" s="30">
        <f>IF(ISNA(VLOOKUP($A399,'Taxi in times'!$B$3020:$C$3684, 2, 0)), 'ICAO LTO Cycle times'!$D$8,VLOOKUP($A399,'Taxi in times'!$B$3020:$C$3684, 2, 0)*60)</f>
        <v>311.26967471143757</v>
      </c>
      <c r="S399" s="30">
        <f>IF(ISNA(VLOOKUP($A399,'Taxi in times'!$B$3684:$C$4389, 2, 0)), 'ICAO LTO Cycle times'!$D$8,VLOOKUP($A399,'Taxi in times'!$B$3684:$C$4389, 2, 0)*60)</f>
        <v>291.63025210084032</v>
      </c>
      <c r="T399" s="30">
        <f>IF(ISNA(VLOOKUP($A399,'Taxi in times'!$B$4389:$C$5084, 2, 0)), 'ICAO LTO Cycle times'!$D$8,VLOOKUP($A399,'Taxi in times'!$B$4389:$C$5084, 2, 0)*60)</f>
        <v>281.45454545454544</v>
      </c>
      <c r="U399" s="30">
        <f>IF(ISNA(VLOOKUP($A399,'Taxi in times'!$B$5085:$C$5749, 2, 0)), 'ICAO LTO Cycle times'!$D$8,VLOOKUP($A399,'Taxi in times'!$B$5085:$C$5749, 2, 0)*60)</f>
        <v>273.15384615384613</v>
      </c>
      <c r="V399" s="30">
        <f>IF(ISNA(VLOOKUP($A399,'Taxi in times'!$B$5750:$C$6509, 2, 0)), 'ICAO LTO Cycle times'!$D$8,VLOOKUP($A399,'Taxi in times'!$B$5750:$C$6509, 2, 0)*60)</f>
        <v>261.96987253765928</v>
      </c>
      <c r="W399" s="30">
        <f>IF(ISNA(VLOOKUP($A399,'Taxi in times'!$B$6510:$C$7239, 2, 0)), 'ICAO LTO Cycle times'!$D$8,VLOOKUP($A399,'Taxi in times'!$B$6510:$C$7239, 2, 0)*60)</f>
        <v>264.68354430379748</v>
      </c>
    </row>
    <row r="400" spans="1:23">
      <c r="A400" s="3" t="s">
        <v>670</v>
      </c>
      <c r="B400" s="30">
        <f>IF(ISNA(VLOOKUP($A400,' Taxi out times'!$B$2:$C$483, 2, 0)), 'ICAO LTO Cycle times'!$D$7,VLOOKUP($A400,' Taxi out times'!$B$2:$C$483, 2, 0)*60)</f>
        <v>1140</v>
      </c>
      <c r="C400" s="30">
        <f>IF(ISNA(VLOOKUP($A400,' Taxi out times'!$B$484:$C$1071, 2, 0)), 'ICAO LTO Cycle times'!$D$7,VLOOKUP($A400,' Taxi out times'!$B$484:$C$1071, 2, 0)*60)</f>
        <v>402.24622030237583</v>
      </c>
      <c r="D400" s="30">
        <f>IF(ISNA(VLOOKUP($A400,' Taxi out times'!$B$1072:$C$1692, 2, 0)), 'ICAO LTO Cycle times'!$D$7,VLOOKUP($A400,' Taxi out times'!$B$1072:$C$1692, 2, 0)*60)</f>
        <v>436.81208053691273</v>
      </c>
      <c r="E400" s="30">
        <f>IF(ISNA(VLOOKUP($A400,' Taxi out times'!$B$1693:$C$2329, 2, 0)), 'ICAO LTO Cycle times'!$D$7,VLOOKUP($A400,' Taxi out times'!$B$1693:$C$2329, 2, 0)*60)</f>
        <v>376.44314868804668</v>
      </c>
      <c r="F400" s="30">
        <f>IF(ISNA(VLOOKUP($A400,' Taxi out times'!$B$2330:$C$2997, 2, 0)), 'ICAO LTO Cycle times'!$D$7,VLOOKUP($A400,' Taxi out times'!$B$2330:$C$2997, 2, 0)*60)</f>
        <v>422.6511627906977</v>
      </c>
      <c r="G400" s="30">
        <f>IF(ISNA(VLOOKUP($A400,' Taxi out times'!$B$2998:$C$3661, 2, 0)), 'ICAO LTO Cycle times'!$D$7,VLOOKUP($A400,' Taxi out times'!$B$2998:$C$3661, 2, 0)*60)</f>
        <v>393.58024691358025</v>
      </c>
      <c r="H400" s="30">
        <f>IF(ISNA(VLOOKUP($A400,' Taxi out times'!$B$3662:$C$4362, 2, 0)), 'ICAO LTO Cycle times'!$D$7,VLOOKUP($A400,' Taxi out times'!$B$3662:$C$4362, 2, 0)*60)</f>
        <v>430.85106382978722</v>
      </c>
      <c r="I400" s="30">
        <f>IF(ISNA(VLOOKUP($A400,' Taxi out times'!$B$4363:$C$5052, 2, 0)), 'ICAO LTO Cycle times'!$D$7,VLOOKUP($A400,' Taxi out times'!$B$4363:$C$5052, 2, 0)*60)</f>
        <v>417.93103448275861</v>
      </c>
      <c r="J400" s="30">
        <f>IF(ISNA(VLOOKUP($A400,' Taxi out times'!$B$5053:$C$5713, 2, 0)), 'ICAO LTO Cycle times'!$D$7,VLOOKUP($A400,' Taxi out times'!$B$5053:$C$5713, 2, 0)*60)</f>
        <v>473.51669941060902</v>
      </c>
      <c r="K400" s="30">
        <f>IF(ISNA(VLOOKUP($A400,' Taxi out times'!$B$5714:$C$6466, 2, 0)), 'ICAO LTO Cycle times'!$D$7,VLOOKUP($A400,' Taxi out times'!$B$5713:$C$6466, 2, 0)*60)</f>
        <v>491.9308357348703</v>
      </c>
      <c r="L400" s="30">
        <f>IF(ISNA(VLOOKUP($A400,' Taxi out times'!$B$6467:$C$7195, 2, 0)), 'ICAO LTO Cycle times'!$D$7,VLOOKUP($A400,' Taxi out times'!$B$6467:$C$7195, 2, 0)*60)</f>
        <v>529.38337801608577</v>
      </c>
      <c r="M400" s="30">
        <f>IF(ISNA(VLOOKUP($A400,'Taxi in times'!$B$2:$C$483, 2, 0)), 'ICAO LTO Cycle times'!$D$8,VLOOKUP($A400,'Taxi in times'!$B$2:$C$483, 2, 0)*60)</f>
        <v>420</v>
      </c>
      <c r="N400" s="30">
        <f>IF(ISNA(VLOOKUP($A400,'Taxi in times'!$B$483:$C$1074, 2, 0)), 'ICAO LTO Cycle times'!$D$8,VLOOKUP($A400,'Taxi in times'!$B$483:$C$1074, 2, 0)*60)</f>
        <v>229.13907284768212</v>
      </c>
      <c r="O400" s="30">
        <f>IF(ISNA(VLOOKUP($A400,'Taxi in times'!$B$1074:$C$1700, 2, 0)), 'ICAO LTO Cycle times'!$D$8,VLOOKUP($A400,'Taxi in times'!$B$1074:$C$1700, 2, 0)*60)</f>
        <v>222.95798319327733</v>
      </c>
      <c r="P400" s="30">
        <f>IF(ISNA(VLOOKUP($A400,'Taxi in times'!$B$1700:$C$2346, 2, 0)), 'ICAO LTO Cycle times'!$D$8,VLOOKUP($A400,'Taxi in times'!$B$1700:$C$2346, 2, 0)*60)</f>
        <v>245.9475218658892</v>
      </c>
      <c r="Q400" s="30">
        <f>IF(ISNA(VLOOKUP($A400,'Taxi in times'!$B$2346:$C$3020, 2, 0)), 'ICAO LTO Cycle times'!$D$8,VLOOKUP($A400,'Taxi in times'!$B$2346:$C$3020, 2, 0)*60)</f>
        <v>262.96983758700696</v>
      </c>
      <c r="R400" s="30">
        <f>IF(ISNA(VLOOKUP($A400,'Taxi in times'!$B$3020:$C$3684, 2, 0)), 'ICAO LTO Cycle times'!$D$8,VLOOKUP($A400,'Taxi in times'!$B$3020:$C$3684, 2, 0)*60)</f>
        <v>223.07053941908714</v>
      </c>
      <c r="S400" s="30">
        <f>IF(ISNA(VLOOKUP($A400,'Taxi in times'!$B$3684:$C$4389, 2, 0)), 'ICAO LTO Cycle times'!$D$8,VLOOKUP($A400,'Taxi in times'!$B$3684:$C$4389, 2, 0)*60)</f>
        <v>240.64285714285717</v>
      </c>
      <c r="T400" s="30">
        <f>IF(ISNA(VLOOKUP($A400,'Taxi in times'!$B$4389:$C$5084, 2, 0)), 'ICAO LTO Cycle times'!$D$8,VLOOKUP($A400,'Taxi in times'!$B$4389:$C$5084, 2, 0)*60)</f>
        <v>217.40259740259742</v>
      </c>
      <c r="U400" s="30">
        <f>IF(ISNA(VLOOKUP($A400,'Taxi in times'!$B$5085:$C$5749, 2, 0)), 'ICAO LTO Cycle times'!$D$8,VLOOKUP($A400,'Taxi in times'!$B$5085:$C$5749, 2, 0)*60)</f>
        <v>226.600790513834</v>
      </c>
      <c r="V400" s="30">
        <f>IF(ISNA(VLOOKUP($A400,'Taxi in times'!$B$5750:$C$6509, 2, 0)), 'ICAO LTO Cycle times'!$D$8,VLOOKUP($A400,'Taxi in times'!$B$5750:$C$6509, 2, 0)*60)</f>
        <v>215.54913294797689</v>
      </c>
      <c r="W400" s="30">
        <f>IF(ISNA(VLOOKUP($A400,'Taxi in times'!$B$6510:$C$7239, 2, 0)), 'ICAO LTO Cycle times'!$D$8,VLOOKUP($A400,'Taxi in times'!$B$6510:$C$7239, 2, 0)*60)</f>
        <v>225.48387096774195</v>
      </c>
    </row>
    <row r="401" spans="1:23">
      <c r="A401" s="3" t="s">
        <v>671</v>
      </c>
      <c r="B401" s="30">
        <f>IF(ISNA(VLOOKUP($A401,' Taxi out times'!$B$2:$C$483, 2, 0)), 'ICAO LTO Cycle times'!$D$7,VLOOKUP($A401,' Taxi out times'!$B$2:$C$483, 2, 0)*60)</f>
        <v>1140</v>
      </c>
      <c r="C401" s="30">
        <f>IF(ISNA(VLOOKUP($A401,' Taxi out times'!$B$484:$C$1071, 2, 0)), 'ICAO LTO Cycle times'!$D$7,VLOOKUP($A401,' Taxi out times'!$B$484:$C$1071, 2, 0)*60)</f>
        <v>1140</v>
      </c>
      <c r="D401" s="30">
        <f>IF(ISNA(VLOOKUP($A401,' Taxi out times'!$B$1072:$C$1692, 2, 0)), 'ICAO LTO Cycle times'!$D$7,VLOOKUP($A401,' Taxi out times'!$B$1072:$C$1692, 2, 0)*60)</f>
        <v>1140</v>
      </c>
      <c r="E401" s="30">
        <f>IF(ISNA(VLOOKUP($A401,' Taxi out times'!$B$1693:$C$2329, 2, 0)), 'ICAO LTO Cycle times'!$D$7,VLOOKUP($A401,' Taxi out times'!$B$1693:$C$2329, 2, 0)*60)</f>
        <v>1140</v>
      </c>
      <c r="F401" s="30">
        <f>IF(ISNA(VLOOKUP($A401,' Taxi out times'!$B$2330:$C$2997, 2, 0)), 'ICAO LTO Cycle times'!$D$7,VLOOKUP($A401,' Taxi out times'!$B$2330:$C$2997, 2, 0)*60)</f>
        <v>453.27731092436971</v>
      </c>
      <c r="G401" s="30">
        <f>IF(ISNA(VLOOKUP($A401,' Taxi out times'!$B$2998:$C$3661, 2, 0)), 'ICAO LTO Cycle times'!$D$7,VLOOKUP($A401,' Taxi out times'!$B$2998:$C$3661, 2, 0)*60)</f>
        <v>462.77227722772278</v>
      </c>
      <c r="H401" s="30">
        <f>IF(ISNA(VLOOKUP($A401,' Taxi out times'!$B$3662:$C$4362, 2, 0)), 'ICAO LTO Cycle times'!$D$7,VLOOKUP($A401,' Taxi out times'!$B$3662:$C$4362, 2, 0)*60)</f>
        <v>1140</v>
      </c>
      <c r="I401" s="30">
        <f>IF(ISNA(VLOOKUP($A401,' Taxi out times'!$B$4363:$C$5052, 2, 0)), 'ICAO LTO Cycle times'!$D$7,VLOOKUP($A401,' Taxi out times'!$B$4363:$C$5052, 2, 0)*60)</f>
        <v>1140</v>
      </c>
      <c r="J401" s="30">
        <f>IF(ISNA(VLOOKUP($A401,' Taxi out times'!$B$5053:$C$5713, 2, 0)), 'ICAO LTO Cycle times'!$D$7,VLOOKUP($A401,' Taxi out times'!$B$5053:$C$5713, 2, 0)*60)</f>
        <v>1140</v>
      </c>
      <c r="K401" s="30">
        <f>IF(ISNA(VLOOKUP($A401,' Taxi out times'!$B$5714:$C$6466, 2, 0)), 'ICAO LTO Cycle times'!$D$7,VLOOKUP($A401,' Taxi out times'!$B$5713:$C$6466, 2, 0)*60)</f>
        <v>373.92857142857139</v>
      </c>
      <c r="L401" s="30">
        <f>IF(ISNA(VLOOKUP($A401,' Taxi out times'!$B$6467:$C$7195, 2, 0)), 'ICAO LTO Cycle times'!$D$7,VLOOKUP($A401,' Taxi out times'!$B$6467:$C$7195, 2, 0)*60)</f>
        <v>1140</v>
      </c>
      <c r="M401" s="30">
        <f>IF(ISNA(VLOOKUP($A401,'Taxi in times'!$B$2:$C$483, 2, 0)), 'ICAO LTO Cycle times'!$D$8,VLOOKUP($A401,'Taxi in times'!$B$2:$C$483, 2, 0)*60)</f>
        <v>420</v>
      </c>
      <c r="N401" s="30">
        <f>IF(ISNA(VLOOKUP($A401,'Taxi in times'!$B$483:$C$1074, 2, 0)), 'ICAO LTO Cycle times'!$D$8,VLOOKUP($A401,'Taxi in times'!$B$483:$C$1074, 2, 0)*60)</f>
        <v>420</v>
      </c>
      <c r="O401" s="30">
        <f>IF(ISNA(VLOOKUP($A401,'Taxi in times'!$B$1074:$C$1700, 2, 0)), 'ICAO LTO Cycle times'!$D$8,VLOOKUP($A401,'Taxi in times'!$B$1074:$C$1700, 2, 0)*60)</f>
        <v>420</v>
      </c>
      <c r="P401" s="30">
        <f>IF(ISNA(VLOOKUP($A401,'Taxi in times'!$B$1700:$C$2346, 2, 0)), 'ICAO LTO Cycle times'!$D$8,VLOOKUP($A401,'Taxi in times'!$B$1700:$C$2346, 2, 0)*60)</f>
        <v>420</v>
      </c>
      <c r="Q401" s="30">
        <f>IF(ISNA(VLOOKUP($A401,'Taxi in times'!$B$2346:$C$3020, 2, 0)), 'ICAO LTO Cycle times'!$D$8,VLOOKUP($A401,'Taxi in times'!$B$2346:$C$3020, 2, 0)*60)</f>
        <v>252.20338983050848</v>
      </c>
      <c r="R401" s="30">
        <f>IF(ISNA(VLOOKUP($A401,'Taxi in times'!$B$3020:$C$3684, 2, 0)), 'ICAO LTO Cycle times'!$D$8,VLOOKUP($A401,'Taxi in times'!$B$3020:$C$3684, 2, 0)*60)</f>
        <v>420</v>
      </c>
      <c r="S401" s="30">
        <f>IF(ISNA(VLOOKUP($A401,'Taxi in times'!$B$3684:$C$4389, 2, 0)), 'ICAO LTO Cycle times'!$D$8,VLOOKUP($A401,'Taxi in times'!$B$3684:$C$4389, 2, 0)*60)</f>
        <v>420</v>
      </c>
      <c r="T401" s="30">
        <f>IF(ISNA(VLOOKUP($A401,'Taxi in times'!$B$4389:$C$5084, 2, 0)), 'ICAO LTO Cycle times'!$D$8,VLOOKUP($A401,'Taxi in times'!$B$4389:$C$5084, 2, 0)*60)</f>
        <v>420</v>
      </c>
      <c r="U401" s="30">
        <f>IF(ISNA(VLOOKUP($A401,'Taxi in times'!$B$5085:$C$5749, 2, 0)), 'ICAO LTO Cycle times'!$D$8,VLOOKUP($A401,'Taxi in times'!$B$5085:$C$5749, 2, 0)*60)</f>
        <v>420</v>
      </c>
      <c r="V401" s="30">
        <f>IF(ISNA(VLOOKUP($A401,'Taxi in times'!$B$5750:$C$6509, 2, 0)), 'ICAO LTO Cycle times'!$D$8,VLOOKUP($A401,'Taxi in times'!$B$5750:$C$6509, 2, 0)*60)</f>
        <v>300</v>
      </c>
      <c r="W401" s="30">
        <f>IF(ISNA(VLOOKUP($A401,'Taxi in times'!$B$6510:$C$7239, 2, 0)), 'ICAO LTO Cycle times'!$D$8,VLOOKUP($A401,'Taxi in times'!$B$6510:$C$7239, 2, 0)*60)</f>
        <v>420</v>
      </c>
    </row>
    <row r="402" spans="1:23">
      <c r="A402" s="3" t="s">
        <v>672</v>
      </c>
      <c r="B402" s="30">
        <f>IF(ISNA(VLOOKUP($A402,' Taxi out times'!$B$2:$C$483, 2, 0)), 'ICAO LTO Cycle times'!$D$7,VLOOKUP($A402,' Taxi out times'!$B$2:$C$483, 2, 0)*60)</f>
        <v>499.50248756218906</v>
      </c>
      <c r="C402" s="30">
        <f>IF(ISNA(VLOOKUP($A402,' Taxi out times'!$B$484:$C$1071, 2, 0)), 'ICAO LTO Cycle times'!$D$7,VLOOKUP($A402,' Taxi out times'!$B$484:$C$1071, 2, 0)*60)</f>
        <v>552.50183418928839</v>
      </c>
      <c r="D402" s="30">
        <f>IF(ISNA(VLOOKUP($A402,' Taxi out times'!$B$1072:$C$1692, 2, 0)), 'ICAO LTO Cycle times'!$D$7,VLOOKUP($A402,' Taxi out times'!$B$1072:$C$1692, 2, 0)*60)</f>
        <v>544.79843953185957</v>
      </c>
      <c r="E402" s="30">
        <f>IF(ISNA(VLOOKUP($A402,' Taxi out times'!$B$1693:$C$2329, 2, 0)), 'ICAO LTO Cycle times'!$D$7,VLOOKUP($A402,' Taxi out times'!$B$1693:$C$2329, 2, 0)*60)</f>
        <v>496.95839311334294</v>
      </c>
      <c r="F402" s="30">
        <f>IF(ISNA(VLOOKUP($A402,' Taxi out times'!$B$2330:$C$2997, 2, 0)), 'ICAO LTO Cycle times'!$D$7,VLOOKUP($A402,' Taxi out times'!$B$2330:$C$2997, 2, 0)*60)</f>
        <v>502.36425339366514</v>
      </c>
      <c r="G402" s="30">
        <f>IF(ISNA(VLOOKUP($A402,' Taxi out times'!$B$2998:$C$3661, 2, 0)), 'ICAO LTO Cycle times'!$D$7,VLOOKUP($A402,' Taxi out times'!$B$2998:$C$3661, 2, 0)*60)</f>
        <v>512.91531698287838</v>
      </c>
      <c r="H402" s="30">
        <f>IF(ISNA(VLOOKUP($A402,' Taxi out times'!$B$3662:$C$4362, 2, 0)), 'ICAO LTO Cycle times'!$D$7,VLOOKUP($A402,' Taxi out times'!$B$3662:$C$4362, 2, 0)*60)</f>
        <v>457.46703955253696</v>
      </c>
      <c r="I402" s="30">
        <f>IF(ISNA(VLOOKUP($A402,' Taxi out times'!$B$4363:$C$5052, 2, 0)), 'ICAO LTO Cycle times'!$D$7,VLOOKUP($A402,' Taxi out times'!$B$4363:$C$5052, 2, 0)*60)</f>
        <v>470.66761363636363</v>
      </c>
      <c r="J402" s="30">
        <f>IF(ISNA(VLOOKUP($A402,' Taxi out times'!$B$5053:$C$5713, 2, 0)), 'ICAO LTO Cycle times'!$D$7,VLOOKUP($A402,' Taxi out times'!$B$5053:$C$5713, 2, 0)*60)</f>
        <v>461.95412064570945</v>
      </c>
      <c r="K402" s="30">
        <f>IF(ISNA(VLOOKUP($A402,' Taxi out times'!$B$5714:$C$6466, 2, 0)), 'ICAO LTO Cycle times'!$D$7,VLOOKUP($A402,' Taxi out times'!$B$5713:$C$6466, 2, 0)*60)</f>
        <v>468.34722903384011</v>
      </c>
      <c r="L402" s="30">
        <f>IF(ISNA(VLOOKUP($A402,' Taxi out times'!$B$6467:$C$7195, 2, 0)), 'ICAO LTO Cycle times'!$D$7,VLOOKUP($A402,' Taxi out times'!$B$6467:$C$7195, 2, 0)*60)</f>
        <v>478.18336886993603</v>
      </c>
      <c r="M402" s="30">
        <f>IF(ISNA(VLOOKUP($A402,'Taxi in times'!$B$2:$C$483, 2, 0)), 'ICAO LTO Cycle times'!$D$8,VLOOKUP($A402,'Taxi in times'!$B$2:$C$483, 2, 0)*60)</f>
        <v>214.12935323383087</v>
      </c>
      <c r="N402" s="30">
        <f>IF(ISNA(VLOOKUP($A402,'Taxi in times'!$B$483:$C$1074, 2, 0)), 'ICAO LTO Cycle times'!$D$8,VLOOKUP($A402,'Taxi in times'!$B$483:$C$1074, 2, 0)*60)</f>
        <v>219.95555555555555</v>
      </c>
      <c r="O402" s="30">
        <f>IF(ISNA(VLOOKUP($A402,'Taxi in times'!$B$1074:$C$1700, 2, 0)), 'ICAO LTO Cycle times'!$D$8,VLOOKUP($A402,'Taxi in times'!$B$1074:$C$1700, 2, 0)*60)</f>
        <v>217.99472295514511</v>
      </c>
      <c r="P402" s="30">
        <f>IF(ISNA(VLOOKUP($A402,'Taxi in times'!$B$1700:$C$2346, 2, 0)), 'ICAO LTO Cycle times'!$D$8,VLOOKUP($A402,'Taxi in times'!$B$1700:$C$2346, 2, 0)*60)</f>
        <v>219.55619183965641</v>
      </c>
      <c r="Q402" s="30">
        <f>IF(ISNA(VLOOKUP($A402,'Taxi in times'!$B$2346:$C$3020, 2, 0)), 'ICAO LTO Cycle times'!$D$8,VLOOKUP($A402,'Taxi in times'!$B$2346:$C$3020, 2, 0)*60)</f>
        <v>221.46757679180888</v>
      </c>
      <c r="R402" s="30">
        <f>IF(ISNA(VLOOKUP($A402,'Taxi in times'!$B$3020:$C$3684, 2, 0)), 'ICAO LTO Cycle times'!$D$8,VLOOKUP($A402,'Taxi in times'!$B$3020:$C$3684, 2, 0)*60)</f>
        <v>225.10257014854986</v>
      </c>
      <c r="S402" s="30">
        <f>IF(ISNA(VLOOKUP($A402,'Taxi in times'!$B$3684:$C$4389, 2, 0)), 'ICAO LTO Cycle times'!$D$8,VLOOKUP($A402,'Taxi in times'!$B$3684:$C$4389, 2, 0)*60)</f>
        <v>228.08681672025722</v>
      </c>
      <c r="T402" s="30">
        <f>IF(ISNA(VLOOKUP($A402,'Taxi in times'!$B$4389:$C$5084, 2, 0)), 'ICAO LTO Cycle times'!$D$8,VLOOKUP($A402,'Taxi in times'!$B$4389:$C$5084, 2, 0)*60)</f>
        <v>207.76947705442905</v>
      </c>
      <c r="U402" s="30">
        <f>IF(ISNA(VLOOKUP($A402,'Taxi in times'!$B$5085:$C$5749, 2, 0)), 'ICAO LTO Cycle times'!$D$8,VLOOKUP($A402,'Taxi in times'!$B$5085:$C$5749, 2, 0)*60)</f>
        <v>209.36967632027259</v>
      </c>
      <c r="V402" s="30">
        <f>IF(ISNA(VLOOKUP($A402,'Taxi in times'!$B$5750:$C$6509, 2, 0)), 'ICAO LTO Cycle times'!$D$8,VLOOKUP($A402,'Taxi in times'!$B$5750:$C$6509, 2, 0)*60)</f>
        <v>213.33985808661612</v>
      </c>
      <c r="W402" s="30">
        <f>IF(ISNA(VLOOKUP($A402,'Taxi in times'!$B$6510:$C$7239, 2, 0)), 'ICAO LTO Cycle times'!$D$8,VLOOKUP($A402,'Taxi in times'!$B$6510:$C$7239, 2, 0)*60)</f>
        <v>207.28434504792332</v>
      </c>
    </row>
    <row r="403" spans="1:23">
      <c r="A403" s="3" t="s">
        <v>673</v>
      </c>
      <c r="B403" s="30">
        <f>IF(ISNA(VLOOKUP($A403,' Taxi out times'!$B$2:$C$483, 2, 0)), 'ICAO LTO Cycle times'!$D$7,VLOOKUP($A403,' Taxi out times'!$B$2:$C$483, 2, 0)*60)</f>
        <v>470.72968490878941</v>
      </c>
      <c r="C403" s="30">
        <f>IF(ISNA(VLOOKUP($A403,' Taxi out times'!$B$484:$C$1071, 2, 0)), 'ICAO LTO Cycle times'!$D$7,VLOOKUP($A403,' Taxi out times'!$B$484:$C$1071, 2, 0)*60)</f>
        <v>439.14202898550724</v>
      </c>
      <c r="D403" s="30">
        <f>IF(ISNA(VLOOKUP($A403,' Taxi out times'!$B$1072:$C$1692, 2, 0)), 'ICAO LTO Cycle times'!$D$7,VLOOKUP($A403,' Taxi out times'!$B$1072:$C$1692, 2, 0)*60)</f>
        <v>431.19240724762722</v>
      </c>
      <c r="E403" s="30">
        <f>IF(ISNA(VLOOKUP($A403,' Taxi out times'!$B$1693:$C$2329, 2, 0)), 'ICAO LTO Cycle times'!$D$7,VLOOKUP($A403,' Taxi out times'!$B$1693:$C$2329, 2, 0)*60)</f>
        <v>439.62318246979316</v>
      </c>
      <c r="F403" s="30">
        <f>IF(ISNA(VLOOKUP($A403,' Taxi out times'!$B$2330:$C$2997, 2, 0)), 'ICAO LTO Cycle times'!$D$7,VLOOKUP($A403,' Taxi out times'!$B$2330:$C$2997, 2, 0)*60)</f>
        <v>509.69847994019437</v>
      </c>
      <c r="G403" s="30">
        <f>IF(ISNA(VLOOKUP($A403,' Taxi out times'!$B$2998:$C$3661, 2, 0)), 'ICAO LTO Cycle times'!$D$7,VLOOKUP($A403,' Taxi out times'!$B$2998:$C$3661, 2, 0)*60)</f>
        <v>547.7112911618226</v>
      </c>
      <c r="H403" s="30">
        <f>IF(ISNA(VLOOKUP($A403,' Taxi out times'!$B$3662:$C$4362, 2, 0)), 'ICAO LTO Cycle times'!$D$7,VLOOKUP($A403,' Taxi out times'!$B$3662:$C$4362, 2, 0)*60)</f>
        <v>463.61952861952864</v>
      </c>
      <c r="I403" s="30">
        <f>IF(ISNA(VLOOKUP($A403,' Taxi out times'!$B$4363:$C$5052, 2, 0)), 'ICAO LTO Cycle times'!$D$7,VLOOKUP($A403,' Taxi out times'!$B$4363:$C$5052, 2, 0)*60)</f>
        <v>439.62545222387746</v>
      </c>
      <c r="J403" s="30">
        <f>IF(ISNA(VLOOKUP($A403,' Taxi out times'!$B$5053:$C$5713, 2, 0)), 'ICAO LTO Cycle times'!$D$7,VLOOKUP($A403,' Taxi out times'!$B$5053:$C$5713, 2, 0)*60)</f>
        <v>430.84396871140387</v>
      </c>
      <c r="K403" s="30">
        <f>IF(ISNA(VLOOKUP($A403,' Taxi out times'!$B$5714:$C$6466, 2, 0)), 'ICAO LTO Cycle times'!$D$7,VLOOKUP($A403,' Taxi out times'!$B$5713:$C$6466, 2, 0)*60)</f>
        <v>424.55864570737606</v>
      </c>
      <c r="L403" s="30">
        <f>IF(ISNA(VLOOKUP($A403,' Taxi out times'!$B$6467:$C$7195, 2, 0)), 'ICAO LTO Cycle times'!$D$7,VLOOKUP($A403,' Taxi out times'!$B$6467:$C$7195, 2, 0)*60)</f>
        <v>457.70323859881034</v>
      </c>
      <c r="M403" s="30">
        <f>IF(ISNA(VLOOKUP($A403,'Taxi in times'!$B$2:$C$483, 2, 0)), 'ICAO LTO Cycle times'!$D$8,VLOOKUP($A403,'Taxi in times'!$B$2:$C$483, 2, 0)*60)</f>
        <v>272.94117647058823</v>
      </c>
      <c r="N403" s="30">
        <f>IF(ISNA(VLOOKUP($A403,'Taxi in times'!$B$483:$C$1074, 2, 0)), 'ICAO LTO Cycle times'!$D$8,VLOOKUP($A403,'Taxi in times'!$B$483:$C$1074, 2, 0)*60)</f>
        <v>269.10352805089644</v>
      </c>
      <c r="O403" s="30">
        <f>IF(ISNA(VLOOKUP($A403,'Taxi in times'!$B$1074:$C$1700, 2, 0)), 'ICAO LTO Cycle times'!$D$8,VLOOKUP($A403,'Taxi in times'!$B$1074:$C$1700, 2, 0)*60)</f>
        <v>266.41450777202073</v>
      </c>
      <c r="P403" s="30">
        <f>IF(ISNA(VLOOKUP($A403,'Taxi in times'!$B$1700:$C$2346, 2, 0)), 'ICAO LTO Cycle times'!$D$8,VLOOKUP($A403,'Taxi in times'!$B$1700:$C$2346, 2, 0)*60)</f>
        <v>276.37553691961546</v>
      </c>
      <c r="Q403" s="30">
        <f>IF(ISNA(VLOOKUP($A403,'Taxi in times'!$B$2346:$C$3020, 2, 0)), 'ICAO LTO Cycle times'!$D$8,VLOOKUP($A403,'Taxi in times'!$B$2346:$C$3020, 2, 0)*60)</f>
        <v>293.07308970099666</v>
      </c>
      <c r="R403" s="30">
        <f>IF(ISNA(VLOOKUP($A403,'Taxi in times'!$B$3020:$C$3684, 2, 0)), 'ICAO LTO Cycle times'!$D$8,VLOOKUP($A403,'Taxi in times'!$B$3020:$C$3684, 2, 0)*60)</f>
        <v>297.56256962495354</v>
      </c>
      <c r="S403" s="30">
        <f>IF(ISNA(VLOOKUP($A403,'Taxi in times'!$B$3684:$C$4389, 2, 0)), 'ICAO LTO Cycle times'!$D$8,VLOOKUP($A403,'Taxi in times'!$B$3684:$C$4389, 2, 0)*60)</f>
        <v>295.20774845592365</v>
      </c>
      <c r="T403" s="30">
        <f>IF(ISNA(VLOOKUP($A403,'Taxi in times'!$B$4389:$C$5084, 2, 0)), 'ICAO LTO Cycle times'!$D$8,VLOOKUP($A403,'Taxi in times'!$B$4389:$C$5084, 2, 0)*60)</f>
        <v>309.67453733248249</v>
      </c>
      <c r="U403" s="30">
        <f>IF(ISNA(VLOOKUP($A403,'Taxi in times'!$B$5085:$C$5749, 2, 0)), 'ICAO LTO Cycle times'!$D$8,VLOOKUP($A403,'Taxi in times'!$B$5085:$C$5749, 2, 0)*60)</f>
        <v>316.26029654036245</v>
      </c>
      <c r="V403" s="30">
        <f>IF(ISNA(VLOOKUP($A403,'Taxi in times'!$B$5750:$C$6509, 2, 0)), 'ICAO LTO Cycle times'!$D$8,VLOOKUP($A403,'Taxi in times'!$B$5750:$C$6509, 2, 0)*60)</f>
        <v>299.5039322444041</v>
      </c>
      <c r="W403" s="30">
        <f>IF(ISNA(VLOOKUP($A403,'Taxi in times'!$B$6510:$C$7239, 2, 0)), 'ICAO LTO Cycle times'!$D$8,VLOOKUP($A403,'Taxi in times'!$B$6510:$C$7239, 2, 0)*60)</f>
        <v>305.17429373864201</v>
      </c>
    </row>
    <row r="404" spans="1:23">
      <c r="A404" s="3" t="s">
        <v>674</v>
      </c>
      <c r="B404" s="30">
        <f>IF(ISNA(VLOOKUP($A404,' Taxi out times'!$B$2:$C$483, 2, 0)), 'ICAO LTO Cycle times'!$D$7,VLOOKUP($A404,' Taxi out times'!$B$2:$C$483, 2, 0)*60)</f>
        <v>527.47252747252753</v>
      </c>
      <c r="C404" s="30">
        <f>IF(ISNA(VLOOKUP($A404,' Taxi out times'!$B$484:$C$1071, 2, 0)), 'ICAO LTO Cycle times'!$D$7,VLOOKUP($A404,' Taxi out times'!$B$484:$C$1071, 2, 0)*60)</f>
        <v>1140</v>
      </c>
      <c r="D404" s="30">
        <f>IF(ISNA(VLOOKUP($A404,' Taxi out times'!$B$1072:$C$1692, 2, 0)), 'ICAO LTO Cycle times'!$D$7,VLOOKUP($A404,' Taxi out times'!$B$1072:$C$1692, 2, 0)*60)</f>
        <v>1140</v>
      </c>
      <c r="E404" s="30">
        <f>IF(ISNA(VLOOKUP($A404,' Taxi out times'!$B$1693:$C$2329, 2, 0)), 'ICAO LTO Cycle times'!$D$7,VLOOKUP($A404,' Taxi out times'!$B$1693:$C$2329, 2, 0)*60)</f>
        <v>1140</v>
      </c>
      <c r="F404" s="30">
        <f>IF(ISNA(VLOOKUP($A404,' Taxi out times'!$B$2330:$C$2997, 2, 0)), 'ICAO LTO Cycle times'!$D$7,VLOOKUP($A404,' Taxi out times'!$B$2330:$C$2997, 2, 0)*60)</f>
        <v>409.42754919499106</v>
      </c>
      <c r="G404" s="30">
        <f>IF(ISNA(VLOOKUP($A404,' Taxi out times'!$B$2998:$C$3661, 2, 0)), 'ICAO LTO Cycle times'!$D$7,VLOOKUP($A404,' Taxi out times'!$B$2998:$C$3661, 2, 0)*60)</f>
        <v>420.67796610169489</v>
      </c>
      <c r="H404" s="30">
        <f>IF(ISNA(VLOOKUP($A404,' Taxi out times'!$B$3662:$C$4362, 2, 0)), 'ICAO LTO Cycle times'!$D$7,VLOOKUP($A404,' Taxi out times'!$B$3662:$C$4362, 2, 0)*60)</f>
        <v>427.34426229508199</v>
      </c>
      <c r="I404" s="30">
        <f>IF(ISNA(VLOOKUP($A404,' Taxi out times'!$B$4363:$C$5052, 2, 0)), 'ICAO LTO Cycle times'!$D$7,VLOOKUP($A404,' Taxi out times'!$B$4363:$C$5052, 2, 0)*60)</f>
        <v>426.85039370078738</v>
      </c>
      <c r="J404" s="30">
        <f>IF(ISNA(VLOOKUP($A404,' Taxi out times'!$B$5053:$C$5713, 2, 0)), 'ICAO LTO Cycle times'!$D$7,VLOOKUP($A404,' Taxi out times'!$B$5053:$C$5713, 2, 0)*60)</f>
        <v>457.42128935532236</v>
      </c>
      <c r="K404" s="30">
        <f>IF(ISNA(VLOOKUP($A404,' Taxi out times'!$B$5714:$C$6466, 2, 0)), 'ICAO LTO Cycle times'!$D$7,VLOOKUP($A404,' Taxi out times'!$B$5713:$C$6466, 2, 0)*60)</f>
        <v>477.93991416309012</v>
      </c>
      <c r="L404" s="30">
        <f>IF(ISNA(VLOOKUP($A404,' Taxi out times'!$B$6467:$C$7195, 2, 0)), 'ICAO LTO Cycle times'!$D$7,VLOOKUP($A404,' Taxi out times'!$B$6467:$C$7195, 2, 0)*60)</f>
        <v>426.91642651296831</v>
      </c>
      <c r="M404" s="30">
        <f>IF(ISNA(VLOOKUP($A404,'Taxi in times'!$B$2:$C$483, 2, 0)), 'ICAO LTO Cycle times'!$D$8,VLOOKUP($A404,'Taxi in times'!$B$2:$C$483, 2, 0)*60)</f>
        <v>253.74301675977654</v>
      </c>
      <c r="N404" s="30">
        <f>IF(ISNA(VLOOKUP($A404,'Taxi in times'!$B$483:$C$1074, 2, 0)), 'ICAO LTO Cycle times'!$D$8,VLOOKUP($A404,'Taxi in times'!$B$483:$C$1074, 2, 0)*60)</f>
        <v>420</v>
      </c>
      <c r="O404" s="30">
        <f>IF(ISNA(VLOOKUP($A404,'Taxi in times'!$B$1074:$C$1700, 2, 0)), 'ICAO LTO Cycle times'!$D$8,VLOOKUP($A404,'Taxi in times'!$B$1074:$C$1700, 2, 0)*60)</f>
        <v>420</v>
      </c>
      <c r="P404" s="30">
        <f>IF(ISNA(VLOOKUP($A404,'Taxi in times'!$B$1700:$C$2346, 2, 0)), 'ICAO LTO Cycle times'!$D$8,VLOOKUP($A404,'Taxi in times'!$B$1700:$C$2346, 2, 0)*60)</f>
        <v>420</v>
      </c>
      <c r="Q404" s="30">
        <f>IF(ISNA(VLOOKUP($A404,'Taxi in times'!$B$2346:$C$3020, 2, 0)), 'ICAO LTO Cycle times'!$D$8,VLOOKUP($A404,'Taxi in times'!$B$2346:$C$3020, 2, 0)*60)</f>
        <v>284.93297587131366</v>
      </c>
      <c r="R404" s="30">
        <f>IF(ISNA(VLOOKUP($A404,'Taxi in times'!$B$3020:$C$3684, 2, 0)), 'ICAO LTO Cycle times'!$D$8,VLOOKUP($A404,'Taxi in times'!$B$3020:$C$3684, 2, 0)*60)</f>
        <v>291.02961918194637</v>
      </c>
      <c r="S404" s="30">
        <f>IF(ISNA(VLOOKUP($A404,'Taxi in times'!$B$3684:$C$4389, 2, 0)), 'ICAO LTO Cycle times'!$D$8,VLOOKUP($A404,'Taxi in times'!$B$3684:$C$4389, 2, 0)*60)</f>
        <v>286.75409836065575</v>
      </c>
      <c r="T404" s="30">
        <f>IF(ISNA(VLOOKUP($A404,'Taxi in times'!$B$4389:$C$5084, 2, 0)), 'ICAO LTO Cycle times'!$D$8,VLOOKUP($A404,'Taxi in times'!$B$4389:$C$5084, 2, 0)*60)</f>
        <v>289.09626719056973</v>
      </c>
      <c r="U404" s="30">
        <f>IF(ISNA(VLOOKUP($A404,'Taxi in times'!$B$5085:$C$5749, 2, 0)), 'ICAO LTO Cycle times'!$D$8,VLOOKUP($A404,'Taxi in times'!$B$5085:$C$5749, 2, 0)*60)</f>
        <v>267.36363636363637</v>
      </c>
      <c r="V404" s="30">
        <f>IF(ISNA(VLOOKUP($A404,'Taxi in times'!$B$5750:$C$6509, 2, 0)), 'ICAO LTO Cycle times'!$D$8,VLOOKUP($A404,'Taxi in times'!$B$5750:$C$6509, 2, 0)*60)</f>
        <v>281.72965116279067</v>
      </c>
      <c r="W404" s="30">
        <f>IF(ISNA(VLOOKUP($A404,'Taxi in times'!$B$6510:$C$7239, 2, 0)), 'ICAO LTO Cycle times'!$D$8,VLOOKUP($A404,'Taxi in times'!$B$6510:$C$7239, 2, 0)*60)</f>
        <v>282.55714285714288</v>
      </c>
    </row>
    <row r="405" spans="1:23">
      <c r="A405" s="3" t="s">
        <v>675</v>
      </c>
      <c r="B405" s="30">
        <f>IF(ISNA(VLOOKUP($A405,' Taxi out times'!$B$2:$C$483, 2, 0)), 'ICAO LTO Cycle times'!$D$7,VLOOKUP($A405,' Taxi out times'!$B$2:$C$483, 2, 0)*60)</f>
        <v>1140</v>
      </c>
      <c r="C405" s="30">
        <f>IF(ISNA(VLOOKUP($A405,' Taxi out times'!$B$484:$C$1071, 2, 0)), 'ICAO LTO Cycle times'!$D$7,VLOOKUP($A405,' Taxi out times'!$B$484:$C$1071, 2, 0)*60)</f>
        <v>426.38297872340428</v>
      </c>
      <c r="D405" s="30">
        <f>IF(ISNA(VLOOKUP($A405,' Taxi out times'!$B$1072:$C$1692, 2, 0)), 'ICAO LTO Cycle times'!$D$7,VLOOKUP($A405,' Taxi out times'!$B$1072:$C$1692, 2, 0)*60)</f>
        <v>415</v>
      </c>
      <c r="E405" s="30">
        <f>IF(ISNA(VLOOKUP($A405,' Taxi out times'!$B$1693:$C$2329, 2, 0)), 'ICAO LTO Cycle times'!$D$7,VLOOKUP($A405,' Taxi out times'!$B$1693:$C$2329, 2, 0)*60)</f>
        <v>398.54166666666663</v>
      </c>
      <c r="F405" s="30">
        <f>IF(ISNA(VLOOKUP($A405,' Taxi out times'!$B$2330:$C$2997, 2, 0)), 'ICAO LTO Cycle times'!$D$7,VLOOKUP($A405,' Taxi out times'!$B$2330:$C$2997, 2, 0)*60)</f>
        <v>369.70588235294122</v>
      </c>
      <c r="G405" s="30">
        <f>IF(ISNA(VLOOKUP($A405,' Taxi out times'!$B$2998:$C$3661, 2, 0)), 'ICAO LTO Cycle times'!$D$7,VLOOKUP($A405,' Taxi out times'!$B$2998:$C$3661, 2, 0)*60)</f>
        <v>453.33333333333331</v>
      </c>
      <c r="H405" s="30">
        <f>IF(ISNA(VLOOKUP($A405,' Taxi out times'!$B$3662:$C$4362, 2, 0)), 'ICAO LTO Cycle times'!$D$7,VLOOKUP($A405,' Taxi out times'!$B$3662:$C$4362, 2, 0)*60)</f>
        <v>383.42857142857144</v>
      </c>
      <c r="I405" s="30">
        <f>IF(ISNA(VLOOKUP($A405,' Taxi out times'!$B$4363:$C$5052, 2, 0)), 'ICAO LTO Cycle times'!$D$7,VLOOKUP($A405,' Taxi out times'!$B$4363:$C$5052, 2, 0)*60)</f>
        <v>1140</v>
      </c>
      <c r="J405" s="30">
        <f>IF(ISNA(VLOOKUP($A405,' Taxi out times'!$B$5053:$C$5713, 2, 0)), 'ICAO LTO Cycle times'!$D$7,VLOOKUP($A405,' Taxi out times'!$B$5053:$C$5713, 2, 0)*60)</f>
        <v>1140</v>
      </c>
      <c r="K405" s="30">
        <f>IF(ISNA(VLOOKUP($A405,' Taxi out times'!$B$5714:$C$6466, 2, 0)), 'ICAO LTO Cycle times'!$D$7,VLOOKUP($A405,' Taxi out times'!$B$5713:$C$6466, 2, 0)*60)</f>
        <v>1140</v>
      </c>
      <c r="L405" s="30">
        <f>IF(ISNA(VLOOKUP($A405,' Taxi out times'!$B$6467:$C$7195, 2, 0)), 'ICAO LTO Cycle times'!$D$7,VLOOKUP($A405,' Taxi out times'!$B$6467:$C$7195, 2, 0)*60)</f>
        <v>1140</v>
      </c>
      <c r="M405" s="30">
        <f>IF(ISNA(VLOOKUP($A405,'Taxi in times'!$B$2:$C$483, 2, 0)), 'ICAO LTO Cycle times'!$D$8,VLOOKUP($A405,'Taxi in times'!$B$2:$C$483, 2, 0)*60)</f>
        <v>420</v>
      </c>
      <c r="N405" s="30">
        <f>IF(ISNA(VLOOKUP($A405,'Taxi in times'!$B$483:$C$1074, 2, 0)), 'ICAO LTO Cycle times'!$D$8,VLOOKUP($A405,'Taxi in times'!$B$483:$C$1074, 2, 0)*60)</f>
        <v>258.12949640287769</v>
      </c>
      <c r="O405" s="30">
        <f>IF(ISNA(VLOOKUP($A405,'Taxi in times'!$B$1074:$C$1700, 2, 0)), 'ICAO LTO Cycle times'!$D$8,VLOOKUP($A405,'Taxi in times'!$B$1074:$C$1700, 2, 0)*60)</f>
        <v>276.71328671328672</v>
      </c>
      <c r="P405" s="30">
        <f>IF(ISNA(VLOOKUP($A405,'Taxi in times'!$B$1700:$C$2346, 2, 0)), 'ICAO LTO Cycle times'!$D$8,VLOOKUP($A405,'Taxi in times'!$B$1700:$C$2346, 2, 0)*60)</f>
        <v>260.27874564459927</v>
      </c>
      <c r="Q405" s="30">
        <f>IF(ISNA(VLOOKUP($A405,'Taxi in times'!$B$2346:$C$3020, 2, 0)), 'ICAO LTO Cycle times'!$D$8,VLOOKUP($A405,'Taxi in times'!$B$2346:$C$3020, 2, 0)*60)</f>
        <v>208.68613138686132</v>
      </c>
      <c r="R405" s="30">
        <f>IF(ISNA(VLOOKUP($A405,'Taxi in times'!$B$3020:$C$3684, 2, 0)), 'ICAO LTO Cycle times'!$D$8,VLOOKUP($A405,'Taxi in times'!$B$3020:$C$3684, 2, 0)*60)</f>
        <v>219.31034482758622</v>
      </c>
      <c r="S405" s="30">
        <f>IF(ISNA(VLOOKUP($A405,'Taxi in times'!$B$3684:$C$4389, 2, 0)), 'ICAO LTO Cycle times'!$D$8,VLOOKUP($A405,'Taxi in times'!$B$3684:$C$4389, 2, 0)*60)</f>
        <v>213.11320754716979</v>
      </c>
      <c r="T405" s="30">
        <f>IF(ISNA(VLOOKUP($A405,'Taxi in times'!$B$4389:$C$5084, 2, 0)), 'ICAO LTO Cycle times'!$D$8,VLOOKUP($A405,'Taxi in times'!$B$4389:$C$5084, 2, 0)*60)</f>
        <v>420</v>
      </c>
      <c r="U405" s="30">
        <f>IF(ISNA(VLOOKUP($A405,'Taxi in times'!$B$5085:$C$5749, 2, 0)), 'ICAO LTO Cycle times'!$D$8,VLOOKUP($A405,'Taxi in times'!$B$5085:$C$5749, 2, 0)*60)</f>
        <v>420</v>
      </c>
      <c r="V405" s="30">
        <f>IF(ISNA(VLOOKUP($A405,'Taxi in times'!$B$5750:$C$6509, 2, 0)), 'ICAO LTO Cycle times'!$D$8,VLOOKUP($A405,'Taxi in times'!$B$5750:$C$6509, 2, 0)*60)</f>
        <v>420</v>
      </c>
      <c r="W405" s="30">
        <f>IF(ISNA(VLOOKUP($A405,'Taxi in times'!$B$6510:$C$7239, 2, 0)), 'ICAO LTO Cycle times'!$D$8,VLOOKUP($A405,'Taxi in times'!$B$6510:$C$7239, 2, 0)*60)</f>
        <v>420</v>
      </c>
    </row>
    <row r="406" spans="1:23">
      <c r="A406" s="3" t="s">
        <v>676</v>
      </c>
      <c r="B406" s="30">
        <f>IF(ISNA(VLOOKUP($A406,' Taxi out times'!$B$2:$C$483, 2, 0)), 'ICAO LTO Cycle times'!$D$7,VLOOKUP($A406,' Taxi out times'!$B$2:$C$483, 2, 0)*60)</f>
        <v>617.98051171006898</v>
      </c>
      <c r="C406" s="30">
        <f>IF(ISNA(VLOOKUP($A406,' Taxi out times'!$B$484:$C$1071, 2, 0)), 'ICAO LTO Cycle times'!$D$7,VLOOKUP($A406,' Taxi out times'!$B$484:$C$1071, 2, 0)*60)</f>
        <v>599.31934203062963</v>
      </c>
      <c r="D406" s="30">
        <f>IF(ISNA(VLOOKUP($A406,' Taxi out times'!$B$1072:$C$1692, 2, 0)), 'ICAO LTO Cycle times'!$D$7,VLOOKUP($A406,' Taxi out times'!$B$1072:$C$1692, 2, 0)*60)</f>
        <v>588.78349590761297</v>
      </c>
      <c r="E406" s="30">
        <f>IF(ISNA(VLOOKUP($A406,' Taxi out times'!$B$1693:$C$2329, 2, 0)), 'ICAO LTO Cycle times'!$D$7,VLOOKUP($A406,' Taxi out times'!$B$1693:$C$2329, 2, 0)*60)</f>
        <v>596.09203249812242</v>
      </c>
      <c r="F406" s="30">
        <f>IF(ISNA(VLOOKUP($A406,' Taxi out times'!$B$2330:$C$2997, 2, 0)), 'ICAO LTO Cycle times'!$D$7,VLOOKUP($A406,' Taxi out times'!$B$2330:$C$2997, 2, 0)*60)</f>
        <v>600.3766269731376</v>
      </c>
      <c r="G406" s="30">
        <f>IF(ISNA(VLOOKUP($A406,' Taxi out times'!$B$2998:$C$3661, 2, 0)), 'ICAO LTO Cycle times'!$D$7,VLOOKUP($A406,' Taxi out times'!$B$2998:$C$3661, 2, 0)*60)</f>
        <v>632.44356850306417</v>
      </c>
      <c r="H406" s="30">
        <f>IF(ISNA(VLOOKUP($A406,' Taxi out times'!$B$3662:$C$4362, 2, 0)), 'ICAO LTO Cycle times'!$D$7,VLOOKUP($A406,' Taxi out times'!$B$3662:$C$4362, 2, 0)*60)</f>
        <v>697.07745525642952</v>
      </c>
      <c r="I406" s="30">
        <f>IF(ISNA(VLOOKUP($A406,' Taxi out times'!$B$4363:$C$5052, 2, 0)), 'ICAO LTO Cycle times'!$D$7,VLOOKUP($A406,' Taxi out times'!$B$4363:$C$5052, 2, 0)*60)</f>
        <v>693.47153465346526</v>
      </c>
      <c r="J406" s="30">
        <f>IF(ISNA(VLOOKUP($A406,' Taxi out times'!$B$5053:$C$5713, 2, 0)), 'ICAO LTO Cycle times'!$D$7,VLOOKUP($A406,' Taxi out times'!$B$5053:$C$5713, 2, 0)*60)</f>
        <v>722.55887300252311</v>
      </c>
      <c r="K406" s="30">
        <f>IF(ISNA(VLOOKUP($A406,' Taxi out times'!$B$5714:$C$6466, 2, 0)), 'ICAO LTO Cycle times'!$D$7,VLOOKUP($A406,' Taxi out times'!$B$5713:$C$6466, 2, 0)*60)</f>
        <v>713.80658798661261</v>
      </c>
      <c r="L406" s="30">
        <f>IF(ISNA(VLOOKUP($A406,' Taxi out times'!$B$6467:$C$7195, 2, 0)), 'ICAO LTO Cycle times'!$D$7,VLOOKUP($A406,' Taxi out times'!$B$6467:$C$7195, 2, 0)*60)</f>
        <v>701.23112739224212</v>
      </c>
      <c r="M406" s="30">
        <f>IF(ISNA(VLOOKUP($A406,'Taxi in times'!$B$2:$C$483, 2, 0)), 'ICAO LTO Cycle times'!$D$8,VLOOKUP($A406,'Taxi in times'!$B$2:$C$483, 2, 0)*60)</f>
        <v>298.77906976744185</v>
      </c>
      <c r="N406" s="30">
        <f>IF(ISNA(VLOOKUP($A406,'Taxi in times'!$B$483:$C$1074, 2, 0)), 'ICAO LTO Cycle times'!$D$8,VLOOKUP($A406,'Taxi in times'!$B$483:$C$1074, 2, 0)*60)</f>
        <v>297.39612450845692</v>
      </c>
      <c r="O406" s="30">
        <f>IF(ISNA(VLOOKUP($A406,'Taxi in times'!$B$1074:$C$1700, 2, 0)), 'ICAO LTO Cycle times'!$D$8,VLOOKUP($A406,'Taxi in times'!$B$1074:$C$1700, 2, 0)*60)</f>
        <v>284.81123268232568</v>
      </c>
      <c r="P406" s="30">
        <f>IF(ISNA(VLOOKUP($A406,'Taxi in times'!$B$1700:$C$2346, 2, 0)), 'ICAO LTO Cycle times'!$D$8,VLOOKUP($A406,'Taxi in times'!$B$1700:$C$2346, 2, 0)*60)</f>
        <v>288.66693927622163</v>
      </c>
      <c r="Q406" s="30">
        <f>IF(ISNA(VLOOKUP($A406,'Taxi in times'!$B$2346:$C$3020, 2, 0)), 'ICAO LTO Cycle times'!$D$8,VLOOKUP($A406,'Taxi in times'!$B$2346:$C$3020, 2, 0)*60)</f>
        <v>287.68805309734518</v>
      </c>
      <c r="R406" s="30">
        <f>IF(ISNA(VLOOKUP($A406,'Taxi in times'!$B$3020:$C$3684, 2, 0)), 'ICAO LTO Cycle times'!$D$8,VLOOKUP($A406,'Taxi in times'!$B$3020:$C$3684, 2, 0)*60)</f>
        <v>286.87309738322932</v>
      </c>
      <c r="S406" s="30">
        <f>IF(ISNA(VLOOKUP($A406,'Taxi in times'!$B$3684:$C$4389, 2, 0)), 'ICAO LTO Cycle times'!$D$8,VLOOKUP($A406,'Taxi in times'!$B$3684:$C$4389, 2, 0)*60)</f>
        <v>296.81115854025131</v>
      </c>
      <c r="T406" s="30">
        <f>IF(ISNA(VLOOKUP($A406,'Taxi in times'!$B$4389:$C$5084, 2, 0)), 'ICAO LTO Cycle times'!$D$8,VLOOKUP($A406,'Taxi in times'!$B$4389:$C$5084, 2, 0)*60)</f>
        <v>291.46988509292822</v>
      </c>
      <c r="U406" s="30">
        <f>IF(ISNA(VLOOKUP($A406,'Taxi in times'!$B$5085:$C$5749, 2, 0)), 'ICAO LTO Cycle times'!$D$8,VLOOKUP($A406,'Taxi in times'!$B$5085:$C$5749, 2, 0)*60)</f>
        <v>300.090140451401</v>
      </c>
      <c r="V406" s="30">
        <f>IF(ISNA(VLOOKUP($A406,'Taxi in times'!$B$5750:$C$6509, 2, 0)), 'ICAO LTO Cycle times'!$D$8,VLOOKUP($A406,'Taxi in times'!$B$5750:$C$6509, 2, 0)*60)</f>
        <v>295.06733413241204</v>
      </c>
      <c r="W406" s="30">
        <f>IF(ISNA(VLOOKUP($A406,'Taxi in times'!$B$6510:$C$7239, 2, 0)), 'ICAO LTO Cycle times'!$D$8,VLOOKUP($A406,'Taxi in times'!$B$6510:$C$7239, 2, 0)*60)</f>
        <v>285.10680542242915</v>
      </c>
    </row>
    <row r="407" spans="1:23">
      <c r="A407" s="3" t="s">
        <v>677</v>
      </c>
      <c r="B407" s="30">
        <f>IF(ISNA(VLOOKUP($A407,' Taxi out times'!$B$2:$C$483, 2, 0)), 'ICAO LTO Cycle times'!$D$7,VLOOKUP($A407,' Taxi out times'!$B$2:$C$483, 2, 0)*60)</f>
        <v>433.22573794860904</v>
      </c>
      <c r="C407" s="30">
        <f>IF(ISNA(VLOOKUP($A407,' Taxi out times'!$B$484:$C$1071, 2, 0)), 'ICAO LTO Cycle times'!$D$7,VLOOKUP($A407,' Taxi out times'!$B$484:$C$1071, 2, 0)*60)</f>
        <v>437.64775413711584</v>
      </c>
      <c r="D407" s="30">
        <f>IF(ISNA(VLOOKUP($A407,' Taxi out times'!$B$1072:$C$1692, 2, 0)), 'ICAO LTO Cycle times'!$D$7,VLOOKUP($A407,' Taxi out times'!$B$1072:$C$1692, 2, 0)*60)</f>
        <v>444.61511361634666</v>
      </c>
      <c r="E407" s="30">
        <f>IF(ISNA(VLOOKUP($A407,' Taxi out times'!$B$1693:$C$2329, 2, 0)), 'ICAO LTO Cycle times'!$D$7,VLOOKUP($A407,' Taxi out times'!$B$1693:$C$2329, 2, 0)*60)</f>
        <v>440.1605739665186</v>
      </c>
      <c r="F407" s="30">
        <f>IF(ISNA(VLOOKUP($A407,' Taxi out times'!$B$2330:$C$2997, 2, 0)), 'ICAO LTO Cycle times'!$D$7,VLOOKUP($A407,' Taxi out times'!$B$2330:$C$2997, 2, 0)*60)</f>
        <v>440.09888751545122</v>
      </c>
      <c r="G407" s="30">
        <f>IF(ISNA(VLOOKUP($A407,' Taxi out times'!$B$2998:$C$3661, 2, 0)), 'ICAO LTO Cycle times'!$D$7,VLOOKUP($A407,' Taxi out times'!$B$2998:$C$3661, 2, 0)*60)</f>
        <v>445.66539923954377</v>
      </c>
      <c r="H407" s="30">
        <f>IF(ISNA(VLOOKUP($A407,' Taxi out times'!$B$3662:$C$4362, 2, 0)), 'ICAO LTO Cycle times'!$D$7,VLOOKUP($A407,' Taxi out times'!$B$3662:$C$4362, 2, 0)*60)</f>
        <v>443.70939161252215</v>
      </c>
      <c r="I407" s="30">
        <f>IF(ISNA(VLOOKUP($A407,' Taxi out times'!$B$4363:$C$5052, 2, 0)), 'ICAO LTO Cycle times'!$D$7,VLOOKUP($A407,' Taxi out times'!$B$4363:$C$5052, 2, 0)*60)</f>
        <v>458.76664330763839</v>
      </c>
      <c r="J407" s="30">
        <f>IF(ISNA(VLOOKUP($A407,' Taxi out times'!$B$5053:$C$5713, 2, 0)), 'ICAO LTO Cycle times'!$D$7,VLOOKUP($A407,' Taxi out times'!$B$5053:$C$5713, 2, 0)*60)</f>
        <v>471.67822468793344</v>
      </c>
      <c r="K407" s="30">
        <f>IF(ISNA(VLOOKUP($A407,' Taxi out times'!$B$5714:$C$6466, 2, 0)), 'ICAO LTO Cycle times'!$D$7,VLOOKUP($A407,' Taxi out times'!$B$5713:$C$6466, 2, 0)*60)</f>
        <v>452.14937759336101</v>
      </c>
      <c r="L407" s="30">
        <f>IF(ISNA(VLOOKUP($A407,' Taxi out times'!$B$6467:$C$7195, 2, 0)), 'ICAO LTO Cycle times'!$D$7,VLOOKUP($A407,' Taxi out times'!$B$6467:$C$7195, 2, 0)*60)</f>
        <v>455.1303351475222</v>
      </c>
      <c r="M407" s="30">
        <f>IF(ISNA(VLOOKUP($A407,'Taxi in times'!$B$2:$C$483, 2, 0)), 'ICAO LTO Cycle times'!$D$8,VLOOKUP($A407,'Taxi in times'!$B$2:$C$483, 2, 0)*60)</f>
        <v>298.40831918505944</v>
      </c>
      <c r="N407" s="30">
        <f>IF(ISNA(VLOOKUP($A407,'Taxi in times'!$B$483:$C$1074, 2, 0)), 'ICAO LTO Cycle times'!$D$8,VLOOKUP($A407,'Taxi in times'!$B$483:$C$1074, 2, 0)*60)</f>
        <v>283.6492610837438</v>
      </c>
      <c r="O407" s="30">
        <f>IF(ISNA(VLOOKUP($A407,'Taxi in times'!$B$1074:$C$1700, 2, 0)), 'ICAO LTO Cycle times'!$D$8,VLOOKUP($A407,'Taxi in times'!$B$1074:$C$1700, 2, 0)*60)</f>
        <v>293.71137640449439</v>
      </c>
      <c r="P407" s="30">
        <f>IF(ISNA(VLOOKUP($A407,'Taxi in times'!$B$1700:$C$2346, 2, 0)), 'ICAO LTO Cycle times'!$D$8,VLOOKUP($A407,'Taxi in times'!$B$1700:$C$2346, 2, 0)*60)</f>
        <v>295.08448540706604</v>
      </c>
      <c r="Q407" s="30">
        <f>IF(ISNA(VLOOKUP($A407,'Taxi in times'!$B$2346:$C$3020, 2, 0)), 'ICAO LTO Cycle times'!$D$8,VLOOKUP($A407,'Taxi in times'!$B$2346:$C$3020, 2, 0)*60)</f>
        <v>297.70086526576017</v>
      </c>
      <c r="R407" s="30">
        <f>IF(ISNA(VLOOKUP($A407,'Taxi in times'!$B$3020:$C$3684, 2, 0)), 'ICAO LTO Cycle times'!$D$8,VLOOKUP($A407,'Taxi in times'!$B$3020:$C$3684, 2, 0)*60)</f>
        <v>279.96571428571428</v>
      </c>
      <c r="S407" s="30">
        <f>IF(ISNA(VLOOKUP($A407,'Taxi in times'!$B$3684:$C$4389, 2, 0)), 'ICAO LTO Cycle times'!$D$8,VLOOKUP($A407,'Taxi in times'!$B$3684:$C$4389, 2, 0)*60)</f>
        <v>270.89940828402365</v>
      </c>
      <c r="T407" s="30">
        <f>IF(ISNA(VLOOKUP($A407,'Taxi in times'!$B$4389:$C$5084, 2, 0)), 'ICAO LTO Cycle times'!$D$8,VLOOKUP($A407,'Taxi in times'!$B$4389:$C$5084, 2, 0)*60)</f>
        <v>282.33086190917516</v>
      </c>
      <c r="U407" s="30">
        <f>IF(ISNA(VLOOKUP($A407,'Taxi in times'!$B$5085:$C$5749, 2, 0)), 'ICAO LTO Cycle times'!$D$8,VLOOKUP($A407,'Taxi in times'!$B$5085:$C$5749, 2, 0)*60)</f>
        <v>292.5540166204986</v>
      </c>
      <c r="V407" s="30">
        <f>IF(ISNA(VLOOKUP($A407,'Taxi in times'!$B$5750:$C$6509, 2, 0)), 'ICAO LTO Cycle times'!$D$8,VLOOKUP($A407,'Taxi in times'!$B$5750:$C$6509, 2, 0)*60)</f>
        <v>289.36017650303364</v>
      </c>
      <c r="W407" s="30">
        <f>IF(ISNA(VLOOKUP($A407,'Taxi in times'!$B$6510:$C$7239, 2, 0)), 'ICAO LTO Cycle times'!$D$8,VLOOKUP($A407,'Taxi in times'!$B$6510:$C$7239, 2, 0)*60)</f>
        <v>282.73195876288662</v>
      </c>
    </row>
    <row r="408" spans="1:23">
      <c r="A408" s="3" t="s">
        <v>678</v>
      </c>
      <c r="B408" s="30">
        <f>IF(ISNA(VLOOKUP($A408,' Taxi out times'!$B$2:$C$483, 2, 0)), 'ICAO LTO Cycle times'!$D$7,VLOOKUP($A408,' Taxi out times'!$B$2:$C$483, 2, 0)*60)</f>
        <v>364.5128205128205</v>
      </c>
      <c r="C408" s="30">
        <f>IF(ISNA(VLOOKUP($A408,' Taxi out times'!$B$484:$C$1071, 2, 0)), 'ICAO LTO Cycle times'!$D$7,VLOOKUP($A408,' Taxi out times'!$B$484:$C$1071, 2, 0)*60)</f>
        <v>357.54995655951348</v>
      </c>
      <c r="D408" s="30">
        <f>IF(ISNA(VLOOKUP($A408,' Taxi out times'!$B$1072:$C$1692, 2, 0)), 'ICAO LTO Cycle times'!$D$7,VLOOKUP($A408,' Taxi out times'!$B$1072:$C$1692, 2, 0)*60)</f>
        <v>365.92395896197945</v>
      </c>
      <c r="E408" s="30">
        <f>IF(ISNA(VLOOKUP($A408,' Taxi out times'!$B$1693:$C$2329, 2, 0)), 'ICAO LTO Cycle times'!$D$7,VLOOKUP($A408,' Taxi out times'!$B$1693:$C$2329, 2, 0)*60)</f>
        <v>360.00819224467506</v>
      </c>
      <c r="F408" s="30">
        <f>IF(ISNA(VLOOKUP($A408,' Taxi out times'!$B$2330:$C$2997, 2, 0)), 'ICAO LTO Cycle times'!$D$7,VLOOKUP($A408,' Taxi out times'!$B$2330:$C$2997, 2, 0)*60)</f>
        <v>377.68760256601519</v>
      </c>
      <c r="G408" s="30">
        <f>IF(ISNA(VLOOKUP($A408,' Taxi out times'!$B$2998:$C$3661, 2, 0)), 'ICAO LTO Cycle times'!$D$7,VLOOKUP($A408,' Taxi out times'!$B$2998:$C$3661, 2, 0)*60)</f>
        <v>385.45205103580736</v>
      </c>
      <c r="H408" s="30">
        <f>IF(ISNA(VLOOKUP($A408,' Taxi out times'!$B$3662:$C$4362, 2, 0)), 'ICAO LTO Cycle times'!$D$7,VLOOKUP($A408,' Taxi out times'!$B$3662:$C$4362, 2, 0)*60)</f>
        <v>401.19927862939585</v>
      </c>
      <c r="I408" s="30">
        <f>IF(ISNA(VLOOKUP($A408,' Taxi out times'!$B$4363:$C$5052, 2, 0)), 'ICAO LTO Cycle times'!$D$7,VLOOKUP($A408,' Taxi out times'!$B$4363:$C$5052, 2, 0)*60)</f>
        <v>436.17418351477448</v>
      </c>
      <c r="J408" s="30">
        <f>IF(ISNA(VLOOKUP($A408,' Taxi out times'!$B$5053:$C$5713, 2, 0)), 'ICAO LTO Cycle times'!$D$7,VLOOKUP($A408,' Taxi out times'!$B$5053:$C$5713, 2, 0)*60)</f>
        <v>444.20044543429844</v>
      </c>
      <c r="K408" s="30">
        <f>IF(ISNA(VLOOKUP($A408,' Taxi out times'!$B$5714:$C$6466, 2, 0)), 'ICAO LTO Cycle times'!$D$7,VLOOKUP($A408,' Taxi out times'!$B$5713:$C$6466, 2, 0)*60)</f>
        <v>432.51459633581635</v>
      </c>
      <c r="L408" s="30">
        <f>IF(ISNA(VLOOKUP($A408,' Taxi out times'!$B$6467:$C$7195, 2, 0)), 'ICAO LTO Cycle times'!$D$7,VLOOKUP($A408,' Taxi out times'!$B$6467:$C$7195, 2, 0)*60)</f>
        <v>467.54841549295776</v>
      </c>
      <c r="M408" s="30">
        <f>IF(ISNA(VLOOKUP($A408,'Taxi in times'!$B$2:$C$483, 2, 0)), 'ICAO LTO Cycle times'!$D$8,VLOOKUP($A408,'Taxi in times'!$B$2:$C$483, 2, 0)*60)</f>
        <v>247.1617218315898</v>
      </c>
      <c r="N408" s="30">
        <f>IF(ISNA(VLOOKUP($A408,'Taxi in times'!$B$483:$C$1074, 2, 0)), 'ICAO LTO Cycle times'!$D$8,VLOOKUP($A408,'Taxi in times'!$B$483:$C$1074, 2, 0)*60)</f>
        <v>253.82412496384148</v>
      </c>
      <c r="O408" s="30">
        <f>IF(ISNA(VLOOKUP($A408,'Taxi in times'!$B$1074:$C$1700, 2, 0)), 'ICAO LTO Cycle times'!$D$8,VLOOKUP($A408,'Taxi in times'!$B$1074:$C$1700, 2, 0)*60)</f>
        <v>246.20964816829886</v>
      </c>
      <c r="P408" s="30">
        <f>IF(ISNA(VLOOKUP($A408,'Taxi in times'!$B$1700:$C$2346, 2, 0)), 'ICAO LTO Cycle times'!$D$8,VLOOKUP($A408,'Taxi in times'!$B$1700:$C$2346, 2, 0)*60)</f>
        <v>262.28970045137464</v>
      </c>
      <c r="Q408" s="30">
        <f>IF(ISNA(VLOOKUP($A408,'Taxi in times'!$B$2346:$C$3020, 2, 0)), 'ICAO LTO Cycle times'!$D$8,VLOOKUP($A408,'Taxi in times'!$B$2346:$C$3020, 2, 0)*60)</f>
        <v>302.30183609493952</v>
      </c>
      <c r="R408" s="30">
        <f>IF(ISNA(VLOOKUP($A408,'Taxi in times'!$B$3020:$C$3684, 2, 0)), 'ICAO LTO Cycle times'!$D$8,VLOOKUP($A408,'Taxi in times'!$B$3020:$C$3684, 2, 0)*60)</f>
        <v>271.83152695843052</v>
      </c>
      <c r="S408" s="30">
        <f>IF(ISNA(VLOOKUP($A408,'Taxi in times'!$B$3684:$C$4389, 2, 0)), 'ICAO LTO Cycle times'!$D$8,VLOOKUP($A408,'Taxi in times'!$B$3684:$C$4389, 2, 0)*60)</f>
        <v>272.6813880126183</v>
      </c>
      <c r="T408" s="30">
        <f>IF(ISNA(VLOOKUP($A408,'Taxi in times'!$B$4389:$C$5084, 2, 0)), 'ICAO LTO Cycle times'!$D$8,VLOOKUP($A408,'Taxi in times'!$B$4389:$C$5084, 2, 0)*60)</f>
        <v>298.44640082858621</v>
      </c>
      <c r="U408" s="30">
        <f>IF(ISNA(VLOOKUP($A408,'Taxi in times'!$B$5085:$C$5749, 2, 0)), 'ICAO LTO Cycle times'!$D$8,VLOOKUP($A408,'Taxi in times'!$B$5085:$C$5749, 2, 0)*60)</f>
        <v>268.38379341050756</v>
      </c>
      <c r="V408" s="30">
        <f>IF(ISNA(VLOOKUP($A408,'Taxi in times'!$B$5750:$C$6509, 2, 0)), 'ICAO LTO Cycle times'!$D$8,VLOOKUP($A408,'Taxi in times'!$B$5750:$C$6509, 2, 0)*60)</f>
        <v>257.11356783919598</v>
      </c>
      <c r="W408" s="30">
        <f>IF(ISNA(VLOOKUP($A408,'Taxi in times'!$B$6510:$C$7239, 2, 0)), 'ICAO LTO Cycle times'!$D$8,VLOOKUP($A408,'Taxi in times'!$B$6510:$C$7239, 2, 0)*60)</f>
        <v>265.31085814360773</v>
      </c>
    </row>
    <row r="409" spans="1:23">
      <c r="A409" s="3" t="s">
        <v>679</v>
      </c>
      <c r="B409" s="30">
        <f>IF(ISNA(VLOOKUP($A409,' Taxi out times'!$B$2:$C$483, 2, 0)), 'ICAO LTO Cycle times'!$D$7,VLOOKUP($A409,' Taxi out times'!$B$2:$C$483, 2, 0)*60)</f>
        <v>518.8909753672815</v>
      </c>
      <c r="C409" s="30">
        <f>IF(ISNA(VLOOKUP($A409,' Taxi out times'!$B$484:$C$1071, 2, 0)), 'ICAO LTO Cycle times'!$D$7,VLOOKUP($A409,' Taxi out times'!$B$484:$C$1071, 2, 0)*60)</f>
        <v>541.00919988848614</v>
      </c>
      <c r="D409" s="30">
        <f>IF(ISNA(VLOOKUP($A409,' Taxi out times'!$B$1072:$C$1692, 2, 0)), 'ICAO LTO Cycle times'!$D$7,VLOOKUP($A409,' Taxi out times'!$B$1072:$C$1692, 2, 0)*60)</f>
        <v>529.54794126115746</v>
      </c>
      <c r="E409" s="30">
        <f>IF(ISNA(VLOOKUP($A409,' Taxi out times'!$B$1693:$C$2329, 2, 0)), 'ICAO LTO Cycle times'!$D$7,VLOOKUP($A409,' Taxi out times'!$B$1693:$C$2329, 2, 0)*60)</f>
        <v>515.89328565379003</v>
      </c>
      <c r="F409" s="30">
        <f>IF(ISNA(VLOOKUP($A409,' Taxi out times'!$B$2330:$C$2997, 2, 0)), 'ICAO LTO Cycle times'!$D$7,VLOOKUP($A409,' Taxi out times'!$B$2330:$C$2997, 2, 0)*60)</f>
        <v>508.45213332656897</v>
      </c>
      <c r="G409" s="30">
        <f>IF(ISNA(VLOOKUP($A409,' Taxi out times'!$B$2998:$C$3661, 2, 0)), 'ICAO LTO Cycle times'!$D$7,VLOOKUP($A409,' Taxi out times'!$B$2998:$C$3661, 2, 0)*60)</f>
        <v>533.46743640627813</v>
      </c>
      <c r="H409" s="30">
        <f>IF(ISNA(VLOOKUP($A409,' Taxi out times'!$B$3662:$C$4362, 2, 0)), 'ICAO LTO Cycle times'!$D$7,VLOOKUP($A409,' Taxi out times'!$B$3662:$C$4362, 2, 0)*60)</f>
        <v>546.04316546762584</v>
      </c>
      <c r="I409" s="30">
        <f>IF(ISNA(VLOOKUP($A409,' Taxi out times'!$B$4363:$C$5052, 2, 0)), 'ICAO LTO Cycle times'!$D$7,VLOOKUP($A409,' Taxi out times'!$B$4363:$C$5052, 2, 0)*60)</f>
        <v>566.33924338674512</v>
      </c>
      <c r="J409" s="30">
        <f>IF(ISNA(VLOOKUP($A409,' Taxi out times'!$B$5053:$C$5713, 2, 0)), 'ICAO LTO Cycle times'!$D$7,VLOOKUP($A409,' Taxi out times'!$B$5053:$C$5713, 2, 0)*60)</f>
        <v>567.02900529851968</v>
      </c>
      <c r="K409" s="30">
        <f>IF(ISNA(VLOOKUP($A409,' Taxi out times'!$B$5714:$C$6466, 2, 0)), 'ICAO LTO Cycle times'!$D$7,VLOOKUP($A409,' Taxi out times'!$B$5713:$C$6466, 2, 0)*60)</f>
        <v>576.30141604855021</v>
      </c>
      <c r="L409" s="30">
        <f>IF(ISNA(VLOOKUP($A409,' Taxi out times'!$B$6467:$C$7195, 2, 0)), 'ICAO LTO Cycle times'!$D$7,VLOOKUP($A409,' Taxi out times'!$B$6467:$C$7195, 2, 0)*60)</f>
        <v>590.60034305317322</v>
      </c>
      <c r="M409" s="30">
        <f>IF(ISNA(VLOOKUP($A409,'Taxi in times'!$B$2:$C$483, 2, 0)), 'ICAO LTO Cycle times'!$D$8,VLOOKUP($A409,'Taxi in times'!$B$2:$C$483, 2, 0)*60)</f>
        <v>280.48850416276122</v>
      </c>
      <c r="N409" s="30">
        <f>IF(ISNA(VLOOKUP($A409,'Taxi in times'!$B$483:$C$1074, 2, 0)), 'ICAO LTO Cycle times'!$D$8,VLOOKUP($A409,'Taxi in times'!$B$483:$C$1074, 2, 0)*60)</f>
        <v>279.34956327820106</v>
      </c>
      <c r="O409" s="30">
        <f>IF(ISNA(VLOOKUP($A409,'Taxi in times'!$B$1074:$C$1700, 2, 0)), 'ICAO LTO Cycle times'!$D$8,VLOOKUP($A409,'Taxi in times'!$B$1074:$C$1700, 2, 0)*60)</f>
        <v>282.36590196402045</v>
      </c>
      <c r="P409" s="30">
        <f>IF(ISNA(VLOOKUP($A409,'Taxi in times'!$B$1700:$C$2346, 2, 0)), 'ICAO LTO Cycle times'!$D$8,VLOOKUP($A409,'Taxi in times'!$B$1700:$C$2346, 2, 0)*60)</f>
        <v>275.26611570247934</v>
      </c>
      <c r="Q409" s="30">
        <f>IF(ISNA(VLOOKUP($A409,'Taxi in times'!$B$2346:$C$3020, 2, 0)), 'ICAO LTO Cycle times'!$D$8,VLOOKUP($A409,'Taxi in times'!$B$2346:$C$3020, 2, 0)*60)</f>
        <v>270.60844812687441</v>
      </c>
      <c r="R409" s="30">
        <f>IF(ISNA(VLOOKUP($A409,'Taxi in times'!$B$3020:$C$3684, 2, 0)), 'ICAO LTO Cycle times'!$D$8,VLOOKUP($A409,'Taxi in times'!$B$3020:$C$3684, 2, 0)*60)</f>
        <v>265.00225245517618</v>
      </c>
      <c r="S409" s="30">
        <f>IF(ISNA(VLOOKUP($A409,'Taxi in times'!$B$3684:$C$4389, 2, 0)), 'ICAO LTO Cycle times'!$D$8,VLOOKUP($A409,'Taxi in times'!$B$3684:$C$4389, 2, 0)*60)</f>
        <v>274.00361563064945</v>
      </c>
      <c r="T409" s="30">
        <f>IF(ISNA(VLOOKUP($A409,'Taxi in times'!$B$4389:$C$5084, 2, 0)), 'ICAO LTO Cycle times'!$D$8,VLOOKUP($A409,'Taxi in times'!$B$4389:$C$5084, 2, 0)*60)</f>
        <v>282.17883713216128</v>
      </c>
      <c r="U409" s="30">
        <f>IF(ISNA(VLOOKUP($A409,'Taxi in times'!$B$5085:$C$5749, 2, 0)), 'ICAO LTO Cycle times'!$D$8,VLOOKUP($A409,'Taxi in times'!$B$5085:$C$5749, 2, 0)*60)</f>
        <v>274.72238871029265</v>
      </c>
      <c r="V409" s="30">
        <f>IF(ISNA(VLOOKUP($A409,'Taxi in times'!$B$5750:$C$6509, 2, 0)), 'ICAO LTO Cycle times'!$D$8,VLOOKUP($A409,'Taxi in times'!$B$5750:$C$6509, 2, 0)*60)</f>
        <v>272.3382972745153</v>
      </c>
      <c r="W409" s="30">
        <f>IF(ISNA(VLOOKUP($A409,'Taxi in times'!$B$6510:$C$7239, 2, 0)), 'ICAO LTO Cycle times'!$D$8,VLOOKUP($A409,'Taxi in times'!$B$6510:$C$7239, 2, 0)*60)</f>
        <v>272.76688453159045</v>
      </c>
    </row>
    <row r="410" spans="1:23">
      <c r="A410" s="3" t="s">
        <v>680</v>
      </c>
      <c r="B410" s="30">
        <f>IF(ISNA(VLOOKUP($A410,' Taxi out times'!$B$2:$C$483, 2, 0)), 'ICAO LTO Cycle times'!$D$7,VLOOKUP($A410,' Taxi out times'!$B$2:$C$483, 2, 0)*60)</f>
        <v>1140</v>
      </c>
      <c r="C410" s="30">
        <f>IF(ISNA(VLOOKUP($A410,' Taxi out times'!$B$484:$C$1071, 2, 0)), 'ICAO LTO Cycle times'!$D$7,VLOOKUP($A410,' Taxi out times'!$B$484:$C$1071, 2, 0)*60)</f>
        <v>1140</v>
      </c>
      <c r="D410" s="30">
        <f>IF(ISNA(VLOOKUP($A410,' Taxi out times'!$B$1072:$C$1692, 2, 0)), 'ICAO LTO Cycle times'!$D$7,VLOOKUP($A410,' Taxi out times'!$B$1072:$C$1692, 2, 0)*60)</f>
        <v>1140</v>
      </c>
      <c r="E410" s="30">
        <f>IF(ISNA(VLOOKUP($A410,' Taxi out times'!$B$1693:$C$2329, 2, 0)), 'ICAO LTO Cycle times'!$D$7,VLOOKUP($A410,' Taxi out times'!$B$1693:$C$2329, 2, 0)*60)</f>
        <v>353.63636363636363</v>
      </c>
      <c r="F410" s="30">
        <f>IF(ISNA(VLOOKUP($A410,' Taxi out times'!$B$2330:$C$2997, 2, 0)), 'ICAO LTO Cycle times'!$D$7,VLOOKUP($A410,' Taxi out times'!$B$2330:$C$2997, 2, 0)*60)</f>
        <v>354.87179487179492</v>
      </c>
      <c r="G410" s="30">
        <f>IF(ISNA(VLOOKUP($A410,' Taxi out times'!$B$2998:$C$3661, 2, 0)), 'ICAO LTO Cycle times'!$D$7,VLOOKUP($A410,' Taxi out times'!$B$2998:$C$3661, 2, 0)*60)</f>
        <v>397.14285714285711</v>
      </c>
      <c r="H410" s="30">
        <f>IF(ISNA(VLOOKUP($A410,' Taxi out times'!$B$3662:$C$4362, 2, 0)), 'ICAO LTO Cycle times'!$D$7,VLOOKUP($A410,' Taxi out times'!$B$3662:$C$4362, 2, 0)*60)</f>
        <v>365.69444444444446</v>
      </c>
      <c r="I410" s="30">
        <f>IF(ISNA(VLOOKUP($A410,' Taxi out times'!$B$4363:$C$5052, 2, 0)), 'ICAO LTO Cycle times'!$D$7,VLOOKUP($A410,' Taxi out times'!$B$4363:$C$5052, 2, 0)*60)</f>
        <v>363.24324324324328</v>
      </c>
      <c r="J410" s="30">
        <f>IF(ISNA(VLOOKUP($A410,' Taxi out times'!$B$5053:$C$5713, 2, 0)), 'ICAO LTO Cycle times'!$D$7,VLOOKUP($A410,' Taxi out times'!$B$5053:$C$5713, 2, 0)*60)</f>
        <v>344.05797101449275</v>
      </c>
      <c r="K410" s="30">
        <f>IF(ISNA(VLOOKUP($A410,' Taxi out times'!$B$5714:$C$6466, 2, 0)), 'ICAO LTO Cycle times'!$D$7,VLOOKUP($A410,' Taxi out times'!$B$5713:$C$6466, 2, 0)*60)</f>
        <v>344.16666666666663</v>
      </c>
      <c r="L410" s="30">
        <f>IF(ISNA(VLOOKUP($A410,' Taxi out times'!$B$6467:$C$7195, 2, 0)), 'ICAO LTO Cycle times'!$D$7,VLOOKUP($A410,' Taxi out times'!$B$6467:$C$7195, 2, 0)*60)</f>
        <v>355.5</v>
      </c>
      <c r="M410" s="30">
        <f>IF(ISNA(VLOOKUP($A410,'Taxi in times'!$B$2:$C$483, 2, 0)), 'ICAO LTO Cycle times'!$D$8,VLOOKUP($A410,'Taxi in times'!$B$2:$C$483, 2, 0)*60)</f>
        <v>420</v>
      </c>
      <c r="N410" s="30">
        <f>IF(ISNA(VLOOKUP($A410,'Taxi in times'!$B$483:$C$1074, 2, 0)), 'ICAO LTO Cycle times'!$D$8,VLOOKUP($A410,'Taxi in times'!$B$483:$C$1074, 2, 0)*60)</f>
        <v>420</v>
      </c>
      <c r="O410" s="30">
        <f>IF(ISNA(VLOOKUP($A410,'Taxi in times'!$B$1074:$C$1700, 2, 0)), 'ICAO LTO Cycle times'!$D$8,VLOOKUP($A410,'Taxi in times'!$B$1074:$C$1700, 2, 0)*60)</f>
        <v>420</v>
      </c>
      <c r="P410" s="30">
        <f>IF(ISNA(VLOOKUP($A410,'Taxi in times'!$B$1700:$C$2346, 2, 0)), 'ICAO LTO Cycle times'!$D$8,VLOOKUP($A410,'Taxi in times'!$B$1700:$C$2346, 2, 0)*60)</f>
        <v>267.27272727272725</v>
      </c>
      <c r="Q410" s="30">
        <f>IF(ISNA(VLOOKUP($A410,'Taxi in times'!$B$2346:$C$3020, 2, 0)), 'ICAO LTO Cycle times'!$D$8,VLOOKUP($A410,'Taxi in times'!$B$2346:$C$3020, 2, 0)*60)</f>
        <v>275.69296375266521</v>
      </c>
      <c r="R410" s="30">
        <f>IF(ISNA(VLOOKUP($A410,'Taxi in times'!$B$3020:$C$3684, 2, 0)), 'ICAO LTO Cycle times'!$D$8,VLOOKUP($A410,'Taxi in times'!$B$3020:$C$3684, 2, 0)*60)</f>
        <v>296.70644391408115</v>
      </c>
      <c r="S410" s="30">
        <f>IF(ISNA(VLOOKUP($A410,'Taxi in times'!$B$3684:$C$4389, 2, 0)), 'ICAO LTO Cycle times'!$D$8,VLOOKUP($A410,'Taxi in times'!$B$3684:$C$4389, 2, 0)*60)</f>
        <v>266.38888888888891</v>
      </c>
      <c r="T410" s="30">
        <f>IF(ISNA(VLOOKUP($A410,'Taxi in times'!$B$4389:$C$5084, 2, 0)), 'ICAO LTO Cycle times'!$D$8,VLOOKUP($A410,'Taxi in times'!$B$4389:$C$5084, 2, 0)*60)</f>
        <v>248.30769230769232</v>
      </c>
      <c r="U410" s="30">
        <f>IF(ISNA(VLOOKUP($A410,'Taxi in times'!$B$5085:$C$5749, 2, 0)), 'ICAO LTO Cycle times'!$D$8,VLOOKUP($A410,'Taxi in times'!$B$5085:$C$5749, 2, 0)*60)</f>
        <v>203.18840579710144</v>
      </c>
      <c r="V410" s="30">
        <f>IF(ISNA(VLOOKUP($A410,'Taxi in times'!$B$5750:$C$6509, 2, 0)), 'ICAO LTO Cycle times'!$D$8,VLOOKUP($A410,'Taxi in times'!$B$5750:$C$6509, 2, 0)*60)</f>
        <v>195.70093457943926</v>
      </c>
      <c r="W410" s="30">
        <f>IF(ISNA(VLOOKUP($A410,'Taxi in times'!$B$6510:$C$7239, 2, 0)), 'ICAO LTO Cycle times'!$D$8,VLOOKUP($A410,'Taxi in times'!$B$6510:$C$7239, 2, 0)*60)</f>
        <v>162</v>
      </c>
    </row>
    <row r="411" spans="1:23">
      <c r="A411" s="3" t="s">
        <v>681</v>
      </c>
      <c r="B411" s="30">
        <f>IF(ISNA(VLOOKUP($A411,' Taxi out times'!$B$2:$C$483, 2, 0)), 'ICAO LTO Cycle times'!$D$7,VLOOKUP($A411,' Taxi out times'!$B$2:$C$483, 2, 0)*60)</f>
        <v>807.92444448931383</v>
      </c>
      <c r="C411" s="30">
        <f>IF(ISNA(VLOOKUP($A411,' Taxi out times'!$B$484:$C$1071, 2, 0)), 'ICAO LTO Cycle times'!$D$7,VLOOKUP($A411,' Taxi out times'!$B$484:$C$1071, 2, 0)*60)</f>
        <v>867.79168856682486</v>
      </c>
      <c r="D411" s="30">
        <f>IF(ISNA(VLOOKUP($A411,' Taxi out times'!$B$1072:$C$1692, 2, 0)), 'ICAO LTO Cycle times'!$D$7,VLOOKUP($A411,' Taxi out times'!$B$1072:$C$1692, 2, 0)*60)</f>
        <v>1101.3908832999159</v>
      </c>
      <c r="E411" s="30">
        <f>IF(ISNA(VLOOKUP($A411,' Taxi out times'!$B$1693:$C$2329, 2, 0)), 'ICAO LTO Cycle times'!$D$7,VLOOKUP($A411,' Taxi out times'!$B$1693:$C$2329, 2, 0)*60)</f>
        <v>1054.5855208758805</v>
      </c>
      <c r="F411" s="30">
        <f>IF(ISNA(VLOOKUP($A411,' Taxi out times'!$B$2330:$C$2997, 2, 0)), 'ICAO LTO Cycle times'!$D$7,VLOOKUP($A411,' Taxi out times'!$B$2330:$C$2997, 2, 0)*60)</f>
        <v>929.10657579865881</v>
      </c>
      <c r="G411" s="30">
        <f>IF(ISNA(VLOOKUP($A411,' Taxi out times'!$B$2998:$C$3661, 2, 0)), 'ICAO LTO Cycle times'!$D$7,VLOOKUP($A411,' Taxi out times'!$B$2998:$C$3661, 2, 0)*60)</f>
        <v>860.20091922702147</v>
      </c>
      <c r="H411" s="30">
        <f>IF(ISNA(VLOOKUP($A411,' Taxi out times'!$B$3662:$C$4362, 2, 0)), 'ICAO LTO Cycle times'!$D$7,VLOOKUP($A411,' Taxi out times'!$B$3662:$C$4362, 2, 0)*60)</f>
        <v>920.47161124500565</v>
      </c>
      <c r="I411" s="30">
        <f>IF(ISNA(VLOOKUP($A411,' Taxi out times'!$B$4363:$C$5052, 2, 0)), 'ICAO LTO Cycle times'!$D$7,VLOOKUP($A411,' Taxi out times'!$B$4363:$C$5052, 2, 0)*60)</f>
        <v>946.50340070657785</v>
      </c>
      <c r="J411" s="30">
        <f>IF(ISNA(VLOOKUP($A411,' Taxi out times'!$B$5053:$C$5713, 2, 0)), 'ICAO LTO Cycle times'!$D$7,VLOOKUP($A411,' Taxi out times'!$B$5053:$C$5713, 2, 0)*60)</f>
        <v>907.91017040956626</v>
      </c>
      <c r="K411" s="30">
        <f>IF(ISNA(VLOOKUP($A411,' Taxi out times'!$B$5714:$C$6466, 2, 0)), 'ICAO LTO Cycle times'!$D$7,VLOOKUP($A411,' Taxi out times'!$B$5713:$C$6466, 2, 0)*60)</f>
        <v>947.60074976569831</v>
      </c>
      <c r="L411" s="30">
        <f>IF(ISNA(VLOOKUP($A411,' Taxi out times'!$B$6467:$C$7195, 2, 0)), 'ICAO LTO Cycle times'!$D$7,VLOOKUP($A411,' Taxi out times'!$B$6467:$C$7195, 2, 0)*60)</f>
        <v>972.50869618847901</v>
      </c>
      <c r="M411" s="30">
        <f>IF(ISNA(VLOOKUP($A411,'Taxi in times'!$B$2:$C$483, 2, 0)), 'ICAO LTO Cycle times'!$D$8,VLOOKUP($A411,'Taxi in times'!$B$2:$C$483, 2, 0)*60)</f>
        <v>515.51226696796061</v>
      </c>
      <c r="N411" s="30">
        <f>IF(ISNA(VLOOKUP($A411,'Taxi in times'!$B$483:$C$1074, 2, 0)), 'ICAO LTO Cycle times'!$D$8,VLOOKUP($A411,'Taxi in times'!$B$483:$C$1074, 2, 0)*60)</f>
        <v>464.1645612189464</v>
      </c>
      <c r="O411" s="30">
        <f>IF(ISNA(VLOOKUP($A411,'Taxi in times'!$B$1074:$C$1700, 2, 0)), 'ICAO LTO Cycle times'!$D$8,VLOOKUP($A411,'Taxi in times'!$B$1074:$C$1700, 2, 0)*60)</f>
        <v>305.13776283150486</v>
      </c>
      <c r="P411" s="30">
        <f>IF(ISNA(VLOOKUP($A411,'Taxi in times'!$B$1700:$C$2346, 2, 0)), 'ICAO LTO Cycle times'!$D$8,VLOOKUP($A411,'Taxi in times'!$B$1700:$C$2346, 2, 0)*60)</f>
        <v>307.34444920617517</v>
      </c>
      <c r="Q411" s="30">
        <f>IF(ISNA(VLOOKUP($A411,'Taxi in times'!$B$2346:$C$3020, 2, 0)), 'ICAO LTO Cycle times'!$D$8,VLOOKUP($A411,'Taxi in times'!$B$2346:$C$3020, 2, 0)*60)</f>
        <v>306.3340813310711</v>
      </c>
      <c r="R411" s="30">
        <f>IF(ISNA(VLOOKUP($A411,'Taxi in times'!$B$3020:$C$3684, 2, 0)), 'ICAO LTO Cycle times'!$D$8,VLOOKUP($A411,'Taxi in times'!$B$3020:$C$3684, 2, 0)*60)</f>
        <v>318.15705293571352</v>
      </c>
      <c r="S411" s="30">
        <f>IF(ISNA(VLOOKUP($A411,'Taxi in times'!$B$3684:$C$4389, 2, 0)), 'ICAO LTO Cycle times'!$D$8,VLOOKUP($A411,'Taxi in times'!$B$3684:$C$4389, 2, 0)*60)</f>
        <v>315.76566431053072</v>
      </c>
      <c r="T411" s="30">
        <f>IF(ISNA(VLOOKUP($A411,'Taxi in times'!$B$4389:$C$5084, 2, 0)), 'ICAO LTO Cycle times'!$D$8,VLOOKUP($A411,'Taxi in times'!$B$4389:$C$5084, 2, 0)*60)</f>
        <v>287.6717847066252</v>
      </c>
      <c r="U411" s="30">
        <f>IF(ISNA(VLOOKUP($A411,'Taxi in times'!$B$5085:$C$5749, 2, 0)), 'ICAO LTO Cycle times'!$D$8,VLOOKUP($A411,'Taxi in times'!$B$5085:$C$5749, 2, 0)*60)</f>
        <v>285.80128311671047</v>
      </c>
      <c r="V411" s="30">
        <f>IF(ISNA(VLOOKUP($A411,'Taxi in times'!$B$5750:$C$6509, 2, 0)), 'ICAO LTO Cycle times'!$D$8,VLOOKUP($A411,'Taxi in times'!$B$5750:$C$6509, 2, 0)*60)</f>
        <v>296.54673265781969</v>
      </c>
      <c r="W411" s="30">
        <f>IF(ISNA(VLOOKUP($A411,'Taxi in times'!$B$6510:$C$7239, 2, 0)), 'ICAO LTO Cycle times'!$D$8,VLOOKUP($A411,'Taxi in times'!$B$6510:$C$7239, 2, 0)*60)</f>
        <v>296.09035535498509</v>
      </c>
    </row>
    <row r="412" spans="1:23">
      <c r="A412" s="3" t="s">
        <v>682</v>
      </c>
      <c r="B412" s="30">
        <f>IF(ISNA(VLOOKUP($A412,' Taxi out times'!$B$2:$C$483, 2, 0)), 'ICAO LTO Cycle times'!$D$7,VLOOKUP($A412,' Taxi out times'!$B$2:$C$483, 2, 0)*60)</f>
        <v>445.81395348837208</v>
      </c>
      <c r="C412" s="30">
        <f>IF(ISNA(VLOOKUP($A412,' Taxi out times'!$B$484:$C$1071, 2, 0)), 'ICAO LTO Cycle times'!$D$7,VLOOKUP($A412,' Taxi out times'!$B$484:$C$1071, 2, 0)*60)</f>
        <v>442.1246169560776</v>
      </c>
      <c r="D412" s="30">
        <f>IF(ISNA(VLOOKUP($A412,' Taxi out times'!$B$1072:$C$1692, 2, 0)), 'ICAO LTO Cycle times'!$D$7,VLOOKUP($A412,' Taxi out times'!$B$1072:$C$1692, 2, 0)*60)</f>
        <v>433.1358024691358</v>
      </c>
      <c r="E412" s="30">
        <f>IF(ISNA(VLOOKUP($A412,' Taxi out times'!$B$1693:$C$2329, 2, 0)), 'ICAO LTO Cycle times'!$D$7,VLOOKUP($A412,' Taxi out times'!$B$1693:$C$2329, 2, 0)*60)</f>
        <v>399.4001578531965</v>
      </c>
      <c r="F412" s="30">
        <f>IF(ISNA(VLOOKUP($A412,' Taxi out times'!$B$2330:$C$2997, 2, 0)), 'ICAO LTO Cycle times'!$D$7,VLOOKUP($A412,' Taxi out times'!$B$2330:$C$2997, 2, 0)*60)</f>
        <v>429.78204010462076</v>
      </c>
      <c r="G412" s="30">
        <f>IF(ISNA(VLOOKUP($A412,' Taxi out times'!$B$2998:$C$3661, 2, 0)), 'ICAO LTO Cycle times'!$D$7,VLOOKUP($A412,' Taxi out times'!$B$2998:$C$3661, 2, 0)*60)</f>
        <v>427.01461377870561</v>
      </c>
      <c r="H412" s="30">
        <f>IF(ISNA(VLOOKUP($A412,' Taxi out times'!$B$3662:$C$4362, 2, 0)), 'ICAO LTO Cycle times'!$D$7,VLOOKUP($A412,' Taxi out times'!$B$3662:$C$4362, 2, 0)*60)</f>
        <v>438.19314641744546</v>
      </c>
      <c r="I412" s="30">
        <f>IF(ISNA(VLOOKUP($A412,' Taxi out times'!$B$4363:$C$5052, 2, 0)), 'ICAO LTO Cycle times'!$D$7,VLOOKUP($A412,' Taxi out times'!$B$4363:$C$5052, 2, 0)*60)</f>
        <v>1140</v>
      </c>
      <c r="J412" s="30">
        <f>IF(ISNA(VLOOKUP($A412,' Taxi out times'!$B$5053:$C$5713, 2, 0)), 'ICAO LTO Cycle times'!$D$7,VLOOKUP($A412,' Taxi out times'!$B$5053:$C$5713, 2, 0)*60)</f>
        <v>1140</v>
      </c>
      <c r="K412" s="30">
        <f>IF(ISNA(VLOOKUP($A412,' Taxi out times'!$B$5714:$C$6466, 2, 0)), 'ICAO LTO Cycle times'!$D$7,VLOOKUP($A412,' Taxi out times'!$B$5713:$C$6466, 2, 0)*60)</f>
        <v>429.31677018633542</v>
      </c>
      <c r="L412" s="30">
        <f>IF(ISNA(VLOOKUP($A412,' Taxi out times'!$B$6467:$C$7195, 2, 0)), 'ICAO LTO Cycle times'!$D$7,VLOOKUP($A412,' Taxi out times'!$B$6467:$C$7195, 2, 0)*60)</f>
        <v>406.9496021220159</v>
      </c>
      <c r="M412" s="30">
        <f>IF(ISNA(VLOOKUP($A412,'Taxi in times'!$B$2:$C$483, 2, 0)), 'ICAO LTO Cycle times'!$D$8,VLOOKUP($A412,'Taxi in times'!$B$2:$C$483, 2, 0)*60)</f>
        <v>173.37979094076653</v>
      </c>
      <c r="N412" s="30">
        <f>IF(ISNA(VLOOKUP($A412,'Taxi in times'!$B$483:$C$1074, 2, 0)), 'ICAO LTO Cycle times'!$D$8,VLOOKUP($A412,'Taxi in times'!$B$483:$C$1074, 2, 0)*60)</f>
        <v>177.91197543500513</v>
      </c>
      <c r="O412" s="30">
        <f>IF(ISNA(VLOOKUP($A412,'Taxi in times'!$B$1074:$C$1700, 2, 0)), 'ICAO LTO Cycle times'!$D$8,VLOOKUP($A412,'Taxi in times'!$B$1074:$C$1700, 2, 0)*60)</f>
        <v>194.96296296296296</v>
      </c>
      <c r="P412" s="30">
        <f>IF(ISNA(VLOOKUP($A412,'Taxi in times'!$B$1700:$C$2346, 2, 0)), 'ICAO LTO Cycle times'!$D$8,VLOOKUP($A412,'Taxi in times'!$B$1700:$C$2346, 2, 0)*60)</f>
        <v>201.38801261829653</v>
      </c>
      <c r="Q412" s="30">
        <f>IF(ISNA(VLOOKUP($A412,'Taxi in times'!$B$2346:$C$3020, 2, 0)), 'ICAO LTO Cycle times'!$D$8,VLOOKUP($A412,'Taxi in times'!$B$2346:$C$3020, 2, 0)*60)</f>
        <v>198.8091068301226</v>
      </c>
      <c r="R412" s="30">
        <f>IF(ISNA(VLOOKUP($A412,'Taxi in times'!$B$3020:$C$3684, 2, 0)), 'ICAO LTO Cycle times'!$D$8,VLOOKUP($A412,'Taxi in times'!$B$3020:$C$3684, 2, 0)*60)</f>
        <v>234.74452554744525</v>
      </c>
      <c r="S412" s="30">
        <f>IF(ISNA(VLOOKUP($A412,'Taxi in times'!$B$3684:$C$4389, 2, 0)), 'ICAO LTO Cycle times'!$D$8,VLOOKUP($A412,'Taxi in times'!$B$3684:$C$4389, 2, 0)*60)</f>
        <v>260.95933263816477</v>
      </c>
      <c r="T412" s="30">
        <f>IF(ISNA(VLOOKUP($A412,'Taxi in times'!$B$4389:$C$5084, 2, 0)), 'ICAO LTO Cycle times'!$D$8,VLOOKUP($A412,'Taxi in times'!$B$4389:$C$5084, 2, 0)*60)</f>
        <v>420</v>
      </c>
      <c r="U412" s="30">
        <f>IF(ISNA(VLOOKUP($A412,'Taxi in times'!$B$5085:$C$5749, 2, 0)), 'ICAO LTO Cycle times'!$D$8,VLOOKUP($A412,'Taxi in times'!$B$5085:$C$5749, 2, 0)*60)</f>
        <v>420</v>
      </c>
      <c r="V412" s="30">
        <f>IF(ISNA(VLOOKUP($A412,'Taxi in times'!$B$5750:$C$6509, 2, 0)), 'ICAO LTO Cycle times'!$D$8,VLOOKUP($A412,'Taxi in times'!$B$5750:$C$6509, 2, 0)*60)</f>
        <v>195.06976744186045</v>
      </c>
      <c r="W412" s="30">
        <f>IF(ISNA(VLOOKUP($A412,'Taxi in times'!$B$6510:$C$7239, 2, 0)), 'ICAO LTO Cycle times'!$D$8,VLOOKUP($A412,'Taxi in times'!$B$6510:$C$7239, 2, 0)*60)</f>
        <v>191.29973474801062</v>
      </c>
    </row>
    <row r="413" spans="1:23">
      <c r="A413" s="3" t="s">
        <v>683</v>
      </c>
      <c r="B413" s="30">
        <f>IF(ISNA(VLOOKUP($A413,' Taxi out times'!$B$2:$C$483, 2, 0)), 'ICAO LTO Cycle times'!$D$7,VLOOKUP($A413,' Taxi out times'!$B$2:$C$483, 2, 0)*60)</f>
        <v>384.34864104967198</v>
      </c>
      <c r="C413" s="30">
        <f>IF(ISNA(VLOOKUP($A413,' Taxi out times'!$B$484:$C$1071, 2, 0)), 'ICAO LTO Cycle times'!$D$7,VLOOKUP($A413,' Taxi out times'!$B$484:$C$1071, 2, 0)*60)</f>
        <v>415.55903661640889</v>
      </c>
      <c r="D413" s="30">
        <f>IF(ISNA(VLOOKUP($A413,' Taxi out times'!$B$1072:$C$1692, 2, 0)), 'ICAO LTO Cycle times'!$D$7,VLOOKUP($A413,' Taxi out times'!$B$1072:$C$1692, 2, 0)*60)</f>
        <v>434.38645980253881</v>
      </c>
      <c r="E413" s="30">
        <f>IF(ISNA(VLOOKUP($A413,' Taxi out times'!$B$1693:$C$2329, 2, 0)), 'ICAO LTO Cycle times'!$D$7,VLOOKUP($A413,' Taxi out times'!$B$1693:$C$2329, 2, 0)*60)</f>
        <v>477.76692254012562</v>
      </c>
      <c r="F413" s="30">
        <f>IF(ISNA(VLOOKUP($A413,' Taxi out times'!$B$2330:$C$2997, 2, 0)), 'ICAO LTO Cycle times'!$D$7,VLOOKUP($A413,' Taxi out times'!$B$2330:$C$2997, 2, 0)*60)</f>
        <v>497.69946808510645</v>
      </c>
      <c r="G413" s="30">
        <f>IF(ISNA(VLOOKUP($A413,' Taxi out times'!$B$2998:$C$3661, 2, 0)), 'ICAO LTO Cycle times'!$D$7,VLOOKUP($A413,' Taxi out times'!$B$2998:$C$3661, 2, 0)*60)</f>
        <v>528.78659547044754</v>
      </c>
      <c r="H413" s="30">
        <f>IF(ISNA(VLOOKUP($A413,' Taxi out times'!$B$3662:$C$4362, 2, 0)), 'ICAO LTO Cycle times'!$D$7,VLOOKUP($A413,' Taxi out times'!$B$3662:$C$4362, 2, 0)*60)</f>
        <v>547.43362831858406</v>
      </c>
      <c r="I413" s="30">
        <f>IF(ISNA(VLOOKUP($A413,' Taxi out times'!$B$4363:$C$5052, 2, 0)), 'ICAO LTO Cycle times'!$D$7,VLOOKUP($A413,' Taxi out times'!$B$4363:$C$5052, 2, 0)*60)</f>
        <v>554.9666295884316</v>
      </c>
      <c r="J413" s="30">
        <f>IF(ISNA(VLOOKUP($A413,' Taxi out times'!$B$5053:$C$5713, 2, 0)), 'ICAO LTO Cycle times'!$D$7,VLOOKUP($A413,' Taxi out times'!$B$5053:$C$5713, 2, 0)*60)</f>
        <v>534.91750800295495</v>
      </c>
      <c r="K413" s="30">
        <f>IF(ISNA(VLOOKUP($A413,' Taxi out times'!$B$5714:$C$6466, 2, 0)), 'ICAO LTO Cycle times'!$D$7,VLOOKUP($A413,' Taxi out times'!$B$5713:$C$6466, 2, 0)*60)</f>
        <v>517.98916576381373</v>
      </c>
      <c r="L413" s="30">
        <f>IF(ISNA(VLOOKUP($A413,' Taxi out times'!$B$6467:$C$7195, 2, 0)), 'ICAO LTO Cycle times'!$D$7,VLOOKUP($A413,' Taxi out times'!$B$6467:$C$7195, 2, 0)*60)</f>
        <v>574.66202999347968</v>
      </c>
      <c r="M413" s="30">
        <f>IF(ISNA(VLOOKUP($A413,'Taxi in times'!$B$2:$C$483, 2, 0)), 'ICAO LTO Cycle times'!$D$8,VLOOKUP($A413,'Taxi in times'!$B$2:$C$483, 2, 0)*60)</f>
        <v>193.05451127819549</v>
      </c>
      <c r="N413" s="30">
        <f>IF(ISNA(VLOOKUP($A413,'Taxi in times'!$B$483:$C$1074, 2, 0)), 'ICAO LTO Cycle times'!$D$8,VLOOKUP($A413,'Taxi in times'!$B$483:$C$1074, 2, 0)*60)</f>
        <v>193.38488304658804</v>
      </c>
      <c r="O413" s="30">
        <f>IF(ISNA(VLOOKUP($A413,'Taxi in times'!$B$1074:$C$1700, 2, 0)), 'ICAO LTO Cycle times'!$D$8,VLOOKUP($A413,'Taxi in times'!$B$1074:$C$1700, 2, 0)*60)</f>
        <v>205.65947242206235</v>
      </c>
      <c r="P413" s="30">
        <f>IF(ISNA(VLOOKUP($A413,'Taxi in times'!$B$1700:$C$2346, 2, 0)), 'ICAO LTO Cycle times'!$D$8,VLOOKUP($A413,'Taxi in times'!$B$1700:$C$2346, 2, 0)*60)</f>
        <v>219.67494775946136</v>
      </c>
      <c r="Q413" s="30">
        <f>IF(ISNA(VLOOKUP($A413,'Taxi in times'!$B$2346:$C$3020, 2, 0)), 'ICAO LTO Cycle times'!$D$8,VLOOKUP($A413,'Taxi in times'!$B$2346:$C$3020, 2, 0)*60)</f>
        <v>222.80536912751677</v>
      </c>
      <c r="R413" s="30">
        <f>IF(ISNA(VLOOKUP($A413,'Taxi in times'!$B$3020:$C$3684, 2, 0)), 'ICAO LTO Cycle times'!$D$8,VLOOKUP($A413,'Taxi in times'!$B$3020:$C$3684, 2, 0)*60)</f>
        <v>221.50166852057842</v>
      </c>
      <c r="S413" s="30">
        <f>IF(ISNA(VLOOKUP($A413,'Taxi in times'!$B$3684:$C$4389, 2, 0)), 'ICAO LTO Cycle times'!$D$8,VLOOKUP($A413,'Taxi in times'!$B$3684:$C$4389, 2, 0)*60)</f>
        <v>235.33711405166983</v>
      </c>
      <c r="T413" s="30">
        <f>IF(ISNA(VLOOKUP($A413,'Taxi in times'!$B$4389:$C$5084, 2, 0)), 'ICAO LTO Cycle times'!$D$8,VLOOKUP($A413,'Taxi in times'!$B$4389:$C$5084, 2, 0)*60)</f>
        <v>211.88179537217729</v>
      </c>
      <c r="U413" s="30">
        <f>IF(ISNA(VLOOKUP($A413,'Taxi in times'!$B$5085:$C$5749, 2, 0)), 'ICAO LTO Cycle times'!$D$8,VLOOKUP($A413,'Taxi in times'!$B$5085:$C$5749, 2, 0)*60)</f>
        <v>199.54623921085079</v>
      </c>
      <c r="V413" s="30">
        <f>IF(ISNA(VLOOKUP($A413,'Taxi in times'!$B$5750:$C$6509, 2, 0)), 'ICAO LTO Cycle times'!$D$8,VLOOKUP($A413,'Taxi in times'!$B$5750:$C$6509, 2, 0)*60)</f>
        <v>189.33680104031208</v>
      </c>
      <c r="W413" s="30">
        <f>IF(ISNA(VLOOKUP($A413,'Taxi in times'!$B$6510:$C$7239, 2, 0)), 'ICAO LTO Cycle times'!$D$8,VLOOKUP($A413,'Taxi in times'!$B$6510:$C$7239, 2, 0)*60)</f>
        <v>203.32537443021488</v>
      </c>
    </row>
    <row r="414" spans="1:23">
      <c r="A414" s="3" t="s">
        <v>1046</v>
      </c>
      <c r="B414" s="30">
        <f>IF(ISNA(VLOOKUP($A414,' Taxi out times'!$B$2:$C$483, 2, 0)), 'ICAO LTO Cycle times'!$D$7,VLOOKUP($A414,' Taxi out times'!$B$2:$C$483, 2, 0)*60)</f>
        <v>1140</v>
      </c>
      <c r="C414" s="30">
        <f>IF(ISNA(VLOOKUP($A414,' Taxi out times'!$B$484:$C$1071, 2, 0)), 'ICAO LTO Cycle times'!$D$7,VLOOKUP($A414,' Taxi out times'!$B$484:$C$1071, 2, 0)*60)</f>
        <v>1140</v>
      </c>
      <c r="D414" s="30">
        <f>IF(ISNA(VLOOKUP($A414,' Taxi out times'!$B$1072:$C$1692, 2, 0)), 'ICAO LTO Cycle times'!$D$7,VLOOKUP($A414,' Taxi out times'!$B$1072:$C$1692, 2, 0)*60)</f>
        <v>1140</v>
      </c>
      <c r="E414" s="30">
        <f>IF(ISNA(VLOOKUP($A414,' Taxi out times'!$B$1693:$C$2329, 2, 0)), 'ICAO LTO Cycle times'!$D$7,VLOOKUP($A414,' Taxi out times'!$B$1693:$C$2329, 2, 0)*60)</f>
        <v>1140</v>
      </c>
      <c r="F414" s="30">
        <f>IF(ISNA(VLOOKUP($A414,' Taxi out times'!$B$2330:$C$2997, 2, 0)), 'ICAO LTO Cycle times'!$D$7,VLOOKUP($A414,' Taxi out times'!$B$2330:$C$2997, 2, 0)*60)</f>
        <v>1140</v>
      </c>
      <c r="G414" s="30">
        <f>IF(ISNA(VLOOKUP($A414,' Taxi out times'!$B$2998:$C$3661, 2, 0)), 'ICAO LTO Cycle times'!$D$7,VLOOKUP($A414,' Taxi out times'!$B$2998:$C$3661, 2, 0)*60)</f>
        <v>468.16326530612241</v>
      </c>
      <c r="H414" s="30">
        <f>IF(ISNA(VLOOKUP($A414,' Taxi out times'!$B$3662:$C$4362, 2, 0)), 'ICAO LTO Cycle times'!$D$7,VLOOKUP($A414,' Taxi out times'!$B$3662:$C$4362, 2, 0)*60)</f>
        <v>483.11320754716979</v>
      </c>
      <c r="I414" s="30">
        <f>IF(ISNA(VLOOKUP($A414,' Taxi out times'!$B$4363:$C$5052, 2, 0)), 'ICAO LTO Cycle times'!$D$7,VLOOKUP($A414,' Taxi out times'!$B$4363:$C$5052, 2, 0)*60)</f>
        <v>547.33031674208144</v>
      </c>
      <c r="J414" s="30">
        <f>IF(ISNA(VLOOKUP($A414,' Taxi out times'!$B$5053:$C$5713, 2, 0)), 'ICAO LTO Cycle times'!$D$7,VLOOKUP($A414,' Taxi out times'!$B$5053:$C$5713, 2, 0)*60)</f>
        <v>558.71287128712879</v>
      </c>
      <c r="K414" s="30">
        <f>IF(ISNA(VLOOKUP($A414,' Taxi out times'!$B$5714:$C$6466, 2, 0)), 'ICAO LTO Cycle times'!$D$7,VLOOKUP($A414,' Taxi out times'!$B$5713:$C$6466, 2, 0)*60)</f>
        <v>542.2748815165877</v>
      </c>
      <c r="L414" s="30">
        <f>IF(ISNA(VLOOKUP($A414,' Taxi out times'!$B$6467:$C$7195, 2, 0)), 'ICAO LTO Cycle times'!$D$7,VLOOKUP($A414,' Taxi out times'!$B$6467:$C$7195, 2, 0)*60)</f>
        <v>666.70212765957444</v>
      </c>
      <c r="M414" s="30">
        <f>IF(ISNA(VLOOKUP($A414,'Taxi in times'!$B$2:$C$483, 2, 0)), 'ICAO LTO Cycle times'!$D$8,VLOOKUP($A414,'Taxi in times'!$B$2:$C$483, 2, 0)*60)</f>
        <v>420</v>
      </c>
      <c r="N414" s="30">
        <f>IF(ISNA(VLOOKUP($A414,'Taxi in times'!$B$483:$C$1074, 2, 0)), 'ICAO LTO Cycle times'!$D$8,VLOOKUP($A414,'Taxi in times'!$B$483:$C$1074, 2, 0)*60)</f>
        <v>420</v>
      </c>
      <c r="O414" s="30">
        <f>IF(ISNA(VLOOKUP($A414,'Taxi in times'!$B$1074:$C$1700, 2, 0)), 'ICAO LTO Cycle times'!$D$8,VLOOKUP($A414,'Taxi in times'!$B$1074:$C$1700, 2, 0)*60)</f>
        <v>420</v>
      </c>
      <c r="P414" s="30">
        <f>IF(ISNA(VLOOKUP($A414,'Taxi in times'!$B$1700:$C$2346, 2, 0)), 'ICAO LTO Cycle times'!$D$8,VLOOKUP($A414,'Taxi in times'!$B$1700:$C$2346, 2, 0)*60)</f>
        <v>420</v>
      </c>
      <c r="Q414" s="30">
        <f>IF(ISNA(VLOOKUP($A414,'Taxi in times'!$B$2346:$C$3020, 2, 0)), 'ICAO LTO Cycle times'!$D$8,VLOOKUP($A414,'Taxi in times'!$B$2346:$C$3020, 2, 0)*60)</f>
        <v>420</v>
      </c>
      <c r="R414" s="30">
        <f>IF(ISNA(VLOOKUP($A414,'Taxi in times'!$B$3020:$C$3684, 2, 0)), 'ICAO LTO Cycle times'!$D$8,VLOOKUP($A414,'Taxi in times'!$B$3020:$C$3684, 2, 0)*60)</f>
        <v>236.74576271186442</v>
      </c>
      <c r="S414" s="30">
        <f>IF(ISNA(VLOOKUP($A414,'Taxi in times'!$B$3684:$C$4389, 2, 0)), 'ICAO LTO Cycle times'!$D$8,VLOOKUP($A414,'Taxi in times'!$B$3684:$C$4389, 2, 0)*60)</f>
        <v>286.98113207547169</v>
      </c>
      <c r="T414" s="30">
        <f>IF(ISNA(VLOOKUP($A414,'Taxi in times'!$B$4389:$C$5084, 2, 0)), 'ICAO LTO Cycle times'!$D$8,VLOOKUP($A414,'Taxi in times'!$B$4389:$C$5084, 2, 0)*60)</f>
        <v>293.75565610859729</v>
      </c>
      <c r="U414" s="30">
        <f>IF(ISNA(VLOOKUP($A414,'Taxi in times'!$B$5085:$C$5749, 2, 0)), 'ICAO LTO Cycle times'!$D$8,VLOOKUP($A414,'Taxi in times'!$B$5085:$C$5749, 2, 0)*60)</f>
        <v>286.8</v>
      </c>
      <c r="V414" s="30">
        <f>IF(ISNA(VLOOKUP($A414,'Taxi in times'!$B$5750:$C$6509, 2, 0)), 'ICAO LTO Cycle times'!$D$8,VLOOKUP($A414,'Taxi in times'!$B$5750:$C$6509, 2, 0)*60)</f>
        <v>317.71428571428572</v>
      </c>
      <c r="W414" s="30">
        <f>IF(ISNA(VLOOKUP($A414,'Taxi in times'!$B$6510:$C$7239, 2, 0)), 'ICAO LTO Cycle times'!$D$8,VLOOKUP($A414,'Taxi in times'!$B$6510:$C$7239, 2, 0)*60)</f>
        <v>279.36507936507934</v>
      </c>
    </row>
    <row r="415" spans="1:23">
      <c r="A415" s="3" t="s">
        <v>684</v>
      </c>
      <c r="B415" s="30">
        <f>IF(ISNA(VLOOKUP($A415,' Taxi out times'!$B$2:$C$483, 2, 0)), 'ICAO LTO Cycle times'!$D$7,VLOOKUP($A415,' Taxi out times'!$B$2:$C$483, 2, 0)*60)</f>
        <v>505.50000000000006</v>
      </c>
      <c r="C415" s="30">
        <f>IF(ISNA(VLOOKUP($A415,' Taxi out times'!$B$484:$C$1071, 2, 0)), 'ICAO LTO Cycle times'!$D$7,VLOOKUP($A415,' Taxi out times'!$B$484:$C$1071, 2, 0)*60)</f>
        <v>435.3941267387944</v>
      </c>
      <c r="D415" s="30">
        <f>IF(ISNA(VLOOKUP($A415,' Taxi out times'!$B$1072:$C$1692, 2, 0)), 'ICAO LTO Cycle times'!$D$7,VLOOKUP($A415,' Taxi out times'!$B$1072:$C$1692, 2, 0)*60)</f>
        <v>528.01288936627282</v>
      </c>
      <c r="E415" s="30">
        <f>IF(ISNA(VLOOKUP($A415,' Taxi out times'!$B$1693:$C$2329, 2, 0)), 'ICAO LTO Cycle times'!$D$7,VLOOKUP($A415,' Taxi out times'!$B$1693:$C$2329, 2, 0)*60)</f>
        <v>557.53246753246754</v>
      </c>
      <c r="F415" s="30">
        <f>IF(ISNA(VLOOKUP($A415,' Taxi out times'!$B$2330:$C$2997, 2, 0)), 'ICAO LTO Cycle times'!$D$7,VLOOKUP($A415,' Taxi out times'!$B$2330:$C$2997, 2, 0)*60)</f>
        <v>616.60737812911725</v>
      </c>
      <c r="G415" s="30">
        <f>IF(ISNA(VLOOKUP($A415,' Taxi out times'!$B$2998:$C$3661, 2, 0)), 'ICAO LTO Cycle times'!$D$7,VLOOKUP($A415,' Taxi out times'!$B$2998:$C$3661, 2, 0)*60)</f>
        <v>629.87413090385996</v>
      </c>
      <c r="H415" s="30">
        <f>IF(ISNA(VLOOKUP($A415,' Taxi out times'!$B$3662:$C$4362, 2, 0)), 'ICAO LTO Cycle times'!$D$7,VLOOKUP($A415,' Taxi out times'!$B$3662:$C$4362, 2, 0)*60)</f>
        <v>608.85878569340218</v>
      </c>
      <c r="I415" s="30">
        <f>IF(ISNA(VLOOKUP($A415,' Taxi out times'!$B$4363:$C$5052, 2, 0)), 'ICAO LTO Cycle times'!$D$7,VLOOKUP($A415,' Taxi out times'!$B$4363:$C$5052, 2, 0)*60)</f>
        <v>653.89522559806198</v>
      </c>
      <c r="J415" s="30">
        <f>IF(ISNA(VLOOKUP($A415,' Taxi out times'!$B$5053:$C$5713, 2, 0)), 'ICAO LTO Cycle times'!$D$7,VLOOKUP($A415,' Taxi out times'!$B$5053:$C$5713, 2, 0)*60)</f>
        <v>613.63636363636363</v>
      </c>
      <c r="K415" s="30">
        <f>IF(ISNA(VLOOKUP($A415,' Taxi out times'!$B$5714:$C$6466, 2, 0)), 'ICAO LTO Cycle times'!$D$7,VLOOKUP($A415,' Taxi out times'!$B$5713:$C$6466, 2, 0)*60)</f>
        <v>663.01576032940511</v>
      </c>
      <c r="L415" s="30">
        <f>IF(ISNA(VLOOKUP($A415,' Taxi out times'!$B$6467:$C$7195, 2, 0)), 'ICAO LTO Cycle times'!$D$7,VLOOKUP($A415,' Taxi out times'!$B$6467:$C$7195, 2, 0)*60)</f>
        <v>600.43735224586294</v>
      </c>
      <c r="M415" s="30">
        <f>IF(ISNA(VLOOKUP($A415,'Taxi in times'!$B$2:$C$483, 2, 0)), 'ICAO LTO Cycle times'!$D$8,VLOOKUP($A415,'Taxi in times'!$B$2:$C$483, 2, 0)*60)</f>
        <v>241.96969696969697</v>
      </c>
      <c r="N415" s="30">
        <f>IF(ISNA(VLOOKUP($A415,'Taxi in times'!$B$483:$C$1074, 2, 0)), 'ICAO LTO Cycle times'!$D$8,VLOOKUP($A415,'Taxi in times'!$B$483:$C$1074, 2, 0)*60)</f>
        <v>246.61184210526312</v>
      </c>
      <c r="O415" s="30">
        <f>IF(ISNA(VLOOKUP($A415,'Taxi in times'!$B$1074:$C$1700, 2, 0)), 'ICAO LTO Cycle times'!$D$8,VLOOKUP($A415,'Taxi in times'!$B$1074:$C$1700, 2, 0)*60)</f>
        <v>273.63243243243244</v>
      </c>
      <c r="P415" s="30">
        <f>IF(ISNA(VLOOKUP($A415,'Taxi in times'!$B$1700:$C$2346, 2, 0)), 'ICAO LTO Cycle times'!$D$8,VLOOKUP($A415,'Taxi in times'!$B$1700:$C$2346, 2, 0)*60)</f>
        <v>232.28941684665227</v>
      </c>
      <c r="Q415" s="30">
        <f>IF(ISNA(VLOOKUP($A415,'Taxi in times'!$B$2346:$C$3020, 2, 0)), 'ICAO LTO Cycle times'!$D$8,VLOOKUP($A415,'Taxi in times'!$B$2346:$C$3020, 2, 0)*60)</f>
        <v>198.36560083365328</v>
      </c>
      <c r="R415" s="30">
        <f>IF(ISNA(VLOOKUP($A415,'Taxi in times'!$B$3020:$C$3684, 2, 0)), 'ICAO LTO Cycle times'!$D$8,VLOOKUP($A415,'Taxi in times'!$B$3020:$C$3684, 2, 0)*60)</f>
        <v>205.22944034551017</v>
      </c>
      <c r="S415" s="30">
        <f>IF(ISNA(VLOOKUP($A415,'Taxi in times'!$B$3684:$C$4389, 2, 0)), 'ICAO LTO Cycle times'!$D$8,VLOOKUP($A415,'Taxi in times'!$B$3684:$C$4389, 2, 0)*60)</f>
        <v>218.34357623646474</v>
      </c>
      <c r="T415" s="30">
        <f>IF(ISNA(VLOOKUP($A415,'Taxi in times'!$B$4389:$C$5084, 2, 0)), 'ICAO LTO Cycle times'!$D$8,VLOOKUP($A415,'Taxi in times'!$B$4389:$C$5084, 2, 0)*60)</f>
        <v>229.16969696969696</v>
      </c>
      <c r="U415" s="30">
        <f>IF(ISNA(VLOOKUP($A415,'Taxi in times'!$B$5085:$C$5749, 2, 0)), 'ICAO LTO Cycle times'!$D$8,VLOOKUP($A415,'Taxi in times'!$B$5085:$C$5749, 2, 0)*60)</f>
        <v>225.19037465732561</v>
      </c>
      <c r="V415" s="30">
        <f>IF(ISNA(VLOOKUP($A415,'Taxi in times'!$B$5750:$C$6509, 2, 0)), 'ICAO LTO Cycle times'!$D$8,VLOOKUP($A415,'Taxi in times'!$B$5750:$C$6509, 2, 0)*60)</f>
        <v>215.71530046881659</v>
      </c>
      <c r="W415" s="30">
        <f>IF(ISNA(VLOOKUP($A415,'Taxi in times'!$B$6510:$C$7239, 2, 0)), 'ICAO LTO Cycle times'!$D$8,VLOOKUP($A415,'Taxi in times'!$B$6510:$C$7239, 2, 0)*60)</f>
        <v>202.60955388866955</v>
      </c>
    </row>
    <row r="416" spans="1:23">
      <c r="A416" s="3" t="s">
        <v>685</v>
      </c>
      <c r="B416" s="30">
        <f>IF(ISNA(VLOOKUP($A416,' Taxi out times'!$B$2:$C$483, 2, 0)), 'ICAO LTO Cycle times'!$D$7,VLOOKUP($A416,' Taxi out times'!$B$2:$C$483, 2, 0)*60)</f>
        <v>410.98777046095955</v>
      </c>
      <c r="C416" s="30">
        <f>IF(ISNA(VLOOKUP($A416,' Taxi out times'!$B$484:$C$1071, 2, 0)), 'ICAO LTO Cycle times'!$D$7,VLOOKUP($A416,' Taxi out times'!$B$484:$C$1071, 2, 0)*60)</f>
        <v>399.82203611619991</v>
      </c>
      <c r="D416" s="30">
        <f>IF(ISNA(VLOOKUP($A416,' Taxi out times'!$B$1072:$C$1692, 2, 0)), 'ICAO LTO Cycle times'!$D$7,VLOOKUP($A416,' Taxi out times'!$B$1072:$C$1692, 2, 0)*60)</f>
        <v>421.96721311475409</v>
      </c>
      <c r="E416" s="30">
        <f>IF(ISNA(VLOOKUP($A416,' Taxi out times'!$B$1693:$C$2329, 2, 0)), 'ICAO LTO Cycle times'!$D$7,VLOOKUP($A416,' Taxi out times'!$B$1693:$C$2329, 2, 0)*60)</f>
        <v>420.37611940298507</v>
      </c>
      <c r="F416" s="30">
        <f>IF(ISNA(VLOOKUP($A416,' Taxi out times'!$B$2330:$C$2997, 2, 0)), 'ICAO LTO Cycle times'!$D$7,VLOOKUP($A416,' Taxi out times'!$B$2330:$C$2997, 2, 0)*60)</f>
        <v>445.08481588746383</v>
      </c>
      <c r="G416" s="30">
        <f>IF(ISNA(VLOOKUP($A416,' Taxi out times'!$B$2998:$C$3661, 2, 0)), 'ICAO LTO Cycle times'!$D$7,VLOOKUP($A416,' Taxi out times'!$B$2998:$C$3661, 2, 0)*60)</f>
        <v>454.85701418599416</v>
      </c>
      <c r="H416" s="30">
        <f>IF(ISNA(VLOOKUP($A416,' Taxi out times'!$B$3662:$C$4362, 2, 0)), 'ICAO LTO Cycle times'!$D$7,VLOOKUP($A416,' Taxi out times'!$B$3662:$C$4362, 2, 0)*60)</f>
        <v>450.34968826240174</v>
      </c>
      <c r="I416" s="30">
        <f>IF(ISNA(VLOOKUP($A416,' Taxi out times'!$B$4363:$C$5052, 2, 0)), 'ICAO LTO Cycle times'!$D$7,VLOOKUP($A416,' Taxi out times'!$B$4363:$C$5052, 2, 0)*60)</f>
        <v>477.15916722632642</v>
      </c>
      <c r="J416" s="30">
        <f>IF(ISNA(VLOOKUP($A416,' Taxi out times'!$B$5053:$C$5713, 2, 0)), 'ICAO LTO Cycle times'!$D$7,VLOOKUP($A416,' Taxi out times'!$B$5053:$C$5713, 2, 0)*60)</f>
        <v>467.62812872467219</v>
      </c>
      <c r="K416" s="30">
        <f>IF(ISNA(VLOOKUP($A416,' Taxi out times'!$B$5714:$C$6466, 2, 0)), 'ICAO LTO Cycle times'!$D$7,VLOOKUP($A416,' Taxi out times'!$B$5713:$C$6466, 2, 0)*60)</f>
        <v>456.94323144104806</v>
      </c>
      <c r="L416" s="30">
        <f>IF(ISNA(VLOOKUP($A416,' Taxi out times'!$B$6467:$C$7195, 2, 0)), 'ICAO LTO Cycle times'!$D$7,VLOOKUP($A416,' Taxi out times'!$B$6467:$C$7195, 2, 0)*60)</f>
        <v>469.08636489863926</v>
      </c>
      <c r="M416" s="30">
        <f>IF(ISNA(VLOOKUP($A416,'Taxi in times'!$B$2:$C$483, 2, 0)), 'ICAO LTO Cycle times'!$D$8,VLOOKUP($A416,'Taxi in times'!$B$2:$C$483, 2, 0)*60)</f>
        <v>229.72667295004712</v>
      </c>
      <c r="N416" s="30">
        <f>IF(ISNA(VLOOKUP($A416,'Taxi in times'!$B$483:$C$1074, 2, 0)), 'ICAO LTO Cycle times'!$D$8,VLOOKUP($A416,'Taxi in times'!$B$483:$C$1074, 2, 0)*60)</f>
        <v>222.06428011497255</v>
      </c>
      <c r="O416" s="30">
        <f>IF(ISNA(VLOOKUP($A416,'Taxi in times'!$B$1074:$C$1700, 2, 0)), 'ICAO LTO Cycle times'!$D$8,VLOOKUP($A416,'Taxi in times'!$B$1074:$C$1700, 2, 0)*60)</f>
        <v>239.18620689655174</v>
      </c>
      <c r="P416" s="30">
        <f>IF(ISNA(VLOOKUP($A416,'Taxi in times'!$B$1700:$C$2346, 2, 0)), 'ICAO LTO Cycle times'!$D$8,VLOOKUP($A416,'Taxi in times'!$B$1700:$C$2346, 2, 0)*60)</f>
        <v>255.50461446859185</v>
      </c>
      <c r="Q416" s="30">
        <f>IF(ISNA(VLOOKUP($A416,'Taxi in times'!$B$2346:$C$3020, 2, 0)), 'ICAO LTO Cycle times'!$D$8,VLOOKUP($A416,'Taxi in times'!$B$2346:$C$3020, 2, 0)*60)</f>
        <v>254.51652892561981</v>
      </c>
      <c r="R416" s="30">
        <f>IF(ISNA(VLOOKUP($A416,'Taxi in times'!$B$3020:$C$3684, 2, 0)), 'ICAO LTO Cycle times'!$D$8,VLOOKUP($A416,'Taxi in times'!$B$3020:$C$3684, 2, 0)*60)</f>
        <v>236.98308906426155</v>
      </c>
      <c r="S416" s="30">
        <f>IF(ISNA(VLOOKUP($A416,'Taxi in times'!$B$3684:$C$4389, 2, 0)), 'ICAO LTO Cycle times'!$D$8,VLOOKUP($A416,'Taxi in times'!$B$3684:$C$4389, 2, 0)*60)</f>
        <v>260.4442036836403</v>
      </c>
      <c r="T416" s="30">
        <f>IF(ISNA(VLOOKUP($A416,'Taxi in times'!$B$4389:$C$5084, 2, 0)), 'ICAO LTO Cycle times'!$D$8,VLOOKUP($A416,'Taxi in times'!$B$4389:$C$5084, 2, 0)*60)</f>
        <v>236.42424242424244</v>
      </c>
      <c r="U416" s="30">
        <f>IF(ISNA(VLOOKUP($A416,'Taxi in times'!$B$5085:$C$5749, 2, 0)), 'ICAO LTO Cycle times'!$D$8,VLOOKUP($A416,'Taxi in times'!$B$5085:$C$5749, 2, 0)*60)</f>
        <v>242.88941736028536</v>
      </c>
      <c r="V416" s="30">
        <f>IF(ISNA(VLOOKUP($A416,'Taxi in times'!$B$5750:$C$6509, 2, 0)), 'ICAO LTO Cycle times'!$D$8,VLOOKUP($A416,'Taxi in times'!$B$5750:$C$6509, 2, 0)*60)</f>
        <v>241.60697601993152</v>
      </c>
      <c r="W416" s="30">
        <f>IF(ISNA(VLOOKUP($A416,'Taxi in times'!$B$6510:$C$7239, 2, 0)), 'ICAO LTO Cycle times'!$D$8,VLOOKUP($A416,'Taxi in times'!$B$6510:$C$7239, 2, 0)*60)</f>
        <v>252.5457570715474</v>
      </c>
    </row>
    <row r="417" spans="1:23">
      <c r="A417" s="3" t="s">
        <v>686</v>
      </c>
      <c r="B417" s="30">
        <f>IF(ISNA(VLOOKUP($A417,' Taxi out times'!$B$2:$C$483, 2, 0)), 'ICAO LTO Cycle times'!$D$7,VLOOKUP($A417,' Taxi out times'!$B$2:$C$483, 2, 0)*60)</f>
        <v>478.56023506366307</v>
      </c>
      <c r="C417" s="30">
        <f>IF(ISNA(VLOOKUP($A417,' Taxi out times'!$B$484:$C$1071, 2, 0)), 'ICAO LTO Cycle times'!$D$7,VLOOKUP($A417,' Taxi out times'!$B$484:$C$1071, 2, 0)*60)</f>
        <v>484.16162765881774</v>
      </c>
      <c r="D417" s="30">
        <f>IF(ISNA(VLOOKUP($A417,' Taxi out times'!$B$1072:$C$1692, 2, 0)), 'ICAO LTO Cycle times'!$D$7,VLOOKUP($A417,' Taxi out times'!$B$1072:$C$1692, 2, 0)*60)</f>
        <v>477.88077915982166</v>
      </c>
      <c r="E417" s="30">
        <f>IF(ISNA(VLOOKUP($A417,' Taxi out times'!$B$1693:$C$2329, 2, 0)), 'ICAO LTO Cycle times'!$D$7,VLOOKUP($A417,' Taxi out times'!$B$1693:$C$2329, 2, 0)*60)</f>
        <v>470.78155847172224</v>
      </c>
      <c r="F417" s="30">
        <f>IF(ISNA(VLOOKUP($A417,' Taxi out times'!$B$2330:$C$2997, 2, 0)), 'ICAO LTO Cycle times'!$D$7,VLOOKUP($A417,' Taxi out times'!$B$2330:$C$2997, 2, 0)*60)</f>
        <v>473.24513952118258</v>
      </c>
      <c r="G417" s="30">
        <f>IF(ISNA(VLOOKUP($A417,' Taxi out times'!$B$2998:$C$3661, 2, 0)), 'ICAO LTO Cycle times'!$D$7,VLOOKUP($A417,' Taxi out times'!$B$2998:$C$3661, 2, 0)*60)</f>
        <v>511.88966053130008</v>
      </c>
      <c r="H417" s="30">
        <f>IF(ISNA(VLOOKUP($A417,' Taxi out times'!$B$3662:$C$4362, 2, 0)), 'ICAO LTO Cycle times'!$D$7,VLOOKUP($A417,' Taxi out times'!$B$3662:$C$4362, 2, 0)*60)</f>
        <v>529.26609229103713</v>
      </c>
      <c r="I417" s="30">
        <f>IF(ISNA(VLOOKUP($A417,' Taxi out times'!$B$4363:$C$5052, 2, 0)), 'ICAO LTO Cycle times'!$D$7,VLOOKUP($A417,' Taxi out times'!$B$4363:$C$5052, 2, 0)*60)</f>
        <v>554.00934349643478</v>
      </c>
      <c r="J417" s="30">
        <f>IF(ISNA(VLOOKUP($A417,' Taxi out times'!$B$5053:$C$5713, 2, 0)), 'ICAO LTO Cycle times'!$D$7,VLOOKUP($A417,' Taxi out times'!$B$5053:$C$5713, 2, 0)*60)</f>
        <v>571.55528554070474</v>
      </c>
      <c r="K417" s="30">
        <f>IF(ISNA(VLOOKUP($A417,' Taxi out times'!$B$5714:$C$6466, 2, 0)), 'ICAO LTO Cycle times'!$D$7,VLOOKUP($A417,' Taxi out times'!$B$5713:$C$6466, 2, 0)*60)</f>
        <v>580.53701456310682</v>
      </c>
      <c r="L417" s="30">
        <f>IF(ISNA(VLOOKUP($A417,' Taxi out times'!$B$6467:$C$7195, 2, 0)), 'ICAO LTO Cycle times'!$D$7,VLOOKUP($A417,' Taxi out times'!$B$6467:$C$7195, 2, 0)*60)</f>
        <v>565.97955312948136</v>
      </c>
      <c r="M417" s="30">
        <f>IF(ISNA(VLOOKUP($A417,'Taxi in times'!$B$2:$C$483, 2, 0)), 'ICAO LTO Cycle times'!$D$8,VLOOKUP($A417,'Taxi in times'!$B$2:$C$483, 2, 0)*60)</f>
        <v>248.20774130328272</v>
      </c>
      <c r="N417" s="30">
        <f>IF(ISNA(VLOOKUP($A417,'Taxi in times'!$B$483:$C$1074, 2, 0)), 'ICAO LTO Cycle times'!$D$8,VLOOKUP($A417,'Taxi in times'!$B$483:$C$1074, 2, 0)*60)</f>
        <v>264.5326704545455</v>
      </c>
      <c r="O417" s="30">
        <f>IF(ISNA(VLOOKUP($A417,'Taxi in times'!$B$1074:$C$1700, 2, 0)), 'ICAO LTO Cycle times'!$D$8,VLOOKUP($A417,'Taxi in times'!$B$1074:$C$1700, 2, 0)*60)</f>
        <v>262.04296669203302</v>
      </c>
      <c r="P417" s="30">
        <f>IF(ISNA(VLOOKUP($A417,'Taxi in times'!$B$1700:$C$2346, 2, 0)), 'ICAO LTO Cycle times'!$D$8,VLOOKUP($A417,'Taxi in times'!$B$1700:$C$2346, 2, 0)*60)</f>
        <v>268.54886475814408</v>
      </c>
      <c r="Q417" s="30">
        <f>IF(ISNA(VLOOKUP($A417,'Taxi in times'!$B$2346:$C$3020, 2, 0)), 'ICAO LTO Cycle times'!$D$8,VLOOKUP($A417,'Taxi in times'!$B$2346:$C$3020, 2, 0)*60)</f>
        <v>261.18611378977823</v>
      </c>
      <c r="R417" s="30">
        <f>IF(ISNA(VLOOKUP($A417,'Taxi in times'!$B$3020:$C$3684, 2, 0)), 'ICAO LTO Cycle times'!$D$8,VLOOKUP($A417,'Taxi in times'!$B$3020:$C$3684, 2, 0)*60)</f>
        <v>268.03512516980402</v>
      </c>
      <c r="S417" s="30">
        <f>IF(ISNA(VLOOKUP($A417,'Taxi in times'!$B$3684:$C$4389, 2, 0)), 'ICAO LTO Cycle times'!$D$8,VLOOKUP($A417,'Taxi in times'!$B$3684:$C$4389, 2, 0)*60)</f>
        <v>279.08894295755613</v>
      </c>
      <c r="T417" s="30">
        <f>IF(ISNA(VLOOKUP($A417,'Taxi in times'!$B$4389:$C$5084, 2, 0)), 'ICAO LTO Cycle times'!$D$8,VLOOKUP($A417,'Taxi in times'!$B$4389:$C$5084, 2, 0)*60)</f>
        <v>291.31795878312067</v>
      </c>
      <c r="U417" s="30">
        <f>IF(ISNA(VLOOKUP($A417,'Taxi in times'!$B$5085:$C$5749, 2, 0)), 'ICAO LTO Cycle times'!$D$8,VLOOKUP($A417,'Taxi in times'!$B$5085:$C$5749, 2, 0)*60)</f>
        <v>298.2495457298607</v>
      </c>
      <c r="V417" s="30">
        <f>IF(ISNA(VLOOKUP($A417,'Taxi in times'!$B$5750:$C$6509, 2, 0)), 'ICAO LTO Cycle times'!$D$8,VLOOKUP($A417,'Taxi in times'!$B$5750:$C$6509, 2, 0)*60)</f>
        <v>298.49109747510306</v>
      </c>
      <c r="W417" s="30">
        <f>IF(ISNA(VLOOKUP($A417,'Taxi in times'!$B$6510:$C$7239, 2, 0)), 'ICAO LTO Cycle times'!$D$8,VLOOKUP($A417,'Taxi in times'!$B$6510:$C$7239, 2, 0)*60)</f>
        <v>286.80055401662048</v>
      </c>
    </row>
    <row r="418" spans="1:23">
      <c r="A418" s="3" t="s">
        <v>687</v>
      </c>
      <c r="B418" s="30">
        <f>IF(ISNA(VLOOKUP($A418,' Taxi out times'!$B$2:$C$483, 2, 0)), 'ICAO LTO Cycle times'!$D$7,VLOOKUP($A418,' Taxi out times'!$B$2:$C$483, 2, 0)*60)</f>
        <v>442.02605863192179</v>
      </c>
      <c r="C418" s="30">
        <f>IF(ISNA(VLOOKUP($A418,' Taxi out times'!$B$484:$C$1071, 2, 0)), 'ICAO LTO Cycle times'!$D$7,VLOOKUP($A418,' Taxi out times'!$B$484:$C$1071, 2, 0)*60)</f>
        <v>464.55244540141496</v>
      </c>
      <c r="D418" s="30">
        <f>IF(ISNA(VLOOKUP($A418,' Taxi out times'!$B$1072:$C$1692, 2, 0)), 'ICAO LTO Cycle times'!$D$7,VLOOKUP($A418,' Taxi out times'!$B$1072:$C$1692, 2, 0)*60)</f>
        <v>498.57206803939124</v>
      </c>
      <c r="E418" s="30">
        <f>IF(ISNA(VLOOKUP($A418,' Taxi out times'!$B$1693:$C$2329, 2, 0)), 'ICAO LTO Cycle times'!$D$7,VLOOKUP($A418,' Taxi out times'!$B$1693:$C$2329, 2, 0)*60)</f>
        <v>574.7784249177007</v>
      </c>
      <c r="F418" s="30">
        <f>IF(ISNA(VLOOKUP($A418,' Taxi out times'!$B$2330:$C$2997, 2, 0)), 'ICAO LTO Cycle times'!$D$7,VLOOKUP($A418,' Taxi out times'!$B$2330:$C$2997, 2, 0)*60)</f>
        <v>584.70208540218471</v>
      </c>
      <c r="G418" s="30">
        <f>IF(ISNA(VLOOKUP($A418,' Taxi out times'!$B$2998:$C$3661, 2, 0)), 'ICAO LTO Cycle times'!$D$7,VLOOKUP($A418,' Taxi out times'!$B$2998:$C$3661, 2, 0)*60)</f>
        <v>610.62061521856447</v>
      </c>
      <c r="H418" s="30">
        <f>IF(ISNA(VLOOKUP($A418,' Taxi out times'!$B$3662:$C$4362, 2, 0)), 'ICAO LTO Cycle times'!$D$7,VLOOKUP($A418,' Taxi out times'!$B$3662:$C$4362, 2, 0)*60)</f>
        <v>622.12052302444567</v>
      </c>
      <c r="I418" s="30">
        <f>IF(ISNA(VLOOKUP($A418,' Taxi out times'!$B$4363:$C$5052, 2, 0)), 'ICAO LTO Cycle times'!$D$7,VLOOKUP($A418,' Taxi out times'!$B$4363:$C$5052, 2, 0)*60)</f>
        <v>615.35353535353534</v>
      </c>
      <c r="J418" s="30">
        <f>IF(ISNA(VLOOKUP($A418,' Taxi out times'!$B$5053:$C$5713, 2, 0)), 'ICAO LTO Cycle times'!$D$7,VLOOKUP($A418,' Taxi out times'!$B$5053:$C$5713, 2, 0)*60)</f>
        <v>580.00974184120798</v>
      </c>
      <c r="K418" s="30">
        <f>IF(ISNA(VLOOKUP($A418,' Taxi out times'!$B$5714:$C$6466, 2, 0)), 'ICAO LTO Cycle times'!$D$7,VLOOKUP($A418,' Taxi out times'!$B$5713:$C$6466, 2, 0)*60)</f>
        <v>588.37528604118995</v>
      </c>
      <c r="L418" s="30">
        <f>IF(ISNA(VLOOKUP($A418,' Taxi out times'!$B$6467:$C$7195, 2, 0)), 'ICAO LTO Cycle times'!$D$7,VLOOKUP($A418,' Taxi out times'!$B$6467:$C$7195, 2, 0)*60)</f>
        <v>593.81565906838455</v>
      </c>
      <c r="M418" s="30">
        <f>IF(ISNA(VLOOKUP($A418,'Taxi in times'!$B$2:$C$483, 2, 0)), 'ICAO LTO Cycle times'!$D$8,VLOOKUP($A418,'Taxi in times'!$B$2:$C$483, 2, 0)*60)</f>
        <v>259.98693664271718</v>
      </c>
      <c r="N418" s="30">
        <f>IF(ISNA(VLOOKUP($A418,'Taxi in times'!$B$483:$C$1074, 2, 0)), 'ICAO LTO Cycle times'!$D$8,VLOOKUP($A418,'Taxi in times'!$B$483:$C$1074, 2, 0)*60)</f>
        <v>272.23631302196105</v>
      </c>
      <c r="O418" s="30">
        <f>IF(ISNA(VLOOKUP($A418,'Taxi in times'!$B$1074:$C$1700, 2, 0)), 'ICAO LTO Cycle times'!$D$8,VLOOKUP($A418,'Taxi in times'!$B$1074:$C$1700, 2, 0)*60)</f>
        <v>296.48400805188999</v>
      </c>
      <c r="P418" s="30">
        <f>IF(ISNA(VLOOKUP($A418,'Taxi in times'!$B$1700:$C$2346, 2, 0)), 'ICAO LTO Cycle times'!$D$8,VLOOKUP($A418,'Taxi in times'!$B$1700:$C$2346, 2, 0)*60)</f>
        <v>298.90715911965594</v>
      </c>
      <c r="Q418" s="30">
        <f>IF(ISNA(VLOOKUP($A418,'Taxi in times'!$B$2346:$C$3020, 2, 0)), 'ICAO LTO Cycle times'!$D$8,VLOOKUP($A418,'Taxi in times'!$B$2346:$C$3020, 2, 0)*60)</f>
        <v>298.70084619213543</v>
      </c>
      <c r="R418" s="30">
        <f>IF(ISNA(VLOOKUP($A418,'Taxi in times'!$B$3020:$C$3684, 2, 0)), 'ICAO LTO Cycle times'!$D$8,VLOOKUP($A418,'Taxi in times'!$B$3020:$C$3684, 2, 0)*60)</f>
        <v>294.6753246753247</v>
      </c>
      <c r="S418" s="30">
        <f>IF(ISNA(VLOOKUP($A418,'Taxi in times'!$B$3684:$C$4389, 2, 0)), 'ICAO LTO Cycle times'!$D$8,VLOOKUP($A418,'Taxi in times'!$B$3684:$C$4389, 2, 0)*60)</f>
        <v>318.20819112627987</v>
      </c>
      <c r="T418" s="30">
        <f>IF(ISNA(VLOOKUP($A418,'Taxi in times'!$B$4389:$C$5084, 2, 0)), 'ICAO LTO Cycle times'!$D$8,VLOOKUP($A418,'Taxi in times'!$B$4389:$C$5084, 2, 0)*60)</f>
        <v>322.8254288597376</v>
      </c>
      <c r="U418" s="30">
        <f>IF(ISNA(VLOOKUP($A418,'Taxi in times'!$B$5085:$C$5749, 2, 0)), 'ICAO LTO Cycle times'!$D$8,VLOOKUP($A418,'Taxi in times'!$B$5085:$C$5749, 2, 0)*60)</f>
        <v>325.54913294797689</v>
      </c>
      <c r="V418" s="30">
        <f>IF(ISNA(VLOOKUP($A418,'Taxi in times'!$B$5750:$C$6509, 2, 0)), 'ICAO LTO Cycle times'!$D$8,VLOOKUP($A418,'Taxi in times'!$B$5750:$C$6509, 2, 0)*60)</f>
        <v>313.8022813688213</v>
      </c>
      <c r="W418" s="30">
        <f>IF(ISNA(VLOOKUP($A418,'Taxi in times'!$B$6510:$C$7239, 2, 0)), 'ICAO LTO Cycle times'!$D$8,VLOOKUP($A418,'Taxi in times'!$B$6510:$C$7239, 2, 0)*60)</f>
        <v>302.1796565389696</v>
      </c>
    </row>
    <row r="419" spans="1:23">
      <c r="A419" s="3" t="s">
        <v>688</v>
      </c>
      <c r="B419" s="30">
        <f>IF(ISNA(VLOOKUP($A419,' Taxi out times'!$B$2:$C$483, 2, 0)), 'ICAO LTO Cycle times'!$D$7,VLOOKUP($A419,' Taxi out times'!$B$2:$C$483, 2, 0)*60)</f>
        <v>451.07368421052632</v>
      </c>
      <c r="C419" s="30">
        <f>IF(ISNA(VLOOKUP($A419,' Taxi out times'!$B$484:$C$1071, 2, 0)), 'ICAO LTO Cycle times'!$D$7,VLOOKUP($A419,' Taxi out times'!$B$484:$C$1071, 2, 0)*60)</f>
        <v>445.66724436741765</v>
      </c>
      <c r="D419" s="30">
        <f>IF(ISNA(VLOOKUP($A419,' Taxi out times'!$B$1072:$C$1692, 2, 0)), 'ICAO LTO Cycle times'!$D$7,VLOOKUP($A419,' Taxi out times'!$B$1072:$C$1692, 2, 0)*60)</f>
        <v>489.46516192345439</v>
      </c>
      <c r="E419" s="30">
        <f>IF(ISNA(VLOOKUP($A419,' Taxi out times'!$B$1693:$C$2329, 2, 0)), 'ICAO LTO Cycle times'!$D$7,VLOOKUP($A419,' Taxi out times'!$B$1693:$C$2329, 2, 0)*60)</f>
        <v>533.76417233560096</v>
      </c>
      <c r="F419" s="30">
        <f>IF(ISNA(VLOOKUP($A419,' Taxi out times'!$B$2330:$C$2997, 2, 0)), 'ICAO LTO Cycle times'!$D$7,VLOOKUP($A419,' Taxi out times'!$B$2330:$C$2997, 2, 0)*60)</f>
        <v>451.43757254186704</v>
      </c>
      <c r="G419" s="30">
        <f>IF(ISNA(VLOOKUP($A419,' Taxi out times'!$B$2998:$C$3661, 2, 0)), 'ICAO LTO Cycle times'!$D$7,VLOOKUP($A419,' Taxi out times'!$B$2998:$C$3661, 2, 0)*60)</f>
        <v>425.07098491570542</v>
      </c>
      <c r="H419" s="30">
        <f>IF(ISNA(VLOOKUP($A419,' Taxi out times'!$B$3662:$C$4362, 2, 0)), 'ICAO LTO Cycle times'!$D$7,VLOOKUP($A419,' Taxi out times'!$B$3662:$C$4362, 2, 0)*60)</f>
        <v>426.15929203539827</v>
      </c>
      <c r="I419" s="30">
        <f>IF(ISNA(VLOOKUP($A419,' Taxi out times'!$B$4363:$C$5052, 2, 0)), 'ICAO LTO Cycle times'!$D$7,VLOOKUP($A419,' Taxi out times'!$B$4363:$C$5052, 2, 0)*60)</f>
        <v>418.68896681953061</v>
      </c>
      <c r="J419" s="30">
        <f>IF(ISNA(VLOOKUP($A419,' Taxi out times'!$B$5053:$C$5713, 2, 0)), 'ICAO LTO Cycle times'!$D$7,VLOOKUP($A419,' Taxi out times'!$B$5053:$C$5713, 2, 0)*60)</f>
        <v>518.46580406654346</v>
      </c>
      <c r="K419" s="30">
        <f>IF(ISNA(VLOOKUP($A419,' Taxi out times'!$B$5714:$C$6466, 2, 0)), 'ICAO LTO Cycle times'!$D$7,VLOOKUP($A419,' Taxi out times'!$B$5713:$C$6466, 2, 0)*60)</f>
        <v>418.10847457627119</v>
      </c>
      <c r="L419" s="30">
        <f>IF(ISNA(VLOOKUP($A419,' Taxi out times'!$B$6467:$C$7195, 2, 0)), 'ICAO LTO Cycle times'!$D$7,VLOOKUP($A419,' Taxi out times'!$B$6467:$C$7195, 2, 0)*60)</f>
        <v>422.89947089947088</v>
      </c>
      <c r="M419" s="30">
        <f>IF(ISNA(VLOOKUP($A419,'Taxi in times'!$B$2:$C$483, 2, 0)), 'ICAO LTO Cycle times'!$D$8,VLOOKUP($A419,'Taxi in times'!$B$2:$C$483, 2, 0)*60)</f>
        <v>266.73392181588906</v>
      </c>
      <c r="N419" s="30">
        <f>IF(ISNA(VLOOKUP($A419,'Taxi in times'!$B$483:$C$1074, 2, 0)), 'ICAO LTO Cycle times'!$D$8,VLOOKUP($A419,'Taxi in times'!$B$483:$C$1074, 2, 0)*60)</f>
        <v>279.53555878084177</v>
      </c>
      <c r="O419" s="30">
        <f>IF(ISNA(VLOOKUP($A419,'Taxi in times'!$B$1074:$C$1700, 2, 0)), 'ICAO LTO Cycle times'!$D$8,VLOOKUP($A419,'Taxi in times'!$B$1074:$C$1700, 2, 0)*60)</f>
        <v>284.48074110190151</v>
      </c>
      <c r="P419" s="30">
        <f>IF(ISNA(VLOOKUP($A419,'Taxi in times'!$B$1700:$C$2346, 2, 0)), 'ICAO LTO Cycle times'!$D$8,VLOOKUP($A419,'Taxi in times'!$B$1700:$C$2346, 2, 0)*60)</f>
        <v>252.44343891402715</v>
      </c>
      <c r="Q419" s="30">
        <f>IF(ISNA(VLOOKUP($A419,'Taxi in times'!$B$2346:$C$3020, 2, 0)), 'ICAO LTO Cycle times'!$D$8,VLOOKUP($A419,'Taxi in times'!$B$2346:$C$3020, 2, 0)*60)</f>
        <v>267.32604373757454</v>
      </c>
      <c r="R419" s="30">
        <f>IF(ISNA(VLOOKUP($A419,'Taxi in times'!$B$3020:$C$3684, 2, 0)), 'ICAO LTO Cycle times'!$D$8,VLOOKUP($A419,'Taxi in times'!$B$3020:$C$3684, 2, 0)*60)</f>
        <v>276.74583795782468</v>
      </c>
      <c r="S419" s="30">
        <f>IF(ISNA(VLOOKUP($A419,'Taxi in times'!$B$3684:$C$4389, 2, 0)), 'ICAO LTO Cycle times'!$D$8,VLOOKUP($A419,'Taxi in times'!$B$3684:$C$4389, 2, 0)*60)</f>
        <v>272.87128712871288</v>
      </c>
      <c r="T419" s="30">
        <f>IF(ISNA(VLOOKUP($A419,'Taxi in times'!$B$4389:$C$5084, 2, 0)), 'ICAO LTO Cycle times'!$D$8,VLOOKUP($A419,'Taxi in times'!$B$4389:$C$5084, 2, 0)*60)</f>
        <v>264.23294688595308</v>
      </c>
      <c r="U419" s="30">
        <f>IF(ISNA(VLOOKUP($A419,'Taxi in times'!$B$5085:$C$5749, 2, 0)), 'ICAO LTO Cycle times'!$D$8,VLOOKUP($A419,'Taxi in times'!$B$5085:$C$5749, 2, 0)*60)</f>
        <v>273.49568434032057</v>
      </c>
      <c r="V419" s="30">
        <f>IF(ISNA(VLOOKUP($A419,'Taxi in times'!$B$5750:$C$6509, 2, 0)), 'ICAO LTO Cycle times'!$D$8,VLOOKUP($A419,'Taxi in times'!$B$5750:$C$6509, 2, 0)*60)</f>
        <v>270.25449609772647</v>
      </c>
      <c r="W419" s="30">
        <f>IF(ISNA(VLOOKUP($A419,'Taxi in times'!$B$6510:$C$7239, 2, 0)), 'ICAO LTO Cycle times'!$D$8,VLOOKUP($A419,'Taxi in times'!$B$6510:$C$7239, 2, 0)*60)</f>
        <v>273.02013422818794</v>
      </c>
    </row>
    <row r="420" spans="1:23">
      <c r="A420" s="3" t="s">
        <v>689</v>
      </c>
      <c r="B420" s="30">
        <f>IF(ISNA(VLOOKUP($A420,' Taxi out times'!$B$2:$C$483, 2, 0)), 'ICAO LTO Cycle times'!$D$7,VLOOKUP($A420,' Taxi out times'!$B$2:$C$483, 2, 0)*60)</f>
        <v>1140</v>
      </c>
      <c r="C420" s="30">
        <f>IF(ISNA(VLOOKUP($A420,' Taxi out times'!$B$484:$C$1071, 2, 0)), 'ICAO LTO Cycle times'!$D$7,VLOOKUP($A420,' Taxi out times'!$B$484:$C$1071, 2, 0)*60)</f>
        <v>372.38095238095241</v>
      </c>
      <c r="D420" s="30">
        <f>IF(ISNA(VLOOKUP($A420,' Taxi out times'!$B$1072:$C$1692, 2, 0)), 'ICAO LTO Cycle times'!$D$7,VLOOKUP($A420,' Taxi out times'!$B$1072:$C$1692, 2, 0)*60)</f>
        <v>368.96607431340874</v>
      </c>
      <c r="E420" s="30">
        <f>IF(ISNA(VLOOKUP($A420,' Taxi out times'!$B$1693:$C$2329, 2, 0)), 'ICAO LTO Cycle times'!$D$7,VLOOKUP($A420,' Taxi out times'!$B$1693:$C$2329, 2, 0)*60)</f>
        <v>382.77446808510638</v>
      </c>
      <c r="F420" s="30">
        <f>IF(ISNA(VLOOKUP($A420,' Taxi out times'!$B$2330:$C$2997, 2, 0)), 'ICAO LTO Cycle times'!$D$7,VLOOKUP($A420,' Taxi out times'!$B$2330:$C$2997, 2, 0)*60)</f>
        <v>416.11289288005133</v>
      </c>
      <c r="G420" s="30">
        <f>IF(ISNA(VLOOKUP($A420,' Taxi out times'!$B$2998:$C$3661, 2, 0)), 'ICAO LTO Cycle times'!$D$7,VLOOKUP($A420,' Taxi out times'!$B$2998:$C$3661, 2, 0)*60)</f>
        <v>431.91685912240183</v>
      </c>
      <c r="H420" s="30">
        <f>IF(ISNA(VLOOKUP($A420,' Taxi out times'!$B$3662:$C$4362, 2, 0)), 'ICAO LTO Cycle times'!$D$7,VLOOKUP($A420,' Taxi out times'!$B$3662:$C$4362, 2, 0)*60)</f>
        <v>448.15950920245399</v>
      </c>
      <c r="I420" s="30">
        <f>IF(ISNA(VLOOKUP($A420,' Taxi out times'!$B$4363:$C$5052, 2, 0)), 'ICAO LTO Cycle times'!$D$7,VLOOKUP($A420,' Taxi out times'!$B$4363:$C$5052, 2, 0)*60)</f>
        <v>522.23463687150831</v>
      </c>
      <c r="J420" s="30">
        <f>IF(ISNA(VLOOKUP($A420,' Taxi out times'!$B$5053:$C$5713, 2, 0)), 'ICAO LTO Cycle times'!$D$7,VLOOKUP($A420,' Taxi out times'!$B$5053:$C$5713, 2, 0)*60)</f>
        <v>479.5419847328244</v>
      </c>
      <c r="K420" s="30">
        <f>IF(ISNA(VLOOKUP($A420,' Taxi out times'!$B$5714:$C$6466, 2, 0)), 'ICAO LTO Cycle times'!$D$7,VLOOKUP($A420,' Taxi out times'!$B$5713:$C$6466, 2, 0)*60)</f>
        <v>453.1868131868132</v>
      </c>
      <c r="L420" s="30">
        <f>IF(ISNA(VLOOKUP($A420,' Taxi out times'!$B$6467:$C$7195, 2, 0)), 'ICAO LTO Cycle times'!$D$7,VLOOKUP($A420,' Taxi out times'!$B$6467:$C$7195, 2, 0)*60)</f>
        <v>465.0420168067227</v>
      </c>
      <c r="M420" s="30">
        <f>IF(ISNA(VLOOKUP($A420,'Taxi in times'!$B$2:$C$483, 2, 0)), 'ICAO LTO Cycle times'!$D$8,VLOOKUP($A420,'Taxi in times'!$B$2:$C$483, 2, 0)*60)</f>
        <v>420</v>
      </c>
      <c r="N420" s="30">
        <f>IF(ISNA(VLOOKUP($A420,'Taxi in times'!$B$483:$C$1074, 2, 0)), 'ICAO LTO Cycle times'!$D$8,VLOOKUP($A420,'Taxi in times'!$B$483:$C$1074, 2, 0)*60)</f>
        <v>235.2548330404218</v>
      </c>
      <c r="O420" s="30">
        <f>IF(ISNA(VLOOKUP($A420,'Taxi in times'!$B$1074:$C$1700, 2, 0)), 'ICAO LTO Cycle times'!$D$8,VLOOKUP($A420,'Taxi in times'!$B$1074:$C$1700, 2, 0)*60)</f>
        <v>232.67469879518072</v>
      </c>
      <c r="P420" s="30">
        <f>IF(ISNA(VLOOKUP($A420,'Taxi in times'!$B$1700:$C$2346, 2, 0)), 'ICAO LTO Cycle times'!$D$8,VLOOKUP($A420,'Taxi in times'!$B$1700:$C$2346, 2, 0)*60)</f>
        <v>239.44256756756758</v>
      </c>
      <c r="Q420" s="30">
        <f>IF(ISNA(VLOOKUP($A420,'Taxi in times'!$B$2346:$C$3020, 2, 0)), 'ICAO LTO Cycle times'!$D$8,VLOOKUP($A420,'Taxi in times'!$B$2346:$C$3020, 2, 0)*60)</f>
        <v>241.61538461538461</v>
      </c>
      <c r="R420" s="30">
        <f>IF(ISNA(VLOOKUP($A420,'Taxi in times'!$B$3020:$C$3684, 2, 0)), 'ICAO LTO Cycle times'!$D$8,VLOOKUP($A420,'Taxi in times'!$B$3020:$C$3684, 2, 0)*60)</f>
        <v>243.04147465437791</v>
      </c>
      <c r="S420" s="30">
        <f>IF(ISNA(VLOOKUP($A420,'Taxi in times'!$B$3684:$C$4389, 2, 0)), 'ICAO LTO Cycle times'!$D$8,VLOOKUP($A420,'Taxi in times'!$B$3684:$C$4389, 2, 0)*60)</f>
        <v>243.21592649310873</v>
      </c>
      <c r="T420" s="30">
        <f>IF(ISNA(VLOOKUP($A420,'Taxi in times'!$B$4389:$C$5084, 2, 0)), 'ICAO LTO Cycle times'!$D$8,VLOOKUP($A420,'Taxi in times'!$B$4389:$C$5084, 2, 0)*60)</f>
        <v>241.455223880597</v>
      </c>
      <c r="U420" s="30">
        <f>IF(ISNA(VLOOKUP($A420,'Taxi in times'!$B$5085:$C$5749, 2, 0)), 'ICAO LTO Cycle times'!$D$8,VLOOKUP($A420,'Taxi in times'!$B$5085:$C$5749, 2, 0)*60)</f>
        <v>242.50000000000003</v>
      </c>
      <c r="V420" s="30">
        <f>IF(ISNA(VLOOKUP($A420,'Taxi in times'!$B$5750:$C$6509, 2, 0)), 'ICAO LTO Cycle times'!$D$8,VLOOKUP($A420,'Taxi in times'!$B$5750:$C$6509, 2, 0)*60)</f>
        <v>241.52727272727273</v>
      </c>
      <c r="W420" s="30">
        <f>IF(ISNA(VLOOKUP($A420,'Taxi in times'!$B$6510:$C$7239, 2, 0)), 'ICAO LTO Cycle times'!$D$8,VLOOKUP($A420,'Taxi in times'!$B$6510:$C$7239, 2, 0)*60)</f>
        <v>244.16666666666669</v>
      </c>
    </row>
    <row r="421" spans="1:23">
      <c r="A421" s="3" t="s">
        <v>690</v>
      </c>
      <c r="B421" s="30">
        <f>IF(ISNA(VLOOKUP($A421,' Taxi out times'!$B$2:$C$483, 2, 0)), 'ICAO LTO Cycle times'!$D$7,VLOOKUP($A421,' Taxi out times'!$B$2:$C$483, 2, 0)*60)</f>
        <v>1080.9972088837644</v>
      </c>
      <c r="C421" s="30">
        <f>IF(ISNA(VLOOKUP($A421,' Taxi out times'!$B$484:$C$1071, 2, 0)), 'ICAO LTO Cycle times'!$D$7,VLOOKUP($A421,' Taxi out times'!$B$484:$C$1071, 2, 0)*60)</f>
        <v>989.39252281146071</v>
      </c>
      <c r="D421" s="30">
        <f>IF(ISNA(VLOOKUP($A421,' Taxi out times'!$B$1072:$C$1692, 2, 0)), 'ICAO LTO Cycle times'!$D$7,VLOOKUP($A421,' Taxi out times'!$B$1072:$C$1692, 2, 0)*60)</f>
        <v>909.66049893858872</v>
      </c>
      <c r="E421" s="30">
        <f>IF(ISNA(VLOOKUP($A421,' Taxi out times'!$B$1693:$C$2329, 2, 0)), 'ICAO LTO Cycle times'!$D$7,VLOOKUP($A421,' Taxi out times'!$B$1693:$C$2329, 2, 0)*60)</f>
        <v>927.19314346155647</v>
      </c>
      <c r="F421" s="30">
        <f>IF(ISNA(VLOOKUP($A421,' Taxi out times'!$B$2330:$C$2997, 2, 0)), 'ICAO LTO Cycle times'!$D$7,VLOOKUP($A421,' Taxi out times'!$B$2330:$C$2997, 2, 0)*60)</f>
        <v>977.37808097224661</v>
      </c>
      <c r="G421" s="30">
        <f>IF(ISNA(VLOOKUP($A421,' Taxi out times'!$B$2998:$C$3661, 2, 0)), 'ICAO LTO Cycle times'!$D$7,VLOOKUP($A421,' Taxi out times'!$B$2998:$C$3661, 2, 0)*60)</f>
        <v>1108.0329454341247</v>
      </c>
      <c r="H421" s="30">
        <f>IF(ISNA(VLOOKUP($A421,' Taxi out times'!$B$3662:$C$4362, 2, 0)), 'ICAO LTO Cycle times'!$D$7,VLOOKUP($A421,' Taxi out times'!$B$3662:$C$4362, 2, 0)*60)</f>
        <v>1108.6536388771733</v>
      </c>
      <c r="I421" s="30">
        <f>IF(ISNA(VLOOKUP($A421,' Taxi out times'!$B$4363:$C$5052, 2, 0)), 'ICAO LTO Cycle times'!$D$7,VLOOKUP($A421,' Taxi out times'!$B$4363:$C$5052, 2, 0)*60)</f>
        <v>1045.5762274555434</v>
      </c>
      <c r="J421" s="30">
        <f>IF(ISNA(VLOOKUP($A421,' Taxi out times'!$B$5053:$C$5713, 2, 0)), 'ICAO LTO Cycle times'!$D$7,VLOOKUP($A421,' Taxi out times'!$B$5053:$C$5713, 2, 0)*60)</f>
        <v>974.96657810310649</v>
      </c>
      <c r="K421" s="30">
        <f>IF(ISNA(VLOOKUP($A421,' Taxi out times'!$B$5714:$C$6466, 2, 0)), 'ICAO LTO Cycle times'!$D$7,VLOOKUP($A421,' Taxi out times'!$B$5713:$C$6466, 2, 0)*60)</f>
        <v>951.81999095431934</v>
      </c>
      <c r="L421" s="30">
        <f>IF(ISNA(VLOOKUP($A421,' Taxi out times'!$B$6467:$C$7195, 2, 0)), 'ICAO LTO Cycle times'!$D$7,VLOOKUP($A421,' Taxi out times'!$B$6467:$C$7195, 2, 0)*60)</f>
        <v>991.85948071393091</v>
      </c>
      <c r="M421" s="30">
        <f>IF(ISNA(VLOOKUP($A421,'Taxi in times'!$B$2:$C$483, 2, 0)), 'ICAO LTO Cycle times'!$D$8,VLOOKUP($A421,'Taxi in times'!$B$2:$C$483, 2, 0)*60)</f>
        <v>397.44183111036313</v>
      </c>
      <c r="N421" s="30">
        <f>IF(ISNA(VLOOKUP($A421,'Taxi in times'!$B$483:$C$1074, 2, 0)), 'ICAO LTO Cycle times'!$D$8,VLOOKUP($A421,'Taxi in times'!$B$483:$C$1074, 2, 0)*60)</f>
        <v>483.21464710720812</v>
      </c>
      <c r="O421" s="30">
        <f>IF(ISNA(VLOOKUP($A421,'Taxi in times'!$B$1074:$C$1700, 2, 0)), 'ICAO LTO Cycle times'!$D$8,VLOOKUP($A421,'Taxi in times'!$B$1074:$C$1700, 2, 0)*60)</f>
        <v>510.54908034071138</v>
      </c>
      <c r="P421" s="30">
        <f>IF(ISNA(VLOOKUP($A421,'Taxi in times'!$B$1700:$C$2346, 2, 0)), 'ICAO LTO Cycle times'!$D$8,VLOOKUP($A421,'Taxi in times'!$B$1700:$C$2346, 2, 0)*60)</f>
        <v>502.21180180927882</v>
      </c>
      <c r="Q421" s="30">
        <f>IF(ISNA(VLOOKUP($A421,'Taxi in times'!$B$2346:$C$3020, 2, 0)), 'ICAO LTO Cycle times'!$D$8,VLOOKUP($A421,'Taxi in times'!$B$2346:$C$3020, 2, 0)*60)</f>
        <v>530.92582834826271</v>
      </c>
      <c r="R421" s="30">
        <f>IF(ISNA(VLOOKUP($A421,'Taxi in times'!$B$3020:$C$3684, 2, 0)), 'ICAO LTO Cycle times'!$D$8,VLOOKUP($A421,'Taxi in times'!$B$3020:$C$3684, 2, 0)*60)</f>
        <v>551.35282739788374</v>
      </c>
      <c r="S421" s="30">
        <f>IF(ISNA(VLOOKUP($A421,'Taxi in times'!$B$3684:$C$4389, 2, 0)), 'ICAO LTO Cycle times'!$D$8,VLOOKUP($A421,'Taxi in times'!$B$3684:$C$4389, 2, 0)*60)</f>
        <v>593.94629881807509</v>
      </c>
      <c r="T421" s="30">
        <f>IF(ISNA(VLOOKUP($A421,'Taxi in times'!$B$4389:$C$5084, 2, 0)), 'ICAO LTO Cycle times'!$D$8,VLOOKUP($A421,'Taxi in times'!$B$4389:$C$5084, 2, 0)*60)</f>
        <v>581.34221156273668</v>
      </c>
      <c r="U421" s="30">
        <f>IF(ISNA(VLOOKUP($A421,'Taxi in times'!$B$5085:$C$5749, 2, 0)), 'ICAO LTO Cycle times'!$D$8,VLOOKUP($A421,'Taxi in times'!$B$5085:$C$5749, 2, 0)*60)</f>
        <v>549.21572510014778</v>
      </c>
      <c r="V421" s="30">
        <f>IF(ISNA(VLOOKUP($A421,'Taxi in times'!$B$5750:$C$6509, 2, 0)), 'ICAO LTO Cycle times'!$D$8,VLOOKUP($A421,'Taxi in times'!$B$5750:$C$6509, 2, 0)*60)</f>
        <v>524.70678490038131</v>
      </c>
      <c r="W421" s="30">
        <f>IF(ISNA(VLOOKUP($A421,'Taxi in times'!$B$6510:$C$7239, 2, 0)), 'ICAO LTO Cycle times'!$D$8,VLOOKUP($A421,'Taxi in times'!$B$6510:$C$7239, 2, 0)*60)</f>
        <v>523.09928815430078</v>
      </c>
    </row>
    <row r="422" spans="1:23">
      <c r="A422" s="3" t="s">
        <v>691</v>
      </c>
      <c r="B422" s="30">
        <f>IF(ISNA(VLOOKUP($A422,' Taxi out times'!$B$2:$C$483, 2, 0)), 'ICAO LTO Cycle times'!$D$7,VLOOKUP($A422,' Taxi out times'!$B$2:$C$483, 2, 0)*60)</f>
        <v>662.39859679894766</v>
      </c>
      <c r="C422" s="30">
        <f>IF(ISNA(VLOOKUP($A422,' Taxi out times'!$B$484:$C$1071, 2, 0)), 'ICAO LTO Cycle times'!$D$7,VLOOKUP($A422,' Taxi out times'!$B$484:$C$1071, 2, 0)*60)</f>
        <v>659.38312829525478</v>
      </c>
      <c r="D422" s="30">
        <f>IF(ISNA(VLOOKUP($A422,' Taxi out times'!$B$1072:$C$1692, 2, 0)), 'ICAO LTO Cycle times'!$D$7,VLOOKUP($A422,' Taxi out times'!$B$1072:$C$1692, 2, 0)*60)</f>
        <v>658.44750762175272</v>
      </c>
      <c r="E422" s="30">
        <f>IF(ISNA(VLOOKUP($A422,' Taxi out times'!$B$1693:$C$2329, 2, 0)), 'ICAO LTO Cycle times'!$D$7,VLOOKUP($A422,' Taxi out times'!$B$1693:$C$2329, 2, 0)*60)</f>
        <v>669.87390141383264</v>
      </c>
      <c r="F422" s="30">
        <f>IF(ISNA(VLOOKUP($A422,' Taxi out times'!$B$2330:$C$2997, 2, 0)), 'ICAO LTO Cycle times'!$D$7,VLOOKUP($A422,' Taxi out times'!$B$2330:$C$2997, 2, 0)*60)</f>
        <v>664.05193156878818</v>
      </c>
      <c r="G422" s="30">
        <f>IF(ISNA(VLOOKUP($A422,' Taxi out times'!$B$2998:$C$3661, 2, 0)), 'ICAO LTO Cycle times'!$D$7,VLOOKUP($A422,' Taxi out times'!$B$2998:$C$3661, 2, 0)*60)</f>
        <v>692.06236603041748</v>
      </c>
      <c r="H422" s="30">
        <f>IF(ISNA(VLOOKUP($A422,' Taxi out times'!$B$3662:$C$4362, 2, 0)), 'ICAO LTO Cycle times'!$D$7,VLOOKUP($A422,' Taxi out times'!$B$3662:$C$4362, 2, 0)*60)</f>
        <v>734.61865649750655</v>
      </c>
      <c r="I422" s="30">
        <f>IF(ISNA(VLOOKUP($A422,' Taxi out times'!$B$4363:$C$5052, 2, 0)), 'ICAO LTO Cycle times'!$D$7,VLOOKUP($A422,' Taxi out times'!$B$4363:$C$5052, 2, 0)*60)</f>
        <v>754.7054121651239</v>
      </c>
      <c r="J422" s="30">
        <f>IF(ISNA(VLOOKUP($A422,' Taxi out times'!$B$5053:$C$5713, 2, 0)), 'ICAO LTO Cycle times'!$D$7,VLOOKUP($A422,' Taxi out times'!$B$5053:$C$5713, 2, 0)*60)</f>
        <v>737.64171892920763</v>
      </c>
      <c r="K422" s="30">
        <f>IF(ISNA(VLOOKUP($A422,' Taxi out times'!$B$5714:$C$6466, 2, 0)), 'ICAO LTO Cycle times'!$D$7,VLOOKUP($A422,' Taxi out times'!$B$5713:$C$6466, 2, 0)*60)</f>
        <v>742.10997505014439</v>
      </c>
      <c r="L422" s="30">
        <f>IF(ISNA(VLOOKUP($A422,' Taxi out times'!$B$6467:$C$7195, 2, 0)), 'ICAO LTO Cycle times'!$D$7,VLOOKUP($A422,' Taxi out times'!$B$6467:$C$7195, 2, 0)*60)</f>
        <v>731.54221370155551</v>
      </c>
      <c r="M422" s="30">
        <f>IF(ISNA(VLOOKUP($A422,'Taxi in times'!$B$2:$C$483, 2, 0)), 'ICAO LTO Cycle times'!$D$8,VLOOKUP($A422,'Taxi in times'!$B$2:$C$483, 2, 0)*60)</f>
        <v>283.19991235117965</v>
      </c>
      <c r="N422" s="30">
        <f>IF(ISNA(VLOOKUP($A422,'Taxi in times'!$B$483:$C$1074, 2, 0)), 'ICAO LTO Cycle times'!$D$8,VLOOKUP($A422,'Taxi in times'!$B$483:$C$1074, 2, 0)*60)</f>
        <v>288.36478358296966</v>
      </c>
      <c r="O422" s="30">
        <f>IF(ISNA(VLOOKUP($A422,'Taxi in times'!$B$1074:$C$1700, 2, 0)), 'ICAO LTO Cycle times'!$D$8,VLOOKUP($A422,'Taxi in times'!$B$1074:$C$1700, 2, 0)*60)</f>
        <v>277.00342958871113</v>
      </c>
      <c r="P422" s="30">
        <f>IF(ISNA(VLOOKUP($A422,'Taxi in times'!$B$1700:$C$2346, 2, 0)), 'ICAO LTO Cycle times'!$D$8,VLOOKUP($A422,'Taxi in times'!$B$1700:$C$2346, 2, 0)*60)</f>
        <v>274.04515882127828</v>
      </c>
      <c r="Q422" s="30">
        <f>IF(ISNA(VLOOKUP($A422,'Taxi in times'!$B$2346:$C$3020, 2, 0)), 'ICAO LTO Cycle times'!$D$8,VLOOKUP($A422,'Taxi in times'!$B$2346:$C$3020, 2, 0)*60)</f>
        <v>264.13645378817932</v>
      </c>
      <c r="R422" s="30">
        <f>IF(ISNA(VLOOKUP($A422,'Taxi in times'!$B$3020:$C$3684, 2, 0)), 'ICAO LTO Cycle times'!$D$8,VLOOKUP($A422,'Taxi in times'!$B$3020:$C$3684, 2, 0)*60)</f>
        <v>259.95352400408581</v>
      </c>
      <c r="S422" s="30">
        <f>IF(ISNA(VLOOKUP($A422,'Taxi in times'!$B$3684:$C$4389, 2, 0)), 'ICAO LTO Cycle times'!$D$8,VLOOKUP($A422,'Taxi in times'!$B$3684:$C$4389, 2, 0)*60)</f>
        <v>255.06284762208119</v>
      </c>
      <c r="T422" s="30">
        <f>IF(ISNA(VLOOKUP($A422,'Taxi in times'!$B$4389:$C$5084, 2, 0)), 'ICAO LTO Cycle times'!$D$8,VLOOKUP($A422,'Taxi in times'!$B$4389:$C$5084, 2, 0)*60)</f>
        <v>262.61881074462383</v>
      </c>
      <c r="U422" s="30">
        <f>IF(ISNA(VLOOKUP($A422,'Taxi in times'!$B$5085:$C$5749, 2, 0)), 'ICAO LTO Cycle times'!$D$8,VLOOKUP($A422,'Taxi in times'!$B$5085:$C$5749, 2, 0)*60)</f>
        <v>253.71909701037217</v>
      </c>
      <c r="V422" s="30">
        <f>IF(ISNA(VLOOKUP($A422,'Taxi in times'!$B$5750:$C$6509, 2, 0)), 'ICAO LTO Cycle times'!$D$8,VLOOKUP($A422,'Taxi in times'!$B$5750:$C$6509, 2, 0)*60)</f>
        <v>257.80048518709111</v>
      </c>
      <c r="W422" s="30">
        <f>IF(ISNA(VLOOKUP($A422,'Taxi in times'!$B$6510:$C$7239, 2, 0)), 'ICAO LTO Cycle times'!$D$8,VLOOKUP($A422,'Taxi in times'!$B$6510:$C$7239, 2, 0)*60)</f>
        <v>261.00393222971991</v>
      </c>
    </row>
    <row r="423" spans="1:23">
      <c r="A423" s="3" t="s">
        <v>692</v>
      </c>
      <c r="B423" s="30">
        <f>IF(ISNA(VLOOKUP($A423,' Taxi out times'!$B$2:$C$483, 2, 0)), 'ICAO LTO Cycle times'!$D$7,VLOOKUP($A423,' Taxi out times'!$B$2:$C$483, 2, 0)*60)</f>
        <v>441.56626506024099</v>
      </c>
      <c r="C423" s="30">
        <f>IF(ISNA(VLOOKUP($A423,' Taxi out times'!$B$484:$C$1071, 2, 0)), 'ICAO LTO Cycle times'!$D$7,VLOOKUP($A423,' Taxi out times'!$B$484:$C$1071, 2, 0)*60)</f>
        <v>445.86273252084669</v>
      </c>
      <c r="D423" s="30">
        <f>IF(ISNA(VLOOKUP($A423,' Taxi out times'!$B$1072:$C$1692, 2, 0)), 'ICAO LTO Cycle times'!$D$7,VLOOKUP($A423,' Taxi out times'!$B$1072:$C$1692, 2, 0)*60)</f>
        <v>461.27119429259704</v>
      </c>
      <c r="E423" s="30">
        <f>IF(ISNA(VLOOKUP($A423,' Taxi out times'!$B$1693:$C$2329, 2, 0)), 'ICAO LTO Cycle times'!$D$7,VLOOKUP($A423,' Taxi out times'!$B$1693:$C$2329, 2, 0)*60)</f>
        <v>478.99772209567197</v>
      </c>
      <c r="F423" s="30">
        <f>IF(ISNA(VLOOKUP($A423,' Taxi out times'!$B$2330:$C$2997, 2, 0)), 'ICAO LTO Cycle times'!$D$7,VLOOKUP($A423,' Taxi out times'!$B$2330:$C$2997, 2, 0)*60)</f>
        <v>484.90518783542035</v>
      </c>
      <c r="G423" s="30">
        <f>IF(ISNA(VLOOKUP($A423,' Taxi out times'!$B$2998:$C$3661, 2, 0)), 'ICAO LTO Cycle times'!$D$7,VLOOKUP($A423,' Taxi out times'!$B$2998:$C$3661, 2, 0)*60)</f>
        <v>513.52881009205589</v>
      </c>
      <c r="H423" s="30">
        <f>IF(ISNA(VLOOKUP($A423,' Taxi out times'!$B$3662:$C$4362, 2, 0)), 'ICAO LTO Cycle times'!$D$7,VLOOKUP($A423,' Taxi out times'!$B$3662:$C$4362, 2, 0)*60)</f>
        <v>543.74374725756911</v>
      </c>
      <c r="I423" s="30">
        <f>IF(ISNA(VLOOKUP($A423,' Taxi out times'!$B$4363:$C$5052, 2, 0)), 'ICAO LTO Cycle times'!$D$7,VLOOKUP($A423,' Taxi out times'!$B$4363:$C$5052, 2, 0)*60)</f>
        <v>558.25021373610718</v>
      </c>
      <c r="J423" s="30">
        <f>IF(ISNA(VLOOKUP($A423,' Taxi out times'!$B$5053:$C$5713, 2, 0)), 'ICAO LTO Cycle times'!$D$7,VLOOKUP($A423,' Taxi out times'!$B$5053:$C$5713, 2, 0)*60)</f>
        <v>585.73750752558692</v>
      </c>
      <c r="K423" s="30">
        <f>IF(ISNA(VLOOKUP($A423,' Taxi out times'!$B$5714:$C$6466, 2, 0)), 'ICAO LTO Cycle times'!$D$7,VLOOKUP($A423,' Taxi out times'!$B$5713:$C$6466, 2, 0)*60)</f>
        <v>580.04411116012352</v>
      </c>
      <c r="L423" s="30">
        <f>IF(ISNA(VLOOKUP($A423,' Taxi out times'!$B$6467:$C$7195, 2, 0)), 'ICAO LTO Cycle times'!$D$7,VLOOKUP($A423,' Taxi out times'!$B$6467:$C$7195, 2, 0)*60)</f>
        <v>558.20666728229753</v>
      </c>
      <c r="M423" s="30">
        <f>IF(ISNA(VLOOKUP($A423,'Taxi in times'!$B$2:$C$483, 2, 0)), 'ICAO LTO Cycle times'!$D$8,VLOOKUP($A423,'Taxi in times'!$B$2:$C$483, 2, 0)*60)</f>
        <v>248.03617571059434</v>
      </c>
      <c r="N423" s="30">
        <f>IF(ISNA(VLOOKUP($A423,'Taxi in times'!$B$483:$C$1074, 2, 0)), 'ICAO LTO Cycle times'!$D$8,VLOOKUP($A423,'Taxi in times'!$B$483:$C$1074, 2, 0)*60)</f>
        <v>246.3953860942006</v>
      </c>
      <c r="O423" s="30">
        <f>IF(ISNA(VLOOKUP($A423,'Taxi in times'!$B$1074:$C$1700, 2, 0)), 'ICAO LTO Cycle times'!$D$8,VLOOKUP($A423,'Taxi in times'!$B$1074:$C$1700, 2, 0)*60)</f>
        <v>236.62159659196146</v>
      </c>
      <c r="P423" s="30">
        <f>IF(ISNA(VLOOKUP($A423,'Taxi in times'!$B$1700:$C$2346, 2, 0)), 'ICAO LTO Cycle times'!$D$8,VLOOKUP($A423,'Taxi in times'!$B$1700:$C$2346, 2, 0)*60)</f>
        <v>243.21062618595826</v>
      </c>
      <c r="Q423" s="30">
        <f>IF(ISNA(VLOOKUP($A423,'Taxi in times'!$B$2346:$C$3020, 2, 0)), 'ICAO LTO Cycle times'!$D$8,VLOOKUP($A423,'Taxi in times'!$B$2346:$C$3020, 2, 0)*60)</f>
        <v>234.81142241379308</v>
      </c>
      <c r="R423" s="30">
        <f>IF(ISNA(VLOOKUP($A423,'Taxi in times'!$B$3020:$C$3684, 2, 0)), 'ICAO LTO Cycle times'!$D$8,VLOOKUP($A423,'Taxi in times'!$B$3020:$C$3684, 2, 0)*60)</f>
        <v>238.70411473450571</v>
      </c>
      <c r="S423" s="30">
        <f>IF(ISNA(VLOOKUP($A423,'Taxi in times'!$B$3684:$C$4389, 2, 0)), 'ICAO LTO Cycle times'!$D$8,VLOOKUP($A423,'Taxi in times'!$B$3684:$C$4389, 2, 0)*60)</f>
        <v>235.93949462271576</v>
      </c>
      <c r="T423" s="30">
        <f>IF(ISNA(VLOOKUP($A423,'Taxi in times'!$B$4389:$C$5084, 2, 0)), 'ICAO LTO Cycle times'!$D$8,VLOOKUP($A423,'Taxi in times'!$B$4389:$C$5084, 2, 0)*60)</f>
        <v>247.64204545454544</v>
      </c>
      <c r="U423" s="30">
        <f>IF(ISNA(VLOOKUP($A423,'Taxi in times'!$B$5085:$C$5749, 2, 0)), 'ICAO LTO Cycle times'!$D$8,VLOOKUP($A423,'Taxi in times'!$B$5085:$C$5749, 2, 0)*60)</f>
        <v>259.58287375914966</v>
      </c>
      <c r="V423" s="30">
        <f>IF(ISNA(VLOOKUP($A423,'Taxi in times'!$B$5750:$C$6509, 2, 0)), 'ICAO LTO Cycle times'!$D$8,VLOOKUP($A423,'Taxi in times'!$B$5750:$C$6509, 2, 0)*60)</f>
        <v>264.79037952338922</v>
      </c>
      <c r="W423" s="30">
        <f>IF(ISNA(VLOOKUP($A423,'Taxi in times'!$B$6510:$C$7239, 2, 0)), 'ICAO LTO Cycle times'!$D$8,VLOOKUP($A423,'Taxi in times'!$B$6510:$C$7239, 2, 0)*60)</f>
        <v>243.41085271317831</v>
      </c>
    </row>
    <row r="424" spans="1:23">
      <c r="A424" s="3" t="s">
        <v>693</v>
      </c>
      <c r="B424" s="30">
        <f>IF(ISNA(VLOOKUP($A424,' Taxi out times'!$B$2:$C$483, 2, 0)), 'ICAO LTO Cycle times'!$D$7,VLOOKUP($A424,' Taxi out times'!$B$2:$C$483, 2, 0)*60)</f>
        <v>671.41259923897212</v>
      </c>
      <c r="C424" s="30">
        <f>IF(ISNA(VLOOKUP($A424,' Taxi out times'!$B$484:$C$1071, 2, 0)), 'ICAO LTO Cycle times'!$D$7,VLOOKUP($A424,' Taxi out times'!$B$484:$C$1071, 2, 0)*60)</f>
        <v>708.0765039232781</v>
      </c>
      <c r="D424" s="30">
        <f>IF(ISNA(VLOOKUP($A424,' Taxi out times'!$B$1072:$C$1692, 2, 0)), 'ICAO LTO Cycle times'!$D$7,VLOOKUP($A424,' Taxi out times'!$B$1072:$C$1692, 2, 0)*60)</f>
        <v>704.82839666987593</v>
      </c>
      <c r="E424" s="30">
        <f>IF(ISNA(VLOOKUP($A424,' Taxi out times'!$B$1693:$C$2329, 2, 0)), 'ICAO LTO Cycle times'!$D$7,VLOOKUP($A424,' Taxi out times'!$B$1693:$C$2329, 2, 0)*60)</f>
        <v>681.17159436308373</v>
      </c>
      <c r="F424" s="30">
        <f>IF(ISNA(VLOOKUP($A424,' Taxi out times'!$B$2330:$C$2997, 2, 0)), 'ICAO LTO Cycle times'!$D$7,VLOOKUP($A424,' Taxi out times'!$B$2330:$C$2997, 2, 0)*60)</f>
        <v>661.62644324955193</v>
      </c>
      <c r="G424" s="30">
        <f>IF(ISNA(VLOOKUP($A424,' Taxi out times'!$B$2998:$C$3661, 2, 0)), 'ICAO LTO Cycle times'!$D$7,VLOOKUP($A424,' Taxi out times'!$B$2998:$C$3661, 2, 0)*60)</f>
        <v>731.93592611299516</v>
      </c>
      <c r="H424" s="30">
        <f>IF(ISNA(VLOOKUP($A424,' Taxi out times'!$B$3662:$C$4362, 2, 0)), 'ICAO LTO Cycle times'!$D$7,VLOOKUP($A424,' Taxi out times'!$B$3662:$C$4362, 2, 0)*60)</f>
        <v>759.21808942809537</v>
      </c>
      <c r="I424" s="30">
        <f>IF(ISNA(VLOOKUP($A424,' Taxi out times'!$B$4363:$C$5052, 2, 0)), 'ICAO LTO Cycle times'!$D$7,VLOOKUP($A424,' Taxi out times'!$B$4363:$C$5052, 2, 0)*60)</f>
        <v>745.39715217018363</v>
      </c>
      <c r="J424" s="30">
        <f>IF(ISNA(VLOOKUP($A424,' Taxi out times'!$B$5053:$C$5713, 2, 0)), 'ICAO LTO Cycle times'!$D$7,VLOOKUP($A424,' Taxi out times'!$B$5053:$C$5713, 2, 0)*60)</f>
        <v>730.30457884498128</v>
      </c>
      <c r="K424" s="30">
        <f>IF(ISNA(VLOOKUP($A424,' Taxi out times'!$B$5714:$C$6466, 2, 0)), 'ICAO LTO Cycle times'!$D$7,VLOOKUP($A424,' Taxi out times'!$B$5713:$C$6466, 2, 0)*60)</f>
        <v>726.16861642458582</v>
      </c>
      <c r="L424" s="30">
        <f>IF(ISNA(VLOOKUP($A424,' Taxi out times'!$B$6467:$C$7195, 2, 0)), 'ICAO LTO Cycle times'!$D$7,VLOOKUP($A424,' Taxi out times'!$B$6467:$C$7195, 2, 0)*60)</f>
        <v>713.67407217156801</v>
      </c>
      <c r="M424" s="30">
        <f>IF(ISNA(VLOOKUP($A424,'Taxi in times'!$B$2:$C$483, 2, 0)), 'ICAO LTO Cycle times'!$D$8,VLOOKUP($A424,'Taxi in times'!$B$2:$C$483, 2, 0)*60)</f>
        <v>275.00340367597005</v>
      </c>
      <c r="N424" s="30">
        <f>IF(ISNA(VLOOKUP($A424,'Taxi in times'!$B$483:$C$1074, 2, 0)), 'ICAO LTO Cycle times'!$D$8,VLOOKUP($A424,'Taxi in times'!$B$483:$C$1074, 2, 0)*60)</f>
        <v>274.41336723574284</v>
      </c>
      <c r="O424" s="30">
        <f>IF(ISNA(VLOOKUP($A424,'Taxi in times'!$B$1074:$C$1700, 2, 0)), 'ICAO LTO Cycle times'!$D$8,VLOOKUP($A424,'Taxi in times'!$B$1074:$C$1700, 2, 0)*60)</f>
        <v>275.41297082340333</v>
      </c>
      <c r="P424" s="30">
        <f>IF(ISNA(VLOOKUP($A424,'Taxi in times'!$B$1700:$C$2346, 2, 0)), 'ICAO LTO Cycle times'!$D$8,VLOOKUP($A424,'Taxi in times'!$B$1700:$C$2346, 2, 0)*60)</f>
        <v>277.6676047012084</v>
      </c>
      <c r="Q424" s="30">
        <f>IF(ISNA(VLOOKUP($A424,'Taxi in times'!$B$2346:$C$3020, 2, 0)), 'ICAO LTO Cycle times'!$D$8,VLOOKUP($A424,'Taxi in times'!$B$2346:$C$3020, 2, 0)*60)</f>
        <v>291.61124609510586</v>
      </c>
      <c r="R424" s="30">
        <f>IF(ISNA(VLOOKUP($A424,'Taxi in times'!$B$3020:$C$3684, 2, 0)), 'ICAO LTO Cycle times'!$D$8,VLOOKUP($A424,'Taxi in times'!$B$3020:$C$3684, 2, 0)*60)</f>
        <v>322.74310762487022</v>
      </c>
      <c r="S424" s="30">
        <f>IF(ISNA(VLOOKUP($A424,'Taxi in times'!$B$3684:$C$4389, 2, 0)), 'ICAO LTO Cycle times'!$D$8,VLOOKUP($A424,'Taxi in times'!$B$3684:$C$4389, 2, 0)*60)</f>
        <v>308.06529242701356</v>
      </c>
      <c r="T424" s="30">
        <f>IF(ISNA(VLOOKUP($A424,'Taxi in times'!$B$4389:$C$5084, 2, 0)), 'ICAO LTO Cycle times'!$D$8,VLOOKUP($A424,'Taxi in times'!$B$4389:$C$5084, 2, 0)*60)</f>
        <v>305.86510598815215</v>
      </c>
      <c r="U424" s="30">
        <f>IF(ISNA(VLOOKUP($A424,'Taxi in times'!$B$5085:$C$5749, 2, 0)), 'ICAO LTO Cycle times'!$D$8,VLOOKUP($A424,'Taxi in times'!$B$5085:$C$5749, 2, 0)*60)</f>
        <v>304.81327198571779</v>
      </c>
      <c r="V424" s="30">
        <f>IF(ISNA(VLOOKUP($A424,'Taxi in times'!$B$5750:$C$6509, 2, 0)), 'ICAO LTO Cycle times'!$D$8,VLOOKUP($A424,'Taxi in times'!$B$5750:$C$6509, 2, 0)*60)</f>
        <v>333.40393873085344</v>
      </c>
      <c r="W424" s="30">
        <f>IF(ISNA(VLOOKUP($A424,'Taxi in times'!$B$6510:$C$7239, 2, 0)), 'ICAO LTO Cycle times'!$D$8,VLOOKUP($A424,'Taxi in times'!$B$6510:$C$7239, 2, 0)*60)</f>
        <v>324.59328230321034</v>
      </c>
    </row>
    <row r="425" spans="1:23">
      <c r="A425" s="3" t="s">
        <v>694</v>
      </c>
      <c r="B425" s="30">
        <f>IF(ISNA(VLOOKUP($A425,' Taxi out times'!$B$2:$C$483, 2, 0)), 'ICAO LTO Cycle times'!$D$7,VLOOKUP($A425,' Taxi out times'!$B$2:$C$483, 2, 0)*60)</f>
        <v>345.0429307384087</v>
      </c>
      <c r="C425" s="30">
        <f>IF(ISNA(VLOOKUP($A425,' Taxi out times'!$B$484:$C$1071, 2, 0)), 'ICAO LTO Cycle times'!$D$7,VLOOKUP($A425,' Taxi out times'!$B$484:$C$1071, 2, 0)*60)</f>
        <v>351.7975476128359</v>
      </c>
      <c r="D425" s="30">
        <f>IF(ISNA(VLOOKUP($A425,' Taxi out times'!$B$1072:$C$1692, 2, 0)), 'ICAO LTO Cycle times'!$D$7,VLOOKUP($A425,' Taxi out times'!$B$1072:$C$1692, 2, 0)*60)</f>
        <v>354.77338877338877</v>
      </c>
      <c r="E425" s="30">
        <f>IF(ISNA(VLOOKUP($A425,' Taxi out times'!$B$1693:$C$2329, 2, 0)), 'ICAO LTO Cycle times'!$D$7,VLOOKUP($A425,' Taxi out times'!$B$1693:$C$2329, 2, 0)*60)</f>
        <v>352.41079597438244</v>
      </c>
      <c r="F425" s="30">
        <f>IF(ISNA(VLOOKUP($A425,' Taxi out times'!$B$2330:$C$2997, 2, 0)), 'ICAO LTO Cycle times'!$D$7,VLOOKUP($A425,' Taxi out times'!$B$2330:$C$2997, 2, 0)*60)</f>
        <v>346.74199623352166</v>
      </c>
      <c r="G425" s="30">
        <f>IF(ISNA(VLOOKUP($A425,' Taxi out times'!$B$2998:$C$3661, 2, 0)), 'ICAO LTO Cycle times'!$D$7,VLOOKUP($A425,' Taxi out times'!$B$2998:$C$3661, 2, 0)*60)</f>
        <v>354.08424336973479</v>
      </c>
      <c r="H425" s="30">
        <f>IF(ISNA(VLOOKUP($A425,' Taxi out times'!$B$3662:$C$4362, 2, 0)), 'ICAO LTO Cycle times'!$D$7,VLOOKUP($A425,' Taxi out times'!$B$3662:$C$4362, 2, 0)*60)</f>
        <v>367.74725274725279</v>
      </c>
      <c r="I425" s="30">
        <f>IF(ISNA(VLOOKUP($A425,' Taxi out times'!$B$4363:$C$5052, 2, 0)), 'ICAO LTO Cycle times'!$D$7,VLOOKUP($A425,' Taxi out times'!$B$4363:$C$5052, 2, 0)*60)</f>
        <v>363.98027790228593</v>
      </c>
      <c r="J425" s="30">
        <f>IF(ISNA(VLOOKUP($A425,' Taxi out times'!$B$5053:$C$5713, 2, 0)), 'ICAO LTO Cycle times'!$D$7,VLOOKUP($A425,' Taxi out times'!$B$5053:$C$5713, 2, 0)*60)</f>
        <v>408.92116182572613</v>
      </c>
      <c r="K425" s="30">
        <f>IF(ISNA(VLOOKUP($A425,' Taxi out times'!$B$5714:$C$6466, 2, 0)), 'ICAO LTO Cycle times'!$D$7,VLOOKUP($A425,' Taxi out times'!$B$5713:$C$6466, 2, 0)*60)</f>
        <v>370.19127773527157</v>
      </c>
      <c r="L425" s="30">
        <f>IF(ISNA(VLOOKUP($A425,' Taxi out times'!$B$6467:$C$7195, 2, 0)), 'ICAO LTO Cycle times'!$D$7,VLOOKUP($A425,' Taxi out times'!$B$6467:$C$7195, 2, 0)*60)</f>
        <v>377.26153846153846</v>
      </c>
      <c r="M425" s="30">
        <f>IF(ISNA(VLOOKUP($A425,'Taxi in times'!$B$2:$C$483, 2, 0)), 'ICAO LTO Cycle times'!$D$8,VLOOKUP($A425,'Taxi in times'!$B$2:$C$483, 2, 0)*60)</f>
        <v>294.90241102181398</v>
      </c>
      <c r="N425" s="30">
        <f>IF(ISNA(VLOOKUP($A425,'Taxi in times'!$B$483:$C$1074, 2, 0)), 'ICAO LTO Cycle times'!$D$8,VLOOKUP($A425,'Taxi in times'!$B$483:$C$1074, 2, 0)*60)</f>
        <v>295.43410041841003</v>
      </c>
      <c r="O425" s="30">
        <f>IF(ISNA(VLOOKUP($A425,'Taxi in times'!$B$1074:$C$1700, 2, 0)), 'ICAO LTO Cycle times'!$D$8,VLOOKUP($A425,'Taxi in times'!$B$1074:$C$1700, 2, 0)*60)</f>
        <v>295.80786026200872</v>
      </c>
      <c r="P425" s="30">
        <f>IF(ISNA(VLOOKUP($A425,'Taxi in times'!$B$1700:$C$2346, 2, 0)), 'ICAO LTO Cycle times'!$D$8,VLOOKUP($A425,'Taxi in times'!$B$1700:$C$2346, 2, 0)*60)</f>
        <v>295.07206588881263</v>
      </c>
      <c r="Q425" s="30">
        <f>IF(ISNA(VLOOKUP($A425,'Taxi in times'!$B$2346:$C$3020, 2, 0)), 'ICAO LTO Cycle times'!$D$8,VLOOKUP($A425,'Taxi in times'!$B$2346:$C$3020, 2, 0)*60)</f>
        <v>297.45762711864404</v>
      </c>
      <c r="R425" s="30">
        <f>IF(ISNA(VLOOKUP($A425,'Taxi in times'!$B$3020:$C$3684, 2, 0)), 'ICAO LTO Cycle times'!$D$8,VLOOKUP($A425,'Taxi in times'!$B$3020:$C$3684, 2, 0)*60)</f>
        <v>293.9321608040201</v>
      </c>
      <c r="S425" s="30">
        <f>IF(ISNA(VLOOKUP($A425,'Taxi in times'!$B$3684:$C$4389, 2, 0)), 'ICAO LTO Cycle times'!$D$8,VLOOKUP($A425,'Taxi in times'!$B$3684:$C$4389, 2, 0)*60)</f>
        <v>294.77632484514794</v>
      </c>
      <c r="T425" s="30">
        <f>IF(ISNA(VLOOKUP($A425,'Taxi in times'!$B$4389:$C$5084, 2, 0)), 'ICAO LTO Cycle times'!$D$8,VLOOKUP($A425,'Taxi in times'!$B$4389:$C$5084, 2, 0)*60)</f>
        <v>298.85231316725981</v>
      </c>
      <c r="U425" s="30">
        <f>IF(ISNA(VLOOKUP($A425,'Taxi in times'!$B$5085:$C$5749, 2, 0)), 'ICAO LTO Cycle times'!$D$8,VLOOKUP($A425,'Taxi in times'!$B$5085:$C$5749, 2, 0)*60)</f>
        <v>302.79835390946505</v>
      </c>
      <c r="V425" s="30">
        <f>IF(ISNA(VLOOKUP($A425,'Taxi in times'!$B$5750:$C$6509, 2, 0)), 'ICAO LTO Cycle times'!$D$8,VLOOKUP($A425,'Taxi in times'!$B$5750:$C$6509, 2, 0)*60)</f>
        <v>314.17682926829269</v>
      </c>
      <c r="W425" s="30">
        <f>IF(ISNA(VLOOKUP($A425,'Taxi in times'!$B$6510:$C$7239, 2, 0)), 'ICAO LTO Cycle times'!$D$8,VLOOKUP($A425,'Taxi in times'!$B$6510:$C$7239, 2, 0)*60)</f>
        <v>319.4631901840491</v>
      </c>
    </row>
    <row r="426" spans="1:23">
      <c r="A426" s="3" t="s">
        <v>695</v>
      </c>
      <c r="B426" s="30">
        <f>IF(ISNA(VLOOKUP($A426,' Taxi out times'!$B$2:$C$483, 2, 0)), 'ICAO LTO Cycle times'!$D$7,VLOOKUP($A426,' Taxi out times'!$B$2:$C$483, 2, 0)*60)</f>
        <v>1140</v>
      </c>
      <c r="C426" s="30">
        <f>IF(ISNA(VLOOKUP($A426,' Taxi out times'!$B$484:$C$1071, 2, 0)), 'ICAO LTO Cycle times'!$D$7,VLOOKUP($A426,' Taxi out times'!$B$484:$C$1071, 2, 0)*60)</f>
        <v>373.13684210526316</v>
      </c>
      <c r="D426" s="30">
        <f>IF(ISNA(VLOOKUP($A426,' Taxi out times'!$B$1072:$C$1692, 2, 0)), 'ICAO LTO Cycle times'!$D$7,VLOOKUP($A426,' Taxi out times'!$B$1072:$C$1692, 2, 0)*60)</f>
        <v>357.61403508771929</v>
      </c>
      <c r="E426" s="30">
        <f>IF(ISNA(VLOOKUP($A426,' Taxi out times'!$B$1693:$C$2329, 2, 0)), 'ICAO LTO Cycle times'!$D$7,VLOOKUP($A426,' Taxi out times'!$B$1693:$C$2329, 2, 0)*60)</f>
        <v>356.92491060786648</v>
      </c>
      <c r="F426" s="30">
        <f>IF(ISNA(VLOOKUP($A426,' Taxi out times'!$B$2330:$C$2997, 2, 0)), 'ICAO LTO Cycle times'!$D$7,VLOOKUP($A426,' Taxi out times'!$B$2330:$C$2997, 2, 0)*60)</f>
        <v>356.34615384615381</v>
      </c>
      <c r="G426" s="30">
        <f>IF(ISNA(VLOOKUP($A426,' Taxi out times'!$B$2998:$C$3661, 2, 0)), 'ICAO LTO Cycle times'!$D$7,VLOOKUP($A426,' Taxi out times'!$B$2998:$C$3661, 2, 0)*60)</f>
        <v>371.35714285714283</v>
      </c>
      <c r="H426" s="30">
        <f>IF(ISNA(VLOOKUP($A426,' Taxi out times'!$B$3662:$C$4362, 2, 0)), 'ICAO LTO Cycle times'!$D$7,VLOOKUP($A426,' Taxi out times'!$B$3662:$C$4362, 2, 0)*60)</f>
        <v>395.95505617977528</v>
      </c>
      <c r="I426" s="30">
        <f>IF(ISNA(VLOOKUP($A426,' Taxi out times'!$B$4363:$C$5052, 2, 0)), 'ICAO LTO Cycle times'!$D$7,VLOOKUP($A426,' Taxi out times'!$B$4363:$C$5052, 2, 0)*60)</f>
        <v>389.59731543624162</v>
      </c>
      <c r="J426" s="30">
        <f>IF(ISNA(VLOOKUP($A426,' Taxi out times'!$B$5053:$C$5713, 2, 0)), 'ICAO LTO Cycle times'!$D$7,VLOOKUP($A426,' Taxi out times'!$B$5053:$C$5713, 2, 0)*60)</f>
        <v>394.03361344537814</v>
      </c>
      <c r="K426" s="30">
        <f>IF(ISNA(VLOOKUP($A426,' Taxi out times'!$B$5714:$C$6466, 2, 0)), 'ICAO LTO Cycle times'!$D$7,VLOOKUP($A426,' Taxi out times'!$B$5713:$C$6466, 2, 0)*60)</f>
        <v>361.91489361702128</v>
      </c>
      <c r="L426" s="30">
        <f>IF(ISNA(VLOOKUP($A426,' Taxi out times'!$B$6467:$C$7195, 2, 0)), 'ICAO LTO Cycle times'!$D$7,VLOOKUP($A426,' Taxi out times'!$B$6467:$C$7195, 2, 0)*60)</f>
        <v>370.38461538461542</v>
      </c>
      <c r="M426" s="30">
        <f>IF(ISNA(VLOOKUP($A426,'Taxi in times'!$B$2:$C$483, 2, 0)), 'ICAO LTO Cycle times'!$D$8,VLOOKUP($A426,'Taxi in times'!$B$2:$C$483, 2, 0)*60)</f>
        <v>420</v>
      </c>
      <c r="N426" s="30">
        <f>IF(ISNA(VLOOKUP($A426,'Taxi in times'!$B$483:$C$1074, 2, 0)), 'ICAO LTO Cycle times'!$D$8,VLOOKUP($A426,'Taxi in times'!$B$483:$C$1074, 2, 0)*60)</f>
        <v>280.84566596194503</v>
      </c>
      <c r="O426" s="30">
        <f>IF(ISNA(VLOOKUP($A426,'Taxi in times'!$B$1074:$C$1700, 2, 0)), 'ICAO LTO Cycle times'!$D$8,VLOOKUP($A426,'Taxi in times'!$B$1074:$C$1700, 2, 0)*60)</f>
        <v>281.72093023255809</v>
      </c>
      <c r="P426" s="30">
        <f>IF(ISNA(VLOOKUP($A426,'Taxi in times'!$B$1700:$C$2346, 2, 0)), 'ICAO LTO Cycle times'!$D$8,VLOOKUP($A426,'Taxi in times'!$B$1700:$C$2346, 2, 0)*60)</f>
        <v>300.2140309155767</v>
      </c>
      <c r="Q426" s="30">
        <f>IF(ISNA(VLOOKUP($A426,'Taxi in times'!$B$2346:$C$3020, 2, 0)), 'ICAO LTO Cycle times'!$D$8,VLOOKUP($A426,'Taxi in times'!$B$2346:$C$3020, 2, 0)*60)</f>
        <v>302.89855072463769</v>
      </c>
      <c r="R426" s="30">
        <f>IF(ISNA(VLOOKUP($A426,'Taxi in times'!$B$3020:$C$3684, 2, 0)), 'ICAO LTO Cycle times'!$D$8,VLOOKUP($A426,'Taxi in times'!$B$3020:$C$3684, 2, 0)*60)</f>
        <v>301.10294117647061</v>
      </c>
      <c r="S426" s="30">
        <f>IF(ISNA(VLOOKUP($A426,'Taxi in times'!$B$3684:$C$4389, 2, 0)), 'ICAO LTO Cycle times'!$D$8,VLOOKUP($A426,'Taxi in times'!$B$3684:$C$4389, 2, 0)*60)</f>
        <v>300.91603053435114</v>
      </c>
      <c r="T426" s="30">
        <f>IF(ISNA(VLOOKUP($A426,'Taxi in times'!$B$4389:$C$5084, 2, 0)), 'ICAO LTO Cycle times'!$D$8,VLOOKUP($A426,'Taxi in times'!$B$4389:$C$5084, 2, 0)*60)</f>
        <v>306.91525423728814</v>
      </c>
      <c r="U426" s="30">
        <f>IF(ISNA(VLOOKUP($A426,'Taxi in times'!$B$5085:$C$5749, 2, 0)), 'ICAO LTO Cycle times'!$D$8,VLOOKUP($A426,'Taxi in times'!$B$5085:$C$5749, 2, 0)*60)</f>
        <v>299.74358974358972</v>
      </c>
      <c r="V426" s="30">
        <f>IF(ISNA(VLOOKUP($A426,'Taxi in times'!$B$5750:$C$6509, 2, 0)), 'ICAO LTO Cycle times'!$D$8,VLOOKUP($A426,'Taxi in times'!$B$5750:$C$6509, 2, 0)*60)</f>
        <v>301.07142857142861</v>
      </c>
      <c r="W426" s="30">
        <f>IF(ISNA(VLOOKUP($A426,'Taxi in times'!$B$6510:$C$7239, 2, 0)), 'ICAO LTO Cycle times'!$D$8,VLOOKUP($A426,'Taxi in times'!$B$6510:$C$7239, 2, 0)*60)</f>
        <v>299.76744186046511</v>
      </c>
    </row>
    <row r="427" spans="1:23">
      <c r="A427" s="3" t="s">
        <v>1077</v>
      </c>
      <c r="B427" s="30">
        <f>IF(ISNA(VLOOKUP($A427,' Taxi out times'!$B$2:$C$483, 2, 0)), 'ICAO LTO Cycle times'!$D$7,VLOOKUP($A427,' Taxi out times'!$B$2:$C$483, 2, 0)*60)</f>
        <v>1140</v>
      </c>
      <c r="C427" s="30">
        <f>IF(ISNA(VLOOKUP($A427,' Taxi out times'!$B$484:$C$1071, 2, 0)), 'ICAO LTO Cycle times'!$D$7,VLOOKUP($A427,' Taxi out times'!$B$484:$C$1071, 2, 0)*60)</f>
        <v>1140</v>
      </c>
      <c r="D427" s="30">
        <f>IF(ISNA(VLOOKUP($A427,' Taxi out times'!$B$1072:$C$1692, 2, 0)), 'ICAO LTO Cycle times'!$D$7,VLOOKUP($A427,' Taxi out times'!$B$1072:$C$1692, 2, 0)*60)</f>
        <v>1140</v>
      </c>
      <c r="E427" s="30">
        <f>IF(ISNA(VLOOKUP($A427,' Taxi out times'!$B$1693:$C$2329, 2, 0)), 'ICAO LTO Cycle times'!$D$7,VLOOKUP($A427,' Taxi out times'!$B$1693:$C$2329, 2, 0)*60)</f>
        <v>1140</v>
      </c>
      <c r="F427" s="30">
        <f>IF(ISNA(VLOOKUP($A427,' Taxi out times'!$B$2330:$C$2997, 2, 0)), 'ICAO LTO Cycle times'!$D$7,VLOOKUP($A427,' Taxi out times'!$B$2330:$C$2997, 2, 0)*60)</f>
        <v>1140</v>
      </c>
      <c r="G427" s="30">
        <f>IF(ISNA(VLOOKUP($A427,' Taxi out times'!$B$2998:$C$3661, 2, 0)), 'ICAO LTO Cycle times'!$D$7,VLOOKUP($A427,' Taxi out times'!$B$2998:$C$3661, 2, 0)*60)</f>
        <v>1140</v>
      </c>
      <c r="H427" s="30">
        <f>IF(ISNA(VLOOKUP($A427,' Taxi out times'!$B$3662:$C$4362, 2, 0)), 'ICAO LTO Cycle times'!$D$7,VLOOKUP($A427,' Taxi out times'!$B$3662:$C$4362, 2, 0)*60)</f>
        <v>549.43396226415098</v>
      </c>
      <c r="I427" s="30">
        <f>IF(ISNA(VLOOKUP($A427,' Taxi out times'!$B$4363:$C$5052, 2, 0)), 'ICAO LTO Cycle times'!$D$7,VLOOKUP($A427,' Taxi out times'!$B$4363:$C$5052, 2, 0)*60)</f>
        <v>1140</v>
      </c>
      <c r="J427" s="30">
        <f>IF(ISNA(VLOOKUP($A427,' Taxi out times'!$B$5053:$C$5713, 2, 0)), 'ICAO LTO Cycle times'!$D$7,VLOOKUP($A427,' Taxi out times'!$B$5053:$C$5713, 2, 0)*60)</f>
        <v>1140</v>
      </c>
      <c r="K427" s="30">
        <f>IF(ISNA(VLOOKUP($A427,' Taxi out times'!$B$5714:$C$6466, 2, 0)), 'ICAO LTO Cycle times'!$D$7,VLOOKUP($A427,' Taxi out times'!$B$5713:$C$6466, 2, 0)*60)</f>
        <v>1140</v>
      </c>
      <c r="L427" s="30">
        <f>IF(ISNA(VLOOKUP($A427,' Taxi out times'!$B$6467:$C$7195, 2, 0)), 'ICAO LTO Cycle times'!$D$7,VLOOKUP($A427,' Taxi out times'!$B$6467:$C$7195, 2, 0)*60)</f>
        <v>1140</v>
      </c>
      <c r="M427" s="30">
        <f>IF(ISNA(VLOOKUP($A427,'Taxi in times'!$B$2:$C$483, 2, 0)), 'ICAO LTO Cycle times'!$D$8,VLOOKUP($A427,'Taxi in times'!$B$2:$C$483, 2, 0)*60)</f>
        <v>420</v>
      </c>
      <c r="N427" s="30">
        <f>IF(ISNA(VLOOKUP($A427,'Taxi in times'!$B$483:$C$1074, 2, 0)), 'ICAO LTO Cycle times'!$D$8,VLOOKUP($A427,'Taxi in times'!$B$483:$C$1074, 2, 0)*60)</f>
        <v>420</v>
      </c>
      <c r="O427" s="30">
        <f>IF(ISNA(VLOOKUP($A427,'Taxi in times'!$B$1074:$C$1700, 2, 0)), 'ICAO LTO Cycle times'!$D$8,VLOOKUP($A427,'Taxi in times'!$B$1074:$C$1700, 2, 0)*60)</f>
        <v>420</v>
      </c>
      <c r="P427" s="30">
        <f>IF(ISNA(VLOOKUP($A427,'Taxi in times'!$B$1700:$C$2346, 2, 0)), 'ICAO LTO Cycle times'!$D$8,VLOOKUP($A427,'Taxi in times'!$B$1700:$C$2346, 2, 0)*60)</f>
        <v>420</v>
      </c>
      <c r="Q427" s="30">
        <f>IF(ISNA(VLOOKUP($A427,'Taxi in times'!$B$2346:$C$3020, 2, 0)), 'ICAO LTO Cycle times'!$D$8,VLOOKUP($A427,'Taxi in times'!$B$2346:$C$3020, 2, 0)*60)</f>
        <v>420</v>
      </c>
      <c r="R427" s="30">
        <f>IF(ISNA(VLOOKUP($A427,'Taxi in times'!$B$3020:$C$3684, 2, 0)), 'ICAO LTO Cycle times'!$D$8,VLOOKUP($A427,'Taxi in times'!$B$3020:$C$3684, 2, 0)*60)</f>
        <v>420</v>
      </c>
      <c r="S427" s="30">
        <f>IF(ISNA(VLOOKUP($A427,'Taxi in times'!$B$3684:$C$4389, 2, 0)), 'ICAO LTO Cycle times'!$D$8,VLOOKUP($A427,'Taxi in times'!$B$3684:$C$4389, 2, 0)*60)</f>
        <v>255.47169811320754</v>
      </c>
      <c r="T427" s="30">
        <f>IF(ISNA(VLOOKUP($A427,'Taxi in times'!$B$4389:$C$5084, 2, 0)), 'ICAO LTO Cycle times'!$D$8,VLOOKUP($A427,'Taxi in times'!$B$4389:$C$5084, 2, 0)*60)</f>
        <v>420</v>
      </c>
      <c r="U427" s="30">
        <f>IF(ISNA(VLOOKUP($A427,'Taxi in times'!$B$5085:$C$5749, 2, 0)), 'ICAO LTO Cycle times'!$D$8,VLOOKUP($A427,'Taxi in times'!$B$5085:$C$5749, 2, 0)*60)</f>
        <v>420</v>
      </c>
      <c r="V427" s="30">
        <f>IF(ISNA(VLOOKUP($A427,'Taxi in times'!$B$5750:$C$6509, 2, 0)), 'ICAO LTO Cycle times'!$D$8,VLOOKUP($A427,'Taxi in times'!$B$5750:$C$6509, 2, 0)*60)</f>
        <v>420</v>
      </c>
      <c r="W427" s="30">
        <f>IF(ISNA(VLOOKUP($A427,'Taxi in times'!$B$6510:$C$7239, 2, 0)), 'ICAO LTO Cycle times'!$D$8,VLOOKUP($A427,'Taxi in times'!$B$6510:$C$7239, 2, 0)*60)</f>
        <v>420</v>
      </c>
    </row>
    <row r="428" spans="1:23">
      <c r="A428" s="3" t="s">
        <v>696</v>
      </c>
      <c r="B428" s="30">
        <f>IF(ISNA(VLOOKUP($A428,' Taxi out times'!$B$2:$C$483, 2, 0)), 'ICAO LTO Cycle times'!$D$7,VLOOKUP($A428,' Taxi out times'!$B$2:$C$483, 2, 0)*60)</f>
        <v>482.23602484472048</v>
      </c>
      <c r="C428" s="30">
        <f>IF(ISNA(VLOOKUP($A428,' Taxi out times'!$B$484:$C$1071, 2, 0)), 'ICAO LTO Cycle times'!$D$7,VLOOKUP($A428,' Taxi out times'!$B$484:$C$1071, 2, 0)*60)</f>
        <v>484.02471315092674</v>
      </c>
      <c r="D428" s="30">
        <f>IF(ISNA(VLOOKUP($A428,' Taxi out times'!$B$1072:$C$1692, 2, 0)), 'ICAO LTO Cycle times'!$D$7,VLOOKUP($A428,' Taxi out times'!$B$1072:$C$1692, 2, 0)*60)</f>
        <v>489.3031358885018</v>
      </c>
      <c r="E428" s="30">
        <f>IF(ISNA(VLOOKUP($A428,' Taxi out times'!$B$1693:$C$2329, 2, 0)), 'ICAO LTO Cycle times'!$D$7,VLOOKUP($A428,' Taxi out times'!$B$1693:$C$2329, 2, 0)*60)</f>
        <v>634.98670212765956</v>
      </c>
      <c r="F428" s="30">
        <f>IF(ISNA(VLOOKUP($A428,' Taxi out times'!$B$2330:$C$2997, 2, 0)), 'ICAO LTO Cycle times'!$D$7,VLOOKUP($A428,' Taxi out times'!$B$2330:$C$2997, 2, 0)*60)</f>
        <v>619.99640675530009</v>
      </c>
      <c r="G428" s="30">
        <f>IF(ISNA(VLOOKUP($A428,' Taxi out times'!$B$2998:$C$3661, 2, 0)), 'ICAO LTO Cycle times'!$D$7,VLOOKUP($A428,' Taxi out times'!$B$2998:$C$3661, 2, 0)*60)</f>
        <v>667.19332048811816</v>
      </c>
      <c r="H428" s="30">
        <f>IF(ISNA(VLOOKUP($A428,' Taxi out times'!$B$3662:$C$4362, 2, 0)), 'ICAO LTO Cycle times'!$D$7,VLOOKUP($A428,' Taxi out times'!$B$3662:$C$4362, 2, 0)*60)</f>
        <v>633.42819614711038</v>
      </c>
      <c r="I428" s="30">
        <f>IF(ISNA(VLOOKUP($A428,' Taxi out times'!$B$4363:$C$5052, 2, 0)), 'ICAO LTO Cycle times'!$D$7,VLOOKUP($A428,' Taxi out times'!$B$4363:$C$5052, 2, 0)*60)</f>
        <v>623.69178082191786</v>
      </c>
      <c r="J428" s="30">
        <f>IF(ISNA(VLOOKUP($A428,' Taxi out times'!$B$5053:$C$5713, 2, 0)), 'ICAO LTO Cycle times'!$D$7,VLOOKUP($A428,' Taxi out times'!$B$5053:$C$5713, 2, 0)*60)</f>
        <v>645.81432701574045</v>
      </c>
      <c r="K428" s="30">
        <f>IF(ISNA(VLOOKUP($A428,' Taxi out times'!$B$5714:$C$6466, 2, 0)), 'ICAO LTO Cycle times'!$D$7,VLOOKUP($A428,' Taxi out times'!$B$5713:$C$6466, 2, 0)*60)</f>
        <v>668.68894601542422</v>
      </c>
      <c r="L428" s="30">
        <f>IF(ISNA(VLOOKUP($A428,' Taxi out times'!$B$6467:$C$7195, 2, 0)), 'ICAO LTO Cycle times'!$D$7,VLOOKUP($A428,' Taxi out times'!$B$6467:$C$7195, 2, 0)*60)</f>
        <v>614.97948016415876</v>
      </c>
      <c r="M428" s="30">
        <f>IF(ISNA(VLOOKUP($A428,'Taxi in times'!$B$2:$C$483, 2, 0)), 'ICAO LTO Cycle times'!$D$8,VLOOKUP($A428,'Taxi in times'!$B$2:$C$483, 2, 0)*60)</f>
        <v>292.56021409455843</v>
      </c>
      <c r="N428" s="30">
        <f>IF(ISNA(VLOOKUP($A428,'Taxi in times'!$B$483:$C$1074, 2, 0)), 'ICAO LTO Cycle times'!$D$8,VLOOKUP($A428,'Taxi in times'!$B$483:$C$1074, 2, 0)*60)</f>
        <v>301.51351351351349</v>
      </c>
      <c r="O428" s="30">
        <f>IF(ISNA(VLOOKUP($A428,'Taxi in times'!$B$1074:$C$1700, 2, 0)), 'ICAO LTO Cycle times'!$D$8,VLOOKUP($A428,'Taxi in times'!$B$1074:$C$1700, 2, 0)*60)</f>
        <v>310.89965397923874</v>
      </c>
      <c r="P428" s="30">
        <f>IF(ISNA(VLOOKUP($A428,'Taxi in times'!$B$1700:$C$2346, 2, 0)), 'ICAO LTO Cycle times'!$D$8,VLOOKUP($A428,'Taxi in times'!$B$1700:$C$2346, 2, 0)*60)</f>
        <v>270.45969353764156</v>
      </c>
      <c r="Q428" s="30">
        <f>IF(ISNA(VLOOKUP($A428,'Taxi in times'!$B$2346:$C$3020, 2, 0)), 'ICAO LTO Cycle times'!$D$8,VLOOKUP($A428,'Taxi in times'!$B$2346:$C$3020, 2, 0)*60)</f>
        <v>256.73815101820151</v>
      </c>
      <c r="R428" s="30">
        <f>IF(ISNA(VLOOKUP($A428,'Taxi in times'!$B$3020:$C$3684, 2, 0)), 'ICAO LTO Cycle times'!$D$8,VLOOKUP($A428,'Taxi in times'!$B$3020:$C$3684, 2, 0)*60)</f>
        <v>228.05693336208753</v>
      </c>
      <c r="S428" s="30">
        <f>IF(ISNA(VLOOKUP($A428,'Taxi in times'!$B$3684:$C$4389, 2, 0)), 'ICAO LTO Cycle times'!$D$8,VLOOKUP($A428,'Taxi in times'!$B$3684:$C$4389, 2, 0)*60)</f>
        <v>255.80673371228681</v>
      </c>
      <c r="T428" s="30">
        <f>IF(ISNA(VLOOKUP($A428,'Taxi in times'!$B$4389:$C$5084, 2, 0)), 'ICAO LTO Cycle times'!$D$8,VLOOKUP($A428,'Taxi in times'!$B$4389:$C$5084, 2, 0)*60)</f>
        <v>264.95212038303697</v>
      </c>
      <c r="U428" s="30">
        <f>IF(ISNA(VLOOKUP($A428,'Taxi in times'!$B$5085:$C$5749, 2, 0)), 'ICAO LTO Cycle times'!$D$8,VLOOKUP($A428,'Taxi in times'!$B$5085:$C$5749, 2, 0)*60)</f>
        <v>270.97396335583414</v>
      </c>
      <c r="V428" s="30">
        <f>IF(ISNA(VLOOKUP($A428,'Taxi in times'!$B$5750:$C$6509, 2, 0)), 'ICAO LTO Cycle times'!$D$8,VLOOKUP($A428,'Taxi in times'!$B$5750:$C$6509, 2, 0)*60)</f>
        <v>263.2516129032258</v>
      </c>
      <c r="W428" s="30">
        <f>IF(ISNA(VLOOKUP($A428,'Taxi in times'!$B$6510:$C$7239, 2, 0)), 'ICAO LTO Cycle times'!$D$8,VLOOKUP($A428,'Taxi in times'!$B$6510:$C$7239, 2, 0)*60)</f>
        <v>223.10958904109589</v>
      </c>
    </row>
    <row r="429" spans="1:23">
      <c r="A429" s="3" t="s">
        <v>697</v>
      </c>
      <c r="B429" s="30">
        <f>IF(ISNA(VLOOKUP($A429,' Taxi out times'!$B$2:$C$483, 2, 0)), 'ICAO LTO Cycle times'!$D$7,VLOOKUP($A429,' Taxi out times'!$B$2:$C$483, 2, 0)*60)</f>
        <v>1140</v>
      </c>
      <c r="C429" s="30">
        <f>IF(ISNA(VLOOKUP($A429,' Taxi out times'!$B$484:$C$1071, 2, 0)), 'ICAO LTO Cycle times'!$D$7,VLOOKUP($A429,' Taxi out times'!$B$484:$C$1071, 2, 0)*60)</f>
        <v>1140</v>
      </c>
      <c r="D429" s="30">
        <f>IF(ISNA(VLOOKUP($A429,' Taxi out times'!$B$1072:$C$1692, 2, 0)), 'ICAO LTO Cycle times'!$D$7,VLOOKUP($A429,' Taxi out times'!$B$1072:$C$1692, 2, 0)*60)</f>
        <v>418.42105263157896</v>
      </c>
      <c r="E429" s="30">
        <f>IF(ISNA(VLOOKUP($A429,' Taxi out times'!$B$1693:$C$2329, 2, 0)), 'ICAO LTO Cycle times'!$D$7,VLOOKUP($A429,' Taxi out times'!$B$1693:$C$2329, 2, 0)*60)</f>
        <v>428.87323943661971</v>
      </c>
      <c r="F429" s="30">
        <f>IF(ISNA(VLOOKUP($A429,' Taxi out times'!$B$2330:$C$2997, 2, 0)), 'ICAO LTO Cycle times'!$D$7,VLOOKUP($A429,' Taxi out times'!$B$2330:$C$2997, 2, 0)*60)</f>
        <v>447.06185567010311</v>
      </c>
      <c r="G429" s="30">
        <f>IF(ISNA(VLOOKUP($A429,' Taxi out times'!$B$2998:$C$3661, 2, 0)), 'ICAO LTO Cycle times'!$D$7,VLOOKUP($A429,' Taxi out times'!$B$2998:$C$3661, 2, 0)*60)</f>
        <v>408.56643356643355</v>
      </c>
      <c r="H429" s="30">
        <f>IF(ISNA(VLOOKUP($A429,' Taxi out times'!$B$3662:$C$4362, 2, 0)), 'ICAO LTO Cycle times'!$D$7,VLOOKUP($A429,' Taxi out times'!$B$3662:$C$4362, 2, 0)*60)</f>
        <v>403.67491166077735</v>
      </c>
      <c r="I429" s="30">
        <f>IF(ISNA(VLOOKUP($A429,' Taxi out times'!$B$4363:$C$5052, 2, 0)), 'ICAO LTO Cycle times'!$D$7,VLOOKUP($A429,' Taxi out times'!$B$4363:$C$5052, 2, 0)*60)</f>
        <v>392.625</v>
      </c>
      <c r="J429" s="30">
        <f>IF(ISNA(VLOOKUP($A429,' Taxi out times'!$B$5053:$C$5713, 2, 0)), 'ICAO LTO Cycle times'!$D$7,VLOOKUP($A429,' Taxi out times'!$B$5053:$C$5713, 2, 0)*60)</f>
        <v>484.84848484848487</v>
      </c>
      <c r="K429" s="30">
        <f>IF(ISNA(VLOOKUP($A429,' Taxi out times'!$B$5714:$C$6466, 2, 0)), 'ICAO LTO Cycle times'!$D$7,VLOOKUP($A429,' Taxi out times'!$B$5713:$C$6466, 2, 0)*60)</f>
        <v>405.43689320388347</v>
      </c>
      <c r="L429" s="30">
        <f>IF(ISNA(VLOOKUP($A429,' Taxi out times'!$B$6467:$C$7195, 2, 0)), 'ICAO LTO Cycle times'!$D$7,VLOOKUP($A429,' Taxi out times'!$B$6467:$C$7195, 2, 0)*60)</f>
        <v>417.84172661870502</v>
      </c>
      <c r="M429" s="30">
        <f>IF(ISNA(VLOOKUP($A429,'Taxi in times'!$B$2:$C$483, 2, 0)), 'ICAO LTO Cycle times'!$D$8,VLOOKUP($A429,'Taxi in times'!$B$2:$C$483, 2, 0)*60)</f>
        <v>420</v>
      </c>
      <c r="N429" s="30">
        <f>IF(ISNA(VLOOKUP($A429,'Taxi in times'!$B$483:$C$1074, 2, 0)), 'ICAO LTO Cycle times'!$D$8,VLOOKUP($A429,'Taxi in times'!$B$483:$C$1074, 2, 0)*60)</f>
        <v>420</v>
      </c>
      <c r="O429" s="30">
        <f>IF(ISNA(VLOOKUP($A429,'Taxi in times'!$B$1074:$C$1700, 2, 0)), 'ICAO LTO Cycle times'!$D$8,VLOOKUP($A429,'Taxi in times'!$B$1074:$C$1700, 2, 0)*60)</f>
        <v>318.15789473684208</v>
      </c>
      <c r="P429" s="30">
        <f>IF(ISNA(VLOOKUP($A429,'Taxi in times'!$B$1700:$C$2346, 2, 0)), 'ICAO LTO Cycle times'!$D$8,VLOOKUP($A429,'Taxi in times'!$B$1700:$C$2346, 2, 0)*60)</f>
        <v>303.79391100702577</v>
      </c>
      <c r="Q429" s="30">
        <f>IF(ISNA(VLOOKUP($A429,'Taxi in times'!$B$2346:$C$3020, 2, 0)), 'ICAO LTO Cycle times'!$D$8,VLOOKUP($A429,'Taxi in times'!$B$2346:$C$3020, 2, 0)*60)</f>
        <v>277.55784061696659</v>
      </c>
      <c r="R429" s="30">
        <f>IF(ISNA(VLOOKUP($A429,'Taxi in times'!$B$3020:$C$3684, 2, 0)), 'ICAO LTO Cycle times'!$D$8,VLOOKUP($A429,'Taxi in times'!$B$3020:$C$3684, 2, 0)*60)</f>
        <v>272.5565217391304</v>
      </c>
      <c r="S429" s="30">
        <f>IF(ISNA(VLOOKUP($A429,'Taxi in times'!$B$3684:$C$4389, 2, 0)), 'ICAO LTO Cycle times'!$D$8,VLOOKUP($A429,'Taxi in times'!$B$3684:$C$4389, 2, 0)*60)</f>
        <v>297.87234042553189</v>
      </c>
      <c r="T429" s="30">
        <f>IF(ISNA(VLOOKUP($A429,'Taxi in times'!$B$4389:$C$5084, 2, 0)), 'ICAO LTO Cycle times'!$D$8,VLOOKUP($A429,'Taxi in times'!$B$4389:$C$5084, 2, 0)*60)</f>
        <v>268.8679245283019</v>
      </c>
      <c r="U429" s="30">
        <f>IF(ISNA(VLOOKUP($A429,'Taxi in times'!$B$5085:$C$5749, 2, 0)), 'ICAO LTO Cycle times'!$D$8,VLOOKUP($A429,'Taxi in times'!$B$5085:$C$5749, 2, 0)*60)</f>
        <v>279.1959798994975</v>
      </c>
      <c r="V429" s="30">
        <f>IF(ISNA(VLOOKUP($A429,'Taxi in times'!$B$5750:$C$6509, 2, 0)), 'ICAO LTO Cycle times'!$D$8,VLOOKUP($A429,'Taxi in times'!$B$5750:$C$6509, 2, 0)*60)</f>
        <v>278.55072463768118</v>
      </c>
      <c r="W429" s="30">
        <f>IF(ISNA(VLOOKUP($A429,'Taxi in times'!$B$6510:$C$7239, 2, 0)), 'ICAO LTO Cycle times'!$D$8,VLOOKUP($A429,'Taxi in times'!$B$6510:$C$7239, 2, 0)*60)</f>
        <v>289.64028776978421</v>
      </c>
    </row>
    <row r="430" spans="1:23">
      <c r="A430" s="3" t="s">
        <v>698</v>
      </c>
      <c r="B430" s="30">
        <f>IF(ISNA(VLOOKUP($A430,' Taxi out times'!$B$2:$C$483, 2, 0)), 'ICAO LTO Cycle times'!$D$7,VLOOKUP($A430,' Taxi out times'!$B$2:$C$483, 2, 0)*60)</f>
        <v>366.30931458699473</v>
      </c>
      <c r="C430" s="30">
        <f>IF(ISNA(VLOOKUP($A430,' Taxi out times'!$B$484:$C$1071, 2, 0)), 'ICAO LTO Cycle times'!$D$7,VLOOKUP($A430,' Taxi out times'!$B$484:$C$1071, 2, 0)*60)</f>
        <v>399.24393723252496</v>
      </c>
      <c r="D430" s="30">
        <f>IF(ISNA(VLOOKUP($A430,' Taxi out times'!$B$1072:$C$1692, 2, 0)), 'ICAO LTO Cycle times'!$D$7,VLOOKUP($A430,' Taxi out times'!$B$1072:$C$1692, 2, 0)*60)</f>
        <v>374.79452054794524</v>
      </c>
      <c r="E430" s="30">
        <f>IF(ISNA(VLOOKUP($A430,' Taxi out times'!$B$1693:$C$2329, 2, 0)), 'ICAO LTO Cycle times'!$D$7,VLOOKUP($A430,' Taxi out times'!$B$1693:$C$2329, 2, 0)*60)</f>
        <v>358.12898653437281</v>
      </c>
      <c r="F430" s="30">
        <f>IF(ISNA(VLOOKUP($A430,' Taxi out times'!$B$2330:$C$2997, 2, 0)), 'ICAO LTO Cycle times'!$D$7,VLOOKUP($A430,' Taxi out times'!$B$2330:$C$2997, 2, 0)*60)</f>
        <v>353.49056603773585</v>
      </c>
      <c r="G430" s="30">
        <f>IF(ISNA(VLOOKUP($A430,' Taxi out times'!$B$2998:$C$3661, 2, 0)), 'ICAO LTO Cycle times'!$D$7,VLOOKUP($A430,' Taxi out times'!$B$2998:$C$3661, 2, 0)*60)</f>
        <v>348.8045540796964</v>
      </c>
      <c r="H430" s="30">
        <f>IF(ISNA(VLOOKUP($A430,' Taxi out times'!$B$3662:$C$4362, 2, 0)), 'ICAO LTO Cycle times'!$D$7,VLOOKUP($A430,' Taxi out times'!$B$3662:$C$4362, 2, 0)*60)</f>
        <v>354.31617423088636</v>
      </c>
      <c r="I430" s="30">
        <f>IF(ISNA(VLOOKUP($A430,' Taxi out times'!$B$4363:$C$5052, 2, 0)), 'ICAO LTO Cycle times'!$D$7,VLOOKUP($A430,' Taxi out times'!$B$4363:$C$5052, 2, 0)*60)</f>
        <v>351.25171939477303</v>
      </c>
      <c r="J430" s="30">
        <f>IF(ISNA(VLOOKUP($A430,' Taxi out times'!$B$5053:$C$5713, 2, 0)), 'ICAO LTO Cycle times'!$D$7,VLOOKUP($A430,' Taxi out times'!$B$5053:$C$5713, 2, 0)*60)</f>
        <v>402.48502994011972</v>
      </c>
      <c r="K430" s="30">
        <f>IF(ISNA(VLOOKUP($A430,' Taxi out times'!$B$5714:$C$6466, 2, 0)), 'ICAO LTO Cycle times'!$D$7,VLOOKUP($A430,' Taxi out times'!$B$5713:$C$6466, 2, 0)*60)</f>
        <v>371.12359550561797</v>
      </c>
      <c r="L430" s="30">
        <f>IF(ISNA(VLOOKUP($A430,' Taxi out times'!$B$6467:$C$7195, 2, 0)), 'ICAO LTO Cycle times'!$D$7,VLOOKUP($A430,' Taxi out times'!$B$6467:$C$7195, 2, 0)*60)</f>
        <v>382.90140845070425</v>
      </c>
      <c r="M430" s="30">
        <f>IF(ISNA(VLOOKUP($A430,'Taxi in times'!$B$2:$C$483, 2, 0)), 'ICAO LTO Cycle times'!$D$8,VLOOKUP($A430,'Taxi in times'!$B$2:$C$483, 2, 0)*60)</f>
        <v>151.92546583850933</v>
      </c>
      <c r="N430" s="30">
        <f>IF(ISNA(VLOOKUP($A430,'Taxi in times'!$B$483:$C$1074, 2, 0)), 'ICAO LTO Cycle times'!$D$8,VLOOKUP($A430,'Taxi in times'!$B$483:$C$1074, 2, 0)*60)</f>
        <v>146.50631102643487</v>
      </c>
      <c r="O430" s="30">
        <f>IF(ISNA(VLOOKUP($A430,'Taxi in times'!$B$1074:$C$1700, 2, 0)), 'ICAO LTO Cycle times'!$D$8,VLOOKUP($A430,'Taxi in times'!$B$1074:$C$1700, 2, 0)*60)</f>
        <v>185.71730403549546</v>
      </c>
      <c r="P430" s="30">
        <f>IF(ISNA(VLOOKUP($A430,'Taxi in times'!$B$1700:$C$2346, 2, 0)), 'ICAO LTO Cycle times'!$D$8,VLOOKUP($A430,'Taxi in times'!$B$1700:$C$2346, 2, 0)*60)</f>
        <v>185.57415703843432</v>
      </c>
      <c r="Q430" s="30">
        <f>IF(ISNA(VLOOKUP($A430,'Taxi in times'!$B$2346:$C$3020, 2, 0)), 'ICAO LTO Cycle times'!$D$8,VLOOKUP($A430,'Taxi in times'!$B$2346:$C$3020, 2, 0)*60)</f>
        <v>181.55752212389379</v>
      </c>
      <c r="R430" s="30">
        <f>IF(ISNA(VLOOKUP($A430,'Taxi in times'!$B$3020:$C$3684, 2, 0)), 'ICAO LTO Cycle times'!$D$8,VLOOKUP($A430,'Taxi in times'!$B$3020:$C$3684, 2, 0)*60)</f>
        <v>222.6713420465413</v>
      </c>
      <c r="S430" s="30">
        <f>IF(ISNA(VLOOKUP($A430,'Taxi in times'!$B$3684:$C$4389, 2, 0)), 'ICAO LTO Cycle times'!$D$8,VLOOKUP($A430,'Taxi in times'!$B$3684:$C$4389, 2, 0)*60)</f>
        <v>233.33537895059834</v>
      </c>
      <c r="T430" s="30">
        <f>IF(ISNA(VLOOKUP($A430,'Taxi in times'!$B$4389:$C$5084, 2, 0)), 'ICAO LTO Cycle times'!$D$8,VLOOKUP($A430,'Taxi in times'!$B$4389:$C$5084, 2, 0)*60)</f>
        <v>232.45335176226678</v>
      </c>
      <c r="U430" s="30">
        <f>IF(ISNA(VLOOKUP($A430,'Taxi in times'!$B$5085:$C$5749, 2, 0)), 'ICAO LTO Cycle times'!$D$8,VLOOKUP($A430,'Taxi in times'!$B$5085:$C$5749, 2, 0)*60)</f>
        <v>234.08408408408408</v>
      </c>
      <c r="V430" s="30">
        <f>IF(ISNA(VLOOKUP($A430,'Taxi in times'!$B$5750:$C$6509, 2, 0)), 'ICAO LTO Cycle times'!$D$8,VLOOKUP($A430,'Taxi in times'!$B$5750:$C$6509, 2, 0)*60)</f>
        <v>224.77703741670939</v>
      </c>
      <c r="W430" s="30">
        <f>IF(ISNA(VLOOKUP($A430,'Taxi in times'!$B$6510:$C$7239, 2, 0)), 'ICAO LTO Cycle times'!$D$8,VLOOKUP($A430,'Taxi in times'!$B$6510:$C$7239, 2, 0)*60)</f>
        <v>239.23728813559322</v>
      </c>
    </row>
    <row r="431" spans="1:23">
      <c r="A431" s="3" t="s">
        <v>699</v>
      </c>
      <c r="B431" s="30">
        <f>IF(ISNA(VLOOKUP($A431,' Taxi out times'!$B$2:$C$483, 2, 0)), 'ICAO LTO Cycle times'!$D$7,VLOOKUP($A431,' Taxi out times'!$B$2:$C$483, 2, 0)*60)</f>
        <v>522.82494365138996</v>
      </c>
      <c r="C431" s="30">
        <f>IF(ISNA(VLOOKUP($A431,' Taxi out times'!$B$484:$C$1071, 2, 0)), 'ICAO LTO Cycle times'!$D$7,VLOOKUP($A431,' Taxi out times'!$B$484:$C$1071, 2, 0)*60)</f>
        <v>535.2176039119804</v>
      </c>
      <c r="D431" s="30">
        <f>IF(ISNA(VLOOKUP($A431,' Taxi out times'!$B$1072:$C$1692, 2, 0)), 'ICAO LTO Cycle times'!$D$7,VLOOKUP($A431,' Taxi out times'!$B$1072:$C$1692, 2, 0)*60)</f>
        <v>519.57267360134949</v>
      </c>
      <c r="E431" s="30">
        <f>IF(ISNA(VLOOKUP($A431,' Taxi out times'!$B$1693:$C$2329, 2, 0)), 'ICAO LTO Cycle times'!$D$7,VLOOKUP($A431,' Taxi out times'!$B$1693:$C$2329, 2, 0)*60)</f>
        <v>517.63390777829522</v>
      </c>
      <c r="F431" s="30">
        <f>IF(ISNA(VLOOKUP($A431,' Taxi out times'!$B$2330:$C$2997, 2, 0)), 'ICAO LTO Cycle times'!$D$7,VLOOKUP($A431,' Taxi out times'!$B$2330:$C$2997, 2, 0)*60)</f>
        <v>521.30375171382275</v>
      </c>
      <c r="G431" s="30">
        <f>IF(ISNA(VLOOKUP($A431,' Taxi out times'!$B$2998:$C$3661, 2, 0)), 'ICAO LTO Cycle times'!$D$7,VLOOKUP($A431,' Taxi out times'!$B$2998:$C$3661, 2, 0)*60)</f>
        <v>545.0610739801798</v>
      </c>
      <c r="H431" s="30">
        <f>IF(ISNA(VLOOKUP($A431,' Taxi out times'!$B$3662:$C$4362, 2, 0)), 'ICAO LTO Cycle times'!$D$7,VLOOKUP($A431,' Taxi out times'!$B$3662:$C$4362, 2, 0)*60)</f>
        <v>580.24457917994039</v>
      </c>
      <c r="I431" s="30">
        <f>IF(ISNA(VLOOKUP($A431,' Taxi out times'!$B$4363:$C$5052, 2, 0)), 'ICAO LTO Cycle times'!$D$7,VLOOKUP($A431,' Taxi out times'!$B$4363:$C$5052, 2, 0)*60)</f>
        <v>578.73194614443082</v>
      </c>
      <c r="J431" s="30">
        <f>IF(ISNA(VLOOKUP($A431,' Taxi out times'!$B$5053:$C$5713, 2, 0)), 'ICAO LTO Cycle times'!$D$7,VLOOKUP($A431,' Taxi out times'!$B$5053:$C$5713, 2, 0)*60)</f>
        <v>552.75832621690859</v>
      </c>
      <c r="K431" s="30">
        <f>IF(ISNA(VLOOKUP($A431,' Taxi out times'!$B$5714:$C$6466, 2, 0)), 'ICAO LTO Cycle times'!$D$7,VLOOKUP($A431,' Taxi out times'!$B$5713:$C$6466, 2, 0)*60)</f>
        <v>575.56038227628153</v>
      </c>
      <c r="L431" s="30">
        <f>IF(ISNA(VLOOKUP($A431,' Taxi out times'!$B$6467:$C$7195, 2, 0)), 'ICAO LTO Cycle times'!$D$7,VLOOKUP($A431,' Taxi out times'!$B$6467:$C$7195, 2, 0)*60)</f>
        <v>564.10671621980362</v>
      </c>
      <c r="M431" s="30">
        <f>IF(ISNA(VLOOKUP($A431,'Taxi in times'!$B$2:$C$483, 2, 0)), 'ICAO LTO Cycle times'!$D$8,VLOOKUP($A431,'Taxi in times'!$B$2:$C$483, 2, 0)*60)</f>
        <v>195.90124700843936</v>
      </c>
      <c r="N431" s="30">
        <f>IF(ISNA(VLOOKUP($A431,'Taxi in times'!$B$483:$C$1074, 2, 0)), 'ICAO LTO Cycle times'!$D$8,VLOOKUP($A431,'Taxi in times'!$B$483:$C$1074, 2, 0)*60)</f>
        <v>211.15015974440894</v>
      </c>
      <c r="O431" s="30">
        <f>IF(ISNA(VLOOKUP($A431,'Taxi in times'!$B$1074:$C$1700, 2, 0)), 'ICAO LTO Cycle times'!$D$8,VLOOKUP($A431,'Taxi in times'!$B$1074:$C$1700, 2, 0)*60)</f>
        <v>214.61704267854577</v>
      </c>
      <c r="P431" s="30">
        <f>IF(ISNA(VLOOKUP($A431,'Taxi in times'!$B$1700:$C$2346, 2, 0)), 'ICAO LTO Cycle times'!$D$8,VLOOKUP($A431,'Taxi in times'!$B$1700:$C$2346, 2, 0)*60)</f>
        <v>220.88337000943102</v>
      </c>
      <c r="Q431" s="30">
        <f>IF(ISNA(VLOOKUP($A431,'Taxi in times'!$B$2346:$C$3020, 2, 0)), 'ICAO LTO Cycle times'!$D$8,VLOOKUP($A431,'Taxi in times'!$B$2346:$C$3020, 2, 0)*60)</f>
        <v>237.59099437148217</v>
      </c>
      <c r="R431" s="30">
        <f>IF(ISNA(VLOOKUP($A431,'Taxi in times'!$B$3020:$C$3684, 2, 0)), 'ICAO LTO Cycle times'!$D$8,VLOOKUP($A431,'Taxi in times'!$B$3020:$C$3684, 2, 0)*60)</f>
        <v>239.69309462915601</v>
      </c>
      <c r="S431" s="30">
        <f>IF(ISNA(VLOOKUP($A431,'Taxi in times'!$B$3684:$C$4389, 2, 0)), 'ICAO LTO Cycle times'!$D$8,VLOOKUP($A431,'Taxi in times'!$B$3684:$C$4389, 2, 0)*60)</f>
        <v>277.68175724450862</v>
      </c>
      <c r="T431" s="30">
        <f>IF(ISNA(VLOOKUP($A431,'Taxi in times'!$B$4389:$C$5084, 2, 0)), 'ICAO LTO Cycle times'!$D$8,VLOOKUP($A431,'Taxi in times'!$B$4389:$C$5084, 2, 0)*60)</f>
        <v>304.56321415407302</v>
      </c>
      <c r="U431" s="30">
        <f>IF(ISNA(VLOOKUP($A431,'Taxi in times'!$B$5085:$C$5749, 2, 0)), 'ICAO LTO Cycle times'!$D$8,VLOOKUP($A431,'Taxi in times'!$B$5085:$C$5749, 2, 0)*60)</f>
        <v>292.60626878488625</v>
      </c>
      <c r="V431" s="30">
        <f>IF(ISNA(VLOOKUP($A431,'Taxi in times'!$B$5750:$C$6509, 2, 0)), 'ICAO LTO Cycle times'!$D$8,VLOOKUP($A431,'Taxi in times'!$B$5750:$C$6509, 2, 0)*60)</f>
        <v>294.70459518599563</v>
      </c>
      <c r="W431" s="30">
        <f>IF(ISNA(VLOOKUP($A431,'Taxi in times'!$B$6510:$C$7239, 2, 0)), 'ICAO LTO Cycle times'!$D$8,VLOOKUP($A431,'Taxi in times'!$B$6510:$C$7239, 2, 0)*60)</f>
        <v>284.31103948428688</v>
      </c>
    </row>
    <row r="432" spans="1:23">
      <c r="A432" s="3" t="s">
        <v>700</v>
      </c>
      <c r="B432" s="30">
        <f>IF(ISNA(VLOOKUP($A432,' Taxi out times'!$B$2:$C$483, 2, 0)), 'ICAO LTO Cycle times'!$D$7,VLOOKUP($A432,' Taxi out times'!$B$2:$C$483, 2, 0)*60)</f>
        <v>1140</v>
      </c>
      <c r="C432" s="30">
        <f>IF(ISNA(VLOOKUP($A432,' Taxi out times'!$B$484:$C$1071, 2, 0)), 'ICAO LTO Cycle times'!$D$7,VLOOKUP($A432,' Taxi out times'!$B$484:$C$1071, 2, 0)*60)</f>
        <v>1140</v>
      </c>
      <c r="D432" s="30">
        <f>IF(ISNA(VLOOKUP($A432,' Taxi out times'!$B$1072:$C$1692, 2, 0)), 'ICAO LTO Cycle times'!$D$7,VLOOKUP($A432,' Taxi out times'!$B$1072:$C$1692, 2, 0)*60)</f>
        <v>1140</v>
      </c>
      <c r="E432" s="30">
        <f>IF(ISNA(VLOOKUP($A432,' Taxi out times'!$B$1693:$C$2329, 2, 0)), 'ICAO LTO Cycle times'!$D$7,VLOOKUP($A432,' Taxi out times'!$B$1693:$C$2329, 2, 0)*60)</f>
        <v>1140</v>
      </c>
      <c r="F432" s="30">
        <f>IF(ISNA(VLOOKUP($A432,' Taxi out times'!$B$2330:$C$2997, 2, 0)), 'ICAO LTO Cycle times'!$D$7,VLOOKUP($A432,' Taxi out times'!$B$2330:$C$2997, 2, 0)*60)</f>
        <v>636.19047619047615</v>
      </c>
      <c r="G432" s="30">
        <f>IF(ISNA(VLOOKUP($A432,' Taxi out times'!$B$2998:$C$3661, 2, 0)), 'ICAO LTO Cycle times'!$D$7,VLOOKUP($A432,' Taxi out times'!$B$2998:$C$3661, 2, 0)*60)</f>
        <v>1140</v>
      </c>
      <c r="H432" s="30">
        <f>IF(ISNA(VLOOKUP($A432,' Taxi out times'!$B$3662:$C$4362, 2, 0)), 'ICAO LTO Cycle times'!$D$7,VLOOKUP($A432,' Taxi out times'!$B$3662:$C$4362, 2, 0)*60)</f>
        <v>1140</v>
      </c>
      <c r="I432" s="30">
        <f>IF(ISNA(VLOOKUP($A432,' Taxi out times'!$B$4363:$C$5052, 2, 0)), 'ICAO LTO Cycle times'!$D$7,VLOOKUP($A432,' Taxi out times'!$B$4363:$C$5052, 2, 0)*60)</f>
        <v>1140</v>
      </c>
      <c r="J432" s="30">
        <f>IF(ISNA(VLOOKUP($A432,' Taxi out times'!$B$5053:$C$5713, 2, 0)), 'ICAO LTO Cycle times'!$D$7,VLOOKUP($A432,' Taxi out times'!$B$5053:$C$5713, 2, 0)*60)</f>
        <v>1140</v>
      </c>
      <c r="K432" s="30">
        <f>IF(ISNA(VLOOKUP($A432,' Taxi out times'!$B$5714:$C$6466, 2, 0)), 'ICAO LTO Cycle times'!$D$7,VLOOKUP($A432,' Taxi out times'!$B$5713:$C$6466, 2, 0)*60)</f>
        <v>1140</v>
      </c>
      <c r="L432" s="30">
        <f>IF(ISNA(VLOOKUP($A432,' Taxi out times'!$B$6467:$C$7195, 2, 0)), 'ICAO LTO Cycle times'!$D$7,VLOOKUP($A432,' Taxi out times'!$B$6467:$C$7195, 2, 0)*60)</f>
        <v>1140</v>
      </c>
      <c r="M432" s="30">
        <f>IF(ISNA(VLOOKUP($A432,'Taxi in times'!$B$2:$C$483, 2, 0)), 'ICAO LTO Cycle times'!$D$8,VLOOKUP($A432,'Taxi in times'!$B$2:$C$483, 2, 0)*60)</f>
        <v>420</v>
      </c>
      <c r="N432" s="30">
        <f>IF(ISNA(VLOOKUP($A432,'Taxi in times'!$B$483:$C$1074, 2, 0)), 'ICAO LTO Cycle times'!$D$8,VLOOKUP($A432,'Taxi in times'!$B$483:$C$1074, 2, 0)*60)</f>
        <v>420</v>
      </c>
      <c r="O432" s="30">
        <f>IF(ISNA(VLOOKUP($A432,'Taxi in times'!$B$1074:$C$1700, 2, 0)), 'ICAO LTO Cycle times'!$D$8,VLOOKUP($A432,'Taxi in times'!$B$1074:$C$1700, 2, 0)*60)</f>
        <v>420</v>
      </c>
      <c r="P432" s="30">
        <f>IF(ISNA(VLOOKUP($A432,'Taxi in times'!$B$1700:$C$2346, 2, 0)), 'ICAO LTO Cycle times'!$D$8,VLOOKUP($A432,'Taxi in times'!$B$1700:$C$2346, 2, 0)*60)</f>
        <v>420</v>
      </c>
      <c r="Q432" s="30">
        <f>IF(ISNA(VLOOKUP($A432,'Taxi in times'!$B$2346:$C$3020, 2, 0)), 'ICAO LTO Cycle times'!$D$8,VLOOKUP($A432,'Taxi in times'!$B$2346:$C$3020, 2, 0)*60)</f>
        <v>366.66666666666663</v>
      </c>
      <c r="R432" s="30">
        <f>IF(ISNA(VLOOKUP($A432,'Taxi in times'!$B$3020:$C$3684, 2, 0)), 'ICAO LTO Cycle times'!$D$8,VLOOKUP($A432,'Taxi in times'!$B$3020:$C$3684, 2, 0)*60)</f>
        <v>420</v>
      </c>
      <c r="S432" s="30">
        <f>IF(ISNA(VLOOKUP($A432,'Taxi in times'!$B$3684:$C$4389, 2, 0)), 'ICAO LTO Cycle times'!$D$8,VLOOKUP($A432,'Taxi in times'!$B$3684:$C$4389, 2, 0)*60)</f>
        <v>420</v>
      </c>
      <c r="T432" s="30">
        <f>IF(ISNA(VLOOKUP($A432,'Taxi in times'!$B$4389:$C$5084, 2, 0)), 'ICAO LTO Cycle times'!$D$8,VLOOKUP($A432,'Taxi in times'!$B$4389:$C$5084, 2, 0)*60)</f>
        <v>420</v>
      </c>
      <c r="U432" s="30">
        <f>IF(ISNA(VLOOKUP($A432,'Taxi in times'!$B$5085:$C$5749, 2, 0)), 'ICAO LTO Cycle times'!$D$8,VLOOKUP($A432,'Taxi in times'!$B$5085:$C$5749, 2, 0)*60)</f>
        <v>420</v>
      </c>
      <c r="V432" s="30">
        <f>IF(ISNA(VLOOKUP($A432,'Taxi in times'!$B$5750:$C$6509, 2, 0)), 'ICAO LTO Cycle times'!$D$8,VLOOKUP($A432,'Taxi in times'!$B$5750:$C$6509, 2, 0)*60)</f>
        <v>420</v>
      </c>
      <c r="W432" s="30">
        <f>IF(ISNA(VLOOKUP($A432,'Taxi in times'!$B$6510:$C$7239, 2, 0)), 'ICAO LTO Cycle times'!$D$8,VLOOKUP($A432,'Taxi in times'!$B$6510:$C$7239, 2, 0)*60)</f>
        <v>420</v>
      </c>
    </row>
    <row r="433" spans="1:23">
      <c r="A433" s="3" t="s">
        <v>701</v>
      </c>
      <c r="B433" s="30">
        <f>IF(ISNA(VLOOKUP($A433,' Taxi out times'!$B$2:$C$483, 2, 0)), 'ICAO LTO Cycle times'!$D$7,VLOOKUP($A433,' Taxi out times'!$B$2:$C$483, 2, 0)*60)</f>
        <v>511.24333619948408</v>
      </c>
      <c r="C433" s="30">
        <f>IF(ISNA(VLOOKUP($A433,' Taxi out times'!$B$484:$C$1071, 2, 0)), 'ICAO LTO Cycle times'!$D$7,VLOOKUP($A433,' Taxi out times'!$B$484:$C$1071, 2, 0)*60)</f>
        <v>519.91907923164547</v>
      </c>
      <c r="D433" s="30">
        <f>IF(ISNA(VLOOKUP($A433,' Taxi out times'!$B$1072:$C$1692, 2, 0)), 'ICAO LTO Cycle times'!$D$7,VLOOKUP($A433,' Taxi out times'!$B$1072:$C$1692, 2, 0)*60)</f>
        <v>531.01452539128468</v>
      </c>
      <c r="E433" s="30">
        <f>IF(ISNA(VLOOKUP($A433,' Taxi out times'!$B$1693:$C$2329, 2, 0)), 'ICAO LTO Cycle times'!$D$7,VLOOKUP($A433,' Taxi out times'!$B$1693:$C$2329, 2, 0)*60)</f>
        <v>519.51313551313558</v>
      </c>
      <c r="F433" s="30">
        <f>IF(ISNA(VLOOKUP($A433,' Taxi out times'!$B$2330:$C$2997, 2, 0)), 'ICAO LTO Cycle times'!$D$7,VLOOKUP($A433,' Taxi out times'!$B$2330:$C$2997, 2, 0)*60)</f>
        <v>543.90813657697686</v>
      </c>
      <c r="G433" s="30">
        <f>IF(ISNA(VLOOKUP($A433,' Taxi out times'!$B$2998:$C$3661, 2, 0)), 'ICAO LTO Cycle times'!$D$7,VLOOKUP($A433,' Taxi out times'!$B$2998:$C$3661, 2, 0)*60)</f>
        <v>597.46496770322267</v>
      </c>
      <c r="H433" s="30">
        <f>IF(ISNA(VLOOKUP($A433,' Taxi out times'!$B$3662:$C$4362, 2, 0)), 'ICAO LTO Cycle times'!$D$7,VLOOKUP($A433,' Taxi out times'!$B$3662:$C$4362, 2, 0)*60)</f>
        <v>594.68319664314322</v>
      </c>
      <c r="I433" s="30">
        <f>IF(ISNA(VLOOKUP($A433,' Taxi out times'!$B$4363:$C$5052, 2, 0)), 'ICAO LTO Cycle times'!$D$7,VLOOKUP($A433,' Taxi out times'!$B$4363:$C$5052, 2, 0)*60)</f>
        <v>617.5678639978064</v>
      </c>
      <c r="J433" s="30">
        <f>IF(ISNA(VLOOKUP($A433,' Taxi out times'!$B$5053:$C$5713, 2, 0)), 'ICAO LTO Cycle times'!$D$7,VLOOKUP($A433,' Taxi out times'!$B$5053:$C$5713, 2, 0)*60)</f>
        <v>628.71163839592111</v>
      </c>
      <c r="K433" s="30">
        <f>IF(ISNA(VLOOKUP($A433,' Taxi out times'!$B$5714:$C$6466, 2, 0)), 'ICAO LTO Cycle times'!$D$7,VLOOKUP($A433,' Taxi out times'!$B$5713:$C$6466, 2, 0)*60)</f>
        <v>633.70667221817428</v>
      </c>
      <c r="L433" s="30">
        <f>IF(ISNA(VLOOKUP($A433,' Taxi out times'!$B$6467:$C$7195, 2, 0)), 'ICAO LTO Cycle times'!$D$7,VLOOKUP($A433,' Taxi out times'!$B$6467:$C$7195, 2, 0)*60)</f>
        <v>633.32709267379414</v>
      </c>
      <c r="M433" s="30">
        <f>IF(ISNA(VLOOKUP($A433,'Taxi in times'!$B$2:$C$483, 2, 0)), 'ICAO LTO Cycle times'!$D$8,VLOOKUP($A433,'Taxi in times'!$B$2:$C$483, 2, 0)*60)</f>
        <v>234.18655657334537</v>
      </c>
      <c r="N433" s="30">
        <f>IF(ISNA(VLOOKUP($A433,'Taxi in times'!$B$483:$C$1074, 2, 0)), 'ICAO LTO Cycle times'!$D$8,VLOOKUP($A433,'Taxi in times'!$B$483:$C$1074, 2, 0)*60)</f>
        <v>248.53367936770084</v>
      </c>
      <c r="O433" s="30">
        <f>IF(ISNA(VLOOKUP($A433,'Taxi in times'!$B$1074:$C$1700, 2, 0)), 'ICAO LTO Cycle times'!$D$8,VLOOKUP($A433,'Taxi in times'!$B$1074:$C$1700, 2, 0)*60)</f>
        <v>239.26851294400964</v>
      </c>
      <c r="P433" s="30">
        <f>IF(ISNA(VLOOKUP($A433,'Taxi in times'!$B$1700:$C$2346, 2, 0)), 'ICAO LTO Cycle times'!$D$8,VLOOKUP($A433,'Taxi in times'!$B$1700:$C$2346, 2, 0)*60)</f>
        <v>237.40504889697522</v>
      </c>
      <c r="Q433" s="30">
        <f>IF(ISNA(VLOOKUP($A433,'Taxi in times'!$B$2346:$C$3020, 2, 0)), 'ICAO LTO Cycle times'!$D$8,VLOOKUP($A433,'Taxi in times'!$B$2346:$C$3020, 2, 0)*60)</f>
        <v>247.66204450177361</v>
      </c>
      <c r="R433" s="30">
        <f>IF(ISNA(VLOOKUP($A433,'Taxi in times'!$B$3020:$C$3684, 2, 0)), 'ICAO LTO Cycle times'!$D$8,VLOOKUP($A433,'Taxi in times'!$B$3020:$C$3684, 2, 0)*60)</f>
        <v>258.52127659574467</v>
      </c>
      <c r="S433" s="30">
        <f>IF(ISNA(VLOOKUP($A433,'Taxi in times'!$B$3684:$C$4389, 2, 0)), 'ICAO LTO Cycle times'!$D$8,VLOOKUP($A433,'Taxi in times'!$B$3684:$C$4389, 2, 0)*60)</f>
        <v>262.12446926519527</v>
      </c>
      <c r="T433" s="30">
        <f>IF(ISNA(VLOOKUP($A433,'Taxi in times'!$B$4389:$C$5084, 2, 0)), 'ICAO LTO Cycle times'!$D$8,VLOOKUP($A433,'Taxi in times'!$B$4389:$C$5084, 2, 0)*60)</f>
        <v>276.75880659752363</v>
      </c>
      <c r="U433" s="30">
        <f>IF(ISNA(VLOOKUP($A433,'Taxi in times'!$B$5085:$C$5749, 2, 0)), 'ICAO LTO Cycle times'!$D$8,VLOOKUP($A433,'Taxi in times'!$B$5085:$C$5749, 2, 0)*60)</f>
        <v>275.39449811209727</v>
      </c>
      <c r="V433" s="30">
        <f>IF(ISNA(VLOOKUP($A433,'Taxi in times'!$B$5750:$C$6509, 2, 0)), 'ICAO LTO Cycle times'!$D$8,VLOOKUP($A433,'Taxi in times'!$B$5750:$C$6509, 2, 0)*60)</f>
        <v>269.1802425441108</v>
      </c>
      <c r="W433" s="30">
        <f>IF(ISNA(VLOOKUP($A433,'Taxi in times'!$B$6510:$C$7239, 2, 0)), 'ICAO LTO Cycle times'!$D$8,VLOOKUP($A433,'Taxi in times'!$B$6510:$C$7239, 2, 0)*60)</f>
        <v>267.55298651252411</v>
      </c>
    </row>
    <row r="434" spans="1:23">
      <c r="A434" s="3" t="s">
        <v>702</v>
      </c>
      <c r="B434" s="30">
        <f>IF(ISNA(VLOOKUP($A434,' Taxi out times'!$B$2:$C$483, 2, 0)), 'ICAO LTO Cycle times'!$D$7,VLOOKUP($A434,' Taxi out times'!$B$2:$C$483, 2, 0)*60)</f>
        <v>372.12231525300331</v>
      </c>
      <c r="C434" s="30">
        <f>IF(ISNA(VLOOKUP($A434,' Taxi out times'!$B$484:$C$1071, 2, 0)), 'ICAO LTO Cycle times'!$D$7,VLOOKUP($A434,' Taxi out times'!$B$484:$C$1071, 2, 0)*60)</f>
        <v>372.20080029101496</v>
      </c>
      <c r="D434" s="30">
        <f>IF(ISNA(VLOOKUP($A434,' Taxi out times'!$B$1072:$C$1692, 2, 0)), 'ICAO LTO Cycle times'!$D$7,VLOOKUP($A434,' Taxi out times'!$B$1072:$C$1692, 2, 0)*60)</f>
        <v>383.12944523470838</v>
      </c>
      <c r="E434" s="30">
        <f>IF(ISNA(VLOOKUP($A434,' Taxi out times'!$B$1693:$C$2329, 2, 0)), 'ICAO LTO Cycle times'!$D$7,VLOOKUP($A434,' Taxi out times'!$B$1693:$C$2329, 2, 0)*60)</f>
        <v>388.34236186348863</v>
      </c>
      <c r="F434" s="30">
        <f>IF(ISNA(VLOOKUP($A434,' Taxi out times'!$B$2330:$C$2997, 2, 0)), 'ICAO LTO Cycle times'!$D$7,VLOOKUP($A434,' Taxi out times'!$B$2330:$C$2997, 2, 0)*60)</f>
        <v>429.14746543778801</v>
      </c>
      <c r="G434" s="30">
        <f>IF(ISNA(VLOOKUP($A434,' Taxi out times'!$B$2998:$C$3661, 2, 0)), 'ICAO LTO Cycle times'!$D$7,VLOOKUP($A434,' Taxi out times'!$B$2998:$C$3661, 2, 0)*60)</f>
        <v>442.8434886499403</v>
      </c>
      <c r="H434" s="30">
        <f>IF(ISNA(VLOOKUP($A434,' Taxi out times'!$B$3662:$C$4362, 2, 0)), 'ICAO LTO Cycle times'!$D$7,VLOOKUP($A434,' Taxi out times'!$B$3662:$C$4362, 2, 0)*60)</f>
        <v>471.41221374045801</v>
      </c>
      <c r="I434" s="30">
        <f>IF(ISNA(VLOOKUP($A434,' Taxi out times'!$B$4363:$C$5052, 2, 0)), 'ICAO LTO Cycle times'!$D$7,VLOOKUP($A434,' Taxi out times'!$B$4363:$C$5052, 2, 0)*60)</f>
        <v>490.50000000000006</v>
      </c>
      <c r="J434" s="30">
        <f>IF(ISNA(VLOOKUP($A434,' Taxi out times'!$B$5053:$C$5713, 2, 0)), 'ICAO LTO Cycle times'!$D$7,VLOOKUP($A434,' Taxi out times'!$B$5053:$C$5713, 2, 0)*60)</f>
        <v>494.07543698252067</v>
      </c>
      <c r="K434" s="30">
        <f>IF(ISNA(VLOOKUP($A434,' Taxi out times'!$B$5714:$C$6466, 2, 0)), 'ICAO LTO Cycle times'!$D$7,VLOOKUP($A434,' Taxi out times'!$B$5713:$C$6466, 2, 0)*60)</f>
        <v>486.49723756906081</v>
      </c>
      <c r="L434" s="30">
        <f>IF(ISNA(VLOOKUP($A434,' Taxi out times'!$B$6467:$C$7195, 2, 0)), 'ICAO LTO Cycle times'!$D$7,VLOOKUP($A434,' Taxi out times'!$B$6467:$C$7195, 2, 0)*60)</f>
        <v>510.58823529411762</v>
      </c>
      <c r="M434" s="30">
        <f>IF(ISNA(VLOOKUP($A434,'Taxi in times'!$B$2:$C$483, 2, 0)), 'ICAO LTO Cycle times'!$D$8,VLOOKUP($A434,'Taxi in times'!$B$2:$C$483, 2, 0)*60)</f>
        <v>303</v>
      </c>
      <c r="N434" s="30">
        <f>IF(ISNA(VLOOKUP($A434,'Taxi in times'!$B$483:$C$1074, 2, 0)), 'ICAO LTO Cycle times'!$D$8,VLOOKUP($A434,'Taxi in times'!$B$483:$C$1074, 2, 0)*60)</f>
        <v>304.68442174388906</v>
      </c>
      <c r="O434" s="30">
        <f>IF(ISNA(VLOOKUP($A434,'Taxi in times'!$B$1074:$C$1700, 2, 0)), 'ICAO LTO Cycle times'!$D$8,VLOOKUP($A434,'Taxi in times'!$B$1074:$C$1700, 2, 0)*60)</f>
        <v>311.00995732574677</v>
      </c>
      <c r="P434" s="30">
        <f>IF(ISNA(VLOOKUP($A434,'Taxi in times'!$B$1700:$C$2346, 2, 0)), 'ICAO LTO Cycle times'!$D$8,VLOOKUP($A434,'Taxi in times'!$B$1700:$C$2346, 2, 0)*60)</f>
        <v>312.52532561505069</v>
      </c>
      <c r="Q434" s="30">
        <f>IF(ISNA(VLOOKUP($A434,'Taxi in times'!$B$2346:$C$3020, 2, 0)), 'ICAO LTO Cycle times'!$D$8,VLOOKUP($A434,'Taxi in times'!$B$2346:$C$3020, 2, 0)*60)</f>
        <v>307.92322456813821</v>
      </c>
      <c r="R434" s="30">
        <f>IF(ISNA(VLOOKUP($A434,'Taxi in times'!$B$3020:$C$3684, 2, 0)), 'ICAO LTO Cycle times'!$D$8,VLOOKUP($A434,'Taxi in times'!$B$3020:$C$3684, 2, 0)*60)</f>
        <v>302.55012028869282</v>
      </c>
      <c r="S434" s="30">
        <f>IF(ISNA(VLOOKUP($A434,'Taxi in times'!$B$3684:$C$4389, 2, 0)), 'ICAO LTO Cycle times'!$D$8,VLOOKUP($A434,'Taxi in times'!$B$3684:$C$4389, 2, 0)*60)</f>
        <v>297.58897818599308</v>
      </c>
      <c r="T434" s="30">
        <f>IF(ISNA(VLOOKUP($A434,'Taxi in times'!$B$4389:$C$5084, 2, 0)), 'ICAO LTO Cycle times'!$D$8,VLOOKUP($A434,'Taxi in times'!$B$4389:$C$5084, 2, 0)*60)</f>
        <v>300.42345276872965</v>
      </c>
      <c r="U434" s="30">
        <f>IF(ISNA(VLOOKUP($A434,'Taxi in times'!$B$5085:$C$5749, 2, 0)), 'ICAO LTO Cycle times'!$D$8,VLOOKUP($A434,'Taxi in times'!$B$5085:$C$5749, 2, 0)*60)</f>
        <v>299.13746630727763</v>
      </c>
      <c r="V434" s="30">
        <f>IF(ISNA(VLOOKUP($A434,'Taxi in times'!$B$5750:$C$6509, 2, 0)), 'ICAO LTO Cycle times'!$D$8,VLOOKUP($A434,'Taxi in times'!$B$5750:$C$6509, 2, 0)*60)</f>
        <v>303.23432343234322</v>
      </c>
      <c r="W434" s="30">
        <f>IF(ISNA(VLOOKUP($A434,'Taxi in times'!$B$6510:$C$7239, 2, 0)), 'ICAO LTO Cycle times'!$D$8,VLOOKUP($A434,'Taxi in times'!$B$6510:$C$7239, 2, 0)*60)</f>
        <v>305.86206896551721</v>
      </c>
    </row>
    <row r="435" spans="1:23">
      <c r="A435" s="3" t="s">
        <v>703</v>
      </c>
      <c r="B435" s="30">
        <f>IF(ISNA(VLOOKUP($A435,' Taxi out times'!$B$2:$C$483, 2, 0)), 'ICAO LTO Cycle times'!$D$7,VLOOKUP($A435,' Taxi out times'!$B$2:$C$483, 2, 0)*60)</f>
        <v>418.00256081946225</v>
      </c>
      <c r="C435" s="30">
        <f>IF(ISNA(VLOOKUP($A435,' Taxi out times'!$B$484:$C$1071, 2, 0)), 'ICAO LTO Cycle times'!$D$7,VLOOKUP($A435,' Taxi out times'!$B$484:$C$1071, 2, 0)*60)</f>
        <v>418.68565169769988</v>
      </c>
      <c r="D435" s="30">
        <f>IF(ISNA(VLOOKUP($A435,' Taxi out times'!$B$1072:$C$1692, 2, 0)), 'ICAO LTO Cycle times'!$D$7,VLOOKUP($A435,' Taxi out times'!$B$1072:$C$1692, 2, 0)*60)</f>
        <v>426.47166361974405</v>
      </c>
      <c r="E435" s="30">
        <f>IF(ISNA(VLOOKUP($A435,' Taxi out times'!$B$1693:$C$2329, 2, 0)), 'ICAO LTO Cycle times'!$D$7,VLOOKUP($A435,' Taxi out times'!$B$1693:$C$2329, 2, 0)*60)</f>
        <v>430.23142509135198</v>
      </c>
      <c r="F435" s="30">
        <f>IF(ISNA(VLOOKUP($A435,' Taxi out times'!$B$2330:$C$2997, 2, 0)), 'ICAO LTO Cycle times'!$D$7,VLOOKUP($A435,' Taxi out times'!$B$2330:$C$2997, 2, 0)*60)</f>
        <v>454.7921225382932</v>
      </c>
      <c r="G435" s="30">
        <f>IF(ISNA(VLOOKUP($A435,' Taxi out times'!$B$2998:$C$3661, 2, 0)), 'ICAO LTO Cycle times'!$D$7,VLOOKUP($A435,' Taxi out times'!$B$2998:$C$3661, 2, 0)*60)</f>
        <v>409.24137931034483</v>
      </c>
      <c r="H435" s="30">
        <f>IF(ISNA(VLOOKUP($A435,' Taxi out times'!$B$3662:$C$4362, 2, 0)), 'ICAO LTO Cycle times'!$D$7,VLOOKUP($A435,' Taxi out times'!$B$3662:$C$4362, 2, 0)*60)</f>
        <v>456.12371134020617</v>
      </c>
      <c r="I435" s="30">
        <f>IF(ISNA(VLOOKUP($A435,' Taxi out times'!$B$4363:$C$5052, 2, 0)), 'ICAO LTO Cycle times'!$D$7,VLOOKUP($A435,' Taxi out times'!$B$4363:$C$5052, 2, 0)*60)</f>
        <v>460.71255060728743</v>
      </c>
      <c r="J435" s="30">
        <f>IF(ISNA(VLOOKUP($A435,' Taxi out times'!$B$5053:$C$5713, 2, 0)), 'ICAO LTO Cycle times'!$D$7,VLOOKUP($A435,' Taxi out times'!$B$5053:$C$5713, 2, 0)*60)</f>
        <v>463.45341614906835</v>
      </c>
      <c r="K435" s="30">
        <f>IF(ISNA(VLOOKUP($A435,' Taxi out times'!$B$5714:$C$6466, 2, 0)), 'ICAO LTO Cycle times'!$D$7,VLOOKUP($A435,' Taxi out times'!$B$5713:$C$6466, 2, 0)*60)</f>
        <v>495.71428571428578</v>
      </c>
      <c r="L435" s="30">
        <f>IF(ISNA(VLOOKUP($A435,' Taxi out times'!$B$6467:$C$7195, 2, 0)), 'ICAO LTO Cycle times'!$D$7,VLOOKUP($A435,' Taxi out times'!$B$6467:$C$7195, 2, 0)*60)</f>
        <v>516.24949041989396</v>
      </c>
      <c r="M435" s="30">
        <f>IF(ISNA(VLOOKUP($A435,'Taxi in times'!$B$2:$C$483, 2, 0)), 'ICAO LTO Cycle times'!$D$8,VLOOKUP($A435,'Taxi in times'!$B$2:$C$483, 2, 0)*60)</f>
        <v>235.89261744966444</v>
      </c>
      <c r="N435" s="30">
        <f>IF(ISNA(VLOOKUP($A435,'Taxi in times'!$B$483:$C$1074, 2, 0)), 'ICAO LTO Cycle times'!$D$8,VLOOKUP($A435,'Taxi in times'!$B$483:$C$1074, 2, 0)*60)</f>
        <v>250.93997734994338</v>
      </c>
      <c r="O435" s="30">
        <f>IF(ISNA(VLOOKUP($A435,'Taxi in times'!$B$1074:$C$1700, 2, 0)), 'ICAO LTO Cycle times'!$D$8,VLOOKUP($A435,'Taxi in times'!$B$1074:$C$1700, 2, 0)*60)</f>
        <v>259.45334590009429</v>
      </c>
      <c r="P435" s="30">
        <f>IF(ISNA(VLOOKUP($A435,'Taxi in times'!$B$1700:$C$2346, 2, 0)), 'ICAO LTO Cycle times'!$D$8,VLOOKUP($A435,'Taxi in times'!$B$1700:$C$2346, 2, 0)*60)</f>
        <v>226.39405204460965</v>
      </c>
      <c r="Q435" s="30">
        <f>IF(ISNA(VLOOKUP($A435,'Taxi in times'!$B$2346:$C$3020, 2, 0)), 'ICAO LTO Cycle times'!$D$8,VLOOKUP($A435,'Taxi in times'!$B$2346:$C$3020, 2, 0)*60)</f>
        <v>230.8843537414966</v>
      </c>
      <c r="R435" s="30">
        <f>IF(ISNA(VLOOKUP($A435,'Taxi in times'!$B$3020:$C$3684, 2, 0)), 'ICAO LTO Cycle times'!$D$8,VLOOKUP($A435,'Taxi in times'!$B$3020:$C$3684, 2, 0)*60)</f>
        <v>246.83417085427138</v>
      </c>
      <c r="S435" s="30">
        <f>IF(ISNA(VLOOKUP($A435,'Taxi in times'!$B$3684:$C$4389, 2, 0)), 'ICAO LTO Cycle times'!$D$8,VLOOKUP($A435,'Taxi in times'!$B$3684:$C$4389, 2, 0)*60)</f>
        <v>322.21945137157104</v>
      </c>
      <c r="T435" s="30">
        <f>IF(ISNA(VLOOKUP($A435,'Taxi in times'!$B$4389:$C$5084, 2, 0)), 'ICAO LTO Cycle times'!$D$8,VLOOKUP($A435,'Taxi in times'!$B$4389:$C$5084, 2, 0)*60)</f>
        <v>327.58961681087766</v>
      </c>
      <c r="U435" s="30">
        <f>IF(ISNA(VLOOKUP($A435,'Taxi in times'!$B$5085:$C$5749, 2, 0)), 'ICAO LTO Cycle times'!$D$8,VLOOKUP($A435,'Taxi in times'!$B$5085:$C$5749, 2, 0)*60)</f>
        <v>329.8612862547289</v>
      </c>
      <c r="V435" s="30">
        <f>IF(ISNA(VLOOKUP($A435,'Taxi in times'!$B$5750:$C$6509, 2, 0)), 'ICAO LTO Cycle times'!$D$8,VLOOKUP($A435,'Taxi in times'!$B$5750:$C$6509, 2, 0)*60)</f>
        <v>328.13310285220399</v>
      </c>
      <c r="W435" s="30">
        <f>IF(ISNA(VLOOKUP($A435,'Taxi in times'!$B$6510:$C$7239, 2, 0)), 'ICAO LTO Cycle times'!$D$8,VLOOKUP($A435,'Taxi in times'!$B$6510:$C$7239, 2, 0)*60)</f>
        <v>334.42260442260442</v>
      </c>
    </row>
    <row r="436" spans="1:23">
      <c r="A436" s="3" t="s">
        <v>704</v>
      </c>
      <c r="B436" s="30">
        <f>IF(ISNA(VLOOKUP($A436,' Taxi out times'!$B$2:$C$483, 2, 0)), 'ICAO LTO Cycle times'!$D$7,VLOOKUP($A436,' Taxi out times'!$B$2:$C$483, 2, 0)*60)</f>
        <v>418.79881851000988</v>
      </c>
      <c r="C436" s="30">
        <f>IF(ISNA(VLOOKUP($A436,' Taxi out times'!$B$484:$C$1071, 2, 0)), 'ICAO LTO Cycle times'!$D$7,VLOOKUP($A436,' Taxi out times'!$B$484:$C$1071, 2, 0)*60)</f>
        <v>426.78927680798006</v>
      </c>
      <c r="D436" s="30">
        <f>IF(ISNA(VLOOKUP($A436,' Taxi out times'!$B$1072:$C$1692, 2, 0)), 'ICAO LTO Cycle times'!$D$7,VLOOKUP($A436,' Taxi out times'!$B$1072:$C$1692, 2, 0)*60)</f>
        <v>490.38528389339513</v>
      </c>
      <c r="E436" s="30">
        <f>IF(ISNA(VLOOKUP($A436,' Taxi out times'!$B$1693:$C$2329, 2, 0)), 'ICAO LTO Cycle times'!$D$7,VLOOKUP($A436,' Taxi out times'!$B$1693:$C$2329, 2, 0)*60)</f>
        <v>509.77047045417549</v>
      </c>
      <c r="F436" s="30">
        <f>IF(ISNA(VLOOKUP($A436,' Taxi out times'!$B$2330:$C$2997, 2, 0)), 'ICAO LTO Cycle times'!$D$7,VLOOKUP($A436,' Taxi out times'!$B$2330:$C$2997, 2, 0)*60)</f>
        <v>489.95959595959602</v>
      </c>
      <c r="G436" s="30">
        <f>IF(ISNA(VLOOKUP($A436,' Taxi out times'!$B$2998:$C$3661, 2, 0)), 'ICAO LTO Cycle times'!$D$7,VLOOKUP($A436,' Taxi out times'!$B$2998:$C$3661, 2, 0)*60)</f>
        <v>477.47491097442537</v>
      </c>
      <c r="H436" s="30">
        <f>IF(ISNA(VLOOKUP($A436,' Taxi out times'!$B$3662:$C$4362, 2, 0)), 'ICAO LTO Cycle times'!$D$7,VLOOKUP($A436,' Taxi out times'!$B$3662:$C$4362, 2, 0)*60)</f>
        <v>525.1040943789036</v>
      </c>
      <c r="I436" s="30">
        <f>IF(ISNA(VLOOKUP($A436,' Taxi out times'!$B$4363:$C$5052, 2, 0)), 'ICAO LTO Cycle times'!$D$7,VLOOKUP($A436,' Taxi out times'!$B$4363:$C$5052, 2, 0)*60)</f>
        <v>518.82170542635663</v>
      </c>
      <c r="J436" s="30">
        <f>IF(ISNA(VLOOKUP($A436,' Taxi out times'!$B$5053:$C$5713, 2, 0)), 'ICAO LTO Cycle times'!$D$7,VLOOKUP($A436,' Taxi out times'!$B$5053:$C$5713, 2, 0)*60)</f>
        <v>510.93950177935943</v>
      </c>
      <c r="K436" s="30">
        <f>IF(ISNA(VLOOKUP($A436,' Taxi out times'!$B$5714:$C$6466, 2, 0)), 'ICAO LTO Cycle times'!$D$7,VLOOKUP($A436,' Taxi out times'!$B$5713:$C$6466, 2, 0)*60)</f>
        <v>565.09505703422053</v>
      </c>
      <c r="L436" s="30">
        <f>IF(ISNA(VLOOKUP($A436,' Taxi out times'!$B$6467:$C$7195, 2, 0)), 'ICAO LTO Cycle times'!$D$7,VLOOKUP($A436,' Taxi out times'!$B$6467:$C$7195, 2, 0)*60)</f>
        <v>546.32802410675845</v>
      </c>
      <c r="M436" s="30">
        <f>IF(ISNA(VLOOKUP($A436,'Taxi in times'!$B$2:$C$483, 2, 0)), 'ICAO LTO Cycle times'!$D$8,VLOOKUP($A436,'Taxi in times'!$B$2:$C$483, 2, 0)*60)</f>
        <v>192.47905372104483</v>
      </c>
      <c r="N436" s="30">
        <f>IF(ISNA(VLOOKUP($A436,'Taxi in times'!$B$483:$C$1074, 2, 0)), 'ICAO LTO Cycle times'!$D$8,VLOOKUP($A436,'Taxi in times'!$B$483:$C$1074, 2, 0)*60)</f>
        <v>217.40006197706848</v>
      </c>
      <c r="O436" s="30">
        <f>IF(ISNA(VLOOKUP($A436,'Taxi in times'!$B$1074:$C$1700, 2, 0)), 'ICAO LTO Cycle times'!$D$8,VLOOKUP($A436,'Taxi in times'!$B$1074:$C$1700, 2, 0)*60)</f>
        <v>222.89679098005203</v>
      </c>
      <c r="P436" s="30">
        <f>IF(ISNA(VLOOKUP($A436,'Taxi in times'!$B$1700:$C$2346, 2, 0)), 'ICAO LTO Cycle times'!$D$8,VLOOKUP($A436,'Taxi in times'!$B$1700:$C$2346, 2, 0)*60)</f>
        <v>211.7922839003744</v>
      </c>
      <c r="Q436" s="30">
        <f>IF(ISNA(VLOOKUP($A436,'Taxi in times'!$B$2346:$C$3020, 2, 0)), 'ICAO LTO Cycle times'!$D$8,VLOOKUP($A436,'Taxi in times'!$B$2346:$C$3020, 2, 0)*60)</f>
        <v>198.08177688036344</v>
      </c>
      <c r="R436" s="30">
        <f>IF(ISNA(VLOOKUP($A436,'Taxi in times'!$B$3020:$C$3684, 2, 0)), 'ICAO LTO Cycle times'!$D$8,VLOOKUP($A436,'Taxi in times'!$B$3020:$C$3684, 2, 0)*60)</f>
        <v>192.4312075105212</v>
      </c>
      <c r="S436" s="30">
        <f>IF(ISNA(VLOOKUP($A436,'Taxi in times'!$B$3684:$C$4389, 2, 0)), 'ICAO LTO Cycle times'!$D$8,VLOOKUP($A436,'Taxi in times'!$B$3684:$C$4389, 2, 0)*60)</f>
        <v>194.19466574298579</v>
      </c>
      <c r="T436" s="30">
        <f>IF(ISNA(VLOOKUP($A436,'Taxi in times'!$B$4389:$C$5084, 2, 0)), 'ICAO LTO Cycle times'!$D$8,VLOOKUP($A436,'Taxi in times'!$B$4389:$C$5084, 2, 0)*60)</f>
        <v>168.91926747485169</v>
      </c>
      <c r="U436" s="30">
        <f>IF(ISNA(VLOOKUP($A436,'Taxi in times'!$B$5085:$C$5749, 2, 0)), 'ICAO LTO Cycle times'!$D$8,VLOOKUP($A436,'Taxi in times'!$B$5085:$C$5749, 2, 0)*60)</f>
        <v>179.95738636363637</v>
      </c>
      <c r="V436" s="30">
        <f>IF(ISNA(VLOOKUP($A436,'Taxi in times'!$B$5750:$C$6509, 2, 0)), 'ICAO LTO Cycle times'!$D$8,VLOOKUP($A436,'Taxi in times'!$B$5750:$C$6509, 2, 0)*60)</f>
        <v>182.45259165613146</v>
      </c>
      <c r="W436" s="30">
        <f>IF(ISNA(VLOOKUP($A436,'Taxi in times'!$B$6510:$C$7239, 2, 0)), 'ICAO LTO Cycle times'!$D$8,VLOOKUP($A436,'Taxi in times'!$B$6510:$C$7239, 2, 0)*60)</f>
        <v>189.13770913770912</v>
      </c>
    </row>
    <row r="437" spans="1:23">
      <c r="A437" s="3" t="s">
        <v>705</v>
      </c>
      <c r="B437" s="30">
        <f>IF(ISNA(VLOOKUP($A437,' Taxi out times'!$B$2:$C$483, 2, 0)), 'ICAO LTO Cycle times'!$D$7,VLOOKUP($A437,' Taxi out times'!$B$2:$C$483, 2, 0)*60)</f>
        <v>316.35230577482344</v>
      </c>
      <c r="C437" s="30">
        <f>IF(ISNA(VLOOKUP($A437,' Taxi out times'!$B$484:$C$1071, 2, 0)), 'ICAO LTO Cycle times'!$D$7,VLOOKUP($A437,' Taxi out times'!$B$484:$C$1071, 2, 0)*60)</f>
        <v>319.84781230183893</v>
      </c>
      <c r="D437" s="30">
        <f>IF(ISNA(VLOOKUP($A437,' Taxi out times'!$B$1072:$C$1692, 2, 0)), 'ICAO LTO Cycle times'!$D$7,VLOOKUP($A437,' Taxi out times'!$B$1072:$C$1692, 2, 0)*60)</f>
        <v>323.33575317604357</v>
      </c>
      <c r="E437" s="30">
        <f>IF(ISNA(VLOOKUP($A437,' Taxi out times'!$B$1693:$C$2329, 2, 0)), 'ICAO LTO Cycle times'!$D$7,VLOOKUP($A437,' Taxi out times'!$B$1693:$C$2329, 2, 0)*60)</f>
        <v>334.40338983050844</v>
      </c>
      <c r="F437" s="30">
        <f>IF(ISNA(VLOOKUP($A437,' Taxi out times'!$B$2330:$C$2997, 2, 0)), 'ICAO LTO Cycle times'!$D$7,VLOOKUP($A437,' Taxi out times'!$B$2330:$C$2997, 2, 0)*60)</f>
        <v>404.17146872803937</v>
      </c>
      <c r="G437" s="30">
        <f>IF(ISNA(VLOOKUP($A437,' Taxi out times'!$B$2998:$C$3661, 2, 0)), 'ICAO LTO Cycle times'!$D$7,VLOOKUP($A437,' Taxi out times'!$B$2998:$C$3661, 2, 0)*60)</f>
        <v>431.42300194931778</v>
      </c>
      <c r="H437" s="30">
        <f>IF(ISNA(VLOOKUP($A437,' Taxi out times'!$B$3662:$C$4362, 2, 0)), 'ICAO LTO Cycle times'!$D$7,VLOOKUP($A437,' Taxi out times'!$B$3662:$C$4362, 2, 0)*60)</f>
        <v>464.58929682638461</v>
      </c>
      <c r="I437" s="30">
        <f>IF(ISNA(VLOOKUP($A437,' Taxi out times'!$B$4363:$C$5052, 2, 0)), 'ICAO LTO Cycle times'!$D$7,VLOOKUP($A437,' Taxi out times'!$B$4363:$C$5052, 2, 0)*60)</f>
        <v>515.30506721820063</v>
      </c>
      <c r="J437" s="30">
        <f>IF(ISNA(VLOOKUP($A437,' Taxi out times'!$B$5053:$C$5713, 2, 0)), 'ICAO LTO Cycle times'!$D$7,VLOOKUP($A437,' Taxi out times'!$B$5053:$C$5713, 2, 0)*60)</f>
        <v>524.24474187380497</v>
      </c>
      <c r="K437" s="30">
        <f>IF(ISNA(VLOOKUP($A437,' Taxi out times'!$B$5714:$C$6466, 2, 0)), 'ICAO LTO Cycle times'!$D$7,VLOOKUP($A437,' Taxi out times'!$B$5713:$C$6466, 2, 0)*60)</f>
        <v>533.03913405495427</v>
      </c>
      <c r="L437" s="30">
        <f>IF(ISNA(VLOOKUP($A437,' Taxi out times'!$B$6467:$C$7195, 2, 0)), 'ICAO LTO Cycle times'!$D$7,VLOOKUP($A437,' Taxi out times'!$B$6467:$C$7195, 2, 0)*60)</f>
        <v>453.41253791708795</v>
      </c>
      <c r="M437" s="30">
        <f>IF(ISNA(VLOOKUP($A437,'Taxi in times'!$B$2:$C$483, 2, 0)), 'ICAO LTO Cycle times'!$D$8,VLOOKUP($A437,'Taxi in times'!$B$2:$C$483, 2, 0)*60)</f>
        <v>290.65145228215766</v>
      </c>
      <c r="N437" s="30">
        <f>IF(ISNA(VLOOKUP($A437,'Taxi in times'!$B$483:$C$1074, 2, 0)), 'ICAO LTO Cycle times'!$D$8,VLOOKUP($A437,'Taxi in times'!$B$483:$C$1074, 2, 0)*60)</f>
        <v>296.14830508474574</v>
      </c>
      <c r="O437" s="30">
        <f>IF(ISNA(VLOOKUP($A437,'Taxi in times'!$B$1074:$C$1700, 2, 0)), 'ICAO LTO Cycle times'!$D$8,VLOOKUP($A437,'Taxi in times'!$B$1074:$C$1700, 2, 0)*60)</f>
        <v>296.0959651035987</v>
      </c>
      <c r="P437" s="30">
        <f>IF(ISNA(VLOOKUP($A437,'Taxi in times'!$B$1700:$C$2346, 2, 0)), 'ICAO LTO Cycle times'!$D$8,VLOOKUP($A437,'Taxi in times'!$B$1700:$C$2346, 2, 0)*60)</f>
        <v>295.61248727519512</v>
      </c>
      <c r="Q437" s="30">
        <f>IF(ISNA(VLOOKUP($A437,'Taxi in times'!$B$2346:$C$3020, 2, 0)), 'ICAO LTO Cycle times'!$D$8,VLOOKUP($A437,'Taxi in times'!$B$2346:$C$3020, 2, 0)*60)</f>
        <v>286.00900647340274</v>
      </c>
      <c r="R437" s="30">
        <f>IF(ISNA(VLOOKUP($A437,'Taxi in times'!$B$3020:$C$3684, 2, 0)), 'ICAO LTO Cycle times'!$D$8,VLOOKUP($A437,'Taxi in times'!$B$3020:$C$3684, 2, 0)*60)</f>
        <v>286.02605863192184</v>
      </c>
      <c r="S437" s="30">
        <f>IF(ISNA(VLOOKUP($A437,'Taxi in times'!$B$3684:$C$4389, 2, 0)), 'ICAO LTO Cycle times'!$D$8,VLOOKUP($A437,'Taxi in times'!$B$3684:$C$4389, 2, 0)*60)</f>
        <v>284.63164438918244</v>
      </c>
      <c r="T437" s="30">
        <f>IF(ISNA(VLOOKUP($A437,'Taxi in times'!$B$4389:$C$5084, 2, 0)), 'ICAO LTO Cycle times'!$D$8,VLOOKUP($A437,'Taxi in times'!$B$4389:$C$5084, 2, 0)*60)</f>
        <v>294.66850353022215</v>
      </c>
      <c r="U437" s="30">
        <f>IF(ISNA(VLOOKUP($A437,'Taxi in times'!$B$5085:$C$5749, 2, 0)), 'ICAO LTO Cycle times'!$D$8,VLOOKUP($A437,'Taxi in times'!$B$5085:$C$5749, 2, 0)*60)</f>
        <v>293.22415993194386</v>
      </c>
      <c r="V437" s="30">
        <f>IF(ISNA(VLOOKUP($A437,'Taxi in times'!$B$5750:$C$6509, 2, 0)), 'ICAO LTO Cycle times'!$D$8,VLOOKUP($A437,'Taxi in times'!$B$5750:$C$6509, 2, 0)*60)</f>
        <v>293.12430632630412</v>
      </c>
      <c r="W437" s="30">
        <f>IF(ISNA(VLOOKUP($A437,'Taxi in times'!$B$6510:$C$7239, 2, 0)), 'ICAO LTO Cycle times'!$D$8,VLOOKUP($A437,'Taxi in times'!$B$6510:$C$7239, 2, 0)*60)</f>
        <v>275.94847183632231</v>
      </c>
    </row>
    <row r="438" spans="1:23">
      <c r="A438" s="3" t="s">
        <v>706</v>
      </c>
      <c r="B438" s="30">
        <f>IF(ISNA(VLOOKUP($A438,' Taxi out times'!$B$2:$C$483, 2, 0)), 'ICAO LTO Cycle times'!$D$7,VLOOKUP($A438,' Taxi out times'!$B$2:$C$483, 2, 0)*60)</f>
        <v>388.11428571428576</v>
      </c>
      <c r="C438" s="30">
        <f>IF(ISNA(VLOOKUP($A438,' Taxi out times'!$B$484:$C$1071, 2, 0)), 'ICAO LTO Cycle times'!$D$7,VLOOKUP($A438,' Taxi out times'!$B$484:$C$1071, 2, 0)*60)</f>
        <v>416.11964430072754</v>
      </c>
      <c r="D438" s="30">
        <f>IF(ISNA(VLOOKUP($A438,' Taxi out times'!$B$1072:$C$1692, 2, 0)), 'ICAO LTO Cycle times'!$D$7,VLOOKUP($A438,' Taxi out times'!$B$1072:$C$1692, 2, 0)*60)</f>
        <v>395.28543307086619</v>
      </c>
      <c r="E438" s="30">
        <f>IF(ISNA(VLOOKUP($A438,' Taxi out times'!$B$1693:$C$2329, 2, 0)), 'ICAO LTO Cycle times'!$D$7,VLOOKUP($A438,' Taxi out times'!$B$1693:$C$2329, 2, 0)*60)</f>
        <v>425.85365853658539</v>
      </c>
      <c r="F438" s="30">
        <f>IF(ISNA(VLOOKUP($A438,' Taxi out times'!$B$2330:$C$2997, 2, 0)), 'ICAO LTO Cycle times'!$D$7,VLOOKUP($A438,' Taxi out times'!$B$2330:$C$2997, 2, 0)*60)</f>
        <v>492.72420768712072</v>
      </c>
      <c r="G438" s="30">
        <f>IF(ISNA(VLOOKUP($A438,' Taxi out times'!$B$2998:$C$3661, 2, 0)), 'ICAO LTO Cycle times'!$D$7,VLOOKUP($A438,' Taxi out times'!$B$2998:$C$3661, 2, 0)*60)</f>
        <v>572.46073298429326</v>
      </c>
      <c r="H438" s="30">
        <f>IF(ISNA(VLOOKUP($A438,' Taxi out times'!$B$3662:$C$4362, 2, 0)), 'ICAO LTO Cycle times'!$D$7,VLOOKUP($A438,' Taxi out times'!$B$3662:$C$4362, 2, 0)*60)</f>
        <v>568.0184331797235</v>
      </c>
      <c r="I438" s="30">
        <f>IF(ISNA(VLOOKUP($A438,' Taxi out times'!$B$4363:$C$5052, 2, 0)), 'ICAO LTO Cycle times'!$D$7,VLOOKUP($A438,' Taxi out times'!$B$4363:$C$5052, 2, 0)*60)</f>
        <v>560.99296325254102</v>
      </c>
      <c r="J438" s="30">
        <f>IF(ISNA(VLOOKUP($A438,' Taxi out times'!$B$5053:$C$5713, 2, 0)), 'ICAO LTO Cycle times'!$D$7,VLOOKUP($A438,' Taxi out times'!$B$5053:$C$5713, 2, 0)*60)</f>
        <v>603.228035538006</v>
      </c>
      <c r="K438" s="30">
        <f>IF(ISNA(VLOOKUP($A438,' Taxi out times'!$B$5714:$C$6466, 2, 0)), 'ICAO LTO Cycle times'!$D$7,VLOOKUP($A438,' Taxi out times'!$B$5713:$C$6466, 2, 0)*60)</f>
        <v>648.87898089171972</v>
      </c>
      <c r="L438" s="30">
        <f>IF(ISNA(VLOOKUP($A438,' Taxi out times'!$B$6467:$C$7195, 2, 0)), 'ICAO LTO Cycle times'!$D$7,VLOOKUP($A438,' Taxi out times'!$B$6467:$C$7195, 2, 0)*60)</f>
        <v>762.36210253082413</v>
      </c>
      <c r="M438" s="30">
        <f>IF(ISNA(VLOOKUP($A438,'Taxi in times'!$B$2:$C$483, 2, 0)), 'ICAO LTO Cycle times'!$D$8,VLOOKUP($A438,'Taxi in times'!$B$2:$C$483, 2, 0)*60)</f>
        <v>308.2285714285714</v>
      </c>
      <c r="N438" s="30">
        <f>IF(ISNA(VLOOKUP($A438,'Taxi in times'!$B$483:$C$1074, 2, 0)), 'ICAO LTO Cycle times'!$D$8,VLOOKUP($A438,'Taxi in times'!$B$483:$C$1074, 2, 0)*60)</f>
        <v>342.95454545454544</v>
      </c>
      <c r="O438" s="30">
        <f>IF(ISNA(VLOOKUP($A438,'Taxi in times'!$B$1074:$C$1700, 2, 0)), 'ICAO LTO Cycle times'!$D$8,VLOOKUP($A438,'Taxi in times'!$B$1074:$C$1700, 2, 0)*60)</f>
        <v>336.23940149625935</v>
      </c>
      <c r="P438" s="30">
        <f>IF(ISNA(VLOOKUP($A438,'Taxi in times'!$B$1700:$C$2346, 2, 0)), 'ICAO LTO Cycle times'!$D$8,VLOOKUP($A438,'Taxi in times'!$B$1700:$C$2346, 2, 0)*60)</f>
        <v>346.67263770712049</v>
      </c>
      <c r="Q438" s="30">
        <f>IF(ISNA(VLOOKUP($A438,'Taxi in times'!$B$2346:$C$3020, 2, 0)), 'ICAO LTO Cycle times'!$D$8,VLOOKUP($A438,'Taxi in times'!$B$2346:$C$3020, 2, 0)*60)</f>
        <v>332.45270270270271</v>
      </c>
      <c r="R438" s="30">
        <f>IF(ISNA(VLOOKUP($A438,'Taxi in times'!$B$3020:$C$3684, 2, 0)), 'ICAO LTO Cycle times'!$D$8,VLOOKUP($A438,'Taxi in times'!$B$3020:$C$3684, 2, 0)*60)</f>
        <v>433.2884727911059</v>
      </c>
      <c r="S438" s="30">
        <f>IF(ISNA(VLOOKUP($A438,'Taxi in times'!$B$3684:$C$4389, 2, 0)), 'ICAO LTO Cycle times'!$D$8,VLOOKUP($A438,'Taxi in times'!$B$3684:$C$4389, 2, 0)*60)</f>
        <v>405.89759407772976</v>
      </c>
      <c r="T438" s="30">
        <f>IF(ISNA(VLOOKUP($A438,'Taxi in times'!$B$4389:$C$5084, 2, 0)), 'ICAO LTO Cycle times'!$D$8,VLOOKUP($A438,'Taxi in times'!$B$4389:$C$5084, 2, 0)*60)</f>
        <v>432.31369488880216</v>
      </c>
      <c r="U438" s="30">
        <f>IF(ISNA(VLOOKUP($A438,'Taxi in times'!$B$5085:$C$5749, 2, 0)), 'ICAO LTO Cycle times'!$D$8,VLOOKUP($A438,'Taxi in times'!$B$5085:$C$5749, 2, 0)*60)</f>
        <v>386.25185185185188</v>
      </c>
      <c r="V438" s="30">
        <f>IF(ISNA(VLOOKUP($A438,'Taxi in times'!$B$5750:$C$6509, 2, 0)), 'ICAO LTO Cycle times'!$D$8,VLOOKUP($A438,'Taxi in times'!$B$5750:$C$6509, 2, 0)*60)</f>
        <v>420.95785440613031</v>
      </c>
      <c r="W438" s="30">
        <f>IF(ISNA(VLOOKUP($A438,'Taxi in times'!$B$6510:$C$7239, 2, 0)), 'ICAO LTO Cycle times'!$D$8,VLOOKUP($A438,'Taxi in times'!$B$6510:$C$7239, 2, 0)*60)</f>
        <v>523.48051948051943</v>
      </c>
    </row>
    <row r="439" spans="1:23">
      <c r="A439" s="3" t="s">
        <v>707</v>
      </c>
      <c r="B439" s="30">
        <f>IF(ISNA(VLOOKUP($A439,' Taxi out times'!$B$2:$C$483, 2, 0)), 'ICAO LTO Cycle times'!$D$7,VLOOKUP($A439,' Taxi out times'!$B$2:$C$483, 2, 0)*60)</f>
        <v>477.93829507237899</v>
      </c>
      <c r="C439" s="30">
        <f>IF(ISNA(VLOOKUP($A439,' Taxi out times'!$B$484:$C$1071, 2, 0)), 'ICAO LTO Cycle times'!$D$7,VLOOKUP($A439,' Taxi out times'!$B$484:$C$1071, 2, 0)*60)</f>
        <v>485.13701431492842</v>
      </c>
      <c r="D439" s="30">
        <f>IF(ISNA(VLOOKUP($A439,' Taxi out times'!$B$1072:$C$1692, 2, 0)), 'ICAO LTO Cycle times'!$D$7,VLOOKUP($A439,' Taxi out times'!$B$1072:$C$1692, 2, 0)*60)</f>
        <v>476.77356112589274</v>
      </c>
      <c r="E439" s="30">
        <f>IF(ISNA(VLOOKUP($A439,' Taxi out times'!$B$1693:$C$2329, 2, 0)), 'ICAO LTO Cycle times'!$D$7,VLOOKUP($A439,' Taxi out times'!$B$1693:$C$2329, 2, 0)*60)</f>
        <v>488.22179732313577</v>
      </c>
      <c r="F439" s="30">
        <f>IF(ISNA(VLOOKUP($A439,' Taxi out times'!$B$2330:$C$2997, 2, 0)), 'ICAO LTO Cycle times'!$D$7,VLOOKUP($A439,' Taxi out times'!$B$2330:$C$2997, 2, 0)*60)</f>
        <v>514.48303167420818</v>
      </c>
      <c r="G439" s="30">
        <f>IF(ISNA(VLOOKUP($A439,' Taxi out times'!$B$2998:$C$3661, 2, 0)), 'ICAO LTO Cycle times'!$D$7,VLOOKUP($A439,' Taxi out times'!$B$2998:$C$3661, 2, 0)*60)</f>
        <v>528.23161028694619</v>
      </c>
      <c r="H439" s="30">
        <f>IF(ISNA(VLOOKUP($A439,' Taxi out times'!$B$3662:$C$4362, 2, 0)), 'ICAO LTO Cycle times'!$D$7,VLOOKUP($A439,' Taxi out times'!$B$3662:$C$4362, 2, 0)*60)</f>
        <v>547.39234100530393</v>
      </c>
      <c r="I439" s="30">
        <f>IF(ISNA(VLOOKUP($A439,' Taxi out times'!$B$4363:$C$5052, 2, 0)), 'ICAO LTO Cycle times'!$D$7,VLOOKUP($A439,' Taxi out times'!$B$4363:$C$5052, 2, 0)*60)</f>
        <v>569.04789788031394</v>
      </c>
      <c r="J439" s="30">
        <f>IF(ISNA(VLOOKUP($A439,' Taxi out times'!$B$5053:$C$5713, 2, 0)), 'ICAO LTO Cycle times'!$D$7,VLOOKUP($A439,' Taxi out times'!$B$5053:$C$5713, 2, 0)*60)</f>
        <v>582.64927740571022</v>
      </c>
      <c r="K439" s="30">
        <f>IF(ISNA(VLOOKUP($A439,' Taxi out times'!$B$5714:$C$6466, 2, 0)), 'ICAO LTO Cycle times'!$D$7,VLOOKUP($A439,' Taxi out times'!$B$5713:$C$6466, 2, 0)*60)</f>
        <v>597.27881040892191</v>
      </c>
      <c r="L439" s="30">
        <f>IF(ISNA(VLOOKUP($A439,' Taxi out times'!$B$6467:$C$7195, 2, 0)), 'ICAO LTO Cycle times'!$D$7,VLOOKUP($A439,' Taxi out times'!$B$6467:$C$7195, 2, 0)*60)</f>
        <v>573.43302180685362</v>
      </c>
      <c r="M439" s="30">
        <f>IF(ISNA(VLOOKUP($A439,'Taxi in times'!$B$2:$C$483, 2, 0)), 'ICAO LTO Cycle times'!$D$8,VLOOKUP($A439,'Taxi in times'!$B$2:$C$483, 2, 0)*60)</f>
        <v>236.46207803594913</v>
      </c>
      <c r="N439" s="30">
        <f>IF(ISNA(VLOOKUP($A439,'Taxi in times'!$B$483:$C$1074, 2, 0)), 'ICAO LTO Cycle times'!$D$8,VLOOKUP($A439,'Taxi in times'!$B$483:$C$1074, 2, 0)*60)</f>
        <v>238.87325867249385</v>
      </c>
      <c r="O439" s="30">
        <f>IF(ISNA(VLOOKUP($A439,'Taxi in times'!$B$1074:$C$1700, 2, 0)), 'ICAO LTO Cycle times'!$D$8,VLOOKUP($A439,'Taxi in times'!$B$1074:$C$1700, 2, 0)*60)</f>
        <v>246.06009665896195</v>
      </c>
      <c r="P439" s="30">
        <f>IF(ISNA(VLOOKUP($A439,'Taxi in times'!$B$1700:$C$2346, 2, 0)), 'ICAO LTO Cycle times'!$D$8,VLOOKUP($A439,'Taxi in times'!$B$1700:$C$2346, 2, 0)*60)</f>
        <v>254.2810480721437</v>
      </c>
      <c r="Q439" s="30">
        <f>IF(ISNA(VLOOKUP($A439,'Taxi in times'!$B$2346:$C$3020, 2, 0)), 'ICAO LTO Cycle times'!$D$8,VLOOKUP($A439,'Taxi in times'!$B$2346:$C$3020, 2, 0)*60)</f>
        <v>239.63342196073995</v>
      </c>
      <c r="R439" s="30">
        <f>IF(ISNA(VLOOKUP($A439,'Taxi in times'!$B$3020:$C$3684, 2, 0)), 'ICAO LTO Cycle times'!$D$8,VLOOKUP($A439,'Taxi in times'!$B$3020:$C$3684, 2, 0)*60)</f>
        <v>230.51772794909948</v>
      </c>
      <c r="S439" s="30">
        <f>IF(ISNA(VLOOKUP($A439,'Taxi in times'!$B$3684:$C$4389, 2, 0)), 'ICAO LTO Cycle times'!$D$8,VLOOKUP($A439,'Taxi in times'!$B$3684:$C$4389, 2, 0)*60)</f>
        <v>257.27303704424861</v>
      </c>
      <c r="T439" s="30">
        <f>IF(ISNA(VLOOKUP($A439,'Taxi in times'!$B$4389:$C$5084, 2, 0)), 'ICAO LTO Cycle times'!$D$8,VLOOKUP($A439,'Taxi in times'!$B$4389:$C$5084, 2, 0)*60)</f>
        <v>248.17511412852627</v>
      </c>
      <c r="U439" s="30">
        <f>IF(ISNA(VLOOKUP($A439,'Taxi in times'!$B$5085:$C$5749, 2, 0)), 'ICAO LTO Cycle times'!$D$8,VLOOKUP($A439,'Taxi in times'!$B$5085:$C$5749, 2, 0)*60)</f>
        <v>254.11913814955639</v>
      </c>
      <c r="V439" s="30">
        <f>IF(ISNA(VLOOKUP($A439,'Taxi in times'!$B$5750:$C$6509, 2, 0)), 'ICAO LTO Cycle times'!$D$8,VLOOKUP($A439,'Taxi in times'!$B$5750:$C$6509, 2, 0)*60)</f>
        <v>245.59803264028616</v>
      </c>
      <c r="W439" s="30">
        <f>IF(ISNA(VLOOKUP($A439,'Taxi in times'!$B$6510:$C$7239, 2, 0)), 'ICAO LTO Cycle times'!$D$8,VLOOKUP($A439,'Taxi in times'!$B$6510:$C$7239, 2, 0)*60)</f>
        <v>253.43903621131344</v>
      </c>
    </row>
    <row r="440" spans="1:23">
      <c r="A440" s="3" t="s">
        <v>1275</v>
      </c>
      <c r="B440" s="30">
        <f>IF(ISNA(VLOOKUP($A440,' Taxi out times'!$B$2:$C$483, 2, 0)), 'ICAO LTO Cycle times'!$D$7,VLOOKUP($A440,' Taxi out times'!$B$2:$C$483, 2, 0)*60)</f>
        <v>1140</v>
      </c>
      <c r="C440" s="30">
        <f>IF(ISNA(VLOOKUP($A440,' Taxi out times'!$B$484:$C$1071, 2, 0)), 'ICAO LTO Cycle times'!$D$7,VLOOKUP($A440,' Taxi out times'!$B$484:$C$1071, 2, 0)*60)</f>
        <v>1140</v>
      </c>
      <c r="D440" s="30">
        <f>IF(ISNA(VLOOKUP($A440,' Taxi out times'!$B$1072:$C$1692, 2, 0)), 'ICAO LTO Cycle times'!$D$7,VLOOKUP($A440,' Taxi out times'!$B$1072:$C$1692, 2, 0)*60)</f>
        <v>1140</v>
      </c>
      <c r="E440" s="30">
        <f>IF(ISNA(VLOOKUP($A440,' Taxi out times'!$B$1693:$C$2329, 2, 0)), 'ICAO LTO Cycle times'!$D$7,VLOOKUP($A440,' Taxi out times'!$B$1693:$C$2329, 2, 0)*60)</f>
        <v>1140</v>
      </c>
      <c r="F440" s="30">
        <f>IF(ISNA(VLOOKUP($A440,' Taxi out times'!$B$2330:$C$2997, 2, 0)), 'ICAO LTO Cycle times'!$D$7,VLOOKUP($A440,' Taxi out times'!$B$2330:$C$2997, 2, 0)*60)</f>
        <v>1140</v>
      </c>
      <c r="G440" s="30">
        <f>IF(ISNA(VLOOKUP($A440,' Taxi out times'!$B$2998:$C$3661, 2, 0)), 'ICAO LTO Cycle times'!$D$7,VLOOKUP($A440,' Taxi out times'!$B$2998:$C$3661, 2, 0)*60)</f>
        <v>1140</v>
      </c>
      <c r="H440" s="30">
        <f>IF(ISNA(VLOOKUP($A440,' Taxi out times'!$B$3662:$C$4362, 2, 0)), 'ICAO LTO Cycle times'!$D$7,VLOOKUP($A440,' Taxi out times'!$B$3662:$C$4362, 2, 0)*60)</f>
        <v>1140</v>
      </c>
      <c r="I440" s="30">
        <f>IF(ISNA(VLOOKUP($A440,' Taxi out times'!$B$4363:$C$5052, 2, 0)), 'ICAO LTO Cycle times'!$D$7,VLOOKUP($A440,' Taxi out times'!$B$4363:$C$5052, 2, 0)*60)</f>
        <v>1140</v>
      </c>
      <c r="J440" s="30">
        <f>IF(ISNA(VLOOKUP($A440,' Taxi out times'!$B$5053:$C$5713, 2, 0)), 'ICAO LTO Cycle times'!$D$7,VLOOKUP($A440,' Taxi out times'!$B$5053:$C$5713, 2, 0)*60)</f>
        <v>1140</v>
      </c>
      <c r="K440" s="30">
        <f>IF(ISNA(VLOOKUP($A440,' Taxi out times'!$B$5714:$C$6466, 2, 0)), 'ICAO LTO Cycle times'!$D$7,VLOOKUP($A440,' Taxi out times'!$B$5713:$C$6466, 2, 0)*60)</f>
        <v>329.68421052631578</v>
      </c>
      <c r="L440" s="30">
        <f>IF(ISNA(VLOOKUP($A440,' Taxi out times'!$B$6467:$C$7195, 2, 0)), 'ICAO LTO Cycle times'!$D$7,VLOOKUP($A440,' Taxi out times'!$B$6467:$C$7195, 2, 0)*60)</f>
        <v>336.76855895196508</v>
      </c>
      <c r="M440" s="30">
        <f>IF(ISNA(VLOOKUP($A440,'Taxi in times'!$B$2:$C$483, 2, 0)), 'ICAO LTO Cycle times'!$D$8,VLOOKUP($A440,'Taxi in times'!$B$2:$C$483, 2, 0)*60)</f>
        <v>420</v>
      </c>
      <c r="N440" s="30">
        <f>IF(ISNA(VLOOKUP($A440,'Taxi in times'!$B$483:$C$1074, 2, 0)), 'ICAO LTO Cycle times'!$D$8,VLOOKUP($A440,'Taxi in times'!$B$483:$C$1074, 2, 0)*60)</f>
        <v>420</v>
      </c>
      <c r="O440" s="30">
        <f>IF(ISNA(VLOOKUP($A440,'Taxi in times'!$B$1074:$C$1700, 2, 0)), 'ICAO LTO Cycle times'!$D$8,VLOOKUP($A440,'Taxi in times'!$B$1074:$C$1700, 2, 0)*60)</f>
        <v>420</v>
      </c>
      <c r="P440" s="30">
        <f>IF(ISNA(VLOOKUP($A440,'Taxi in times'!$B$1700:$C$2346, 2, 0)), 'ICAO LTO Cycle times'!$D$8,VLOOKUP($A440,'Taxi in times'!$B$1700:$C$2346, 2, 0)*60)</f>
        <v>420</v>
      </c>
      <c r="Q440" s="30">
        <f>IF(ISNA(VLOOKUP($A440,'Taxi in times'!$B$2346:$C$3020, 2, 0)), 'ICAO LTO Cycle times'!$D$8,VLOOKUP($A440,'Taxi in times'!$B$2346:$C$3020, 2, 0)*60)</f>
        <v>420</v>
      </c>
      <c r="R440" s="30">
        <f>IF(ISNA(VLOOKUP($A440,'Taxi in times'!$B$3020:$C$3684, 2, 0)), 'ICAO LTO Cycle times'!$D$8,VLOOKUP($A440,'Taxi in times'!$B$3020:$C$3684, 2, 0)*60)</f>
        <v>420</v>
      </c>
      <c r="S440" s="30">
        <f>IF(ISNA(VLOOKUP($A440,'Taxi in times'!$B$3684:$C$4389, 2, 0)), 'ICAO LTO Cycle times'!$D$8,VLOOKUP($A440,'Taxi in times'!$B$3684:$C$4389, 2, 0)*60)</f>
        <v>420</v>
      </c>
      <c r="T440" s="30">
        <f>IF(ISNA(VLOOKUP($A440,'Taxi in times'!$B$4389:$C$5084, 2, 0)), 'ICAO LTO Cycle times'!$D$8,VLOOKUP($A440,'Taxi in times'!$B$4389:$C$5084, 2, 0)*60)</f>
        <v>420</v>
      </c>
      <c r="U440" s="30">
        <f>IF(ISNA(VLOOKUP($A440,'Taxi in times'!$B$5085:$C$5749, 2, 0)), 'ICAO LTO Cycle times'!$D$8,VLOOKUP($A440,'Taxi in times'!$B$5085:$C$5749, 2, 0)*60)</f>
        <v>420</v>
      </c>
      <c r="V440" s="30">
        <f>IF(ISNA(VLOOKUP($A440,'Taxi in times'!$B$5750:$C$6509, 2, 0)), 'ICAO LTO Cycle times'!$D$8,VLOOKUP($A440,'Taxi in times'!$B$5750:$C$6509, 2, 0)*60)</f>
        <v>188.44155844155844</v>
      </c>
      <c r="W440" s="30">
        <f>IF(ISNA(VLOOKUP($A440,'Taxi in times'!$B$6510:$C$7239, 2, 0)), 'ICAO LTO Cycle times'!$D$8,VLOOKUP($A440,'Taxi in times'!$B$6510:$C$7239, 2, 0)*60)</f>
        <v>192.75109170305677</v>
      </c>
    </row>
    <row r="441" spans="1:23">
      <c r="A441" s="3" t="s">
        <v>708</v>
      </c>
      <c r="B441" s="30">
        <f>IF(ISNA(VLOOKUP($A441,' Taxi out times'!$B$2:$C$483, 2, 0)), 'ICAO LTO Cycle times'!$D$7,VLOOKUP($A441,' Taxi out times'!$B$2:$C$483, 2, 0)*60)</f>
        <v>535.33537551494658</v>
      </c>
      <c r="C441" s="30">
        <f>IF(ISNA(VLOOKUP($A441,' Taxi out times'!$B$484:$C$1071, 2, 0)), 'ICAO LTO Cycle times'!$D$7,VLOOKUP($A441,' Taxi out times'!$B$484:$C$1071, 2, 0)*60)</f>
        <v>539.89956291267561</v>
      </c>
      <c r="D441" s="30">
        <f>IF(ISNA(VLOOKUP($A441,' Taxi out times'!$B$1072:$C$1692, 2, 0)), 'ICAO LTO Cycle times'!$D$7,VLOOKUP($A441,' Taxi out times'!$B$1072:$C$1692, 2, 0)*60)</f>
        <v>549.44762591874462</v>
      </c>
      <c r="E441" s="30">
        <f>IF(ISNA(VLOOKUP($A441,' Taxi out times'!$B$1693:$C$2329, 2, 0)), 'ICAO LTO Cycle times'!$D$7,VLOOKUP($A441,' Taxi out times'!$B$1693:$C$2329, 2, 0)*60)</f>
        <v>568.57739099547109</v>
      </c>
      <c r="F441" s="30">
        <f>IF(ISNA(VLOOKUP($A441,' Taxi out times'!$B$2330:$C$2997, 2, 0)), 'ICAO LTO Cycle times'!$D$7,VLOOKUP($A441,' Taxi out times'!$B$2330:$C$2997, 2, 0)*60)</f>
        <v>563.01574403250379</v>
      </c>
      <c r="G441" s="30">
        <f>IF(ISNA(VLOOKUP($A441,' Taxi out times'!$B$2998:$C$3661, 2, 0)), 'ICAO LTO Cycle times'!$D$7,VLOOKUP($A441,' Taxi out times'!$B$2998:$C$3661, 2, 0)*60)</f>
        <v>577.56323903607245</v>
      </c>
      <c r="H441" s="30">
        <f>IF(ISNA(VLOOKUP($A441,' Taxi out times'!$B$3662:$C$4362, 2, 0)), 'ICAO LTO Cycle times'!$D$7,VLOOKUP($A441,' Taxi out times'!$B$3662:$C$4362, 2, 0)*60)</f>
        <v>563.38875328144434</v>
      </c>
      <c r="I441" s="30">
        <f>IF(ISNA(VLOOKUP($A441,' Taxi out times'!$B$4363:$C$5052, 2, 0)), 'ICAO LTO Cycle times'!$D$7,VLOOKUP($A441,' Taxi out times'!$B$4363:$C$5052, 2, 0)*60)</f>
        <v>611.54268550241704</v>
      </c>
      <c r="J441" s="30">
        <f>IF(ISNA(VLOOKUP($A441,' Taxi out times'!$B$5053:$C$5713, 2, 0)), 'ICAO LTO Cycle times'!$D$7,VLOOKUP($A441,' Taxi out times'!$B$5053:$C$5713, 2, 0)*60)</f>
        <v>620.12638062871713</v>
      </c>
      <c r="K441" s="30">
        <f>IF(ISNA(VLOOKUP($A441,' Taxi out times'!$B$5714:$C$6466, 2, 0)), 'ICAO LTO Cycle times'!$D$7,VLOOKUP($A441,' Taxi out times'!$B$5713:$C$6466, 2, 0)*60)</f>
        <v>629.52012456943328</v>
      </c>
      <c r="L441" s="30">
        <f>IF(ISNA(VLOOKUP($A441,' Taxi out times'!$B$6467:$C$7195, 2, 0)), 'ICAO LTO Cycle times'!$D$7,VLOOKUP($A441,' Taxi out times'!$B$6467:$C$7195, 2, 0)*60)</f>
        <v>623.91770476149134</v>
      </c>
      <c r="M441" s="30">
        <f>IF(ISNA(VLOOKUP($A441,'Taxi in times'!$B$2:$C$483, 2, 0)), 'ICAO LTO Cycle times'!$D$8,VLOOKUP($A441,'Taxi in times'!$B$2:$C$483, 2, 0)*60)</f>
        <v>290.35493908549125</v>
      </c>
      <c r="N441" s="30">
        <f>IF(ISNA(VLOOKUP($A441,'Taxi in times'!$B$483:$C$1074, 2, 0)), 'ICAO LTO Cycle times'!$D$8,VLOOKUP($A441,'Taxi in times'!$B$483:$C$1074, 2, 0)*60)</f>
        <v>293.80905649796716</v>
      </c>
      <c r="O441" s="30">
        <f>IF(ISNA(VLOOKUP($A441,'Taxi in times'!$B$1074:$C$1700, 2, 0)), 'ICAO LTO Cycle times'!$D$8,VLOOKUP($A441,'Taxi in times'!$B$1074:$C$1700, 2, 0)*60)</f>
        <v>291.515923566879</v>
      </c>
      <c r="P441" s="30">
        <f>IF(ISNA(VLOOKUP($A441,'Taxi in times'!$B$1700:$C$2346, 2, 0)), 'ICAO LTO Cycle times'!$D$8,VLOOKUP($A441,'Taxi in times'!$B$1700:$C$2346, 2, 0)*60)</f>
        <v>290.18469656992085</v>
      </c>
      <c r="Q441" s="30">
        <f>IF(ISNA(VLOOKUP($A441,'Taxi in times'!$B$2346:$C$3020, 2, 0)), 'ICAO LTO Cycle times'!$D$8,VLOOKUP($A441,'Taxi in times'!$B$2346:$C$3020, 2, 0)*60)</f>
        <v>290.47073145987622</v>
      </c>
      <c r="R441" s="30">
        <f>IF(ISNA(VLOOKUP($A441,'Taxi in times'!$B$3020:$C$3684, 2, 0)), 'ICAO LTO Cycle times'!$D$8,VLOOKUP($A441,'Taxi in times'!$B$3020:$C$3684, 2, 0)*60)</f>
        <v>281.82506852728631</v>
      </c>
      <c r="S441" s="30">
        <f>IF(ISNA(VLOOKUP($A441,'Taxi in times'!$B$3684:$C$4389, 2, 0)), 'ICAO LTO Cycle times'!$D$8,VLOOKUP($A441,'Taxi in times'!$B$3684:$C$4389, 2, 0)*60)</f>
        <v>273.7089548792315</v>
      </c>
      <c r="T441" s="30">
        <f>IF(ISNA(VLOOKUP($A441,'Taxi in times'!$B$4389:$C$5084, 2, 0)), 'ICAO LTO Cycle times'!$D$8,VLOOKUP($A441,'Taxi in times'!$B$4389:$C$5084, 2, 0)*60)</f>
        <v>272.17121937482398</v>
      </c>
      <c r="U441" s="30">
        <f>IF(ISNA(VLOOKUP($A441,'Taxi in times'!$B$5085:$C$5749, 2, 0)), 'ICAO LTO Cycle times'!$D$8,VLOOKUP($A441,'Taxi in times'!$B$5085:$C$5749, 2, 0)*60)</f>
        <v>272.69051156866908</v>
      </c>
      <c r="V441" s="30">
        <f>IF(ISNA(VLOOKUP($A441,'Taxi in times'!$B$5750:$C$6509, 2, 0)), 'ICAO LTO Cycle times'!$D$8,VLOOKUP($A441,'Taxi in times'!$B$5750:$C$6509, 2, 0)*60)</f>
        <v>274.80559875583202</v>
      </c>
      <c r="W441" s="30">
        <f>IF(ISNA(VLOOKUP($A441,'Taxi in times'!$B$6510:$C$7239, 2, 0)), 'ICAO LTO Cycle times'!$D$8,VLOOKUP($A441,'Taxi in times'!$B$6510:$C$7239, 2, 0)*60)</f>
        <v>279.19235591681439</v>
      </c>
    </row>
    <row r="442" spans="1:23">
      <c r="A442" s="3" t="s">
        <v>709</v>
      </c>
      <c r="B442" s="30">
        <f>IF(ISNA(VLOOKUP($A442,' Taxi out times'!$B$2:$C$483, 2, 0)), 'ICAO LTO Cycle times'!$D$7,VLOOKUP($A442,' Taxi out times'!$B$2:$C$483, 2, 0)*60)</f>
        <v>1140</v>
      </c>
      <c r="C442" s="30">
        <f>IF(ISNA(VLOOKUP($A442,' Taxi out times'!$B$484:$C$1071, 2, 0)), 'ICAO LTO Cycle times'!$D$7,VLOOKUP($A442,' Taxi out times'!$B$484:$C$1071, 2, 0)*60)</f>
        <v>488.57142857142856</v>
      </c>
      <c r="D442" s="30">
        <f>IF(ISNA(VLOOKUP($A442,' Taxi out times'!$B$1072:$C$1692, 2, 0)), 'ICAO LTO Cycle times'!$D$7,VLOOKUP($A442,' Taxi out times'!$B$1072:$C$1692, 2, 0)*60)</f>
        <v>474.09448818897641</v>
      </c>
      <c r="E442" s="30">
        <f>IF(ISNA(VLOOKUP($A442,' Taxi out times'!$B$1693:$C$2329, 2, 0)), 'ICAO LTO Cycle times'!$D$7,VLOOKUP($A442,' Taxi out times'!$B$1693:$C$2329, 2, 0)*60)</f>
        <v>457.09090909090907</v>
      </c>
      <c r="F442" s="30">
        <f>IF(ISNA(VLOOKUP($A442,' Taxi out times'!$B$2330:$C$2997, 2, 0)), 'ICAO LTO Cycle times'!$D$7,VLOOKUP($A442,' Taxi out times'!$B$2330:$C$2997, 2, 0)*60)</f>
        <v>493.37777777777779</v>
      </c>
      <c r="G442" s="30">
        <f>IF(ISNA(VLOOKUP($A442,' Taxi out times'!$B$2998:$C$3661, 2, 0)), 'ICAO LTO Cycle times'!$D$7,VLOOKUP($A442,' Taxi out times'!$B$2998:$C$3661, 2, 0)*60)</f>
        <v>497.25961538461542</v>
      </c>
      <c r="H442" s="30">
        <f>IF(ISNA(VLOOKUP($A442,' Taxi out times'!$B$3662:$C$4362, 2, 0)), 'ICAO LTO Cycle times'!$D$7,VLOOKUP($A442,' Taxi out times'!$B$3662:$C$4362, 2, 0)*60)</f>
        <v>501.97849462365588</v>
      </c>
      <c r="I442" s="30">
        <f>IF(ISNA(VLOOKUP($A442,' Taxi out times'!$B$4363:$C$5052, 2, 0)), 'ICAO LTO Cycle times'!$D$7,VLOOKUP($A442,' Taxi out times'!$B$4363:$C$5052, 2, 0)*60)</f>
        <v>572.74725274725279</v>
      </c>
      <c r="J442" s="30">
        <f>IF(ISNA(VLOOKUP($A442,' Taxi out times'!$B$5053:$C$5713, 2, 0)), 'ICAO LTO Cycle times'!$D$7,VLOOKUP($A442,' Taxi out times'!$B$5053:$C$5713, 2, 0)*60)</f>
        <v>515.04511894995892</v>
      </c>
      <c r="K442" s="30">
        <f>IF(ISNA(VLOOKUP($A442,' Taxi out times'!$B$5714:$C$6466, 2, 0)), 'ICAO LTO Cycle times'!$D$7,VLOOKUP($A442,' Taxi out times'!$B$5713:$C$6466, 2, 0)*60)</f>
        <v>524.43181818181813</v>
      </c>
      <c r="L442" s="30">
        <f>IF(ISNA(VLOOKUP($A442,' Taxi out times'!$B$6467:$C$7195, 2, 0)), 'ICAO LTO Cycle times'!$D$7,VLOOKUP($A442,' Taxi out times'!$B$6467:$C$7195, 2, 0)*60)</f>
        <v>434.93644067796612</v>
      </c>
      <c r="M442" s="30">
        <f>IF(ISNA(VLOOKUP($A442,'Taxi in times'!$B$2:$C$483, 2, 0)), 'ICAO LTO Cycle times'!$D$8,VLOOKUP($A442,'Taxi in times'!$B$2:$C$483, 2, 0)*60)</f>
        <v>420</v>
      </c>
      <c r="N442" s="30">
        <f>IF(ISNA(VLOOKUP($A442,'Taxi in times'!$B$483:$C$1074, 2, 0)), 'ICAO LTO Cycle times'!$D$8,VLOOKUP($A442,'Taxi in times'!$B$483:$C$1074, 2, 0)*60)</f>
        <v>236.40897755610973</v>
      </c>
      <c r="O442" s="30">
        <f>IF(ISNA(VLOOKUP($A442,'Taxi in times'!$B$1074:$C$1700, 2, 0)), 'ICAO LTO Cycle times'!$D$8,VLOOKUP($A442,'Taxi in times'!$B$1074:$C$1700, 2, 0)*60)</f>
        <v>248.33766233766232</v>
      </c>
      <c r="P442" s="30">
        <f>IF(ISNA(VLOOKUP($A442,'Taxi in times'!$B$1700:$C$2346, 2, 0)), 'ICAO LTO Cycle times'!$D$8,VLOOKUP($A442,'Taxi in times'!$B$1700:$C$2346, 2, 0)*60)</f>
        <v>260.2587322121604</v>
      </c>
      <c r="Q442" s="30">
        <f>IF(ISNA(VLOOKUP($A442,'Taxi in times'!$B$2346:$C$3020, 2, 0)), 'ICAO LTO Cycle times'!$D$8,VLOOKUP($A442,'Taxi in times'!$B$2346:$C$3020, 2, 0)*60)</f>
        <v>273.98072646404745</v>
      </c>
      <c r="R442" s="30">
        <f>IF(ISNA(VLOOKUP($A442,'Taxi in times'!$B$3020:$C$3684, 2, 0)), 'ICAO LTO Cycle times'!$D$8,VLOOKUP($A442,'Taxi in times'!$B$3020:$C$3684, 2, 0)*60)</f>
        <v>262.05953338696702</v>
      </c>
      <c r="S442" s="30">
        <f>IF(ISNA(VLOOKUP($A442,'Taxi in times'!$B$3684:$C$4389, 2, 0)), 'ICAO LTO Cycle times'!$D$8,VLOOKUP($A442,'Taxi in times'!$B$3684:$C$4389, 2, 0)*60)</f>
        <v>271.04477611940302</v>
      </c>
      <c r="T442" s="30">
        <f>IF(ISNA(VLOOKUP($A442,'Taxi in times'!$B$4389:$C$5084, 2, 0)), 'ICAO LTO Cycle times'!$D$8,VLOOKUP($A442,'Taxi in times'!$B$4389:$C$5084, 2, 0)*60)</f>
        <v>261.34562211981569</v>
      </c>
      <c r="U442" s="30">
        <f>IF(ISNA(VLOOKUP($A442,'Taxi in times'!$B$5085:$C$5749, 2, 0)), 'ICAO LTO Cycle times'!$D$8,VLOOKUP($A442,'Taxi in times'!$B$5085:$C$5749, 2, 0)*60)</f>
        <v>266.57422512234911</v>
      </c>
      <c r="V442" s="30">
        <f>IF(ISNA(VLOOKUP($A442,'Taxi in times'!$B$5750:$C$6509, 2, 0)), 'ICAO LTO Cycle times'!$D$8,VLOOKUP($A442,'Taxi in times'!$B$5750:$C$6509, 2, 0)*60)</f>
        <v>277.84966698382493</v>
      </c>
      <c r="W442" s="30">
        <f>IF(ISNA(VLOOKUP($A442,'Taxi in times'!$B$6510:$C$7239, 2, 0)), 'ICAO LTO Cycle times'!$D$8,VLOOKUP($A442,'Taxi in times'!$B$6510:$C$7239, 2, 0)*60)</f>
        <v>266.88559322033893</v>
      </c>
    </row>
    <row r="443" spans="1:23">
      <c r="A443" s="3" t="s">
        <v>710</v>
      </c>
      <c r="B443" s="30">
        <f>IF(ISNA(VLOOKUP($A443,' Taxi out times'!$B$2:$C$483, 2, 0)), 'ICAO LTO Cycle times'!$D$7,VLOOKUP($A443,' Taxi out times'!$B$2:$C$483, 2, 0)*60)</f>
        <v>1140</v>
      </c>
      <c r="C443" s="30">
        <f>IF(ISNA(VLOOKUP($A443,' Taxi out times'!$B$484:$C$1071, 2, 0)), 'ICAO LTO Cycle times'!$D$7,VLOOKUP($A443,' Taxi out times'!$B$484:$C$1071, 2, 0)*60)</f>
        <v>374.31818181818181</v>
      </c>
      <c r="D443" s="30">
        <f>IF(ISNA(VLOOKUP($A443,' Taxi out times'!$B$1072:$C$1692, 2, 0)), 'ICAO LTO Cycle times'!$D$7,VLOOKUP($A443,' Taxi out times'!$B$1072:$C$1692, 2, 0)*60)</f>
        <v>392.38493723849371</v>
      </c>
      <c r="E443" s="30">
        <f>IF(ISNA(VLOOKUP($A443,' Taxi out times'!$B$1693:$C$2329, 2, 0)), 'ICAO LTO Cycle times'!$D$7,VLOOKUP($A443,' Taxi out times'!$B$1693:$C$2329, 2, 0)*60)</f>
        <v>411.93482688391038</v>
      </c>
      <c r="F443" s="30">
        <f>IF(ISNA(VLOOKUP($A443,' Taxi out times'!$B$2330:$C$2997, 2, 0)), 'ICAO LTO Cycle times'!$D$7,VLOOKUP($A443,' Taxi out times'!$B$2330:$C$2997, 2, 0)*60)</f>
        <v>425.27377521613829</v>
      </c>
      <c r="G443" s="30">
        <f>IF(ISNA(VLOOKUP($A443,' Taxi out times'!$B$2998:$C$3661, 2, 0)), 'ICAO LTO Cycle times'!$D$7,VLOOKUP($A443,' Taxi out times'!$B$2998:$C$3661, 2, 0)*60)</f>
        <v>379.8319327731092</v>
      </c>
      <c r="H443" s="30">
        <f>IF(ISNA(VLOOKUP($A443,' Taxi out times'!$B$3662:$C$4362, 2, 0)), 'ICAO LTO Cycle times'!$D$7,VLOOKUP($A443,' Taxi out times'!$B$3662:$C$4362, 2, 0)*60)</f>
        <v>414.66042154566748</v>
      </c>
      <c r="I443" s="30">
        <f>IF(ISNA(VLOOKUP($A443,' Taxi out times'!$B$4363:$C$5052, 2, 0)), 'ICAO LTO Cycle times'!$D$7,VLOOKUP($A443,' Taxi out times'!$B$4363:$C$5052, 2, 0)*60)</f>
        <v>468.78965922444183</v>
      </c>
      <c r="J443" s="30">
        <f>IF(ISNA(VLOOKUP($A443,' Taxi out times'!$B$5053:$C$5713, 2, 0)), 'ICAO LTO Cycle times'!$D$7,VLOOKUP($A443,' Taxi out times'!$B$5053:$C$5713, 2, 0)*60)</f>
        <v>485.76131687242798</v>
      </c>
      <c r="K443" s="30">
        <f>IF(ISNA(VLOOKUP($A443,' Taxi out times'!$B$5714:$C$6466, 2, 0)), 'ICAO LTO Cycle times'!$D$7,VLOOKUP($A443,' Taxi out times'!$B$5713:$C$6466, 2, 0)*60)</f>
        <v>380.18390804597698</v>
      </c>
      <c r="L443" s="30">
        <f>IF(ISNA(VLOOKUP($A443,' Taxi out times'!$B$6467:$C$7195, 2, 0)), 'ICAO LTO Cycle times'!$D$7,VLOOKUP($A443,' Taxi out times'!$B$6467:$C$7195, 2, 0)*60)</f>
        <v>377.56563245823389</v>
      </c>
      <c r="M443" s="30">
        <f>IF(ISNA(VLOOKUP($A443,'Taxi in times'!$B$2:$C$483, 2, 0)), 'ICAO LTO Cycle times'!$D$8,VLOOKUP($A443,'Taxi in times'!$B$2:$C$483, 2, 0)*60)</f>
        <v>420</v>
      </c>
      <c r="N443" s="30">
        <f>IF(ISNA(VLOOKUP($A443,'Taxi in times'!$B$483:$C$1074, 2, 0)), 'ICAO LTO Cycle times'!$D$8,VLOOKUP($A443,'Taxi in times'!$B$483:$C$1074, 2, 0)*60)</f>
        <v>279.40828402366861</v>
      </c>
      <c r="O443" s="30">
        <f>IF(ISNA(VLOOKUP($A443,'Taxi in times'!$B$1074:$C$1700, 2, 0)), 'ICAO LTO Cycle times'!$D$8,VLOOKUP($A443,'Taxi in times'!$B$1074:$C$1700, 2, 0)*60)</f>
        <v>295.05567928730511</v>
      </c>
      <c r="P443" s="30">
        <f>IF(ISNA(VLOOKUP($A443,'Taxi in times'!$B$1700:$C$2346, 2, 0)), 'ICAO LTO Cycle times'!$D$8,VLOOKUP($A443,'Taxi in times'!$B$1700:$C$2346, 2, 0)*60)</f>
        <v>300.72727272727269</v>
      </c>
      <c r="Q443" s="30">
        <f>IF(ISNA(VLOOKUP($A443,'Taxi in times'!$B$2346:$C$3020, 2, 0)), 'ICAO LTO Cycle times'!$D$8,VLOOKUP($A443,'Taxi in times'!$B$2346:$C$3020, 2, 0)*60)</f>
        <v>292.08695652173913</v>
      </c>
      <c r="R443" s="30">
        <f>IF(ISNA(VLOOKUP($A443,'Taxi in times'!$B$3020:$C$3684, 2, 0)), 'ICAO LTO Cycle times'!$D$8,VLOOKUP($A443,'Taxi in times'!$B$3020:$C$3684, 2, 0)*60)</f>
        <v>307.16292134831463</v>
      </c>
      <c r="S443" s="30">
        <f>IF(ISNA(VLOOKUP($A443,'Taxi in times'!$B$3684:$C$4389, 2, 0)), 'ICAO LTO Cycle times'!$D$8,VLOOKUP($A443,'Taxi in times'!$B$3684:$C$4389, 2, 0)*60)</f>
        <v>335.33957845433252</v>
      </c>
      <c r="T443" s="30">
        <f>IF(ISNA(VLOOKUP($A443,'Taxi in times'!$B$4389:$C$5084, 2, 0)), 'ICAO LTO Cycle times'!$D$8,VLOOKUP($A443,'Taxi in times'!$B$4389:$C$5084, 2, 0)*60)</f>
        <v>352.9078014184397</v>
      </c>
      <c r="U443" s="30">
        <f>IF(ISNA(VLOOKUP($A443,'Taxi in times'!$B$5085:$C$5749, 2, 0)), 'ICAO LTO Cycle times'!$D$8,VLOOKUP($A443,'Taxi in times'!$B$5085:$C$5749, 2, 0)*60)</f>
        <v>346.24151967435552</v>
      </c>
      <c r="V443" s="30">
        <f>IF(ISNA(VLOOKUP($A443,'Taxi in times'!$B$5750:$C$6509, 2, 0)), 'ICAO LTO Cycle times'!$D$8,VLOOKUP($A443,'Taxi in times'!$B$5750:$C$6509, 2, 0)*60)</f>
        <v>302.78637770897831</v>
      </c>
      <c r="W443" s="30">
        <f>IF(ISNA(VLOOKUP($A443,'Taxi in times'!$B$6510:$C$7239, 2, 0)), 'ICAO LTO Cycle times'!$D$8,VLOOKUP($A443,'Taxi in times'!$B$6510:$C$7239, 2, 0)*60)</f>
        <v>305.85738539898136</v>
      </c>
    </row>
    <row r="444" spans="1:23">
      <c r="A444" s="3" t="s">
        <v>711</v>
      </c>
      <c r="B444" s="30">
        <f>IF(ISNA(VLOOKUP($A444,' Taxi out times'!$B$2:$C$483, 2, 0)), 'ICAO LTO Cycle times'!$D$7,VLOOKUP($A444,' Taxi out times'!$B$2:$C$483, 2, 0)*60)</f>
        <v>1140</v>
      </c>
      <c r="C444" s="30">
        <f>IF(ISNA(VLOOKUP($A444,' Taxi out times'!$B$484:$C$1071, 2, 0)), 'ICAO LTO Cycle times'!$D$7,VLOOKUP($A444,' Taxi out times'!$B$484:$C$1071, 2, 0)*60)</f>
        <v>1140</v>
      </c>
      <c r="D444" s="30">
        <f>IF(ISNA(VLOOKUP($A444,' Taxi out times'!$B$1072:$C$1692, 2, 0)), 'ICAO LTO Cycle times'!$D$7,VLOOKUP($A444,' Taxi out times'!$B$1072:$C$1692, 2, 0)*60)</f>
        <v>1140</v>
      </c>
      <c r="E444" s="30">
        <f>IF(ISNA(VLOOKUP($A444,' Taxi out times'!$B$1693:$C$2329, 2, 0)), 'ICAO LTO Cycle times'!$D$7,VLOOKUP($A444,' Taxi out times'!$B$1693:$C$2329, 2, 0)*60)</f>
        <v>1140</v>
      </c>
      <c r="F444" s="30">
        <f>IF(ISNA(VLOOKUP($A444,' Taxi out times'!$B$2330:$C$2997, 2, 0)), 'ICAO LTO Cycle times'!$D$7,VLOOKUP($A444,' Taxi out times'!$B$2330:$C$2997, 2, 0)*60)</f>
        <v>356.33027522935782</v>
      </c>
      <c r="G444" s="30">
        <f>IF(ISNA(VLOOKUP($A444,' Taxi out times'!$B$2998:$C$3661, 2, 0)), 'ICAO LTO Cycle times'!$D$7,VLOOKUP($A444,' Taxi out times'!$B$2998:$C$3661, 2, 0)*60)</f>
        <v>414.63576158940396</v>
      </c>
      <c r="H444" s="30">
        <f>IF(ISNA(VLOOKUP($A444,' Taxi out times'!$B$3662:$C$4362, 2, 0)), 'ICAO LTO Cycle times'!$D$7,VLOOKUP($A444,' Taxi out times'!$B$3662:$C$4362, 2, 0)*60)</f>
        <v>385.68</v>
      </c>
      <c r="I444" s="30">
        <f>IF(ISNA(VLOOKUP($A444,' Taxi out times'!$B$4363:$C$5052, 2, 0)), 'ICAO LTO Cycle times'!$D$7,VLOOKUP($A444,' Taxi out times'!$B$4363:$C$5052, 2, 0)*60)</f>
        <v>435</v>
      </c>
      <c r="J444" s="30">
        <f>IF(ISNA(VLOOKUP($A444,' Taxi out times'!$B$5053:$C$5713, 2, 0)), 'ICAO LTO Cycle times'!$D$7,VLOOKUP($A444,' Taxi out times'!$B$5053:$C$5713, 2, 0)*60)</f>
        <v>447.37642585551333</v>
      </c>
      <c r="K444" s="30">
        <f>IF(ISNA(VLOOKUP($A444,' Taxi out times'!$B$5714:$C$6466, 2, 0)), 'ICAO LTO Cycle times'!$D$7,VLOOKUP($A444,' Taxi out times'!$B$5713:$C$6466, 2, 0)*60)</f>
        <v>336.29477993858751</v>
      </c>
      <c r="L444" s="30">
        <f>IF(ISNA(VLOOKUP($A444,' Taxi out times'!$B$6467:$C$7195, 2, 0)), 'ICAO LTO Cycle times'!$D$7,VLOOKUP($A444,' Taxi out times'!$B$6467:$C$7195, 2, 0)*60)</f>
        <v>304.82497634815519</v>
      </c>
      <c r="M444" s="30">
        <f>IF(ISNA(VLOOKUP($A444,'Taxi in times'!$B$2:$C$483, 2, 0)), 'ICAO LTO Cycle times'!$D$8,VLOOKUP($A444,'Taxi in times'!$B$2:$C$483, 2, 0)*60)</f>
        <v>420</v>
      </c>
      <c r="N444" s="30">
        <f>IF(ISNA(VLOOKUP($A444,'Taxi in times'!$B$483:$C$1074, 2, 0)), 'ICAO LTO Cycle times'!$D$8,VLOOKUP($A444,'Taxi in times'!$B$483:$C$1074, 2, 0)*60)</f>
        <v>420</v>
      </c>
      <c r="O444" s="30">
        <f>IF(ISNA(VLOOKUP($A444,'Taxi in times'!$B$1074:$C$1700, 2, 0)), 'ICAO LTO Cycle times'!$D$8,VLOOKUP($A444,'Taxi in times'!$B$1074:$C$1700, 2, 0)*60)</f>
        <v>420</v>
      </c>
      <c r="P444" s="30">
        <f>IF(ISNA(VLOOKUP($A444,'Taxi in times'!$B$1700:$C$2346, 2, 0)), 'ICAO LTO Cycle times'!$D$8,VLOOKUP($A444,'Taxi in times'!$B$1700:$C$2346, 2, 0)*60)</f>
        <v>420</v>
      </c>
      <c r="Q444" s="30">
        <f>IF(ISNA(VLOOKUP($A444,'Taxi in times'!$B$2346:$C$3020, 2, 0)), 'ICAO LTO Cycle times'!$D$8,VLOOKUP($A444,'Taxi in times'!$B$2346:$C$3020, 2, 0)*60)</f>
        <v>209.36170212765958</v>
      </c>
      <c r="R444" s="30">
        <f>IF(ISNA(VLOOKUP($A444,'Taxi in times'!$B$3020:$C$3684, 2, 0)), 'ICAO LTO Cycle times'!$D$8,VLOOKUP($A444,'Taxi in times'!$B$3020:$C$3684, 2, 0)*60)</f>
        <v>254.18918918918922</v>
      </c>
      <c r="S444" s="30">
        <f>IF(ISNA(VLOOKUP($A444,'Taxi in times'!$B$3684:$C$4389, 2, 0)), 'ICAO LTO Cycle times'!$D$8,VLOOKUP($A444,'Taxi in times'!$B$3684:$C$4389, 2, 0)*60)</f>
        <v>246.5322580645161</v>
      </c>
      <c r="T444" s="30">
        <f>IF(ISNA(VLOOKUP($A444,'Taxi in times'!$B$4389:$C$5084, 2, 0)), 'ICAO LTO Cycle times'!$D$8,VLOOKUP($A444,'Taxi in times'!$B$4389:$C$5084, 2, 0)*60)</f>
        <v>263.57142857142861</v>
      </c>
      <c r="U444" s="30">
        <f>IF(ISNA(VLOOKUP($A444,'Taxi in times'!$B$5085:$C$5749, 2, 0)), 'ICAO LTO Cycle times'!$D$8,VLOOKUP($A444,'Taxi in times'!$B$5085:$C$5749, 2, 0)*60)</f>
        <v>261.17647058823525</v>
      </c>
      <c r="V444" s="30">
        <f>IF(ISNA(VLOOKUP($A444,'Taxi in times'!$B$5750:$C$6509, 2, 0)), 'ICAO LTO Cycle times'!$D$8,VLOOKUP($A444,'Taxi in times'!$B$5750:$C$6509, 2, 0)*60)</f>
        <v>156.83467741935482</v>
      </c>
      <c r="W444" s="30">
        <f>IF(ISNA(VLOOKUP($A444,'Taxi in times'!$B$6510:$C$7239, 2, 0)), 'ICAO LTO Cycle times'!$D$8,VLOOKUP($A444,'Taxi in times'!$B$6510:$C$7239, 2, 0)*60)</f>
        <v>163.98665554628857</v>
      </c>
    </row>
    <row r="445" spans="1:23">
      <c r="A445" s="3" t="s">
        <v>712</v>
      </c>
      <c r="B445" s="30">
        <f>IF(ISNA(VLOOKUP($A445,' Taxi out times'!$B$2:$C$483, 2, 0)), 'ICAO LTO Cycle times'!$D$7,VLOOKUP($A445,' Taxi out times'!$B$2:$C$483, 2, 0)*60)</f>
        <v>362.95774647887322</v>
      </c>
      <c r="C445" s="30">
        <f>IF(ISNA(VLOOKUP($A445,' Taxi out times'!$B$484:$C$1071, 2, 0)), 'ICAO LTO Cycle times'!$D$7,VLOOKUP($A445,' Taxi out times'!$B$484:$C$1071, 2, 0)*60)</f>
        <v>401.87050359712231</v>
      </c>
      <c r="D445" s="30">
        <f>IF(ISNA(VLOOKUP($A445,' Taxi out times'!$B$1072:$C$1692, 2, 0)), 'ICAO LTO Cycle times'!$D$7,VLOOKUP($A445,' Taxi out times'!$B$1072:$C$1692, 2, 0)*60)</f>
        <v>389.73451327433628</v>
      </c>
      <c r="E445" s="30">
        <f>IF(ISNA(VLOOKUP($A445,' Taxi out times'!$B$1693:$C$2329, 2, 0)), 'ICAO LTO Cycle times'!$D$7,VLOOKUP($A445,' Taxi out times'!$B$1693:$C$2329, 2, 0)*60)</f>
        <v>399.01768172888018</v>
      </c>
      <c r="F445" s="30">
        <f>IF(ISNA(VLOOKUP($A445,' Taxi out times'!$B$2330:$C$2997, 2, 0)), 'ICAO LTO Cycle times'!$D$7,VLOOKUP($A445,' Taxi out times'!$B$2330:$C$2997, 2, 0)*60)</f>
        <v>398.19706498951786</v>
      </c>
      <c r="G445" s="30">
        <f>IF(ISNA(VLOOKUP($A445,' Taxi out times'!$B$2998:$C$3661, 2, 0)), 'ICAO LTO Cycle times'!$D$7,VLOOKUP($A445,' Taxi out times'!$B$2998:$C$3661, 2, 0)*60)</f>
        <v>445.5659697188176</v>
      </c>
      <c r="H445" s="30">
        <f>IF(ISNA(VLOOKUP($A445,' Taxi out times'!$B$3662:$C$4362, 2, 0)), 'ICAO LTO Cycle times'!$D$7,VLOOKUP($A445,' Taxi out times'!$B$3662:$C$4362, 2, 0)*60)</f>
        <v>457.09852598913886</v>
      </c>
      <c r="I445" s="30">
        <f>IF(ISNA(VLOOKUP($A445,' Taxi out times'!$B$4363:$C$5052, 2, 0)), 'ICAO LTO Cycle times'!$D$7,VLOOKUP($A445,' Taxi out times'!$B$4363:$C$5052, 2, 0)*60)</f>
        <v>492.00984413453648</v>
      </c>
      <c r="J445" s="30">
        <f>IF(ISNA(VLOOKUP($A445,' Taxi out times'!$B$5053:$C$5713, 2, 0)), 'ICAO LTO Cycle times'!$D$7,VLOOKUP($A445,' Taxi out times'!$B$5053:$C$5713, 2, 0)*60)</f>
        <v>490.95736122284796</v>
      </c>
      <c r="K445" s="30">
        <f>IF(ISNA(VLOOKUP($A445,' Taxi out times'!$B$5714:$C$6466, 2, 0)), 'ICAO LTO Cycle times'!$D$7,VLOOKUP($A445,' Taxi out times'!$B$5713:$C$6466, 2, 0)*60)</f>
        <v>570.03141361256553</v>
      </c>
      <c r="L445" s="30">
        <f>IF(ISNA(VLOOKUP($A445,' Taxi out times'!$B$6467:$C$7195, 2, 0)), 'ICAO LTO Cycle times'!$D$7,VLOOKUP($A445,' Taxi out times'!$B$6467:$C$7195, 2, 0)*60)</f>
        <v>479.86501687289086</v>
      </c>
      <c r="M445" s="30">
        <f>IF(ISNA(VLOOKUP($A445,'Taxi in times'!$B$2:$C$483, 2, 0)), 'ICAO LTO Cycle times'!$D$8,VLOOKUP($A445,'Taxi in times'!$B$2:$C$483, 2, 0)*60)</f>
        <v>208.42857142857144</v>
      </c>
      <c r="N445" s="30">
        <f>IF(ISNA(VLOOKUP($A445,'Taxi in times'!$B$483:$C$1074, 2, 0)), 'ICAO LTO Cycle times'!$D$8,VLOOKUP($A445,'Taxi in times'!$B$483:$C$1074, 2, 0)*60)</f>
        <v>229.76744186046511</v>
      </c>
      <c r="O445" s="30">
        <f>IF(ISNA(VLOOKUP($A445,'Taxi in times'!$B$1074:$C$1700, 2, 0)), 'ICAO LTO Cycle times'!$D$8,VLOOKUP($A445,'Taxi in times'!$B$1074:$C$1700, 2, 0)*60)</f>
        <v>257.6940133037694</v>
      </c>
      <c r="P445" s="30">
        <f>IF(ISNA(VLOOKUP($A445,'Taxi in times'!$B$1700:$C$2346, 2, 0)), 'ICAO LTO Cycle times'!$D$8,VLOOKUP($A445,'Taxi in times'!$B$1700:$C$2346, 2, 0)*60)</f>
        <v>257.44597249508843</v>
      </c>
      <c r="Q445" s="30">
        <f>IF(ISNA(VLOOKUP($A445,'Taxi in times'!$B$2346:$C$3020, 2, 0)), 'ICAO LTO Cycle times'!$D$8,VLOOKUP($A445,'Taxi in times'!$B$2346:$C$3020, 2, 0)*60)</f>
        <v>336.94891532540237</v>
      </c>
      <c r="R445" s="30">
        <f>IF(ISNA(VLOOKUP($A445,'Taxi in times'!$B$3020:$C$3684, 2, 0)), 'ICAO LTO Cycle times'!$D$8,VLOOKUP($A445,'Taxi in times'!$B$3020:$C$3684, 2, 0)*60)</f>
        <v>366.0347322720695</v>
      </c>
      <c r="S445" s="30">
        <f>IF(ISNA(VLOOKUP($A445,'Taxi in times'!$B$3684:$C$4389, 2, 0)), 'ICAO LTO Cycle times'!$D$8,VLOOKUP($A445,'Taxi in times'!$B$3684:$C$4389, 2, 0)*60)</f>
        <v>342.81690140845069</v>
      </c>
      <c r="T445" s="30">
        <f>IF(ISNA(VLOOKUP($A445,'Taxi in times'!$B$4389:$C$5084, 2, 0)), 'ICAO LTO Cycle times'!$D$8,VLOOKUP($A445,'Taxi in times'!$B$4389:$C$5084, 2, 0)*60)</f>
        <v>346.16136919315403</v>
      </c>
      <c r="U445" s="30">
        <f>IF(ISNA(VLOOKUP($A445,'Taxi in times'!$B$5085:$C$5749, 2, 0)), 'ICAO LTO Cycle times'!$D$8,VLOOKUP($A445,'Taxi in times'!$B$5085:$C$5749, 2, 0)*60)</f>
        <v>335.95161290322585</v>
      </c>
      <c r="V445" s="30">
        <f>IF(ISNA(VLOOKUP($A445,'Taxi in times'!$B$5750:$C$6509, 2, 0)), 'ICAO LTO Cycle times'!$D$8,VLOOKUP($A445,'Taxi in times'!$B$5750:$C$6509, 2, 0)*60)</f>
        <v>339.49206349206349</v>
      </c>
      <c r="W445" s="30">
        <f>IF(ISNA(VLOOKUP($A445,'Taxi in times'!$B$6510:$C$7239, 2, 0)), 'ICAO LTO Cycle times'!$D$8,VLOOKUP($A445,'Taxi in times'!$B$6510:$C$7239, 2, 0)*60)</f>
        <v>302.4406779661017</v>
      </c>
    </row>
    <row r="446" spans="1:23">
      <c r="A446" s="3" t="s">
        <v>713</v>
      </c>
      <c r="B446" s="30">
        <f>IF(ISNA(VLOOKUP($A446,' Taxi out times'!$B$2:$C$483, 2, 0)), 'ICAO LTO Cycle times'!$D$7,VLOOKUP($A446,' Taxi out times'!$B$2:$C$483, 2, 0)*60)</f>
        <v>578.64826662698999</v>
      </c>
      <c r="C446" s="30">
        <f>IF(ISNA(VLOOKUP($A446,' Taxi out times'!$B$484:$C$1071, 2, 0)), 'ICAO LTO Cycle times'!$D$7,VLOOKUP($A446,' Taxi out times'!$B$484:$C$1071, 2, 0)*60)</f>
        <v>573.26543351841508</v>
      </c>
      <c r="D446" s="30">
        <f>IF(ISNA(VLOOKUP($A446,' Taxi out times'!$B$1072:$C$1692, 2, 0)), 'ICAO LTO Cycle times'!$D$7,VLOOKUP($A446,' Taxi out times'!$B$1072:$C$1692, 2, 0)*60)</f>
        <v>570.04913557779798</v>
      </c>
      <c r="E446" s="30">
        <f>IF(ISNA(VLOOKUP($A446,' Taxi out times'!$B$1693:$C$2329, 2, 0)), 'ICAO LTO Cycle times'!$D$7,VLOOKUP($A446,' Taxi out times'!$B$1693:$C$2329, 2, 0)*60)</f>
        <v>571.85935002663825</v>
      </c>
      <c r="F446" s="30">
        <f>IF(ISNA(VLOOKUP($A446,' Taxi out times'!$B$2330:$C$2997, 2, 0)), 'ICAO LTO Cycle times'!$D$7,VLOOKUP($A446,' Taxi out times'!$B$2330:$C$2997, 2, 0)*60)</f>
        <v>575.03567541419761</v>
      </c>
      <c r="G446" s="30">
        <f>IF(ISNA(VLOOKUP($A446,' Taxi out times'!$B$2998:$C$3661, 2, 0)), 'ICAO LTO Cycle times'!$D$7,VLOOKUP($A446,' Taxi out times'!$B$2998:$C$3661, 2, 0)*60)</f>
        <v>578.03796168627332</v>
      </c>
      <c r="H446" s="30">
        <f>IF(ISNA(VLOOKUP($A446,' Taxi out times'!$B$3662:$C$4362, 2, 0)), 'ICAO LTO Cycle times'!$D$7,VLOOKUP($A446,' Taxi out times'!$B$3662:$C$4362, 2, 0)*60)</f>
        <v>577.16721854304637</v>
      </c>
      <c r="I446" s="30">
        <f>IF(ISNA(VLOOKUP($A446,' Taxi out times'!$B$4363:$C$5052, 2, 0)), 'ICAO LTO Cycle times'!$D$7,VLOOKUP($A446,' Taxi out times'!$B$4363:$C$5052, 2, 0)*60)</f>
        <v>580.67596002104153</v>
      </c>
      <c r="J446" s="30">
        <f>IF(ISNA(VLOOKUP($A446,' Taxi out times'!$B$5053:$C$5713, 2, 0)), 'ICAO LTO Cycle times'!$D$7,VLOOKUP($A446,' Taxi out times'!$B$5053:$C$5713, 2, 0)*60)</f>
        <v>592.68297074268571</v>
      </c>
      <c r="K446" s="30">
        <f>IF(ISNA(VLOOKUP($A446,' Taxi out times'!$B$5714:$C$6466, 2, 0)), 'ICAO LTO Cycle times'!$D$7,VLOOKUP($A446,' Taxi out times'!$B$5713:$C$6466, 2, 0)*60)</f>
        <v>570.31160100535988</v>
      </c>
      <c r="L446" s="30">
        <f>IF(ISNA(VLOOKUP($A446,' Taxi out times'!$B$6467:$C$7195, 2, 0)), 'ICAO LTO Cycle times'!$D$7,VLOOKUP($A446,' Taxi out times'!$B$6467:$C$7195, 2, 0)*60)</f>
        <v>583.46747568483988</v>
      </c>
      <c r="M446" s="30">
        <f>IF(ISNA(VLOOKUP($A446,'Taxi in times'!$B$2:$C$483, 2, 0)), 'ICAO LTO Cycle times'!$D$8,VLOOKUP($A446,'Taxi in times'!$B$2:$C$483, 2, 0)*60)</f>
        <v>302.7567989880576</v>
      </c>
      <c r="N446" s="30">
        <f>IF(ISNA(VLOOKUP($A446,'Taxi in times'!$B$483:$C$1074, 2, 0)), 'ICAO LTO Cycle times'!$D$8,VLOOKUP($A446,'Taxi in times'!$B$483:$C$1074, 2, 0)*60)</f>
        <v>315.76353061023298</v>
      </c>
      <c r="O446" s="30">
        <f>IF(ISNA(VLOOKUP($A446,'Taxi in times'!$B$1074:$C$1700, 2, 0)), 'ICAO LTO Cycle times'!$D$8,VLOOKUP($A446,'Taxi in times'!$B$1074:$C$1700, 2, 0)*60)</f>
        <v>309.72342899100533</v>
      </c>
      <c r="P446" s="30">
        <f>IF(ISNA(VLOOKUP($A446,'Taxi in times'!$B$1700:$C$2346, 2, 0)), 'ICAO LTO Cycle times'!$D$8,VLOOKUP($A446,'Taxi in times'!$B$1700:$C$2346, 2, 0)*60)</f>
        <v>300.10272429639861</v>
      </c>
      <c r="Q446" s="30">
        <f>IF(ISNA(VLOOKUP($A446,'Taxi in times'!$B$2346:$C$3020, 2, 0)), 'ICAO LTO Cycle times'!$D$8,VLOOKUP($A446,'Taxi in times'!$B$2346:$C$3020, 2, 0)*60)</f>
        <v>294.49944063133069</v>
      </c>
      <c r="R446" s="30">
        <f>IF(ISNA(VLOOKUP($A446,'Taxi in times'!$B$3020:$C$3684, 2, 0)), 'ICAO LTO Cycle times'!$D$8,VLOOKUP($A446,'Taxi in times'!$B$3020:$C$3684, 2, 0)*60)</f>
        <v>295.79067722075638</v>
      </c>
      <c r="S446" s="30">
        <f>IF(ISNA(VLOOKUP($A446,'Taxi in times'!$B$3684:$C$4389, 2, 0)), 'ICAO LTO Cycle times'!$D$8,VLOOKUP($A446,'Taxi in times'!$B$3684:$C$4389, 2, 0)*60)</f>
        <v>291.20356283366988</v>
      </c>
      <c r="T446" s="30">
        <f>IF(ISNA(VLOOKUP($A446,'Taxi in times'!$B$4389:$C$5084, 2, 0)), 'ICAO LTO Cycle times'!$D$8,VLOOKUP($A446,'Taxi in times'!$B$4389:$C$5084, 2, 0)*60)</f>
        <v>285.08167828488752</v>
      </c>
      <c r="U446" s="30">
        <f>IF(ISNA(VLOOKUP($A446,'Taxi in times'!$B$5085:$C$5749, 2, 0)), 'ICAO LTO Cycle times'!$D$8,VLOOKUP($A446,'Taxi in times'!$B$5085:$C$5749, 2, 0)*60)</f>
        <v>285.61390865687775</v>
      </c>
      <c r="V446" s="30">
        <f>IF(ISNA(VLOOKUP($A446,'Taxi in times'!$B$5750:$C$6509, 2, 0)), 'ICAO LTO Cycle times'!$D$8,VLOOKUP($A446,'Taxi in times'!$B$5750:$C$6509, 2, 0)*60)</f>
        <v>269.50289369479134</v>
      </c>
      <c r="W446" s="30">
        <f>IF(ISNA(VLOOKUP($A446,'Taxi in times'!$B$6510:$C$7239, 2, 0)), 'ICAO LTO Cycle times'!$D$8,VLOOKUP($A446,'Taxi in times'!$B$6510:$C$7239, 2, 0)*60)</f>
        <v>287.58813116918179</v>
      </c>
    </row>
    <row r="447" spans="1:23">
      <c r="A447" s="3" t="s">
        <v>714</v>
      </c>
      <c r="B447" s="30">
        <f>IF(ISNA(VLOOKUP($A447,' Taxi out times'!$B$2:$C$483, 2, 0)), 'ICAO LTO Cycle times'!$D$7,VLOOKUP($A447,' Taxi out times'!$B$2:$C$483, 2, 0)*60)</f>
        <v>497.82949932341006</v>
      </c>
      <c r="C447" s="30">
        <f>IF(ISNA(VLOOKUP($A447,' Taxi out times'!$B$484:$C$1071, 2, 0)), 'ICAO LTO Cycle times'!$D$7,VLOOKUP($A447,' Taxi out times'!$B$484:$C$1071, 2, 0)*60)</f>
        <v>498.29765802064969</v>
      </c>
      <c r="D447" s="30">
        <f>IF(ISNA(VLOOKUP($A447,' Taxi out times'!$B$1072:$C$1692, 2, 0)), 'ICAO LTO Cycle times'!$D$7,VLOOKUP($A447,' Taxi out times'!$B$1072:$C$1692, 2, 0)*60)</f>
        <v>485.17335766423361</v>
      </c>
      <c r="E447" s="30">
        <f>IF(ISNA(VLOOKUP($A447,' Taxi out times'!$B$1693:$C$2329, 2, 0)), 'ICAO LTO Cycle times'!$D$7,VLOOKUP($A447,' Taxi out times'!$B$1693:$C$2329, 2, 0)*60)</f>
        <v>485.05042189750975</v>
      </c>
      <c r="F447" s="30">
        <f>IF(ISNA(VLOOKUP($A447,' Taxi out times'!$B$2330:$C$2997, 2, 0)), 'ICAO LTO Cycle times'!$D$7,VLOOKUP($A447,' Taxi out times'!$B$2330:$C$2997, 2, 0)*60)</f>
        <v>497.51815463477146</v>
      </c>
      <c r="G447" s="30">
        <f>IF(ISNA(VLOOKUP($A447,' Taxi out times'!$B$2998:$C$3661, 2, 0)), 'ICAO LTO Cycle times'!$D$7,VLOOKUP($A447,' Taxi out times'!$B$2998:$C$3661, 2, 0)*60)</f>
        <v>494.90097882995667</v>
      </c>
      <c r="H447" s="30">
        <f>IF(ISNA(VLOOKUP($A447,' Taxi out times'!$B$3662:$C$4362, 2, 0)), 'ICAO LTO Cycle times'!$D$7,VLOOKUP($A447,' Taxi out times'!$B$3662:$C$4362, 2, 0)*60)</f>
        <v>473.21818976825534</v>
      </c>
      <c r="I447" s="30">
        <f>IF(ISNA(VLOOKUP($A447,' Taxi out times'!$B$4363:$C$5052, 2, 0)), 'ICAO LTO Cycle times'!$D$7,VLOOKUP($A447,' Taxi out times'!$B$4363:$C$5052, 2, 0)*60)</f>
        <v>478.39382940108891</v>
      </c>
      <c r="J447" s="30">
        <f>IF(ISNA(VLOOKUP($A447,' Taxi out times'!$B$5053:$C$5713, 2, 0)), 'ICAO LTO Cycle times'!$D$7,VLOOKUP($A447,' Taxi out times'!$B$5053:$C$5713, 2, 0)*60)</f>
        <v>508.09847198641768</v>
      </c>
      <c r="K447" s="30">
        <f>IF(ISNA(VLOOKUP($A447,' Taxi out times'!$B$5714:$C$6466, 2, 0)), 'ICAO LTO Cycle times'!$D$7,VLOOKUP($A447,' Taxi out times'!$B$5713:$C$6466, 2, 0)*60)</f>
        <v>505.4653130287648</v>
      </c>
      <c r="L447" s="30">
        <f>IF(ISNA(VLOOKUP($A447,' Taxi out times'!$B$6467:$C$7195, 2, 0)), 'ICAO LTO Cycle times'!$D$7,VLOOKUP($A447,' Taxi out times'!$B$6467:$C$7195, 2, 0)*60)</f>
        <v>466.8739589117157</v>
      </c>
      <c r="M447" s="30">
        <f>IF(ISNA(VLOOKUP($A447,'Taxi in times'!$B$2:$C$483, 2, 0)), 'ICAO LTO Cycle times'!$D$8,VLOOKUP($A447,'Taxi in times'!$B$2:$C$483, 2, 0)*60)</f>
        <v>250.95277547638776</v>
      </c>
      <c r="N447" s="30">
        <f>IF(ISNA(VLOOKUP($A447,'Taxi in times'!$B$483:$C$1074, 2, 0)), 'ICAO LTO Cycle times'!$D$8,VLOOKUP($A447,'Taxi in times'!$B$483:$C$1074, 2, 0)*60)</f>
        <v>255.64954682779458</v>
      </c>
      <c r="O447" s="30">
        <f>IF(ISNA(VLOOKUP($A447,'Taxi in times'!$B$1074:$C$1700, 2, 0)), 'ICAO LTO Cycle times'!$D$8,VLOOKUP($A447,'Taxi in times'!$B$1074:$C$1700, 2, 0)*60)</f>
        <v>262.15468360172372</v>
      </c>
      <c r="P447" s="30">
        <f>IF(ISNA(VLOOKUP($A447,'Taxi in times'!$B$1700:$C$2346, 2, 0)), 'ICAO LTO Cycle times'!$D$8,VLOOKUP($A447,'Taxi in times'!$B$1700:$C$2346, 2, 0)*60)</f>
        <v>261.16848385105942</v>
      </c>
      <c r="Q447" s="30">
        <f>IF(ISNA(VLOOKUP($A447,'Taxi in times'!$B$2346:$C$3020, 2, 0)), 'ICAO LTO Cycle times'!$D$8,VLOOKUP($A447,'Taxi in times'!$B$2346:$C$3020, 2, 0)*60)</f>
        <v>263.05716120745024</v>
      </c>
      <c r="R447" s="30">
        <f>IF(ISNA(VLOOKUP($A447,'Taxi in times'!$B$3020:$C$3684, 2, 0)), 'ICAO LTO Cycle times'!$D$8,VLOOKUP($A447,'Taxi in times'!$B$3020:$C$3684, 2, 0)*60)</f>
        <v>264.07912687585269</v>
      </c>
      <c r="S447" s="30">
        <f>IF(ISNA(VLOOKUP($A447,'Taxi in times'!$B$3684:$C$4389, 2, 0)), 'ICAO LTO Cycle times'!$D$8,VLOOKUP($A447,'Taxi in times'!$B$3684:$C$4389, 2, 0)*60)</f>
        <v>259.08853030963803</v>
      </c>
      <c r="T447" s="30">
        <f>IF(ISNA(VLOOKUP($A447,'Taxi in times'!$B$4389:$C$5084, 2, 0)), 'ICAO LTO Cycle times'!$D$8,VLOOKUP($A447,'Taxi in times'!$B$4389:$C$5084, 2, 0)*60)</f>
        <v>257.84594410361279</v>
      </c>
      <c r="U447" s="30">
        <f>IF(ISNA(VLOOKUP($A447,'Taxi in times'!$B$5085:$C$5749, 2, 0)), 'ICAO LTO Cycle times'!$D$8,VLOOKUP($A447,'Taxi in times'!$B$5085:$C$5749, 2, 0)*60)</f>
        <v>272.60609512959269</v>
      </c>
      <c r="V447" s="30">
        <f>IF(ISNA(VLOOKUP($A447,'Taxi in times'!$B$5750:$C$6509, 2, 0)), 'ICAO LTO Cycle times'!$D$8,VLOOKUP($A447,'Taxi in times'!$B$5750:$C$6509, 2, 0)*60)</f>
        <v>267.88732394366195</v>
      </c>
      <c r="W447" s="30">
        <f>IF(ISNA(VLOOKUP($A447,'Taxi in times'!$B$6510:$C$7239, 2, 0)), 'ICAO LTO Cycle times'!$D$8,VLOOKUP($A447,'Taxi in times'!$B$6510:$C$7239, 2, 0)*60)</f>
        <v>257.27784026996625</v>
      </c>
    </row>
    <row r="448" spans="1:23">
      <c r="A448" s="3" t="s">
        <v>715</v>
      </c>
      <c r="B448" s="30">
        <f>IF(ISNA(VLOOKUP($A448,' Taxi out times'!$B$2:$C$483, 2, 0)), 'ICAO LTO Cycle times'!$D$7,VLOOKUP($A448,' Taxi out times'!$B$2:$C$483, 2, 0)*60)</f>
        <v>811.89473684210532</v>
      </c>
      <c r="C448" s="30">
        <f>IF(ISNA(VLOOKUP($A448,' Taxi out times'!$B$484:$C$1071, 2, 0)), 'ICAO LTO Cycle times'!$D$7,VLOOKUP($A448,' Taxi out times'!$B$484:$C$1071, 2, 0)*60)</f>
        <v>744.69696969696963</v>
      </c>
      <c r="D448" s="30">
        <f>IF(ISNA(VLOOKUP($A448,' Taxi out times'!$B$1072:$C$1692, 2, 0)), 'ICAO LTO Cycle times'!$D$7,VLOOKUP($A448,' Taxi out times'!$B$1072:$C$1692, 2, 0)*60)</f>
        <v>708.53136531365317</v>
      </c>
      <c r="E448" s="30">
        <f>IF(ISNA(VLOOKUP($A448,' Taxi out times'!$B$1693:$C$2329, 2, 0)), 'ICAO LTO Cycle times'!$D$7,VLOOKUP($A448,' Taxi out times'!$B$1693:$C$2329, 2, 0)*60)</f>
        <v>724.75822050290139</v>
      </c>
      <c r="F448" s="30">
        <f>IF(ISNA(VLOOKUP($A448,' Taxi out times'!$B$2330:$C$2997, 2, 0)), 'ICAO LTO Cycle times'!$D$7,VLOOKUP($A448,' Taxi out times'!$B$2330:$C$2997, 2, 0)*60)</f>
        <v>701.71962616822429</v>
      </c>
      <c r="G448" s="30">
        <f>IF(ISNA(VLOOKUP($A448,' Taxi out times'!$B$2998:$C$3661, 2, 0)), 'ICAO LTO Cycle times'!$D$7,VLOOKUP($A448,' Taxi out times'!$B$2998:$C$3661, 2, 0)*60)</f>
        <v>707.63736263736268</v>
      </c>
      <c r="H448" s="30">
        <f>IF(ISNA(VLOOKUP($A448,' Taxi out times'!$B$3662:$C$4362, 2, 0)), 'ICAO LTO Cycle times'!$D$7,VLOOKUP($A448,' Taxi out times'!$B$3662:$C$4362, 2, 0)*60)</f>
        <v>728.61263736263732</v>
      </c>
      <c r="I448" s="30">
        <f>IF(ISNA(VLOOKUP($A448,' Taxi out times'!$B$4363:$C$5052, 2, 0)), 'ICAO LTO Cycle times'!$D$7,VLOOKUP($A448,' Taxi out times'!$B$4363:$C$5052, 2, 0)*60)</f>
        <v>694.82383087764254</v>
      </c>
      <c r="J448" s="30">
        <f>IF(ISNA(VLOOKUP($A448,' Taxi out times'!$B$5053:$C$5713, 2, 0)), 'ICAO LTO Cycle times'!$D$7,VLOOKUP($A448,' Taxi out times'!$B$5053:$C$5713, 2, 0)*60)</f>
        <v>638.93775933609959</v>
      </c>
      <c r="K448" s="30">
        <f>IF(ISNA(VLOOKUP($A448,' Taxi out times'!$B$5714:$C$6466, 2, 0)), 'ICAO LTO Cycle times'!$D$7,VLOOKUP($A448,' Taxi out times'!$B$5713:$C$6466, 2, 0)*60)</f>
        <v>642.23397224058158</v>
      </c>
      <c r="L448" s="30">
        <f>IF(ISNA(VLOOKUP($A448,' Taxi out times'!$B$6467:$C$7195, 2, 0)), 'ICAO LTO Cycle times'!$D$7,VLOOKUP($A448,' Taxi out times'!$B$6467:$C$7195, 2, 0)*60)</f>
        <v>637.3943661971831</v>
      </c>
      <c r="M448" s="30">
        <f>IF(ISNA(VLOOKUP($A448,'Taxi in times'!$B$2:$C$483, 2, 0)), 'ICAO LTO Cycle times'!$D$8,VLOOKUP($A448,'Taxi in times'!$B$2:$C$483, 2, 0)*60)</f>
        <v>336.46934460887951</v>
      </c>
      <c r="N448" s="30">
        <f>IF(ISNA(VLOOKUP($A448,'Taxi in times'!$B$483:$C$1074, 2, 0)), 'ICAO LTO Cycle times'!$D$8,VLOOKUP($A448,'Taxi in times'!$B$483:$C$1074, 2, 0)*60)</f>
        <v>324.89038785834742</v>
      </c>
      <c r="O448" s="30">
        <f>IF(ISNA(VLOOKUP($A448,'Taxi in times'!$B$1074:$C$1700, 2, 0)), 'ICAO LTO Cycle times'!$D$8,VLOOKUP($A448,'Taxi in times'!$B$1074:$C$1700, 2, 0)*60)</f>
        <v>321.34699853587119</v>
      </c>
      <c r="P448" s="30">
        <f>IF(ISNA(VLOOKUP($A448,'Taxi in times'!$B$1700:$C$2346, 2, 0)), 'ICAO LTO Cycle times'!$D$8,VLOOKUP($A448,'Taxi in times'!$B$1700:$C$2346, 2, 0)*60)</f>
        <v>331.33807369101487</v>
      </c>
      <c r="Q448" s="30">
        <f>IF(ISNA(VLOOKUP($A448,'Taxi in times'!$B$2346:$C$3020, 2, 0)), 'ICAO LTO Cycle times'!$D$8,VLOOKUP($A448,'Taxi in times'!$B$2346:$C$3020, 2, 0)*60)</f>
        <v>325.29448233106012</v>
      </c>
      <c r="R448" s="30">
        <f>IF(ISNA(VLOOKUP($A448,'Taxi in times'!$B$3020:$C$3684, 2, 0)), 'ICAO LTO Cycle times'!$D$8,VLOOKUP($A448,'Taxi in times'!$B$3020:$C$3684, 2, 0)*60)</f>
        <v>324.65753424657532</v>
      </c>
      <c r="S448" s="30">
        <f>IF(ISNA(VLOOKUP($A448,'Taxi in times'!$B$3684:$C$4389, 2, 0)), 'ICAO LTO Cycle times'!$D$8,VLOOKUP($A448,'Taxi in times'!$B$3684:$C$4389, 2, 0)*60)</f>
        <v>345.61643835616439</v>
      </c>
      <c r="T448" s="30">
        <f>IF(ISNA(VLOOKUP($A448,'Taxi in times'!$B$4389:$C$5084, 2, 0)), 'ICAO LTO Cycle times'!$D$8,VLOOKUP($A448,'Taxi in times'!$B$4389:$C$5084, 2, 0)*60)</f>
        <v>330.53571428571428</v>
      </c>
      <c r="U448" s="30">
        <f>IF(ISNA(VLOOKUP($A448,'Taxi in times'!$B$5085:$C$5749, 2, 0)), 'ICAO LTO Cycle times'!$D$8,VLOOKUP($A448,'Taxi in times'!$B$5085:$C$5749, 2, 0)*60)</f>
        <v>359.65346534653463</v>
      </c>
      <c r="V448" s="30">
        <f>IF(ISNA(VLOOKUP($A448,'Taxi in times'!$B$5750:$C$6509, 2, 0)), 'ICAO LTO Cycle times'!$D$8,VLOOKUP($A448,'Taxi in times'!$B$5750:$C$6509, 2, 0)*60)</f>
        <v>356.27278865631331</v>
      </c>
      <c r="W448" s="30">
        <f>IF(ISNA(VLOOKUP($A448,'Taxi in times'!$B$6510:$C$7239, 2, 0)), 'ICAO LTO Cycle times'!$D$8,VLOOKUP($A448,'Taxi in times'!$B$6510:$C$7239, 2, 0)*60)</f>
        <v>329.70464135021092</v>
      </c>
    </row>
    <row r="449" spans="1:23">
      <c r="A449" s="3" t="s">
        <v>716</v>
      </c>
      <c r="B449" s="30">
        <f>IF(ISNA(VLOOKUP($A449,' Taxi out times'!$B$2:$C$483, 2, 0)), 'ICAO LTO Cycle times'!$D$7,VLOOKUP($A449,' Taxi out times'!$B$2:$C$483, 2, 0)*60)</f>
        <v>484.31214802896221</v>
      </c>
      <c r="C449" s="30">
        <f>IF(ISNA(VLOOKUP($A449,' Taxi out times'!$B$484:$C$1071, 2, 0)), 'ICAO LTO Cycle times'!$D$7,VLOOKUP($A449,' Taxi out times'!$B$484:$C$1071, 2, 0)*60)</f>
        <v>488.21637426900588</v>
      </c>
      <c r="D449" s="30">
        <f>IF(ISNA(VLOOKUP($A449,' Taxi out times'!$B$1072:$C$1692, 2, 0)), 'ICAO LTO Cycle times'!$D$7,VLOOKUP($A449,' Taxi out times'!$B$1072:$C$1692, 2, 0)*60)</f>
        <v>503.18914768364482</v>
      </c>
      <c r="E449" s="30">
        <f>IF(ISNA(VLOOKUP($A449,' Taxi out times'!$B$1693:$C$2329, 2, 0)), 'ICAO LTO Cycle times'!$D$7,VLOOKUP($A449,' Taxi out times'!$B$1693:$C$2329, 2, 0)*60)</f>
        <v>523.69950068088974</v>
      </c>
      <c r="F449" s="30">
        <f>IF(ISNA(VLOOKUP($A449,' Taxi out times'!$B$2330:$C$2997, 2, 0)), 'ICAO LTO Cycle times'!$D$7,VLOOKUP($A449,' Taxi out times'!$B$2330:$C$2997, 2, 0)*60)</f>
        <v>526.96477536384737</v>
      </c>
      <c r="G449" s="30">
        <f>IF(ISNA(VLOOKUP($A449,' Taxi out times'!$B$2998:$C$3661, 2, 0)), 'ICAO LTO Cycle times'!$D$7,VLOOKUP($A449,' Taxi out times'!$B$2998:$C$3661, 2, 0)*60)</f>
        <v>540.875</v>
      </c>
      <c r="H449" s="30">
        <f>IF(ISNA(VLOOKUP($A449,' Taxi out times'!$B$3662:$C$4362, 2, 0)), 'ICAO LTO Cycle times'!$D$7,VLOOKUP($A449,' Taxi out times'!$B$3662:$C$4362, 2, 0)*60)</f>
        <v>530.84494382022478</v>
      </c>
      <c r="I449" s="30">
        <f>IF(ISNA(VLOOKUP($A449,' Taxi out times'!$B$4363:$C$5052, 2, 0)), 'ICAO LTO Cycle times'!$D$7,VLOOKUP($A449,' Taxi out times'!$B$4363:$C$5052, 2, 0)*60)</f>
        <v>546.23426498826541</v>
      </c>
      <c r="J449" s="30">
        <f>IF(ISNA(VLOOKUP($A449,' Taxi out times'!$B$5053:$C$5713, 2, 0)), 'ICAO LTO Cycle times'!$D$7,VLOOKUP($A449,' Taxi out times'!$B$5053:$C$5713, 2, 0)*60)</f>
        <v>551.75655616031668</v>
      </c>
      <c r="K449" s="30">
        <f>IF(ISNA(VLOOKUP($A449,' Taxi out times'!$B$5714:$C$6466, 2, 0)), 'ICAO LTO Cycle times'!$D$7,VLOOKUP($A449,' Taxi out times'!$B$5713:$C$6466, 2, 0)*60)</f>
        <v>559.95520716685326</v>
      </c>
      <c r="L449" s="30">
        <f>IF(ISNA(VLOOKUP($A449,' Taxi out times'!$B$6467:$C$7195, 2, 0)), 'ICAO LTO Cycle times'!$D$7,VLOOKUP($A449,' Taxi out times'!$B$6467:$C$7195, 2, 0)*60)</f>
        <v>544.32852386237516</v>
      </c>
      <c r="M449" s="30">
        <f>IF(ISNA(VLOOKUP($A449,'Taxi in times'!$B$2:$C$483, 2, 0)), 'ICAO LTO Cycle times'!$D$8,VLOOKUP($A449,'Taxi in times'!$B$2:$C$483, 2, 0)*60)</f>
        <v>157.87610619469027</v>
      </c>
      <c r="N449" s="30">
        <f>IF(ISNA(VLOOKUP($A449,'Taxi in times'!$B$483:$C$1074, 2, 0)), 'ICAO LTO Cycle times'!$D$8,VLOOKUP($A449,'Taxi in times'!$B$483:$C$1074, 2, 0)*60)</f>
        <v>152.44823386114496</v>
      </c>
      <c r="O449" s="30">
        <f>IF(ISNA(VLOOKUP($A449,'Taxi in times'!$B$1074:$C$1700, 2, 0)), 'ICAO LTO Cycle times'!$D$8,VLOOKUP($A449,'Taxi in times'!$B$1074:$C$1700, 2, 0)*60)</f>
        <v>163.93434213901</v>
      </c>
      <c r="P449" s="30">
        <f>IF(ISNA(VLOOKUP($A449,'Taxi in times'!$B$1700:$C$2346, 2, 0)), 'ICAO LTO Cycle times'!$D$8,VLOOKUP($A449,'Taxi in times'!$B$1700:$C$2346, 2, 0)*60)</f>
        <v>170.64917439493325</v>
      </c>
      <c r="Q449" s="30">
        <f>IF(ISNA(VLOOKUP($A449,'Taxi in times'!$B$2346:$C$3020, 2, 0)), 'ICAO LTO Cycle times'!$D$8,VLOOKUP($A449,'Taxi in times'!$B$2346:$C$3020, 2, 0)*60)</f>
        <v>168.24375793482861</v>
      </c>
      <c r="R449" s="30">
        <f>IF(ISNA(VLOOKUP($A449,'Taxi in times'!$B$3020:$C$3684, 2, 0)), 'ICAO LTO Cycle times'!$D$8,VLOOKUP($A449,'Taxi in times'!$B$3020:$C$3684, 2, 0)*60)</f>
        <v>153.79773200647998</v>
      </c>
      <c r="S449" s="30">
        <f>IF(ISNA(VLOOKUP($A449,'Taxi in times'!$B$3684:$C$4389, 2, 0)), 'ICAO LTO Cycle times'!$D$8,VLOOKUP($A449,'Taxi in times'!$B$3684:$C$4389, 2, 0)*60)</f>
        <v>151.2814748201439</v>
      </c>
      <c r="T449" s="30">
        <f>IF(ISNA(VLOOKUP($A449,'Taxi in times'!$B$4389:$C$5084, 2, 0)), 'ICAO LTO Cycle times'!$D$8,VLOOKUP($A449,'Taxi in times'!$B$4389:$C$5084, 2, 0)*60)</f>
        <v>153.10123878684323</v>
      </c>
      <c r="U449" s="30">
        <f>IF(ISNA(VLOOKUP($A449,'Taxi in times'!$B$5085:$C$5749, 2, 0)), 'ICAO LTO Cycle times'!$D$8,VLOOKUP($A449,'Taxi in times'!$B$5085:$C$5749, 2, 0)*60)</f>
        <v>178.75709001233045</v>
      </c>
      <c r="V449" s="30">
        <f>IF(ISNA(VLOOKUP($A449,'Taxi in times'!$B$5750:$C$6509, 2, 0)), 'ICAO LTO Cycle times'!$D$8,VLOOKUP($A449,'Taxi in times'!$B$5750:$C$6509, 2, 0)*60)</f>
        <v>175.10397830018084</v>
      </c>
      <c r="W449" s="30">
        <f>IF(ISNA(VLOOKUP($A449,'Taxi in times'!$B$6510:$C$7239, 2, 0)), 'ICAO LTO Cycle times'!$D$8,VLOOKUP($A449,'Taxi in times'!$B$6510:$C$7239, 2, 0)*60)</f>
        <v>166.91647855530474</v>
      </c>
    </row>
    <row r="450" spans="1:23">
      <c r="A450" s="3" t="s">
        <v>1276</v>
      </c>
      <c r="B450" s="30">
        <f>IF(ISNA(VLOOKUP($A450,' Taxi out times'!$B$2:$C$483, 2, 0)), 'ICAO LTO Cycle times'!$D$7,VLOOKUP($A450,' Taxi out times'!$B$2:$C$483, 2, 0)*60)</f>
        <v>1140</v>
      </c>
      <c r="C450" s="30">
        <f>IF(ISNA(VLOOKUP($A450,' Taxi out times'!$B$484:$C$1071, 2, 0)), 'ICAO LTO Cycle times'!$D$7,VLOOKUP($A450,' Taxi out times'!$B$484:$C$1071, 2, 0)*60)</f>
        <v>1140</v>
      </c>
      <c r="D450" s="30">
        <f>IF(ISNA(VLOOKUP($A450,' Taxi out times'!$B$1072:$C$1692, 2, 0)), 'ICAO LTO Cycle times'!$D$7,VLOOKUP($A450,' Taxi out times'!$B$1072:$C$1692, 2, 0)*60)</f>
        <v>1140</v>
      </c>
      <c r="E450" s="30">
        <f>IF(ISNA(VLOOKUP($A450,' Taxi out times'!$B$1693:$C$2329, 2, 0)), 'ICAO LTO Cycle times'!$D$7,VLOOKUP($A450,' Taxi out times'!$B$1693:$C$2329, 2, 0)*60)</f>
        <v>1140</v>
      </c>
      <c r="F450" s="30">
        <f>IF(ISNA(VLOOKUP($A450,' Taxi out times'!$B$2330:$C$2997, 2, 0)), 'ICAO LTO Cycle times'!$D$7,VLOOKUP($A450,' Taxi out times'!$B$2330:$C$2997, 2, 0)*60)</f>
        <v>1140</v>
      </c>
      <c r="G450" s="30">
        <f>IF(ISNA(VLOOKUP($A450,' Taxi out times'!$B$2998:$C$3661, 2, 0)), 'ICAO LTO Cycle times'!$D$7,VLOOKUP($A450,' Taxi out times'!$B$2998:$C$3661, 2, 0)*60)</f>
        <v>1140</v>
      </c>
      <c r="H450" s="30">
        <f>IF(ISNA(VLOOKUP($A450,' Taxi out times'!$B$3662:$C$4362, 2, 0)), 'ICAO LTO Cycle times'!$D$7,VLOOKUP($A450,' Taxi out times'!$B$3662:$C$4362, 2, 0)*60)</f>
        <v>1140</v>
      </c>
      <c r="I450" s="30">
        <f>IF(ISNA(VLOOKUP($A450,' Taxi out times'!$B$4363:$C$5052, 2, 0)), 'ICAO LTO Cycle times'!$D$7,VLOOKUP($A450,' Taxi out times'!$B$4363:$C$5052, 2, 0)*60)</f>
        <v>1140</v>
      </c>
      <c r="J450" s="30">
        <f>IF(ISNA(VLOOKUP($A450,' Taxi out times'!$B$5053:$C$5713, 2, 0)), 'ICAO LTO Cycle times'!$D$7,VLOOKUP($A450,' Taxi out times'!$B$5053:$C$5713, 2, 0)*60)</f>
        <v>1140</v>
      </c>
      <c r="K450" s="30">
        <f>IF(ISNA(VLOOKUP($A450,' Taxi out times'!$B$5714:$C$6466, 2, 0)), 'ICAO LTO Cycle times'!$D$7,VLOOKUP($A450,' Taxi out times'!$B$5713:$C$6466, 2, 0)*60)</f>
        <v>311.18012422360249</v>
      </c>
      <c r="L450" s="30">
        <f>IF(ISNA(VLOOKUP($A450,' Taxi out times'!$B$6467:$C$7195, 2, 0)), 'ICAO LTO Cycle times'!$D$7,VLOOKUP($A450,' Taxi out times'!$B$6467:$C$7195, 2, 0)*60)</f>
        <v>304.72303206997083</v>
      </c>
      <c r="M450" s="30">
        <f>IF(ISNA(VLOOKUP($A450,'Taxi in times'!$B$2:$C$483, 2, 0)), 'ICAO LTO Cycle times'!$D$8,VLOOKUP($A450,'Taxi in times'!$B$2:$C$483, 2, 0)*60)</f>
        <v>420</v>
      </c>
      <c r="N450" s="30">
        <f>IF(ISNA(VLOOKUP($A450,'Taxi in times'!$B$483:$C$1074, 2, 0)), 'ICAO LTO Cycle times'!$D$8,VLOOKUP($A450,'Taxi in times'!$B$483:$C$1074, 2, 0)*60)</f>
        <v>420</v>
      </c>
      <c r="O450" s="30">
        <f>IF(ISNA(VLOOKUP($A450,'Taxi in times'!$B$1074:$C$1700, 2, 0)), 'ICAO LTO Cycle times'!$D$8,VLOOKUP($A450,'Taxi in times'!$B$1074:$C$1700, 2, 0)*60)</f>
        <v>420</v>
      </c>
      <c r="P450" s="30">
        <f>IF(ISNA(VLOOKUP($A450,'Taxi in times'!$B$1700:$C$2346, 2, 0)), 'ICAO LTO Cycle times'!$D$8,VLOOKUP($A450,'Taxi in times'!$B$1700:$C$2346, 2, 0)*60)</f>
        <v>420</v>
      </c>
      <c r="Q450" s="30">
        <f>IF(ISNA(VLOOKUP($A450,'Taxi in times'!$B$2346:$C$3020, 2, 0)), 'ICAO LTO Cycle times'!$D$8,VLOOKUP($A450,'Taxi in times'!$B$2346:$C$3020, 2, 0)*60)</f>
        <v>420</v>
      </c>
      <c r="R450" s="30">
        <f>IF(ISNA(VLOOKUP($A450,'Taxi in times'!$B$3020:$C$3684, 2, 0)), 'ICAO LTO Cycle times'!$D$8,VLOOKUP($A450,'Taxi in times'!$B$3020:$C$3684, 2, 0)*60)</f>
        <v>420</v>
      </c>
      <c r="S450" s="30">
        <f>IF(ISNA(VLOOKUP($A450,'Taxi in times'!$B$3684:$C$4389, 2, 0)), 'ICAO LTO Cycle times'!$D$8,VLOOKUP($A450,'Taxi in times'!$B$3684:$C$4389, 2, 0)*60)</f>
        <v>420</v>
      </c>
      <c r="T450" s="30">
        <f>IF(ISNA(VLOOKUP($A450,'Taxi in times'!$B$4389:$C$5084, 2, 0)), 'ICAO LTO Cycle times'!$D$8,VLOOKUP($A450,'Taxi in times'!$B$4389:$C$5084, 2, 0)*60)</f>
        <v>420</v>
      </c>
      <c r="U450" s="30">
        <f>IF(ISNA(VLOOKUP($A450,'Taxi in times'!$B$5085:$C$5749, 2, 0)), 'ICAO LTO Cycle times'!$D$8,VLOOKUP($A450,'Taxi in times'!$B$5085:$C$5749, 2, 0)*60)</f>
        <v>420</v>
      </c>
      <c r="V450" s="30">
        <f>IF(ISNA(VLOOKUP($A450,'Taxi in times'!$B$5750:$C$6509, 2, 0)), 'ICAO LTO Cycle times'!$D$8,VLOOKUP($A450,'Taxi in times'!$B$5750:$C$6509, 2, 0)*60)</f>
        <v>129.37901498929335</v>
      </c>
      <c r="W450" s="30">
        <f>IF(ISNA(VLOOKUP($A450,'Taxi in times'!$B$6510:$C$7239, 2, 0)), 'ICAO LTO Cycle times'!$D$8,VLOOKUP($A450,'Taxi in times'!$B$6510:$C$7239, 2, 0)*60)</f>
        <v>134.32706222865414</v>
      </c>
    </row>
    <row r="451" spans="1:23">
      <c r="A451" s="3" t="s">
        <v>717</v>
      </c>
      <c r="B451" s="30">
        <f>IF(ISNA(VLOOKUP($A451,' Taxi out times'!$B$2:$C$483, 2, 0)), 'ICAO LTO Cycle times'!$D$7,VLOOKUP($A451,' Taxi out times'!$B$2:$C$483, 2, 0)*60)</f>
        <v>474.38961038961043</v>
      </c>
      <c r="C451" s="30">
        <f>IF(ISNA(VLOOKUP($A451,' Taxi out times'!$B$484:$C$1071, 2, 0)), 'ICAO LTO Cycle times'!$D$7,VLOOKUP($A451,' Taxi out times'!$B$484:$C$1071, 2, 0)*60)</f>
        <v>372.84234752589185</v>
      </c>
      <c r="D451" s="30">
        <f>IF(ISNA(VLOOKUP($A451,' Taxi out times'!$B$1072:$C$1692, 2, 0)), 'ICAO LTO Cycle times'!$D$7,VLOOKUP($A451,' Taxi out times'!$B$1072:$C$1692, 2, 0)*60)</f>
        <v>360</v>
      </c>
      <c r="E451" s="30">
        <f>IF(ISNA(VLOOKUP($A451,' Taxi out times'!$B$1693:$C$2329, 2, 0)), 'ICAO LTO Cycle times'!$D$7,VLOOKUP($A451,' Taxi out times'!$B$1693:$C$2329, 2, 0)*60)</f>
        <v>378.35025380710658</v>
      </c>
      <c r="F451" s="30">
        <f>IF(ISNA(VLOOKUP($A451,' Taxi out times'!$B$2330:$C$2997, 2, 0)), 'ICAO LTO Cycle times'!$D$7,VLOOKUP($A451,' Taxi out times'!$B$2330:$C$2997, 2, 0)*60)</f>
        <v>400.74712643678163</v>
      </c>
      <c r="G451" s="30">
        <f>IF(ISNA(VLOOKUP($A451,' Taxi out times'!$B$2998:$C$3661, 2, 0)), 'ICAO LTO Cycle times'!$D$7,VLOOKUP($A451,' Taxi out times'!$B$2998:$C$3661, 2, 0)*60)</f>
        <v>422.8073394495413</v>
      </c>
      <c r="H451" s="30">
        <f>IF(ISNA(VLOOKUP($A451,' Taxi out times'!$B$3662:$C$4362, 2, 0)), 'ICAO LTO Cycle times'!$D$7,VLOOKUP($A451,' Taxi out times'!$B$3662:$C$4362, 2, 0)*60)</f>
        <v>449.92139737991266</v>
      </c>
      <c r="I451" s="30">
        <f>IF(ISNA(VLOOKUP($A451,' Taxi out times'!$B$4363:$C$5052, 2, 0)), 'ICAO LTO Cycle times'!$D$7,VLOOKUP($A451,' Taxi out times'!$B$4363:$C$5052, 2, 0)*60)</f>
        <v>454.97935590421139</v>
      </c>
      <c r="J451" s="30">
        <f>IF(ISNA(VLOOKUP($A451,' Taxi out times'!$B$5053:$C$5713, 2, 0)), 'ICAO LTO Cycle times'!$D$7,VLOOKUP($A451,' Taxi out times'!$B$5053:$C$5713, 2, 0)*60)</f>
        <v>456.61224489795916</v>
      </c>
      <c r="K451" s="30">
        <f>IF(ISNA(VLOOKUP($A451,' Taxi out times'!$B$5714:$C$6466, 2, 0)), 'ICAO LTO Cycle times'!$D$7,VLOOKUP($A451,' Taxi out times'!$B$5713:$C$6466, 2, 0)*60)</f>
        <v>393.43283582089555</v>
      </c>
      <c r="L451" s="30">
        <f>IF(ISNA(VLOOKUP($A451,' Taxi out times'!$B$6467:$C$7195, 2, 0)), 'ICAO LTO Cycle times'!$D$7,VLOOKUP($A451,' Taxi out times'!$B$6467:$C$7195, 2, 0)*60)</f>
        <v>367.08615682478217</v>
      </c>
      <c r="M451" s="30">
        <f>IF(ISNA(VLOOKUP($A451,'Taxi in times'!$B$2:$C$483, 2, 0)), 'ICAO LTO Cycle times'!$D$8,VLOOKUP($A451,'Taxi in times'!$B$2:$C$483, 2, 0)*60)</f>
        <v>243.74025974025975</v>
      </c>
      <c r="N451" s="30">
        <f>IF(ISNA(VLOOKUP($A451,'Taxi in times'!$B$483:$C$1074, 2, 0)), 'ICAO LTO Cycle times'!$D$8,VLOOKUP($A451,'Taxi in times'!$B$483:$C$1074, 2, 0)*60)</f>
        <v>243.0309988518944</v>
      </c>
      <c r="O451" s="30">
        <f>IF(ISNA(VLOOKUP($A451,'Taxi in times'!$B$1074:$C$1700, 2, 0)), 'ICAO LTO Cycle times'!$D$8,VLOOKUP($A451,'Taxi in times'!$B$1074:$C$1700, 2, 0)*60)</f>
        <v>244.01985111662532</v>
      </c>
      <c r="P451" s="30">
        <f>IF(ISNA(VLOOKUP($A451,'Taxi in times'!$B$1700:$C$2346, 2, 0)), 'ICAO LTO Cycle times'!$D$8,VLOOKUP($A451,'Taxi in times'!$B$1700:$C$2346, 2, 0)*60)</f>
        <v>253.418043202033</v>
      </c>
      <c r="Q451" s="30">
        <f>IF(ISNA(VLOOKUP($A451,'Taxi in times'!$B$2346:$C$3020, 2, 0)), 'ICAO LTO Cycle times'!$D$8,VLOOKUP($A451,'Taxi in times'!$B$2346:$C$3020, 2, 0)*60)</f>
        <v>264.93282149712093</v>
      </c>
      <c r="R451" s="30">
        <f>IF(ISNA(VLOOKUP($A451,'Taxi in times'!$B$3020:$C$3684, 2, 0)), 'ICAO LTO Cycle times'!$D$8,VLOOKUP($A451,'Taxi in times'!$B$3020:$C$3684, 2, 0)*60)</f>
        <v>272.57299270072997</v>
      </c>
      <c r="S451" s="30">
        <f>IF(ISNA(VLOOKUP($A451,'Taxi in times'!$B$3684:$C$4389, 2, 0)), 'ICAO LTO Cycle times'!$D$8,VLOOKUP($A451,'Taxi in times'!$B$3684:$C$4389, 2, 0)*60)</f>
        <v>278.86956521739125</v>
      </c>
      <c r="T451" s="30">
        <f>IF(ISNA(VLOOKUP($A451,'Taxi in times'!$B$4389:$C$5084, 2, 0)), 'ICAO LTO Cycle times'!$D$8,VLOOKUP($A451,'Taxi in times'!$B$4389:$C$5084, 2, 0)*60)</f>
        <v>271.87808896210873</v>
      </c>
      <c r="U451" s="30">
        <f>IF(ISNA(VLOOKUP($A451,'Taxi in times'!$B$5085:$C$5749, 2, 0)), 'ICAO LTO Cycle times'!$D$8,VLOOKUP($A451,'Taxi in times'!$B$5085:$C$5749, 2, 0)*60)</f>
        <v>289.10204081632656</v>
      </c>
      <c r="V451" s="30">
        <f>IF(ISNA(VLOOKUP($A451,'Taxi in times'!$B$5750:$C$6509, 2, 0)), 'ICAO LTO Cycle times'!$D$8,VLOOKUP($A451,'Taxi in times'!$B$5750:$C$6509, 2, 0)*60)</f>
        <v>265.05836575875486</v>
      </c>
      <c r="W451" s="30">
        <f>IF(ISNA(VLOOKUP($A451,'Taxi in times'!$B$6510:$C$7239, 2, 0)), 'ICAO LTO Cycle times'!$D$8,VLOOKUP($A451,'Taxi in times'!$B$6510:$C$7239, 2, 0)*60)</f>
        <v>240.98933074684771</v>
      </c>
    </row>
    <row r="452" spans="1:23">
      <c r="A452" s="3" t="s">
        <v>718</v>
      </c>
      <c r="B452" s="30">
        <f>IF(ISNA(VLOOKUP($A452,' Taxi out times'!$B$2:$C$483, 2, 0)), 'ICAO LTO Cycle times'!$D$7,VLOOKUP($A452,' Taxi out times'!$B$2:$C$483, 2, 0)*60)</f>
        <v>426.39593908629439</v>
      </c>
      <c r="C452" s="30">
        <f>IF(ISNA(VLOOKUP($A452,' Taxi out times'!$B$484:$C$1071, 2, 0)), 'ICAO LTO Cycle times'!$D$7,VLOOKUP($A452,' Taxi out times'!$B$484:$C$1071, 2, 0)*60)</f>
        <v>514.73684210526324</v>
      </c>
      <c r="D452" s="30">
        <f>IF(ISNA(VLOOKUP($A452,' Taxi out times'!$B$1072:$C$1692, 2, 0)), 'ICAO LTO Cycle times'!$D$7,VLOOKUP($A452,' Taxi out times'!$B$1072:$C$1692, 2, 0)*60)</f>
        <v>456.65158371040724</v>
      </c>
      <c r="E452" s="30">
        <f>IF(ISNA(VLOOKUP($A452,' Taxi out times'!$B$1693:$C$2329, 2, 0)), 'ICAO LTO Cycle times'!$D$7,VLOOKUP($A452,' Taxi out times'!$B$1693:$C$2329, 2, 0)*60)</f>
        <v>536.5333333333333</v>
      </c>
      <c r="F452" s="30">
        <f>IF(ISNA(VLOOKUP($A452,' Taxi out times'!$B$2330:$C$2997, 2, 0)), 'ICAO LTO Cycle times'!$D$7,VLOOKUP($A452,' Taxi out times'!$B$2330:$C$2997, 2, 0)*60)</f>
        <v>352.6229508196721</v>
      </c>
      <c r="G452" s="30">
        <f>IF(ISNA(VLOOKUP($A452,' Taxi out times'!$B$2998:$C$3661, 2, 0)), 'ICAO LTO Cycle times'!$D$7,VLOOKUP($A452,' Taxi out times'!$B$2998:$C$3661, 2, 0)*60)</f>
        <v>328.15789473684208</v>
      </c>
      <c r="H452" s="30">
        <f>IF(ISNA(VLOOKUP($A452,' Taxi out times'!$B$3662:$C$4362, 2, 0)), 'ICAO LTO Cycle times'!$D$7,VLOOKUP($A452,' Taxi out times'!$B$3662:$C$4362, 2, 0)*60)</f>
        <v>305.30232558139534</v>
      </c>
      <c r="I452" s="30">
        <f>IF(ISNA(VLOOKUP($A452,' Taxi out times'!$B$4363:$C$5052, 2, 0)), 'ICAO LTO Cycle times'!$D$7,VLOOKUP($A452,' Taxi out times'!$B$4363:$C$5052, 2, 0)*60)</f>
        <v>357.6</v>
      </c>
      <c r="J452" s="30">
        <f>IF(ISNA(VLOOKUP($A452,' Taxi out times'!$B$5053:$C$5713, 2, 0)), 'ICAO LTO Cycle times'!$D$7,VLOOKUP($A452,' Taxi out times'!$B$5053:$C$5713, 2, 0)*60)</f>
        <v>437.86363636363637</v>
      </c>
      <c r="K452" s="30">
        <f>IF(ISNA(VLOOKUP($A452,' Taxi out times'!$B$5714:$C$6466, 2, 0)), 'ICAO LTO Cycle times'!$D$7,VLOOKUP($A452,' Taxi out times'!$B$5713:$C$6466, 2, 0)*60)</f>
        <v>551.44508670520236</v>
      </c>
      <c r="L452" s="30">
        <f>IF(ISNA(VLOOKUP($A452,' Taxi out times'!$B$6467:$C$7195, 2, 0)), 'ICAO LTO Cycle times'!$D$7,VLOOKUP($A452,' Taxi out times'!$B$6467:$C$7195, 2, 0)*60)</f>
        <v>531.64556962025313</v>
      </c>
      <c r="M452" s="30">
        <f>IF(ISNA(VLOOKUP($A452,'Taxi in times'!$B$2:$C$483, 2, 0)), 'ICAO LTO Cycle times'!$D$8,VLOOKUP($A452,'Taxi in times'!$B$2:$C$483, 2, 0)*60)</f>
        <v>275.06849315068496</v>
      </c>
      <c r="N452" s="30">
        <f>IF(ISNA(VLOOKUP($A452,'Taxi in times'!$B$483:$C$1074, 2, 0)), 'ICAO LTO Cycle times'!$D$8,VLOOKUP($A452,'Taxi in times'!$B$483:$C$1074, 2, 0)*60)</f>
        <v>278.04878048780483</v>
      </c>
      <c r="O452" s="30">
        <f>IF(ISNA(VLOOKUP($A452,'Taxi in times'!$B$1074:$C$1700, 2, 0)), 'ICAO LTO Cycle times'!$D$8,VLOOKUP($A452,'Taxi in times'!$B$1074:$C$1700, 2, 0)*60)</f>
        <v>261.42857142857139</v>
      </c>
      <c r="P452" s="30">
        <f>IF(ISNA(VLOOKUP($A452,'Taxi in times'!$B$1700:$C$2346, 2, 0)), 'ICAO LTO Cycle times'!$D$8,VLOOKUP($A452,'Taxi in times'!$B$1700:$C$2346, 2, 0)*60)</f>
        <v>284.40528634361237</v>
      </c>
      <c r="Q452" s="30">
        <f>IF(ISNA(VLOOKUP($A452,'Taxi in times'!$B$2346:$C$3020, 2, 0)), 'ICAO LTO Cycle times'!$D$8,VLOOKUP($A452,'Taxi in times'!$B$2346:$C$3020, 2, 0)*60)</f>
        <v>287.5609756097561</v>
      </c>
      <c r="R452" s="30">
        <f>IF(ISNA(VLOOKUP($A452,'Taxi in times'!$B$3020:$C$3684, 2, 0)), 'ICAO LTO Cycle times'!$D$8,VLOOKUP($A452,'Taxi in times'!$B$3020:$C$3684, 2, 0)*60)</f>
        <v>265.41484716157203</v>
      </c>
      <c r="S452" s="30">
        <f>IF(ISNA(VLOOKUP($A452,'Taxi in times'!$B$3684:$C$4389, 2, 0)), 'ICAO LTO Cycle times'!$D$8,VLOOKUP($A452,'Taxi in times'!$B$3684:$C$4389, 2, 0)*60)</f>
        <v>286.0344827586207</v>
      </c>
      <c r="T452" s="30">
        <f>IF(ISNA(VLOOKUP($A452,'Taxi in times'!$B$4389:$C$5084, 2, 0)), 'ICAO LTO Cycle times'!$D$8,VLOOKUP($A452,'Taxi in times'!$B$4389:$C$5084, 2, 0)*60)</f>
        <v>291.10410094637223</v>
      </c>
      <c r="U452" s="30">
        <f>IF(ISNA(VLOOKUP($A452,'Taxi in times'!$B$5085:$C$5749, 2, 0)), 'ICAO LTO Cycle times'!$D$8,VLOOKUP($A452,'Taxi in times'!$B$5085:$C$5749, 2, 0)*60)</f>
        <v>303.00683371298408</v>
      </c>
      <c r="V452" s="30">
        <f>IF(ISNA(VLOOKUP($A452,'Taxi in times'!$B$5750:$C$6509, 2, 0)), 'ICAO LTO Cycle times'!$D$8,VLOOKUP($A452,'Taxi in times'!$B$5750:$C$6509, 2, 0)*60)</f>
        <v>264.24418604651163</v>
      </c>
      <c r="W452" s="30">
        <f>IF(ISNA(VLOOKUP($A452,'Taxi in times'!$B$6510:$C$7239, 2, 0)), 'ICAO LTO Cycle times'!$D$8,VLOOKUP($A452,'Taxi in times'!$B$6510:$C$7239, 2, 0)*60)</f>
        <v>294.04580152671758</v>
      </c>
    </row>
    <row r="453" spans="1:23">
      <c r="A453" s="3" t="s">
        <v>719</v>
      </c>
      <c r="B453" s="30">
        <f>IF(ISNA(VLOOKUP($A453,' Taxi out times'!$B$2:$C$483, 2, 0)), 'ICAO LTO Cycle times'!$D$7,VLOOKUP($A453,' Taxi out times'!$B$2:$C$483, 2, 0)*60)</f>
        <v>371.95704057279232</v>
      </c>
      <c r="C453" s="30">
        <f>IF(ISNA(VLOOKUP($A453,' Taxi out times'!$B$484:$C$1071, 2, 0)), 'ICAO LTO Cycle times'!$D$7,VLOOKUP($A453,' Taxi out times'!$B$484:$C$1071, 2, 0)*60)</f>
        <v>387.00536672629698</v>
      </c>
      <c r="D453" s="30">
        <f>IF(ISNA(VLOOKUP($A453,' Taxi out times'!$B$1072:$C$1692, 2, 0)), 'ICAO LTO Cycle times'!$D$7,VLOOKUP($A453,' Taxi out times'!$B$1072:$C$1692, 2, 0)*60)</f>
        <v>408.87750349324642</v>
      </c>
      <c r="E453" s="30">
        <f>IF(ISNA(VLOOKUP($A453,' Taxi out times'!$B$1693:$C$2329, 2, 0)), 'ICAO LTO Cycle times'!$D$7,VLOOKUP($A453,' Taxi out times'!$B$1693:$C$2329, 2, 0)*60)</f>
        <v>436.61645422943224</v>
      </c>
      <c r="F453" s="30">
        <f>IF(ISNA(VLOOKUP($A453,' Taxi out times'!$B$2330:$C$2997, 2, 0)), 'ICAO LTO Cycle times'!$D$7,VLOOKUP($A453,' Taxi out times'!$B$2330:$C$2997, 2, 0)*60)</f>
        <v>412.1541637990365</v>
      </c>
      <c r="G453" s="30">
        <f>IF(ISNA(VLOOKUP($A453,' Taxi out times'!$B$2998:$C$3661, 2, 0)), 'ICAO LTO Cycle times'!$D$7,VLOOKUP($A453,' Taxi out times'!$B$2998:$C$3661, 2, 0)*60)</f>
        <v>412.87671232876716</v>
      </c>
      <c r="H453" s="30">
        <f>IF(ISNA(VLOOKUP($A453,' Taxi out times'!$B$3662:$C$4362, 2, 0)), 'ICAO LTO Cycle times'!$D$7,VLOOKUP($A453,' Taxi out times'!$B$3662:$C$4362, 2, 0)*60)</f>
        <v>393.66058906030855</v>
      </c>
      <c r="I453" s="30">
        <f>IF(ISNA(VLOOKUP($A453,' Taxi out times'!$B$4363:$C$5052, 2, 0)), 'ICAO LTO Cycle times'!$D$7,VLOOKUP($A453,' Taxi out times'!$B$4363:$C$5052, 2, 0)*60)</f>
        <v>398.03837953091681</v>
      </c>
      <c r="J453" s="30">
        <f>IF(ISNA(VLOOKUP($A453,' Taxi out times'!$B$5053:$C$5713, 2, 0)), 'ICAO LTO Cycle times'!$D$7,VLOOKUP($A453,' Taxi out times'!$B$5053:$C$5713, 2, 0)*60)</f>
        <v>425.39730134932535</v>
      </c>
      <c r="K453" s="30">
        <f>IF(ISNA(VLOOKUP($A453,' Taxi out times'!$B$5714:$C$6466, 2, 0)), 'ICAO LTO Cycle times'!$D$7,VLOOKUP($A453,' Taxi out times'!$B$5713:$C$6466, 2, 0)*60)</f>
        <v>397.18918918918916</v>
      </c>
      <c r="L453" s="30">
        <f>IF(ISNA(VLOOKUP($A453,' Taxi out times'!$B$6467:$C$7195, 2, 0)), 'ICAO LTO Cycle times'!$D$7,VLOOKUP($A453,' Taxi out times'!$B$6467:$C$7195, 2, 0)*60)</f>
        <v>382.56070640176603</v>
      </c>
      <c r="M453" s="30">
        <f>IF(ISNA(VLOOKUP($A453,'Taxi in times'!$B$2:$C$483, 2, 0)), 'ICAO LTO Cycle times'!$D$8,VLOOKUP($A453,'Taxi in times'!$B$2:$C$483, 2, 0)*60)</f>
        <v>140.05835764902042</v>
      </c>
      <c r="N453" s="30">
        <f>IF(ISNA(VLOOKUP($A453,'Taxi in times'!$B$483:$C$1074, 2, 0)), 'ICAO LTO Cycle times'!$D$8,VLOOKUP($A453,'Taxi in times'!$B$483:$C$1074, 2, 0)*60)</f>
        <v>139.94293865905848</v>
      </c>
      <c r="O453" s="30">
        <f>IF(ISNA(VLOOKUP($A453,'Taxi in times'!$B$1074:$C$1700, 2, 0)), 'ICAO LTO Cycle times'!$D$8,VLOOKUP($A453,'Taxi in times'!$B$1074:$C$1700, 2, 0)*60)</f>
        <v>155.66037735849056</v>
      </c>
      <c r="P453" s="30">
        <f>IF(ISNA(VLOOKUP($A453,'Taxi in times'!$B$1700:$C$2346, 2, 0)), 'ICAO LTO Cycle times'!$D$8,VLOOKUP($A453,'Taxi in times'!$B$1700:$C$2346, 2, 0)*60)</f>
        <v>169.04593639575972</v>
      </c>
      <c r="Q453" s="30">
        <f>IF(ISNA(VLOOKUP($A453,'Taxi in times'!$B$2346:$C$3020, 2, 0)), 'ICAO LTO Cycle times'!$D$8,VLOOKUP($A453,'Taxi in times'!$B$2346:$C$3020, 2, 0)*60)</f>
        <v>169.22971114167814</v>
      </c>
      <c r="R453" s="30">
        <f>IF(ISNA(VLOOKUP($A453,'Taxi in times'!$B$3020:$C$3684, 2, 0)), 'ICAO LTO Cycle times'!$D$8,VLOOKUP($A453,'Taxi in times'!$B$3020:$C$3684, 2, 0)*60)</f>
        <v>172.37442922374427</v>
      </c>
      <c r="S453" s="30">
        <f>IF(ISNA(VLOOKUP($A453,'Taxi in times'!$B$3684:$C$4389, 2, 0)), 'ICAO LTO Cycle times'!$D$8,VLOOKUP($A453,'Taxi in times'!$B$3684:$C$4389, 2, 0)*60)</f>
        <v>177.34550561797752</v>
      </c>
      <c r="T453" s="30">
        <f>IF(ISNA(VLOOKUP($A453,'Taxi in times'!$B$4389:$C$5084, 2, 0)), 'ICAO LTO Cycle times'!$D$8,VLOOKUP($A453,'Taxi in times'!$B$4389:$C$5084, 2, 0)*60)</f>
        <v>180.43134435657799</v>
      </c>
      <c r="U453" s="30">
        <f>IF(ISNA(VLOOKUP($A453,'Taxi in times'!$B$5085:$C$5749, 2, 0)), 'ICAO LTO Cycle times'!$D$8,VLOOKUP($A453,'Taxi in times'!$B$5085:$C$5749, 2, 0)*60)</f>
        <v>238.07633587786259</v>
      </c>
      <c r="V453" s="30">
        <f>IF(ISNA(VLOOKUP($A453,'Taxi in times'!$B$5750:$C$6509, 2, 0)), 'ICAO LTO Cycle times'!$D$8,VLOOKUP($A453,'Taxi in times'!$B$5750:$C$6509, 2, 0)*60)</f>
        <v>195.54347826086956</v>
      </c>
      <c r="W453" s="30">
        <f>IF(ISNA(VLOOKUP($A453,'Taxi in times'!$B$6510:$C$7239, 2, 0)), 'ICAO LTO Cycle times'!$D$8,VLOOKUP($A453,'Taxi in times'!$B$6510:$C$7239, 2, 0)*60)</f>
        <v>177.18061674008811</v>
      </c>
    </row>
    <row r="454" spans="1:23">
      <c r="A454" s="3" t="s">
        <v>720</v>
      </c>
      <c r="B454" s="30">
        <f>IF(ISNA(VLOOKUP($A454,' Taxi out times'!$B$2:$C$483, 2, 0)), 'ICAO LTO Cycle times'!$D$7,VLOOKUP($A454,' Taxi out times'!$B$2:$C$483, 2, 0)*60)</f>
        <v>334.02843601895734</v>
      </c>
      <c r="C454" s="30">
        <f>IF(ISNA(VLOOKUP($A454,' Taxi out times'!$B$484:$C$1071, 2, 0)), 'ICAO LTO Cycle times'!$D$7,VLOOKUP($A454,' Taxi out times'!$B$484:$C$1071, 2, 0)*60)</f>
        <v>361.62822252374491</v>
      </c>
      <c r="D454" s="30">
        <f>IF(ISNA(VLOOKUP($A454,' Taxi out times'!$B$1072:$C$1692, 2, 0)), 'ICAO LTO Cycle times'!$D$7,VLOOKUP($A454,' Taxi out times'!$B$1072:$C$1692, 2, 0)*60)</f>
        <v>365.5274261603376</v>
      </c>
      <c r="E454" s="30">
        <f>IF(ISNA(VLOOKUP($A454,' Taxi out times'!$B$1693:$C$2329, 2, 0)), 'ICAO LTO Cycle times'!$D$7,VLOOKUP($A454,' Taxi out times'!$B$1693:$C$2329, 2, 0)*60)</f>
        <v>376.97632058287797</v>
      </c>
      <c r="F454" s="30">
        <f>IF(ISNA(VLOOKUP($A454,' Taxi out times'!$B$2330:$C$2997, 2, 0)), 'ICAO LTO Cycle times'!$D$7,VLOOKUP($A454,' Taxi out times'!$B$2330:$C$2997, 2, 0)*60)</f>
        <v>368.73366381252816</v>
      </c>
      <c r="G454" s="30">
        <f>IF(ISNA(VLOOKUP($A454,' Taxi out times'!$B$2998:$C$3661, 2, 0)), 'ICAO LTO Cycle times'!$D$7,VLOOKUP($A454,' Taxi out times'!$B$2998:$C$3661, 2, 0)*60)</f>
        <v>378.73278236914598</v>
      </c>
      <c r="H454" s="30">
        <f>IF(ISNA(VLOOKUP($A454,' Taxi out times'!$B$3662:$C$4362, 2, 0)), 'ICAO LTO Cycle times'!$D$7,VLOOKUP($A454,' Taxi out times'!$B$3662:$C$4362, 2, 0)*60)</f>
        <v>373.90077378243058</v>
      </c>
      <c r="I454" s="30">
        <f>IF(ISNA(VLOOKUP($A454,' Taxi out times'!$B$4363:$C$5052, 2, 0)), 'ICAO LTO Cycle times'!$D$7,VLOOKUP($A454,' Taxi out times'!$B$4363:$C$5052, 2, 0)*60)</f>
        <v>371.09665427509293</v>
      </c>
      <c r="J454" s="30">
        <f>IF(ISNA(VLOOKUP($A454,' Taxi out times'!$B$5053:$C$5713, 2, 0)), 'ICAO LTO Cycle times'!$D$7,VLOOKUP($A454,' Taxi out times'!$B$5053:$C$5713, 2, 0)*60)</f>
        <v>412.40870527480632</v>
      </c>
      <c r="K454" s="30">
        <f>IF(ISNA(VLOOKUP($A454,' Taxi out times'!$B$5714:$C$6466, 2, 0)), 'ICAO LTO Cycle times'!$D$7,VLOOKUP($A454,' Taxi out times'!$B$5713:$C$6466, 2, 0)*60)</f>
        <v>411.21541155866896</v>
      </c>
      <c r="L454" s="30">
        <f>IF(ISNA(VLOOKUP($A454,' Taxi out times'!$B$6467:$C$7195, 2, 0)), 'ICAO LTO Cycle times'!$D$7,VLOOKUP($A454,' Taxi out times'!$B$6467:$C$7195, 2, 0)*60)</f>
        <v>428.93661240041564</v>
      </c>
      <c r="M454" s="30">
        <f>IF(ISNA(VLOOKUP($A454,'Taxi in times'!$B$2:$C$483, 2, 0)), 'ICAO LTO Cycle times'!$D$8,VLOOKUP($A454,'Taxi in times'!$B$2:$C$483, 2, 0)*60)</f>
        <v>241.10129163834125</v>
      </c>
      <c r="N454" s="30">
        <f>IF(ISNA(VLOOKUP($A454,'Taxi in times'!$B$483:$C$1074, 2, 0)), 'ICAO LTO Cycle times'!$D$8,VLOOKUP($A454,'Taxi in times'!$B$483:$C$1074, 2, 0)*60)</f>
        <v>255.85714285714286</v>
      </c>
      <c r="O454" s="30">
        <f>IF(ISNA(VLOOKUP($A454,'Taxi in times'!$B$1074:$C$1700, 2, 0)), 'ICAO LTO Cycle times'!$D$8,VLOOKUP($A454,'Taxi in times'!$B$1074:$C$1700, 2, 0)*60)</f>
        <v>249.36319104268719</v>
      </c>
      <c r="P454" s="30">
        <f>IF(ISNA(VLOOKUP($A454,'Taxi in times'!$B$1700:$C$2346, 2, 0)), 'ICAO LTO Cycle times'!$D$8,VLOOKUP($A454,'Taxi in times'!$B$1700:$C$2346, 2, 0)*60)</f>
        <v>247.47720364741642</v>
      </c>
      <c r="Q454" s="30">
        <f>IF(ISNA(VLOOKUP($A454,'Taxi in times'!$B$2346:$C$3020, 2, 0)), 'ICAO LTO Cycle times'!$D$8,VLOOKUP($A454,'Taxi in times'!$B$2346:$C$3020, 2, 0)*60)</f>
        <v>241.76072234762978</v>
      </c>
      <c r="R454" s="30">
        <f>IF(ISNA(VLOOKUP($A454,'Taxi in times'!$B$3020:$C$3684, 2, 0)), 'ICAO LTO Cycle times'!$D$8,VLOOKUP($A454,'Taxi in times'!$B$3020:$C$3684, 2, 0)*60)</f>
        <v>252.60110294117646</v>
      </c>
      <c r="S454" s="30">
        <f>IF(ISNA(VLOOKUP($A454,'Taxi in times'!$B$3684:$C$4389, 2, 0)), 'ICAO LTO Cycle times'!$D$8,VLOOKUP($A454,'Taxi in times'!$B$3684:$C$4389, 2, 0)*60)</f>
        <v>246.14754098360658</v>
      </c>
      <c r="T454" s="30">
        <f>IF(ISNA(VLOOKUP($A454,'Taxi in times'!$B$4389:$C$5084, 2, 0)), 'ICAO LTO Cycle times'!$D$8,VLOOKUP($A454,'Taxi in times'!$B$4389:$C$5084, 2, 0)*60)</f>
        <v>249.85032740879325</v>
      </c>
      <c r="U454" s="30">
        <f>IF(ISNA(VLOOKUP($A454,'Taxi in times'!$B$5085:$C$5749, 2, 0)), 'ICAO LTO Cycle times'!$D$8,VLOOKUP($A454,'Taxi in times'!$B$5085:$C$5749, 2, 0)*60)</f>
        <v>266.24861674658797</v>
      </c>
      <c r="V454" s="30">
        <f>IF(ISNA(VLOOKUP($A454,'Taxi in times'!$B$5750:$C$6509, 2, 0)), 'ICAO LTO Cycle times'!$D$8,VLOOKUP($A454,'Taxi in times'!$B$5750:$C$6509, 2, 0)*60)</f>
        <v>266.28272251308897</v>
      </c>
      <c r="W454" s="30">
        <f>IF(ISNA(VLOOKUP($A454,'Taxi in times'!$B$6510:$C$7239, 2, 0)), 'ICAO LTO Cycle times'!$D$8,VLOOKUP($A454,'Taxi in times'!$B$6510:$C$7239, 2, 0)*60)</f>
        <v>278.17803948735713</v>
      </c>
    </row>
    <row r="455" spans="1:23">
      <c r="A455" s="3" t="s">
        <v>721</v>
      </c>
      <c r="B455" s="30">
        <f>IF(ISNA(VLOOKUP($A455,' Taxi out times'!$B$2:$C$483, 2, 0)), 'ICAO LTO Cycle times'!$D$7,VLOOKUP($A455,' Taxi out times'!$B$2:$C$483, 2, 0)*60)</f>
        <v>363.96887159533071</v>
      </c>
      <c r="C455" s="30">
        <f>IF(ISNA(VLOOKUP($A455,' Taxi out times'!$B$484:$C$1071, 2, 0)), 'ICAO LTO Cycle times'!$D$7,VLOOKUP($A455,' Taxi out times'!$B$484:$C$1071, 2, 0)*60)</f>
        <v>339.96309963099634</v>
      </c>
      <c r="D455" s="30">
        <f>IF(ISNA(VLOOKUP($A455,' Taxi out times'!$B$1072:$C$1692, 2, 0)), 'ICAO LTO Cycle times'!$D$7,VLOOKUP($A455,' Taxi out times'!$B$1072:$C$1692, 2, 0)*60)</f>
        <v>348.04428044280439</v>
      </c>
      <c r="E455" s="30">
        <f>IF(ISNA(VLOOKUP($A455,' Taxi out times'!$B$1693:$C$2329, 2, 0)), 'ICAO LTO Cycle times'!$D$7,VLOOKUP($A455,' Taxi out times'!$B$1693:$C$2329, 2, 0)*60)</f>
        <v>343.40869565217389</v>
      </c>
      <c r="F455" s="30">
        <f>IF(ISNA(VLOOKUP($A455,' Taxi out times'!$B$2330:$C$2997, 2, 0)), 'ICAO LTO Cycle times'!$D$7,VLOOKUP($A455,' Taxi out times'!$B$2330:$C$2997, 2, 0)*60)</f>
        <v>365.90000000000003</v>
      </c>
      <c r="G455" s="30">
        <f>IF(ISNA(VLOOKUP($A455,' Taxi out times'!$B$2998:$C$3661, 2, 0)), 'ICAO LTO Cycle times'!$D$7,VLOOKUP($A455,' Taxi out times'!$B$2998:$C$3661, 2, 0)*60)</f>
        <v>376.38418079096044</v>
      </c>
      <c r="H455" s="30">
        <f>IF(ISNA(VLOOKUP($A455,' Taxi out times'!$B$3662:$C$4362, 2, 0)), 'ICAO LTO Cycle times'!$D$7,VLOOKUP($A455,' Taxi out times'!$B$3662:$C$4362, 2, 0)*60)</f>
        <v>365.87188612099641</v>
      </c>
      <c r="I455" s="30">
        <f>IF(ISNA(VLOOKUP($A455,' Taxi out times'!$B$4363:$C$5052, 2, 0)), 'ICAO LTO Cycle times'!$D$7,VLOOKUP($A455,' Taxi out times'!$B$4363:$C$5052, 2, 0)*60)</f>
        <v>384.16783216783216</v>
      </c>
      <c r="J455" s="30">
        <f>IF(ISNA(VLOOKUP($A455,' Taxi out times'!$B$5053:$C$5713, 2, 0)), 'ICAO LTO Cycle times'!$D$7,VLOOKUP($A455,' Taxi out times'!$B$5053:$C$5713, 2, 0)*60)</f>
        <v>379.06103286384973</v>
      </c>
      <c r="K455" s="30">
        <f>IF(ISNA(VLOOKUP($A455,' Taxi out times'!$B$5714:$C$6466, 2, 0)), 'ICAO LTO Cycle times'!$D$7,VLOOKUP($A455,' Taxi out times'!$B$5713:$C$6466, 2, 0)*60)</f>
        <v>411.43805309734518</v>
      </c>
      <c r="L455" s="30">
        <f>IF(ISNA(VLOOKUP($A455,' Taxi out times'!$B$6467:$C$7195, 2, 0)), 'ICAO LTO Cycle times'!$D$7,VLOOKUP($A455,' Taxi out times'!$B$6467:$C$7195, 2, 0)*60)</f>
        <v>366.09375</v>
      </c>
      <c r="M455" s="30">
        <f>IF(ISNA(VLOOKUP($A455,'Taxi in times'!$B$2:$C$483, 2, 0)), 'ICAO LTO Cycle times'!$D$8,VLOOKUP($A455,'Taxi in times'!$B$2:$C$483, 2, 0)*60)</f>
        <v>193.39805825242718</v>
      </c>
      <c r="N455" s="30">
        <f>IF(ISNA(VLOOKUP($A455,'Taxi in times'!$B$483:$C$1074, 2, 0)), 'ICAO LTO Cycle times'!$D$8,VLOOKUP($A455,'Taxi in times'!$B$483:$C$1074, 2, 0)*60)</f>
        <v>184.40366972477065</v>
      </c>
      <c r="O455" s="30">
        <f>IF(ISNA(VLOOKUP($A455,'Taxi in times'!$B$1074:$C$1700, 2, 0)), 'ICAO LTO Cycle times'!$D$8,VLOOKUP($A455,'Taxi in times'!$B$1074:$C$1700, 2, 0)*60)</f>
        <v>179.88868274582561</v>
      </c>
      <c r="P455" s="30">
        <f>IF(ISNA(VLOOKUP($A455,'Taxi in times'!$B$1700:$C$2346, 2, 0)), 'ICAO LTO Cycle times'!$D$8,VLOOKUP($A455,'Taxi in times'!$B$1700:$C$2346, 2, 0)*60)</f>
        <v>176.04852686308493</v>
      </c>
      <c r="Q455" s="30">
        <f>IF(ISNA(VLOOKUP($A455,'Taxi in times'!$B$2346:$C$3020, 2, 0)), 'ICAO LTO Cycle times'!$D$8,VLOOKUP($A455,'Taxi in times'!$B$2346:$C$3020, 2, 0)*60)</f>
        <v>209.15422885572139</v>
      </c>
      <c r="R455" s="30">
        <f>IF(ISNA(VLOOKUP($A455,'Taxi in times'!$B$3020:$C$3684, 2, 0)), 'ICAO LTO Cycle times'!$D$8,VLOOKUP($A455,'Taxi in times'!$B$3020:$C$3684, 2, 0)*60)</f>
        <v>205.93984962406017</v>
      </c>
      <c r="S455" s="30">
        <f>IF(ISNA(VLOOKUP($A455,'Taxi in times'!$B$3684:$C$4389, 2, 0)), 'ICAO LTO Cycle times'!$D$8,VLOOKUP($A455,'Taxi in times'!$B$3684:$C$4389, 2, 0)*60)</f>
        <v>213.36898395721926</v>
      </c>
      <c r="T455" s="30">
        <f>IF(ISNA(VLOOKUP($A455,'Taxi in times'!$B$4389:$C$5084, 2, 0)), 'ICAO LTO Cycle times'!$D$8,VLOOKUP($A455,'Taxi in times'!$B$4389:$C$5084, 2, 0)*60)</f>
        <v>207.40027510316369</v>
      </c>
      <c r="U455" s="30">
        <f>IF(ISNA(VLOOKUP($A455,'Taxi in times'!$B$5085:$C$5749, 2, 0)), 'ICAO LTO Cycle times'!$D$8,VLOOKUP($A455,'Taxi in times'!$B$5085:$C$5749, 2, 0)*60)</f>
        <v>221.78403755868544</v>
      </c>
      <c r="V455" s="30">
        <f>IF(ISNA(VLOOKUP($A455,'Taxi in times'!$B$5750:$C$6509, 2, 0)), 'ICAO LTO Cycle times'!$D$8,VLOOKUP($A455,'Taxi in times'!$B$5750:$C$6509, 2, 0)*60)</f>
        <v>213.55704697986576</v>
      </c>
      <c r="W455" s="30">
        <f>IF(ISNA(VLOOKUP($A455,'Taxi in times'!$B$6510:$C$7239, 2, 0)), 'ICAO LTO Cycle times'!$D$8,VLOOKUP($A455,'Taxi in times'!$B$6510:$C$7239, 2, 0)*60)</f>
        <v>203.34661354581675</v>
      </c>
    </row>
    <row r="456" spans="1:23">
      <c r="A456" s="3" t="s">
        <v>722</v>
      </c>
      <c r="B456" s="30">
        <f>IF(ISNA(VLOOKUP($A456,' Taxi out times'!$B$2:$C$483, 2, 0)), 'ICAO LTO Cycle times'!$D$7,VLOOKUP($A456,' Taxi out times'!$B$2:$C$483, 2, 0)*60)</f>
        <v>471.42857142857139</v>
      </c>
      <c r="C456" s="30">
        <f>IF(ISNA(VLOOKUP($A456,' Taxi out times'!$B$484:$C$1071, 2, 0)), 'ICAO LTO Cycle times'!$D$7,VLOOKUP($A456,' Taxi out times'!$B$484:$C$1071, 2, 0)*60)</f>
        <v>436.03773584905662</v>
      </c>
      <c r="D456" s="30">
        <f>IF(ISNA(VLOOKUP($A456,' Taxi out times'!$B$1072:$C$1692, 2, 0)), 'ICAO LTO Cycle times'!$D$7,VLOOKUP($A456,' Taxi out times'!$B$1072:$C$1692, 2, 0)*60)</f>
        <v>447.25925925925924</v>
      </c>
      <c r="E456" s="30">
        <f>IF(ISNA(VLOOKUP($A456,' Taxi out times'!$B$1693:$C$2329, 2, 0)), 'ICAO LTO Cycle times'!$D$7,VLOOKUP($A456,' Taxi out times'!$B$1693:$C$2329, 2, 0)*60)</f>
        <v>438.1395348837209</v>
      </c>
      <c r="F456" s="30">
        <f>IF(ISNA(VLOOKUP($A456,' Taxi out times'!$B$2330:$C$2997, 2, 0)), 'ICAO LTO Cycle times'!$D$7,VLOOKUP($A456,' Taxi out times'!$B$2330:$C$2997, 2, 0)*60)</f>
        <v>438.83614088820826</v>
      </c>
      <c r="G456" s="30">
        <f>IF(ISNA(VLOOKUP($A456,' Taxi out times'!$B$2998:$C$3661, 2, 0)), 'ICAO LTO Cycle times'!$D$7,VLOOKUP($A456,' Taxi out times'!$B$2998:$C$3661, 2, 0)*60)</f>
        <v>401.19402985074623</v>
      </c>
      <c r="H456" s="30">
        <f>IF(ISNA(VLOOKUP($A456,' Taxi out times'!$B$3662:$C$4362, 2, 0)), 'ICAO LTO Cycle times'!$D$7,VLOOKUP($A456,' Taxi out times'!$B$3662:$C$4362, 2, 0)*60)</f>
        <v>423.1726283048211</v>
      </c>
      <c r="I456" s="30">
        <f>IF(ISNA(VLOOKUP($A456,' Taxi out times'!$B$4363:$C$5052, 2, 0)), 'ICAO LTO Cycle times'!$D$7,VLOOKUP($A456,' Taxi out times'!$B$4363:$C$5052, 2, 0)*60)</f>
        <v>458.53904282115866</v>
      </c>
      <c r="J456" s="30">
        <f>IF(ISNA(VLOOKUP($A456,' Taxi out times'!$B$5053:$C$5713, 2, 0)), 'ICAO LTO Cycle times'!$D$7,VLOOKUP($A456,' Taxi out times'!$B$5053:$C$5713, 2, 0)*60)</f>
        <v>522.34113712374585</v>
      </c>
      <c r="K456" s="30">
        <f>IF(ISNA(VLOOKUP($A456,' Taxi out times'!$B$5714:$C$6466, 2, 0)), 'ICAO LTO Cycle times'!$D$7,VLOOKUP($A456,' Taxi out times'!$B$5713:$C$6466, 2, 0)*60)</f>
        <v>548.828125</v>
      </c>
      <c r="L456" s="30">
        <f>IF(ISNA(VLOOKUP($A456,' Taxi out times'!$B$6467:$C$7195, 2, 0)), 'ICAO LTO Cycle times'!$D$7,VLOOKUP($A456,' Taxi out times'!$B$6467:$C$7195, 2, 0)*60)</f>
        <v>537.57746478873241</v>
      </c>
      <c r="M456" s="30">
        <f>IF(ISNA(VLOOKUP($A456,'Taxi in times'!$B$2:$C$483, 2, 0)), 'ICAO LTO Cycle times'!$D$8,VLOOKUP($A456,'Taxi in times'!$B$2:$C$483, 2, 0)*60)</f>
        <v>221.1659192825112</v>
      </c>
      <c r="N456" s="30">
        <f>IF(ISNA(VLOOKUP($A456,'Taxi in times'!$B$483:$C$1074, 2, 0)), 'ICAO LTO Cycle times'!$D$8,VLOOKUP($A456,'Taxi in times'!$B$483:$C$1074, 2, 0)*60)</f>
        <v>250.75471698113208</v>
      </c>
      <c r="O456" s="30">
        <f>IF(ISNA(VLOOKUP($A456,'Taxi in times'!$B$1074:$C$1700, 2, 0)), 'ICAO LTO Cycle times'!$D$8,VLOOKUP($A456,'Taxi in times'!$B$1074:$C$1700, 2, 0)*60)</f>
        <v>258.22222222222223</v>
      </c>
      <c r="P456" s="30">
        <f>IF(ISNA(VLOOKUP($A456,'Taxi in times'!$B$1700:$C$2346, 2, 0)), 'ICAO LTO Cycle times'!$D$8,VLOOKUP($A456,'Taxi in times'!$B$1700:$C$2346, 2, 0)*60)</f>
        <v>260.59322033898309</v>
      </c>
      <c r="Q456" s="30">
        <f>IF(ISNA(VLOOKUP($A456,'Taxi in times'!$B$2346:$C$3020, 2, 0)), 'ICAO LTO Cycle times'!$D$8,VLOOKUP($A456,'Taxi in times'!$B$2346:$C$3020, 2, 0)*60)</f>
        <v>248.70229007633588</v>
      </c>
      <c r="R456" s="30">
        <f>IF(ISNA(VLOOKUP($A456,'Taxi in times'!$B$3020:$C$3684, 2, 0)), 'ICAO LTO Cycle times'!$D$8,VLOOKUP($A456,'Taxi in times'!$B$3020:$C$3684, 2, 0)*60)</f>
        <v>237.6358695652174</v>
      </c>
      <c r="S456" s="30">
        <f>IF(ISNA(VLOOKUP($A456,'Taxi in times'!$B$3684:$C$4389, 2, 0)), 'ICAO LTO Cycle times'!$D$8,VLOOKUP($A456,'Taxi in times'!$B$3684:$C$4389, 2, 0)*60)</f>
        <v>242.0496894409938</v>
      </c>
      <c r="T456" s="30">
        <f>IF(ISNA(VLOOKUP($A456,'Taxi in times'!$B$4389:$C$5084, 2, 0)), 'ICAO LTO Cycle times'!$D$8,VLOOKUP($A456,'Taxi in times'!$B$4389:$C$5084, 2, 0)*60)</f>
        <v>241.28463476070527</v>
      </c>
      <c r="U456" s="30">
        <f>IF(ISNA(VLOOKUP($A456,'Taxi in times'!$B$5085:$C$5749, 2, 0)), 'ICAO LTO Cycle times'!$D$8,VLOOKUP($A456,'Taxi in times'!$B$5085:$C$5749, 2, 0)*60)</f>
        <v>252</v>
      </c>
      <c r="V456" s="30">
        <f>IF(ISNA(VLOOKUP($A456,'Taxi in times'!$B$5750:$C$6509, 2, 0)), 'ICAO LTO Cycle times'!$D$8,VLOOKUP($A456,'Taxi in times'!$B$5750:$C$6509, 2, 0)*60)</f>
        <v>259.03771131339403</v>
      </c>
      <c r="W456" s="30">
        <f>IF(ISNA(VLOOKUP($A456,'Taxi in times'!$B$6510:$C$7239, 2, 0)), 'ICAO LTO Cycle times'!$D$8,VLOOKUP($A456,'Taxi in times'!$B$6510:$C$7239, 2, 0)*60)</f>
        <v>290.96045197740114</v>
      </c>
    </row>
    <row r="457" spans="1:23">
      <c r="A457" s="3" t="s">
        <v>723</v>
      </c>
      <c r="B457" s="30">
        <f>IF(ISNA(VLOOKUP($A457,' Taxi out times'!$B$2:$C$483, 2, 0)), 'ICAO LTO Cycle times'!$D$7,VLOOKUP($A457,' Taxi out times'!$B$2:$C$483, 2, 0)*60)</f>
        <v>424.70967741935482</v>
      </c>
      <c r="C457" s="30">
        <f>IF(ISNA(VLOOKUP($A457,' Taxi out times'!$B$484:$C$1071, 2, 0)), 'ICAO LTO Cycle times'!$D$7,VLOOKUP($A457,' Taxi out times'!$B$484:$C$1071, 2, 0)*60)</f>
        <v>463.1012658227848</v>
      </c>
      <c r="D457" s="30">
        <f>IF(ISNA(VLOOKUP($A457,' Taxi out times'!$B$1072:$C$1692, 2, 0)), 'ICAO LTO Cycle times'!$D$7,VLOOKUP($A457,' Taxi out times'!$B$1072:$C$1692, 2, 0)*60)</f>
        <v>459.32405566600397</v>
      </c>
      <c r="E457" s="30">
        <f>IF(ISNA(VLOOKUP($A457,' Taxi out times'!$B$1693:$C$2329, 2, 0)), 'ICAO LTO Cycle times'!$D$7,VLOOKUP($A457,' Taxi out times'!$B$1693:$C$2329, 2, 0)*60)</f>
        <v>455.75163398692808</v>
      </c>
      <c r="F457" s="30">
        <f>IF(ISNA(VLOOKUP($A457,' Taxi out times'!$B$2330:$C$2997, 2, 0)), 'ICAO LTO Cycle times'!$D$7,VLOOKUP($A457,' Taxi out times'!$B$2330:$C$2997, 2, 0)*60)</f>
        <v>437.12143928035982</v>
      </c>
      <c r="G457" s="30">
        <f>IF(ISNA(VLOOKUP($A457,' Taxi out times'!$B$2998:$C$3661, 2, 0)), 'ICAO LTO Cycle times'!$D$7,VLOOKUP($A457,' Taxi out times'!$B$2998:$C$3661, 2, 0)*60)</f>
        <v>443.75172413793103</v>
      </c>
      <c r="H457" s="30">
        <f>IF(ISNA(VLOOKUP($A457,' Taxi out times'!$B$3662:$C$4362, 2, 0)), 'ICAO LTO Cycle times'!$D$7,VLOOKUP($A457,' Taxi out times'!$B$3662:$C$4362, 2, 0)*60)</f>
        <v>446.90721649484539</v>
      </c>
      <c r="I457" s="30">
        <f>IF(ISNA(VLOOKUP($A457,' Taxi out times'!$B$4363:$C$5052, 2, 0)), 'ICAO LTO Cycle times'!$D$7,VLOOKUP($A457,' Taxi out times'!$B$4363:$C$5052, 2, 0)*60)</f>
        <v>432.02210962690003</v>
      </c>
      <c r="J457" s="30">
        <f>IF(ISNA(VLOOKUP($A457,' Taxi out times'!$B$5053:$C$5713, 2, 0)), 'ICAO LTO Cycle times'!$D$7,VLOOKUP($A457,' Taxi out times'!$B$5053:$C$5713, 2, 0)*60)</f>
        <v>478.44917918267549</v>
      </c>
      <c r="K457" s="30">
        <f>IF(ISNA(VLOOKUP($A457,' Taxi out times'!$B$5714:$C$6466, 2, 0)), 'ICAO LTO Cycle times'!$D$7,VLOOKUP($A457,' Taxi out times'!$B$5713:$C$6466, 2, 0)*60)</f>
        <v>484.90123870103787</v>
      </c>
      <c r="L457" s="30">
        <f>IF(ISNA(VLOOKUP($A457,' Taxi out times'!$B$6467:$C$7195, 2, 0)), 'ICAO LTO Cycle times'!$D$7,VLOOKUP($A457,' Taxi out times'!$B$6467:$C$7195, 2, 0)*60)</f>
        <v>496.68345323741005</v>
      </c>
      <c r="M457" s="30">
        <f>IF(ISNA(VLOOKUP($A457,'Taxi in times'!$B$2:$C$483, 2, 0)), 'ICAO LTO Cycle times'!$D$8,VLOOKUP($A457,'Taxi in times'!$B$2:$C$483, 2, 0)*60)</f>
        <v>244.23407917383824</v>
      </c>
      <c r="N457" s="30">
        <f>IF(ISNA(VLOOKUP($A457,'Taxi in times'!$B$483:$C$1074, 2, 0)), 'ICAO LTO Cycle times'!$D$8,VLOOKUP($A457,'Taxi in times'!$B$483:$C$1074, 2, 0)*60)</f>
        <v>229.85915492957744</v>
      </c>
      <c r="O457" s="30">
        <f>IF(ISNA(VLOOKUP($A457,'Taxi in times'!$B$1074:$C$1700, 2, 0)), 'ICAO LTO Cycle times'!$D$8,VLOOKUP($A457,'Taxi in times'!$B$1074:$C$1700, 2, 0)*60)</f>
        <v>236.58823529411765</v>
      </c>
      <c r="P457" s="30">
        <f>IF(ISNA(VLOOKUP($A457,'Taxi in times'!$B$1700:$C$2346, 2, 0)), 'ICAO LTO Cycle times'!$D$8,VLOOKUP($A457,'Taxi in times'!$B$1700:$C$2346, 2, 0)*60)</f>
        <v>233.3405172413793</v>
      </c>
      <c r="Q457" s="30">
        <f>IF(ISNA(VLOOKUP($A457,'Taxi in times'!$B$2346:$C$3020, 2, 0)), 'ICAO LTO Cycle times'!$D$8,VLOOKUP($A457,'Taxi in times'!$B$2346:$C$3020, 2, 0)*60)</f>
        <v>227.26640159045726</v>
      </c>
      <c r="R457" s="30">
        <f>IF(ISNA(VLOOKUP($A457,'Taxi in times'!$B$3020:$C$3684, 2, 0)), 'ICAO LTO Cycle times'!$D$8,VLOOKUP($A457,'Taxi in times'!$B$3020:$C$3684, 2, 0)*60)</f>
        <v>227.04857928505959</v>
      </c>
      <c r="S457" s="30">
        <f>IF(ISNA(VLOOKUP($A457,'Taxi in times'!$B$3684:$C$4389, 2, 0)), 'ICAO LTO Cycle times'!$D$8,VLOOKUP($A457,'Taxi in times'!$B$3684:$C$4389, 2, 0)*60)</f>
        <v>225.81818181818181</v>
      </c>
      <c r="T457" s="30">
        <f>IF(ISNA(VLOOKUP($A457,'Taxi in times'!$B$4389:$C$5084, 2, 0)), 'ICAO LTO Cycle times'!$D$8,VLOOKUP($A457,'Taxi in times'!$B$4389:$C$5084, 2, 0)*60)</f>
        <v>229.29264909847433</v>
      </c>
      <c r="U457" s="30">
        <f>IF(ISNA(VLOOKUP($A457,'Taxi in times'!$B$5085:$C$5749, 2, 0)), 'ICAO LTO Cycle times'!$D$8,VLOOKUP($A457,'Taxi in times'!$B$5085:$C$5749, 2, 0)*60)</f>
        <v>246.10840861709519</v>
      </c>
      <c r="V457" s="30">
        <f>IF(ISNA(VLOOKUP($A457,'Taxi in times'!$B$5750:$C$6509, 2, 0)), 'ICAO LTO Cycle times'!$D$8,VLOOKUP($A457,'Taxi in times'!$B$5750:$C$6509, 2, 0)*60)</f>
        <v>242.59481037924152</v>
      </c>
      <c r="W457" s="30">
        <f>IF(ISNA(VLOOKUP($A457,'Taxi in times'!$B$6510:$C$7239, 2, 0)), 'ICAO LTO Cycle times'!$D$8,VLOOKUP($A457,'Taxi in times'!$B$6510:$C$7239, 2, 0)*60)</f>
        <v>244.13496051687005</v>
      </c>
    </row>
    <row r="458" spans="1:23">
      <c r="A458" s="3" t="s">
        <v>724</v>
      </c>
      <c r="B458" s="30">
        <f>IF(ISNA(VLOOKUP($A458,' Taxi out times'!$B$2:$C$483, 2, 0)), 'ICAO LTO Cycle times'!$D$7,VLOOKUP($A458,' Taxi out times'!$B$2:$C$483, 2, 0)*60)</f>
        <v>1140</v>
      </c>
      <c r="C458" s="30">
        <f>IF(ISNA(VLOOKUP($A458,' Taxi out times'!$B$484:$C$1071, 2, 0)), 'ICAO LTO Cycle times'!$D$7,VLOOKUP($A458,' Taxi out times'!$B$484:$C$1071, 2, 0)*60)</f>
        <v>747.21485411140588</v>
      </c>
      <c r="D458" s="30">
        <f>IF(ISNA(VLOOKUP($A458,' Taxi out times'!$B$1072:$C$1692, 2, 0)), 'ICAO LTO Cycle times'!$D$7,VLOOKUP($A458,' Taxi out times'!$B$1072:$C$1692, 2, 0)*60)</f>
        <v>653.23442136498522</v>
      </c>
      <c r="E458" s="30">
        <f>IF(ISNA(VLOOKUP($A458,' Taxi out times'!$B$1693:$C$2329, 2, 0)), 'ICAO LTO Cycle times'!$D$7,VLOOKUP($A458,' Taxi out times'!$B$1693:$C$2329, 2, 0)*60)</f>
        <v>625.99634369287025</v>
      </c>
      <c r="F458" s="30">
        <f>IF(ISNA(VLOOKUP($A458,' Taxi out times'!$B$2330:$C$2997, 2, 0)), 'ICAO LTO Cycle times'!$D$7,VLOOKUP($A458,' Taxi out times'!$B$2330:$C$2997, 2, 0)*60)</f>
        <v>611.59090909090912</v>
      </c>
      <c r="G458" s="30">
        <f>IF(ISNA(VLOOKUP($A458,' Taxi out times'!$B$2998:$C$3661, 2, 0)), 'ICAO LTO Cycle times'!$D$7,VLOOKUP($A458,' Taxi out times'!$B$2998:$C$3661, 2, 0)*60)</f>
        <v>565.17150395778367</v>
      </c>
      <c r="H458" s="30">
        <f>IF(ISNA(VLOOKUP($A458,' Taxi out times'!$B$3662:$C$4362, 2, 0)), 'ICAO LTO Cycle times'!$D$7,VLOOKUP($A458,' Taxi out times'!$B$3662:$C$4362, 2, 0)*60)</f>
        <v>597.51633986928107</v>
      </c>
      <c r="I458" s="30">
        <f>IF(ISNA(VLOOKUP($A458,' Taxi out times'!$B$4363:$C$5052, 2, 0)), 'ICAO LTO Cycle times'!$D$7,VLOOKUP($A458,' Taxi out times'!$B$4363:$C$5052, 2, 0)*60)</f>
        <v>567.15231788079473</v>
      </c>
      <c r="J458" s="30">
        <f>IF(ISNA(VLOOKUP($A458,' Taxi out times'!$B$5053:$C$5713, 2, 0)), 'ICAO LTO Cycle times'!$D$7,VLOOKUP($A458,' Taxi out times'!$B$5053:$C$5713, 2, 0)*60)</f>
        <v>600.47120418848169</v>
      </c>
      <c r="K458" s="30">
        <f>IF(ISNA(VLOOKUP($A458,' Taxi out times'!$B$5714:$C$6466, 2, 0)), 'ICAO LTO Cycle times'!$D$7,VLOOKUP($A458,' Taxi out times'!$B$5713:$C$6466, 2, 0)*60)</f>
        <v>606</v>
      </c>
      <c r="L458" s="30">
        <f>IF(ISNA(VLOOKUP($A458,' Taxi out times'!$B$6467:$C$7195, 2, 0)), 'ICAO LTO Cycle times'!$D$7,VLOOKUP($A458,' Taxi out times'!$B$6467:$C$7195, 2, 0)*60)</f>
        <v>748</v>
      </c>
      <c r="M458" s="30">
        <f>IF(ISNA(VLOOKUP($A458,'Taxi in times'!$B$2:$C$483, 2, 0)), 'ICAO LTO Cycle times'!$D$8,VLOOKUP($A458,'Taxi in times'!$B$2:$C$483, 2, 0)*60)</f>
        <v>420</v>
      </c>
      <c r="N458" s="30">
        <f>IF(ISNA(VLOOKUP($A458,'Taxi in times'!$B$483:$C$1074, 2, 0)), 'ICAO LTO Cycle times'!$D$8,VLOOKUP($A458,'Taxi in times'!$B$483:$C$1074, 2, 0)*60)</f>
        <v>276.36871508379886</v>
      </c>
      <c r="O458" s="30">
        <f>IF(ISNA(VLOOKUP($A458,'Taxi in times'!$B$1074:$C$1700, 2, 0)), 'ICAO LTO Cycle times'!$D$8,VLOOKUP($A458,'Taxi in times'!$B$1074:$C$1700, 2, 0)*60)</f>
        <v>307.04819277108436</v>
      </c>
      <c r="P458" s="30">
        <f>IF(ISNA(VLOOKUP($A458,'Taxi in times'!$B$1700:$C$2346, 2, 0)), 'ICAO LTO Cycle times'!$D$8,VLOOKUP($A458,'Taxi in times'!$B$1700:$C$2346, 2, 0)*60)</f>
        <v>314.19928825622776</v>
      </c>
      <c r="Q458" s="30">
        <f>IF(ISNA(VLOOKUP($A458,'Taxi in times'!$B$2346:$C$3020, 2, 0)), 'ICAO LTO Cycle times'!$D$8,VLOOKUP($A458,'Taxi in times'!$B$2346:$C$3020, 2, 0)*60)</f>
        <v>328.01498127340824</v>
      </c>
      <c r="R458" s="30">
        <f>IF(ISNA(VLOOKUP($A458,'Taxi in times'!$B$3020:$C$3684, 2, 0)), 'ICAO LTO Cycle times'!$D$8,VLOOKUP($A458,'Taxi in times'!$B$3020:$C$3684, 2, 0)*60)</f>
        <v>318.25396825396825</v>
      </c>
      <c r="S458" s="30">
        <f>IF(ISNA(VLOOKUP($A458,'Taxi in times'!$B$3684:$C$4389, 2, 0)), 'ICAO LTO Cycle times'!$D$8,VLOOKUP($A458,'Taxi in times'!$B$3684:$C$4389, 2, 0)*60)</f>
        <v>333.89610389610385</v>
      </c>
      <c r="T458" s="30">
        <f>IF(ISNA(VLOOKUP($A458,'Taxi in times'!$B$4389:$C$5084, 2, 0)), 'ICAO LTO Cycle times'!$D$8,VLOOKUP($A458,'Taxi in times'!$B$4389:$C$5084, 2, 0)*60)</f>
        <v>310.8971553610503</v>
      </c>
      <c r="U458" s="30">
        <f>IF(ISNA(VLOOKUP($A458,'Taxi in times'!$B$5085:$C$5749, 2, 0)), 'ICAO LTO Cycle times'!$D$8,VLOOKUP($A458,'Taxi in times'!$B$5085:$C$5749, 2, 0)*60)</f>
        <v>325.85106382978722</v>
      </c>
      <c r="V458" s="30">
        <f>IF(ISNA(VLOOKUP($A458,'Taxi in times'!$B$5750:$C$6509, 2, 0)), 'ICAO LTO Cycle times'!$D$8,VLOOKUP($A458,'Taxi in times'!$B$5750:$C$6509, 2, 0)*60)</f>
        <v>321.05476673427989</v>
      </c>
      <c r="W458" s="30">
        <f>IF(ISNA(VLOOKUP($A458,'Taxi in times'!$B$6510:$C$7239, 2, 0)), 'ICAO LTO Cycle times'!$D$8,VLOOKUP($A458,'Taxi in times'!$B$6510:$C$7239, 2, 0)*60)</f>
        <v>281</v>
      </c>
    </row>
    <row r="459" spans="1:23">
      <c r="A459" s="3" t="s">
        <v>725</v>
      </c>
      <c r="B459" s="30">
        <f>IF(ISNA(VLOOKUP($A459,' Taxi out times'!$B$2:$C$483, 2, 0)), 'ICAO LTO Cycle times'!$D$7,VLOOKUP($A459,' Taxi out times'!$B$2:$C$483, 2, 0)*60)</f>
        <v>344.79685723146906</v>
      </c>
      <c r="C459" s="30">
        <f>IF(ISNA(VLOOKUP($A459,' Taxi out times'!$B$484:$C$1071, 2, 0)), 'ICAO LTO Cycle times'!$D$7,VLOOKUP($A459,' Taxi out times'!$B$484:$C$1071, 2, 0)*60)</f>
        <v>360.37306354726525</v>
      </c>
      <c r="D459" s="30">
        <f>IF(ISNA(VLOOKUP($A459,' Taxi out times'!$B$1072:$C$1692, 2, 0)), 'ICAO LTO Cycle times'!$D$7,VLOOKUP($A459,' Taxi out times'!$B$1072:$C$1692, 2, 0)*60)</f>
        <v>356.57754010695191</v>
      </c>
      <c r="E459" s="30">
        <f>IF(ISNA(VLOOKUP($A459,' Taxi out times'!$B$1693:$C$2329, 2, 0)), 'ICAO LTO Cycle times'!$D$7,VLOOKUP($A459,' Taxi out times'!$B$1693:$C$2329, 2, 0)*60)</f>
        <v>355.27680448493339</v>
      </c>
      <c r="F459" s="30">
        <f>IF(ISNA(VLOOKUP($A459,' Taxi out times'!$B$2330:$C$2997, 2, 0)), 'ICAO LTO Cycle times'!$D$7,VLOOKUP($A459,' Taxi out times'!$B$2330:$C$2997, 2, 0)*60)</f>
        <v>346.75907179567048</v>
      </c>
      <c r="G459" s="30">
        <f>IF(ISNA(VLOOKUP($A459,' Taxi out times'!$B$2998:$C$3661, 2, 0)), 'ICAO LTO Cycle times'!$D$7,VLOOKUP($A459,' Taxi out times'!$B$2998:$C$3661, 2, 0)*60)</f>
        <v>355.92437898439221</v>
      </c>
      <c r="H459" s="30">
        <f>IF(ISNA(VLOOKUP($A459,' Taxi out times'!$B$3662:$C$4362, 2, 0)), 'ICAO LTO Cycle times'!$D$7,VLOOKUP($A459,' Taxi out times'!$B$3662:$C$4362, 2, 0)*60)</f>
        <v>364.71184293856874</v>
      </c>
      <c r="I459" s="30">
        <f>IF(ISNA(VLOOKUP($A459,' Taxi out times'!$B$4363:$C$5052, 2, 0)), 'ICAO LTO Cycle times'!$D$7,VLOOKUP($A459,' Taxi out times'!$B$4363:$C$5052, 2, 0)*60)</f>
        <v>387.82298358315489</v>
      </c>
      <c r="J459" s="30">
        <f>IF(ISNA(VLOOKUP($A459,' Taxi out times'!$B$5053:$C$5713, 2, 0)), 'ICAO LTO Cycle times'!$D$7,VLOOKUP($A459,' Taxi out times'!$B$5053:$C$5713, 2, 0)*60)</f>
        <v>386.84798167764097</v>
      </c>
      <c r="K459" s="30">
        <f>IF(ISNA(VLOOKUP($A459,' Taxi out times'!$B$5714:$C$6466, 2, 0)), 'ICAO LTO Cycle times'!$D$7,VLOOKUP($A459,' Taxi out times'!$B$5713:$C$6466, 2, 0)*60)</f>
        <v>404.76388476388479</v>
      </c>
      <c r="L459" s="30">
        <f>IF(ISNA(VLOOKUP($A459,' Taxi out times'!$B$6467:$C$7195, 2, 0)), 'ICAO LTO Cycle times'!$D$7,VLOOKUP($A459,' Taxi out times'!$B$6467:$C$7195, 2, 0)*60)</f>
        <v>400.67232375979114</v>
      </c>
      <c r="M459" s="30">
        <f>IF(ISNA(VLOOKUP($A459,'Taxi in times'!$B$2:$C$483, 2, 0)), 'ICAO LTO Cycle times'!$D$8,VLOOKUP($A459,'Taxi in times'!$B$2:$C$483, 2, 0)*60)</f>
        <v>179.37241093620548</v>
      </c>
      <c r="N459" s="30">
        <f>IF(ISNA(VLOOKUP($A459,'Taxi in times'!$B$483:$C$1074, 2, 0)), 'ICAO LTO Cycle times'!$D$8,VLOOKUP($A459,'Taxi in times'!$B$483:$C$1074, 2, 0)*60)</f>
        <v>183.77342509264162</v>
      </c>
      <c r="O459" s="30">
        <f>IF(ISNA(VLOOKUP($A459,'Taxi in times'!$B$1074:$C$1700, 2, 0)), 'ICAO LTO Cycle times'!$D$8,VLOOKUP($A459,'Taxi in times'!$B$1074:$C$1700, 2, 0)*60)</f>
        <v>185.49295774647888</v>
      </c>
      <c r="P459" s="30">
        <f>IF(ISNA(VLOOKUP($A459,'Taxi in times'!$B$1700:$C$2346, 2, 0)), 'ICAO LTO Cycle times'!$D$8,VLOOKUP($A459,'Taxi in times'!$B$1700:$C$2346, 2, 0)*60)</f>
        <v>185.26389866291345</v>
      </c>
      <c r="Q459" s="30">
        <f>IF(ISNA(VLOOKUP($A459,'Taxi in times'!$B$2346:$C$3020, 2, 0)), 'ICAO LTO Cycle times'!$D$8,VLOOKUP($A459,'Taxi in times'!$B$2346:$C$3020, 2, 0)*60)</f>
        <v>188.48192019950125</v>
      </c>
      <c r="R459" s="30">
        <f>IF(ISNA(VLOOKUP($A459,'Taxi in times'!$B$3020:$C$3684, 2, 0)), 'ICAO LTO Cycle times'!$D$8,VLOOKUP($A459,'Taxi in times'!$B$3020:$C$3684, 2, 0)*60)</f>
        <v>190.97496706192359</v>
      </c>
      <c r="S459" s="30">
        <f>IF(ISNA(VLOOKUP($A459,'Taxi in times'!$B$3684:$C$4389, 2, 0)), 'ICAO LTO Cycle times'!$D$8,VLOOKUP($A459,'Taxi in times'!$B$3684:$C$4389, 2, 0)*60)</f>
        <v>197.13202779532531</v>
      </c>
      <c r="T459" s="30">
        <f>IF(ISNA(VLOOKUP($A459,'Taxi in times'!$B$4389:$C$5084, 2, 0)), 'ICAO LTO Cycle times'!$D$8,VLOOKUP($A459,'Taxi in times'!$B$4389:$C$5084, 2, 0)*60)</f>
        <v>187.76798143851508</v>
      </c>
      <c r="U459" s="30">
        <f>IF(ISNA(VLOOKUP($A459,'Taxi in times'!$B$5085:$C$5749, 2, 0)), 'ICAO LTO Cycle times'!$D$8,VLOOKUP($A459,'Taxi in times'!$B$5085:$C$5749, 2, 0)*60)</f>
        <v>184.22007941009645</v>
      </c>
      <c r="V459" s="30">
        <f>IF(ISNA(VLOOKUP($A459,'Taxi in times'!$B$5750:$C$6509, 2, 0)), 'ICAO LTO Cycle times'!$D$8,VLOOKUP($A459,'Taxi in times'!$B$5750:$C$6509, 2, 0)*60)</f>
        <v>181.59527326440178</v>
      </c>
      <c r="W459" s="30">
        <f>IF(ISNA(VLOOKUP($A459,'Taxi in times'!$B$6510:$C$7239, 2, 0)), 'ICAO LTO Cycle times'!$D$8,VLOOKUP($A459,'Taxi in times'!$B$6510:$C$7239, 2, 0)*60)</f>
        <v>178.17606079797338</v>
      </c>
    </row>
    <row r="460" spans="1:23">
      <c r="A460" s="3" t="s">
        <v>726</v>
      </c>
      <c r="B460" s="30">
        <f>IF(ISNA(VLOOKUP($A460,' Taxi out times'!$B$2:$C$483, 2, 0)), 'ICAO LTO Cycle times'!$D$7,VLOOKUP($A460,' Taxi out times'!$B$2:$C$483, 2, 0)*60)</f>
        <v>664.3177247917265</v>
      </c>
      <c r="C460" s="30">
        <f>IF(ISNA(VLOOKUP($A460,' Taxi out times'!$B$484:$C$1071, 2, 0)), 'ICAO LTO Cycle times'!$D$7,VLOOKUP($A460,' Taxi out times'!$B$484:$C$1071, 2, 0)*60)</f>
        <v>705.84025026068821</v>
      </c>
      <c r="D460" s="30">
        <f>IF(ISNA(VLOOKUP($A460,' Taxi out times'!$B$1072:$C$1692, 2, 0)), 'ICAO LTO Cycle times'!$D$7,VLOOKUP($A460,' Taxi out times'!$B$1072:$C$1692, 2, 0)*60)</f>
        <v>721.47682079895526</v>
      </c>
      <c r="E460" s="30">
        <f>IF(ISNA(VLOOKUP($A460,' Taxi out times'!$B$1693:$C$2329, 2, 0)), 'ICAO LTO Cycle times'!$D$7,VLOOKUP($A460,' Taxi out times'!$B$1693:$C$2329, 2, 0)*60)</f>
        <v>711.94130796125398</v>
      </c>
      <c r="F460" s="30">
        <f>IF(ISNA(VLOOKUP($A460,' Taxi out times'!$B$2330:$C$2997, 2, 0)), 'ICAO LTO Cycle times'!$D$7,VLOOKUP($A460,' Taxi out times'!$B$2330:$C$2997, 2, 0)*60)</f>
        <v>664.84867919990381</v>
      </c>
      <c r="G460" s="30">
        <f>IF(ISNA(VLOOKUP($A460,' Taxi out times'!$B$2998:$C$3661, 2, 0)), 'ICAO LTO Cycle times'!$D$7,VLOOKUP($A460,' Taxi out times'!$B$2998:$C$3661, 2, 0)*60)</f>
        <v>671.09950070575348</v>
      </c>
      <c r="H460" s="30">
        <f>IF(ISNA(VLOOKUP($A460,' Taxi out times'!$B$3662:$C$4362, 2, 0)), 'ICAO LTO Cycle times'!$D$7,VLOOKUP($A460,' Taxi out times'!$B$3662:$C$4362, 2, 0)*60)</f>
        <v>657.19873895549006</v>
      </c>
      <c r="I460" s="30">
        <f>IF(ISNA(VLOOKUP($A460,' Taxi out times'!$B$4363:$C$5052, 2, 0)), 'ICAO LTO Cycle times'!$D$7,VLOOKUP($A460,' Taxi out times'!$B$4363:$C$5052, 2, 0)*60)</f>
        <v>628.6662507797879</v>
      </c>
      <c r="J460" s="30">
        <f>IF(ISNA(VLOOKUP($A460,' Taxi out times'!$B$5053:$C$5713, 2, 0)), 'ICAO LTO Cycle times'!$D$7,VLOOKUP($A460,' Taxi out times'!$B$5053:$C$5713, 2, 0)*60)</f>
        <v>643.68521701241798</v>
      </c>
      <c r="K460" s="30">
        <f>IF(ISNA(VLOOKUP($A460,' Taxi out times'!$B$5714:$C$6466, 2, 0)), 'ICAO LTO Cycle times'!$D$7,VLOOKUP($A460,' Taxi out times'!$B$5713:$C$6466, 2, 0)*60)</f>
        <v>632.08298950842868</v>
      </c>
      <c r="L460" s="30">
        <f>IF(ISNA(VLOOKUP($A460,' Taxi out times'!$B$6467:$C$7195, 2, 0)), 'ICAO LTO Cycle times'!$D$7,VLOOKUP($A460,' Taxi out times'!$B$6467:$C$7195, 2, 0)*60)</f>
        <v>618.73302527348176</v>
      </c>
      <c r="M460" s="30">
        <f>IF(ISNA(VLOOKUP($A460,'Taxi in times'!$B$2:$C$483, 2, 0)), 'ICAO LTO Cycle times'!$D$8,VLOOKUP($A460,'Taxi in times'!$B$2:$C$483, 2, 0)*60)</f>
        <v>318.47373732519583</v>
      </c>
      <c r="N460" s="30">
        <f>IF(ISNA(VLOOKUP($A460,'Taxi in times'!$B$483:$C$1074, 2, 0)), 'ICAO LTO Cycle times'!$D$8,VLOOKUP($A460,'Taxi in times'!$B$483:$C$1074, 2, 0)*60)</f>
        <v>301.23122620591562</v>
      </c>
      <c r="O460" s="30">
        <f>IF(ISNA(VLOOKUP($A460,'Taxi in times'!$B$1074:$C$1700, 2, 0)), 'ICAO LTO Cycle times'!$D$8,VLOOKUP($A460,'Taxi in times'!$B$1074:$C$1700, 2, 0)*60)</f>
        <v>295.90519051905187</v>
      </c>
      <c r="P460" s="30">
        <f>IF(ISNA(VLOOKUP($A460,'Taxi in times'!$B$1700:$C$2346, 2, 0)), 'ICAO LTO Cycle times'!$D$8,VLOOKUP($A460,'Taxi in times'!$B$1700:$C$2346, 2, 0)*60)</f>
        <v>296.67061036870382</v>
      </c>
      <c r="Q460" s="30">
        <f>IF(ISNA(VLOOKUP($A460,'Taxi in times'!$B$2346:$C$3020, 2, 0)), 'ICAO LTO Cycle times'!$D$8,VLOOKUP($A460,'Taxi in times'!$B$2346:$C$3020, 2, 0)*60)</f>
        <v>296.63451103340168</v>
      </c>
      <c r="R460" s="30">
        <f>IF(ISNA(VLOOKUP($A460,'Taxi in times'!$B$3020:$C$3684, 2, 0)), 'ICAO LTO Cycle times'!$D$8,VLOOKUP($A460,'Taxi in times'!$B$3020:$C$3684, 2, 0)*60)</f>
        <v>300.78947368421052</v>
      </c>
      <c r="S460" s="30">
        <f>IF(ISNA(VLOOKUP($A460,'Taxi in times'!$B$3684:$C$4389, 2, 0)), 'ICAO LTO Cycle times'!$D$8,VLOOKUP($A460,'Taxi in times'!$B$3684:$C$4389, 2, 0)*60)</f>
        <v>299.21162776169751</v>
      </c>
      <c r="T460" s="30">
        <f>IF(ISNA(VLOOKUP($A460,'Taxi in times'!$B$4389:$C$5084, 2, 0)), 'ICAO LTO Cycle times'!$D$8,VLOOKUP($A460,'Taxi in times'!$B$4389:$C$5084, 2, 0)*60)</f>
        <v>286.843427527355</v>
      </c>
      <c r="U460" s="30">
        <f>IF(ISNA(VLOOKUP($A460,'Taxi in times'!$B$5085:$C$5749, 2, 0)), 'ICAO LTO Cycle times'!$D$8,VLOOKUP($A460,'Taxi in times'!$B$5085:$C$5749, 2, 0)*60)</f>
        <v>297.26732960030893</v>
      </c>
      <c r="V460" s="30">
        <f>IF(ISNA(VLOOKUP($A460,'Taxi in times'!$B$5750:$C$6509, 2, 0)), 'ICAO LTO Cycle times'!$D$8,VLOOKUP($A460,'Taxi in times'!$B$5750:$C$6509, 2, 0)*60)</f>
        <v>299.69651343339763</v>
      </c>
      <c r="W460" s="30">
        <f>IF(ISNA(VLOOKUP($A460,'Taxi in times'!$B$6510:$C$7239, 2, 0)), 'ICAO LTO Cycle times'!$D$8,VLOOKUP($A460,'Taxi in times'!$B$6510:$C$7239, 2, 0)*60)</f>
        <v>299.10511262911575</v>
      </c>
    </row>
    <row r="461" spans="1:23">
      <c r="A461" s="3" t="s">
        <v>1047</v>
      </c>
      <c r="B461" s="30">
        <f>IF(ISNA(VLOOKUP($A461,' Taxi out times'!$B$2:$C$483, 2, 0)), 'ICAO LTO Cycle times'!$D$7,VLOOKUP($A461,' Taxi out times'!$B$2:$C$483, 2, 0)*60)</f>
        <v>1140</v>
      </c>
      <c r="C461" s="30">
        <f>IF(ISNA(VLOOKUP($A461,' Taxi out times'!$B$484:$C$1071, 2, 0)), 'ICAO LTO Cycle times'!$D$7,VLOOKUP($A461,' Taxi out times'!$B$484:$C$1071, 2, 0)*60)</f>
        <v>1140</v>
      </c>
      <c r="D461" s="30">
        <f>IF(ISNA(VLOOKUP($A461,' Taxi out times'!$B$1072:$C$1692, 2, 0)), 'ICAO LTO Cycle times'!$D$7,VLOOKUP($A461,' Taxi out times'!$B$1072:$C$1692, 2, 0)*60)</f>
        <v>1140</v>
      </c>
      <c r="E461" s="30">
        <f>IF(ISNA(VLOOKUP($A461,' Taxi out times'!$B$1693:$C$2329, 2, 0)), 'ICAO LTO Cycle times'!$D$7,VLOOKUP($A461,' Taxi out times'!$B$1693:$C$2329, 2, 0)*60)</f>
        <v>1140</v>
      </c>
      <c r="F461" s="30">
        <f>IF(ISNA(VLOOKUP($A461,' Taxi out times'!$B$2330:$C$2997, 2, 0)), 'ICAO LTO Cycle times'!$D$7,VLOOKUP($A461,' Taxi out times'!$B$2330:$C$2997, 2, 0)*60)</f>
        <v>1140</v>
      </c>
      <c r="G461" s="30">
        <f>IF(ISNA(VLOOKUP($A461,' Taxi out times'!$B$2998:$C$3661, 2, 0)), 'ICAO LTO Cycle times'!$D$7,VLOOKUP($A461,' Taxi out times'!$B$2998:$C$3661, 2, 0)*60)</f>
        <v>294.48979591836735</v>
      </c>
      <c r="H461" s="30">
        <f>IF(ISNA(VLOOKUP($A461,' Taxi out times'!$B$3662:$C$4362, 2, 0)), 'ICAO LTO Cycle times'!$D$7,VLOOKUP($A461,' Taxi out times'!$B$3662:$C$4362, 2, 0)*60)</f>
        <v>310.90909090909088</v>
      </c>
      <c r="I461" s="30">
        <f>IF(ISNA(VLOOKUP($A461,' Taxi out times'!$B$4363:$C$5052, 2, 0)), 'ICAO LTO Cycle times'!$D$7,VLOOKUP($A461,' Taxi out times'!$B$4363:$C$5052, 2, 0)*60)</f>
        <v>1140</v>
      </c>
      <c r="J461" s="30">
        <f>IF(ISNA(VLOOKUP($A461,' Taxi out times'!$B$5053:$C$5713, 2, 0)), 'ICAO LTO Cycle times'!$D$7,VLOOKUP($A461,' Taxi out times'!$B$5053:$C$5713, 2, 0)*60)</f>
        <v>1140</v>
      </c>
      <c r="K461" s="30">
        <f>IF(ISNA(VLOOKUP($A461,' Taxi out times'!$B$5714:$C$6466, 2, 0)), 'ICAO LTO Cycle times'!$D$7,VLOOKUP($A461,' Taxi out times'!$B$5713:$C$6466, 2, 0)*60)</f>
        <v>1140</v>
      </c>
      <c r="L461" s="30">
        <f>IF(ISNA(VLOOKUP($A461,' Taxi out times'!$B$6467:$C$7195, 2, 0)), 'ICAO LTO Cycle times'!$D$7,VLOOKUP($A461,' Taxi out times'!$B$6467:$C$7195, 2, 0)*60)</f>
        <v>1140</v>
      </c>
      <c r="M461" s="30">
        <f>IF(ISNA(VLOOKUP($A461,'Taxi in times'!$B$2:$C$483, 2, 0)), 'ICAO LTO Cycle times'!$D$8,VLOOKUP($A461,'Taxi in times'!$B$2:$C$483, 2, 0)*60)</f>
        <v>420</v>
      </c>
      <c r="N461" s="30">
        <f>IF(ISNA(VLOOKUP($A461,'Taxi in times'!$B$483:$C$1074, 2, 0)), 'ICAO LTO Cycle times'!$D$8,VLOOKUP($A461,'Taxi in times'!$B$483:$C$1074, 2, 0)*60)</f>
        <v>420</v>
      </c>
      <c r="O461" s="30">
        <f>IF(ISNA(VLOOKUP($A461,'Taxi in times'!$B$1074:$C$1700, 2, 0)), 'ICAO LTO Cycle times'!$D$8,VLOOKUP($A461,'Taxi in times'!$B$1074:$C$1700, 2, 0)*60)</f>
        <v>420</v>
      </c>
      <c r="P461" s="30">
        <f>IF(ISNA(VLOOKUP($A461,'Taxi in times'!$B$1700:$C$2346, 2, 0)), 'ICAO LTO Cycle times'!$D$8,VLOOKUP($A461,'Taxi in times'!$B$1700:$C$2346, 2, 0)*60)</f>
        <v>420</v>
      </c>
      <c r="Q461" s="30">
        <f>IF(ISNA(VLOOKUP($A461,'Taxi in times'!$B$2346:$C$3020, 2, 0)), 'ICAO LTO Cycle times'!$D$8,VLOOKUP($A461,'Taxi in times'!$B$2346:$C$3020, 2, 0)*60)</f>
        <v>420</v>
      </c>
      <c r="R461" s="30">
        <f>IF(ISNA(VLOOKUP($A461,'Taxi in times'!$B$3020:$C$3684, 2, 0)), 'ICAO LTO Cycle times'!$D$8,VLOOKUP($A461,'Taxi in times'!$B$3020:$C$3684, 2, 0)*60)</f>
        <v>171.45348837209303</v>
      </c>
      <c r="S461" s="30">
        <f>IF(ISNA(VLOOKUP($A461,'Taxi in times'!$B$3684:$C$4389, 2, 0)), 'ICAO LTO Cycle times'!$D$8,VLOOKUP($A461,'Taxi in times'!$B$3684:$C$4389, 2, 0)*60)</f>
        <v>164.09638554216866</v>
      </c>
      <c r="T461" s="30">
        <f>IF(ISNA(VLOOKUP($A461,'Taxi in times'!$B$4389:$C$5084, 2, 0)), 'ICAO LTO Cycle times'!$D$8,VLOOKUP($A461,'Taxi in times'!$B$4389:$C$5084, 2, 0)*60)</f>
        <v>420</v>
      </c>
      <c r="U461" s="30">
        <f>IF(ISNA(VLOOKUP($A461,'Taxi in times'!$B$5085:$C$5749, 2, 0)), 'ICAO LTO Cycle times'!$D$8,VLOOKUP($A461,'Taxi in times'!$B$5085:$C$5749, 2, 0)*60)</f>
        <v>420</v>
      </c>
      <c r="V461" s="30">
        <f>IF(ISNA(VLOOKUP($A461,'Taxi in times'!$B$5750:$C$6509, 2, 0)), 'ICAO LTO Cycle times'!$D$8,VLOOKUP($A461,'Taxi in times'!$B$5750:$C$6509, 2, 0)*60)</f>
        <v>420</v>
      </c>
      <c r="W461" s="30">
        <f>IF(ISNA(VLOOKUP($A461,'Taxi in times'!$B$6510:$C$7239, 2, 0)), 'ICAO LTO Cycle times'!$D$8,VLOOKUP($A461,'Taxi in times'!$B$6510:$C$7239, 2, 0)*60)</f>
        <v>420</v>
      </c>
    </row>
    <row r="462" spans="1:23">
      <c r="A462" s="3" t="s">
        <v>727</v>
      </c>
      <c r="B462" s="30">
        <f>IF(ISNA(VLOOKUP($A462,' Taxi out times'!$B$2:$C$483, 2, 0)), 'ICAO LTO Cycle times'!$D$7,VLOOKUP($A462,' Taxi out times'!$B$2:$C$483, 2, 0)*60)</f>
        <v>557.7560975609756</v>
      </c>
      <c r="C462" s="30">
        <f>IF(ISNA(VLOOKUP($A462,' Taxi out times'!$B$484:$C$1071, 2, 0)), 'ICAO LTO Cycle times'!$D$7,VLOOKUP($A462,' Taxi out times'!$B$484:$C$1071, 2, 0)*60)</f>
        <v>568.36653386454179</v>
      </c>
      <c r="D462" s="30">
        <f>IF(ISNA(VLOOKUP($A462,' Taxi out times'!$B$1072:$C$1692, 2, 0)), 'ICAO LTO Cycle times'!$D$7,VLOOKUP($A462,' Taxi out times'!$B$1072:$C$1692, 2, 0)*60)</f>
        <v>547.5454545454545</v>
      </c>
      <c r="E462" s="30">
        <f>IF(ISNA(VLOOKUP($A462,' Taxi out times'!$B$1693:$C$2329, 2, 0)), 'ICAO LTO Cycle times'!$D$7,VLOOKUP($A462,' Taxi out times'!$B$1693:$C$2329, 2, 0)*60)</f>
        <v>528.01302931596092</v>
      </c>
      <c r="F462" s="30">
        <f>IF(ISNA(VLOOKUP($A462,' Taxi out times'!$B$2330:$C$2997, 2, 0)), 'ICAO LTO Cycle times'!$D$7,VLOOKUP($A462,' Taxi out times'!$B$2330:$C$2997, 2, 0)*60)</f>
        <v>537.01511335012594</v>
      </c>
      <c r="G462" s="30">
        <f>IF(ISNA(VLOOKUP($A462,' Taxi out times'!$B$2998:$C$3661, 2, 0)), 'ICAO LTO Cycle times'!$D$7,VLOOKUP($A462,' Taxi out times'!$B$2998:$C$3661, 2, 0)*60)</f>
        <v>525.01328609388838</v>
      </c>
      <c r="H462" s="30">
        <f>IF(ISNA(VLOOKUP($A462,' Taxi out times'!$B$3662:$C$4362, 2, 0)), 'ICAO LTO Cycle times'!$D$7,VLOOKUP($A462,' Taxi out times'!$B$3662:$C$4362, 2, 0)*60)</f>
        <v>477.5</v>
      </c>
      <c r="I462" s="30">
        <f>IF(ISNA(VLOOKUP($A462,' Taxi out times'!$B$4363:$C$5052, 2, 0)), 'ICAO LTO Cycle times'!$D$7,VLOOKUP($A462,' Taxi out times'!$B$4363:$C$5052, 2, 0)*60)</f>
        <v>476.25</v>
      </c>
      <c r="J462" s="30">
        <f>IF(ISNA(VLOOKUP($A462,' Taxi out times'!$B$5053:$C$5713, 2, 0)), 'ICAO LTO Cycle times'!$D$7,VLOOKUP($A462,' Taxi out times'!$B$5053:$C$5713, 2, 0)*60)</f>
        <v>492.36693091732729</v>
      </c>
      <c r="K462" s="30">
        <f>IF(ISNA(VLOOKUP($A462,' Taxi out times'!$B$5714:$C$6466, 2, 0)), 'ICAO LTO Cycle times'!$D$7,VLOOKUP($A462,' Taxi out times'!$B$5713:$C$6466, 2, 0)*60)</f>
        <v>519.7482837528604</v>
      </c>
      <c r="L462" s="30">
        <f>IF(ISNA(VLOOKUP($A462,' Taxi out times'!$B$6467:$C$7195, 2, 0)), 'ICAO LTO Cycle times'!$D$7,VLOOKUP($A462,' Taxi out times'!$B$6467:$C$7195, 2, 0)*60)</f>
        <v>615.67010309278351</v>
      </c>
      <c r="M462" s="30">
        <f>IF(ISNA(VLOOKUP($A462,'Taxi in times'!$B$2:$C$483, 2, 0)), 'ICAO LTO Cycle times'!$D$8,VLOOKUP($A462,'Taxi in times'!$B$2:$C$483, 2, 0)*60)</f>
        <v>227.38916256157634</v>
      </c>
      <c r="N462" s="30">
        <f>IF(ISNA(VLOOKUP($A462,'Taxi in times'!$B$483:$C$1074, 2, 0)), 'ICAO LTO Cycle times'!$D$8,VLOOKUP($A462,'Taxi in times'!$B$483:$C$1074, 2, 0)*60)</f>
        <v>255.73770491803282</v>
      </c>
      <c r="O462" s="30">
        <f>IF(ISNA(VLOOKUP($A462,'Taxi in times'!$B$1074:$C$1700, 2, 0)), 'ICAO LTO Cycle times'!$D$8,VLOOKUP($A462,'Taxi in times'!$B$1074:$C$1700, 2, 0)*60)</f>
        <v>231.23287671232876</v>
      </c>
      <c r="P462" s="30">
        <f>IF(ISNA(VLOOKUP($A462,'Taxi in times'!$B$1700:$C$2346, 2, 0)), 'ICAO LTO Cycle times'!$D$8,VLOOKUP($A462,'Taxi in times'!$B$1700:$C$2346, 2, 0)*60)</f>
        <v>249.83606557377047</v>
      </c>
      <c r="Q462" s="30">
        <f>IF(ISNA(VLOOKUP($A462,'Taxi in times'!$B$2346:$C$3020, 2, 0)), 'ICAO LTO Cycle times'!$D$8,VLOOKUP($A462,'Taxi in times'!$B$2346:$C$3020, 2, 0)*60)</f>
        <v>286.69187145557657</v>
      </c>
      <c r="R462" s="30">
        <f>IF(ISNA(VLOOKUP($A462,'Taxi in times'!$B$3020:$C$3684, 2, 0)), 'ICAO LTO Cycle times'!$D$8,VLOOKUP($A462,'Taxi in times'!$B$3020:$C$3684, 2, 0)*60)</f>
        <v>272.09549071618039</v>
      </c>
      <c r="S462" s="30">
        <f>IF(ISNA(VLOOKUP($A462,'Taxi in times'!$B$3684:$C$4389, 2, 0)), 'ICAO LTO Cycle times'!$D$8,VLOOKUP($A462,'Taxi in times'!$B$3684:$C$4389, 2, 0)*60)</f>
        <v>241.50978564771668</v>
      </c>
      <c r="T462" s="30">
        <f>IF(ISNA(VLOOKUP($A462,'Taxi in times'!$B$4389:$C$5084, 2, 0)), 'ICAO LTO Cycle times'!$D$8,VLOOKUP($A462,'Taxi in times'!$B$4389:$C$5084, 2, 0)*60)</f>
        <v>242.12765957446811</v>
      </c>
      <c r="U462" s="30">
        <f>IF(ISNA(VLOOKUP($A462,'Taxi in times'!$B$5085:$C$5749, 2, 0)), 'ICAO LTO Cycle times'!$D$8,VLOOKUP($A462,'Taxi in times'!$B$5085:$C$5749, 2, 0)*60)</f>
        <v>264.70588235294122</v>
      </c>
      <c r="V462" s="30">
        <f>IF(ISNA(VLOOKUP($A462,'Taxi in times'!$B$5750:$C$6509, 2, 0)), 'ICAO LTO Cycle times'!$D$8,VLOOKUP($A462,'Taxi in times'!$B$5750:$C$6509, 2, 0)*60)</f>
        <v>276.36152954808807</v>
      </c>
      <c r="W462" s="30">
        <f>IF(ISNA(VLOOKUP($A462,'Taxi in times'!$B$6510:$C$7239, 2, 0)), 'ICAO LTO Cycle times'!$D$8,VLOOKUP($A462,'Taxi in times'!$B$6510:$C$7239, 2, 0)*60)</f>
        <v>295.64013840830449</v>
      </c>
    </row>
    <row r="463" spans="1:23">
      <c r="A463" s="3" t="s">
        <v>1277</v>
      </c>
      <c r="B463" s="30">
        <f>IF(ISNA(VLOOKUP($A463,' Taxi out times'!$B$2:$C$483, 2, 0)), 'ICAO LTO Cycle times'!$D$7,VLOOKUP($A463,' Taxi out times'!$B$2:$C$483, 2, 0)*60)</f>
        <v>1140</v>
      </c>
      <c r="C463" s="30">
        <f>IF(ISNA(VLOOKUP($A463,' Taxi out times'!$B$484:$C$1071, 2, 0)), 'ICAO LTO Cycle times'!$D$7,VLOOKUP($A463,' Taxi out times'!$B$484:$C$1071, 2, 0)*60)</f>
        <v>1140</v>
      </c>
      <c r="D463" s="30">
        <f>IF(ISNA(VLOOKUP($A463,' Taxi out times'!$B$1072:$C$1692, 2, 0)), 'ICAO LTO Cycle times'!$D$7,VLOOKUP($A463,' Taxi out times'!$B$1072:$C$1692, 2, 0)*60)</f>
        <v>1140</v>
      </c>
      <c r="E463" s="30">
        <f>IF(ISNA(VLOOKUP($A463,' Taxi out times'!$B$1693:$C$2329, 2, 0)), 'ICAO LTO Cycle times'!$D$7,VLOOKUP($A463,' Taxi out times'!$B$1693:$C$2329, 2, 0)*60)</f>
        <v>1140</v>
      </c>
      <c r="F463" s="30">
        <f>IF(ISNA(VLOOKUP($A463,' Taxi out times'!$B$2330:$C$2997, 2, 0)), 'ICAO LTO Cycle times'!$D$7,VLOOKUP($A463,' Taxi out times'!$B$2330:$C$2997, 2, 0)*60)</f>
        <v>1140</v>
      </c>
      <c r="G463" s="30">
        <f>IF(ISNA(VLOOKUP($A463,' Taxi out times'!$B$2998:$C$3661, 2, 0)), 'ICAO LTO Cycle times'!$D$7,VLOOKUP($A463,' Taxi out times'!$B$2998:$C$3661, 2, 0)*60)</f>
        <v>1140</v>
      </c>
      <c r="H463" s="30">
        <f>IF(ISNA(VLOOKUP($A463,' Taxi out times'!$B$3662:$C$4362, 2, 0)), 'ICAO LTO Cycle times'!$D$7,VLOOKUP($A463,' Taxi out times'!$B$3662:$C$4362, 2, 0)*60)</f>
        <v>1140</v>
      </c>
      <c r="I463" s="30">
        <f>IF(ISNA(VLOOKUP($A463,' Taxi out times'!$B$4363:$C$5052, 2, 0)), 'ICAO LTO Cycle times'!$D$7,VLOOKUP($A463,' Taxi out times'!$B$4363:$C$5052, 2, 0)*60)</f>
        <v>1140</v>
      </c>
      <c r="J463" s="30">
        <f>IF(ISNA(VLOOKUP($A463,' Taxi out times'!$B$5053:$C$5713, 2, 0)), 'ICAO LTO Cycle times'!$D$7,VLOOKUP($A463,' Taxi out times'!$B$5053:$C$5713, 2, 0)*60)</f>
        <v>1140</v>
      </c>
      <c r="K463" s="30">
        <f>IF(ISNA(VLOOKUP($A463,' Taxi out times'!$B$5714:$C$6466, 2, 0)), 'ICAO LTO Cycle times'!$D$7,VLOOKUP($A463,' Taxi out times'!$B$5713:$C$6466, 2, 0)*60)</f>
        <v>470.38575667655789</v>
      </c>
      <c r="L463" s="30">
        <f>IF(ISNA(VLOOKUP($A463,' Taxi out times'!$B$6467:$C$7195, 2, 0)), 'ICAO LTO Cycle times'!$D$7,VLOOKUP($A463,' Taxi out times'!$B$6467:$C$7195, 2, 0)*60)</f>
        <v>425.20661157024796</v>
      </c>
      <c r="M463" s="30">
        <f>IF(ISNA(VLOOKUP($A463,'Taxi in times'!$B$2:$C$483, 2, 0)), 'ICAO LTO Cycle times'!$D$8,VLOOKUP($A463,'Taxi in times'!$B$2:$C$483, 2, 0)*60)</f>
        <v>420</v>
      </c>
      <c r="N463" s="30">
        <f>IF(ISNA(VLOOKUP($A463,'Taxi in times'!$B$483:$C$1074, 2, 0)), 'ICAO LTO Cycle times'!$D$8,VLOOKUP($A463,'Taxi in times'!$B$483:$C$1074, 2, 0)*60)</f>
        <v>420</v>
      </c>
      <c r="O463" s="30">
        <f>IF(ISNA(VLOOKUP($A463,'Taxi in times'!$B$1074:$C$1700, 2, 0)), 'ICAO LTO Cycle times'!$D$8,VLOOKUP($A463,'Taxi in times'!$B$1074:$C$1700, 2, 0)*60)</f>
        <v>420</v>
      </c>
      <c r="P463" s="30">
        <f>IF(ISNA(VLOOKUP($A463,'Taxi in times'!$B$1700:$C$2346, 2, 0)), 'ICAO LTO Cycle times'!$D$8,VLOOKUP($A463,'Taxi in times'!$B$1700:$C$2346, 2, 0)*60)</f>
        <v>420</v>
      </c>
      <c r="Q463" s="30">
        <f>IF(ISNA(VLOOKUP($A463,'Taxi in times'!$B$2346:$C$3020, 2, 0)), 'ICAO LTO Cycle times'!$D$8,VLOOKUP($A463,'Taxi in times'!$B$2346:$C$3020, 2, 0)*60)</f>
        <v>420</v>
      </c>
      <c r="R463" s="30">
        <f>IF(ISNA(VLOOKUP($A463,'Taxi in times'!$B$3020:$C$3684, 2, 0)), 'ICAO LTO Cycle times'!$D$8,VLOOKUP($A463,'Taxi in times'!$B$3020:$C$3684, 2, 0)*60)</f>
        <v>420</v>
      </c>
      <c r="S463" s="30">
        <f>IF(ISNA(VLOOKUP($A463,'Taxi in times'!$B$3684:$C$4389, 2, 0)), 'ICAO LTO Cycle times'!$D$8,VLOOKUP($A463,'Taxi in times'!$B$3684:$C$4389, 2, 0)*60)</f>
        <v>420</v>
      </c>
      <c r="T463" s="30">
        <f>IF(ISNA(VLOOKUP($A463,'Taxi in times'!$B$4389:$C$5084, 2, 0)), 'ICAO LTO Cycle times'!$D$8,VLOOKUP($A463,'Taxi in times'!$B$4389:$C$5084, 2, 0)*60)</f>
        <v>420</v>
      </c>
      <c r="U463" s="30">
        <f>IF(ISNA(VLOOKUP($A463,'Taxi in times'!$B$5085:$C$5749, 2, 0)), 'ICAO LTO Cycle times'!$D$8,VLOOKUP($A463,'Taxi in times'!$B$5085:$C$5749, 2, 0)*60)</f>
        <v>420</v>
      </c>
      <c r="V463" s="30">
        <f>IF(ISNA(VLOOKUP($A463,'Taxi in times'!$B$5750:$C$6509, 2, 0)), 'ICAO LTO Cycle times'!$D$8,VLOOKUP($A463,'Taxi in times'!$B$5750:$C$6509, 2, 0)*60)</f>
        <v>219.4788273615635</v>
      </c>
      <c r="W463" s="30">
        <f>IF(ISNA(VLOOKUP($A463,'Taxi in times'!$B$6510:$C$7239, 2, 0)), 'ICAO LTO Cycle times'!$D$8,VLOOKUP($A463,'Taxi in times'!$B$6510:$C$7239, 2, 0)*60)</f>
        <v>229.1358024691358</v>
      </c>
    </row>
    <row r="464" spans="1:23">
      <c r="A464" s="3" t="s">
        <v>728</v>
      </c>
      <c r="B464" s="30">
        <f>IF(ISNA(VLOOKUP($A464,' Taxi out times'!$B$2:$C$483, 2, 0)), 'ICAO LTO Cycle times'!$D$7,VLOOKUP($A464,' Taxi out times'!$B$2:$C$483, 2, 0)*60)</f>
        <v>1140</v>
      </c>
      <c r="C464" s="30">
        <f>IF(ISNA(VLOOKUP($A464,' Taxi out times'!$B$484:$C$1071, 2, 0)), 'ICAO LTO Cycle times'!$D$7,VLOOKUP($A464,' Taxi out times'!$B$484:$C$1071, 2, 0)*60)</f>
        <v>1140</v>
      </c>
      <c r="D464" s="30">
        <f>IF(ISNA(VLOOKUP($A464,' Taxi out times'!$B$1072:$C$1692, 2, 0)), 'ICAO LTO Cycle times'!$D$7,VLOOKUP($A464,' Taxi out times'!$B$1072:$C$1692, 2, 0)*60)</f>
        <v>1140</v>
      </c>
      <c r="E464" s="30">
        <f>IF(ISNA(VLOOKUP($A464,' Taxi out times'!$B$1693:$C$2329, 2, 0)), 'ICAO LTO Cycle times'!$D$7,VLOOKUP($A464,' Taxi out times'!$B$1693:$C$2329, 2, 0)*60)</f>
        <v>1140</v>
      </c>
      <c r="F464" s="30">
        <f>IF(ISNA(VLOOKUP($A464,' Taxi out times'!$B$2330:$C$2997, 2, 0)), 'ICAO LTO Cycle times'!$D$7,VLOOKUP($A464,' Taxi out times'!$B$2330:$C$2997, 2, 0)*60)</f>
        <v>474.70588235294122</v>
      </c>
      <c r="G464" s="30">
        <f>IF(ISNA(VLOOKUP($A464,' Taxi out times'!$B$2998:$C$3661, 2, 0)), 'ICAO LTO Cycle times'!$D$7,VLOOKUP($A464,' Taxi out times'!$B$2998:$C$3661, 2, 0)*60)</f>
        <v>1140</v>
      </c>
      <c r="H464" s="30">
        <f>IF(ISNA(VLOOKUP($A464,' Taxi out times'!$B$3662:$C$4362, 2, 0)), 'ICAO LTO Cycle times'!$D$7,VLOOKUP($A464,' Taxi out times'!$B$3662:$C$4362, 2, 0)*60)</f>
        <v>1140</v>
      </c>
      <c r="I464" s="30">
        <f>IF(ISNA(VLOOKUP($A464,' Taxi out times'!$B$4363:$C$5052, 2, 0)), 'ICAO LTO Cycle times'!$D$7,VLOOKUP($A464,' Taxi out times'!$B$4363:$C$5052, 2, 0)*60)</f>
        <v>1140</v>
      </c>
      <c r="J464" s="30">
        <f>IF(ISNA(VLOOKUP($A464,' Taxi out times'!$B$5053:$C$5713, 2, 0)), 'ICAO LTO Cycle times'!$D$7,VLOOKUP($A464,' Taxi out times'!$B$5053:$C$5713, 2, 0)*60)</f>
        <v>1140</v>
      </c>
      <c r="K464" s="30">
        <f>IF(ISNA(VLOOKUP($A464,' Taxi out times'!$B$5714:$C$6466, 2, 0)), 'ICAO LTO Cycle times'!$D$7,VLOOKUP($A464,' Taxi out times'!$B$5713:$C$6466, 2, 0)*60)</f>
        <v>1140</v>
      </c>
      <c r="L464" s="30">
        <f>IF(ISNA(VLOOKUP($A464,' Taxi out times'!$B$6467:$C$7195, 2, 0)), 'ICAO LTO Cycle times'!$D$7,VLOOKUP($A464,' Taxi out times'!$B$6467:$C$7195, 2, 0)*60)</f>
        <v>1140</v>
      </c>
      <c r="M464" s="30">
        <f>IF(ISNA(VLOOKUP($A464,'Taxi in times'!$B$2:$C$483, 2, 0)), 'ICAO LTO Cycle times'!$D$8,VLOOKUP($A464,'Taxi in times'!$B$2:$C$483, 2, 0)*60)</f>
        <v>420</v>
      </c>
      <c r="N464" s="30">
        <f>IF(ISNA(VLOOKUP($A464,'Taxi in times'!$B$483:$C$1074, 2, 0)), 'ICAO LTO Cycle times'!$D$8,VLOOKUP($A464,'Taxi in times'!$B$483:$C$1074, 2, 0)*60)</f>
        <v>420</v>
      </c>
      <c r="O464" s="30">
        <f>IF(ISNA(VLOOKUP($A464,'Taxi in times'!$B$1074:$C$1700, 2, 0)), 'ICAO LTO Cycle times'!$D$8,VLOOKUP($A464,'Taxi in times'!$B$1074:$C$1700, 2, 0)*60)</f>
        <v>420</v>
      </c>
      <c r="P464" s="30">
        <f>IF(ISNA(VLOOKUP($A464,'Taxi in times'!$B$1700:$C$2346, 2, 0)), 'ICAO LTO Cycle times'!$D$8,VLOOKUP($A464,'Taxi in times'!$B$1700:$C$2346, 2, 0)*60)</f>
        <v>420</v>
      </c>
      <c r="Q464" s="30">
        <f>IF(ISNA(VLOOKUP($A464,'Taxi in times'!$B$2346:$C$3020, 2, 0)), 'ICAO LTO Cycle times'!$D$8,VLOOKUP($A464,'Taxi in times'!$B$2346:$C$3020, 2, 0)*60)</f>
        <v>289.61538461538458</v>
      </c>
      <c r="R464" s="30">
        <f>IF(ISNA(VLOOKUP($A464,'Taxi in times'!$B$3020:$C$3684, 2, 0)), 'ICAO LTO Cycle times'!$D$8,VLOOKUP($A464,'Taxi in times'!$B$3020:$C$3684, 2, 0)*60)</f>
        <v>420</v>
      </c>
      <c r="S464" s="30">
        <f>IF(ISNA(VLOOKUP($A464,'Taxi in times'!$B$3684:$C$4389, 2, 0)), 'ICAO LTO Cycle times'!$D$8,VLOOKUP($A464,'Taxi in times'!$B$3684:$C$4389, 2, 0)*60)</f>
        <v>420</v>
      </c>
      <c r="T464" s="30">
        <f>IF(ISNA(VLOOKUP($A464,'Taxi in times'!$B$4389:$C$5084, 2, 0)), 'ICAO LTO Cycle times'!$D$8,VLOOKUP($A464,'Taxi in times'!$B$4389:$C$5084, 2, 0)*60)</f>
        <v>420</v>
      </c>
      <c r="U464" s="30">
        <f>IF(ISNA(VLOOKUP($A464,'Taxi in times'!$B$5085:$C$5749, 2, 0)), 'ICAO LTO Cycle times'!$D$8,VLOOKUP($A464,'Taxi in times'!$B$5085:$C$5749, 2, 0)*60)</f>
        <v>420</v>
      </c>
      <c r="V464" s="30">
        <f>IF(ISNA(VLOOKUP($A464,'Taxi in times'!$B$5750:$C$6509, 2, 0)), 'ICAO LTO Cycle times'!$D$8,VLOOKUP($A464,'Taxi in times'!$B$5750:$C$6509, 2, 0)*60)</f>
        <v>420</v>
      </c>
      <c r="W464" s="30">
        <f>IF(ISNA(VLOOKUP($A464,'Taxi in times'!$B$6510:$C$7239, 2, 0)), 'ICAO LTO Cycle times'!$D$8,VLOOKUP($A464,'Taxi in times'!$B$6510:$C$7239, 2, 0)*60)</f>
        <v>420</v>
      </c>
    </row>
    <row r="465" spans="1:23">
      <c r="A465" s="3" t="s">
        <v>729</v>
      </c>
      <c r="B465" s="30">
        <f>IF(ISNA(VLOOKUP($A465,' Taxi out times'!$B$2:$C$483, 2, 0)), 'ICAO LTO Cycle times'!$D$7,VLOOKUP($A465,' Taxi out times'!$B$2:$C$483, 2, 0)*60)</f>
        <v>1140</v>
      </c>
      <c r="C465" s="30">
        <f>IF(ISNA(VLOOKUP($A465,' Taxi out times'!$B$484:$C$1071, 2, 0)), 'ICAO LTO Cycle times'!$D$7,VLOOKUP($A465,' Taxi out times'!$B$484:$C$1071, 2, 0)*60)</f>
        <v>1140</v>
      </c>
      <c r="D465" s="30">
        <f>IF(ISNA(VLOOKUP($A465,' Taxi out times'!$B$1072:$C$1692, 2, 0)), 'ICAO LTO Cycle times'!$D$7,VLOOKUP($A465,' Taxi out times'!$B$1072:$C$1692, 2, 0)*60)</f>
        <v>1140</v>
      </c>
      <c r="E465" s="30">
        <f>IF(ISNA(VLOOKUP($A465,' Taxi out times'!$B$1693:$C$2329, 2, 0)), 'ICAO LTO Cycle times'!$D$7,VLOOKUP($A465,' Taxi out times'!$B$1693:$C$2329, 2, 0)*60)</f>
        <v>1140</v>
      </c>
      <c r="F465" s="30">
        <f>IF(ISNA(VLOOKUP($A465,' Taxi out times'!$B$2330:$C$2997, 2, 0)), 'ICAO LTO Cycle times'!$D$7,VLOOKUP($A465,' Taxi out times'!$B$2330:$C$2997, 2, 0)*60)</f>
        <v>461.84210526315792</v>
      </c>
      <c r="G465" s="30">
        <f>IF(ISNA(VLOOKUP($A465,' Taxi out times'!$B$2998:$C$3661, 2, 0)), 'ICAO LTO Cycle times'!$D$7,VLOOKUP($A465,' Taxi out times'!$B$2998:$C$3661, 2, 0)*60)</f>
        <v>1140</v>
      </c>
      <c r="H465" s="30">
        <f>IF(ISNA(VLOOKUP($A465,' Taxi out times'!$B$3662:$C$4362, 2, 0)), 'ICAO LTO Cycle times'!$D$7,VLOOKUP($A465,' Taxi out times'!$B$3662:$C$4362, 2, 0)*60)</f>
        <v>1140</v>
      </c>
      <c r="I465" s="30">
        <f>IF(ISNA(VLOOKUP($A465,' Taxi out times'!$B$4363:$C$5052, 2, 0)), 'ICAO LTO Cycle times'!$D$7,VLOOKUP($A465,' Taxi out times'!$B$4363:$C$5052, 2, 0)*60)</f>
        <v>1140</v>
      </c>
      <c r="J465" s="30">
        <f>IF(ISNA(VLOOKUP($A465,' Taxi out times'!$B$5053:$C$5713, 2, 0)), 'ICAO LTO Cycle times'!$D$7,VLOOKUP($A465,' Taxi out times'!$B$5053:$C$5713, 2, 0)*60)</f>
        <v>1140</v>
      </c>
      <c r="K465" s="30">
        <f>IF(ISNA(VLOOKUP($A465,' Taxi out times'!$B$5714:$C$6466, 2, 0)), 'ICAO LTO Cycle times'!$D$7,VLOOKUP($A465,' Taxi out times'!$B$5713:$C$6466, 2, 0)*60)</f>
        <v>1140</v>
      </c>
      <c r="L465" s="30">
        <f>IF(ISNA(VLOOKUP($A465,' Taxi out times'!$B$6467:$C$7195, 2, 0)), 'ICAO LTO Cycle times'!$D$7,VLOOKUP($A465,' Taxi out times'!$B$6467:$C$7195, 2, 0)*60)</f>
        <v>1140</v>
      </c>
      <c r="M465" s="30">
        <f>IF(ISNA(VLOOKUP($A465,'Taxi in times'!$B$2:$C$483, 2, 0)), 'ICAO LTO Cycle times'!$D$8,VLOOKUP($A465,'Taxi in times'!$B$2:$C$483, 2, 0)*60)</f>
        <v>420</v>
      </c>
      <c r="N465" s="30">
        <f>IF(ISNA(VLOOKUP($A465,'Taxi in times'!$B$483:$C$1074, 2, 0)), 'ICAO LTO Cycle times'!$D$8,VLOOKUP($A465,'Taxi in times'!$B$483:$C$1074, 2, 0)*60)</f>
        <v>420</v>
      </c>
      <c r="O465" s="30">
        <f>IF(ISNA(VLOOKUP($A465,'Taxi in times'!$B$1074:$C$1700, 2, 0)), 'ICAO LTO Cycle times'!$D$8,VLOOKUP($A465,'Taxi in times'!$B$1074:$C$1700, 2, 0)*60)</f>
        <v>420</v>
      </c>
      <c r="P465" s="30">
        <f>IF(ISNA(VLOOKUP($A465,'Taxi in times'!$B$1700:$C$2346, 2, 0)), 'ICAO LTO Cycle times'!$D$8,VLOOKUP($A465,'Taxi in times'!$B$1700:$C$2346, 2, 0)*60)</f>
        <v>420</v>
      </c>
      <c r="Q465" s="30">
        <f>IF(ISNA(VLOOKUP($A465,'Taxi in times'!$B$2346:$C$3020, 2, 0)), 'ICAO LTO Cycle times'!$D$8,VLOOKUP($A465,'Taxi in times'!$B$2346:$C$3020, 2, 0)*60)</f>
        <v>281.87234042553189</v>
      </c>
      <c r="R465" s="30">
        <f>IF(ISNA(VLOOKUP($A465,'Taxi in times'!$B$3020:$C$3684, 2, 0)), 'ICAO LTO Cycle times'!$D$8,VLOOKUP($A465,'Taxi in times'!$B$3020:$C$3684, 2, 0)*60)</f>
        <v>420</v>
      </c>
      <c r="S465" s="30">
        <f>IF(ISNA(VLOOKUP($A465,'Taxi in times'!$B$3684:$C$4389, 2, 0)), 'ICAO LTO Cycle times'!$D$8,VLOOKUP($A465,'Taxi in times'!$B$3684:$C$4389, 2, 0)*60)</f>
        <v>420</v>
      </c>
      <c r="T465" s="30">
        <f>IF(ISNA(VLOOKUP($A465,'Taxi in times'!$B$4389:$C$5084, 2, 0)), 'ICAO LTO Cycle times'!$D$8,VLOOKUP($A465,'Taxi in times'!$B$4389:$C$5084, 2, 0)*60)</f>
        <v>420</v>
      </c>
      <c r="U465" s="30">
        <f>IF(ISNA(VLOOKUP($A465,'Taxi in times'!$B$5085:$C$5749, 2, 0)), 'ICAO LTO Cycle times'!$D$8,VLOOKUP($A465,'Taxi in times'!$B$5085:$C$5749, 2, 0)*60)</f>
        <v>420</v>
      </c>
      <c r="V465" s="30">
        <f>IF(ISNA(VLOOKUP($A465,'Taxi in times'!$B$5750:$C$6509, 2, 0)), 'ICAO LTO Cycle times'!$D$8,VLOOKUP($A465,'Taxi in times'!$B$5750:$C$6509, 2, 0)*60)</f>
        <v>420</v>
      </c>
      <c r="W465" s="30">
        <f>IF(ISNA(VLOOKUP($A465,'Taxi in times'!$B$6510:$C$7239, 2, 0)), 'ICAO LTO Cycle times'!$D$8,VLOOKUP($A465,'Taxi in times'!$B$6510:$C$7239, 2, 0)*60)</f>
        <v>420</v>
      </c>
    </row>
    <row r="466" spans="1:23">
      <c r="A466" s="3" t="s">
        <v>1048</v>
      </c>
      <c r="B466" s="30">
        <f>IF(ISNA(VLOOKUP($A466,' Taxi out times'!$B$2:$C$483, 2, 0)), 'ICAO LTO Cycle times'!$D$7,VLOOKUP($A466,' Taxi out times'!$B$2:$C$483, 2, 0)*60)</f>
        <v>1140</v>
      </c>
      <c r="C466" s="30">
        <f>IF(ISNA(VLOOKUP($A466,' Taxi out times'!$B$484:$C$1071, 2, 0)), 'ICAO LTO Cycle times'!$D$7,VLOOKUP($A466,' Taxi out times'!$B$484:$C$1071, 2, 0)*60)</f>
        <v>1140</v>
      </c>
      <c r="D466" s="30">
        <f>IF(ISNA(VLOOKUP($A466,' Taxi out times'!$B$1072:$C$1692, 2, 0)), 'ICAO LTO Cycle times'!$D$7,VLOOKUP($A466,' Taxi out times'!$B$1072:$C$1692, 2, 0)*60)</f>
        <v>1140</v>
      </c>
      <c r="E466" s="30">
        <f>IF(ISNA(VLOOKUP($A466,' Taxi out times'!$B$1693:$C$2329, 2, 0)), 'ICAO LTO Cycle times'!$D$7,VLOOKUP($A466,' Taxi out times'!$B$1693:$C$2329, 2, 0)*60)</f>
        <v>1140</v>
      </c>
      <c r="F466" s="30">
        <f>IF(ISNA(VLOOKUP($A466,' Taxi out times'!$B$2330:$C$2997, 2, 0)), 'ICAO LTO Cycle times'!$D$7,VLOOKUP($A466,' Taxi out times'!$B$2330:$C$2997, 2, 0)*60)</f>
        <v>1140</v>
      </c>
      <c r="G466" s="30">
        <f>IF(ISNA(VLOOKUP($A466,' Taxi out times'!$B$2998:$C$3661, 2, 0)), 'ICAO LTO Cycle times'!$D$7,VLOOKUP($A466,' Taxi out times'!$B$2998:$C$3661, 2, 0)*60)</f>
        <v>448.55172413793105</v>
      </c>
      <c r="H466" s="30">
        <f>IF(ISNA(VLOOKUP($A466,' Taxi out times'!$B$3662:$C$4362, 2, 0)), 'ICAO LTO Cycle times'!$D$7,VLOOKUP($A466,' Taxi out times'!$B$3662:$C$4362, 2, 0)*60)</f>
        <v>474.30167597765364</v>
      </c>
      <c r="I466" s="30">
        <f>IF(ISNA(VLOOKUP($A466,' Taxi out times'!$B$4363:$C$5052, 2, 0)), 'ICAO LTO Cycle times'!$D$7,VLOOKUP($A466,' Taxi out times'!$B$4363:$C$5052, 2, 0)*60)</f>
        <v>691.08433734939752</v>
      </c>
      <c r="J466" s="30">
        <f>IF(ISNA(VLOOKUP($A466,' Taxi out times'!$B$5053:$C$5713, 2, 0)), 'ICAO LTO Cycle times'!$D$7,VLOOKUP($A466,' Taxi out times'!$B$5053:$C$5713, 2, 0)*60)</f>
        <v>673.2</v>
      </c>
      <c r="K466" s="30">
        <f>IF(ISNA(VLOOKUP($A466,' Taxi out times'!$B$5714:$C$6466, 2, 0)), 'ICAO LTO Cycle times'!$D$7,VLOOKUP($A466,' Taxi out times'!$B$5713:$C$6466, 2, 0)*60)</f>
        <v>694.87364620938627</v>
      </c>
      <c r="L466" s="30">
        <f>IF(ISNA(VLOOKUP($A466,' Taxi out times'!$B$6467:$C$7195, 2, 0)), 'ICAO LTO Cycle times'!$D$7,VLOOKUP($A466,' Taxi out times'!$B$6467:$C$7195, 2, 0)*60)</f>
        <v>580.38095238095229</v>
      </c>
      <c r="M466" s="30">
        <f>IF(ISNA(VLOOKUP($A466,'Taxi in times'!$B$2:$C$483, 2, 0)), 'ICAO LTO Cycle times'!$D$8,VLOOKUP($A466,'Taxi in times'!$B$2:$C$483, 2, 0)*60)</f>
        <v>420</v>
      </c>
      <c r="N466" s="30">
        <f>IF(ISNA(VLOOKUP($A466,'Taxi in times'!$B$483:$C$1074, 2, 0)), 'ICAO LTO Cycle times'!$D$8,VLOOKUP($A466,'Taxi in times'!$B$483:$C$1074, 2, 0)*60)</f>
        <v>420</v>
      </c>
      <c r="O466" s="30">
        <f>IF(ISNA(VLOOKUP($A466,'Taxi in times'!$B$1074:$C$1700, 2, 0)), 'ICAO LTO Cycle times'!$D$8,VLOOKUP($A466,'Taxi in times'!$B$1074:$C$1700, 2, 0)*60)</f>
        <v>420</v>
      </c>
      <c r="P466" s="30">
        <f>IF(ISNA(VLOOKUP($A466,'Taxi in times'!$B$1700:$C$2346, 2, 0)), 'ICAO LTO Cycle times'!$D$8,VLOOKUP($A466,'Taxi in times'!$B$1700:$C$2346, 2, 0)*60)</f>
        <v>420</v>
      </c>
      <c r="Q466" s="30">
        <f>IF(ISNA(VLOOKUP($A466,'Taxi in times'!$B$2346:$C$3020, 2, 0)), 'ICAO LTO Cycle times'!$D$8,VLOOKUP($A466,'Taxi in times'!$B$2346:$C$3020, 2, 0)*60)</f>
        <v>420</v>
      </c>
      <c r="R466" s="30">
        <f>IF(ISNA(VLOOKUP($A466,'Taxi in times'!$B$3020:$C$3684, 2, 0)), 'ICAO LTO Cycle times'!$D$8,VLOOKUP($A466,'Taxi in times'!$B$3020:$C$3684, 2, 0)*60)</f>
        <v>260</v>
      </c>
      <c r="S466" s="30">
        <f>IF(ISNA(VLOOKUP($A466,'Taxi in times'!$B$3684:$C$4389, 2, 0)), 'ICAO LTO Cycle times'!$D$8,VLOOKUP($A466,'Taxi in times'!$B$3684:$C$4389, 2, 0)*60)</f>
        <v>261.78770949720666</v>
      </c>
      <c r="T466" s="30">
        <f>IF(ISNA(VLOOKUP($A466,'Taxi in times'!$B$4389:$C$5084, 2, 0)), 'ICAO LTO Cycle times'!$D$8,VLOOKUP($A466,'Taxi in times'!$B$4389:$C$5084, 2, 0)*60)</f>
        <v>328.55421686746985</v>
      </c>
      <c r="U466" s="30">
        <f>IF(ISNA(VLOOKUP($A466,'Taxi in times'!$B$5085:$C$5749, 2, 0)), 'ICAO LTO Cycle times'!$D$8,VLOOKUP($A466,'Taxi in times'!$B$5085:$C$5749, 2, 0)*60)</f>
        <v>330.48</v>
      </c>
      <c r="V466" s="30">
        <f>IF(ISNA(VLOOKUP($A466,'Taxi in times'!$B$5750:$C$6509, 2, 0)), 'ICAO LTO Cycle times'!$D$8,VLOOKUP($A466,'Taxi in times'!$B$5750:$C$6509, 2, 0)*60)</f>
        <v>308.66425992779784</v>
      </c>
      <c r="W466" s="30">
        <f>IF(ISNA(VLOOKUP($A466,'Taxi in times'!$B$6510:$C$7239, 2, 0)), 'ICAO LTO Cycle times'!$D$8,VLOOKUP($A466,'Taxi in times'!$B$6510:$C$7239, 2, 0)*60)</f>
        <v>274.12140575079871</v>
      </c>
    </row>
    <row r="467" spans="1:23">
      <c r="A467" s="3" t="s">
        <v>730</v>
      </c>
      <c r="B467" s="30">
        <f>IF(ISNA(VLOOKUP($A467,' Taxi out times'!$B$2:$C$483, 2, 0)), 'ICAO LTO Cycle times'!$D$7,VLOOKUP($A467,' Taxi out times'!$B$2:$C$483, 2, 0)*60)</f>
        <v>1140</v>
      </c>
      <c r="C467" s="30">
        <f>IF(ISNA(VLOOKUP($A467,' Taxi out times'!$B$484:$C$1071, 2, 0)), 'ICAO LTO Cycle times'!$D$7,VLOOKUP($A467,' Taxi out times'!$B$484:$C$1071, 2, 0)*60)</f>
        <v>1140</v>
      </c>
      <c r="D467" s="30">
        <f>IF(ISNA(VLOOKUP($A467,' Taxi out times'!$B$1072:$C$1692, 2, 0)), 'ICAO LTO Cycle times'!$D$7,VLOOKUP($A467,' Taxi out times'!$B$1072:$C$1692, 2, 0)*60)</f>
        <v>1140</v>
      </c>
      <c r="E467" s="30">
        <f>IF(ISNA(VLOOKUP($A467,' Taxi out times'!$B$1693:$C$2329, 2, 0)), 'ICAO LTO Cycle times'!$D$7,VLOOKUP($A467,' Taxi out times'!$B$1693:$C$2329, 2, 0)*60)</f>
        <v>1140</v>
      </c>
      <c r="F467" s="30">
        <f>IF(ISNA(VLOOKUP($A467,' Taxi out times'!$B$2330:$C$2997, 2, 0)), 'ICAO LTO Cycle times'!$D$7,VLOOKUP($A467,' Taxi out times'!$B$2330:$C$2997, 2, 0)*60)</f>
        <v>620.66019417475729</v>
      </c>
      <c r="G467" s="30">
        <f>IF(ISNA(VLOOKUP($A467,' Taxi out times'!$B$2998:$C$3661, 2, 0)), 'ICAO LTO Cycle times'!$D$7,VLOOKUP($A467,' Taxi out times'!$B$2998:$C$3661, 2, 0)*60)</f>
        <v>630.38842345773037</v>
      </c>
      <c r="H467" s="30">
        <f>IF(ISNA(VLOOKUP($A467,' Taxi out times'!$B$3662:$C$4362, 2, 0)), 'ICAO LTO Cycle times'!$D$7,VLOOKUP($A467,' Taxi out times'!$B$3662:$C$4362, 2, 0)*60)</f>
        <v>654.70016207455433</v>
      </c>
      <c r="I467" s="30">
        <f>IF(ISNA(VLOOKUP($A467,' Taxi out times'!$B$4363:$C$5052, 2, 0)), 'ICAO LTO Cycle times'!$D$7,VLOOKUP($A467,' Taxi out times'!$B$4363:$C$5052, 2, 0)*60)</f>
        <v>662.48908296943227</v>
      </c>
      <c r="J467" s="30">
        <f>IF(ISNA(VLOOKUP($A467,' Taxi out times'!$B$5053:$C$5713, 2, 0)), 'ICAO LTO Cycle times'!$D$7,VLOOKUP($A467,' Taxi out times'!$B$5053:$C$5713, 2, 0)*60)</f>
        <v>628.73129472999346</v>
      </c>
      <c r="K467" s="30">
        <f>IF(ISNA(VLOOKUP($A467,' Taxi out times'!$B$5714:$C$6466, 2, 0)), 'ICAO LTO Cycle times'!$D$7,VLOOKUP($A467,' Taxi out times'!$B$5713:$C$6466, 2, 0)*60)</f>
        <v>670.02197802197793</v>
      </c>
      <c r="L467" s="30">
        <f>IF(ISNA(VLOOKUP($A467,' Taxi out times'!$B$6467:$C$7195, 2, 0)), 'ICAO LTO Cycle times'!$D$7,VLOOKUP($A467,' Taxi out times'!$B$6467:$C$7195, 2, 0)*60)</f>
        <v>632.27655986509274</v>
      </c>
      <c r="M467" s="30">
        <f>IF(ISNA(VLOOKUP($A467,'Taxi in times'!$B$2:$C$483, 2, 0)), 'ICAO LTO Cycle times'!$D$8,VLOOKUP($A467,'Taxi in times'!$B$2:$C$483, 2, 0)*60)</f>
        <v>420</v>
      </c>
      <c r="N467" s="30">
        <f>IF(ISNA(VLOOKUP($A467,'Taxi in times'!$B$483:$C$1074, 2, 0)), 'ICAO LTO Cycle times'!$D$8,VLOOKUP($A467,'Taxi in times'!$B$483:$C$1074, 2, 0)*60)</f>
        <v>420</v>
      </c>
      <c r="O467" s="30">
        <f>IF(ISNA(VLOOKUP($A467,'Taxi in times'!$B$1074:$C$1700, 2, 0)), 'ICAO LTO Cycle times'!$D$8,VLOOKUP($A467,'Taxi in times'!$B$1074:$C$1700, 2, 0)*60)</f>
        <v>420</v>
      </c>
      <c r="P467" s="30">
        <f>IF(ISNA(VLOOKUP($A467,'Taxi in times'!$B$1700:$C$2346, 2, 0)), 'ICAO LTO Cycle times'!$D$8,VLOOKUP($A467,'Taxi in times'!$B$1700:$C$2346, 2, 0)*60)</f>
        <v>420</v>
      </c>
      <c r="Q467" s="30">
        <f>IF(ISNA(VLOOKUP($A467,'Taxi in times'!$B$2346:$C$3020, 2, 0)), 'ICAO LTO Cycle times'!$D$8,VLOOKUP($A467,'Taxi in times'!$B$2346:$C$3020, 2, 0)*60)</f>
        <v>258.62871927554977</v>
      </c>
      <c r="R467" s="30">
        <f>IF(ISNA(VLOOKUP($A467,'Taxi in times'!$B$3020:$C$3684, 2, 0)), 'ICAO LTO Cycle times'!$D$8,VLOOKUP($A467,'Taxi in times'!$B$3020:$C$3684, 2, 0)*60)</f>
        <v>269.33940774487473</v>
      </c>
      <c r="S467" s="30">
        <f>IF(ISNA(VLOOKUP($A467,'Taxi in times'!$B$3684:$C$4389, 2, 0)), 'ICAO LTO Cycle times'!$D$8,VLOOKUP($A467,'Taxi in times'!$B$3684:$C$4389, 2, 0)*60)</f>
        <v>294.60291734197733</v>
      </c>
      <c r="T467" s="30">
        <f>IF(ISNA(VLOOKUP($A467,'Taxi in times'!$B$4389:$C$5084, 2, 0)), 'ICAO LTO Cycle times'!$D$8,VLOOKUP($A467,'Taxi in times'!$B$4389:$C$5084, 2, 0)*60)</f>
        <v>302.66569555717405</v>
      </c>
      <c r="U467" s="30">
        <f>IF(ISNA(VLOOKUP($A467,'Taxi in times'!$B$5085:$C$5749, 2, 0)), 'ICAO LTO Cycle times'!$D$8,VLOOKUP($A467,'Taxi in times'!$B$5085:$C$5749, 2, 0)*60)</f>
        <v>309.47984395318593</v>
      </c>
      <c r="V467" s="30">
        <f>IF(ISNA(VLOOKUP($A467,'Taxi in times'!$B$5750:$C$6509, 2, 0)), 'ICAO LTO Cycle times'!$D$8,VLOOKUP($A467,'Taxi in times'!$B$5750:$C$6509, 2, 0)*60)</f>
        <v>311.36563876651979</v>
      </c>
      <c r="W467" s="30">
        <f>IF(ISNA(VLOOKUP($A467,'Taxi in times'!$B$6510:$C$7239, 2, 0)), 'ICAO LTO Cycle times'!$D$8,VLOOKUP($A467,'Taxi in times'!$B$6510:$C$7239, 2, 0)*60)</f>
        <v>304.54163162321277</v>
      </c>
    </row>
    <row r="468" spans="1:23">
      <c r="A468" s="3" t="s">
        <v>731</v>
      </c>
      <c r="B468" s="30">
        <f>IF(ISNA(VLOOKUP($A468,' Taxi out times'!$B$2:$C$483, 2, 0)), 'ICAO LTO Cycle times'!$D$7,VLOOKUP($A468,' Taxi out times'!$B$2:$C$483, 2, 0)*60)</f>
        <v>647.28264709345683</v>
      </c>
      <c r="C468" s="30">
        <f>IF(ISNA(VLOOKUP($A468,' Taxi out times'!$B$484:$C$1071, 2, 0)), 'ICAO LTO Cycle times'!$D$7,VLOOKUP($A468,' Taxi out times'!$B$484:$C$1071, 2, 0)*60)</f>
        <v>673.97248525996076</v>
      </c>
      <c r="D468" s="30">
        <f>IF(ISNA(VLOOKUP($A468,' Taxi out times'!$B$1072:$C$1692, 2, 0)), 'ICAO LTO Cycle times'!$D$7,VLOOKUP($A468,' Taxi out times'!$B$1072:$C$1692, 2, 0)*60)</f>
        <v>689.37667304015292</v>
      </c>
      <c r="E468" s="30">
        <f>IF(ISNA(VLOOKUP($A468,' Taxi out times'!$B$1693:$C$2329, 2, 0)), 'ICAO LTO Cycle times'!$D$7,VLOOKUP($A468,' Taxi out times'!$B$1693:$C$2329, 2, 0)*60)</f>
        <v>662.62635379061373</v>
      </c>
      <c r="F468" s="30">
        <f>IF(ISNA(VLOOKUP($A468,' Taxi out times'!$B$2330:$C$2997, 2, 0)), 'ICAO LTO Cycle times'!$D$7,VLOOKUP($A468,' Taxi out times'!$B$2330:$C$2997, 2, 0)*60)</f>
        <v>647.59043016239912</v>
      </c>
      <c r="G468" s="30">
        <f>IF(ISNA(VLOOKUP($A468,' Taxi out times'!$B$2998:$C$3661, 2, 0)), 'ICAO LTO Cycle times'!$D$7,VLOOKUP($A468,' Taxi out times'!$B$2998:$C$3661, 2, 0)*60)</f>
        <v>651.37071272196545</v>
      </c>
      <c r="H468" s="30">
        <f>IF(ISNA(VLOOKUP($A468,' Taxi out times'!$B$3662:$C$4362, 2, 0)), 'ICAO LTO Cycle times'!$D$7,VLOOKUP($A468,' Taxi out times'!$B$3662:$C$4362, 2, 0)*60)</f>
        <v>639.26654629226073</v>
      </c>
      <c r="I468" s="30">
        <f>IF(ISNA(VLOOKUP($A468,' Taxi out times'!$B$4363:$C$5052, 2, 0)), 'ICAO LTO Cycle times'!$D$7,VLOOKUP($A468,' Taxi out times'!$B$4363:$C$5052, 2, 0)*60)</f>
        <v>631.54499442395127</v>
      </c>
      <c r="J468" s="30">
        <f>IF(ISNA(VLOOKUP($A468,' Taxi out times'!$B$5053:$C$5713, 2, 0)), 'ICAO LTO Cycle times'!$D$7,VLOOKUP($A468,' Taxi out times'!$B$5053:$C$5713, 2, 0)*60)</f>
        <v>646.17186755976002</v>
      </c>
      <c r="K468" s="30">
        <f>IF(ISNA(VLOOKUP($A468,' Taxi out times'!$B$5714:$C$6466, 2, 0)), 'ICAO LTO Cycle times'!$D$7,VLOOKUP($A468,' Taxi out times'!$B$5713:$C$6466, 2, 0)*60)</f>
        <v>626.23038260334397</v>
      </c>
      <c r="L468" s="30">
        <f>IF(ISNA(VLOOKUP($A468,' Taxi out times'!$B$6467:$C$7195, 2, 0)), 'ICAO LTO Cycle times'!$D$7,VLOOKUP($A468,' Taxi out times'!$B$6467:$C$7195, 2, 0)*60)</f>
        <v>622.41045465430534</v>
      </c>
      <c r="M468" s="30">
        <f>IF(ISNA(VLOOKUP($A468,'Taxi in times'!$B$2:$C$483, 2, 0)), 'ICAO LTO Cycle times'!$D$8,VLOOKUP($A468,'Taxi in times'!$B$2:$C$483, 2, 0)*60)</f>
        <v>292.5849370396769</v>
      </c>
      <c r="N468" s="30">
        <f>IF(ISNA(VLOOKUP($A468,'Taxi in times'!$B$483:$C$1074, 2, 0)), 'ICAO LTO Cycle times'!$D$8,VLOOKUP($A468,'Taxi in times'!$B$483:$C$1074, 2, 0)*60)</f>
        <v>301.95654508358092</v>
      </c>
      <c r="O468" s="30">
        <f>IF(ISNA(VLOOKUP($A468,'Taxi in times'!$B$1074:$C$1700, 2, 0)), 'ICAO LTO Cycle times'!$D$8,VLOOKUP($A468,'Taxi in times'!$B$1074:$C$1700, 2, 0)*60)</f>
        <v>329.7514080403962</v>
      </c>
      <c r="P468" s="30">
        <f>IF(ISNA(VLOOKUP($A468,'Taxi in times'!$B$1700:$C$2346, 2, 0)), 'ICAO LTO Cycle times'!$D$8,VLOOKUP($A468,'Taxi in times'!$B$1700:$C$2346, 2, 0)*60)</f>
        <v>310.85971056631206</v>
      </c>
      <c r="Q468" s="30">
        <f>IF(ISNA(VLOOKUP($A468,'Taxi in times'!$B$2346:$C$3020, 2, 0)), 'ICAO LTO Cycle times'!$D$8,VLOOKUP($A468,'Taxi in times'!$B$2346:$C$3020, 2, 0)*60)</f>
        <v>312.09678875613201</v>
      </c>
      <c r="R468" s="30">
        <f>IF(ISNA(VLOOKUP($A468,'Taxi in times'!$B$3020:$C$3684, 2, 0)), 'ICAO LTO Cycle times'!$D$8,VLOOKUP($A468,'Taxi in times'!$B$3020:$C$3684, 2, 0)*60)</f>
        <v>303.27804878048778</v>
      </c>
      <c r="S468" s="30">
        <f>IF(ISNA(VLOOKUP($A468,'Taxi in times'!$B$3684:$C$4389, 2, 0)), 'ICAO LTO Cycle times'!$D$8,VLOOKUP($A468,'Taxi in times'!$B$3684:$C$4389, 2, 0)*60)</f>
        <v>295.08034610630409</v>
      </c>
      <c r="T468" s="30">
        <f>IF(ISNA(VLOOKUP($A468,'Taxi in times'!$B$4389:$C$5084, 2, 0)), 'ICAO LTO Cycle times'!$D$8,VLOOKUP($A468,'Taxi in times'!$B$4389:$C$5084, 2, 0)*60)</f>
        <v>281.83279926756694</v>
      </c>
      <c r="U468" s="30">
        <f>IF(ISNA(VLOOKUP($A468,'Taxi in times'!$B$5085:$C$5749, 2, 0)), 'ICAO LTO Cycle times'!$D$8,VLOOKUP($A468,'Taxi in times'!$B$5085:$C$5749, 2, 0)*60)</f>
        <v>300.89728528337832</v>
      </c>
      <c r="V468" s="30">
        <f>IF(ISNA(VLOOKUP($A468,'Taxi in times'!$B$5750:$C$6509, 2, 0)), 'ICAO LTO Cycle times'!$D$8,VLOOKUP($A468,'Taxi in times'!$B$5750:$C$6509, 2, 0)*60)</f>
        <v>290.02674897119346</v>
      </c>
      <c r="W468" s="30">
        <f>IF(ISNA(VLOOKUP($A468,'Taxi in times'!$B$6510:$C$7239, 2, 0)), 'ICAO LTO Cycle times'!$D$8,VLOOKUP($A468,'Taxi in times'!$B$6510:$C$7239, 2, 0)*60)</f>
        <v>290.88093930238944</v>
      </c>
    </row>
    <row r="469" spans="1:23">
      <c r="A469" s="3" t="s">
        <v>732</v>
      </c>
      <c r="B469" s="30">
        <f>IF(ISNA(VLOOKUP($A469,' Taxi out times'!$B$2:$C$483, 2, 0)), 'ICAO LTO Cycle times'!$D$7,VLOOKUP($A469,' Taxi out times'!$B$2:$C$483, 2, 0)*60)</f>
        <v>690.30548260892874</v>
      </c>
      <c r="C469" s="30">
        <f>IF(ISNA(VLOOKUP($A469,' Taxi out times'!$B$484:$C$1071, 2, 0)), 'ICAO LTO Cycle times'!$D$7,VLOOKUP($A469,' Taxi out times'!$B$484:$C$1071, 2, 0)*60)</f>
        <v>680.49889844360746</v>
      </c>
      <c r="D469" s="30">
        <f>IF(ISNA(VLOOKUP($A469,' Taxi out times'!$B$1072:$C$1692, 2, 0)), 'ICAO LTO Cycle times'!$D$7,VLOOKUP($A469,' Taxi out times'!$B$1072:$C$1692, 2, 0)*60)</f>
        <v>682.73821704582565</v>
      </c>
      <c r="E469" s="30">
        <f>IF(ISNA(VLOOKUP($A469,' Taxi out times'!$B$1693:$C$2329, 2, 0)), 'ICAO LTO Cycle times'!$D$7,VLOOKUP($A469,' Taxi out times'!$B$1693:$C$2329, 2, 0)*60)</f>
        <v>690.05873906800684</v>
      </c>
      <c r="F469" s="30">
        <f>IF(ISNA(VLOOKUP($A469,' Taxi out times'!$B$2330:$C$2997, 2, 0)), 'ICAO LTO Cycle times'!$D$7,VLOOKUP($A469,' Taxi out times'!$B$2330:$C$2997, 2, 0)*60)</f>
        <v>656.02477036764196</v>
      </c>
      <c r="G469" s="30">
        <f>IF(ISNA(VLOOKUP($A469,' Taxi out times'!$B$2998:$C$3661, 2, 0)), 'ICAO LTO Cycle times'!$D$7,VLOOKUP($A469,' Taxi out times'!$B$2998:$C$3661, 2, 0)*60)</f>
        <v>657.13451998832795</v>
      </c>
      <c r="H469" s="30">
        <f>IF(ISNA(VLOOKUP($A469,' Taxi out times'!$B$3662:$C$4362, 2, 0)), 'ICAO LTO Cycle times'!$D$7,VLOOKUP($A469,' Taxi out times'!$B$3662:$C$4362, 2, 0)*60)</f>
        <v>656.31388532698304</v>
      </c>
      <c r="I469" s="30">
        <f>IF(ISNA(VLOOKUP($A469,' Taxi out times'!$B$4363:$C$5052, 2, 0)), 'ICAO LTO Cycle times'!$D$7,VLOOKUP($A469,' Taxi out times'!$B$4363:$C$5052, 2, 0)*60)</f>
        <v>658.3295160849741</v>
      </c>
      <c r="J469" s="30">
        <f>IF(ISNA(VLOOKUP($A469,' Taxi out times'!$B$5053:$C$5713, 2, 0)), 'ICAO LTO Cycle times'!$D$7,VLOOKUP($A469,' Taxi out times'!$B$5053:$C$5713, 2, 0)*60)</f>
        <v>659.83565304531794</v>
      </c>
      <c r="K469" s="30">
        <f>IF(ISNA(VLOOKUP($A469,' Taxi out times'!$B$5714:$C$6466, 2, 0)), 'ICAO LTO Cycle times'!$D$7,VLOOKUP($A469,' Taxi out times'!$B$5713:$C$6466, 2, 0)*60)</f>
        <v>660.54172328811296</v>
      </c>
      <c r="L469" s="30">
        <f>IF(ISNA(VLOOKUP($A469,' Taxi out times'!$B$6467:$C$7195, 2, 0)), 'ICAO LTO Cycle times'!$D$7,VLOOKUP($A469,' Taxi out times'!$B$6467:$C$7195, 2, 0)*60)</f>
        <v>660.83889641006488</v>
      </c>
      <c r="M469" s="30">
        <f>IF(ISNA(VLOOKUP($A469,'Taxi in times'!$B$2:$C$483, 2, 0)), 'ICAO LTO Cycle times'!$D$8,VLOOKUP($A469,'Taxi in times'!$B$2:$C$483, 2, 0)*60)</f>
        <v>255.24531120774751</v>
      </c>
      <c r="N469" s="30">
        <f>IF(ISNA(VLOOKUP($A469,'Taxi in times'!$B$483:$C$1074, 2, 0)), 'ICAO LTO Cycle times'!$D$8,VLOOKUP($A469,'Taxi in times'!$B$483:$C$1074, 2, 0)*60)</f>
        <v>255.47295856726601</v>
      </c>
      <c r="O469" s="30">
        <f>IF(ISNA(VLOOKUP($A469,'Taxi in times'!$B$1074:$C$1700, 2, 0)), 'ICAO LTO Cycle times'!$D$8,VLOOKUP($A469,'Taxi in times'!$B$1074:$C$1700, 2, 0)*60)</f>
        <v>267.19512195121951</v>
      </c>
      <c r="P469" s="30">
        <f>IF(ISNA(VLOOKUP($A469,'Taxi in times'!$B$1700:$C$2346, 2, 0)), 'ICAO LTO Cycle times'!$D$8,VLOOKUP($A469,'Taxi in times'!$B$1700:$C$2346, 2, 0)*60)</f>
        <v>253.96831683168318</v>
      </c>
      <c r="Q469" s="30">
        <f>IF(ISNA(VLOOKUP($A469,'Taxi in times'!$B$2346:$C$3020, 2, 0)), 'ICAO LTO Cycle times'!$D$8,VLOOKUP($A469,'Taxi in times'!$B$2346:$C$3020, 2, 0)*60)</f>
        <v>256.89379310344827</v>
      </c>
      <c r="R469" s="30">
        <f>IF(ISNA(VLOOKUP($A469,'Taxi in times'!$B$3020:$C$3684, 2, 0)), 'ICAO LTO Cycle times'!$D$8,VLOOKUP($A469,'Taxi in times'!$B$3020:$C$3684, 2, 0)*60)</f>
        <v>258.3745170930826</v>
      </c>
      <c r="S469" s="30">
        <f>IF(ISNA(VLOOKUP($A469,'Taxi in times'!$B$3684:$C$4389, 2, 0)), 'ICAO LTO Cycle times'!$D$8,VLOOKUP($A469,'Taxi in times'!$B$3684:$C$4389, 2, 0)*60)</f>
        <v>257.78753130960314</v>
      </c>
      <c r="T469" s="30">
        <f>IF(ISNA(VLOOKUP($A469,'Taxi in times'!$B$4389:$C$5084, 2, 0)), 'ICAO LTO Cycle times'!$D$8,VLOOKUP($A469,'Taxi in times'!$B$4389:$C$5084, 2, 0)*60)</f>
        <v>251.69904849923336</v>
      </c>
      <c r="U469" s="30">
        <f>IF(ISNA(VLOOKUP($A469,'Taxi in times'!$B$5085:$C$5749, 2, 0)), 'ICAO LTO Cycle times'!$D$8,VLOOKUP($A469,'Taxi in times'!$B$5085:$C$5749, 2, 0)*60)</f>
        <v>252.51167756572804</v>
      </c>
      <c r="V469" s="30">
        <f>IF(ISNA(VLOOKUP($A469,'Taxi in times'!$B$5750:$C$6509, 2, 0)), 'ICAO LTO Cycle times'!$D$8,VLOOKUP($A469,'Taxi in times'!$B$5750:$C$6509, 2, 0)*60)</f>
        <v>254.8984759887656</v>
      </c>
      <c r="W469" s="30">
        <f>IF(ISNA(VLOOKUP($A469,'Taxi in times'!$B$6510:$C$7239, 2, 0)), 'ICAO LTO Cycle times'!$D$8,VLOOKUP($A469,'Taxi in times'!$B$6510:$C$7239, 2, 0)*60)</f>
        <v>252.91718141768254</v>
      </c>
    </row>
    <row r="470" spans="1:23">
      <c r="A470" s="3" t="s">
        <v>733</v>
      </c>
      <c r="B470" s="30">
        <f>IF(ISNA(VLOOKUP($A470,' Taxi out times'!$B$2:$C$483, 2, 0)), 'ICAO LTO Cycle times'!$D$7,VLOOKUP($A470,' Taxi out times'!$B$2:$C$483, 2, 0)*60)</f>
        <v>361.08938547486031</v>
      </c>
      <c r="C470" s="30">
        <f>IF(ISNA(VLOOKUP($A470,' Taxi out times'!$B$484:$C$1071, 2, 0)), 'ICAO LTO Cycle times'!$D$7,VLOOKUP($A470,' Taxi out times'!$B$484:$C$1071, 2, 0)*60)</f>
        <v>374.03134796238243</v>
      </c>
      <c r="D470" s="30">
        <f>IF(ISNA(VLOOKUP($A470,' Taxi out times'!$B$1072:$C$1692, 2, 0)), 'ICAO LTO Cycle times'!$D$7,VLOOKUP($A470,' Taxi out times'!$B$1072:$C$1692, 2, 0)*60)</f>
        <v>385.36842105263156</v>
      </c>
      <c r="E470" s="30">
        <f>IF(ISNA(VLOOKUP($A470,' Taxi out times'!$B$1693:$C$2329, 2, 0)), 'ICAO LTO Cycle times'!$D$7,VLOOKUP($A470,' Taxi out times'!$B$1693:$C$2329, 2, 0)*60)</f>
        <v>392.09802749551704</v>
      </c>
      <c r="F470" s="30">
        <f>IF(ISNA(VLOOKUP($A470,' Taxi out times'!$B$2330:$C$2997, 2, 0)), 'ICAO LTO Cycle times'!$D$7,VLOOKUP($A470,' Taxi out times'!$B$2330:$C$2997, 2, 0)*60)</f>
        <v>415.7351509250243</v>
      </c>
      <c r="G470" s="30">
        <f>IF(ISNA(VLOOKUP($A470,' Taxi out times'!$B$2998:$C$3661, 2, 0)), 'ICAO LTO Cycle times'!$D$7,VLOOKUP($A470,' Taxi out times'!$B$2998:$C$3661, 2, 0)*60)</f>
        <v>419.73229224762969</v>
      </c>
      <c r="H470" s="30">
        <f>IF(ISNA(VLOOKUP($A470,' Taxi out times'!$B$3662:$C$4362, 2, 0)), 'ICAO LTO Cycle times'!$D$7,VLOOKUP($A470,' Taxi out times'!$B$3662:$C$4362, 2, 0)*60)</f>
        <v>424.67145223633355</v>
      </c>
      <c r="I470" s="30">
        <f>IF(ISNA(VLOOKUP($A470,' Taxi out times'!$B$4363:$C$5052, 2, 0)), 'ICAO LTO Cycle times'!$D$7,VLOOKUP($A470,' Taxi out times'!$B$4363:$C$5052, 2, 0)*60)</f>
        <v>477.38410596026489</v>
      </c>
      <c r="J470" s="30">
        <f>IF(ISNA(VLOOKUP($A470,' Taxi out times'!$B$5053:$C$5713, 2, 0)), 'ICAO LTO Cycle times'!$D$7,VLOOKUP($A470,' Taxi out times'!$B$5053:$C$5713, 2, 0)*60)</f>
        <v>487.15775749674054</v>
      </c>
      <c r="K470" s="30">
        <f>IF(ISNA(VLOOKUP($A470,' Taxi out times'!$B$5714:$C$6466, 2, 0)), 'ICAO LTO Cycle times'!$D$7,VLOOKUP($A470,' Taxi out times'!$B$5713:$C$6466, 2, 0)*60)</f>
        <v>478.74804381846633</v>
      </c>
      <c r="L470" s="30">
        <f>IF(ISNA(VLOOKUP($A470,' Taxi out times'!$B$6467:$C$7195, 2, 0)), 'ICAO LTO Cycle times'!$D$7,VLOOKUP($A470,' Taxi out times'!$B$6467:$C$7195, 2, 0)*60)</f>
        <v>448.68481772035068</v>
      </c>
      <c r="M470" s="30">
        <f>IF(ISNA(VLOOKUP($A470,'Taxi in times'!$B$2:$C$483, 2, 0)), 'ICAO LTO Cycle times'!$D$8,VLOOKUP($A470,'Taxi in times'!$B$2:$C$483, 2, 0)*60)</f>
        <v>305.68022440392707</v>
      </c>
      <c r="N470" s="30">
        <f>IF(ISNA(VLOOKUP($A470,'Taxi in times'!$B$483:$C$1074, 2, 0)), 'ICAO LTO Cycle times'!$D$8,VLOOKUP($A470,'Taxi in times'!$B$483:$C$1074, 2, 0)*60)</f>
        <v>277.15909090909088</v>
      </c>
      <c r="O470" s="30">
        <f>IF(ISNA(VLOOKUP($A470,'Taxi in times'!$B$1074:$C$1700, 2, 0)), 'ICAO LTO Cycle times'!$D$8,VLOOKUP($A470,'Taxi in times'!$B$1074:$C$1700, 2, 0)*60)</f>
        <v>309.23615160349851</v>
      </c>
      <c r="P470" s="30">
        <f>IF(ISNA(VLOOKUP($A470,'Taxi in times'!$B$1700:$C$2346, 2, 0)), 'ICAO LTO Cycle times'!$D$8,VLOOKUP($A470,'Taxi in times'!$B$1700:$C$2346, 2, 0)*60)</f>
        <v>302.32974910394267</v>
      </c>
      <c r="Q470" s="30">
        <f>IF(ISNA(VLOOKUP($A470,'Taxi in times'!$B$2346:$C$3020, 2, 0)), 'ICAO LTO Cycle times'!$D$8,VLOOKUP($A470,'Taxi in times'!$B$2346:$C$3020, 2, 0)*60)</f>
        <v>299.08957415565345</v>
      </c>
      <c r="R470" s="30">
        <f>IF(ISNA(VLOOKUP($A470,'Taxi in times'!$B$3020:$C$3684, 2, 0)), 'ICAO LTO Cycle times'!$D$8,VLOOKUP($A470,'Taxi in times'!$B$3020:$C$3684, 2, 0)*60)</f>
        <v>303.36322869955154</v>
      </c>
      <c r="S470" s="30">
        <f>IF(ISNA(VLOOKUP($A470,'Taxi in times'!$B$3684:$C$4389, 2, 0)), 'ICAO LTO Cycle times'!$D$8,VLOOKUP($A470,'Taxi in times'!$B$3684:$C$4389, 2, 0)*60)</f>
        <v>304.27141268075638</v>
      </c>
      <c r="T470" s="30">
        <f>IF(ISNA(VLOOKUP($A470,'Taxi in times'!$B$4389:$C$5084, 2, 0)), 'ICAO LTO Cycle times'!$D$8,VLOOKUP($A470,'Taxi in times'!$B$4389:$C$5084, 2, 0)*60)</f>
        <v>314.37879624516842</v>
      </c>
      <c r="U470" s="30">
        <f>IF(ISNA(VLOOKUP($A470,'Taxi in times'!$B$5085:$C$5749, 2, 0)), 'ICAO LTO Cycle times'!$D$8,VLOOKUP($A470,'Taxi in times'!$B$5085:$C$5749, 2, 0)*60)</f>
        <v>333.47368421052636</v>
      </c>
      <c r="V470" s="30">
        <f>IF(ISNA(VLOOKUP($A470,'Taxi in times'!$B$5750:$C$6509, 2, 0)), 'ICAO LTO Cycle times'!$D$8,VLOOKUP($A470,'Taxi in times'!$B$5750:$C$6509, 2, 0)*60)</f>
        <v>303.28940432261464</v>
      </c>
      <c r="W470" s="30">
        <f>IF(ISNA(VLOOKUP($A470,'Taxi in times'!$B$6510:$C$7239, 2, 0)), 'ICAO LTO Cycle times'!$D$8,VLOOKUP($A470,'Taxi in times'!$B$6510:$C$7239, 2, 0)*60)</f>
        <v>283.8385734396997</v>
      </c>
    </row>
    <row r="471" spans="1:23">
      <c r="A471" s="3" t="s">
        <v>734</v>
      </c>
      <c r="B471" s="30">
        <f>IF(ISNA(VLOOKUP($A471,' Taxi out times'!$B$2:$C$483, 2, 0)), 'ICAO LTO Cycle times'!$D$7,VLOOKUP($A471,' Taxi out times'!$B$2:$C$483, 2, 0)*60)</f>
        <v>521.66041979010492</v>
      </c>
      <c r="C471" s="30">
        <f>IF(ISNA(VLOOKUP($A471,' Taxi out times'!$B$484:$C$1071, 2, 0)), 'ICAO LTO Cycle times'!$D$7,VLOOKUP($A471,' Taxi out times'!$B$484:$C$1071, 2, 0)*60)</f>
        <v>526.99449671578202</v>
      </c>
      <c r="D471" s="30">
        <f>IF(ISNA(VLOOKUP($A471,' Taxi out times'!$B$1072:$C$1692, 2, 0)), 'ICAO LTO Cycle times'!$D$7,VLOOKUP($A471,' Taxi out times'!$B$1072:$C$1692, 2, 0)*60)</f>
        <v>531.33168491699041</v>
      </c>
      <c r="E471" s="30">
        <f>IF(ISNA(VLOOKUP($A471,' Taxi out times'!$B$1693:$C$2329, 2, 0)), 'ICAO LTO Cycle times'!$D$7,VLOOKUP($A471,' Taxi out times'!$B$1693:$C$2329, 2, 0)*60)</f>
        <v>545.13553474618038</v>
      </c>
      <c r="F471" s="30">
        <f>IF(ISNA(VLOOKUP($A471,' Taxi out times'!$B$2330:$C$2997, 2, 0)), 'ICAO LTO Cycle times'!$D$7,VLOOKUP($A471,' Taxi out times'!$B$2330:$C$2997, 2, 0)*60)</f>
        <v>547.38679245283026</v>
      </c>
      <c r="G471" s="30">
        <f>IF(ISNA(VLOOKUP($A471,' Taxi out times'!$B$2998:$C$3661, 2, 0)), 'ICAO LTO Cycle times'!$D$7,VLOOKUP($A471,' Taxi out times'!$B$2998:$C$3661, 2, 0)*60)</f>
        <v>553.20388349514565</v>
      </c>
      <c r="H471" s="30">
        <f>IF(ISNA(VLOOKUP($A471,' Taxi out times'!$B$3662:$C$4362, 2, 0)), 'ICAO LTO Cycle times'!$D$7,VLOOKUP($A471,' Taxi out times'!$B$3662:$C$4362, 2, 0)*60)</f>
        <v>548.30557677616503</v>
      </c>
      <c r="I471" s="30">
        <f>IF(ISNA(VLOOKUP($A471,' Taxi out times'!$B$4363:$C$5052, 2, 0)), 'ICAO LTO Cycle times'!$D$7,VLOOKUP($A471,' Taxi out times'!$B$4363:$C$5052, 2, 0)*60)</f>
        <v>544.91648282382607</v>
      </c>
      <c r="J471" s="30">
        <f>IF(ISNA(VLOOKUP($A471,' Taxi out times'!$B$5053:$C$5713, 2, 0)), 'ICAO LTO Cycle times'!$D$7,VLOOKUP($A471,' Taxi out times'!$B$5053:$C$5713, 2, 0)*60)</f>
        <v>560.37576326914052</v>
      </c>
      <c r="K471" s="30">
        <f>IF(ISNA(VLOOKUP($A471,' Taxi out times'!$B$5714:$C$6466, 2, 0)), 'ICAO LTO Cycle times'!$D$7,VLOOKUP($A471,' Taxi out times'!$B$5713:$C$6466, 2, 0)*60)</f>
        <v>546.52327637006488</v>
      </c>
      <c r="L471" s="30">
        <f>IF(ISNA(VLOOKUP($A471,' Taxi out times'!$B$6467:$C$7195, 2, 0)), 'ICAO LTO Cycle times'!$D$7,VLOOKUP($A471,' Taxi out times'!$B$6467:$C$7195, 2, 0)*60)</f>
        <v>542.37263674411895</v>
      </c>
      <c r="M471" s="30">
        <f>IF(ISNA(VLOOKUP($A471,'Taxi in times'!$B$2:$C$483, 2, 0)), 'ICAO LTO Cycle times'!$D$8,VLOOKUP($A471,'Taxi in times'!$B$2:$C$483, 2, 0)*60)</f>
        <v>210.04472605292582</v>
      </c>
      <c r="N471" s="30">
        <f>IF(ISNA(VLOOKUP($A471,'Taxi in times'!$B$483:$C$1074, 2, 0)), 'ICAO LTO Cycle times'!$D$8,VLOOKUP($A471,'Taxi in times'!$B$483:$C$1074, 2, 0)*60)</f>
        <v>209.60043196544277</v>
      </c>
      <c r="O471" s="30">
        <f>IF(ISNA(VLOOKUP($A471,'Taxi in times'!$B$1074:$C$1700, 2, 0)), 'ICAO LTO Cycle times'!$D$8,VLOOKUP($A471,'Taxi in times'!$B$1074:$C$1700, 2, 0)*60)</f>
        <v>210.16468921551268</v>
      </c>
      <c r="P471" s="30">
        <f>IF(ISNA(VLOOKUP($A471,'Taxi in times'!$B$1700:$C$2346, 2, 0)), 'ICAO LTO Cycle times'!$D$8,VLOOKUP($A471,'Taxi in times'!$B$1700:$C$2346, 2, 0)*60)</f>
        <v>216.53324620160103</v>
      </c>
      <c r="Q471" s="30">
        <f>IF(ISNA(VLOOKUP($A471,'Taxi in times'!$B$2346:$C$3020, 2, 0)), 'ICAO LTO Cycle times'!$D$8,VLOOKUP($A471,'Taxi in times'!$B$2346:$C$3020, 2, 0)*60)</f>
        <v>214.28032683846638</v>
      </c>
      <c r="R471" s="30">
        <f>IF(ISNA(VLOOKUP($A471,'Taxi in times'!$B$3020:$C$3684, 2, 0)), 'ICAO LTO Cycle times'!$D$8,VLOOKUP($A471,'Taxi in times'!$B$3020:$C$3684, 2, 0)*60)</f>
        <v>219.20954003407155</v>
      </c>
      <c r="S471" s="30">
        <f>IF(ISNA(VLOOKUP($A471,'Taxi in times'!$B$3684:$C$4389, 2, 0)), 'ICAO LTO Cycle times'!$D$8,VLOOKUP($A471,'Taxi in times'!$B$3684:$C$4389, 2, 0)*60)</f>
        <v>223.72462219508472</v>
      </c>
      <c r="T471" s="30">
        <f>IF(ISNA(VLOOKUP($A471,'Taxi in times'!$B$4389:$C$5084, 2, 0)), 'ICAO LTO Cycle times'!$D$8,VLOOKUP($A471,'Taxi in times'!$B$4389:$C$5084, 2, 0)*60)</f>
        <v>229.88487620249174</v>
      </c>
      <c r="U471" s="30">
        <f>IF(ISNA(VLOOKUP($A471,'Taxi in times'!$B$5085:$C$5749, 2, 0)), 'ICAO LTO Cycle times'!$D$8,VLOOKUP($A471,'Taxi in times'!$B$5085:$C$5749, 2, 0)*60)</f>
        <v>240.05649717514126</v>
      </c>
      <c r="V471" s="30">
        <f>IF(ISNA(VLOOKUP($A471,'Taxi in times'!$B$5750:$C$6509, 2, 0)), 'ICAO LTO Cycle times'!$D$8,VLOOKUP($A471,'Taxi in times'!$B$5750:$C$6509, 2, 0)*60)</f>
        <v>237.15652173913043</v>
      </c>
      <c r="W471" s="30">
        <f>IF(ISNA(VLOOKUP($A471,'Taxi in times'!$B$6510:$C$7239, 2, 0)), 'ICAO LTO Cycle times'!$D$8,VLOOKUP($A471,'Taxi in times'!$B$6510:$C$7239, 2, 0)*60)</f>
        <v>233.70012962696242</v>
      </c>
    </row>
    <row r="472" spans="1:23">
      <c r="A472" s="3" t="s">
        <v>735</v>
      </c>
      <c r="B472" s="30">
        <f>IF(ISNA(VLOOKUP($A472,' Taxi out times'!$B$2:$C$483, 2, 0)), 'ICAO LTO Cycle times'!$D$7,VLOOKUP($A472,' Taxi out times'!$B$2:$C$483, 2, 0)*60)</f>
        <v>1140</v>
      </c>
      <c r="C472" s="30">
        <f>IF(ISNA(VLOOKUP($A472,' Taxi out times'!$B$484:$C$1071, 2, 0)), 'ICAO LTO Cycle times'!$D$7,VLOOKUP($A472,' Taxi out times'!$B$484:$C$1071, 2, 0)*60)</f>
        <v>1140</v>
      </c>
      <c r="D472" s="30">
        <f>IF(ISNA(VLOOKUP($A472,' Taxi out times'!$B$1072:$C$1692, 2, 0)), 'ICAO LTO Cycle times'!$D$7,VLOOKUP($A472,' Taxi out times'!$B$1072:$C$1692, 2, 0)*60)</f>
        <v>1140</v>
      </c>
      <c r="E472" s="30">
        <f>IF(ISNA(VLOOKUP($A472,' Taxi out times'!$B$1693:$C$2329, 2, 0)), 'ICAO LTO Cycle times'!$D$7,VLOOKUP($A472,' Taxi out times'!$B$1693:$C$2329, 2, 0)*60)</f>
        <v>1140</v>
      </c>
      <c r="F472" s="30">
        <f>IF(ISNA(VLOOKUP($A472,' Taxi out times'!$B$2330:$C$2997, 2, 0)), 'ICAO LTO Cycle times'!$D$7,VLOOKUP($A472,' Taxi out times'!$B$2330:$C$2997, 2, 0)*60)</f>
        <v>347.50733137829911</v>
      </c>
      <c r="G472" s="30">
        <f>IF(ISNA(VLOOKUP($A472,' Taxi out times'!$B$2998:$C$3661, 2, 0)), 'ICAO LTO Cycle times'!$D$7,VLOOKUP($A472,' Taxi out times'!$B$2998:$C$3661, 2, 0)*60)</f>
        <v>349.13684210526316</v>
      </c>
      <c r="H472" s="30">
        <f>IF(ISNA(VLOOKUP($A472,' Taxi out times'!$B$3662:$C$4362, 2, 0)), 'ICAO LTO Cycle times'!$D$7,VLOOKUP($A472,' Taxi out times'!$B$3662:$C$4362, 2, 0)*60)</f>
        <v>354.70827679782906</v>
      </c>
      <c r="I472" s="30">
        <f>IF(ISNA(VLOOKUP($A472,' Taxi out times'!$B$4363:$C$5052, 2, 0)), 'ICAO LTO Cycle times'!$D$7,VLOOKUP($A472,' Taxi out times'!$B$4363:$C$5052, 2, 0)*60)</f>
        <v>387.02970297029702</v>
      </c>
      <c r="J472" s="30">
        <f>IF(ISNA(VLOOKUP($A472,' Taxi out times'!$B$5053:$C$5713, 2, 0)), 'ICAO LTO Cycle times'!$D$7,VLOOKUP($A472,' Taxi out times'!$B$5053:$C$5713, 2, 0)*60)</f>
        <v>392.48541423570595</v>
      </c>
      <c r="K472" s="30">
        <f>IF(ISNA(VLOOKUP($A472,' Taxi out times'!$B$5714:$C$6466, 2, 0)), 'ICAO LTO Cycle times'!$D$7,VLOOKUP($A472,' Taxi out times'!$B$5713:$C$6466, 2, 0)*60)</f>
        <v>403.61045130641332</v>
      </c>
      <c r="L472" s="30">
        <f>IF(ISNA(VLOOKUP($A472,' Taxi out times'!$B$6467:$C$7195, 2, 0)), 'ICAO LTO Cycle times'!$D$7,VLOOKUP($A472,' Taxi out times'!$B$6467:$C$7195, 2, 0)*60)</f>
        <v>363.3463035019455</v>
      </c>
      <c r="M472" s="30">
        <f>IF(ISNA(VLOOKUP($A472,'Taxi in times'!$B$2:$C$483, 2, 0)), 'ICAO LTO Cycle times'!$D$8,VLOOKUP($A472,'Taxi in times'!$B$2:$C$483, 2, 0)*60)</f>
        <v>420</v>
      </c>
      <c r="N472" s="30">
        <f>IF(ISNA(VLOOKUP($A472,'Taxi in times'!$B$483:$C$1074, 2, 0)), 'ICAO LTO Cycle times'!$D$8,VLOOKUP($A472,'Taxi in times'!$B$483:$C$1074, 2, 0)*60)</f>
        <v>420</v>
      </c>
      <c r="O472" s="30">
        <f>IF(ISNA(VLOOKUP($A472,'Taxi in times'!$B$1074:$C$1700, 2, 0)), 'ICAO LTO Cycle times'!$D$8,VLOOKUP($A472,'Taxi in times'!$B$1074:$C$1700, 2, 0)*60)</f>
        <v>420</v>
      </c>
      <c r="P472" s="30">
        <f>IF(ISNA(VLOOKUP($A472,'Taxi in times'!$B$1700:$C$2346, 2, 0)), 'ICAO LTO Cycle times'!$D$8,VLOOKUP($A472,'Taxi in times'!$B$1700:$C$2346, 2, 0)*60)</f>
        <v>420</v>
      </c>
      <c r="Q472" s="30">
        <f>IF(ISNA(VLOOKUP($A472,'Taxi in times'!$B$2346:$C$3020, 2, 0)), 'ICAO LTO Cycle times'!$D$8,VLOOKUP($A472,'Taxi in times'!$B$2346:$C$3020, 2, 0)*60)</f>
        <v>291.73020527859239</v>
      </c>
      <c r="R472" s="30">
        <f>IF(ISNA(VLOOKUP($A472,'Taxi in times'!$B$3020:$C$3684, 2, 0)), 'ICAO LTO Cycle times'!$D$8,VLOOKUP($A472,'Taxi in times'!$B$3020:$C$3684, 2, 0)*60)</f>
        <v>299.61864406779659</v>
      </c>
      <c r="S472" s="30">
        <f>IF(ISNA(VLOOKUP($A472,'Taxi in times'!$B$3684:$C$4389, 2, 0)), 'ICAO LTO Cycle times'!$D$8,VLOOKUP($A472,'Taxi in times'!$B$3684:$C$4389, 2, 0)*60)</f>
        <v>302.36092265943012</v>
      </c>
      <c r="T472" s="30">
        <f>IF(ISNA(VLOOKUP($A472,'Taxi in times'!$B$4389:$C$5084, 2, 0)), 'ICAO LTO Cycle times'!$D$8,VLOOKUP($A472,'Taxi in times'!$B$4389:$C$5084, 2, 0)*60)</f>
        <v>290.39999999999998</v>
      </c>
      <c r="U472" s="30">
        <f>IF(ISNA(VLOOKUP($A472,'Taxi in times'!$B$5085:$C$5749, 2, 0)), 'ICAO LTO Cycle times'!$D$8,VLOOKUP($A472,'Taxi in times'!$B$5085:$C$5749, 2, 0)*60)</f>
        <v>296.77946324387398</v>
      </c>
      <c r="V472" s="30">
        <f>IF(ISNA(VLOOKUP($A472,'Taxi in times'!$B$5750:$C$6509, 2, 0)), 'ICAO LTO Cycle times'!$D$8,VLOOKUP($A472,'Taxi in times'!$B$5750:$C$6509, 2, 0)*60)</f>
        <v>300.49940546967895</v>
      </c>
      <c r="W472" s="30">
        <f>IF(ISNA(VLOOKUP($A472,'Taxi in times'!$B$6510:$C$7239, 2, 0)), 'ICAO LTO Cycle times'!$D$8,VLOOKUP($A472,'Taxi in times'!$B$6510:$C$7239, 2, 0)*60)</f>
        <v>300.31168831168833</v>
      </c>
    </row>
    <row r="473" spans="1:23">
      <c r="A473" s="3" t="s">
        <v>736</v>
      </c>
      <c r="B473" s="30">
        <f>IF(ISNA(VLOOKUP($A473,' Taxi out times'!$B$2:$C$483, 2, 0)), 'ICAO LTO Cycle times'!$D$7,VLOOKUP($A473,' Taxi out times'!$B$2:$C$483, 2, 0)*60)</f>
        <v>421.57598499061913</v>
      </c>
      <c r="C473" s="30">
        <f>IF(ISNA(VLOOKUP($A473,' Taxi out times'!$B$484:$C$1071, 2, 0)), 'ICAO LTO Cycle times'!$D$7,VLOOKUP($A473,' Taxi out times'!$B$484:$C$1071, 2, 0)*60)</f>
        <v>385.20833333333337</v>
      </c>
      <c r="D473" s="30">
        <f>IF(ISNA(VLOOKUP($A473,' Taxi out times'!$B$1072:$C$1692, 2, 0)), 'ICAO LTO Cycle times'!$D$7,VLOOKUP($A473,' Taxi out times'!$B$1072:$C$1692, 2, 0)*60)</f>
        <v>369.71024734982331</v>
      </c>
      <c r="E473" s="30">
        <f>IF(ISNA(VLOOKUP($A473,' Taxi out times'!$B$1693:$C$2329, 2, 0)), 'ICAO LTO Cycle times'!$D$7,VLOOKUP($A473,' Taxi out times'!$B$1693:$C$2329, 2, 0)*60)</f>
        <v>412.73176761433871</v>
      </c>
      <c r="F473" s="30">
        <f>IF(ISNA(VLOOKUP($A473,' Taxi out times'!$B$2330:$C$2997, 2, 0)), 'ICAO LTO Cycle times'!$D$7,VLOOKUP($A473,' Taxi out times'!$B$2330:$C$2997, 2, 0)*60)</f>
        <v>493.44</v>
      </c>
      <c r="G473" s="30">
        <f>IF(ISNA(VLOOKUP($A473,' Taxi out times'!$B$2998:$C$3661, 2, 0)), 'ICAO LTO Cycle times'!$D$7,VLOOKUP($A473,' Taxi out times'!$B$2998:$C$3661, 2, 0)*60)</f>
        <v>433.62162162162167</v>
      </c>
      <c r="H473" s="30">
        <f>IF(ISNA(VLOOKUP($A473,' Taxi out times'!$B$3662:$C$4362, 2, 0)), 'ICAO LTO Cycle times'!$D$7,VLOOKUP($A473,' Taxi out times'!$B$3662:$C$4362, 2, 0)*60)</f>
        <v>425.10638297872339</v>
      </c>
      <c r="I473" s="30">
        <f>IF(ISNA(VLOOKUP($A473,' Taxi out times'!$B$4363:$C$5052, 2, 0)), 'ICAO LTO Cycle times'!$D$7,VLOOKUP($A473,' Taxi out times'!$B$4363:$C$5052, 2, 0)*60)</f>
        <v>433.01886792452831</v>
      </c>
      <c r="J473" s="30">
        <f>IF(ISNA(VLOOKUP($A473,' Taxi out times'!$B$5053:$C$5713, 2, 0)), 'ICAO LTO Cycle times'!$D$7,VLOOKUP($A473,' Taxi out times'!$B$5053:$C$5713, 2, 0)*60)</f>
        <v>1140</v>
      </c>
      <c r="K473" s="30">
        <f>IF(ISNA(VLOOKUP($A473,' Taxi out times'!$B$5714:$C$6466, 2, 0)), 'ICAO LTO Cycle times'!$D$7,VLOOKUP($A473,' Taxi out times'!$B$5713:$C$6466, 2, 0)*60)</f>
        <v>1140</v>
      </c>
      <c r="L473" s="30">
        <f>IF(ISNA(VLOOKUP($A473,' Taxi out times'!$B$6467:$C$7195, 2, 0)), 'ICAO LTO Cycle times'!$D$7,VLOOKUP($A473,' Taxi out times'!$B$6467:$C$7195, 2, 0)*60)</f>
        <v>450</v>
      </c>
      <c r="M473" s="30">
        <f>IF(ISNA(VLOOKUP($A473,'Taxi in times'!$B$2:$C$483, 2, 0)), 'ICAO LTO Cycle times'!$D$8,VLOOKUP($A473,'Taxi in times'!$B$2:$C$483, 2, 0)*60)</f>
        <v>252.58426966292132</v>
      </c>
      <c r="N473" s="30">
        <f>IF(ISNA(VLOOKUP($A473,'Taxi in times'!$B$483:$C$1074, 2, 0)), 'ICAO LTO Cycle times'!$D$8,VLOOKUP($A473,'Taxi in times'!$B$483:$C$1074, 2, 0)*60)</f>
        <v>245.80812445980987</v>
      </c>
      <c r="O473" s="30">
        <f>IF(ISNA(VLOOKUP($A473,'Taxi in times'!$B$1074:$C$1700, 2, 0)), 'ICAO LTO Cycle times'!$D$8,VLOOKUP($A473,'Taxi in times'!$B$1074:$C$1700, 2, 0)*60)</f>
        <v>243.87640449438203</v>
      </c>
      <c r="P473" s="30">
        <f>IF(ISNA(VLOOKUP($A473,'Taxi in times'!$B$1700:$C$2346, 2, 0)), 'ICAO LTO Cycle times'!$D$8,VLOOKUP($A473,'Taxi in times'!$B$1700:$C$2346, 2, 0)*60)</f>
        <v>249.90147783251231</v>
      </c>
      <c r="Q473" s="30">
        <f>IF(ISNA(VLOOKUP($A473,'Taxi in times'!$B$2346:$C$3020, 2, 0)), 'ICAO LTO Cycle times'!$D$8,VLOOKUP($A473,'Taxi in times'!$B$2346:$C$3020, 2, 0)*60)</f>
        <v>285.23809523809524</v>
      </c>
      <c r="R473" s="30">
        <f>IF(ISNA(VLOOKUP($A473,'Taxi in times'!$B$3020:$C$3684, 2, 0)), 'ICAO LTO Cycle times'!$D$8,VLOOKUP($A473,'Taxi in times'!$B$3020:$C$3684, 2, 0)*60)</f>
        <v>287.60869565217394</v>
      </c>
      <c r="S473" s="30">
        <f>IF(ISNA(VLOOKUP($A473,'Taxi in times'!$B$3684:$C$4389, 2, 0)), 'ICAO LTO Cycle times'!$D$8,VLOOKUP($A473,'Taxi in times'!$B$3684:$C$4389, 2, 0)*60)</f>
        <v>296.1904761904762</v>
      </c>
      <c r="T473" s="30">
        <f>IF(ISNA(VLOOKUP($A473,'Taxi in times'!$B$4389:$C$5084, 2, 0)), 'ICAO LTO Cycle times'!$D$8,VLOOKUP($A473,'Taxi in times'!$B$4389:$C$5084, 2, 0)*60)</f>
        <v>298.09954751131221</v>
      </c>
      <c r="U473" s="30">
        <f>IF(ISNA(VLOOKUP($A473,'Taxi in times'!$B$5085:$C$5749, 2, 0)), 'ICAO LTO Cycle times'!$D$8,VLOOKUP($A473,'Taxi in times'!$B$5085:$C$5749, 2, 0)*60)</f>
        <v>420</v>
      </c>
      <c r="V473" s="30">
        <f>IF(ISNA(VLOOKUP($A473,'Taxi in times'!$B$5750:$C$6509, 2, 0)), 'ICAO LTO Cycle times'!$D$8,VLOOKUP($A473,'Taxi in times'!$B$5750:$C$6509, 2, 0)*60)</f>
        <v>420</v>
      </c>
      <c r="W473" s="30">
        <f>IF(ISNA(VLOOKUP($A473,'Taxi in times'!$B$6510:$C$7239, 2, 0)), 'ICAO LTO Cycle times'!$D$8,VLOOKUP($A473,'Taxi in times'!$B$6510:$C$7239, 2, 0)*60)</f>
        <v>279.23076923076923</v>
      </c>
    </row>
    <row r="474" spans="1:23">
      <c r="A474" s="3" t="s">
        <v>737</v>
      </c>
      <c r="B474" s="30">
        <f>IF(ISNA(VLOOKUP($A474,' Taxi out times'!$B$2:$C$483, 2, 0)), 'ICAO LTO Cycle times'!$D$7,VLOOKUP($A474,' Taxi out times'!$B$2:$C$483, 2, 0)*60)</f>
        <v>596.61623108665754</v>
      </c>
      <c r="C474" s="30">
        <f>IF(ISNA(VLOOKUP($A474,' Taxi out times'!$B$484:$C$1071, 2, 0)), 'ICAO LTO Cycle times'!$D$7,VLOOKUP($A474,' Taxi out times'!$B$484:$C$1071, 2, 0)*60)</f>
        <v>639.06779661016947</v>
      </c>
      <c r="D474" s="30">
        <f>IF(ISNA(VLOOKUP($A474,' Taxi out times'!$B$1072:$C$1692, 2, 0)), 'ICAO LTO Cycle times'!$D$7,VLOOKUP($A474,' Taxi out times'!$B$1072:$C$1692, 2, 0)*60)</f>
        <v>641.83673469387747</v>
      </c>
      <c r="E474" s="30">
        <f>IF(ISNA(VLOOKUP($A474,' Taxi out times'!$B$1693:$C$2329, 2, 0)), 'ICAO LTO Cycle times'!$D$7,VLOOKUP($A474,' Taxi out times'!$B$1693:$C$2329, 2, 0)*60)</f>
        <v>648.69498069498059</v>
      </c>
      <c r="F474" s="30">
        <f>IF(ISNA(VLOOKUP($A474,' Taxi out times'!$B$2330:$C$2997, 2, 0)), 'ICAO LTO Cycle times'!$D$7,VLOOKUP($A474,' Taxi out times'!$B$2330:$C$2997, 2, 0)*60)</f>
        <v>606.44973070017954</v>
      </c>
      <c r="G474" s="30">
        <f>IF(ISNA(VLOOKUP($A474,' Taxi out times'!$B$2998:$C$3661, 2, 0)), 'ICAO LTO Cycle times'!$D$7,VLOOKUP($A474,' Taxi out times'!$B$2998:$C$3661, 2, 0)*60)</f>
        <v>626.21263482280426</v>
      </c>
      <c r="H474" s="30">
        <f>IF(ISNA(VLOOKUP($A474,' Taxi out times'!$B$3662:$C$4362, 2, 0)), 'ICAO LTO Cycle times'!$D$7,VLOOKUP($A474,' Taxi out times'!$B$3662:$C$4362, 2, 0)*60)</f>
        <v>670.58678703323756</v>
      </c>
      <c r="I474" s="30">
        <f>IF(ISNA(VLOOKUP($A474,' Taxi out times'!$B$4363:$C$5052, 2, 0)), 'ICAO LTO Cycle times'!$D$7,VLOOKUP($A474,' Taxi out times'!$B$4363:$C$5052, 2, 0)*60)</f>
        <v>677.4890419536631</v>
      </c>
      <c r="J474" s="30">
        <f>IF(ISNA(VLOOKUP($A474,' Taxi out times'!$B$5053:$C$5713, 2, 0)), 'ICAO LTO Cycle times'!$D$7,VLOOKUP($A474,' Taxi out times'!$B$5053:$C$5713, 2, 0)*60)</f>
        <v>673.05350553505536</v>
      </c>
      <c r="K474" s="30">
        <f>IF(ISNA(VLOOKUP($A474,' Taxi out times'!$B$5714:$C$6466, 2, 0)), 'ICAO LTO Cycle times'!$D$7,VLOOKUP($A474,' Taxi out times'!$B$5713:$C$6466, 2, 0)*60)</f>
        <v>696.44129851110563</v>
      </c>
      <c r="L474" s="30">
        <f>IF(ISNA(VLOOKUP($A474,' Taxi out times'!$B$6467:$C$7195, 2, 0)), 'ICAO LTO Cycle times'!$D$7,VLOOKUP($A474,' Taxi out times'!$B$6467:$C$7195, 2, 0)*60)</f>
        <v>677.73090687580907</v>
      </c>
      <c r="M474" s="30">
        <f>IF(ISNA(VLOOKUP($A474,'Taxi in times'!$B$2:$C$483, 2, 0)), 'ICAO LTO Cycle times'!$D$8,VLOOKUP($A474,'Taxi in times'!$B$2:$C$483, 2, 0)*60)</f>
        <v>255.06172839506172</v>
      </c>
      <c r="N474" s="30">
        <f>IF(ISNA(VLOOKUP($A474,'Taxi in times'!$B$483:$C$1074, 2, 0)), 'ICAO LTO Cycle times'!$D$8,VLOOKUP($A474,'Taxi in times'!$B$483:$C$1074, 2, 0)*60)</f>
        <v>267.66619519094769</v>
      </c>
      <c r="O474" s="30">
        <f>IF(ISNA(VLOOKUP($A474,'Taxi in times'!$B$1074:$C$1700, 2, 0)), 'ICAO LTO Cycle times'!$D$8,VLOOKUP($A474,'Taxi in times'!$B$1074:$C$1700, 2, 0)*60)</f>
        <v>272.5337837837838</v>
      </c>
      <c r="P474" s="30">
        <f>IF(ISNA(VLOOKUP($A474,'Taxi in times'!$B$1700:$C$2346, 2, 0)), 'ICAO LTO Cycle times'!$D$8,VLOOKUP($A474,'Taxi in times'!$B$1700:$C$2346, 2, 0)*60)</f>
        <v>262.23938223938222</v>
      </c>
      <c r="Q474" s="30">
        <f>IF(ISNA(VLOOKUP($A474,'Taxi in times'!$B$2346:$C$3020, 2, 0)), 'ICAO LTO Cycle times'!$D$8,VLOOKUP($A474,'Taxi in times'!$B$2346:$C$3020, 2, 0)*60)</f>
        <v>271.67338709677421</v>
      </c>
      <c r="R474" s="30">
        <f>IF(ISNA(VLOOKUP($A474,'Taxi in times'!$B$3020:$C$3684, 2, 0)), 'ICAO LTO Cycle times'!$D$8,VLOOKUP($A474,'Taxi in times'!$B$3020:$C$3684, 2, 0)*60)</f>
        <v>262.86973454955421</v>
      </c>
      <c r="S474" s="30">
        <f>IF(ISNA(VLOOKUP($A474,'Taxi in times'!$B$3684:$C$4389, 2, 0)), 'ICAO LTO Cycle times'!$D$8,VLOOKUP($A474,'Taxi in times'!$B$3684:$C$4389, 2, 0)*60)</f>
        <v>295.58049979516591</v>
      </c>
      <c r="T474" s="30">
        <f>IF(ISNA(VLOOKUP($A474,'Taxi in times'!$B$4389:$C$5084, 2, 0)), 'ICAO LTO Cycle times'!$D$8,VLOOKUP($A474,'Taxi in times'!$B$4389:$C$5084, 2, 0)*60)</f>
        <v>297.20722835015255</v>
      </c>
      <c r="U474" s="30">
        <f>IF(ISNA(VLOOKUP($A474,'Taxi in times'!$B$5085:$C$5749, 2, 0)), 'ICAO LTO Cycle times'!$D$8,VLOOKUP($A474,'Taxi in times'!$B$5085:$C$5749, 2, 0)*60)</f>
        <v>294.05990783410141</v>
      </c>
      <c r="V474" s="30">
        <f>IF(ISNA(VLOOKUP($A474,'Taxi in times'!$B$5750:$C$6509, 2, 0)), 'ICAO LTO Cycle times'!$D$8,VLOOKUP($A474,'Taxi in times'!$B$5750:$C$6509, 2, 0)*60)</f>
        <v>301.88049495278409</v>
      </c>
      <c r="W474" s="30">
        <f>IF(ISNA(VLOOKUP($A474,'Taxi in times'!$B$6510:$C$7239, 2, 0)), 'ICAO LTO Cycle times'!$D$8,VLOOKUP($A474,'Taxi in times'!$B$6510:$C$7239, 2, 0)*60)</f>
        <v>306.97844466448322</v>
      </c>
    </row>
    <row r="475" spans="1:23">
      <c r="A475" s="3" t="s">
        <v>738</v>
      </c>
      <c r="B475" s="30">
        <f>IF(ISNA(VLOOKUP($A475,' Taxi out times'!$B$2:$C$483, 2, 0)), 'ICAO LTO Cycle times'!$D$7,VLOOKUP($A475,' Taxi out times'!$B$2:$C$483, 2, 0)*60)</f>
        <v>1140</v>
      </c>
      <c r="C475" s="30">
        <f>IF(ISNA(VLOOKUP($A475,' Taxi out times'!$B$484:$C$1071, 2, 0)), 'ICAO LTO Cycle times'!$D$7,VLOOKUP($A475,' Taxi out times'!$B$484:$C$1071, 2, 0)*60)</f>
        <v>1140</v>
      </c>
      <c r="D475" s="30">
        <f>IF(ISNA(VLOOKUP($A475,' Taxi out times'!$B$1072:$C$1692, 2, 0)), 'ICAO LTO Cycle times'!$D$7,VLOOKUP($A475,' Taxi out times'!$B$1072:$C$1692, 2, 0)*60)</f>
        <v>456.99248120300751</v>
      </c>
      <c r="E475" s="30">
        <f>IF(ISNA(VLOOKUP($A475,' Taxi out times'!$B$1693:$C$2329, 2, 0)), 'ICAO LTO Cycle times'!$D$7,VLOOKUP($A475,' Taxi out times'!$B$1693:$C$2329, 2, 0)*60)</f>
        <v>398.01801801801798</v>
      </c>
      <c r="F475" s="30">
        <f>IF(ISNA(VLOOKUP($A475,' Taxi out times'!$B$2330:$C$2997, 2, 0)), 'ICAO LTO Cycle times'!$D$7,VLOOKUP($A475,' Taxi out times'!$B$2330:$C$2997, 2, 0)*60)</f>
        <v>382.36994219653178</v>
      </c>
      <c r="G475" s="30">
        <f>IF(ISNA(VLOOKUP($A475,' Taxi out times'!$B$2998:$C$3661, 2, 0)), 'ICAO LTO Cycle times'!$D$7,VLOOKUP($A475,' Taxi out times'!$B$2998:$C$3661, 2, 0)*60)</f>
        <v>1140</v>
      </c>
      <c r="H475" s="30">
        <f>IF(ISNA(VLOOKUP($A475,' Taxi out times'!$B$3662:$C$4362, 2, 0)), 'ICAO LTO Cycle times'!$D$7,VLOOKUP($A475,' Taxi out times'!$B$3662:$C$4362, 2, 0)*60)</f>
        <v>1140</v>
      </c>
      <c r="I475" s="30">
        <f>IF(ISNA(VLOOKUP($A475,' Taxi out times'!$B$4363:$C$5052, 2, 0)), 'ICAO LTO Cycle times'!$D$7,VLOOKUP($A475,' Taxi out times'!$B$4363:$C$5052, 2, 0)*60)</f>
        <v>1140</v>
      </c>
      <c r="J475" s="30">
        <f>IF(ISNA(VLOOKUP($A475,' Taxi out times'!$B$5053:$C$5713, 2, 0)), 'ICAO LTO Cycle times'!$D$7,VLOOKUP($A475,' Taxi out times'!$B$5053:$C$5713, 2, 0)*60)</f>
        <v>1140</v>
      </c>
      <c r="K475" s="30">
        <f>IF(ISNA(VLOOKUP($A475,' Taxi out times'!$B$5714:$C$6466, 2, 0)), 'ICAO LTO Cycle times'!$D$7,VLOOKUP($A475,' Taxi out times'!$B$5713:$C$6466, 2, 0)*60)</f>
        <v>1140</v>
      </c>
      <c r="L475" s="30">
        <f>IF(ISNA(VLOOKUP($A475,' Taxi out times'!$B$6467:$C$7195, 2, 0)), 'ICAO LTO Cycle times'!$D$7,VLOOKUP($A475,' Taxi out times'!$B$6467:$C$7195, 2, 0)*60)</f>
        <v>1140</v>
      </c>
      <c r="M475" s="30">
        <f>IF(ISNA(VLOOKUP($A475,'Taxi in times'!$B$2:$C$483, 2, 0)), 'ICAO LTO Cycle times'!$D$8,VLOOKUP($A475,'Taxi in times'!$B$2:$C$483, 2, 0)*60)</f>
        <v>420</v>
      </c>
      <c r="N475" s="30">
        <f>IF(ISNA(VLOOKUP($A475,'Taxi in times'!$B$483:$C$1074, 2, 0)), 'ICAO LTO Cycle times'!$D$8,VLOOKUP($A475,'Taxi in times'!$B$483:$C$1074, 2, 0)*60)</f>
        <v>420</v>
      </c>
      <c r="O475" s="30">
        <f>IF(ISNA(VLOOKUP($A475,'Taxi in times'!$B$1074:$C$1700, 2, 0)), 'ICAO LTO Cycle times'!$D$8,VLOOKUP($A475,'Taxi in times'!$B$1074:$C$1700, 2, 0)*60)</f>
        <v>261.25984251968504</v>
      </c>
      <c r="P475" s="30">
        <f>IF(ISNA(VLOOKUP($A475,'Taxi in times'!$B$1700:$C$2346, 2, 0)), 'ICAO LTO Cycle times'!$D$8,VLOOKUP($A475,'Taxi in times'!$B$1700:$C$2346, 2, 0)*60)</f>
        <v>259.33130699088144</v>
      </c>
      <c r="Q475" s="30">
        <f>IF(ISNA(VLOOKUP($A475,'Taxi in times'!$B$2346:$C$3020, 2, 0)), 'ICAO LTO Cycle times'!$D$8,VLOOKUP($A475,'Taxi in times'!$B$2346:$C$3020, 2, 0)*60)</f>
        <v>206.08695652173913</v>
      </c>
      <c r="R475" s="30">
        <f>IF(ISNA(VLOOKUP($A475,'Taxi in times'!$B$3020:$C$3684, 2, 0)), 'ICAO LTO Cycle times'!$D$8,VLOOKUP($A475,'Taxi in times'!$B$3020:$C$3684, 2, 0)*60)</f>
        <v>420</v>
      </c>
      <c r="S475" s="30">
        <f>IF(ISNA(VLOOKUP($A475,'Taxi in times'!$B$3684:$C$4389, 2, 0)), 'ICAO LTO Cycle times'!$D$8,VLOOKUP($A475,'Taxi in times'!$B$3684:$C$4389, 2, 0)*60)</f>
        <v>420</v>
      </c>
      <c r="T475" s="30">
        <f>IF(ISNA(VLOOKUP($A475,'Taxi in times'!$B$4389:$C$5084, 2, 0)), 'ICAO LTO Cycle times'!$D$8,VLOOKUP($A475,'Taxi in times'!$B$4389:$C$5084, 2, 0)*60)</f>
        <v>420</v>
      </c>
      <c r="U475" s="30">
        <f>IF(ISNA(VLOOKUP($A475,'Taxi in times'!$B$5085:$C$5749, 2, 0)), 'ICAO LTO Cycle times'!$D$8,VLOOKUP($A475,'Taxi in times'!$B$5085:$C$5749, 2, 0)*60)</f>
        <v>420</v>
      </c>
      <c r="V475" s="30">
        <f>IF(ISNA(VLOOKUP($A475,'Taxi in times'!$B$5750:$C$6509, 2, 0)), 'ICAO LTO Cycle times'!$D$8,VLOOKUP($A475,'Taxi in times'!$B$5750:$C$6509, 2, 0)*60)</f>
        <v>420</v>
      </c>
      <c r="W475" s="30">
        <f>IF(ISNA(VLOOKUP($A475,'Taxi in times'!$B$6510:$C$7239, 2, 0)), 'ICAO LTO Cycle times'!$D$8,VLOOKUP($A475,'Taxi in times'!$B$6510:$C$7239, 2, 0)*60)</f>
        <v>420</v>
      </c>
    </row>
    <row r="476" spans="1:23">
      <c r="A476" s="3" t="s">
        <v>1049</v>
      </c>
      <c r="B476" s="30">
        <f>IF(ISNA(VLOOKUP($A476,' Taxi out times'!$B$2:$C$483, 2, 0)), 'ICAO LTO Cycle times'!$D$7,VLOOKUP($A476,' Taxi out times'!$B$2:$C$483, 2, 0)*60)</f>
        <v>1140</v>
      </c>
      <c r="C476" s="30">
        <f>IF(ISNA(VLOOKUP($A476,' Taxi out times'!$B$484:$C$1071, 2, 0)), 'ICAO LTO Cycle times'!$D$7,VLOOKUP($A476,' Taxi out times'!$B$484:$C$1071, 2, 0)*60)</f>
        <v>1140</v>
      </c>
      <c r="D476" s="30">
        <f>IF(ISNA(VLOOKUP($A476,' Taxi out times'!$B$1072:$C$1692, 2, 0)), 'ICAO LTO Cycle times'!$D$7,VLOOKUP($A476,' Taxi out times'!$B$1072:$C$1692, 2, 0)*60)</f>
        <v>1140</v>
      </c>
      <c r="E476" s="30">
        <f>IF(ISNA(VLOOKUP($A476,' Taxi out times'!$B$1693:$C$2329, 2, 0)), 'ICAO LTO Cycle times'!$D$7,VLOOKUP($A476,' Taxi out times'!$B$1693:$C$2329, 2, 0)*60)</f>
        <v>454.67889908256882</v>
      </c>
      <c r="F476" s="30">
        <f>IF(ISNA(VLOOKUP($A476,' Taxi out times'!$B$2330:$C$2997, 2, 0)), 'ICAO LTO Cycle times'!$D$7,VLOOKUP($A476,' Taxi out times'!$B$2330:$C$2997, 2, 0)*60)</f>
        <v>1140</v>
      </c>
      <c r="G476" s="30">
        <f>IF(ISNA(VLOOKUP($A476,' Taxi out times'!$B$2998:$C$3661, 2, 0)), 'ICAO LTO Cycle times'!$D$7,VLOOKUP($A476,' Taxi out times'!$B$2998:$C$3661, 2, 0)*60)</f>
        <v>456.83168316831683</v>
      </c>
      <c r="H476" s="30">
        <f>IF(ISNA(VLOOKUP($A476,' Taxi out times'!$B$3662:$C$4362, 2, 0)), 'ICAO LTO Cycle times'!$D$7,VLOOKUP($A476,' Taxi out times'!$B$3662:$C$4362, 2, 0)*60)</f>
        <v>426.29213483146071</v>
      </c>
      <c r="I476" s="30">
        <f>IF(ISNA(VLOOKUP($A476,' Taxi out times'!$B$4363:$C$5052, 2, 0)), 'ICAO LTO Cycle times'!$D$7,VLOOKUP($A476,' Taxi out times'!$B$4363:$C$5052, 2, 0)*60)</f>
        <v>476.95774647887322</v>
      </c>
      <c r="J476" s="30">
        <f>IF(ISNA(VLOOKUP($A476,' Taxi out times'!$B$5053:$C$5713, 2, 0)), 'ICAO LTO Cycle times'!$D$7,VLOOKUP($A476,' Taxi out times'!$B$5053:$C$5713, 2, 0)*60)</f>
        <v>489.65346534653469</v>
      </c>
      <c r="K476" s="30">
        <f>IF(ISNA(VLOOKUP($A476,' Taxi out times'!$B$5714:$C$6466, 2, 0)), 'ICAO LTO Cycle times'!$D$7,VLOOKUP($A476,' Taxi out times'!$B$5713:$C$6466, 2, 0)*60)</f>
        <v>568.53260869565213</v>
      </c>
      <c r="L476" s="30">
        <f>IF(ISNA(VLOOKUP($A476,' Taxi out times'!$B$6467:$C$7195, 2, 0)), 'ICAO LTO Cycle times'!$D$7,VLOOKUP($A476,' Taxi out times'!$B$6467:$C$7195, 2, 0)*60)</f>
        <v>584.8421052631578</v>
      </c>
      <c r="M476" s="30">
        <f>IF(ISNA(VLOOKUP($A476,'Taxi in times'!$B$2:$C$483, 2, 0)), 'ICAO LTO Cycle times'!$D$8,VLOOKUP($A476,'Taxi in times'!$B$2:$C$483, 2, 0)*60)</f>
        <v>420</v>
      </c>
      <c r="N476" s="30">
        <f>IF(ISNA(VLOOKUP($A476,'Taxi in times'!$B$483:$C$1074, 2, 0)), 'ICAO LTO Cycle times'!$D$8,VLOOKUP($A476,'Taxi in times'!$B$483:$C$1074, 2, 0)*60)</f>
        <v>420</v>
      </c>
      <c r="O476" s="30">
        <f>IF(ISNA(VLOOKUP($A476,'Taxi in times'!$B$1074:$C$1700, 2, 0)), 'ICAO LTO Cycle times'!$D$8,VLOOKUP($A476,'Taxi in times'!$B$1074:$C$1700, 2, 0)*60)</f>
        <v>420</v>
      </c>
      <c r="P476" s="30">
        <f>IF(ISNA(VLOOKUP($A476,'Taxi in times'!$B$1700:$C$2346, 2, 0)), 'ICAO LTO Cycle times'!$D$8,VLOOKUP($A476,'Taxi in times'!$B$1700:$C$2346, 2, 0)*60)</f>
        <v>315</v>
      </c>
      <c r="Q476" s="30">
        <f>IF(ISNA(VLOOKUP($A476,'Taxi in times'!$B$2346:$C$3020, 2, 0)), 'ICAO LTO Cycle times'!$D$8,VLOOKUP($A476,'Taxi in times'!$B$2346:$C$3020, 2, 0)*60)</f>
        <v>420</v>
      </c>
      <c r="R476" s="30">
        <f>IF(ISNA(VLOOKUP($A476,'Taxi in times'!$B$3020:$C$3684, 2, 0)), 'ICAO LTO Cycle times'!$D$8,VLOOKUP($A476,'Taxi in times'!$B$3020:$C$3684, 2, 0)*60)</f>
        <v>280.19417475728159</v>
      </c>
      <c r="S476" s="30">
        <f>IF(ISNA(VLOOKUP($A476,'Taxi in times'!$B$3684:$C$4389, 2, 0)), 'ICAO LTO Cycle times'!$D$8,VLOOKUP($A476,'Taxi in times'!$B$3684:$C$4389, 2, 0)*60)</f>
        <v>236.93430656934305</v>
      </c>
      <c r="T476" s="30">
        <f>IF(ISNA(VLOOKUP($A476,'Taxi in times'!$B$4389:$C$5084, 2, 0)), 'ICAO LTO Cycle times'!$D$8,VLOOKUP($A476,'Taxi in times'!$B$4389:$C$5084, 2, 0)*60)</f>
        <v>259.94318181818181</v>
      </c>
      <c r="U476" s="30">
        <f>IF(ISNA(VLOOKUP($A476,'Taxi in times'!$B$5085:$C$5749, 2, 0)), 'ICAO LTO Cycle times'!$D$8,VLOOKUP($A476,'Taxi in times'!$B$5085:$C$5749, 2, 0)*60)</f>
        <v>268.95522388059698</v>
      </c>
      <c r="V476" s="30">
        <f>IF(ISNA(VLOOKUP($A476,'Taxi in times'!$B$5750:$C$6509, 2, 0)), 'ICAO LTO Cycle times'!$D$8,VLOOKUP($A476,'Taxi in times'!$B$5750:$C$6509, 2, 0)*60)</f>
        <v>303.31491712707179</v>
      </c>
      <c r="W476" s="30">
        <f>IF(ISNA(VLOOKUP($A476,'Taxi in times'!$B$6510:$C$7239, 2, 0)), 'ICAO LTO Cycle times'!$D$8,VLOOKUP($A476,'Taxi in times'!$B$6510:$C$7239, 2, 0)*60)</f>
        <v>325.32871972318338</v>
      </c>
    </row>
    <row r="477" spans="1:23">
      <c r="A477" s="3" t="s">
        <v>739</v>
      </c>
      <c r="B477" s="30">
        <f>IF(ISNA(VLOOKUP($A477,' Taxi out times'!$B$2:$C$483, 2, 0)), 'ICAO LTO Cycle times'!$D$7,VLOOKUP($A477,' Taxi out times'!$B$2:$C$483, 2, 0)*60)</f>
        <v>1140</v>
      </c>
      <c r="C477" s="30">
        <f>IF(ISNA(VLOOKUP($A477,' Taxi out times'!$B$484:$C$1071, 2, 0)), 'ICAO LTO Cycle times'!$D$7,VLOOKUP($A477,' Taxi out times'!$B$484:$C$1071, 2, 0)*60)</f>
        <v>1140</v>
      </c>
      <c r="D477" s="30">
        <f>IF(ISNA(VLOOKUP($A477,' Taxi out times'!$B$1072:$C$1692, 2, 0)), 'ICAO LTO Cycle times'!$D$7,VLOOKUP($A477,' Taxi out times'!$B$1072:$C$1692, 2, 0)*60)</f>
        <v>1140</v>
      </c>
      <c r="E477" s="30">
        <f>IF(ISNA(VLOOKUP($A477,' Taxi out times'!$B$1693:$C$2329, 2, 0)), 'ICAO LTO Cycle times'!$D$7,VLOOKUP($A477,' Taxi out times'!$B$1693:$C$2329, 2, 0)*60)</f>
        <v>1140</v>
      </c>
      <c r="F477" s="30">
        <f>IF(ISNA(VLOOKUP($A477,' Taxi out times'!$B$2330:$C$2997, 2, 0)), 'ICAO LTO Cycle times'!$D$7,VLOOKUP($A477,' Taxi out times'!$B$2330:$C$2997, 2, 0)*60)</f>
        <v>571.17493472584863</v>
      </c>
      <c r="G477" s="30">
        <f>IF(ISNA(VLOOKUP($A477,' Taxi out times'!$B$2998:$C$3661, 2, 0)), 'ICAO LTO Cycle times'!$D$7,VLOOKUP($A477,' Taxi out times'!$B$2998:$C$3661, 2, 0)*60)</f>
        <v>581.53846153846155</v>
      </c>
      <c r="H477" s="30">
        <f>IF(ISNA(VLOOKUP($A477,' Taxi out times'!$B$3662:$C$4362, 2, 0)), 'ICAO LTO Cycle times'!$D$7,VLOOKUP($A477,' Taxi out times'!$B$3662:$C$4362, 2, 0)*60)</f>
        <v>730.02457002457004</v>
      </c>
      <c r="I477" s="30">
        <f>IF(ISNA(VLOOKUP($A477,' Taxi out times'!$B$4363:$C$5052, 2, 0)), 'ICAO LTO Cycle times'!$D$7,VLOOKUP($A477,' Taxi out times'!$B$4363:$C$5052, 2, 0)*60)</f>
        <v>592.57731958762884</v>
      </c>
      <c r="J477" s="30">
        <f>IF(ISNA(VLOOKUP($A477,' Taxi out times'!$B$5053:$C$5713, 2, 0)), 'ICAO LTO Cycle times'!$D$7,VLOOKUP($A477,' Taxi out times'!$B$5053:$C$5713, 2, 0)*60)</f>
        <v>632.47974068071312</v>
      </c>
      <c r="K477" s="30">
        <f>IF(ISNA(VLOOKUP($A477,' Taxi out times'!$B$5714:$C$6466, 2, 0)), 'ICAO LTO Cycle times'!$D$7,VLOOKUP($A477,' Taxi out times'!$B$5713:$C$6466, 2, 0)*60)</f>
        <v>639.9</v>
      </c>
      <c r="L477" s="30">
        <f>IF(ISNA(VLOOKUP($A477,' Taxi out times'!$B$6467:$C$7195, 2, 0)), 'ICAO LTO Cycle times'!$D$7,VLOOKUP($A477,' Taxi out times'!$B$6467:$C$7195, 2, 0)*60)</f>
        <v>545.01706484641636</v>
      </c>
      <c r="M477" s="30">
        <f>IF(ISNA(VLOOKUP($A477,'Taxi in times'!$B$2:$C$483, 2, 0)), 'ICAO LTO Cycle times'!$D$8,VLOOKUP($A477,'Taxi in times'!$B$2:$C$483, 2, 0)*60)</f>
        <v>420</v>
      </c>
      <c r="N477" s="30">
        <f>IF(ISNA(VLOOKUP($A477,'Taxi in times'!$B$483:$C$1074, 2, 0)), 'ICAO LTO Cycle times'!$D$8,VLOOKUP($A477,'Taxi in times'!$B$483:$C$1074, 2, 0)*60)</f>
        <v>420</v>
      </c>
      <c r="O477" s="30">
        <f>IF(ISNA(VLOOKUP($A477,'Taxi in times'!$B$1074:$C$1700, 2, 0)), 'ICAO LTO Cycle times'!$D$8,VLOOKUP($A477,'Taxi in times'!$B$1074:$C$1700, 2, 0)*60)</f>
        <v>420</v>
      </c>
      <c r="P477" s="30">
        <f>IF(ISNA(VLOOKUP($A477,'Taxi in times'!$B$1700:$C$2346, 2, 0)), 'ICAO LTO Cycle times'!$D$8,VLOOKUP($A477,'Taxi in times'!$B$1700:$C$2346, 2, 0)*60)</f>
        <v>420</v>
      </c>
      <c r="Q477" s="30">
        <f>IF(ISNA(VLOOKUP($A477,'Taxi in times'!$B$2346:$C$3020, 2, 0)), 'ICAO LTO Cycle times'!$D$8,VLOOKUP($A477,'Taxi in times'!$B$2346:$C$3020, 2, 0)*60)</f>
        <v>317.1875</v>
      </c>
      <c r="R477" s="30">
        <f>IF(ISNA(VLOOKUP($A477,'Taxi in times'!$B$3020:$C$3684, 2, 0)), 'ICAO LTO Cycle times'!$D$8,VLOOKUP($A477,'Taxi in times'!$B$3020:$C$3684, 2, 0)*60)</f>
        <v>322.48243559718969</v>
      </c>
      <c r="S477" s="30">
        <f>IF(ISNA(VLOOKUP($A477,'Taxi in times'!$B$3684:$C$4389, 2, 0)), 'ICAO LTO Cycle times'!$D$8,VLOOKUP($A477,'Taxi in times'!$B$3684:$C$4389, 2, 0)*60)</f>
        <v>318.42751842751846</v>
      </c>
      <c r="T477" s="30">
        <f>IF(ISNA(VLOOKUP($A477,'Taxi in times'!$B$4389:$C$5084, 2, 0)), 'ICAO LTO Cycle times'!$D$8,VLOOKUP($A477,'Taxi in times'!$B$4389:$C$5084, 2, 0)*60)</f>
        <v>314.35643564356434</v>
      </c>
      <c r="U477" s="30">
        <f>IF(ISNA(VLOOKUP($A477,'Taxi in times'!$B$5085:$C$5749, 2, 0)), 'ICAO LTO Cycle times'!$D$8,VLOOKUP($A477,'Taxi in times'!$B$5085:$C$5749, 2, 0)*60)</f>
        <v>311.43780290791602</v>
      </c>
      <c r="V477" s="30">
        <f>IF(ISNA(VLOOKUP($A477,'Taxi in times'!$B$5750:$C$6509, 2, 0)), 'ICAO LTO Cycle times'!$D$8,VLOOKUP($A477,'Taxi in times'!$B$5750:$C$6509, 2, 0)*60)</f>
        <v>312.358803986711</v>
      </c>
      <c r="W477" s="30">
        <f>IF(ISNA(VLOOKUP($A477,'Taxi in times'!$B$6510:$C$7239, 2, 0)), 'ICAO LTO Cycle times'!$D$8,VLOOKUP($A477,'Taxi in times'!$B$6510:$C$7239, 2, 0)*60)</f>
        <v>303.08219178082192</v>
      </c>
    </row>
    <row r="478" spans="1:23">
      <c r="A478" s="3" t="s">
        <v>740</v>
      </c>
      <c r="B478" s="30">
        <f>IF(ISNA(VLOOKUP($A478,' Taxi out times'!$B$2:$C$483, 2, 0)), 'ICAO LTO Cycle times'!$D$7,VLOOKUP($A478,' Taxi out times'!$B$2:$C$483, 2, 0)*60)</f>
        <v>1140</v>
      </c>
      <c r="C478" s="30">
        <f>IF(ISNA(VLOOKUP($A478,' Taxi out times'!$B$484:$C$1071, 2, 0)), 'ICAO LTO Cycle times'!$D$7,VLOOKUP($A478,' Taxi out times'!$B$484:$C$1071, 2, 0)*60)</f>
        <v>1140</v>
      </c>
      <c r="D478" s="30">
        <f>IF(ISNA(VLOOKUP($A478,' Taxi out times'!$B$1072:$C$1692, 2, 0)), 'ICAO LTO Cycle times'!$D$7,VLOOKUP($A478,' Taxi out times'!$B$1072:$C$1692, 2, 0)*60)</f>
        <v>1140</v>
      </c>
      <c r="E478" s="30">
        <f>IF(ISNA(VLOOKUP($A478,' Taxi out times'!$B$1693:$C$2329, 2, 0)), 'ICAO LTO Cycle times'!$D$7,VLOOKUP($A478,' Taxi out times'!$B$1693:$C$2329, 2, 0)*60)</f>
        <v>1140</v>
      </c>
      <c r="F478" s="30">
        <f>IF(ISNA(VLOOKUP($A478,' Taxi out times'!$B$2330:$C$2997, 2, 0)), 'ICAO LTO Cycle times'!$D$7,VLOOKUP($A478,' Taxi out times'!$B$2330:$C$2997, 2, 0)*60)</f>
        <v>569.69343065693431</v>
      </c>
      <c r="G478" s="30">
        <f>IF(ISNA(VLOOKUP($A478,' Taxi out times'!$B$2998:$C$3661, 2, 0)), 'ICAO LTO Cycle times'!$D$7,VLOOKUP($A478,' Taxi out times'!$B$2998:$C$3661, 2, 0)*60)</f>
        <v>1140</v>
      </c>
      <c r="H478" s="30">
        <f>IF(ISNA(VLOOKUP($A478,' Taxi out times'!$B$3662:$C$4362, 2, 0)), 'ICAO LTO Cycle times'!$D$7,VLOOKUP($A478,' Taxi out times'!$B$3662:$C$4362, 2, 0)*60)</f>
        <v>1140</v>
      </c>
      <c r="I478" s="30">
        <f>IF(ISNA(VLOOKUP($A478,' Taxi out times'!$B$4363:$C$5052, 2, 0)), 'ICAO LTO Cycle times'!$D$7,VLOOKUP($A478,' Taxi out times'!$B$4363:$C$5052, 2, 0)*60)</f>
        <v>1140</v>
      </c>
      <c r="J478" s="30">
        <f>IF(ISNA(VLOOKUP($A478,' Taxi out times'!$B$5053:$C$5713, 2, 0)), 'ICAO LTO Cycle times'!$D$7,VLOOKUP($A478,' Taxi out times'!$B$5053:$C$5713, 2, 0)*60)</f>
        <v>1140</v>
      </c>
      <c r="K478" s="30">
        <f>IF(ISNA(VLOOKUP($A478,' Taxi out times'!$B$5714:$C$6466, 2, 0)), 'ICAO LTO Cycle times'!$D$7,VLOOKUP($A478,' Taxi out times'!$B$5713:$C$6466, 2, 0)*60)</f>
        <v>620.33898305084756</v>
      </c>
      <c r="L478" s="30">
        <f>IF(ISNA(VLOOKUP($A478,' Taxi out times'!$B$6467:$C$7195, 2, 0)), 'ICAO LTO Cycle times'!$D$7,VLOOKUP($A478,' Taxi out times'!$B$6467:$C$7195, 2, 0)*60)</f>
        <v>1140</v>
      </c>
      <c r="M478" s="30">
        <f>IF(ISNA(VLOOKUP($A478,'Taxi in times'!$B$2:$C$483, 2, 0)), 'ICAO LTO Cycle times'!$D$8,VLOOKUP($A478,'Taxi in times'!$B$2:$C$483, 2, 0)*60)</f>
        <v>420</v>
      </c>
      <c r="N478" s="30">
        <f>IF(ISNA(VLOOKUP($A478,'Taxi in times'!$B$483:$C$1074, 2, 0)), 'ICAO LTO Cycle times'!$D$8,VLOOKUP($A478,'Taxi in times'!$B$483:$C$1074, 2, 0)*60)</f>
        <v>420</v>
      </c>
      <c r="O478" s="30">
        <f>IF(ISNA(VLOOKUP($A478,'Taxi in times'!$B$1074:$C$1700, 2, 0)), 'ICAO LTO Cycle times'!$D$8,VLOOKUP($A478,'Taxi in times'!$B$1074:$C$1700, 2, 0)*60)</f>
        <v>420</v>
      </c>
      <c r="P478" s="30">
        <f>IF(ISNA(VLOOKUP($A478,'Taxi in times'!$B$1700:$C$2346, 2, 0)), 'ICAO LTO Cycle times'!$D$8,VLOOKUP($A478,'Taxi in times'!$B$1700:$C$2346, 2, 0)*60)</f>
        <v>420</v>
      </c>
      <c r="Q478" s="30">
        <f>IF(ISNA(VLOOKUP($A478,'Taxi in times'!$B$2346:$C$3020, 2, 0)), 'ICAO LTO Cycle times'!$D$8,VLOOKUP($A478,'Taxi in times'!$B$2346:$C$3020, 2, 0)*60)</f>
        <v>354.32551319648093</v>
      </c>
      <c r="R478" s="30">
        <f>IF(ISNA(VLOOKUP($A478,'Taxi in times'!$B$3020:$C$3684, 2, 0)), 'ICAO LTO Cycle times'!$D$8,VLOOKUP($A478,'Taxi in times'!$B$3020:$C$3684, 2, 0)*60)</f>
        <v>420</v>
      </c>
      <c r="S478" s="30">
        <f>IF(ISNA(VLOOKUP($A478,'Taxi in times'!$B$3684:$C$4389, 2, 0)), 'ICAO LTO Cycle times'!$D$8,VLOOKUP($A478,'Taxi in times'!$B$3684:$C$4389, 2, 0)*60)</f>
        <v>420</v>
      </c>
      <c r="T478" s="30">
        <f>IF(ISNA(VLOOKUP($A478,'Taxi in times'!$B$4389:$C$5084, 2, 0)), 'ICAO LTO Cycle times'!$D$8,VLOOKUP($A478,'Taxi in times'!$B$4389:$C$5084, 2, 0)*60)</f>
        <v>420</v>
      </c>
      <c r="U478" s="30">
        <f>IF(ISNA(VLOOKUP($A478,'Taxi in times'!$B$5085:$C$5749, 2, 0)), 'ICAO LTO Cycle times'!$D$8,VLOOKUP($A478,'Taxi in times'!$B$5085:$C$5749, 2, 0)*60)</f>
        <v>420</v>
      </c>
      <c r="V478" s="30">
        <f>IF(ISNA(VLOOKUP($A478,'Taxi in times'!$B$5750:$C$6509, 2, 0)), 'ICAO LTO Cycle times'!$D$8,VLOOKUP($A478,'Taxi in times'!$B$5750:$C$6509, 2, 0)*60)</f>
        <v>445.16129032258061</v>
      </c>
      <c r="W478" s="30">
        <f>IF(ISNA(VLOOKUP($A478,'Taxi in times'!$B$6510:$C$7239, 2, 0)), 'ICAO LTO Cycle times'!$D$8,VLOOKUP($A478,'Taxi in times'!$B$6510:$C$7239, 2, 0)*60)</f>
        <v>420</v>
      </c>
    </row>
    <row r="479" spans="1:23">
      <c r="A479" s="3" t="s">
        <v>741</v>
      </c>
      <c r="B479" s="30">
        <f>IF(ISNA(VLOOKUP($A479,' Taxi out times'!$B$2:$C$483, 2, 0)), 'ICAO LTO Cycle times'!$D$7,VLOOKUP($A479,' Taxi out times'!$B$2:$C$483, 2, 0)*60)</f>
        <v>1130.7107790337759</v>
      </c>
      <c r="C479" s="30">
        <f>IF(ISNA(VLOOKUP($A479,' Taxi out times'!$B$484:$C$1071, 2, 0)), 'ICAO LTO Cycle times'!$D$7,VLOOKUP($A479,' Taxi out times'!$B$484:$C$1071, 2, 0)*60)</f>
        <v>1063.9560450669485</v>
      </c>
      <c r="D479" s="30">
        <f>IF(ISNA(VLOOKUP($A479,' Taxi out times'!$B$1072:$C$1692, 2, 0)), 'ICAO LTO Cycle times'!$D$7,VLOOKUP($A479,' Taxi out times'!$B$1072:$C$1692, 2, 0)*60)</f>
        <v>1021.1310628527697</v>
      </c>
      <c r="E479" s="30">
        <f>IF(ISNA(VLOOKUP($A479,' Taxi out times'!$B$1693:$C$2329, 2, 0)), 'ICAO LTO Cycle times'!$D$7,VLOOKUP($A479,' Taxi out times'!$B$1693:$C$2329, 2, 0)*60)</f>
        <v>1054.0992259135751</v>
      </c>
      <c r="F479" s="30">
        <f>IF(ISNA(VLOOKUP($A479,' Taxi out times'!$B$2330:$C$2997, 2, 0)), 'ICAO LTO Cycle times'!$D$7,VLOOKUP($A479,' Taxi out times'!$B$2330:$C$2997, 2, 0)*60)</f>
        <v>1025.1123805911773</v>
      </c>
      <c r="G479" s="30">
        <f>IF(ISNA(VLOOKUP($A479,' Taxi out times'!$B$2998:$C$3661, 2, 0)), 'ICAO LTO Cycle times'!$D$7,VLOOKUP($A479,' Taxi out times'!$B$2998:$C$3661, 2, 0)*60)</f>
        <v>1052.1381870035043</v>
      </c>
      <c r="H479" s="30">
        <f>IF(ISNA(VLOOKUP($A479,' Taxi out times'!$B$3662:$C$4362, 2, 0)), 'ICAO LTO Cycle times'!$D$7,VLOOKUP($A479,' Taxi out times'!$B$3662:$C$4362, 2, 0)*60)</f>
        <v>951.41452934857784</v>
      </c>
      <c r="I479" s="30">
        <f>IF(ISNA(VLOOKUP($A479,' Taxi out times'!$B$4363:$C$5052, 2, 0)), 'ICAO LTO Cycle times'!$D$7,VLOOKUP($A479,' Taxi out times'!$B$4363:$C$5052, 2, 0)*60)</f>
        <v>946.52561157049888</v>
      </c>
      <c r="J479" s="30">
        <f>IF(ISNA(VLOOKUP($A479,' Taxi out times'!$B$5053:$C$5713, 2, 0)), 'ICAO LTO Cycle times'!$D$7,VLOOKUP($A479,' Taxi out times'!$B$5053:$C$5713, 2, 0)*60)</f>
        <v>952.85348327983161</v>
      </c>
      <c r="K479" s="30">
        <f>IF(ISNA(VLOOKUP($A479,' Taxi out times'!$B$5714:$C$6466, 2, 0)), 'ICAO LTO Cycle times'!$D$7,VLOOKUP($A479,' Taxi out times'!$B$5713:$C$6466, 2, 0)*60)</f>
        <v>928.75073604270415</v>
      </c>
      <c r="L479" s="30">
        <f>IF(ISNA(VLOOKUP($A479,' Taxi out times'!$B$6467:$C$7195, 2, 0)), 'ICAO LTO Cycle times'!$D$7,VLOOKUP($A479,' Taxi out times'!$B$6467:$C$7195, 2, 0)*60)</f>
        <v>923.24187430068491</v>
      </c>
      <c r="M479" s="30">
        <f>IF(ISNA(VLOOKUP($A479,'Taxi in times'!$B$2:$C$483, 2, 0)), 'ICAO LTO Cycle times'!$D$8,VLOOKUP($A479,'Taxi in times'!$B$2:$C$483, 2, 0)*60)</f>
        <v>564.39558561278966</v>
      </c>
      <c r="N479" s="30">
        <f>IF(ISNA(VLOOKUP($A479,'Taxi in times'!$B$483:$C$1074, 2, 0)), 'ICAO LTO Cycle times'!$D$8,VLOOKUP($A479,'Taxi in times'!$B$483:$C$1074, 2, 0)*60)</f>
        <v>589.55861225737431</v>
      </c>
      <c r="O479" s="30">
        <f>IF(ISNA(VLOOKUP($A479,'Taxi in times'!$B$1074:$C$1700, 2, 0)), 'ICAO LTO Cycle times'!$D$8,VLOOKUP($A479,'Taxi in times'!$B$1074:$C$1700, 2, 0)*60)</f>
        <v>586.36920764316483</v>
      </c>
      <c r="P479" s="30">
        <f>IF(ISNA(VLOOKUP($A479,'Taxi in times'!$B$1700:$C$2346, 2, 0)), 'ICAO LTO Cycle times'!$D$8,VLOOKUP($A479,'Taxi in times'!$B$1700:$C$2346, 2, 0)*60)</f>
        <v>593.99254686126085</v>
      </c>
      <c r="Q479" s="30">
        <f>IF(ISNA(VLOOKUP($A479,'Taxi in times'!$B$2346:$C$3020, 2, 0)), 'ICAO LTO Cycle times'!$D$8,VLOOKUP($A479,'Taxi in times'!$B$2346:$C$3020, 2, 0)*60)</f>
        <v>574.85837105360542</v>
      </c>
      <c r="R479" s="30">
        <f>IF(ISNA(VLOOKUP($A479,'Taxi in times'!$B$3020:$C$3684, 2, 0)), 'ICAO LTO Cycle times'!$D$8,VLOOKUP($A479,'Taxi in times'!$B$3020:$C$3684, 2, 0)*60)</f>
        <v>569.11133406299405</v>
      </c>
      <c r="S479" s="30">
        <f>IF(ISNA(VLOOKUP($A479,'Taxi in times'!$B$3684:$C$4389, 2, 0)), 'ICAO LTO Cycle times'!$D$8,VLOOKUP($A479,'Taxi in times'!$B$3684:$C$4389, 2, 0)*60)</f>
        <v>574.33462820997624</v>
      </c>
      <c r="T479" s="30">
        <f>IF(ISNA(VLOOKUP($A479,'Taxi in times'!$B$4389:$C$5084, 2, 0)), 'ICAO LTO Cycle times'!$D$8,VLOOKUP($A479,'Taxi in times'!$B$4389:$C$5084, 2, 0)*60)</f>
        <v>571.11930460783174</v>
      </c>
      <c r="U479" s="30">
        <f>IF(ISNA(VLOOKUP($A479,'Taxi in times'!$B$5085:$C$5749, 2, 0)), 'ICAO LTO Cycle times'!$D$8,VLOOKUP($A479,'Taxi in times'!$B$5085:$C$5749, 2, 0)*60)</f>
        <v>565.7492971195162</v>
      </c>
      <c r="V479" s="30">
        <f>IF(ISNA(VLOOKUP($A479,'Taxi in times'!$B$5750:$C$6509, 2, 0)), 'ICAO LTO Cycle times'!$D$8,VLOOKUP($A479,'Taxi in times'!$B$5750:$C$6509, 2, 0)*60)</f>
        <v>573.75360286241198</v>
      </c>
      <c r="W479" s="30">
        <f>IF(ISNA(VLOOKUP($A479,'Taxi in times'!$B$6510:$C$7239, 2, 0)), 'ICAO LTO Cycle times'!$D$8,VLOOKUP($A479,'Taxi in times'!$B$6510:$C$7239, 2, 0)*60)</f>
        <v>585.21742002609381</v>
      </c>
    </row>
    <row r="480" spans="1:23">
      <c r="A480" s="3" t="s">
        <v>742</v>
      </c>
      <c r="B480" s="30">
        <f>IF(ISNA(VLOOKUP($A480,' Taxi out times'!$B$2:$C$483, 2, 0)), 'ICAO LTO Cycle times'!$D$7,VLOOKUP($A480,' Taxi out times'!$B$2:$C$483, 2, 0)*60)</f>
        <v>668.86306120536142</v>
      </c>
      <c r="C480" s="30">
        <f>IF(ISNA(VLOOKUP($A480,' Taxi out times'!$B$484:$C$1071, 2, 0)), 'ICAO LTO Cycle times'!$D$7,VLOOKUP($A480,' Taxi out times'!$B$484:$C$1071, 2, 0)*60)</f>
        <v>737.68203299989443</v>
      </c>
      <c r="D480" s="30">
        <f>IF(ISNA(VLOOKUP($A480,' Taxi out times'!$B$1072:$C$1692, 2, 0)), 'ICAO LTO Cycle times'!$D$7,VLOOKUP($A480,' Taxi out times'!$B$1072:$C$1692, 2, 0)*60)</f>
        <v>679.97617956939985</v>
      </c>
      <c r="E480" s="30">
        <f>IF(ISNA(VLOOKUP($A480,' Taxi out times'!$B$1693:$C$2329, 2, 0)), 'ICAO LTO Cycle times'!$D$7,VLOOKUP($A480,' Taxi out times'!$B$1693:$C$2329, 2, 0)*60)</f>
        <v>694.00934018750957</v>
      </c>
      <c r="F480" s="30">
        <f>IF(ISNA(VLOOKUP($A480,' Taxi out times'!$B$2330:$C$2997, 2, 0)), 'ICAO LTO Cycle times'!$D$7,VLOOKUP($A480,' Taxi out times'!$B$2330:$C$2997, 2, 0)*60)</f>
        <v>716.88839368616527</v>
      </c>
      <c r="G480" s="30">
        <f>IF(ISNA(VLOOKUP($A480,' Taxi out times'!$B$2998:$C$3661, 2, 0)), 'ICAO LTO Cycle times'!$D$7,VLOOKUP($A480,' Taxi out times'!$B$2998:$C$3661, 2, 0)*60)</f>
        <v>702.63548217693688</v>
      </c>
      <c r="H480" s="30">
        <f>IF(ISNA(VLOOKUP($A480,' Taxi out times'!$B$3662:$C$4362, 2, 0)), 'ICAO LTO Cycle times'!$D$7,VLOOKUP($A480,' Taxi out times'!$B$3662:$C$4362, 2, 0)*60)</f>
        <v>693.04369326410233</v>
      </c>
      <c r="I480" s="30">
        <f>IF(ISNA(VLOOKUP($A480,' Taxi out times'!$B$4363:$C$5052, 2, 0)), 'ICAO LTO Cycle times'!$D$7,VLOOKUP($A480,' Taxi out times'!$B$4363:$C$5052, 2, 0)*60)</f>
        <v>690.06741263872323</v>
      </c>
      <c r="J480" s="30">
        <f>IF(ISNA(VLOOKUP($A480,' Taxi out times'!$B$5053:$C$5713, 2, 0)), 'ICAO LTO Cycle times'!$D$7,VLOOKUP($A480,' Taxi out times'!$B$5053:$C$5713, 2, 0)*60)</f>
        <v>676.47705121389333</v>
      </c>
      <c r="K480" s="30">
        <f>IF(ISNA(VLOOKUP($A480,' Taxi out times'!$B$5714:$C$6466, 2, 0)), 'ICAO LTO Cycle times'!$D$7,VLOOKUP($A480,' Taxi out times'!$B$5713:$C$6466, 2, 0)*60)</f>
        <v>670.3828220272112</v>
      </c>
      <c r="L480" s="30">
        <f>IF(ISNA(VLOOKUP($A480,' Taxi out times'!$B$6467:$C$7195, 2, 0)), 'ICAO LTO Cycle times'!$D$7,VLOOKUP($A480,' Taxi out times'!$B$6467:$C$7195, 2, 0)*60)</f>
        <v>670.26293226636187</v>
      </c>
      <c r="M480" s="30">
        <f>IF(ISNA(VLOOKUP($A480,'Taxi in times'!$B$2:$C$483, 2, 0)), 'ICAO LTO Cycle times'!$D$8,VLOOKUP($A480,'Taxi in times'!$B$2:$C$483, 2, 0)*60)</f>
        <v>342.50073629816063</v>
      </c>
      <c r="N480" s="30">
        <f>IF(ISNA(VLOOKUP($A480,'Taxi in times'!$B$483:$C$1074, 2, 0)), 'ICAO LTO Cycle times'!$D$8,VLOOKUP($A480,'Taxi in times'!$B$483:$C$1074, 2, 0)*60)</f>
        <v>347.11751092825921</v>
      </c>
      <c r="O480" s="30">
        <f>IF(ISNA(VLOOKUP($A480,'Taxi in times'!$B$1074:$C$1700, 2, 0)), 'ICAO LTO Cycle times'!$D$8,VLOOKUP($A480,'Taxi in times'!$B$1074:$C$1700, 2, 0)*60)</f>
        <v>343.58560923759632</v>
      </c>
      <c r="P480" s="30">
        <f>IF(ISNA(VLOOKUP($A480,'Taxi in times'!$B$1700:$C$2346, 2, 0)), 'ICAO LTO Cycle times'!$D$8,VLOOKUP($A480,'Taxi in times'!$B$1700:$C$2346, 2, 0)*60)</f>
        <v>335.87855421686749</v>
      </c>
      <c r="Q480" s="30">
        <f>IF(ISNA(VLOOKUP($A480,'Taxi in times'!$B$2346:$C$3020, 2, 0)), 'ICAO LTO Cycle times'!$D$8,VLOOKUP($A480,'Taxi in times'!$B$2346:$C$3020, 2, 0)*60)</f>
        <v>345.88331455038582</v>
      </c>
      <c r="R480" s="30">
        <f>IF(ISNA(VLOOKUP($A480,'Taxi in times'!$B$3020:$C$3684, 2, 0)), 'ICAO LTO Cycle times'!$D$8,VLOOKUP($A480,'Taxi in times'!$B$3020:$C$3684, 2, 0)*60)</f>
        <v>346.36048215065927</v>
      </c>
      <c r="S480" s="30">
        <f>IF(ISNA(VLOOKUP($A480,'Taxi in times'!$B$3684:$C$4389, 2, 0)), 'ICAO LTO Cycle times'!$D$8,VLOOKUP($A480,'Taxi in times'!$B$3684:$C$4389, 2, 0)*60)</f>
        <v>345.54136195270206</v>
      </c>
      <c r="T480" s="30">
        <f>IF(ISNA(VLOOKUP($A480,'Taxi in times'!$B$4389:$C$5084, 2, 0)), 'ICAO LTO Cycle times'!$D$8,VLOOKUP($A480,'Taxi in times'!$B$4389:$C$5084, 2, 0)*60)</f>
        <v>341.19352694432348</v>
      </c>
      <c r="U480" s="30">
        <f>IF(ISNA(VLOOKUP($A480,'Taxi in times'!$B$5085:$C$5749, 2, 0)), 'ICAO LTO Cycle times'!$D$8,VLOOKUP($A480,'Taxi in times'!$B$5085:$C$5749, 2, 0)*60)</f>
        <v>338.40130428618687</v>
      </c>
      <c r="V480" s="30">
        <f>IF(ISNA(VLOOKUP($A480,'Taxi in times'!$B$5750:$C$6509, 2, 0)), 'ICAO LTO Cycle times'!$D$8,VLOOKUP($A480,'Taxi in times'!$B$5750:$C$6509, 2, 0)*60)</f>
        <v>346.35730858468679</v>
      </c>
      <c r="W480" s="30">
        <f>IF(ISNA(VLOOKUP($A480,'Taxi in times'!$B$6510:$C$7239, 2, 0)), 'ICAO LTO Cycle times'!$D$8,VLOOKUP($A480,'Taxi in times'!$B$6510:$C$7239, 2, 0)*60)</f>
        <v>344.88185980443137</v>
      </c>
    </row>
    <row r="481" spans="1:23">
      <c r="A481" s="3" t="s">
        <v>743</v>
      </c>
      <c r="B481" s="30">
        <f>IF(ISNA(VLOOKUP($A481,' Taxi out times'!$B$2:$C$483, 2, 0)), 'ICAO LTO Cycle times'!$D$7,VLOOKUP($A481,' Taxi out times'!$B$2:$C$483, 2, 0)*60)</f>
        <v>507.12972420837593</v>
      </c>
      <c r="C481" s="30">
        <f>IF(ISNA(VLOOKUP($A481,' Taxi out times'!$B$484:$C$1071, 2, 0)), 'ICAO LTO Cycle times'!$D$7,VLOOKUP($A481,' Taxi out times'!$B$484:$C$1071, 2, 0)*60)</f>
        <v>529.71927272727271</v>
      </c>
      <c r="D481" s="30">
        <f>IF(ISNA(VLOOKUP($A481,' Taxi out times'!$B$1072:$C$1692, 2, 0)), 'ICAO LTO Cycle times'!$D$7,VLOOKUP($A481,' Taxi out times'!$B$1072:$C$1692, 2, 0)*60)</f>
        <v>535.95854922279796</v>
      </c>
      <c r="E481" s="30">
        <f>IF(ISNA(VLOOKUP($A481,' Taxi out times'!$B$1693:$C$2329, 2, 0)), 'ICAO LTO Cycle times'!$D$7,VLOOKUP($A481,' Taxi out times'!$B$1693:$C$2329, 2, 0)*60)</f>
        <v>531.1663479923518</v>
      </c>
      <c r="F481" s="30">
        <f>IF(ISNA(VLOOKUP($A481,' Taxi out times'!$B$2330:$C$2997, 2, 0)), 'ICAO LTO Cycle times'!$D$7,VLOOKUP($A481,' Taxi out times'!$B$2330:$C$2997, 2, 0)*60)</f>
        <v>519.78111066072154</v>
      </c>
      <c r="G481" s="30">
        <f>IF(ISNA(VLOOKUP($A481,' Taxi out times'!$B$2998:$C$3661, 2, 0)), 'ICAO LTO Cycle times'!$D$7,VLOOKUP($A481,' Taxi out times'!$B$2998:$C$3661, 2, 0)*60)</f>
        <v>529.36379928315409</v>
      </c>
      <c r="H481" s="30">
        <f>IF(ISNA(VLOOKUP($A481,' Taxi out times'!$B$3662:$C$4362, 2, 0)), 'ICAO LTO Cycle times'!$D$7,VLOOKUP($A481,' Taxi out times'!$B$3662:$C$4362, 2, 0)*60)</f>
        <v>498.8260211800303</v>
      </c>
      <c r="I481" s="30">
        <f>IF(ISNA(VLOOKUP($A481,' Taxi out times'!$B$4363:$C$5052, 2, 0)), 'ICAO LTO Cycle times'!$D$7,VLOOKUP($A481,' Taxi out times'!$B$4363:$C$5052, 2, 0)*60)</f>
        <v>520.1798561151079</v>
      </c>
      <c r="J481" s="30">
        <f>IF(ISNA(VLOOKUP($A481,' Taxi out times'!$B$5053:$C$5713, 2, 0)), 'ICAO LTO Cycle times'!$D$7,VLOOKUP($A481,' Taxi out times'!$B$5053:$C$5713, 2, 0)*60)</f>
        <v>565.8809106830123</v>
      </c>
      <c r="K481" s="30">
        <f>IF(ISNA(VLOOKUP($A481,' Taxi out times'!$B$5714:$C$6466, 2, 0)), 'ICAO LTO Cycle times'!$D$7,VLOOKUP($A481,' Taxi out times'!$B$5713:$C$6466, 2, 0)*60)</f>
        <v>541.98318848838869</v>
      </c>
      <c r="L481" s="30">
        <f>IF(ISNA(VLOOKUP($A481,' Taxi out times'!$B$6467:$C$7195, 2, 0)), 'ICAO LTO Cycle times'!$D$7,VLOOKUP($A481,' Taxi out times'!$B$6467:$C$7195, 2, 0)*60)</f>
        <v>540.60017147756503</v>
      </c>
      <c r="M481" s="30">
        <f>IF(ISNA(VLOOKUP($A481,'Taxi in times'!$B$2:$C$483, 2, 0)), 'ICAO LTO Cycle times'!$D$8,VLOOKUP($A481,'Taxi in times'!$B$2:$C$483, 2, 0)*60)</f>
        <v>286.63154316791298</v>
      </c>
      <c r="N481" s="30">
        <f>IF(ISNA(VLOOKUP($A481,'Taxi in times'!$B$483:$C$1074, 2, 0)), 'ICAO LTO Cycle times'!$D$8,VLOOKUP($A481,'Taxi in times'!$B$483:$C$1074, 2, 0)*60)</f>
        <v>295.27785859761417</v>
      </c>
      <c r="O481" s="30">
        <f>IF(ISNA(VLOOKUP($A481,'Taxi in times'!$B$1074:$C$1700, 2, 0)), 'ICAO LTO Cycle times'!$D$8,VLOOKUP($A481,'Taxi in times'!$B$1074:$C$1700, 2, 0)*60)</f>
        <v>296.04090781731577</v>
      </c>
      <c r="P481" s="30">
        <f>IF(ISNA(VLOOKUP($A481,'Taxi in times'!$B$1700:$C$2346, 2, 0)), 'ICAO LTO Cycle times'!$D$8,VLOOKUP($A481,'Taxi in times'!$B$1700:$C$2346, 2, 0)*60)</f>
        <v>297.87486218302098</v>
      </c>
      <c r="Q481" s="30">
        <f>IF(ISNA(VLOOKUP($A481,'Taxi in times'!$B$2346:$C$3020, 2, 0)), 'ICAO LTO Cycle times'!$D$8,VLOOKUP($A481,'Taxi in times'!$B$2346:$C$3020, 2, 0)*60)</f>
        <v>297.53569971440231</v>
      </c>
      <c r="R481" s="30">
        <f>IF(ISNA(VLOOKUP($A481,'Taxi in times'!$B$3020:$C$3684, 2, 0)), 'ICAO LTO Cycle times'!$D$8,VLOOKUP($A481,'Taxi in times'!$B$3020:$C$3684, 2, 0)*60)</f>
        <v>294.9019015997585</v>
      </c>
      <c r="S481" s="30">
        <f>IF(ISNA(VLOOKUP($A481,'Taxi in times'!$B$3684:$C$4389, 2, 0)), 'ICAO LTO Cycle times'!$D$8,VLOOKUP($A481,'Taxi in times'!$B$3684:$C$4389, 2, 0)*60)</f>
        <v>263.46870229007635</v>
      </c>
      <c r="T481" s="30">
        <f>IF(ISNA(VLOOKUP($A481,'Taxi in times'!$B$4389:$C$5084, 2, 0)), 'ICAO LTO Cycle times'!$D$8,VLOOKUP($A481,'Taxi in times'!$B$4389:$C$5084, 2, 0)*60)</f>
        <v>254.68764044943816</v>
      </c>
      <c r="U481" s="30">
        <f>IF(ISNA(VLOOKUP($A481,'Taxi in times'!$B$5085:$C$5749, 2, 0)), 'ICAO LTO Cycle times'!$D$8,VLOOKUP($A481,'Taxi in times'!$B$5085:$C$5749, 2, 0)*60)</f>
        <v>290.57991513437059</v>
      </c>
      <c r="V481" s="30">
        <f>IF(ISNA(VLOOKUP($A481,'Taxi in times'!$B$5750:$C$6509, 2, 0)), 'ICAO LTO Cycle times'!$D$8,VLOOKUP($A481,'Taxi in times'!$B$5750:$C$6509, 2, 0)*60)</f>
        <v>273.47782689291319</v>
      </c>
      <c r="W481" s="30">
        <f>IF(ISNA(VLOOKUP($A481,'Taxi in times'!$B$6510:$C$7239, 2, 0)), 'ICAO LTO Cycle times'!$D$8,VLOOKUP($A481,'Taxi in times'!$B$6510:$C$7239, 2, 0)*60)</f>
        <v>273.77631390519832</v>
      </c>
    </row>
    <row r="482" spans="1:23">
      <c r="A482" s="3" t="s">
        <v>744</v>
      </c>
      <c r="B482" s="30">
        <f>IF(ISNA(VLOOKUP($A482,' Taxi out times'!$B$2:$C$483, 2, 0)), 'ICAO LTO Cycle times'!$D$7,VLOOKUP($A482,' Taxi out times'!$B$2:$C$483, 2, 0)*60)</f>
        <v>653.54288093255616</v>
      </c>
      <c r="C482" s="30">
        <f>IF(ISNA(VLOOKUP($A482,' Taxi out times'!$B$484:$C$1071, 2, 0)), 'ICAO LTO Cycle times'!$D$7,VLOOKUP($A482,' Taxi out times'!$B$484:$C$1071, 2, 0)*60)</f>
        <v>609.70840480274444</v>
      </c>
      <c r="D482" s="30">
        <f>IF(ISNA(VLOOKUP($A482,' Taxi out times'!$B$1072:$C$1692, 2, 0)), 'ICAO LTO Cycle times'!$D$7,VLOOKUP($A482,' Taxi out times'!$B$1072:$C$1692, 2, 0)*60)</f>
        <v>560.45250374313753</v>
      </c>
      <c r="E482" s="30">
        <f>IF(ISNA(VLOOKUP($A482,' Taxi out times'!$B$1693:$C$2329, 2, 0)), 'ICAO LTO Cycle times'!$D$7,VLOOKUP($A482,' Taxi out times'!$B$1693:$C$2329, 2, 0)*60)</f>
        <v>545.50865800865802</v>
      </c>
      <c r="F482" s="30">
        <f>IF(ISNA(VLOOKUP($A482,' Taxi out times'!$B$2330:$C$2997, 2, 0)), 'ICAO LTO Cycle times'!$D$7,VLOOKUP($A482,' Taxi out times'!$B$2330:$C$2997, 2, 0)*60)</f>
        <v>572.46354566385264</v>
      </c>
      <c r="G482" s="30">
        <f>IF(ISNA(VLOOKUP($A482,' Taxi out times'!$B$2998:$C$3661, 2, 0)), 'ICAO LTO Cycle times'!$D$7,VLOOKUP($A482,' Taxi out times'!$B$2998:$C$3661, 2, 0)*60)</f>
        <v>603.03123794832243</v>
      </c>
      <c r="H482" s="30">
        <f>IF(ISNA(VLOOKUP($A482,' Taxi out times'!$B$3662:$C$4362, 2, 0)), 'ICAO LTO Cycle times'!$D$7,VLOOKUP($A482,' Taxi out times'!$B$3662:$C$4362, 2, 0)*60)</f>
        <v>589.59305480195337</v>
      </c>
      <c r="I482" s="30">
        <f>IF(ISNA(VLOOKUP($A482,' Taxi out times'!$B$4363:$C$5052, 2, 0)), 'ICAO LTO Cycle times'!$D$7,VLOOKUP($A482,' Taxi out times'!$B$4363:$C$5052, 2, 0)*60)</f>
        <v>580.45829823083398</v>
      </c>
      <c r="J482" s="30">
        <f>IF(ISNA(VLOOKUP($A482,' Taxi out times'!$B$5053:$C$5713, 2, 0)), 'ICAO LTO Cycle times'!$D$7,VLOOKUP($A482,' Taxi out times'!$B$5053:$C$5713, 2, 0)*60)</f>
        <v>577.5386882829772</v>
      </c>
      <c r="K482" s="30">
        <f>IF(ISNA(VLOOKUP($A482,' Taxi out times'!$B$5714:$C$6466, 2, 0)), 'ICAO LTO Cycle times'!$D$7,VLOOKUP($A482,' Taxi out times'!$B$5713:$C$6466, 2, 0)*60)</f>
        <v>570.13114754098353</v>
      </c>
      <c r="L482" s="30">
        <f>IF(ISNA(VLOOKUP($A482,' Taxi out times'!$B$6467:$C$7195, 2, 0)), 'ICAO LTO Cycle times'!$D$7,VLOOKUP($A482,' Taxi out times'!$B$6467:$C$7195, 2, 0)*60)</f>
        <v>565.13979318268855</v>
      </c>
      <c r="M482" s="30">
        <f>IF(ISNA(VLOOKUP($A482,'Taxi in times'!$B$2:$C$483, 2, 0)), 'ICAO LTO Cycle times'!$D$8,VLOOKUP($A482,'Taxi in times'!$B$2:$C$483, 2, 0)*60)</f>
        <v>175.65994595718146</v>
      </c>
      <c r="N482" s="30">
        <f>IF(ISNA(VLOOKUP($A482,'Taxi in times'!$B$483:$C$1074, 2, 0)), 'ICAO LTO Cycle times'!$D$8,VLOOKUP($A482,'Taxi in times'!$B$483:$C$1074, 2, 0)*60)</f>
        <v>170.39818833742214</v>
      </c>
      <c r="O482" s="30">
        <f>IF(ISNA(VLOOKUP($A482,'Taxi in times'!$B$1074:$C$1700, 2, 0)), 'ICAO LTO Cycle times'!$D$8,VLOOKUP($A482,'Taxi in times'!$B$1074:$C$1700, 2, 0)*60)</f>
        <v>180.14084507042253</v>
      </c>
      <c r="P482" s="30">
        <f>IF(ISNA(VLOOKUP($A482,'Taxi in times'!$B$1700:$C$2346, 2, 0)), 'ICAO LTO Cycle times'!$D$8,VLOOKUP($A482,'Taxi in times'!$B$1700:$C$2346, 2, 0)*60)</f>
        <v>175.46657003080267</v>
      </c>
      <c r="Q482" s="30">
        <f>IF(ISNA(VLOOKUP($A482,'Taxi in times'!$B$2346:$C$3020, 2, 0)), 'ICAO LTO Cycle times'!$D$8,VLOOKUP($A482,'Taxi in times'!$B$2346:$C$3020, 2, 0)*60)</f>
        <v>181.77385294682279</v>
      </c>
      <c r="R482" s="30">
        <f>IF(ISNA(VLOOKUP($A482,'Taxi in times'!$B$3020:$C$3684, 2, 0)), 'ICAO LTO Cycle times'!$D$8,VLOOKUP($A482,'Taxi in times'!$B$3020:$C$3684, 2, 0)*60)</f>
        <v>178.86879569065024</v>
      </c>
      <c r="S482" s="30">
        <f>IF(ISNA(VLOOKUP($A482,'Taxi in times'!$B$3684:$C$4389, 2, 0)), 'ICAO LTO Cycle times'!$D$8,VLOOKUP($A482,'Taxi in times'!$B$3684:$C$4389, 2, 0)*60)</f>
        <v>171.15858073859522</v>
      </c>
      <c r="T482" s="30">
        <f>IF(ISNA(VLOOKUP($A482,'Taxi in times'!$B$4389:$C$5084, 2, 0)), 'ICAO LTO Cycle times'!$D$8,VLOOKUP($A482,'Taxi in times'!$B$4389:$C$5084, 2, 0)*60)</f>
        <v>170.23749368367862</v>
      </c>
      <c r="U482" s="30">
        <f>IF(ISNA(VLOOKUP($A482,'Taxi in times'!$B$5085:$C$5749, 2, 0)), 'ICAO LTO Cycle times'!$D$8,VLOOKUP($A482,'Taxi in times'!$B$5085:$C$5749, 2, 0)*60)</f>
        <v>200.34368070953437</v>
      </c>
      <c r="V482" s="30">
        <f>IF(ISNA(VLOOKUP($A482,'Taxi in times'!$B$5750:$C$6509, 2, 0)), 'ICAO LTO Cycle times'!$D$8,VLOOKUP($A482,'Taxi in times'!$B$5750:$C$6509, 2, 0)*60)</f>
        <v>187.17223650385603</v>
      </c>
      <c r="W482" s="30">
        <f>IF(ISNA(VLOOKUP($A482,'Taxi in times'!$B$6510:$C$7239, 2, 0)), 'ICAO LTO Cycle times'!$D$8,VLOOKUP($A482,'Taxi in times'!$B$6510:$C$7239, 2, 0)*60)</f>
        <v>175.13418217433889</v>
      </c>
    </row>
    <row r="483" spans="1:23">
      <c r="A483" s="3" t="s">
        <v>745</v>
      </c>
      <c r="B483" s="30">
        <f>IF(ISNA(VLOOKUP($A483,' Taxi out times'!$B$2:$C$483, 2, 0)), 'ICAO LTO Cycle times'!$D$7,VLOOKUP($A483,' Taxi out times'!$B$2:$C$483, 2, 0)*60)</f>
        <v>1140</v>
      </c>
      <c r="C483" s="30">
        <f>IF(ISNA(VLOOKUP($A483,' Taxi out times'!$B$484:$C$1071, 2, 0)), 'ICAO LTO Cycle times'!$D$7,VLOOKUP($A483,' Taxi out times'!$B$484:$C$1071, 2, 0)*60)</f>
        <v>1140</v>
      </c>
      <c r="D483" s="30">
        <f>IF(ISNA(VLOOKUP($A483,' Taxi out times'!$B$1072:$C$1692, 2, 0)), 'ICAO LTO Cycle times'!$D$7,VLOOKUP($A483,' Taxi out times'!$B$1072:$C$1692, 2, 0)*60)</f>
        <v>1140</v>
      </c>
      <c r="E483" s="30">
        <f>IF(ISNA(VLOOKUP($A483,' Taxi out times'!$B$1693:$C$2329, 2, 0)), 'ICAO LTO Cycle times'!$D$7,VLOOKUP($A483,' Taxi out times'!$B$1693:$C$2329, 2, 0)*60)</f>
        <v>1140</v>
      </c>
      <c r="F483" s="30">
        <f>IF(ISNA(VLOOKUP($A483,' Taxi out times'!$B$2330:$C$2997, 2, 0)), 'ICAO LTO Cycle times'!$D$7,VLOOKUP($A483,' Taxi out times'!$B$2330:$C$2997, 2, 0)*60)</f>
        <v>292.93361884368312</v>
      </c>
      <c r="G483" s="30">
        <f>IF(ISNA(VLOOKUP($A483,' Taxi out times'!$B$2998:$C$3661, 2, 0)), 'ICAO LTO Cycle times'!$D$7,VLOOKUP($A483,' Taxi out times'!$B$2998:$C$3661, 2, 0)*60)</f>
        <v>332.19512195121951</v>
      </c>
      <c r="H483" s="30">
        <f>IF(ISNA(VLOOKUP($A483,' Taxi out times'!$B$3662:$C$4362, 2, 0)), 'ICAO LTO Cycle times'!$D$7,VLOOKUP($A483,' Taxi out times'!$B$3662:$C$4362, 2, 0)*60)</f>
        <v>315.067264573991</v>
      </c>
      <c r="I483" s="30">
        <f>IF(ISNA(VLOOKUP($A483,' Taxi out times'!$B$4363:$C$5052, 2, 0)), 'ICAO LTO Cycle times'!$D$7,VLOOKUP($A483,' Taxi out times'!$B$4363:$C$5052, 2, 0)*60)</f>
        <v>392.50509164969452</v>
      </c>
      <c r="J483" s="30">
        <f>IF(ISNA(VLOOKUP($A483,' Taxi out times'!$B$5053:$C$5713, 2, 0)), 'ICAO LTO Cycle times'!$D$7,VLOOKUP($A483,' Taxi out times'!$B$5053:$C$5713, 2, 0)*60)</f>
        <v>366.53846153846149</v>
      </c>
      <c r="K483" s="30">
        <f>IF(ISNA(VLOOKUP($A483,' Taxi out times'!$B$5714:$C$6466, 2, 0)), 'ICAO LTO Cycle times'!$D$7,VLOOKUP($A483,' Taxi out times'!$B$5713:$C$6466, 2, 0)*60)</f>
        <v>437.39837398373987</v>
      </c>
      <c r="L483" s="30">
        <f>IF(ISNA(VLOOKUP($A483,' Taxi out times'!$B$6467:$C$7195, 2, 0)), 'ICAO LTO Cycle times'!$D$7,VLOOKUP($A483,' Taxi out times'!$B$6467:$C$7195, 2, 0)*60)</f>
        <v>422.35872235872239</v>
      </c>
      <c r="M483" s="30">
        <f>IF(ISNA(VLOOKUP($A483,'Taxi in times'!$B$2:$C$483, 2, 0)), 'ICAO LTO Cycle times'!$D$8,VLOOKUP($A483,'Taxi in times'!$B$2:$C$483, 2, 0)*60)</f>
        <v>420</v>
      </c>
      <c r="N483" s="30">
        <f>IF(ISNA(VLOOKUP($A483,'Taxi in times'!$B$483:$C$1074, 2, 0)), 'ICAO LTO Cycle times'!$D$8,VLOOKUP($A483,'Taxi in times'!$B$483:$C$1074, 2, 0)*60)</f>
        <v>420</v>
      </c>
      <c r="O483" s="30">
        <f>IF(ISNA(VLOOKUP($A483,'Taxi in times'!$B$1074:$C$1700, 2, 0)), 'ICAO LTO Cycle times'!$D$8,VLOOKUP($A483,'Taxi in times'!$B$1074:$C$1700, 2, 0)*60)</f>
        <v>420</v>
      </c>
      <c r="P483" s="30">
        <f>IF(ISNA(VLOOKUP($A483,'Taxi in times'!$B$1700:$C$2346, 2, 0)), 'ICAO LTO Cycle times'!$D$8,VLOOKUP($A483,'Taxi in times'!$B$1700:$C$2346, 2, 0)*60)</f>
        <v>420</v>
      </c>
      <c r="Q483" s="30">
        <f>IF(ISNA(VLOOKUP($A483,'Taxi in times'!$B$2346:$C$3020, 2, 0)), 'ICAO LTO Cycle times'!$D$8,VLOOKUP($A483,'Taxi in times'!$B$2346:$C$3020, 2, 0)*60)</f>
        <v>257.76824034334766</v>
      </c>
      <c r="R483" s="30">
        <f>IF(ISNA(VLOOKUP($A483,'Taxi in times'!$B$3020:$C$3684, 2, 0)), 'ICAO LTO Cycle times'!$D$8,VLOOKUP($A483,'Taxi in times'!$B$3020:$C$3684, 2, 0)*60)</f>
        <v>255.14705882352945</v>
      </c>
      <c r="S483" s="30">
        <f>IF(ISNA(VLOOKUP($A483,'Taxi in times'!$B$3684:$C$4389, 2, 0)), 'ICAO LTO Cycle times'!$D$8,VLOOKUP($A483,'Taxi in times'!$B$3684:$C$4389, 2, 0)*60)</f>
        <v>248.85906040268455</v>
      </c>
      <c r="T483" s="30">
        <f>IF(ISNA(VLOOKUP($A483,'Taxi in times'!$B$4389:$C$5084, 2, 0)), 'ICAO LTO Cycle times'!$D$8,VLOOKUP($A483,'Taxi in times'!$B$4389:$C$5084, 2, 0)*60)</f>
        <v>264.412955465587</v>
      </c>
      <c r="U483" s="30">
        <f>IF(ISNA(VLOOKUP($A483,'Taxi in times'!$B$5085:$C$5749, 2, 0)), 'ICAO LTO Cycle times'!$D$8,VLOOKUP($A483,'Taxi in times'!$B$5085:$C$5749, 2, 0)*60)</f>
        <v>263.18471337579621</v>
      </c>
      <c r="V483" s="30">
        <f>IF(ISNA(VLOOKUP($A483,'Taxi in times'!$B$5750:$C$6509, 2, 0)), 'ICAO LTO Cycle times'!$D$8,VLOOKUP($A483,'Taxi in times'!$B$5750:$C$6509, 2, 0)*60)</f>
        <v>256.14130434782606</v>
      </c>
      <c r="W483" s="30">
        <f>IF(ISNA(VLOOKUP($A483,'Taxi in times'!$B$6510:$C$7239, 2, 0)), 'ICAO LTO Cycle times'!$D$8,VLOOKUP($A483,'Taxi in times'!$B$6510:$C$7239, 2, 0)*60)</f>
        <v>249.85294117647058</v>
      </c>
    </row>
    <row r="484" spans="1:23">
      <c r="A484" s="3" t="s">
        <v>746</v>
      </c>
      <c r="B484" s="30">
        <f>IF(ISNA(VLOOKUP($A484,' Taxi out times'!$B$2:$C$483, 2, 0)), 'ICAO LTO Cycle times'!$D$7,VLOOKUP($A484,' Taxi out times'!$B$2:$C$483, 2, 0)*60)</f>
        <v>1140</v>
      </c>
      <c r="C484" s="30">
        <f>IF(ISNA(VLOOKUP($A484,' Taxi out times'!$B$484:$C$1071, 2, 0)), 'ICAO LTO Cycle times'!$D$7,VLOOKUP($A484,' Taxi out times'!$B$484:$C$1071, 2, 0)*60)</f>
        <v>453.28125</v>
      </c>
      <c r="D484" s="30">
        <f>IF(ISNA(VLOOKUP($A484,' Taxi out times'!$B$1072:$C$1692, 2, 0)), 'ICAO LTO Cycle times'!$D$7,VLOOKUP($A484,' Taxi out times'!$B$1072:$C$1692, 2, 0)*60)</f>
        <v>459.90825688073397</v>
      </c>
      <c r="E484" s="30">
        <f>IF(ISNA(VLOOKUP($A484,' Taxi out times'!$B$1693:$C$2329, 2, 0)), 'ICAO LTO Cycle times'!$D$7,VLOOKUP($A484,' Taxi out times'!$B$1693:$C$2329, 2, 0)*60)</f>
        <v>489.84</v>
      </c>
      <c r="F484" s="30">
        <f>IF(ISNA(VLOOKUP($A484,' Taxi out times'!$B$2330:$C$2997, 2, 0)), 'ICAO LTO Cycle times'!$D$7,VLOOKUP($A484,' Taxi out times'!$B$2330:$C$2997, 2, 0)*60)</f>
        <v>449.53125</v>
      </c>
      <c r="G484" s="30">
        <f>IF(ISNA(VLOOKUP($A484,' Taxi out times'!$B$2998:$C$3661, 2, 0)), 'ICAO LTO Cycle times'!$D$7,VLOOKUP($A484,' Taxi out times'!$B$2998:$C$3661, 2, 0)*60)</f>
        <v>451.41361256544502</v>
      </c>
      <c r="H484" s="30">
        <f>IF(ISNA(VLOOKUP($A484,' Taxi out times'!$B$3662:$C$4362, 2, 0)), 'ICAO LTO Cycle times'!$D$7,VLOOKUP($A484,' Taxi out times'!$B$3662:$C$4362, 2, 0)*60)</f>
        <v>433.02857142857141</v>
      </c>
      <c r="I484" s="30">
        <f>IF(ISNA(VLOOKUP($A484,' Taxi out times'!$B$4363:$C$5052, 2, 0)), 'ICAO LTO Cycle times'!$D$7,VLOOKUP($A484,' Taxi out times'!$B$4363:$C$5052, 2, 0)*60)</f>
        <v>416.43916913946589</v>
      </c>
      <c r="J484" s="30">
        <f>IF(ISNA(VLOOKUP($A484,' Taxi out times'!$B$5053:$C$5713, 2, 0)), 'ICAO LTO Cycle times'!$D$7,VLOOKUP($A484,' Taxi out times'!$B$5053:$C$5713, 2, 0)*60)</f>
        <v>467.72413793103448</v>
      </c>
      <c r="K484" s="30">
        <f>IF(ISNA(VLOOKUP($A484,' Taxi out times'!$B$5714:$C$6466, 2, 0)), 'ICAO LTO Cycle times'!$D$7,VLOOKUP($A484,' Taxi out times'!$B$5713:$C$6466, 2, 0)*60)</f>
        <v>412.64367816091954</v>
      </c>
      <c r="L484" s="30">
        <f>IF(ISNA(VLOOKUP($A484,' Taxi out times'!$B$6467:$C$7195, 2, 0)), 'ICAO LTO Cycle times'!$D$7,VLOOKUP($A484,' Taxi out times'!$B$6467:$C$7195, 2, 0)*60)</f>
        <v>454.7560975609756</v>
      </c>
      <c r="M484" s="30">
        <f>IF(ISNA(VLOOKUP($A484,'Taxi in times'!$B$2:$C$483, 2, 0)), 'ICAO LTO Cycle times'!$D$8,VLOOKUP($A484,'Taxi in times'!$B$2:$C$483, 2, 0)*60)</f>
        <v>420</v>
      </c>
      <c r="N484" s="30">
        <f>IF(ISNA(VLOOKUP($A484,'Taxi in times'!$B$483:$C$1074, 2, 0)), 'ICAO LTO Cycle times'!$D$8,VLOOKUP($A484,'Taxi in times'!$B$483:$C$1074, 2, 0)*60)</f>
        <v>332.76923076923077</v>
      </c>
      <c r="O484" s="30">
        <f>IF(ISNA(VLOOKUP($A484,'Taxi in times'!$B$1074:$C$1700, 2, 0)), 'ICAO LTO Cycle times'!$D$8,VLOOKUP($A484,'Taxi in times'!$B$1074:$C$1700, 2, 0)*60)</f>
        <v>371.61290322580646</v>
      </c>
      <c r="P484" s="30">
        <f>IF(ISNA(VLOOKUP($A484,'Taxi in times'!$B$1700:$C$2346, 2, 0)), 'ICAO LTO Cycle times'!$D$8,VLOOKUP($A484,'Taxi in times'!$B$1700:$C$2346, 2, 0)*60)</f>
        <v>382.10526315789474</v>
      </c>
      <c r="Q484" s="30">
        <f>IF(ISNA(VLOOKUP($A484,'Taxi in times'!$B$2346:$C$3020, 2, 0)), 'ICAO LTO Cycle times'!$D$8,VLOOKUP($A484,'Taxi in times'!$B$2346:$C$3020, 2, 0)*60)</f>
        <v>347.22433460076047</v>
      </c>
      <c r="R484" s="30">
        <f>IF(ISNA(VLOOKUP($A484,'Taxi in times'!$B$3020:$C$3684, 2, 0)), 'ICAO LTO Cycle times'!$D$8,VLOOKUP($A484,'Taxi in times'!$B$3020:$C$3684, 2, 0)*60)</f>
        <v>345.98425196850394</v>
      </c>
      <c r="S484" s="30">
        <f>IF(ISNA(VLOOKUP($A484,'Taxi in times'!$B$3684:$C$4389, 2, 0)), 'ICAO LTO Cycle times'!$D$8,VLOOKUP($A484,'Taxi in times'!$B$3684:$C$4389, 2, 0)*60)</f>
        <v>296.38968481375355</v>
      </c>
      <c r="T484" s="30">
        <f>IF(ISNA(VLOOKUP($A484,'Taxi in times'!$B$4389:$C$5084, 2, 0)), 'ICAO LTO Cycle times'!$D$8,VLOOKUP($A484,'Taxi in times'!$B$4389:$C$5084, 2, 0)*60)</f>
        <v>328.29850746268659</v>
      </c>
      <c r="U484" s="30">
        <f>IF(ISNA(VLOOKUP($A484,'Taxi in times'!$B$5085:$C$5749, 2, 0)), 'ICAO LTO Cycle times'!$D$8,VLOOKUP($A484,'Taxi in times'!$B$5085:$C$5749, 2, 0)*60)</f>
        <v>332.33944954128441</v>
      </c>
      <c r="V484" s="30">
        <f>IF(ISNA(VLOOKUP($A484,'Taxi in times'!$B$5750:$C$6509, 2, 0)), 'ICAO LTO Cycle times'!$D$8,VLOOKUP($A484,'Taxi in times'!$B$5750:$C$6509, 2, 0)*60)</f>
        <v>337.61538461538464</v>
      </c>
      <c r="W484" s="30">
        <f>IF(ISNA(VLOOKUP($A484,'Taxi in times'!$B$6510:$C$7239, 2, 0)), 'ICAO LTO Cycle times'!$D$8,VLOOKUP($A484,'Taxi in times'!$B$6510:$C$7239, 2, 0)*60)</f>
        <v>319.42973523421591</v>
      </c>
    </row>
    <row r="485" spans="1:23">
      <c r="A485" s="3" t="s">
        <v>747</v>
      </c>
      <c r="B485" s="30">
        <f>IF(ISNA(VLOOKUP($A485,' Taxi out times'!$B$2:$C$483, 2, 0)), 'ICAO LTO Cycle times'!$D$7,VLOOKUP($A485,' Taxi out times'!$B$2:$C$483, 2, 0)*60)</f>
        <v>462.84339925173703</v>
      </c>
      <c r="C485" s="30">
        <f>IF(ISNA(VLOOKUP($A485,' Taxi out times'!$B$484:$C$1071, 2, 0)), 'ICAO LTO Cycle times'!$D$7,VLOOKUP($A485,' Taxi out times'!$B$484:$C$1071, 2, 0)*60)</f>
        <v>473.59251968503941</v>
      </c>
      <c r="D485" s="30">
        <f>IF(ISNA(VLOOKUP($A485,' Taxi out times'!$B$1072:$C$1692, 2, 0)), 'ICAO LTO Cycle times'!$D$7,VLOOKUP($A485,' Taxi out times'!$B$1072:$C$1692, 2, 0)*60)</f>
        <v>458.00578034682081</v>
      </c>
      <c r="E485" s="30">
        <f>IF(ISNA(VLOOKUP($A485,' Taxi out times'!$B$1693:$C$2329, 2, 0)), 'ICAO LTO Cycle times'!$D$7,VLOOKUP($A485,' Taxi out times'!$B$1693:$C$2329, 2, 0)*60)</f>
        <v>463.14363143631437</v>
      </c>
      <c r="F485" s="30">
        <f>IF(ISNA(VLOOKUP($A485,' Taxi out times'!$B$2330:$C$2997, 2, 0)), 'ICAO LTO Cycle times'!$D$7,VLOOKUP($A485,' Taxi out times'!$B$2330:$C$2997, 2, 0)*60)</f>
        <v>471.16959064327489</v>
      </c>
      <c r="G485" s="30">
        <f>IF(ISNA(VLOOKUP($A485,' Taxi out times'!$B$2998:$C$3661, 2, 0)), 'ICAO LTO Cycle times'!$D$7,VLOOKUP($A485,' Taxi out times'!$B$2998:$C$3661, 2, 0)*60)</f>
        <v>475.82608695652175</v>
      </c>
      <c r="H485" s="30">
        <f>IF(ISNA(VLOOKUP($A485,' Taxi out times'!$B$3662:$C$4362, 2, 0)), 'ICAO LTO Cycle times'!$D$7,VLOOKUP($A485,' Taxi out times'!$B$3662:$C$4362, 2, 0)*60)</f>
        <v>469.44827586206895</v>
      </c>
      <c r="I485" s="30">
        <f>IF(ISNA(VLOOKUP($A485,' Taxi out times'!$B$4363:$C$5052, 2, 0)), 'ICAO LTO Cycle times'!$D$7,VLOOKUP($A485,' Taxi out times'!$B$4363:$C$5052, 2, 0)*60)</f>
        <v>457.11</v>
      </c>
      <c r="J485" s="30">
        <f>IF(ISNA(VLOOKUP($A485,' Taxi out times'!$B$5053:$C$5713, 2, 0)), 'ICAO LTO Cycle times'!$D$7,VLOOKUP($A485,' Taxi out times'!$B$5053:$C$5713, 2, 0)*60)</f>
        <v>511.55635062611805</v>
      </c>
      <c r="K485" s="30">
        <f>IF(ISNA(VLOOKUP($A485,' Taxi out times'!$B$5714:$C$6466, 2, 0)), 'ICAO LTO Cycle times'!$D$7,VLOOKUP($A485,' Taxi out times'!$B$5713:$C$6466, 2, 0)*60)</f>
        <v>491.35300101729399</v>
      </c>
      <c r="L485" s="30">
        <f>IF(ISNA(VLOOKUP($A485,' Taxi out times'!$B$6467:$C$7195, 2, 0)), 'ICAO LTO Cycle times'!$D$7,VLOOKUP($A485,' Taxi out times'!$B$6467:$C$7195, 2, 0)*60)</f>
        <v>472.70927092709269</v>
      </c>
      <c r="M485" s="30">
        <f>IF(ISNA(VLOOKUP($A485,'Taxi in times'!$B$2:$C$483, 2, 0)), 'ICAO LTO Cycle times'!$D$8,VLOOKUP($A485,'Taxi in times'!$B$2:$C$483, 2, 0)*60)</f>
        <v>313.33333333333331</v>
      </c>
      <c r="N485" s="30">
        <f>IF(ISNA(VLOOKUP($A485,'Taxi in times'!$B$483:$C$1074, 2, 0)), 'ICAO LTO Cycle times'!$D$8,VLOOKUP($A485,'Taxi in times'!$B$483:$C$1074, 2, 0)*60)</f>
        <v>317.93238608525235</v>
      </c>
      <c r="O485" s="30">
        <f>IF(ISNA(VLOOKUP($A485,'Taxi in times'!$B$1074:$C$1700, 2, 0)), 'ICAO LTO Cycle times'!$D$8,VLOOKUP($A485,'Taxi in times'!$B$1074:$C$1700, 2, 0)*60)</f>
        <v>316.34790965881785</v>
      </c>
      <c r="P485" s="30">
        <f>IF(ISNA(VLOOKUP($A485,'Taxi in times'!$B$1700:$C$2346, 2, 0)), 'ICAO LTO Cycle times'!$D$8,VLOOKUP($A485,'Taxi in times'!$B$1700:$C$2346, 2, 0)*60)</f>
        <v>320.77233947013917</v>
      </c>
      <c r="Q485" s="30">
        <f>IF(ISNA(VLOOKUP($A485,'Taxi in times'!$B$2346:$C$3020, 2, 0)), 'ICAO LTO Cycle times'!$D$8,VLOOKUP($A485,'Taxi in times'!$B$2346:$C$3020, 2, 0)*60)</f>
        <v>317.45507527926179</v>
      </c>
      <c r="R485" s="30">
        <f>IF(ISNA(VLOOKUP($A485,'Taxi in times'!$B$3020:$C$3684, 2, 0)), 'ICAO LTO Cycle times'!$D$8,VLOOKUP($A485,'Taxi in times'!$B$3020:$C$3684, 2, 0)*60)</f>
        <v>314.66395112016295</v>
      </c>
      <c r="S485" s="30">
        <f>IF(ISNA(VLOOKUP($A485,'Taxi in times'!$B$3684:$C$4389, 2, 0)), 'ICAO LTO Cycle times'!$D$8,VLOOKUP($A485,'Taxi in times'!$B$3684:$C$4389, 2, 0)*60)</f>
        <v>312.27810650887579</v>
      </c>
      <c r="T485" s="30">
        <f>IF(ISNA(VLOOKUP($A485,'Taxi in times'!$B$4389:$C$5084, 2, 0)), 'ICAO LTO Cycle times'!$D$8,VLOOKUP($A485,'Taxi in times'!$B$4389:$C$5084, 2, 0)*60)</f>
        <v>311.17117117117112</v>
      </c>
      <c r="U485" s="30">
        <f>IF(ISNA(VLOOKUP($A485,'Taxi in times'!$B$5085:$C$5749, 2, 0)), 'ICAO LTO Cycle times'!$D$8,VLOOKUP($A485,'Taxi in times'!$B$5085:$C$5749, 2, 0)*60)</f>
        <v>392.49315068493149</v>
      </c>
      <c r="V485" s="30">
        <f>IF(ISNA(VLOOKUP($A485,'Taxi in times'!$B$5750:$C$6509, 2, 0)), 'ICAO LTO Cycle times'!$D$8,VLOOKUP($A485,'Taxi in times'!$B$5750:$C$6509, 2, 0)*60)</f>
        <v>349.42648592283626</v>
      </c>
      <c r="W485" s="30">
        <f>IF(ISNA(VLOOKUP($A485,'Taxi in times'!$B$6510:$C$7239, 2, 0)), 'ICAO LTO Cycle times'!$D$8,VLOOKUP($A485,'Taxi in times'!$B$6510:$C$7239, 2, 0)*60)</f>
        <v>308.36697247706422</v>
      </c>
    </row>
    <row r="486" spans="1:23">
      <c r="A486" s="3" t="s">
        <v>748</v>
      </c>
      <c r="B486" s="30">
        <f>IF(ISNA(VLOOKUP($A486,' Taxi out times'!$B$2:$C$483, 2, 0)), 'ICAO LTO Cycle times'!$D$7,VLOOKUP($A486,' Taxi out times'!$B$2:$C$483, 2, 0)*60)</f>
        <v>462.28432563791006</v>
      </c>
      <c r="C486" s="30">
        <f>IF(ISNA(VLOOKUP($A486,' Taxi out times'!$B$484:$C$1071, 2, 0)), 'ICAO LTO Cycle times'!$D$7,VLOOKUP($A486,' Taxi out times'!$B$484:$C$1071, 2, 0)*60)</f>
        <v>422.21765913757702</v>
      </c>
      <c r="D486" s="30">
        <f>IF(ISNA(VLOOKUP($A486,' Taxi out times'!$B$1072:$C$1692, 2, 0)), 'ICAO LTO Cycle times'!$D$7,VLOOKUP($A486,' Taxi out times'!$B$1072:$C$1692, 2, 0)*60)</f>
        <v>433.33333333333331</v>
      </c>
      <c r="E486" s="30">
        <f>IF(ISNA(VLOOKUP($A486,' Taxi out times'!$B$1693:$C$2329, 2, 0)), 'ICAO LTO Cycle times'!$D$7,VLOOKUP($A486,' Taxi out times'!$B$1693:$C$2329, 2, 0)*60)</f>
        <v>425.4994850669413</v>
      </c>
      <c r="F486" s="30">
        <f>IF(ISNA(VLOOKUP($A486,' Taxi out times'!$B$2330:$C$2997, 2, 0)), 'ICAO LTO Cycle times'!$D$7,VLOOKUP($A486,' Taxi out times'!$B$2330:$C$2997, 2, 0)*60)</f>
        <v>396.07635206786853</v>
      </c>
      <c r="G486" s="30">
        <f>IF(ISNA(VLOOKUP($A486,' Taxi out times'!$B$2998:$C$3661, 2, 0)), 'ICAO LTO Cycle times'!$D$7,VLOOKUP($A486,' Taxi out times'!$B$2998:$C$3661, 2, 0)*60)</f>
        <v>411.23505976095618</v>
      </c>
      <c r="H486" s="30">
        <f>IF(ISNA(VLOOKUP($A486,' Taxi out times'!$B$3662:$C$4362, 2, 0)), 'ICAO LTO Cycle times'!$D$7,VLOOKUP($A486,' Taxi out times'!$B$3662:$C$4362, 2, 0)*60)</f>
        <v>395.0718232044199</v>
      </c>
      <c r="I486" s="30">
        <f>IF(ISNA(VLOOKUP($A486,' Taxi out times'!$B$4363:$C$5052, 2, 0)), 'ICAO LTO Cycle times'!$D$7,VLOOKUP($A486,' Taxi out times'!$B$4363:$C$5052, 2, 0)*60)</f>
        <v>345.50335570469798</v>
      </c>
      <c r="J486" s="30">
        <f>IF(ISNA(VLOOKUP($A486,' Taxi out times'!$B$5053:$C$5713, 2, 0)), 'ICAO LTO Cycle times'!$D$7,VLOOKUP($A486,' Taxi out times'!$B$5053:$C$5713, 2, 0)*60)</f>
        <v>364.54976303317534</v>
      </c>
      <c r="K486" s="30">
        <f>IF(ISNA(VLOOKUP($A486,' Taxi out times'!$B$5714:$C$6466, 2, 0)), 'ICAO LTO Cycle times'!$D$7,VLOOKUP($A486,' Taxi out times'!$B$5713:$C$6466, 2, 0)*60)</f>
        <v>420.8740894901145</v>
      </c>
      <c r="L486" s="30">
        <f>IF(ISNA(VLOOKUP($A486,' Taxi out times'!$B$6467:$C$7195, 2, 0)), 'ICAO LTO Cycle times'!$D$7,VLOOKUP($A486,' Taxi out times'!$B$6467:$C$7195, 2, 0)*60)</f>
        <v>432.92682926829269</v>
      </c>
      <c r="M486" s="30">
        <f>IF(ISNA(VLOOKUP($A486,'Taxi in times'!$B$2:$C$483, 2, 0)), 'ICAO LTO Cycle times'!$D$8,VLOOKUP($A486,'Taxi in times'!$B$2:$C$483, 2, 0)*60)</f>
        <v>227.01030927835052</v>
      </c>
      <c r="N486" s="30">
        <f>IF(ISNA(VLOOKUP($A486,'Taxi in times'!$B$483:$C$1074, 2, 0)), 'ICAO LTO Cycle times'!$D$8,VLOOKUP($A486,'Taxi in times'!$B$483:$C$1074, 2, 0)*60)</f>
        <v>209.47584789311409</v>
      </c>
      <c r="O486" s="30">
        <f>IF(ISNA(VLOOKUP($A486,'Taxi in times'!$B$1074:$C$1700, 2, 0)), 'ICAO LTO Cycle times'!$D$8,VLOOKUP($A486,'Taxi in times'!$B$1074:$C$1700, 2, 0)*60)</f>
        <v>207.96812749003985</v>
      </c>
      <c r="P486" s="30">
        <f>IF(ISNA(VLOOKUP($A486,'Taxi in times'!$B$1700:$C$2346, 2, 0)), 'ICAO LTO Cycle times'!$D$8,VLOOKUP($A486,'Taxi in times'!$B$1700:$C$2346, 2, 0)*60)</f>
        <v>215.05133470225874</v>
      </c>
      <c r="Q486" s="30">
        <f>IF(ISNA(VLOOKUP($A486,'Taxi in times'!$B$2346:$C$3020, 2, 0)), 'ICAO LTO Cycle times'!$D$8,VLOOKUP($A486,'Taxi in times'!$B$2346:$C$3020, 2, 0)*60)</f>
        <v>207.91578947368421</v>
      </c>
      <c r="R486" s="30">
        <f>IF(ISNA(VLOOKUP($A486,'Taxi in times'!$B$3020:$C$3684, 2, 0)), 'ICAO LTO Cycle times'!$D$8,VLOOKUP($A486,'Taxi in times'!$B$3020:$C$3684, 2, 0)*60)</f>
        <v>220.65789473684211</v>
      </c>
      <c r="S486" s="30">
        <f>IF(ISNA(VLOOKUP($A486,'Taxi in times'!$B$3684:$C$4389, 2, 0)), 'ICAO LTO Cycle times'!$D$8,VLOOKUP($A486,'Taxi in times'!$B$3684:$C$4389, 2, 0)*60)</f>
        <v>217.9955947136564</v>
      </c>
      <c r="T486" s="30">
        <f>IF(ISNA(VLOOKUP($A486,'Taxi in times'!$B$4389:$C$5084, 2, 0)), 'ICAO LTO Cycle times'!$D$8,VLOOKUP($A486,'Taxi in times'!$B$4389:$C$5084, 2, 0)*60)</f>
        <v>219.39393939393941</v>
      </c>
      <c r="U486" s="30">
        <f>IF(ISNA(VLOOKUP($A486,'Taxi in times'!$B$5085:$C$5749, 2, 0)), 'ICAO LTO Cycle times'!$D$8,VLOOKUP($A486,'Taxi in times'!$B$5085:$C$5749, 2, 0)*60)</f>
        <v>326.89984101748809</v>
      </c>
      <c r="V486" s="30">
        <f>IF(ISNA(VLOOKUP($A486,'Taxi in times'!$B$5750:$C$6509, 2, 0)), 'ICAO LTO Cycle times'!$D$8,VLOOKUP($A486,'Taxi in times'!$B$5750:$C$6509, 2, 0)*60)</f>
        <v>254.24050632911391</v>
      </c>
      <c r="W486" s="30">
        <f>IF(ISNA(VLOOKUP($A486,'Taxi in times'!$B$6510:$C$7239, 2, 0)), 'ICAO LTO Cycle times'!$D$8,VLOOKUP($A486,'Taxi in times'!$B$6510:$C$7239, 2, 0)*60)</f>
        <v>223.58087487283825</v>
      </c>
    </row>
    <row r="487" spans="1:23">
      <c r="A487" s="3" t="s">
        <v>749</v>
      </c>
      <c r="B487" s="30">
        <f>IF(ISNA(VLOOKUP($A487,' Taxi out times'!$B$2:$C$483, 2, 0)), 'ICAO LTO Cycle times'!$D$7,VLOOKUP($A487,' Taxi out times'!$B$2:$C$483, 2, 0)*60)</f>
        <v>375.49520766773162</v>
      </c>
      <c r="C487" s="30">
        <f>IF(ISNA(VLOOKUP($A487,' Taxi out times'!$B$484:$C$1071, 2, 0)), 'ICAO LTO Cycle times'!$D$7,VLOOKUP($A487,' Taxi out times'!$B$484:$C$1071, 2, 0)*60)</f>
        <v>386.00636584909194</v>
      </c>
      <c r="D487" s="30">
        <f>IF(ISNA(VLOOKUP($A487,' Taxi out times'!$B$1072:$C$1692, 2, 0)), 'ICAO LTO Cycle times'!$D$7,VLOOKUP($A487,' Taxi out times'!$B$1072:$C$1692, 2, 0)*60)</f>
        <v>385.15359595229489</v>
      </c>
      <c r="E487" s="30">
        <f>IF(ISNA(VLOOKUP($A487,' Taxi out times'!$B$1693:$C$2329, 2, 0)), 'ICAO LTO Cycle times'!$D$7,VLOOKUP($A487,' Taxi out times'!$B$1693:$C$2329, 2, 0)*60)</f>
        <v>385.53071310896684</v>
      </c>
      <c r="F487" s="30">
        <f>IF(ISNA(VLOOKUP($A487,' Taxi out times'!$B$2330:$C$2997, 2, 0)), 'ICAO LTO Cycle times'!$D$7,VLOOKUP($A487,' Taxi out times'!$B$2330:$C$2997, 2, 0)*60)</f>
        <v>364.4675740592474</v>
      </c>
      <c r="G487" s="30">
        <f>IF(ISNA(VLOOKUP($A487,' Taxi out times'!$B$2998:$C$3661, 2, 0)), 'ICAO LTO Cycle times'!$D$7,VLOOKUP($A487,' Taxi out times'!$B$2998:$C$3661, 2, 0)*60)</f>
        <v>371.33835316978383</v>
      </c>
      <c r="H487" s="30">
        <f>IF(ISNA(VLOOKUP($A487,' Taxi out times'!$B$3662:$C$4362, 2, 0)), 'ICAO LTO Cycle times'!$D$7,VLOOKUP($A487,' Taxi out times'!$B$3662:$C$4362, 2, 0)*60)</f>
        <v>358.65638218462306</v>
      </c>
      <c r="I487" s="30">
        <f>IF(ISNA(VLOOKUP($A487,' Taxi out times'!$B$4363:$C$5052, 2, 0)), 'ICAO LTO Cycle times'!$D$7,VLOOKUP($A487,' Taxi out times'!$B$4363:$C$5052, 2, 0)*60)</f>
        <v>353.69222096956031</v>
      </c>
      <c r="J487" s="30">
        <f>IF(ISNA(VLOOKUP($A487,' Taxi out times'!$B$5053:$C$5713, 2, 0)), 'ICAO LTO Cycle times'!$D$7,VLOOKUP($A487,' Taxi out times'!$B$5053:$C$5713, 2, 0)*60)</f>
        <v>356.19146722164413</v>
      </c>
      <c r="K487" s="30">
        <f>IF(ISNA(VLOOKUP($A487,' Taxi out times'!$B$5714:$C$6466, 2, 0)), 'ICAO LTO Cycle times'!$D$7,VLOOKUP($A487,' Taxi out times'!$B$5713:$C$6466, 2, 0)*60)</f>
        <v>374.26862925482976</v>
      </c>
      <c r="L487" s="30">
        <f>IF(ISNA(VLOOKUP($A487,' Taxi out times'!$B$6467:$C$7195, 2, 0)), 'ICAO LTO Cycle times'!$D$7,VLOOKUP($A487,' Taxi out times'!$B$6467:$C$7195, 2, 0)*60)</f>
        <v>432.28213646818301</v>
      </c>
      <c r="M487" s="30">
        <f>IF(ISNA(VLOOKUP($A487,'Taxi in times'!$B$2:$C$483, 2, 0)), 'ICAO LTO Cycle times'!$D$8,VLOOKUP($A487,'Taxi in times'!$B$2:$C$483, 2, 0)*60)</f>
        <v>237.85827325479164</v>
      </c>
      <c r="N487" s="30">
        <f>IF(ISNA(VLOOKUP($A487,'Taxi in times'!$B$483:$C$1074, 2, 0)), 'ICAO LTO Cycle times'!$D$8,VLOOKUP($A487,'Taxi in times'!$B$483:$C$1074, 2, 0)*60)</f>
        <v>226.03681442524416</v>
      </c>
      <c r="O487" s="30">
        <f>IF(ISNA(VLOOKUP($A487,'Taxi in times'!$B$1074:$C$1700, 2, 0)), 'ICAO LTO Cycle times'!$D$8,VLOOKUP($A487,'Taxi in times'!$B$1074:$C$1700, 2, 0)*60)</f>
        <v>230.67203808826221</v>
      </c>
      <c r="P487" s="30">
        <f>IF(ISNA(VLOOKUP($A487,'Taxi in times'!$B$1700:$C$2346, 2, 0)), 'ICAO LTO Cycle times'!$D$8,VLOOKUP($A487,'Taxi in times'!$B$1700:$C$2346, 2, 0)*60)</f>
        <v>257.48211731044353</v>
      </c>
      <c r="Q487" s="30">
        <f>IF(ISNA(VLOOKUP($A487,'Taxi in times'!$B$2346:$C$3020, 2, 0)), 'ICAO LTO Cycle times'!$D$8,VLOOKUP($A487,'Taxi in times'!$B$2346:$C$3020, 2, 0)*60)</f>
        <v>270.61814289537062</v>
      </c>
      <c r="R487" s="30">
        <f>IF(ISNA(VLOOKUP($A487,'Taxi in times'!$B$3020:$C$3684, 2, 0)), 'ICAO LTO Cycle times'!$D$8,VLOOKUP($A487,'Taxi in times'!$B$3020:$C$3684, 2, 0)*60)</f>
        <v>263.11415301882181</v>
      </c>
      <c r="S487" s="30">
        <f>IF(ISNA(VLOOKUP($A487,'Taxi in times'!$B$3684:$C$4389, 2, 0)), 'ICAO LTO Cycle times'!$D$8,VLOOKUP($A487,'Taxi in times'!$B$3684:$C$4389, 2, 0)*60)</f>
        <v>252.80039970022483</v>
      </c>
      <c r="T487" s="30">
        <f>IF(ISNA(VLOOKUP($A487,'Taxi in times'!$B$4389:$C$5084, 2, 0)), 'ICAO LTO Cycle times'!$D$8,VLOOKUP($A487,'Taxi in times'!$B$4389:$C$5084, 2, 0)*60)</f>
        <v>242.99583911234396</v>
      </c>
      <c r="U487" s="30">
        <f>IF(ISNA(VLOOKUP($A487,'Taxi in times'!$B$5085:$C$5749, 2, 0)), 'ICAO LTO Cycle times'!$D$8,VLOOKUP($A487,'Taxi in times'!$B$5085:$C$5749, 2, 0)*60)</f>
        <v>251.79740259740259</v>
      </c>
      <c r="V487" s="30">
        <f>IF(ISNA(VLOOKUP($A487,'Taxi in times'!$B$5750:$C$6509, 2, 0)), 'ICAO LTO Cycle times'!$D$8,VLOOKUP($A487,'Taxi in times'!$B$5750:$C$6509, 2, 0)*60)</f>
        <v>248.61878453038676</v>
      </c>
      <c r="W487" s="30">
        <f>IF(ISNA(VLOOKUP($A487,'Taxi in times'!$B$6510:$C$7239, 2, 0)), 'ICAO LTO Cycle times'!$D$8,VLOOKUP($A487,'Taxi in times'!$B$6510:$C$7239, 2, 0)*60)</f>
        <v>240.13578073925069</v>
      </c>
    </row>
    <row r="488" spans="1:23">
      <c r="A488" s="3" t="s">
        <v>1278</v>
      </c>
      <c r="B488" s="30">
        <f>IF(ISNA(VLOOKUP($A488,' Taxi out times'!$B$2:$C$483, 2, 0)), 'ICAO LTO Cycle times'!$D$7,VLOOKUP($A488,' Taxi out times'!$B$2:$C$483, 2, 0)*60)</f>
        <v>1140</v>
      </c>
      <c r="C488" s="30">
        <f>IF(ISNA(VLOOKUP($A488,' Taxi out times'!$B$484:$C$1071, 2, 0)), 'ICAO LTO Cycle times'!$D$7,VLOOKUP($A488,' Taxi out times'!$B$484:$C$1071, 2, 0)*60)</f>
        <v>1140</v>
      </c>
      <c r="D488" s="30">
        <f>IF(ISNA(VLOOKUP($A488,' Taxi out times'!$B$1072:$C$1692, 2, 0)), 'ICAO LTO Cycle times'!$D$7,VLOOKUP($A488,' Taxi out times'!$B$1072:$C$1692, 2, 0)*60)</f>
        <v>1140</v>
      </c>
      <c r="E488" s="30">
        <f>IF(ISNA(VLOOKUP($A488,' Taxi out times'!$B$1693:$C$2329, 2, 0)), 'ICAO LTO Cycle times'!$D$7,VLOOKUP($A488,' Taxi out times'!$B$1693:$C$2329, 2, 0)*60)</f>
        <v>1140</v>
      </c>
      <c r="F488" s="30">
        <f>IF(ISNA(VLOOKUP($A488,' Taxi out times'!$B$2330:$C$2997, 2, 0)), 'ICAO LTO Cycle times'!$D$7,VLOOKUP($A488,' Taxi out times'!$B$2330:$C$2997, 2, 0)*60)</f>
        <v>1140</v>
      </c>
      <c r="G488" s="30">
        <f>IF(ISNA(VLOOKUP($A488,' Taxi out times'!$B$2998:$C$3661, 2, 0)), 'ICAO LTO Cycle times'!$D$7,VLOOKUP($A488,' Taxi out times'!$B$2998:$C$3661, 2, 0)*60)</f>
        <v>1140</v>
      </c>
      <c r="H488" s="30">
        <f>IF(ISNA(VLOOKUP($A488,' Taxi out times'!$B$3662:$C$4362, 2, 0)), 'ICAO LTO Cycle times'!$D$7,VLOOKUP($A488,' Taxi out times'!$B$3662:$C$4362, 2, 0)*60)</f>
        <v>1140</v>
      </c>
      <c r="I488" s="30">
        <f>IF(ISNA(VLOOKUP($A488,' Taxi out times'!$B$4363:$C$5052, 2, 0)), 'ICAO LTO Cycle times'!$D$7,VLOOKUP($A488,' Taxi out times'!$B$4363:$C$5052, 2, 0)*60)</f>
        <v>1140</v>
      </c>
      <c r="J488" s="30">
        <f>IF(ISNA(VLOOKUP($A488,' Taxi out times'!$B$5053:$C$5713, 2, 0)), 'ICAO LTO Cycle times'!$D$7,VLOOKUP($A488,' Taxi out times'!$B$5053:$C$5713, 2, 0)*60)</f>
        <v>1140</v>
      </c>
      <c r="K488" s="30">
        <f>IF(ISNA(VLOOKUP($A488,' Taxi out times'!$B$5714:$C$6466, 2, 0)), 'ICAO LTO Cycle times'!$D$7,VLOOKUP($A488,' Taxi out times'!$B$5713:$C$6466, 2, 0)*60)</f>
        <v>278.27027027027026</v>
      </c>
      <c r="L488" s="30">
        <f>IF(ISNA(VLOOKUP($A488,' Taxi out times'!$B$6467:$C$7195, 2, 0)), 'ICAO LTO Cycle times'!$D$7,VLOOKUP($A488,' Taxi out times'!$B$6467:$C$7195, 2, 0)*60)</f>
        <v>267.5</v>
      </c>
      <c r="M488" s="30">
        <f>IF(ISNA(VLOOKUP($A488,'Taxi in times'!$B$2:$C$483, 2, 0)), 'ICAO LTO Cycle times'!$D$8,VLOOKUP($A488,'Taxi in times'!$B$2:$C$483, 2, 0)*60)</f>
        <v>420</v>
      </c>
      <c r="N488" s="30">
        <f>IF(ISNA(VLOOKUP($A488,'Taxi in times'!$B$483:$C$1074, 2, 0)), 'ICAO LTO Cycle times'!$D$8,VLOOKUP($A488,'Taxi in times'!$B$483:$C$1074, 2, 0)*60)</f>
        <v>420</v>
      </c>
      <c r="O488" s="30">
        <f>IF(ISNA(VLOOKUP($A488,'Taxi in times'!$B$1074:$C$1700, 2, 0)), 'ICAO LTO Cycle times'!$D$8,VLOOKUP($A488,'Taxi in times'!$B$1074:$C$1700, 2, 0)*60)</f>
        <v>420</v>
      </c>
      <c r="P488" s="30">
        <f>IF(ISNA(VLOOKUP($A488,'Taxi in times'!$B$1700:$C$2346, 2, 0)), 'ICAO LTO Cycle times'!$D$8,VLOOKUP($A488,'Taxi in times'!$B$1700:$C$2346, 2, 0)*60)</f>
        <v>420</v>
      </c>
      <c r="Q488" s="30">
        <f>IF(ISNA(VLOOKUP($A488,'Taxi in times'!$B$2346:$C$3020, 2, 0)), 'ICAO LTO Cycle times'!$D$8,VLOOKUP($A488,'Taxi in times'!$B$2346:$C$3020, 2, 0)*60)</f>
        <v>420</v>
      </c>
      <c r="R488" s="30">
        <f>IF(ISNA(VLOOKUP($A488,'Taxi in times'!$B$3020:$C$3684, 2, 0)), 'ICAO LTO Cycle times'!$D$8,VLOOKUP($A488,'Taxi in times'!$B$3020:$C$3684, 2, 0)*60)</f>
        <v>420</v>
      </c>
      <c r="S488" s="30">
        <f>IF(ISNA(VLOOKUP($A488,'Taxi in times'!$B$3684:$C$4389, 2, 0)), 'ICAO LTO Cycle times'!$D$8,VLOOKUP($A488,'Taxi in times'!$B$3684:$C$4389, 2, 0)*60)</f>
        <v>420</v>
      </c>
      <c r="T488" s="30">
        <f>IF(ISNA(VLOOKUP($A488,'Taxi in times'!$B$4389:$C$5084, 2, 0)), 'ICAO LTO Cycle times'!$D$8,VLOOKUP($A488,'Taxi in times'!$B$4389:$C$5084, 2, 0)*60)</f>
        <v>420</v>
      </c>
      <c r="U488" s="30">
        <f>IF(ISNA(VLOOKUP($A488,'Taxi in times'!$B$5085:$C$5749, 2, 0)), 'ICAO LTO Cycle times'!$D$8,VLOOKUP($A488,'Taxi in times'!$B$5085:$C$5749, 2, 0)*60)</f>
        <v>420</v>
      </c>
      <c r="V488" s="30">
        <f>IF(ISNA(VLOOKUP($A488,'Taxi in times'!$B$5750:$C$6509, 2, 0)), 'ICAO LTO Cycle times'!$D$8,VLOOKUP($A488,'Taxi in times'!$B$5750:$C$6509, 2, 0)*60)</f>
        <v>157.05882352941177</v>
      </c>
      <c r="W488" s="30">
        <f>IF(ISNA(VLOOKUP($A488,'Taxi in times'!$B$6510:$C$7239, 2, 0)), 'ICAO LTO Cycle times'!$D$8,VLOOKUP($A488,'Taxi in times'!$B$6510:$C$7239, 2, 0)*60)</f>
        <v>151.59695817490496</v>
      </c>
    </row>
    <row r="489" spans="1:23">
      <c r="A489" s="3" t="s">
        <v>750</v>
      </c>
      <c r="B489" s="30">
        <f>IF(ISNA(VLOOKUP($A489,' Taxi out times'!$B$2:$C$483, 2, 0)), 'ICAO LTO Cycle times'!$D$7,VLOOKUP($A489,' Taxi out times'!$B$2:$C$483, 2, 0)*60)</f>
        <v>441.26213592233006</v>
      </c>
      <c r="C489" s="30">
        <f>IF(ISNA(VLOOKUP($A489,' Taxi out times'!$B$484:$C$1071, 2, 0)), 'ICAO LTO Cycle times'!$D$7,VLOOKUP($A489,' Taxi out times'!$B$484:$C$1071, 2, 0)*60)</f>
        <v>415.69930069930069</v>
      </c>
      <c r="D489" s="30">
        <f>IF(ISNA(VLOOKUP($A489,' Taxi out times'!$B$1072:$C$1692, 2, 0)), 'ICAO LTO Cycle times'!$D$7,VLOOKUP($A489,' Taxi out times'!$B$1072:$C$1692, 2, 0)*60)</f>
        <v>419.94791666666669</v>
      </c>
      <c r="E489" s="30">
        <f>IF(ISNA(VLOOKUP($A489,' Taxi out times'!$B$1693:$C$2329, 2, 0)), 'ICAO LTO Cycle times'!$D$7,VLOOKUP($A489,' Taxi out times'!$B$1693:$C$2329, 2, 0)*60)</f>
        <v>441.48541114058355</v>
      </c>
      <c r="F489" s="30">
        <f>IF(ISNA(VLOOKUP($A489,' Taxi out times'!$B$2330:$C$2997, 2, 0)), 'ICAO LTO Cycle times'!$D$7,VLOOKUP($A489,' Taxi out times'!$B$2330:$C$2997, 2, 0)*60)</f>
        <v>452.87456445993035</v>
      </c>
      <c r="G489" s="30">
        <f>IF(ISNA(VLOOKUP($A489,' Taxi out times'!$B$2998:$C$3661, 2, 0)), 'ICAO LTO Cycle times'!$D$7,VLOOKUP($A489,' Taxi out times'!$B$2998:$C$3661, 2, 0)*60)</f>
        <v>479.3376264949402</v>
      </c>
      <c r="H489" s="30">
        <f>IF(ISNA(VLOOKUP($A489,' Taxi out times'!$B$3662:$C$4362, 2, 0)), 'ICAO LTO Cycle times'!$D$7,VLOOKUP($A489,' Taxi out times'!$B$3662:$C$4362, 2, 0)*60)</f>
        <v>471.75</v>
      </c>
      <c r="I489" s="30">
        <f>IF(ISNA(VLOOKUP($A489,' Taxi out times'!$B$4363:$C$5052, 2, 0)), 'ICAO LTO Cycle times'!$D$7,VLOOKUP($A489,' Taxi out times'!$B$4363:$C$5052, 2, 0)*60)</f>
        <v>418.94295302013421</v>
      </c>
      <c r="J489" s="30">
        <f>IF(ISNA(VLOOKUP($A489,' Taxi out times'!$B$5053:$C$5713, 2, 0)), 'ICAO LTO Cycle times'!$D$7,VLOOKUP($A489,' Taxi out times'!$B$5053:$C$5713, 2, 0)*60)</f>
        <v>396.97929354445802</v>
      </c>
      <c r="K489" s="30">
        <f>IF(ISNA(VLOOKUP($A489,' Taxi out times'!$B$5714:$C$6466, 2, 0)), 'ICAO LTO Cycle times'!$D$7,VLOOKUP($A489,' Taxi out times'!$B$5713:$C$6466, 2, 0)*60)</f>
        <v>396.54491609081936</v>
      </c>
      <c r="L489" s="30">
        <f>IF(ISNA(VLOOKUP($A489,' Taxi out times'!$B$6467:$C$7195, 2, 0)), 'ICAO LTO Cycle times'!$D$7,VLOOKUP($A489,' Taxi out times'!$B$6467:$C$7195, 2, 0)*60)</f>
        <v>381.4</v>
      </c>
      <c r="M489" s="30">
        <f>IF(ISNA(VLOOKUP($A489,'Taxi in times'!$B$2:$C$483, 2, 0)), 'ICAO LTO Cycle times'!$D$8,VLOOKUP($A489,'Taxi in times'!$B$2:$C$483, 2, 0)*60)</f>
        <v>243.36557059961316</v>
      </c>
      <c r="N489" s="30">
        <f>IF(ISNA(VLOOKUP($A489,'Taxi in times'!$B$483:$C$1074, 2, 0)), 'ICAO LTO Cycle times'!$D$8,VLOOKUP($A489,'Taxi in times'!$B$483:$C$1074, 2, 0)*60)</f>
        <v>227.32984293193718</v>
      </c>
      <c r="O489" s="30">
        <f>IF(ISNA(VLOOKUP($A489,'Taxi in times'!$B$1074:$C$1700, 2, 0)), 'ICAO LTO Cycle times'!$D$8,VLOOKUP($A489,'Taxi in times'!$B$1074:$C$1700, 2, 0)*60)</f>
        <v>241.08714408973253</v>
      </c>
      <c r="P489" s="30">
        <f>IF(ISNA(VLOOKUP($A489,'Taxi in times'!$B$1700:$C$2346, 2, 0)), 'ICAO LTO Cycle times'!$D$8,VLOOKUP($A489,'Taxi in times'!$B$1700:$C$2346, 2, 0)*60)</f>
        <v>236.19718309859155</v>
      </c>
      <c r="Q489" s="30">
        <f>IF(ISNA(VLOOKUP($A489,'Taxi in times'!$B$2346:$C$3020, 2, 0)), 'ICAO LTO Cycle times'!$D$8,VLOOKUP($A489,'Taxi in times'!$B$2346:$C$3020, 2, 0)*60)</f>
        <v>226.42980935875215</v>
      </c>
      <c r="R489" s="30">
        <f>IF(ISNA(VLOOKUP($A489,'Taxi in times'!$B$3020:$C$3684, 2, 0)), 'ICAO LTO Cycle times'!$D$8,VLOOKUP($A489,'Taxi in times'!$B$3020:$C$3684, 2, 0)*60)</f>
        <v>243.58126721763082</v>
      </c>
      <c r="S489" s="30">
        <f>IF(ISNA(VLOOKUP($A489,'Taxi in times'!$B$3684:$C$4389, 2, 0)), 'ICAO LTO Cycle times'!$D$8,VLOOKUP($A489,'Taxi in times'!$B$3684:$C$4389, 2, 0)*60)</f>
        <v>249.49910554561717</v>
      </c>
      <c r="T489" s="30">
        <f>IF(ISNA(VLOOKUP($A489,'Taxi in times'!$B$4389:$C$5084, 2, 0)), 'ICAO LTO Cycle times'!$D$8,VLOOKUP($A489,'Taxi in times'!$B$4389:$C$5084, 2, 0)*60)</f>
        <v>239.14357682619647</v>
      </c>
      <c r="U489" s="30">
        <f>IF(ISNA(VLOOKUP($A489,'Taxi in times'!$B$5085:$C$5749, 2, 0)), 'ICAO LTO Cycle times'!$D$8,VLOOKUP($A489,'Taxi in times'!$B$5085:$C$5749, 2, 0)*60)</f>
        <v>315.52238805970148</v>
      </c>
      <c r="V489" s="30">
        <f>IF(ISNA(VLOOKUP($A489,'Taxi in times'!$B$5750:$C$6509, 2, 0)), 'ICAO LTO Cycle times'!$D$8,VLOOKUP($A489,'Taxi in times'!$B$5750:$C$6509, 2, 0)*60)</f>
        <v>266.76258992805754</v>
      </c>
      <c r="W489" s="30">
        <f>IF(ISNA(VLOOKUP($A489,'Taxi in times'!$B$6510:$C$7239, 2, 0)), 'ICAO LTO Cycle times'!$D$8,VLOOKUP($A489,'Taxi in times'!$B$6510:$C$7239, 2, 0)*60)</f>
        <v>244.54751131221718</v>
      </c>
    </row>
    <row r="490" spans="1:23">
      <c r="A490" s="3" t="s">
        <v>751</v>
      </c>
      <c r="B490" s="30">
        <f>IF(ISNA(VLOOKUP($A490,' Taxi out times'!$B$2:$C$483, 2, 0)), 'ICAO LTO Cycle times'!$D$7,VLOOKUP($A490,' Taxi out times'!$B$2:$C$483, 2, 0)*60)</f>
        <v>457.5634167385677</v>
      </c>
      <c r="C490" s="30">
        <f>IF(ISNA(VLOOKUP($A490,' Taxi out times'!$B$484:$C$1071, 2, 0)), 'ICAO LTO Cycle times'!$D$7,VLOOKUP($A490,' Taxi out times'!$B$484:$C$1071, 2, 0)*60)</f>
        <v>464.06029203956666</v>
      </c>
      <c r="D490" s="30">
        <f>IF(ISNA(VLOOKUP($A490,' Taxi out times'!$B$1072:$C$1692, 2, 0)), 'ICAO LTO Cycle times'!$D$7,VLOOKUP($A490,' Taxi out times'!$B$1072:$C$1692, 2, 0)*60)</f>
        <v>489.65256474281233</v>
      </c>
      <c r="E490" s="30">
        <f>IF(ISNA(VLOOKUP($A490,' Taxi out times'!$B$1693:$C$2329, 2, 0)), 'ICAO LTO Cycle times'!$D$7,VLOOKUP($A490,' Taxi out times'!$B$1693:$C$2329, 2, 0)*60)</f>
        <v>488.73194856577646</v>
      </c>
      <c r="F490" s="30">
        <f>IF(ISNA(VLOOKUP($A490,' Taxi out times'!$B$2330:$C$2997, 2, 0)), 'ICAO LTO Cycle times'!$D$7,VLOOKUP($A490,' Taxi out times'!$B$2330:$C$2997, 2, 0)*60)</f>
        <v>490.74666330899015</v>
      </c>
      <c r="G490" s="30">
        <f>IF(ISNA(VLOOKUP($A490,' Taxi out times'!$B$2998:$C$3661, 2, 0)), 'ICAO LTO Cycle times'!$D$7,VLOOKUP($A490,' Taxi out times'!$B$2998:$C$3661, 2, 0)*60)</f>
        <v>508.22417202174989</v>
      </c>
      <c r="H490" s="30">
        <f>IF(ISNA(VLOOKUP($A490,' Taxi out times'!$B$3662:$C$4362, 2, 0)), 'ICAO LTO Cycle times'!$D$7,VLOOKUP($A490,' Taxi out times'!$B$3662:$C$4362, 2, 0)*60)</f>
        <v>506.00697986577177</v>
      </c>
      <c r="I490" s="30">
        <f>IF(ISNA(VLOOKUP($A490,' Taxi out times'!$B$4363:$C$5052, 2, 0)), 'ICAO LTO Cycle times'!$D$7,VLOOKUP($A490,' Taxi out times'!$B$4363:$C$5052, 2, 0)*60)</f>
        <v>513.73937239140514</v>
      </c>
      <c r="J490" s="30">
        <f>IF(ISNA(VLOOKUP($A490,' Taxi out times'!$B$5053:$C$5713, 2, 0)), 'ICAO LTO Cycle times'!$D$7,VLOOKUP($A490,' Taxi out times'!$B$5053:$C$5713, 2, 0)*60)</f>
        <v>552.24364092620056</v>
      </c>
      <c r="K490" s="30">
        <f>IF(ISNA(VLOOKUP($A490,' Taxi out times'!$B$5714:$C$6466, 2, 0)), 'ICAO LTO Cycle times'!$D$7,VLOOKUP($A490,' Taxi out times'!$B$5713:$C$6466, 2, 0)*60)</f>
        <v>544.31903079252902</v>
      </c>
      <c r="L490" s="30">
        <f>IF(ISNA(VLOOKUP($A490,' Taxi out times'!$B$6467:$C$7195, 2, 0)), 'ICAO LTO Cycle times'!$D$7,VLOOKUP($A490,' Taxi out times'!$B$6467:$C$7195, 2, 0)*60)</f>
        <v>539.06297077432964</v>
      </c>
      <c r="M490" s="30">
        <f>IF(ISNA(VLOOKUP($A490,'Taxi in times'!$B$2:$C$483, 2, 0)), 'ICAO LTO Cycle times'!$D$8,VLOOKUP($A490,'Taxi in times'!$B$2:$C$483, 2, 0)*60)</f>
        <v>209.33749025720965</v>
      </c>
      <c r="N490" s="30">
        <f>IF(ISNA(VLOOKUP($A490,'Taxi in times'!$B$483:$C$1074, 2, 0)), 'ICAO LTO Cycle times'!$D$8,VLOOKUP($A490,'Taxi in times'!$B$483:$C$1074, 2, 0)*60)</f>
        <v>215.83043890116829</v>
      </c>
      <c r="O490" s="30">
        <f>IF(ISNA(VLOOKUP($A490,'Taxi in times'!$B$1074:$C$1700, 2, 0)), 'ICAO LTO Cycle times'!$D$8,VLOOKUP($A490,'Taxi in times'!$B$1074:$C$1700, 2, 0)*60)</f>
        <v>231.39260652535631</v>
      </c>
      <c r="P490" s="30">
        <f>IF(ISNA(VLOOKUP($A490,'Taxi in times'!$B$1700:$C$2346, 2, 0)), 'ICAO LTO Cycle times'!$D$8,VLOOKUP($A490,'Taxi in times'!$B$1700:$C$2346, 2, 0)*60)</f>
        <v>234.72514147130153</v>
      </c>
      <c r="Q490" s="30">
        <f>IF(ISNA(VLOOKUP($A490,'Taxi in times'!$B$2346:$C$3020, 2, 0)), 'ICAO LTO Cycle times'!$D$8,VLOOKUP($A490,'Taxi in times'!$B$2346:$C$3020, 2, 0)*60)</f>
        <v>234.68004543733434</v>
      </c>
      <c r="R490" s="30">
        <f>IF(ISNA(VLOOKUP($A490,'Taxi in times'!$B$3020:$C$3684, 2, 0)), 'ICAO LTO Cycle times'!$D$8,VLOOKUP($A490,'Taxi in times'!$B$3020:$C$3684, 2, 0)*60)</f>
        <v>239.91823081211669</v>
      </c>
      <c r="S490" s="30">
        <f>IF(ISNA(VLOOKUP($A490,'Taxi in times'!$B$3684:$C$4389, 2, 0)), 'ICAO LTO Cycle times'!$D$8,VLOOKUP($A490,'Taxi in times'!$B$3684:$C$4389, 2, 0)*60)</f>
        <v>239.62469404405766</v>
      </c>
      <c r="T490" s="30">
        <f>IF(ISNA(VLOOKUP($A490,'Taxi in times'!$B$4389:$C$5084, 2, 0)), 'ICAO LTO Cycle times'!$D$8,VLOOKUP($A490,'Taxi in times'!$B$4389:$C$5084, 2, 0)*60)</f>
        <v>233.79779449654745</v>
      </c>
      <c r="U490" s="30">
        <f>IF(ISNA(VLOOKUP($A490,'Taxi in times'!$B$5085:$C$5749, 2, 0)), 'ICAO LTO Cycle times'!$D$8,VLOOKUP($A490,'Taxi in times'!$B$5085:$C$5749, 2, 0)*60)</f>
        <v>247.69414984604856</v>
      </c>
      <c r="V490" s="30">
        <f>IF(ISNA(VLOOKUP($A490,'Taxi in times'!$B$5750:$C$6509, 2, 0)), 'ICAO LTO Cycle times'!$D$8,VLOOKUP($A490,'Taxi in times'!$B$5750:$C$6509, 2, 0)*60)</f>
        <v>245.33686138815386</v>
      </c>
      <c r="W490" s="30">
        <f>IF(ISNA(VLOOKUP($A490,'Taxi in times'!$B$6510:$C$7239, 2, 0)), 'ICAO LTO Cycle times'!$D$8,VLOOKUP($A490,'Taxi in times'!$B$6510:$C$7239, 2, 0)*60)</f>
        <v>246.31971368923354</v>
      </c>
    </row>
    <row r="491" spans="1:23">
      <c r="A491" s="3" t="s">
        <v>1279</v>
      </c>
      <c r="B491" s="30">
        <f>IF(ISNA(VLOOKUP($A491,' Taxi out times'!$B$2:$C$483, 2, 0)), 'ICAO LTO Cycle times'!$D$7,VLOOKUP($A491,' Taxi out times'!$B$2:$C$483, 2, 0)*60)</f>
        <v>1140</v>
      </c>
      <c r="C491" s="30">
        <f>IF(ISNA(VLOOKUP($A491,' Taxi out times'!$B$484:$C$1071, 2, 0)), 'ICAO LTO Cycle times'!$D$7,VLOOKUP($A491,' Taxi out times'!$B$484:$C$1071, 2, 0)*60)</f>
        <v>1140</v>
      </c>
      <c r="D491" s="30">
        <f>IF(ISNA(VLOOKUP($A491,' Taxi out times'!$B$1072:$C$1692, 2, 0)), 'ICAO LTO Cycle times'!$D$7,VLOOKUP($A491,' Taxi out times'!$B$1072:$C$1692, 2, 0)*60)</f>
        <v>1140</v>
      </c>
      <c r="E491" s="30">
        <f>IF(ISNA(VLOOKUP($A491,' Taxi out times'!$B$1693:$C$2329, 2, 0)), 'ICAO LTO Cycle times'!$D$7,VLOOKUP($A491,' Taxi out times'!$B$1693:$C$2329, 2, 0)*60)</f>
        <v>1140</v>
      </c>
      <c r="F491" s="30">
        <f>IF(ISNA(VLOOKUP($A491,' Taxi out times'!$B$2330:$C$2997, 2, 0)), 'ICAO LTO Cycle times'!$D$7,VLOOKUP($A491,' Taxi out times'!$B$2330:$C$2997, 2, 0)*60)</f>
        <v>1140</v>
      </c>
      <c r="G491" s="30">
        <f>IF(ISNA(VLOOKUP($A491,' Taxi out times'!$B$2998:$C$3661, 2, 0)), 'ICAO LTO Cycle times'!$D$7,VLOOKUP($A491,' Taxi out times'!$B$2998:$C$3661, 2, 0)*60)</f>
        <v>1140</v>
      </c>
      <c r="H491" s="30">
        <f>IF(ISNA(VLOOKUP($A491,' Taxi out times'!$B$3662:$C$4362, 2, 0)), 'ICAO LTO Cycle times'!$D$7,VLOOKUP($A491,' Taxi out times'!$B$3662:$C$4362, 2, 0)*60)</f>
        <v>1140</v>
      </c>
      <c r="I491" s="30">
        <f>IF(ISNA(VLOOKUP($A491,' Taxi out times'!$B$4363:$C$5052, 2, 0)), 'ICAO LTO Cycle times'!$D$7,VLOOKUP($A491,' Taxi out times'!$B$4363:$C$5052, 2, 0)*60)</f>
        <v>1140</v>
      </c>
      <c r="J491" s="30">
        <f>IF(ISNA(VLOOKUP($A491,' Taxi out times'!$B$5053:$C$5713, 2, 0)), 'ICAO LTO Cycle times'!$D$7,VLOOKUP($A491,' Taxi out times'!$B$5053:$C$5713, 2, 0)*60)</f>
        <v>1140</v>
      </c>
      <c r="K491" s="30">
        <f>IF(ISNA(VLOOKUP($A491,' Taxi out times'!$B$5714:$C$6466, 2, 0)), 'ICAO LTO Cycle times'!$D$7,VLOOKUP($A491,' Taxi out times'!$B$5713:$C$6466, 2, 0)*60)</f>
        <v>234.23580786026201</v>
      </c>
      <c r="L491" s="30">
        <f>IF(ISNA(VLOOKUP($A491,' Taxi out times'!$B$6467:$C$7195, 2, 0)), 'ICAO LTO Cycle times'!$D$7,VLOOKUP($A491,' Taxi out times'!$B$6467:$C$7195, 2, 0)*60)</f>
        <v>252.36486486486484</v>
      </c>
      <c r="M491" s="30">
        <f>IF(ISNA(VLOOKUP($A491,'Taxi in times'!$B$2:$C$483, 2, 0)), 'ICAO LTO Cycle times'!$D$8,VLOOKUP($A491,'Taxi in times'!$B$2:$C$483, 2, 0)*60)</f>
        <v>420</v>
      </c>
      <c r="N491" s="30">
        <f>IF(ISNA(VLOOKUP($A491,'Taxi in times'!$B$483:$C$1074, 2, 0)), 'ICAO LTO Cycle times'!$D$8,VLOOKUP($A491,'Taxi in times'!$B$483:$C$1074, 2, 0)*60)</f>
        <v>420</v>
      </c>
      <c r="O491" s="30">
        <f>IF(ISNA(VLOOKUP($A491,'Taxi in times'!$B$1074:$C$1700, 2, 0)), 'ICAO LTO Cycle times'!$D$8,VLOOKUP($A491,'Taxi in times'!$B$1074:$C$1700, 2, 0)*60)</f>
        <v>420</v>
      </c>
      <c r="P491" s="30">
        <f>IF(ISNA(VLOOKUP($A491,'Taxi in times'!$B$1700:$C$2346, 2, 0)), 'ICAO LTO Cycle times'!$D$8,VLOOKUP($A491,'Taxi in times'!$B$1700:$C$2346, 2, 0)*60)</f>
        <v>420</v>
      </c>
      <c r="Q491" s="30">
        <f>IF(ISNA(VLOOKUP($A491,'Taxi in times'!$B$2346:$C$3020, 2, 0)), 'ICAO LTO Cycle times'!$D$8,VLOOKUP($A491,'Taxi in times'!$B$2346:$C$3020, 2, 0)*60)</f>
        <v>420</v>
      </c>
      <c r="R491" s="30">
        <f>IF(ISNA(VLOOKUP($A491,'Taxi in times'!$B$3020:$C$3684, 2, 0)), 'ICAO LTO Cycle times'!$D$8,VLOOKUP($A491,'Taxi in times'!$B$3020:$C$3684, 2, 0)*60)</f>
        <v>420</v>
      </c>
      <c r="S491" s="30">
        <f>IF(ISNA(VLOOKUP($A491,'Taxi in times'!$B$3684:$C$4389, 2, 0)), 'ICAO LTO Cycle times'!$D$8,VLOOKUP($A491,'Taxi in times'!$B$3684:$C$4389, 2, 0)*60)</f>
        <v>420</v>
      </c>
      <c r="T491" s="30">
        <f>IF(ISNA(VLOOKUP($A491,'Taxi in times'!$B$4389:$C$5084, 2, 0)), 'ICAO LTO Cycle times'!$D$8,VLOOKUP($A491,'Taxi in times'!$B$4389:$C$5084, 2, 0)*60)</f>
        <v>420</v>
      </c>
      <c r="U491" s="30">
        <f>IF(ISNA(VLOOKUP($A491,'Taxi in times'!$B$5085:$C$5749, 2, 0)), 'ICAO LTO Cycle times'!$D$8,VLOOKUP($A491,'Taxi in times'!$B$5085:$C$5749, 2, 0)*60)</f>
        <v>420</v>
      </c>
      <c r="V491" s="30">
        <f>IF(ISNA(VLOOKUP($A491,'Taxi in times'!$B$5750:$C$6509, 2, 0)), 'ICAO LTO Cycle times'!$D$8,VLOOKUP($A491,'Taxi in times'!$B$5750:$C$6509, 2, 0)*60)</f>
        <v>220.44052863436124</v>
      </c>
      <c r="W491" s="30">
        <f>IF(ISNA(VLOOKUP($A491,'Taxi in times'!$B$6510:$C$7239, 2, 0)), 'ICAO LTO Cycle times'!$D$8,VLOOKUP($A491,'Taxi in times'!$B$6510:$C$7239, 2, 0)*60)</f>
        <v>240</v>
      </c>
    </row>
    <row r="492" spans="1:23">
      <c r="A492" s="3" t="s">
        <v>752</v>
      </c>
      <c r="B492" s="30">
        <f>IF(ISNA(VLOOKUP($A492,' Taxi out times'!$B$2:$C$483, 2, 0)), 'ICAO LTO Cycle times'!$D$7,VLOOKUP($A492,' Taxi out times'!$B$2:$C$483, 2, 0)*60)</f>
        <v>649.76318015224138</v>
      </c>
      <c r="C492" s="30">
        <f>IF(ISNA(VLOOKUP($A492,' Taxi out times'!$B$484:$C$1071, 2, 0)), 'ICAO LTO Cycle times'!$D$7,VLOOKUP($A492,' Taxi out times'!$B$484:$C$1071, 2, 0)*60)</f>
        <v>681.65187645629862</v>
      </c>
      <c r="D492" s="30">
        <f>IF(ISNA(VLOOKUP($A492,' Taxi out times'!$B$1072:$C$1692, 2, 0)), 'ICAO LTO Cycle times'!$D$7,VLOOKUP($A492,' Taxi out times'!$B$1072:$C$1692, 2, 0)*60)</f>
        <v>679.74568330879401</v>
      </c>
      <c r="E492" s="30">
        <f>IF(ISNA(VLOOKUP($A492,' Taxi out times'!$B$1693:$C$2329, 2, 0)), 'ICAO LTO Cycle times'!$D$7,VLOOKUP($A492,' Taxi out times'!$B$1693:$C$2329, 2, 0)*60)</f>
        <v>663.98211031969515</v>
      </c>
      <c r="F492" s="30">
        <f>IF(ISNA(VLOOKUP($A492,' Taxi out times'!$B$2330:$C$2997, 2, 0)), 'ICAO LTO Cycle times'!$D$7,VLOOKUP($A492,' Taxi out times'!$B$2330:$C$2997, 2, 0)*60)</f>
        <v>661.78790288627965</v>
      </c>
      <c r="G492" s="30">
        <f>IF(ISNA(VLOOKUP($A492,' Taxi out times'!$B$2998:$C$3661, 2, 0)), 'ICAO LTO Cycle times'!$D$7,VLOOKUP($A492,' Taxi out times'!$B$2998:$C$3661, 2, 0)*60)</f>
        <v>666.1712230879167</v>
      </c>
      <c r="H492" s="30">
        <f>IF(ISNA(VLOOKUP($A492,' Taxi out times'!$B$3662:$C$4362, 2, 0)), 'ICAO LTO Cycle times'!$D$7,VLOOKUP($A492,' Taxi out times'!$B$3662:$C$4362, 2, 0)*60)</f>
        <v>659.68288512358163</v>
      </c>
      <c r="I492" s="30">
        <f>IF(ISNA(VLOOKUP($A492,' Taxi out times'!$B$4363:$C$5052, 2, 0)), 'ICAO LTO Cycle times'!$D$7,VLOOKUP($A492,' Taxi out times'!$B$4363:$C$5052, 2, 0)*60)</f>
        <v>652.509710071011</v>
      </c>
      <c r="J492" s="30">
        <f>IF(ISNA(VLOOKUP($A492,' Taxi out times'!$B$5053:$C$5713, 2, 0)), 'ICAO LTO Cycle times'!$D$7,VLOOKUP($A492,' Taxi out times'!$B$5053:$C$5713, 2, 0)*60)</f>
        <v>644.66987155412005</v>
      </c>
      <c r="K492" s="30">
        <f>IF(ISNA(VLOOKUP($A492,' Taxi out times'!$B$5714:$C$6466, 2, 0)), 'ICAO LTO Cycle times'!$D$7,VLOOKUP($A492,' Taxi out times'!$B$5713:$C$6466, 2, 0)*60)</f>
        <v>639.43117014365123</v>
      </c>
      <c r="L492" s="30">
        <f>IF(ISNA(VLOOKUP($A492,' Taxi out times'!$B$6467:$C$7195, 2, 0)), 'ICAO LTO Cycle times'!$D$7,VLOOKUP($A492,' Taxi out times'!$B$6467:$C$7195, 2, 0)*60)</f>
        <v>652.93166997448247</v>
      </c>
      <c r="M492" s="30">
        <f>IF(ISNA(VLOOKUP($A492,'Taxi in times'!$B$2:$C$483, 2, 0)), 'ICAO LTO Cycle times'!$D$8,VLOOKUP($A492,'Taxi in times'!$B$2:$C$483, 2, 0)*60)</f>
        <v>211.20473996050035</v>
      </c>
      <c r="N492" s="30">
        <f>IF(ISNA(VLOOKUP($A492,'Taxi in times'!$B$483:$C$1074, 2, 0)), 'ICAO LTO Cycle times'!$D$8,VLOOKUP($A492,'Taxi in times'!$B$483:$C$1074, 2, 0)*60)</f>
        <v>265.7180982504695</v>
      </c>
      <c r="O492" s="30">
        <f>IF(ISNA(VLOOKUP($A492,'Taxi in times'!$B$1074:$C$1700, 2, 0)), 'ICAO LTO Cycle times'!$D$8,VLOOKUP($A492,'Taxi in times'!$B$1074:$C$1700, 2, 0)*60)</f>
        <v>268.68523751850358</v>
      </c>
      <c r="P492" s="30">
        <f>IF(ISNA(VLOOKUP($A492,'Taxi in times'!$B$1700:$C$2346, 2, 0)), 'ICAO LTO Cycle times'!$D$8,VLOOKUP($A492,'Taxi in times'!$B$1700:$C$2346, 2, 0)*60)</f>
        <v>263.88079691947092</v>
      </c>
      <c r="Q492" s="30">
        <f>IF(ISNA(VLOOKUP($A492,'Taxi in times'!$B$2346:$C$3020, 2, 0)), 'ICAO LTO Cycle times'!$D$8,VLOOKUP($A492,'Taxi in times'!$B$2346:$C$3020, 2, 0)*60)</f>
        <v>260.79617386411593</v>
      </c>
      <c r="R492" s="30">
        <f>IF(ISNA(VLOOKUP($A492,'Taxi in times'!$B$3020:$C$3684, 2, 0)), 'ICAO LTO Cycle times'!$D$8,VLOOKUP($A492,'Taxi in times'!$B$3020:$C$3684, 2, 0)*60)</f>
        <v>249.20838721596158</v>
      </c>
      <c r="S492" s="30">
        <f>IF(ISNA(VLOOKUP($A492,'Taxi in times'!$B$3684:$C$4389, 2, 0)), 'ICAO LTO Cycle times'!$D$8,VLOOKUP($A492,'Taxi in times'!$B$3684:$C$4389, 2, 0)*60)</f>
        <v>270.03967327887983</v>
      </c>
      <c r="T492" s="30">
        <f>IF(ISNA(VLOOKUP($A492,'Taxi in times'!$B$4389:$C$5084, 2, 0)), 'ICAO LTO Cycle times'!$D$8,VLOOKUP($A492,'Taxi in times'!$B$4389:$C$5084, 2, 0)*60)</f>
        <v>273.52128335451079</v>
      </c>
      <c r="U492" s="30">
        <f>IF(ISNA(VLOOKUP($A492,'Taxi in times'!$B$5085:$C$5749, 2, 0)), 'ICAO LTO Cycle times'!$D$8,VLOOKUP($A492,'Taxi in times'!$B$5085:$C$5749, 2, 0)*60)</f>
        <v>269.68103092008869</v>
      </c>
      <c r="V492" s="30">
        <f>IF(ISNA(VLOOKUP($A492,'Taxi in times'!$B$5750:$C$6509, 2, 0)), 'ICAO LTO Cycle times'!$D$8,VLOOKUP($A492,'Taxi in times'!$B$5750:$C$6509, 2, 0)*60)</f>
        <v>248.5383199162485</v>
      </c>
      <c r="W492" s="30">
        <f>IF(ISNA(VLOOKUP($A492,'Taxi in times'!$B$6510:$C$7239, 2, 0)), 'ICAO LTO Cycle times'!$D$8,VLOOKUP($A492,'Taxi in times'!$B$6510:$C$7239, 2, 0)*60)</f>
        <v>243.52728817158632</v>
      </c>
    </row>
    <row r="493" spans="1:23">
      <c r="A493" s="3" t="s">
        <v>1280</v>
      </c>
      <c r="B493" s="30">
        <f>IF(ISNA(VLOOKUP($A493,' Taxi out times'!$B$2:$C$483, 2, 0)), 'ICAO LTO Cycle times'!$D$7,VLOOKUP($A493,' Taxi out times'!$B$2:$C$483, 2, 0)*60)</f>
        <v>1140</v>
      </c>
      <c r="C493" s="30">
        <f>IF(ISNA(VLOOKUP($A493,' Taxi out times'!$B$484:$C$1071, 2, 0)), 'ICAO LTO Cycle times'!$D$7,VLOOKUP($A493,' Taxi out times'!$B$484:$C$1071, 2, 0)*60)</f>
        <v>1140</v>
      </c>
      <c r="D493" s="30">
        <f>IF(ISNA(VLOOKUP($A493,' Taxi out times'!$B$1072:$C$1692, 2, 0)), 'ICAO LTO Cycle times'!$D$7,VLOOKUP($A493,' Taxi out times'!$B$1072:$C$1692, 2, 0)*60)</f>
        <v>1140</v>
      </c>
      <c r="E493" s="30">
        <f>IF(ISNA(VLOOKUP($A493,' Taxi out times'!$B$1693:$C$2329, 2, 0)), 'ICAO LTO Cycle times'!$D$7,VLOOKUP($A493,' Taxi out times'!$B$1693:$C$2329, 2, 0)*60)</f>
        <v>1140</v>
      </c>
      <c r="F493" s="30">
        <f>IF(ISNA(VLOOKUP($A493,' Taxi out times'!$B$2330:$C$2997, 2, 0)), 'ICAO LTO Cycle times'!$D$7,VLOOKUP($A493,' Taxi out times'!$B$2330:$C$2997, 2, 0)*60)</f>
        <v>1140</v>
      </c>
      <c r="G493" s="30">
        <f>IF(ISNA(VLOOKUP($A493,' Taxi out times'!$B$2998:$C$3661, 2, 0)), 'ICAO LTO Cycle times'!$D$7,VLOOKUP($A493,' Taxi out times'!$B$2998:$C$3661, 2, 0)*60)</f>
        <v>1140</v>
      </c>
      <c r="H493" s="30">
        <f>IF(ISNA(VLOOKUP($A493,' Taxi out times'!$B$3662:$C$4362, 2, 0)), 'ICAO LTO Cycle times'!$D$7,VLOOKUP($A493,' Taxi out times'!$B$3662:$C$4362, 2, 0)*60)</f>
        <v>1140</v>
      </c>
      <c r="I493" s="30">
        <f>IF(ISNA(VLOOKUP($A493,' Taxi out times'!$B$4363:$C$5052, 2, 0)), 'ICAO LTO Cycle times'!$D$7,VLOOKUP($A493,' Taxi out times'!$B$4363:$C$5052, 2, 0)*60)</f>
        <v>1140</v>
      </c>
      <c r="J493" s="30">
        <f>IF(ISNA(VLOOKUP($A493,' Taxi out times'!$B$5053:$C$5713, 2, 0)), 'ICAO LTO Cycle times'!$D$7,VLOOKUP($A493,' Taxi out times'!$B$5053:$C$5713, 2, 0)*60)</f>
        <v>1140</v>
      </c>
      <c r="K493" s="30">
        <f>IF(ISNA(VLOOKUP($A493,' Taxi out times'!$B$5714:$C$6466, 2, 0)), 'ICAO LTO Cycle times'!$D$7,VLOOKUP($A493,' Taxi out times'!$B$5713:$C$6466, 2, 0)*60)</f>
        <v>338.88888888888886</v>
      </c>
      <c r="L493" s="30">
        <f>IF(ISNA(VLOOKUP($A493,' Taxi out times'!$B$6467:$C$7195, 2, 0)), 'ICAO LTO Cycle times'!$D$7,VLOOKUP($A493,' Taxi out times'!$B$6467:$C$7195, 2, 0)*60)</f>
        <v>333.06501547987619</v>
      </c>
      <c r="M493" s="30">
        <f>IF(ISNA(VLOOKUP($A493,'Taxi in times'!$B$2:$C$483, 2, 0)), 'ICAO LTO Cycle times'!$D$8,VLOOKUP($A493,'Taxi in times'!$B$2:$C$483, 2, 0)*60)</f>
        <v>420</v>
      </c>
      <c r="N493" s="30">
        <f>IF(ISNA(VLOOKUP($A493,'Taxi in times'!$B$483:$C$1074, 2, 0)), 'ICAO LTO Cycle times'!$D$8,VLOOKUP($A493,'Taxi in times'!$B$483:$C$1074, 2, 0)*60)</f>
        <v>420</v>
      </c>
      <c r="O493" s="30">
        <f>IF(ISNA(VLOOKUP($A493,'Taxi in times'!$B$1074:$C$1700, 2, 0)), 'ICAO LTO Cycle times'!$D$8,VLOOKUP($A493,'Taxi in times'!$B$1074:$C$1700, 2, 0)*60)</f>
        <v>420</v>
      </c>
      <c r="P493" s="30">
        <f>IF(ISNA(VLOOKUP($A493,'Taxi in times'!$B$1700:$C$2346, 2, 0)), 'ICAO LTO Cycle times'!$D$8,VLOOKUP($A493,'Taxi in times'!$B$1700:$C$2346, 2, 0)*60)</f>
        <v>420</v>
      </c>
      <c r="Q493" s="30">
        <f>IF(ISNA(VLOOKUP($A493,'Taxi in times'!$B$2346:$C$3020, 2, 0)), 'ICAO LTO Cycle times'!$D$8,VLOOKUP($A493,'Taxi in times'!$B$2346:$C$3020, 2, 0)*60)</f>
        <v>420</v>
      </c>
      <c r="R493" s="30">
        <f>IF(ISNA(VLOOKUP($A493,'Taxi in times'!$B$3020:$C$3684, 2, 0)), 'ICAO LTO Cycle times'!$D$8,VLOOKUP($A493,'Taxi in times'!$B$3020:$C$3684, 2, 0)*60)</f>
        <v>420</v>
      </c>
      <c r="S493" s="30">
        <f>IF(ISNA(VLOOKUP($A493,'Taxi in times'!$B$3684:$C$4389, 2, 0)), 'ICAO LTO Cycle times'!$D$8,VLOOKUP($A493,'Taxi in times'!$B$3684:$C$4389, 2, 0)*60)</f>
        <v>420</v>
      </c>
      <c r="T493" s="30">
        <f>IF(ISNA(VLOOKUP($A493,'Taxi in times'!$B$4389:$C$5084, 2, 0)), 'ICAO LTO Cycle times'!$D$8,VLOOKUP($A493,'Taxi in times'!$B$4389:$C$5084, 2, 0)*60)</f>
        <v>420</v>
      </c>
      <c r="U493" s="30">
        <f>IF(ISNA(VLOOKUP($A493,'Taxi in times'!$B$5085:$C$5749, 2, 0)), 'ICAO LTO Cycle times'!$D$8,VLOOKUP($A493,'Taxi in times'!$B$5085:$C$5749, 2, 0)*60)</f>
        <v>420</v>
      </c>
      <c r="V493" s="30">
        <f>IF(ISNA(VLOOKUP($A493,'Taxi in times'!$B$5750:$C$6509, 2, 0)), 'ICAO LTO Cycle times'!$D$8,VLOOKUP($A493,'Taxi in times'!$B$5750:$C$6509, 2, 0)*60)</f>
        <v>190.77199281867146</v>
      </c>
      <c r="W493" s="30">
        <f>IF(ISNA(VLOOKUP($A493,'Taxi in times'!$B$6510:$C$7239, 2, 0)), 'ICAO LTO Cycle times'!$D$8,VLOOKUP($A493,'Taxi in times'!$B$6510:$C$7239, 2, 0)*60)</f>
        <v>187.82208588957056</v>
      </c>
    </row>
    <row r="494" spans="1:23">
      <c r="A494" s="3" t="s">
        <v>753</v>
      </c>
      <c r="B494" s="30">
        <f>IF(ISNA(VLOOKUP($A494,' Taxi out times'!$B$2:$C$483, 2, 0)), 'ICAO LTO Cycle times'!$D$7,VLOOKUP($A494,' Taxi out times'!$B$2:$C$483, 2, 0)*60)</f>
        <v>466.19206624816348</v>
      </c>
      <c r="C494" s="30">
        <f>IF(ISNA(VLOOKUP($A494,' Taxi out times'!$B$484:$C$1071, 2, 0)), 'ICAO LTO Cycle times'!$D$7,VLOOKUP($A494,' Taxi out times'!$B$484:$C$1071, 2, 0)*60)</f>
        <v>467.77558054127354</v>
      </c>
      <c r="D494" s="30">
        <f>IF(ISNA(VLOOKUP($A494,' Taxi out times'!$B$1072:$C$1692, 2, 0)), 'ICAO LTO Cycle times'!$D$7,VLOOKUP($A494,' Taxi out times'!$B$1072:$C$1692, 2, 0)*60)</f>
        <v>465.10103117363053</v>
      </c>
      <c r="E494" s="30">
        <f>IF(ISNA(VLOOKUP($A494,' Taxi out times'!$B$1693:$C$2329, 2, 0)), 'ICAO LTO Cycle times'!$D$7,VLOOKUP($A494,' Taxi out times'!$B$1693:$C$2329, 2, 0)*60)</f>
        <v>457.68366352711917</v>
      </c>
      <c r="F494" s="30">
        <f>IF(ISNA(VLOOKUP($A494,' Taxi out times'!$B$2330:$C$2997, 2, 0)), 'ICAO LTO Cycle times'!$D$7,VLOOKUP($A494,' Taxi out times'!$B$2330:$C$2997, 2, 0)*60)</f>
        <v>439.36321483771252</v>
      </c>
      <c r="G494" s="30">
        <f>IF(ISNA(VLOOKUP($A494,' Taxi out times'!$B$2998:$C$3661, 2, 0)), 'ICAO LTO Cycle times'!$D$7,VLOOKUP($A494,' Taxi out times'!$B$2998:$C$3661, 2, 0)*60)</f>
        <v>458.80322209436133</v>
      </c>
      <c r="H494" s="30">
        <f>IF(ISNA(VLOOKUP($A494,' Taxi out times'!$B$3662:$C$4362, 2, 0)), 'ICAO LTO Cycle times'!$D$7,VLOOKUP($A494,' Taxi out times'!$B$3662:$C$4362, 2, 0)*60)</f>
        <v>437.4087494476359</v>
      </c>
      <c r="I494" s="30">
        <f>IF(ISNA(VLOOKUP($A494,' Taxi out times'!$B$4363:$C$5052, 2, 0)), 'ICAO LTO Cycle times'!$D$7,VLOOKUP($A494,' Taxi out times'!$B$4363:$C$5052, 2, 0)*60)</f>
        <v>454.12663755458516</v>
      </c>
      <c r="J494" s="30">
        <f>IF(ISNA(VLOOKUP($A494,' Taxi out times'!$B$5053:$C$5713, 2, 0)), 'ICAO LTO Cycle times'!$D$7,VLOOKUP($A494,' Taxi out times'!$B$5053:$C$5713, 2, 0)*60)</f>
        <v>451.05651105651106</v>
      </c>
      <c r="K494" s="30">
        <f>IF(ISNA(VLOOKUP($A494,' Taxi out times'!$B$5714:$C$6466, 2, 0)), 'ICAO LTO Cycle times'!$D$7,VLOOKUP($A494,' Taxi out times'!$B$5713:$C$6466, 2, 0)*60)</f>
        <v>435.38829969209712</v>
      </c>
      <c r="L494" s="30">
        <f>IF(ISNA(VLOOKUP($A494,' Taxi out times'!$B$6467:$C$7195, 2, 0)), 'ICAO LTO Cycle times'!$D$7,VLOOKUP($A494,' Taxi out times'!$B$6467:$C$7195, 2, 0)*60)</f>
        <v>438.88533274473019</v>
      </c>
      <c r="M494" s="30">
        <f>IF(ISNA(VLOOKUP($A494,'Taxi in times'!$B$2:$C$483, 2, 0)), 'ICAO LTO Cycle times'!$D$8,VLOOKUP($A494,'Taxi in times'!$B$2:$C$483, 2, 0)*60)</f>
        <v>235.85943263362617</v>
      </c>
      <c r="N494" s="30">
        <f>IF(ISNA(VLOOKUP($A494,'Taxi in times'!$B$483:$C$1074, 2, 0)), 'ICAO LTO Cycle times'!$D$8,VLOOKUP($A494,'Taxi in times'!$B$483:$C$1074, 2, 0)*60)</f>
        <v>233.09770603228549</v>
      </c>
      <c r="O494" s="30">
        <f>IF(ISNA(VLOOKUP($A494,'Taxi in times'!$B$1074:$C$1700, 2, 0)), 'ICAO LTO Cycle times'!$D$8,VLOOKUP($A494,'Taxi in times'!$B$1074:$C$1700, 2, 0)*60)</f>
        <v>232.11718514044094</v>
      </c>
      <c r="P494" s="30">
        <f>IF(ISNA(VLOOKUP($A494,'Taxi in times'!$B$1700:$C$2346, 2, 0)), 'ICAO LTO Cycle times'!$D$8,VLOOKUP($A494,'Taxi in times'!$B$1700:$C$2346, 2, 0)*60)</f>
        <v>236.59019402202412</v>
      </c>
      <c r="Q494" s="30">
        <f>IF(ISNA(VLOOKUP($A494,'Taxi in times'!$B$2346:$C$3020, 2, 0)), 'ICAO LTO Cycle times'!$D$8,VLOOKUP($A494,'Taxi in times'!$B$2346:$C$3020, 2, 0)*60)</f>
        <v>232.34858992140545</v>
      </c>
      <c r="R494" s="30">
        <f>IF(ISNA(VLOOKUP($A494,'Taxi in times'!$B$3020:$C$3684, 2, 0)), 'ICAO LTO Cycle times'!$D$8,VLOOKUP($A494,'Taxi in times'!$B$3020:$C$3684, 2, 0)*60)</f>
        <v>227.82801026276209</v>
      </c>
      <c r="S494" s="30">
        <f>IF(ISNA(VLOOKUP($A494,'Taxi in times'!$B$3684:$C$4389, 2, 0)), 'ICAO LTO Cycle times'!$D$8,VLOOKUP($A494,'Taxi in times'!$B$3684:$C$4389, 2, 0)*60)</f>
        <v>243.36617842876169</v>
      </c>
      <c r="T494" s="30">
        <f>IF(ISNA(VLOOKUP($A494,'Taxi in times'!$B$4389:$C$5084, 2, 0)), 'ICAO LTO Cycle times'!$D$8,VLOOKUP($A494,'Taxi in times'!$B$4389:$C$5084, 2, 0)*60)</f>
        <v>230.1062959934587</v>
      </c>
      <c r="U494" s="30">
        <f>IF(ISNA(VLOOKUP($A494,'Taxi in times'!$B$5085:$C$5749, 2, 0)), 'ICAO LTO Cycle times'!$D$8,VLOOKUP($A494,'Taxi in times'!$B$5085:$C$5749, 2, 0)*60)</f>
        <v>242.4877365101612</v>
      </c>
      <c r="V494" s="30">
        <f>IF(ISNA(VLOOKUP($A494,'Taxi in times'!$B$5750:$C$6509, 2, 0)), 'ICAO LTO Cycle times'!$D$8,VLOOKUP($A494,'Taxi in times'!$B$5750:$C$6509, 2, 0)*60)</f>
        <v>232.32566128478186</v>
      </c>
      <c r="W494" s="30">
        <f>IF(ISNA(VLOOKUP($A494,'Taxi in times'!$B$6510:$C$7239, 2, 0)), 'ICAO LTO Cycle times'!$D$8,VLOOKUP($A494,'Taxi in times'!$B$6510:$C$7239, 2, 0)*60)</f>
        <v>233.17046085508051</v>
      </c>
    </row>
    <row r="495" spans="1:23">
      <c r="A495" s="3" t="s">
        <v>754</v>
      </c>
      <c r="B495" s="30">
        <f>IF(ISNA(VLOOKUP($A495,' Taxi out times'!$B$2:$C$483, 2, 0)), 'ICAO LTO Cycle times'!$D$7,VLOOKUP($A495,' Taxi out times'!$B$2:$C$483, 2, 0)*60)</f>
        <v>606.68613138686135</v>
      </c>
      <c r="C495" s="30">
        <f>IF(ISNA(VLOOKUP($A495,' Taxi out times'!$B$484:$C$1071, 2, 0)), 'ICAO LTO Cycle times'!$D$7,VLOOKUP($A495,' Taxi out times'!$B$484:$C$1071, 2, 0)*60)</f>
        <v>588.87854422344481</v>
      </c>
      <c r="D495" s="30">
        <f>IF(ISNA(VLOOKUP($A495,' Taxi out times'!$B$1072:$C$1692, 2, 0)), 'ICAO LTO Cycle times'!$D$7,VLOOKUP($A495,' Taxi out times'!$B$1072:$C$1692, 2, 0)*60)</f>
        <v>583.66564417177915</v>
      </c>
      <c r="E495" s="30">
        <f>IF(ISNA(VLOOKUP($A495,' Taxi out times'!$B$1693:$C$2329, 2, 0)), 'ICAO LTO Cycle times'!$D$7,VLOOKUP($A495,' Taxi out times'!$B$1693:$C$2329, 2, 0)*60)</f>
        <v>591.61681181370693</v>
      </c>
      <c r="F495" s="30">
        <f>IF(ISNA(VLOOKUP($A495,' Taxi out times'!$B$2330:$C$2997, 2, 0)), 'ICAO LTO Cycle times'!$D$7,VLOOKUP($A495,' Taxi out times'!$B$2330:$C$2997, 2, 0)*60)</f>
        <v>604.86547085201789</v>
      </c>
      <c r="G495" s="30">
        <f>IF(ISNA(VLOOKUP($A495,' Taxi out times'!$B$2998:$C$3661, 2, 0)), 'ICAO LTO Cycle times'!$D$7,VLOOKUP($A495,' Taxi out times'!$B$2998:$C$3661, 2, 0)*60)</f>
        <v>615.06666666666672</v>
      </c>
      <c r="H495" s="30">
        <f>IF(ISNA(VLOOKUP($A495,' Taxi out times'!$B$3662:$C$4362, 2, 0)), 'ICAO LTO Cycle times'!$D$7,VLOOKUP($A495,' Taxi out times'!$B$3662:$C$4362, 2, 0)*60)</f>
        <v>623.1343283582089</v>
      </c>
      <c r="I495" s="30">
        <f>IF(ISNA(VLOOKUP($A495,' Taxi out times'!$B$4363:$C$5052, 2, 0)), 'ICAO LTO Cycle times'!$D$7,VLOOKUP($A495,' Taxi out times'!$B$4363:$C$5052, 2, 0)*60)</f>
        <v>641.80863948324588</v>
      </c>
      <c r="J495" s="30">
        <f>IF(ISNA(VLOOKUP($A495,' Taxi out times'!$B$5053:$C$5713, 2, 0)), 'ICAO LTO Cycle times'!$D$7,VLOOKUP($A495,' Taxi out times'!$B$5053:$C$5713, 2, 0)*60)</f>
        <v>633.02229562345167</v>
      </c>
      <c r="K495" s="30">
        <f>IF(ISNA(VLOOKUP($A495,' Taxi out times'!$B$5714:$C$6466, 2, 0)), 'ICAO LTO Cycle times'!$D$7,VLOOKUP($A495,' Taxi out times'!$B$5713:$C$6466, 2, 0)*60)</f>
        <v>645.86251621271083</v>
      </c>
      <c r="L495" s="30">
        <f>IF(ISNA(VLOOKUP($A495,' Taxi out times'!$B$6467:$C$7195, 2, 0)), 'ICAO LTO Cycle times'!$D$7,VLOOKUP($A495,' Taxi out times'!$B$6467:$C$7195, 2, 0)*60)</f>
        <v>615.91115140525847</v>
      </c>
      <c r="M495" s="30">
        <f>IF(ISNA(VLOOKUP($A495,'Taxi in times'!$B$2:$C$483, 2, 0)), 'ICAO LTO Cycle times'!$D$8,VLOOKUP($A495,'Taxi in times'!$B$2:$C$483, 2, 0)*60)</f>
        <v>290.80739299610894</v>
      </c>
      <c r="N495" s="30">
        <f>IF(ISNA(VLOOKUP($A495,'Taxi in times'!$B$483:$C$1074, 2, 0)), 'ICAO LTO Cycle times'!$D$8,VLOOKUP($A495,'Taxi in times'!$B$483:$C$1074, 2, 0)*60)</f>
        <v>297.14285714285717</v>
      </c>
      <c r="O495" s="30">
        <f>IF(ISNA(VLOOKUP($A495,'Taxi in times'!$B$1074:$C$1700, 2, 0)), 'ICAO LTO Cycle times'!$D$8,VLOOKUP($A495,'Taxi in times'!$B$1074:$C$1700, 2, 0)*60)</f>
        <v>291.72730754500191</v>
      </c>
      <c r="P495" s="30">
        <f>IF(ISNA(VLOOKUP($A495,'Taxi in times'!$B$1700:$C$2346, 2, 0)), 'ICAO LTO Cycle times'!$D$8,VLOOKUP($A495,'Taxi in times'!$B$1700:$C$2346, 2, 0)*60)</f>
        <v>297.65427366807205</v>
      </c>
      <c r="Q495" s="30">
        <f>IF(ISNA(VLOOKUP($A495,'Taxi in times'!$B$2346:$C$3020, 2, 0)), 'ICAO LTO Cycle times'!$D$8,VLOOKUP($A495,'Taxi in times'!$B$2346:$C$3020, 2, 0)*60)</f>
        <v>313.85314155942467</v>
      </c>
      <c r="R495" s="30">
        <f>IF(ISNA(VLOOKUP($A495,'Taxi in times'!$B$3020:$C$3684, 2, 0)), 'ICAO LTO Cycle times'!$D$8,VLOOKUP($A495,'Taxi in times'!$B$3020:$C$3684, 2, 0)*60)</f>
        <v>300.82155477031802</v>
      </c>
      <c r="S495" s="30">
        <f>IF(ISNA(VLOOKUP($A495,'Taxi in times'!$B$3684:$C$4389, 2, 0)), 'ICAO LTO Cycle times'!$D$8,VLOOKUP($A495,'Taxi in times'!$B$3684:$C$4389, 2, 0)*60)</f>
        <v>312.93874172185429</v>
      </c>
      <c r="T495" s="30">
        <f>IF(ISNA(VLOOKUP($A495,'Taxi in times'!$B$4389:$C$5084, 2, 0)), 'ICAO LTO Cycle times'!$D$8,VLOOKUP($A495,'Taxi in times'!$B$4389:$C$5084, 2, 0)*60)</f>
        <v>315.96441568944601</v>
      </c>
      <c r="U495" s="30">
        <f>IF(ISNA(VLOOKUP($A495,'Taxi in times'!$B$5085:$C$5749, 2, 0)), 'ICAO LTO Cycle times'!$D$8,VLOOKUP($A495,'Taxi in times'!$B$5085:$C$5749, 2, 0)*60)</f>
        <v>318.02723895996701</v>
      </c>
      <c r="V495" s="30">
        <f>IF(ISNA(VLOOKUP($A495,'Taxi in times'!$B$5750:$C$6509, 2, 0)), 'ICAO LTO Cycle times'!$D$8,VLOOKUP($A495,'Taxi in times'!$B$5750:$C$6509, 2, 0)*60)</f>
        <v>315.26315789473688</v>
      </c>
      <c r="W495" s="30">
        <f>IF(ISNA(VLOOKUP($A495,'Taxi in times'!$B$6510:$C$7239, 2, 0)), 'ICAO LTO Cycle times'!$D$8,VLOOKUP($A495,'Taxi in times'!$B$6510:$C$7239, 2, 0)*60)</f>
        <v>301.14449213161663</v>
      </c>
    </row>
    <row r="496" spans="1:23">
      <c r="A496" s="3" t="s">
        <v>755</v>
      </c>
      <c r="B496" s="30">
        <f>IF(ISNA(VLOOKUP($A496,' Taxi out times'!$B$2:$C$483, 2, 0)), 'ICAO LTO Cycle times'!$D$7,VLOOKUP($A496,' Taxi out times'!$B$2:$C$483, 2, 0)*60)</f>
        <v>1140</v>
      </c>
      <c r="C496" s="30">
        <f>IF(ISNA(VLOOKUP($A496,' Taxi out times'!$B$484:$C$1071, 2, 0)), 'ICAO LTO Cycle times'!$D$7,VLOOKUP($A496,' Taxi out times'!$B$484:$C$1071, 2, 0)*60)</f>
        <v>1140</v>
      </c>
      <c r="D496" s="30">
        <f>IF(ISNA(VLOOKUP($A496,' Taxi out times'!$B$1072:$C$1692, 2, 0)), 'ICAO LTO Cycle times'!$D$7,VLOOKUP($A496,' Taxi out times'!$B$1072:$C$1692, 2, 0)*60)</f>
        <v>1140</v>
      </c>
      <c r="E496" s="30">
        <f>IF(ISNA(VLOOKUP($A496,' Taxi out times'!$B$1693:$C$2329, 2, 0)), 'ICAO LTO Cycle times'!$D$7,VLOOKUP($A496,' Taxi out times'!$B$1693:$C$2329, 2, 0)*60)</f>
        <v>1140</v>
      </c>
      <c r="F496" s="30">
        <f>IF(ISNA(VLOOKUP($A496,' Taxi out times'!$B$2330:$C$2997, 2, 0)), 'ICAO LTO Cycle times'!$D$7,VLOOKUP($A496,' Taxi out times'!$B$2330:$C$2997, 2, 0)*60)</f>
        <v>586.11023622047253</v>
      </c>
      <c r="G496" s="30">
        <f>IF(ISNA(VLOOKUP($A496,' Taxi out times'!$B$2998:$C$3661, 2, 0)), 'ICAO LTO Cycle times'!$D$7,VLOOKUP($A496,' Taxi out times'!$B$2998:$C$3661, 2, 0)*60)</f>
        <v>612.55574614065176</v>
      </c>
      <c r="H496" s="30">
        <f>IF(ISNA(VLOOKUP($A496,' Taxi out times'!$B$3662:$C$4362, 2, 0)), 'ICAO LTO Cycle times'!$D$7,VLOOKUP($A496,' Taxi out times'!$B$3662:$C$4362, 2, 0)*60)</f>
        <v>579.11854103343467</v>
      </c>
      <c r="I496" s="30">
        <f>IF(ISNA(VLOOKUP($A496,' Taxi out times'!$B$4363:$C$5052, 2, 0)), 'ICAO LTO Cycle times'!$D$7,VLOOKUP($A496,' Taxi out times'!$B$4363:$C$5052, 2, 0)*60)</f>
        <v>607.04268292682923</v>
      </c>
      <c r="J496" s="30">
        <f>IF(ISNA(VLOOKUP($A496,' Taxi out times'!$B$5053:$C$5713, 2, 0)), 'ICAO LTO Cycle times'!$D$7,VLOOKUP($A496,' Taxi out times'!$B$5053:$C$5713, 2, 0)*60)</f>
        <v>585.1141552511416</v>
      </c>
      <c r="K496" s="30">
        <f>IF(ISNA(VLOOKUP($A496,' Taxi out times'!$B$5714:$C$6466, 2, 0)), 'ICAO LTO Cycle times'!$D$7,VLOOKUP($A496,' Taxi out times'!$B$5713:$C$6466, 2, 0)*60)</f>
        <v>630</v>
      </c>
      <c r="L496" s="30">
        <f>IF(ISNA(VLOOKUP($A496,' Taxi out times'!$B$6467:$C$7195, 2, 0)), 'ICAO LTO Cycle times'!$D$7,VLOOKUP($A496,' Taxi out times'!$B$6467:$C$7195, 2, 0)*60)</f>
        <v>602.36593059936899</v>
      </c>
      <c r="M496" s="30">
        <f>IF(ISNA(VLOOKUP($A496,'Taxi in times'!$B$2:$C$483, 2, 0)), 'ICAO LTO Cycle times'!$D$8,VLOOKUP($A496,'Taxi in times'!$B$2:$C$483, 2, 0)*60)</f>
        <v>420</v>
      </c>
      <c r="N496" s="30">
        <f>IF(ISNA(VLOOKUP($A496,'Taxi in times'!$B$483:$C$1074, 2, 0)), 'ICAO LTO Cycle times'!$D$8,VLOOKUP($A496,'Taxi in times'!$B$483:$C$1074, 2, 0)*60)</f>
        <v>420</v>
      </c>
      <c r="O496" s="30">
        <f>IF(ISNA(VLOOKUP($A496,'Taxi in times'!$B$1074:$C$1700, 2, 0)), 'ICAO LTO Cycle times'!$D$8,VLOOKUP($A496,'Taxi in times'!$B$1074:$C$1700, 2, 0)*60)</f>
        <v>420</v>
      </c>
      <c r="P496" s="30">
        <f>IF(ISNA(VLOOKUP($A496,'Taxi in times'!$B$1700:$C$2346, 2, 0)), 'ICAO LTO Cycle times'!$D$8,VLOOKUP($A496,'Taxi in times'!$B$1700:$C$2346, 2, 0)*60)</f>
        <v>420</v>
      </c>
      <c r="Q496" s="30">
        <f>IF(ISNA(VLOOKUP($A496,'Taxi in times'!$B$2346:$C$3020, 2, 0)), 'ICAO LTO Cycle times'!$D$8,VLOOKUP($A496,'Taxi in times'!$B$2346:$C$3020, 2, 0)*60)</f>
        <v>295.66037735849056</v>
      </c>
      <c r="R496" s="30">
        <f>IF(ISNA(VLOOKUP($A496,'Taxi in times'!$B$3020:$C$3684, 2, 0)), 'ICAO LTO Cycle times'!$D$8,VLOOKUP($A496,'Taxi in times'!$B$3020:$C$3684, 2, 0)*60)</f>
        <v>275.34246575342468</v>
      </c>
      <c r="S496" s="30">
        <f>IF(ISNA(VLOOKUP($A496,'Taxi in times'!$B$3684:$C$4389, 2, 0)), 'ICAO LTO Cycle times'!$D$8,VLOOKUP($A496,'Taxi in times'!$B$3684:$C$4389, 2, 0)*60)</f>
        <v>260.97264437689967</v>
      </c>
      <c r="T496" s="30">
        <f>IF(ISNA(VLOOKUP($A496,'Taxi in times'!$B$4389:$C$5084, 2, 0)), 'ICAO LTO Cycle times'!$D$8,VLOOKUP($A496,'Taxi in times'!$B$4389:$C$5084, 2, 0)*60)</f>
        <v>264.5496183206107</v>
      </c>
      <c r="U496" s="30">
        <f>IF(ISNA(VLOOKUP($A496,'Taxi in times'!$B$5085:$C$5749, 2, 0)), 'ICAO LTO Cycle times'!$D$8,VLOOKUP($A496,'Taxi in times'!$B$5085:$C$5749, 2, 0)*60)</f>
        <v>264.38356164383561</v>
      </c>
      <c r="V496" s="30">
        <f>IF(ISNA(VLOOKUP($A496,'Taxi in times'!$B$5750:$C$6509, 2, 0)), 'ICAO LTO Cycle times'!$D$8,VLOOKUP($A496,'Taxi in times'!$B$5750:$C$6509, 2, 0)*60)</f>
        <v>288.63157894736844</v>
      </c>
      <c r="W496" s="30">
        <f>IF(ISNA(VLOOKUP($A496,'Taxi in times'!$B$6510:$C$7239, 2, 0)), 'ICAO LTO Cycle times'!$D$8,VLOOKUP($A496,'Taxi in times'!$B$6510:$C$7239, 2, 0)*60)</f>
        <v>274.85714285714283</v>
      </c>
    </row>
    <row r="497" spans="1:23">
      <c r="A497" s="3" t="s">
        <v>756</v>
      </c>
      <c r="B497" s="30">
        <f>IF(ISNA(VLOOKUP($A497,' Taxi out times'!$B$2:$C$483, 2, 0)), 'ICAO LTO Cycle times'!$D$7,VLOOKUP($A497,' Taxi out times'!$B$2:$C$483, 2, 0)*60)</f>
        <v>400.40816326530609</v>
      </c>
      <c r="C497" s="30">
        <f>IF(ISNA(VLOOKUP($A497,' Taxi out times'!$B$484:$C$1071, 2, 0)), 'ICAO LTO Cycle times'!$D$7,VLOOKUP($A497,' Taxi out times'!$B$484:$C$1071, 2, 0)*60)</f>
        <v>436.80327868852459</v>
      </c>
      <c r="D497" s="30">
        <f>IF(ISNA(VLOOKUP($A497,' Taxi out times'!$B$1072:$C$1692, 2, 0)), 'ICAO LTO Cycle times'!$D$7,VLOOKUP($A497,' Taxi out times'!$B$1072:$C$1692, 2, 0)*60)</f>
        <v>536.73024523160768</v>
      </c>
      <c r="E497" s="30">
        <f>IF(ISNA(VLOOKUP($A497,' Taxi out times'!$B$1693:$C$2329, 2, 0)), 'ICAO LTO Cycle times'!$D$7,VLOOKUP($A497,' Taxi out times'!$B$1693:$C$2329, 2, 0)*60)</f>
        <v>531.76656151419559</v>
      </c>
      <c r="F497" s="30">
        <f>IF(ISNA(VLOOKUP($A497,' Taxi out times'!$B$2330:$C$2997, 2, 0)), 'ICAO LTO Cycle times'!$D$7,VLOOKUP($A497,' Taxi out times'!$B$2330:$C$2997, 2, 0)*60)</f>
        <v>545.40245566166436</v>
      </c>
      <c r="G497" s="30">
        <f>IF(ISNA(VLOOKUP($A497,' Taxi out times'!$B$2998:$C$3661, 2, 0)), 'ICAO LTO Cycle times'!$D$7,VLOOKUP($A497,' Taxi out times'!$B$2998:$C$3661, 2, 0)*60)</f>
        <v>552.62044653349005</v>
      </c>
      <c r="H497" s="30">
        <f>IF(ISNA(VLOOKUP($A497,' Taxi out times'!$B$3662:$C$4362, 2, 0)), 'ICAO LTO Cycle times'!$D$7,VLOOKUP($A497,' Taxi out times'!$B$3662:$C$4362, 2, 0)*60)</f>
        <v>508.36363636363637</v>
      </c>
      <c r="I497" s="30">
        <f>IF(ISNA(VLOOKUP($A497,' Taxi out times'!$B$4363:$C$5052, 2, 0)), 'ICAO LTO Cycle times'!$D$7,VLOOKUP($A497,' Taxi out times'!$B$4363:$C$5052, 2, 0)*60)</f>
        <v>515.12307692307695</v>
      </c>
      <c r="J497" s="30">
        <f>IF(ISNA(VLOOKUP($A497,' Taxi out times'!$B$5053:$C$5713, 2, 0)), 'ICAO LTO Cycle times'!$D$7,VLOOKUP($A497,' Taxi out times'!$B$5053:$C$5713, 2, 0)*60)</f>
        <v>519.51896392229412</v>
      </c>
      <c r="K497" s="30">
        <f>IF(ISNA(VLOOKUP($A497,' Taxi out times'!$B$5714:$C$6466, 2, 0)), 'ICAO LTO Cycle times'!$D$7,VLOOKUP($A497,' Taxi out times'!$B$5713:$C$6466, 2, 0)*60)</f>
        <v>480.14440433213002</v>
      </c>
      <c r="L497" s="30">
        <f>IF(ISNA(VLOOKUP($A497,' Taxi out times'!$B$6467:$C$7195, 2, 0)), 'ICAO LTO Cycle times'!$D$7,VLOOKUP($A497,' Taxi out times'!$B$6467:$C$7195, 2, 0)*60)</f>
        <v>440.58394160583941</v>
      </c>
      <c r="M497" s="30">
        <f>IF(ISNA(VLOOKUP($A497,'Taxi in times'!$B$2:$C$483, 2, 0)), 'ICAO LTO Cycle times'!$D$8,VLOOKUP($A497,'Taxi in times'!$B$2:$C$483, 2, 0)*60)</f>
        <v>300.40595399188089</v>
      </c>
      <c r="N497" s="30">
        <f>IF(ISNA(VLOOKUP($A497,'Taxi in times'!$B$483:$C$1074, 2, 0)), 'ICAO LTO Cycle times'!$D$8,VLOOKUP($A497,'Taxi in times'!$B$483:$C$1074, 2, 0)*60)</f>
        <v>300.32967032967031</v>
      </c>
      <c r="O497" s="30">
        <f>IF(ISNA(VLOOKUP($A497,'Taxi in times'!$B$1074:$C$1700, 2, 0)), 'ICAO LTO Cycle times'!$D$8,VLOOKUP($A497,'Taxi in times'!$B$1074:$C$1700, 2, 0)*60)</f>
        <v>321.25854993160056</v>
      </c>
      <c r="P497" s="30">
        <f>IF(ISNA(VLOOKUP($A497,'Taxi in times'!$B$1700:$C$2346, 2, 0)), 'ICAO LTO Cycle times'!$D$8,VLOOKUP($A497,'Taxi in times'!$B$1700:$C$2346, 2, 0)*60)</f>
        <v>319.21135646687696</v>
      </c>
      <c r="Q497" s="30">
        <f>IF(ISNA(VLOOKUP($A497,'Taxi in times'!$B$2346:$C$3020, 2, 0)), 'ICAO LTO Cycle times'!$D$8,VLOOKUP($A497,'Taxi in times'!$B$2346:$C$3020, 2, 0)*60)</f>
        <v>320.55972696245732</v>
      </c>
      <c r="R497" s="30">
        <f>IF(ISNA(VLOOKUP($A497,'Taxi in times'!$B$3020:$C$3684, 2, 0)), 'ICAO LTO Cycle times'!$D$8,VLOOKUP($A497,'Taxi in times'!$B$3020:$C$3684, 2, 0)*60)</f>
        <v>329.36470588235295</v>
      </c>
      <c r="S497" s="30">
        <f>IF(ISNA(VLOOKUP($A497,'Taxi in times'!$B$3684:$C$4389, 2, 0)), 'ICAO LTO Cycle times'!$D$8,VLOOKUP($A497,'Taxi in times'!$B$3684:$C$4389, 2, 0)*60)</f>
        <v>346.08</v>
      </c>
      <c r="T497" s="30">
        <f>IF(ISNA(VLOOKUP($A497,'Taxi in times'!$B$4389:$C$5084, 2, 0)), 'ICAO LTO Cycle times'!$D$8,VLOOKUP($A497,'Taxi in times'!$B$4389:$C$5084, 2, 0)*60)</f>
        <v>348.4437596302003</v>
      </c>
      <c r="U497" s="30">
        <f>IF(ISNA(VLOOKUP($A497,'Taxi in times'!$B$5085:$C$5749, 2, 0)), 'ICAO LTO Cycle times'!$D$8,VLOOKUP($A497,'Taxi in times'!$B$5085:$C$5749, 2, 0)*60)</f>
        <v>379.9630314232902</v>
      </c>
      <c r="V497" s="30">
        <f>IF(ISNA(VLOOKUP($A497,'Taxi in times'!$B$5750:$C$6509, 2, 0)), 'ICAO LTO Cycle times'!$D$8,VLOOKUP($A497,'Taxi in times'!$B$5750:$C$6509, 2, 0)*60)</f>
        <v>339.63730569948183</v>
      </c>
      <c r="W497" s="30">
        <f>IF(ISNA(VLOOKUP($A497,'Taxi in times'!$B$6510:$C$7239, 2, 0)), 'ICAO LTO Cycle times'!$D$8,VLOOKUP($A497,'Taxi in times'!$B$6510:$C$7239, 2, 0)*60)</f>
        <v>300</v>
      </c>
    </row>
    <row r="498" spans="1:23">
      <c r="A498" s="3" t="s">
        <v>757</v>
      </c>
      <c r="B498" s="30">
        <f>IF(ISNA(VLOOKUP($A498,' Taxi out times'!$B$2:$C$483, 2, 0)), 'ICAO LTO Cycle times'!$D$7,VLOOKUP($A498,' Taxi out times'!$B$2:$C$483, 2, 0)*60)</f>
        <v>750.54575422745859</v>
      </c>
      <c r="C498" s="30">
        <f>IF(ISNA(VLOOKUP($A498,' Taxi out times'!$B$484:$C$1071, 2, 0)), 'ICAO LTO Cycle times'!$D$7,VLOOKUP($A498,' Taxi out times'!$B$484:$C$1071, 2, 0)*60)</f>
        <v>774.14371842919991</v>
      </c>
      <c r="D498" s="30">
        <f>IF(ISNA(VLOOKUP($A498,' Taxi out times'!$B$1072:$C$1692, 2, 0)), 'ICAO LTO Cycle times'!$D$7,VLOOKUP($A498,' Taxi out times'!$B$1072:$C$1692, 2, 0)*60)</f>
        <v>786.44521138912853</v>
      </c>
      <c r="E498" s="30">
        <f>IF(ISNA(VLOOKUP($A498,' Taxi out times'!$B$1693:$C$2329, 2, 0)), 'ICAO LTO Cycle times'!$D$7,VLOOKUP($A498,' Taxi out times'!$B$1693:$C$2329, 2, 0)*60)</f>
        <v>772.53514570337961</v>
      </c>
      <c r="F498" s="30">
        <f>IF(ISNA(VLOOKUP($A498,' Taxi out times'!$B$2330:$C$2997, 2, 0)), 'ICAO LTO Cycle times'!$D$7,VLOOKUP($A498,' Taxi out times'!$B$2330:$C$2997, 2, 0)*60)</f>
        <v>784.37587896867683</v>
      </c>
      <c r="G498" s="30">
        <f>IF(ISNA(VLOOKUP($A498,' Taxi out times'!$B$2998:$C$3661, 2, 0)), 'ICAO LTO Cycle times'!$D$7,VLOOKUP($A498,' Taxi out times'!$B$2998:$C$3661, 2, 0)*60)</f>
        <v>797.01692127926594</v>
      </c>
      <c r="H498" s="30">
        <f>IF(ISNA(VLOOKUP($A498,' Taxi out times'!$B$3662:$C$4362, 2, 0)), 'ICAO LTO Cycle times'!$D$7,VLOOKUP($A498,' Taxi out times'!$B$3662:$C$4362, 2, 0)*60)</f>
        <v>738.11347330428271</v>
      </c>
      <c r="I498" s="30">
        <f>IF(ISNA(VLOOKUP($A498,' Taxi out times'!$B$4363:$C$5052, 2, 0)), 'ICAO LTO Cycle times'!$D$7,VLOOKUP($A498,' Taxi out times'!$B$4363:$C$5052, 2, 0)*60)</f>
        <v>727.64369417356397</v>
      </c>
      <c r="J498" s="30">
        <f>IF(ISNA(VLOOKUP($A498,' Taxi out times'!$B$5053:$C$5713, 2, 0)), 'ICAO LTO Cycle times'!$D$7,VLOOKUP($A498,' Taxi out times'!$B$5053:$C$5713, 2, 0)*60)</f>
        <v>746.11252030146534</v>
      </c>
      <c r="K498" s="30">
        <f>IF(ISNA(VLOOKUP($A498,' Taxi out times'!$B$5714:$C$6466, 2, 0)), 'ICAO LTO Cycle times'!$D$7,VLOOKUP($A498,' Taxi out times'!$B$5713:$C$6466, 2, 0)*60)</f>
        <v>746.39478035804154</v>
      </c>
      <c r="L498" s="30">
        <f>IF(ISNA(VLOOKUP($A498,' Taxi out times'!$B$6467:$C$7195, 2, 0)), 'ICAO LTO Cycle times'!$D$7,VLOOKUP($A498,' Taxi out times'!$B$6467:$C$7195, 2, 0)*60)</f>
        <v>757.78706452116865</v>
      </c>
      <c r="M498" s="30">
        <f>IF(ISNA(VLOOKUP($A498,'Taxi in times'!$B$2:$C$483, 2, 0)), 'ICAO LTO Cycle times'!$D$8,VLOOKUP($A498,'Taxi in times'!$B$2:$C$483, 2, 0)*60)</f>
        <v>335.97181981762174</v>
      </c>
      <c r="N498" s="30">
        <f>IF(ISNA(VLOOKUP($A498,'Taxi in times'!$B$483:$C$1074, 2, 0)), 'ICAO LTO Cycle times'!$D$8,VLOOKUP($A498,'Taxi in times'!$B$483:$C$1074, 2, 0)*60)</f>
        <v>338.11654861558276</v>
      </c>
      <c r="O498" s="30">
        <f>IF(ISNA(VLOOKUP($A498,'Taxi in times'!$B$1074:$C$1700, 2, 0)), 'ICAO LTO Cycle times'!$D$8,VLOOKUP($A498,'Taxi in times'!$B$1074:$C$1700, 2, 0)*60)</f>
        <v>370.04797021550797</v>
      </c>
      <c r="P498" s="30">
        <f>IF(ISNA(VLOOKUP($A498,'Taxi in times'!$B$1700:$C$2346, 2, 0)), 'ICAO LTO Cycle times'!$D$8,VLOOKUP($A498,'Taxi in times'!$B$1700:$C$2346, 2, 0)*60)</f>
        <v>358.543361165558</v>
      </c>
      <c r="Q498" s="30">
        <f>IF(ISNA(VLOOKUP($A498,'Taxi in times'!$B$2346:$C$3020, 2, 0)), 'ICAO LTO Cycle times'!$D$8,VLOOKUP($A498,'Taxi in times'!$B$2346:$C$3020, 2, 0)*60)</f>
        <v>358.46966892283348</v>
      </c>
      <c r="R498" s="30">
        <f>IF(ISNA(VLOOKUP($A498,'Taxi in times'!$B$3020:$C$3684, 2, 0)), 'ICAO LTO Cycle times'!$D$8,VLOOKUP($A498,'Taxi in times'!$B$3020:$C$3684, 2, 0)*60)</f>
        <v>396.79369307441141</v>
      </c>
      <c r="S498" s="30">
        <f>IF(ISNA(VLOOKUP($A498,'Taxi in times'!$B$3684:$C$4389, 2, 0)), 'ICAO LTO Cycle times'!$D$8,VLOOKUP($A498,'Taxi in times'!$B$3684:$C$4389, 2, 0)*60)</f>
        <v>400.10879101596771</v>
      </c>
      <c r="T498" s="30">
        <f>IF(ISNA(VLOOKUP($A498,'Taxi in times'!$B$4389:$C$5084, 2, 0)), 'ICAO LTO Cycle times'!$D$8,VLOOKUP($A498,'Taxi in times'!$B$4389:$C$5084, 2, 0)*60)</f>
        <v>400.67697219462138</v>
      </c>
      <c r="U498" s="30">
        <f>IF(ISNA(VLOOKUP($A498,'Taxi in times'!$B$5085:$C$5749, 2, 0)), 'ICAO LTO Cycle times'!$D$8,VLOOKUP($A498,'Taxi in times'!$B$5085:$C$5749, 2, 0)*60)</f>
        <v>414.54486275360745</v>
      </c>
      <c r="V498" s="30">
        <f>IF(ISNA(VLOOKUP($A498,'Taxi in times'!$B$5750:$C$6509, 2, 0)), 'ICAO LTO Cycle times'!$D$8,VLOOKUP($A498,'Taxi in times'!$B$5750:$C$6509, 2, 0)*60)</f>
        <v>386.3525443192421</v>
      </c>
      <c r="W498" s="30">
        <f>IF(ISNA(VLOOKUP($A498,'Taxi in times'!$B$6510:$C$7239, 2, 0)), 'ICAO LTO Cycle times'!$D$8,VLOOKUP($A498,'Taxi in times'!$B$6510:$C$7239, 2, 0)*60)</f>
        <v>352.48667330560602</v>
      </c>
    </row>
    <row r="499" spans="1:23">
      <c r="A499" s="3" t="s">
        <v>758</v>
      </c>
      <c r="B499" s="30">
        <f>IF(ISNA(VLOOKUP($A499,' Taxi out times'!$B$2:$C$483, 2, 0)), 'ICAO LTO Cycle times'!$D$7,VLOOKUP($A499,' Taxi out times'!$B$2:$C$483, 2, 0)*60)</f>
        <v>1140</v>
      </c>
      <c r="C499" s="30">
        <f>IF(ISNA(VLOOKUP($A499,' Taxi out times'!$B$484:$C$1071, 2, 0)), 'ICAO LTO Cycle times'!$D$7,VLOOKUP($A499,' Taxi out times'!$B$484:$C$1071, 2, 0)*60)</f>
        <v>1140</v>
      </c>
      <c r="D499" s="30">
        <f>IF(ISNA(VLOOKUP($A499,' Taxi out times'!$B$1072:$C$1692, 2, 0)), 'ICAO LTO Cycle times'!$D$7,VLOOKUP($A499,' Taxi out times'!$B$1072:$C$1692, 2, 0)*60)</f>
        <v>1140</v>
      </c>
      <c r="E499" s="30">
        <f>IF(ISNA(VLOOKUP($A499,' Taxi out times'!$B$1693:$C$2329, 2, 0)), 'ICAO LTO Cycle times'!$D$7,VLOOKUP($A499,' Taxi out times'!$B$1693:$C$2329, 2, 0)*60)</f>
        <v>1140</v>
      </c>
      <c r="F499" s="30">
        <f>IF(ISNA(VLOOKUP($A499,' Taxi out times'!$B$2330:$C$2997, 2, 0)), 'ICAO LTO Cycle times'!$D$7,VLOOKUP($A499,' Taxi out times'!$B$2330:$C$2997, 2, 0)*60)</f>
        <v>458.23008849557522</v>
      </c>
      <c r="G499" s="30">
        <f>IF(ISNA(VLOOKUP($A499,' Taxi out times'!$B$2998:$C$3661, 2, 0)), 'ICAO LTO Cycle times'!$D$7,VLOOKUP($A499,' Taxi out times'!$B$2998:$C$3661, 2, 0)*60)</f>
        <v>478.90410958904113</v>
      </c>
      <c r="H499" s="30">
        <f>IF(ISNA(VLOOKUP($A499,' Taxi out times'!$B$3662:$C$4362, 2, 0)), 'ICAO LTO Cycle times'!$D$7,VLOOKUP($A499,' Taxi out times'!$B$3662:$C$4362, 2, 0)*60)</f>
        <v>542.67015706806285</v>
      </c>
      <c r="I499" s="30">
        <f>IF(ISNA(VLOOKUP($A499,' Taxi out times'!$B$4363:$C$5052, 2, 0)), 'ICAO LTO Cycle times'!$D$7,VLOOKUP($A499,' Taxi out times'!$B$4363:$C$5052, 2, 0)*60)</f>
        <v>582.9375</v>
      </c>
      <c r="J499" s="30">
        <f>IF(ISNA(VLOOKUP($A499,' Taxi out times'!$B$5053:$C$5713, 2, 0)), 'ICAO LTO Cycle times'!$D$7,VLOOKUP($A499,' Taxi out times'!$B$5053:$C$5713, 2, 0)*60)</f>
        <v>580.62695924764898</v>
      </c>
      <c r="K499" s="30">
        <f>IF(ISNA(VLOOKUP($A499,' Taxi out times'!$B$5714:$C$6466, 2, 0)), 'ICAO LTO Cycle times'!$D$7,VLOOKUP($A499,' Taxi out times'!$B$5713:$C$6466, 2, 0)*60)</f>
        <v>665.16853932584274</v>
      </c>
      <c r="L499" s="30">
        <f>IF(ISNA(VLOOKUP($A499,' Taxi out times'!$B$6467:$C$7195, 2, 0)), 'ICAO LTO Cycle times'!$D$7,VLOOKUP($A499,' Taxi out times'!$B$6467:$C$7195, 2, 0)*60)</f>
        <v>1140</v>
      </c>
      <c r="M499" s="30">
        <f>IF(ISNA(VLOOKUP($A499,'Taxi in times'!$B$2:$C$483, 2, 0)), 'ICAO LTO Cycle times'!$D$8,VLOOKUP($A499,'Taxi in times'!$B$2:$C$483, 2, 0)*60)</f>
        <v>420</v>
      </c>
      <c r="N499" s="30">
        <f>IF(ISNA(VLOOKUP($A499,'Taxi in times'!$B$483:$C$1074, 2, 0)), 'ICAO LTO Cycle times'!$D$8,VLOOKUP($A499,'Taxi in times'!$B$483:$C$1074, 2, 0)*60)</f>
        <v>420</v>
      </c>
      <c r="O499" s="30">
        <f>IF(ISNA(VLOOKUP($A499,'Taxi in times'!$B$1074:$C$1700, 2, 0)), 'ICAO LTO Cycle times'!$D$8,VLOOKUP($A499,'Taxi in times'!$B$1074:$C$1700, 2, 0)*60)</f>
        <v>420</v>
      </c>
      <c r="P499" s="30">
        <f>IF(ISNA(VLOOKUP($A499,'Taxi in times'!$B$1700:$C$2346, 2, 0)), 'ICAO LTO Cycle times'!$D$8,VLOOKUP($A499,'Taxi in times'!$B$1700:$C$2346, 2, 0)*60)</f>
        <v>420</v>
      </c>
      <c r="Q499" s="30">
        <f>IF(ISNA(VLOOKUP($A499,'Taxi in times'!$B$2346:$C$3020, 2, 0)), 'ICAO LTO Cycle times'!$D$8,VLOOKUP($A499,'Taxi in times'!$B$2346:$C$3020, 2, 0)*60)</f>
        <v>468.20512820512818</v>
      </c>
      <c r="R499" s="30">
        <f>IF(ISNA(VLOOKUP($A499,'Taxi in times'!$B$3020:$C$3684, 2, 0)), 'ICAO LTO Cycle times'!$D$8,VLOOKUP($A499,'Taxi in times'!$B$3020:$C$3684, 2, 0)*60)</f>
        <v>450.78947368421052</v>
      </c>
      <c r="S499" s="30">
        <f>IF(ISNA(VLOOKUP($A499,'Taxi in times'!$B$3684:$C$4389, 2, 0)), 'ICAO LTO Cycle times'!$D$8,VLOOKUP($A499,'Taxi in times'!$B$3684:$C$4389, 2, 0)*60)</f>
        <v>429.6062992125984</v>
      </c>
      <c r="T499" s="30">
        <f>IF(ISNA(VLOOKUP($A499,'Taxi in times'!$B$4389:$C$5084, 2, 0)), 'ICAO LTO Cycle times'!$D$8,VLOOKUP($A499,'Taxi in times'!$B$4389:$C$5084, 2, 0)*60)</f>
        <v>413.86996904024767</v>
      </c>
      <c r="U499" s="30">
        <f>IF(ISNA(VLOOKUP($A499,'Taxi in times'!$B$5085:$C$5749, 2, 0)), 'ICAO LTO Cycle times'!$D$8,VLOOKUP($A499,'Taxi in times'!$B$5085:$C$5749, 2, 0)*60)</f>
        <v>457.3125</v>
      </c>
      <c r="V499" s="30">
        <f>IF(ISNA(VLOOKUP($A499,'Taxi in times'!$B$5750:$C$6509, 2, 0)), 'ICAO LTO Cycle times'!$D$8,VLOOKUP($A499,'Taxi in times'!$B$5750:$C$6509, 2, 0)*60)</f>
        <v>496.17977528089892</v>
      </c>
      <c r="W499" s="30">
        <f>IF(ISNA(VLOOKUP($A499,'Taxi in times'!$B$6510:$C$7239, 2, 0)), 'ICAO LTO Cycle times'!$D$8,VLOOKUP($A499,'Taxi in times'!$B$6510:$C$7239, 2, 0)*60)</f>
        <v>420</v>
      </c>
    </row>
    <row r="500" spans="1:23">
      <c r="A500" s="3" t="s">
        <v>759</v>
      </c>
      <c r="B500" s="30">
        <f>IF(ISNA(VLOOKUP($A500,' Taxi out times'!$B$2:$C$483, 2, 0)), 'ICAO LTO Cycle times'!$D$7,VLOOKUP($A500,' Taxi out times'!$B$2:$C$483, 2, 0)*60)</f>
        <v>341.51476251604623</v>
      </c>
      <c r="C500" s="30">
        <f>IF(ISNA(VLOOKUP($A500,' Taxi out times'!$B$484:$C$1071, 2, 0)), 'ICAO LTO Cycle times'!$D$7,VLOOKUP($A500,' Taxi out times'!$B$484:$C$1071, 2, 0)*60)</f>
        <v>335.19913885898819</v>
      </c>
      <c r="D500" s="30">
        <f>IF(ISNA(VLOOKUP($A500,' Taxi out times'!$B$1072:$C$1692, 2, 0)), 'ICAO LTO Cycle times'!$D$7,VLOOKUP($A500,' Taxi out times'!$B$1072:$C$1692, 2, 0)*60)</f>
        <v>460.27303754266211</v>
      </c>
      <c r="E500" s="30">
        <f>IF(ISNA(VLOOKUP($A500,' Taxi out times'!$B$1693:$C$2329, 2, 0)), 'ICAO LTO Cycle times'!$D$7,VLOOKUP($A500,' Taxi out times'!$B$1693:$C$2329, 2, 0)*60)</f>
        <v>447.7962085308057</v>
      </c>
      <c r="F500" s="30">
        <f>IF(ISNA(VLOOKUP($A500,' Taxi out times'!$B$2330:$C$2997, 2, 0)), 'ICAO LTO Cycle times'!$D$7,VLOOKUP($A500,' Taxi out times'!$B$2330:$C$2997, 2, 0)*60)</f>
        <v>442.57126886528783</v>
      </c>
      <c r="G500" s="30">
        <f>IF(ISNA(VLOOKUP($A500,' Taxi out times'!$B$2998:$C$3661, 2, 0)), 'ICAO LTO Cycle times'!$D$7,VLOOKUP($A500,' Taxi out times'!$B$2998:$C$3661, 2, 0)*60)</f>
        <v>449.74789915966386</v>
      </c>
      <c r="H500" s="30">
        <f>IF(ISNA(VLOOKUP($A500,' Taxi out times'!$B$3662:$C$4362, 2, 0)), 'ICAO LTO Cycle times'!$D$7,VLOOKUP($A500,' Taxi out times'!$B$3662:$C$4362, 2, 0)*60)</f>
        <v>475.86776859504135</v>
      </c>
      <c r="I500" s="30">
        <f>IF(ISNA(VLOOKUP($A500,' Taxi out times'!$B$4363:$C$5052, 2, 0)), 'ICAO LTO Cycle times'!$D$7,VLOOKUP($A500,' Taxi out times'!$B$4363:$C$5052, 2, 0)*60)</f>
        <v>516.63716814159295</v>
      </c>
      <c r="J500" s="30">
        <f>IF(ISNA(VLOOKUP($A500,' Taxi out times'!$B$5053:$C$5713, 2, 0)), 'ICAO LTO Cycle times'!$D$7,VLOOKUP($A500,' Taxi out times'!$B$5053:$C$5713, 2, 0)*60)</f>
        <v>529.76534296028876</v>
      </c>
      <c r="K500" s="30">
        <f>IF(ISNA(VLOOKUP($A500,' Taxi out times'!$B$5714:$C$6466, 2, 0)), 'ICAO LTO Cycle times'!$D$7,VLOOKUP($A500,' Taxi out times'!$B$5713:$C$6466, 2, 0)*60)</f>
        <v>414.45685279187813</v>
      </c>
      <c r="L500" s="30">
        <f>IF(ISNA(VLOOKUP($A500,' Taxi out times'!$B$6467:$C$7195, 2, 0)), 'ICAO LTO Cycle times'!$D$7,VLOOKUP($A500,' Taxi out times'!$B$6467:$C$7195, 2, 0)*60)</f>
        <v>1140</v>
      </c>
      <c r="M500" s="30">
        <f>IF(ISNA(VLOOKUP($A500,'Taxi in times'!$B$2:$C$483, 2, 0)), 'ICAO LTO Cycle times'!$D$8,VLOOKUP($A500,'Taxi in times'!$B$2:$C$483, 2, 0)*60)</f>
        <v>307.76649746192891</v>
      </c>
      <c r="N500" s="30">
        <f>IF(ISNA(VLOOKUP($A500,'Taxi in times'!$B$483:$C$1074, 2, 0)), 'ICAO LTO Cycle times'!$D$8,VLOOKUP($A500,'Taxi in times'!$B$483:$C$1074, 2, 0)*60)</f>
        <v>304.5701849836779</v>
      </c>
      <c r="O500" s="30">
        <f>IF(ISNA(VLOOKUP($A500,'Taxi in times'!$B$1074:$C$1700, 2, 0)), 'ICAO LTO Cycle times'!$D$8,VLOOKUP($A500,'Taxi in times'!$B$1074:$C$1700, 2, 0)*60)</f>
        <v>334.71186440677968</v>
      </c>
      <c r="P500" s="30">
        <f>IF(ISNA(VLOOKUP($A500,'Taxi in times'!$B$1700:$C$2346, 2, 0)), 'ICAO LTO Cycle times'!$D$8,VLOOKUP($A500,'Taxi in times'!$B$1700:$C$2346, 2, 0)*60)</f>
        <v>319.45945945945948</v>
      </c>
      <c r="Q500" s="30">
        <f>IF(ISNA(VLOOKUP($A500,'Taxi in times'!$B$2346:$C$3020, 2, 0)), 'ICAO LTO Cycle times'!$D$8,VLOOKUP($A500,'Taxi in times'!$B$2346:$C$3020, 2, 0)*60)</f>
        <v>318.41287458379583</v>
      </c>
      <c r="R500" s="30">
        <f>IF(ISNA(VLOOKUP($A500,'Taxi in times'!$B$3020:$C$3684, 2, 0)), 'ICAO LTO Cycle times'!$D$8,VLOOKUP($A500,'Taxi in times'!$B$3020:$C$3684, 2, 0)*60)</f>
        <v>308.15693430656933</v>
      </c>
      <c r="S500" s="30">
        <f>IF(ISNA(VLOOKUP($A500,'Taxi in times'!$B$3684:$C$4389, 2, 0)), 'ICAO LTO Cycle times'!$D$8,VLOOKUP($A500,'Taxi in times'!$B$3684:$C$4389, 2, 0)*60)</f>
        <v>303.42032967032969</v>
      </c>
      <c r="T500" s="30">
        <f>IF(ISNA(VLOOKUP($A500,'Taxi in times'!$B$4389:$C$5084, 2, 0)), 'ICAO LTO Cycle times'!$D$8,VLOOKUP($A500,'Taxi in times'!$B$4389:$C$5084, 2, 0)*60)</f>
        <v>318.55769230769226</v>
      </c>
      <c r="U500" s="30">
        <f>IF(ISNA(VLOOKUP($A500,'Taxi in times'!$B$5085:$C$5749, 2, 0)), 'ICAO LTO Cycle times'!$D$8,VLOOKUP($A500,'Taxi in times'!$B$5085:$C$5749, 2, 0)*60)</f>
        <v>335.62162162162161</v>
      </c>
      <c r="V500" s="30">
        <f>IF(ISNA(VLOOKUP($A500,'Taxi in times'!$B$5750:$C$6509, 2, 0)), 'ICAO LTO Cycle times'!$D$8,VLOOKUP($A500,'Taxi in times'!$B$5750:$C$6509, 2, 0)*60)</f>
        <v>292.02839756592289</v>
      </c>
      <c r="W500" s="30">
        <f>IF(ISNA(VLOOKUP($A500,'Taxi in times'!$B$6510:$C$7239, 2, 0)), 'ICAO LTO Cycle times'!$D$8,VLOOKUP($A500,'Taxi in times'!$B$6510:$C$7239, 2, 0)*60)</f>
        <v>420</v>
      </c>
    </row>
    <row r="501" spans="1:23">
      <c r="A501" s="3" t="s">
        <v>760</v>
      </c>
      <c r="B501" s="30">
        <f>IF(ISNA(VLOOKUP($A501,' Taxi out times'!$B$2:$C$483, 2, 0)), 'ICAO LTO Cycle times'!$D$7,VLOOKUP($A501,' Taxi out times'!$B$2:$C$483, 2, 0)*60)</f>
        <v>1140</v>
      </c>
      <c r="C501" s="30">
        <f>IF(ISNA(VLOOKUP($A501,' Taxi out times'!$B$484:$C$1071, 2, 0)), 'ICAO LTO Cycle times'!$D$7,VLOOKUP($A501,' Taxi out times'!$B$484:$C$1071, 2, 0)*60)</f>
        <v>1140</v>
      </c>
      <c r="D501" s="30">
        <f>IF(ISNA(VLOOKUP($A501,' Taxi out times'!$B$1072:$C$1692, 2, 0)), 'ICAO LTO Cycle times'!$D$7,VLOOKUP($A501,' Taxi out times'!$B$1072:$C$1692, 2, 0)*60)</f>
        <v>1140</v>
      </c>
      <c r="E501" s="30">
        <f>IF(ISNA(VLOOKUP($A501,' Taxi out times'!$B$1693:$C$2329, 2, 0)), 'ICAO LTO Cycle times'!$D$7,VLOOKUP($A501,' Taxi out times'!$B$1693:$C$2329, 2, 0)*60)</f>
        <v>320.43243243243239</v>
      </c>
      <c r="F501" s="30">
        <f>IF(ISNA(VLOOKUP($A501,' Taxi out times'!$B$2330:$C$2997, 2, 0)), 'ICAO LTO Cycle times'!$D$7,VLOOKUP($A501,' Taxi out times'!$B$2330:$C$2997, 2, 0)*60)</f>
        <v>313.39805825242718</v>
      </c>
      <c r="G501" s="30">
        <f>IF(ISNA(VLOOKUP($A501,' Taxi out times'!$B$2998:$C$3661, 2, 0)), 'ICAO LTO Cycle times'!$D$7,VLOOKUP($A501,' Taxi out times'!$B$2998:$C$3661, 2, 0)*60)</f>
        <v>1140</v>
      </c>
      <c r="H501" s="30">
        <f>IF(ISNA(VLOOKUP($A501,' Taxi out times'!$B$3662:$C$4362, 2, 0)), 'ICAO LTO Cycle times'!$D$7,VLOOKUP($A501,' Taxi out times'!$B$3662:$C$4362, 2, 0)*60)</f>
        <v>471.12540192926048</v>
      </c>
      <c r="I501" s="30">
        <f>IF(ISNA(VLOOKUP($A501,' Taxi out times'!$B$4363:$C$5052, 2, 0)), 'ICAO LTO Cycle times'!$D$7,VLOOKUP($A501,' Taxi out times'!$B$4363:$C$5052, 2, 0)*60)</f>
        <v>485.21052631578942</v>
      </c>
      <c r="J501" s="30">
        <f>IF(ISNA(VLOOKUP($A501,' Taxi out times'!$B$5053:$C$5713, 2, 0)), 'ICAO LTO Cycle times'!$D$7,VLOOKUP($A501,' Taxi out times'!$B$5053:$C$5713, 2, 0)*60)</f>
        <v>488.04289544235928</v>
      </c>
      <c r="K501" s="30">
        <f>IF(ISNA(VLOOKUP($A501,' Taxi out times'!$B$5714:$C$6466, 2, 0)), 'ICAO LTO Cycle times'!$D$7,VLOOKUP($A501,' Taxi out times'!$B$5713:$C$6466, 2, 0)*60)</f>
        <v>459.72067039106145</v>
      </c>
      <c r="L501" s="30">
        <f>IF(ISNA(VLOOKUP($A501,' Taxi out times'!$B$6467:$C$7195, 2, 0)), 'ICAO LTO Cycle times'!$D$7,VLOOKUP($A501,' Taxi out times'!$B$6467:$C$7195, 2, 0)*60)</f>
        <v>1140</v>
      </c>
      <c r="M501" s="30">
        <f>IF(ISNA(VLOOKUP($A501,'Taxi in times'!$B$2:$C$483, 2, 0)), 'ICAO LTO Cycle times'!$D$8,VLOOKUP($A501,'Taxi in times'!$B$2:$C$483, 2, 0)*60)</f>
        <v>420</v>
      </c>
      <c r="N501" s="30">
        <f>IF(ISNA(VLOOKUP($A501,'Taxi in times'!$B$483:$C$1074, 2, 0)), 'ICAO LTO Cycle times'!$D$8,VLOOKUP($A501,'Taxi in times'!$B$483:$C$1074, 2, 0)*60)</f>
        <v>420</v>
      </c>
      <c r="O501" s="30">
        <f>IF(ISNA(VLOOKUP($A501,'Taxi in times'!$B$1074:$C$1700, 2, 0)), 'ICAO LTO Cycle times'!$D$8,VLOOKUP($A501,'Taxi in times'!$B$1074:$C$1700, 2, 0)*60)</f>
        <v>420</v>
      </c>
      <c r="P501" s="30">
        <f>IF(ISNA(VLOOKUP($A501,'Taxi in times'!$B$1700:$C$2346, 2, 0)), 'ICAO LTO Cycle times'!$D$8,VLOOKUP($A501,'Taxi in times'!$B$1700:$C$2346, 2, 0)*60)</f>
        <v>228</v>
      </c>
      <c r="Q501" s="30">
        <f>IF(ISNA(VLOOKUP($A501,'Taxi in times'!$B$2346:$C$3020, 2, 0)), 'ICAO LTO Cycle times'!$D$8,VLOOKUP($A501,'Taxi in times'!$B$2346:$C$3020, 2, 0)*60)</f>
        <v>236.81159420289856</v>
      </c>
      <c r="R501" s="30">
        <f>IF(ISNA(VLOOKUP($A501,'Taxi in times'!$B$3020:$C$3684, 2, 0)), 'ICAO LTO Cycle times'!$D$8,VLOOKUP($A501,'Taxi in times'!$B$3020:$C$3684, 2, 0)*60)</f>
        <v>420</v>
      </c>
      <c r="S501" s="30">
        <f>IF(ISNA(VLOOKUP($A501,'Taxi in times'!$B$3684:$C$4389, 2, 0)), 'ICAO LTO Cycle times'!$D$8,VLOOKUP($A501,'Taxi in times'!$B$3684:$C$4389, 2, 0)*60)</f>
        <v>265.35483870967744</v>
      </c>
      <c r="T501" s="30">
        <f>IF(ISNA(VLOOKUP($A501,'Taxi in times'!$B$4389:$C$5084, 2, 0)), 'ICAO LTO Cycle times'!$D$8,VLOOKUP($A501,'Taxi in times'!$B$4389:$C$5084, 2, 0)*60)</f>
        <v>287.74869109947645</v>
      </c>
      <c r="U501" s="30">
        <f>IF(ISNA(VLOOKUP($A501,'Taxi in times'!$B$5085:$C$5749, 2, 0)), 'ICAO LTO Cycle times'!$D$8,VLOOKUP($A501,'Taxi in times'!$B$5085:$C$5749, 2, 0)*60)</f>
        <v>328.94878706199461</v>
      </c>
      <c r="V501" s="30">
        <f>IF(ISNA(VLOOKUP($A501,'Taxi in times'!$B$5750:$C$6509, 2, 0)), 'ICAO LTO Cycle times'!$D$8,VLOOKUP($A501,'Taxi in times'!$B$5750:$C$6509, 2, 0)*60)</f>
        <v>295.64245810055866</v>
      </c>
      <c r="W501" s="30">
        <f>IF(ISNA(VLOOKUP($A501,'Taxi in times'!$B$6510:$C$7239, 2, 0)), 'ICAO LTO Cycle times'!$D$8,VLOOKUP($A501,'Taxi in times'!$B$6510:$C$7239, 2, 0)*60)</f>
        <v>420</v>
      </c>
    </row>
    <row r="502" spans="1:23">
      <c r="A502" s="3" t="s">
        <v>761</v>
      </c>
      <c r="B502" s="30">
        <f>IF(ISNA(VLOOKUP($A502,' Taxi out times'!$B$2:$C$483, 2, 0)), 'ICAO LTO Cycle times'!$D$7,VLOOKUP($A502,' Taxi out times'!$B$2:$C$483, 2, 0)*60)</f>
        <v>466.24309392265189</v>
      </c>
      <c r="C502" s="30">
        <f>IF(ISNA(VLOOKUP($A502,' Taxi out times'!$B$484:$C$1071, 2, 0)), 'ICAO LTO Cycle times'!$D$7,VLOOKUP($A502,' Taxi out times'!$B$484:$C$1071, 2, 0)*60)</f>
        <v>465</v>
      </c>
      <c r="D502" s="30">
        <f>IF(ISNA(VLOOKUP($A502,' Taxi out times'!$B$1072:$C$1692, 2, 0)), 'ICAO LTO Cycle times'!$D$7,VLOOKUP($A502,' Taxi out times'!$B$1072:$C$1692, 2, 0)*60)</f>
        <v>559.56873315363873</v>
      </c>
      <c r="E502" s="30">
        <f>IF(ISNA(VLOOKUP($A502,' Taxi out times'!$B$1693:$C$2329, 2, 0)), 'ICAO LTO Cycle times'!$D$7,VLOOKUP($A502,' Taxi out times'!$B$1693:$C$2329, 2, 0)*60)</f>
        <v>469.11694510739858</v>
      </c>
      <c r="F502" s="30">
        <f>IF(ISNA(VLOOKUP($A502,' Taxi out times'!$B$2330:$C$2997, 2, 0)), 'ICAO LTO Cycle times'!$D$7,VLOOKUP($A502,' Taxi out times'!$B$2330:$C$2997, 2, 0)*60)</f>
        <v>452.85863874345546</v>
      </c>
      <c r="G502" s="30">
        <f>IF(ISNA(VLOOKUP($A502,' Taxi out times'!$B$2998:$C$3661, 2, 0)), 'ICAO LTO Cycle times'!$D$7,VLOOKUP($A502,' Taxi out times'!$B$2998:$C$3661, 2, 0)*60)</f>
        <v>431.25</v>
      </c>
      <c r="H502" s="30">
        <f>IF(ISNA(VLOOKUP($A502,' Taxi out times'!$B$3662:$C$4362, 2, 0)), 'ICAO LTO Cycle times'!$D$7,VLOOKUP($A502,' Taxi out times'!$B$3662:$C$4362, 2, 0)*60)</f>
        <v>500.6015037593985</v>
      </c>
      <c r="I502" s="30">
        <f>IF(ISNA(VLOOKUP($A502,' Taxi out times'!$B$4363:$C$5052, 2, 0)), 'ICAO LTO Cycle times'!$D$7,VLOOKUP($A502,' Taxi out times'!$B$4363:$C$5052, 2, 0)*60)</f>
        <v>520.23738872403567</v>
      </c>
      <c r="J502" s="30">
        <f>IF(ISNA(VLOOKUP($A502,' Taxi out times'!$B$5053:$C$5713, 2, 0)), 'ICAO LTO Cycle times'!$D$7,VLOOKUP($A502,' Taxi out times'!$B$5053:$C$5713, 2, 0)*60)</f>
        <v>557.23183391003454</v>
      </c>
      <c r="K502" s="30">
        <f>IF(ISNA(VLOOKUP($A502,' Taxi out times'!$B$5714:$C$6466, 2, 0)), 'ICAO LTO Cycle times'!$D$7,VLOOKUP($A502,' Taxi out times'!$B$5713:$C$6466, 2, 0)*60)</f>
        <v>453.58565737051794</v>
      </c>
      <c r="L502" s="30">
        <f>IF(ISNA(VLOOKUP($A502,' Taxi out times'!$B$6467:$C$7195, 2, 0)), 'ICAO LTO Cycle times'!$D$7,VLOOKUP($A502,' Taxi out times'!$B$6467:$C$7195, 2, 0)*60)</f>
        <v>1140</v>
      </c>
      <c r="M502" s="30">
        <f>IF(ISNA(VLOOKUP($A502,'Taxi in times'!$B$2:$C$483, 2, 0)), 'ICAO LTO Cycle times'!$D$8,VLOOKUP($A502,'Taxi in times'!$B$2:$C$483, 2, 0)*60)</f>
        <v>302.15469613259665</v>
      </c>
      <c r="N502" s="30">
        <f>IF(ISNA(VLOOKUP($A502,'Taxi in times'!$B$483:$C$1074, 2, 0)), 'ICAO LTO Cycle times'!$D$8,VLOOKUP($A502,'Taxi in times'!$B$483:$C$1074, 2, 0)*60)</f>
        <v>302.83333333333337</v>
      </c>
      <c r="O502" s="30">
        <f>IF(ISNA(VLOOKUP($A502,'Taxi in times'!$B$1074:$C$1700, 2, 0)), 'ICAO LTO Cycle times'!$D$8,VLOOKUP($A502,'Taxi in times'!$B$1074:$C$1700, 2, 0)*60)</f>
        <v>339.29919137466311</v>
      </c>
      <c r="P502" s="30">
        <f>IF(ISNA(VLOOKUP($A502,'Taxi in times'!$B$1700:$C$2346, 2, 0)), 'ICAO LTO Cycle times'!$D$8,VLOOKUP($A502,'Taxi in times'!$B$1700:$C$2346, 2, 0)*60)</f>
        <v>328.49642004773273</v>
      </c>
      <c r="Q502" s="30">
        <f>IF(ISNA(VLOOKUP($A502,'Taxi in times'!$B$2346:$C$3020, 2, 0)), 'ICAO LTO Cycle times'!$D$8,VLOOKUP($A502,'Taxi in times'!$B$2346:$C$3020, 2, 0)*60)</f>
        <v>308.29319371727746</v>
      </c>
      <c r="R502" s="30">
        <f>IF(ISNA(VLOOKUP($A502,'Taxi in times'!$B$3020:$C$3684, 2, 0)), 'ICAO LTO Cycle times'!$D$8,VLOOKUP($A502,'Taxi in times'!$B$3020:$C$3684, 2, 0)*60)</f>
        <v>331.2</v>
      </c>
      <c r="S502" s="30">
        <f>IF(ISNA(VLOOKUP($A502,'Taxi in times'!$B$3684:$C$4389, 2, 0)), 'ICAO LTO Cycle times'!$D$8,VLOOKUP($A502,'Taxi in times'!$B$3684:$C$4389, 2, 0)*60)</f>
        <v>347.08385481852315</v>
      </c>
      <c r="T502" s="30">
        <f>IF(ISNA(VLOOKUP($A502,'Taxi in times'!$B$4389:$C$5084, 2, 0)), 'ICAO LTO Cycle times'!$D$8,VLOOKUP($A502,'Taxi in times'!$B$4389:$C$5084, 2, 0)*60)</f>
        <v>357.6</v>
      </c>
      <c r="U502" s="30">
        <f>IF(ISNA(VLOOKUP($A502,'Taxi in times'!$B$5085:$C$5749, 2, 0)), 'ICAO LTO Cycle times'!$D$8,VLOOKUP($A502,'Taxi in times'!$B$5085:$C$5749, 2, 0)*60)</f>
        <v>392.1875</v>
      </c>
      <c r="V502" s="30">
        <f>IF(ISNA(VLOOKUP($A502,'Taxi in times'!$B$5750:$C$6509, 2, 0)), 'ICAO LTO Cycle times'!$D$8,VLOOKUP($A502,'Taxi in times'!$B$5750:$C$6509, 2, 0)*60)</f>
        <v>335.30815109343939</v>
      </c>
      <c r="W502" s="30">
        <f>IF(ISNA(VLOOKUP($A502,'Taxi in times'!$B$6510:$C$7239, 2, 0)), 'ICAO LTO Cycle times'!$D$8,VLOOKUP($A502,'Taxi in times'!$B$6510:$C$7239, 2, 0)*60)</f>
        <v>420</v>
      </c>
    </row>
    <row r="503" spans="1:23">
      <c r="A503" s="3" t="s">
        <v>762</v>
      </c>
      <c r="B503" s="30">
        <f>IF(ISNA(VLOOKUP($A503,' Taxi out times'!$B$2:$C$483, 2, 0)), 'ICAO LTO Cycle times'!$D$7,VLOOKUP($A503,' Taxi out times'!$B$2:$C$483, 2, 0)*60)</f>
        <v>606.53331182448778</v>
      </c>
      <c r="C503" s="30">
        <f>IF(ISNA(VLOOKUP($A503,' Taxi out times'!$B$484:$C$1071, 2, 0)), 'ICAO LTO Cycle times'!$D$7,VLOOKUP($A503,' Taxi out times'!$B$484:$C$1071, 2, 0)*60)</f>
        <v>588.4231003039514</v>
      </c>
      <c r="D503" s="30">
        <f>IF(ISNA(VLOOKUP($A503,' Taxi out times'!$B$1072:$C$1692, 2, 0)), 'ICAO LTO Cycle times'!$D$7,VLOOKUP($A503,' Taxi out times'!$B$1072:$C$1692, 2, 0)*60)</f>
        <v>569.20839160839159</v>
      </c>
      <c r="E503" s="30">
        <f>IF(ISNA(VLOOKUP($A503,' Taxi out times'!$B$1693:$C$2329, 2, 0)), 'ICAO LTO Cycle times'!$D$7,VLOOKUP($A503,' Taxi out times'!$B$1693:$C$2329, 2, 0)*60)</f>
        <v>573.39943342776201</v>
      </c>
      <c r="F503" s="30">
        <f>IF(ISNA(VLOOKUP($A503,' Taxi out times'!$B$2330:$C$2997, 2, 0)), 'ICAO LTO Cycle times'!$D$7,VLOOKUP($A503,' Taxi out times'!$B$2330:$C$2997, 2, 0)*60)</f>
        <v>550.88491517652449</v>
      </c>
      <c r="G503" s="30">
        <f>IF(ISNA(VLOOKUP($A503,' Taxi out times'!$B$2998:$C$3661, 2, 0)), 'ICAO LTO Cycle times'!$D$7,VLOOKUP($A503,' Taxi out times'!$B$2998:$C$3661, 2, 0)*60)</f>
        <v>558.4180682364248</v>
      </c>
      <c r="H503" s="30">
        <f>IF(ISNA(VLOOKUP($A503,' Taxi out times'!$B$3662:$C$4362, 2, 0)), 'ICAO LTO Cycle times'!$D$7,VLOOKUP($A503,' Taxi out times'!$B$3662:$C$4362, 2, 0)*60)</f>
        <v>550.05099675475196</v>
      </c>
      <c r="I503" s="30">
        <f>IF(ISNA(VLOOKUP($A503,' Taxi out times'!$B$4363:$C$5052, 2, 0)), 'ICAO LTO Cycle times'!$D$7,VLOOKUP($A503,' Taxi out times'!$B$4363:$C$5052, 2, 0)*60)</f>
        <v>555.08379888268155</v>
      </c>
      <c r="J503" s="30">
        <f>IF(ISNA(VLOOKUP($A503,' Taxi out times'!$B$5053:$C$5713, 2, 0)), 'ICAO LTO Cycle times'!$D$7,VLOOKUP($A503,' Taxi out times'!$B$5053:$C$5713, 2, 0)*60)</f>
        <v>578.94956969355746</v>
      </c>
      <c r="K503" s="30">
        <f>IF(ISNA(VLOOKUP($A503,' Taxi out times'!$B$5714:$C$6466, 2, 0)), 'ICAO LTO Cycle times'!$D$7,VLOOKUP($A503,' Taxi out times'!$B$5713:$C$6466, 2, 0)*60)</f>
        <v>538.24915268248321</v>
      </c>
      <c r="L503" s="30">
        <f>IF(ISNA(VLOOKUP($A503,' Taxi out times'!$B$6467:$C$7195, 2, 0)), 'ICAO LTO Cycle times'!$D$7,VLOOKUP($A503,' Taxi out times'!$B$6467:$C$7195, 2, 0)*60)</f>
        <v>521.97300103842167</v>
      </c>
      <c r="M503" s="30">
        <f>IF(ISNA(VLOOKUP($A503,'Taxi in times'!$B$2:$C$483, 2, 0)), 'ICAO LTO Cycle times'!$D$8,VLOOKUP($A503,'Taxi in times'!$B$2:$C$483, 2, 0)*60)</f>
        <v>292.21773542238736</v>
      </c>
      <c r="N503" s="30">
        <f>IF(ISNA(VLOOKUP($A503,'Taxi in times'!$B$483:$C$1074, 2, 0)), 'ICAO LTO Cycle times'!$D$8,VLOOKUP($A503,'Taxi in times'!$B$483:$C$1074, 2, 0)*60)</f>
        <v>295.30409498425007</v>
      </c>
      <c r="O503" s="30">
        <f>IF(ISNA(VLOOKUP($A503,'Taxi in times'!$B$1074:$C$1700, 2, 0)), 'ICAO LTO Cycle times'!$D$8,VLOOKUP($A503,'Taxi in times'!$B$1074:$C$1700, 2, 0)*60)</f>
        <v>282.2364751812604</v>
      </c>
      <c r="P503" s="30">
        <f>IF(ISNA(VLOOKUP($A503,'Taxi in times'!$B$1700:$C$2346, 2, 0)), 'ICAO LTO Cycle times'!$D$8,VLOOKUP($A503,'Taxi in times'!$B$1700:$C$2346, 2, 0)*60)</f>
        <v>286.50390770375884</v>
      </c>
      <c r="Q503" s="30">
        <f>IF(ISNA(VLOOKUP($A503,'Taxi in times'!$B$2346:$C$3020, 2, 0)), 'ICAO LTO Cycle times'!$D$8,VLOOKUP($A503,'Taxi in times'!$B$2346:$C$3020, 2, 0)*60)</f>
        <v>285.71820050239779</v>
      </c>
      <c r="R503" s="30">
        <f>IF(ISNA(VLOOKUP($A503,'Taxi in times'!$B$3020:$C$3684, 2, 0)), 'ICAO LTO Cycle times'!$D$8,VLOOKUP($A503,'Taxi in times'!$B$3020:$C$3684, 2, 0)*60)</f>
        <v>289.77521613832852</v>
      </c>
      <c r="S503" s="30">
        <f>IF(ISNA(VLOOKUP($A503,'Taxi in times'!$B$3684:$C$4389, 2, 0)), 'ICAO LTO Cycle times'!$D$8,VLOOKUP($A503,'Taxi in times'!$B$3684:$C$4389, 2, 0)*60)</f>
        <v>296.51092748474787</v>
      </c>
      <c r="T503" s="30">
        <f>IF(ISNA(VLOOKUP($A503,'Taxi in times'!$B$4389:$C$5084, 2, 0)), 'ICAO LTO Cycle times'!$D$8,VLOOKUP($A503,'Taxi in times'!$B$4389:$C$5084, 2, 0)*60)</f>
        <v>302.06177231565329</v>
      </c>
      <c r="U503" s="30">
        <f>IF(ISNA(VLOOKUP($A503,'Taxi in times'!$B$5085:$C$5749, 2, 0)), 'ICAO LTO Cycle times'!$D$8,VLOOKUP($A503,'Taxi in times'!$B$5085:$C$5749, 2, 0)*60)</f>
        <v>304.86538616089371</v>
      </c>
      <c r="V503" s="30">
        <f>IF(ISNA(VLOOKUP($A503,'Taxi in times'!$B$5750:$C$6509, 2, 0)), 'ICAO LTO Cycle times'!$D$8,VLOOKUP($A503,'Taxi in times'!$B$5750:$C$6509, 2, 0)*60)</f>
        <v>277.83275606135578</v>
      </c>
      <c r="W503" s="30">
        <f>IF(ISNA(VLOOKUP($A503,'Taxi in times'!$B$6510:$C$7239, 2, 0)), 'ICAO LTO Cycle times'!$D$8,VLOOKUP($A503,'Taxi in times'!$B$6510:$C$7239, 2, 0)*60)</f>
        <v>259.12990727099401</v>
      </c>
    </row>
    <row r="504" spans="1:23">
      <c r="A504" s="3" t="s">
        <v>763</v>
      </c>
      <c r="B504" s="30">
        <f>IF(ISNA(VLOOKUP($A504,' Taxi out times'!$B$2:$C$483, 2, 0)), 'ICAO LTO Cycle times'!$D$7,VLOOKUP($A504,' Taxi out times'!$B$2:$C$483, 2, 0)*60)</f>
        <v>1140</v>
      </c>
      <c r="C504" s="30">
        <f>IF(ISNA(VLOOKUP($A504,' Taxi out times'!$B$484:$C$1071, 2, 0)), 'ICAO LTO Cycle times'!$D$7,VLOOKUP($A504,' Taxi out times'!$B$484:$C$1071, 2, 0)*60)</f>
        <v>1140</v>
      </c>
      <c r="D504" s="30">
        <f>IF(ISNA(VLOOKUP($A504,' Taxi out times'!$B$1072:$C$1692, 2, 0)), 'ICAO LTO Cycle times'!$D$7,VLOOKUP($A504,' Taxi out times'!$B$1072:$C$1692, 2, 0)*60)</f>
        <v>1140</v>
      </c>
      <c r="E504" s="30">
        <f>IF(ISNA(VLOOKUP($A504,' Taxi out times'!$B$1693:$C$2329, 2, 0)), 'ICAO LTO Cycle times'!$D$7,VLOOKUP($A504,' Taxi out times'!$B$1693:$C$2329, 2, 0)*60)</f>
        <v>232.94117647058823</v>
      </c>
      <c r="F504" s="30">
        <f>IF(ISNA(VLOOKUP($A504,' Taxi out times'!$B$2330:$C$2997, 2, 0)), 'ICAO LTO Cycle times'!$D$7,VLOOKUP($A504,' Taxi out times'!$B$2330:$C$2997, 2, 0)*60)</f>
        <v>254.66165413533838</v>
      </c>
      <c r="G504" s="30">
        <f>IF(ISNA(VLOOKUP($A504,' Taxi out times'!$B$2998:$C$3661, 2, 0)), 'ICAO LTO Cycle times'!$D$7,VLOOKUP($A504,' Taxi out times'!$B$2998:$C$3661, 2, 0)*60)</f>
        <v>1140</v>
      </c>
      <c r="H504" s="30">
        <f>IF(ISNA(VLOOKUP($A504,' Taxi out times'!$B$3662:$C$4362, 2, 0)), 'ICAO LTO Cycle times'!$D$7,VLOOKUP($A504,' Taxi out times'!$B$3662:$C$4362, 2, 0)*60)</f>
        <v>438.29268292682923</v>
      </c>
      <c r="I504" s="30">
        <f>IF(ISNA(VLOOKUP($A504,' Taxi out times'!$B$4363:$C$5052, 2, 0)), 'ICAO LTO Cycle times'!$D$7,VLOOKUP($A504,' Taxi out times'!$B$4363:$C$5052, 2, 0)*60)</f>
        <v>443.68</v>
      </c>
      <c r="J504" s="30">
        <f>IF(ISNA(VLOOKUP($A504,' Taxi out times'!$B$5053:$C$5713, 2, 0)), 'ICAO LTO Cycle times'!$D$7,VLOOKUP($A504,' Taxi out times'!$B$5053:$C$5713, 2, 0)*60)</f>
        <v>468.3375959079284</v>
      </c>
      <c r="K504" s="30">
        <f>IF(ISNA(VLOOKUP($A504,' Taxi out times'!$B$5714:$C$6466, 2, 0)), 'ICAO LTO Cycle times'!$D$7,VLOOKUP($A504,' Taxi out times'!$B$5713:$C$6466, 2, 0)*60)</f>
        <v>404.2651296829971</v>
      </c>
      <c r="L504" s="30">
        <f>IF(ISNA(VLOOKUP($A504,' Taxi out times'!$B$6467:$C$7195, 2, 0)), 'ICAO LTO Cycle times'!$D$7,VLOOKUP($A504,' Taxi out times'!$B$6467:$C$7195, 2, 0)*60)</f>
        <v>1140</v>
      </c>
      <c r="M504" s="30">
        <f>IF(ISNA(VLOOKUP($A504,'Taxi in times'!$B$2:$C$483, 2, 0)), 'ICAO LTO Cycle times'!$D$8,VLOOKUP($A504,'Taxi in times'!$B$2:$C$483, 2, 0)*60)</f>
        <v>420</v>
      </c>
      <c r="N504" s="30">
        <f>IF(ISNA(VLOOKUP($A504,'Taxi in times'!$B$483:$C$1074, 2, 0)), 'ICAO LTO Cycle times'!$D$8,VLOOKUP($A504,'Taxi in times'!$B$483:$C$1074, 2, 0)*60)</f>
        <v>420</v>
      </c>
      <c r="O504" s="30">
        <f>IF(ISNA(VLOOKUP($A504,'Taxi in times'!$B$1074:$C$1700, 2, 0)), 'ICAO LTO Cycle times'!$D$8,VLOOKUP($A504,'Taxi in times'!$B$1074:$C$1700, 2, 0)*60)</f>
        <v>420</v>
      </c>
      <c r="P504" s="30">
        <f>IF(ISNA(VLOOKUP($A504,'Taxi in times'!$B$1700:$C$2346, 2, 0)), 'ICAO LTO Cycle times'!$D$8,VLOOKUP($A504,'Taxi in times'!$B$1700:$C$2346, 2, 0)*60)</f>
        <v>192.19917012448133</v>
      </c>
      <c r="Q504" s="30">
        <f>IF(ISNA(VLOOKUP($A504,'Taxi in times'!$B$2346:$C$3020, 2, 0)), 'ICAO LTO Cycle times'!$D$8,VLOOKUP($A504,'Taxi in times'!$B$2346:$C$3020, 2, 0)*60)</f>
        <v>193.48314606741573</v>
      </c>
      <c r="R504" s="30">
        <f>IF(ISNA(VLOOKUP($A504,'Taxi in times'!$B$3020:$C$3684, 2, 0)), 'ICAO LTO Cycle times'!$D$8,VLOOKUP($A504,'Taxi in times'!$B$3020:$C$3684, 2, 0)*60)</f>
        <v>420</v>
      </c>
      <c r="S504" s="30">
        <f>IF(ISNA(VLOOKUP($A504,'Taxi in times'!$B$3684:$C$4389, 2, 0)), 'ICAO LTO Cycle times'!$D$8,VLOOKUP($A504,'Taxi in times'!$B$3684:$C$4389, 2, 0)*60)</f>
        <v>265.14970059880238</v>
      </c>
      <c r="T504" s="30">
        <f>IF(ISNA(VLOOKUP($A504,'Taxi in times'!$B$4389:$C$5084, 2, 0)), 'ICAO LTO Cycle times'!$D$8,VLOOKUP($A504,'Taxi in times'!$B$4389:$C$5084, 2, 0)*60)</f>
        <v>266.24</v>
      </c>
      <c r="U504" s="30">
        <f>IF(ISNA(VLOOKUP($A504,'Taxi in times'!$B$5085:$C$5749, 2, 0)), 'ICAO LTO Cycle times'!$D$8,VLOOKUP($A504,'Taxi in times'!$B$5085:$C$5749, 2, 0)*60)</f>
        <v>300.30612244897958</v>
      </c>
      <c r="V504" s="30">
        <f>IF(ISNA(VLOOKUP($A504,'Taxi in times'!$B$5750:$C$6509, 2, 0)), 'ICAO LTO Cycle times'!$D$8,VLOOKUP($A504,'Taxi in times'!$B$5750:$C$6509, 2, 0)*60)</f>
        <v>282.48554913294799</v>
      </c>
      <c r="W504" s="30">
        <f>IF(ISNA(VLOOKUP($A504,'Taxi in times'!$B$6510:$C$7239, 2, 0)), 'ICAO LTO Cycle times'!$D$8,VLOOKUP($A504,'Taxi in times'!$B$6510:$C$7239, 2, 0)*60)</f>
        <v>420</v>
      </c>
    </row>
    <row r="505" spans="1:23">
      <c r="A505" s="3" t="s">
        <v>764</v>
      </c>
      <c r="B505" s="30">
        <f>IF(ISNA(VLOOKUP($A505,' Taxi out times'!$B$2:$C$483, 2, 0)), 'ICAO LTO Cycle times'!$D$7,VLOOKUP($A505,' Taxi out times'!$B$2:$C$483, 2, 0)*60)</f>
        <v>481.05726872246692</v>
      </c>
      <c r="C505" s="30">
        <f>IF(ISNA(VLOOKUP($A505,' Taxi out times'!$B$484:$C$1071, 2, 0)), 'ICAO LTO Cycle times'!$D$7,VLOOKUP($A505,' Taxi out times'!$B$484:$C$1071, 2, 0)*60)</f>
        <v>489.77900552486182</v>
      </c>
      <c r="D505" s="30">
        <f>IF(ISNA(VLOOKUP($A505,' Taxi out times'!$B$1072:$C$1692, 2, 0)), 'ICAO LTO Cycle times'!$D$7,VLOOKUP($A505,' Taxi out times'!$B$1072:$C$1692, 2, 0)*60)</f>
        <v>516.63461538461536</v>
      </c>
      <c r="E505" s="30">
        <f>IF(ISNA(VLOOKUP($A505,' Taxi out times'!$B$1693:$C$2329, 2, 0)), 'ICAO LTO Cycle times'!$D$7,VLOOKUP($A505,' Taxi out times'!$B$1693:$C$2329, 2, 0)*60)</f>
        <v>474.45414847161572</v>
      </c>
      <c r="F505" s="30">
        <f>IF(ISNA(VLOOKUP($A505,' Taxi out times'!$B$2330:$C$2997, 2, 0)), 'ICAO LTO Cycle times'!$D$7,VLOOKUP($A505,' Taxi out times'!$B$2330:$C$2997, 2, 0)*60)</f>
        <v>475.66399011735638</v>
      </c>
      <c r="G505" s="30">
        <f>IF(ISNA(VLOOKUP($A505,' Taxi out times'!$B$2998:$C$3661, 2, 0)), 'ICAO LTO Cycle times'!$D$7,VLOOKUP($A505,' Taxi out times'!$B$2998:$C$3661, 2, 0)*60)</f>
        <v>545.20634920634927</v>
      </c>
      <c r="H505" s="30">
        <f>IF(ISNA(VLOOKUP($A505,' Taxi out times'!$B$3662:$C$4362, 2, 0)), 'ICAO LTO Cycle times'!$D$7,VLOOKUP($A505,' Taxi out times'!$B$3662:$C$4362, 2, 0)*60)</f>
        <v>456.70761670761669</v>
      </c>
      <c r="I505" s="30">
        <f>IF(ISNA(VLOOKUP($A505,' Taxi out times'!$B$4363:$C$5052, 2, 0)), 'ICAO LTO Cycle times'!$D$7,VLOOKUP($A505,' Taxi out times'!$B$4363:$C$5052, 2, 0)*60)</f>
        <v>468.5042735042735</v>
      </c>
      <c r="J505" s="30">
        <f>IF(ISNA(VLOOKUP($A505,' Taxi out times'!$B$5053:$C$5713, 2, 0)), 'ICAO LTO Cycle times'!$D$7,VLOOKUP($A505,' Taxi out times'!$B$5053:$C$5713, 2, 0)*60)</f>
        <v>473.91069012178616</v>
      </c>
      <c r="K505" s="30">
        <f>IF(ISNA(VLOOKUP($A505,' Taxi out times'!$B$5714:$C$6466, 2, 0)), 'ICAO LTO Cycle times'!$D$7,VLOOKUP($A505,' Taxi out times'!$B$5713:$C$6466, 2, 0)*60)</f>
        <v>465.8009228740936</v>
      </c>
      <c r="L505" s="30">
        <f>IF(ISNA(VLOOKUP($A505,' Taxi out times'!$B$6467:$C$7195, 2, 0)), 'ICAO LTO Cycle times'!$D$7,VLOOKUP($A505,' Taxi out times'!$B$6467:$C$7195, 2, 0)*60)</f>
        <v>454.82305358948435</v>
      </c>
      <c r="M505" s="30">
        <f>IF(ISNA(VLOOKUP($A505,'Taxi in times'!$B$2:$C$483, 2, 0)), 'ICAO LTO Cycle times'!$D$8,VLOOKUP($A505,'Taxi in times'!$B$2:$C$483, 2, 0)*60)</f>
        <v>300.78260869565219</v>
      </c>
      <c r="N505" s="30">
        <f>IF(ISNA(VLOOKUP($A505,'Taxi in times'!$B$483:$C$1074, 2, 0)), 'ICAO LTO Cycle times'!$D$8,VLOOKUP($A505,'Taxi in times'!$B$483:$C$1074, 2, 0)*60)</f>
        <v>302.94277929155317</v>
      </c>
      <c r="O505" s="30">
        <f>IF(ISNA(VLOOKUP($A505,'Taxi in times'!$B$1074:$C$1700, 2, 0)), 'ICAO LTO Cycle times'!$D$8,VLOOKUP($A505,'Taxi in times'!$B$1074:$C$1700, 2, 0)*60)</f>
        <v>323</v>
      </c>
      <c r="P505" s="30">
        <f>IF(ISNA(VLOOKUP($A505,'Taxi in times'!$B$1700:$C$2346, 2, 0)), 'ICAO LTO Cycle times'!$D$8,VLOOKUP($A505,'Taxi in times'!$B$1700:$C$2346, 2, 0)*60)</f>
        <v>299.86636971046772</v>
      </c>
      <c r="Q505" s="30">
        <f>IF(ISNA(VLOOKUP($A505,'Taxi in times'!$B$2346:$C$3020, 2, 0)), 'ICAO LTO Cycle times'!$D$8,VLOOKUP($A505,'Taxi in times'!$B$2346:$C$3020, 2, 0)*60)</f>
        <v>297.04856787048567</v>
      </c>
      <c r="R505" s="30">
        <f>IF(ISNA(VLOOKUP($A505,'Taxi in times'!$B$3020:$C$3684, 2, 0)), 'ICAO LTO Cycle times'!$D$8,VLOOKUP($A505,'Taxi in times'!$B$3020:$C$3684, 2, 0)*60)</f>
        <v>294.64516129032262</v>
      </c>
      <c r="S505" s="30">
        <f>IF(ISNA(VLOOKUP($A505,'Taxi in times'!$B$3684:$C$4389, 2, 0)), 'ICAO LTO Cycle times'!$D$8,VLOOKUP($A505,'Taxi in times'!$B$3684:$C$4389, 2, 0)*60)</f>
        <v>306.92874692874693</v>
      </c>
      <c r="T505" s="30">
        <f>IF(ISNA(VLOOKUP($A505,'Taxi in times'!$B$4389:$C$5084, 2, 0)), 'ICAO LTO Cycle times'!$D$8,VLOOKUP($A505,'Taxi in times'!$B$4389:$C$5084, 2, 0)*60)</f>
        <v>310.89752650176678</v>
      </c>
      <c r="U505" s="30">
        <f>IF(ISNA(VLOOKUP($A505,'Taxi in times'!$B$5085:$C$5749, 2, 0)), 'ICAO LTO Cycle times'!$D$8,VLOOKUP($A505,'Taxi in times'!$B$5085:$C$5749, 2, 0)*60)</f>
        <v>298.4949152542373</v>
      </c>
      <c r="V505" s="30">
        <f>IF(ISNA(VLOOKUP($A505,'Taxi in times'!$B$5750:$C$6509, 2, 0)), 'ICAO LTO Cycle times'!$D$8,VLOOKUP($A505,'Taxi in times'!$B$5750:$C$6509, 2, 0)*60)</f>
        <v>288.59405940594058</v>
      </c>
      <c r="W505" s="30">
        <f>IF(ISNA(VLOOKUP($A505,'Taxi in times'!$B$6510:$C$7239, 2, 0)), 'ICAO LTO Cycle times'!$D$8,VLOOKUP($A505,'Taxi in times'!$B$6510:$C$7239, 2, 0)*60)</f>
        <v>275.20161290322579</v>
      </c>
    </row>
    <row r="506" spans="1:23">
      <c r="A506" s="3" t="s">
        <v>765</v>
      </c>
      <c r="B506" s="30">
        <f>IF(ISNA(VLOOKUP($A506,' Taxi out times'!$B$2:$C$483, 2, 0)), 'ICAO LTO Cycle times'!$D$7,VLOOKUP($A506,' Taxi out times'!$B$2:$C$483, 2, 0)*60)</f>
        <v>1140</v>
      </c>
      <c r="C506" s="30">
        <f>IF(ISNA(VLOOKUP($A506,' Taxi out times'!$B$484:$C$1071, 2, 0)), 'ICAO LTO Cycle times'!$D$7,VLOOKUP($A506,' Taxi out times'!$B$484:$C$1071, 2, 0)*60)</f>
        <v>1140</v>
      </c>
      <c r="D506" s="30">
        <f>IF(ISNA(VLOOKUP($A506,' Taxi out times'!$B$1072:$C$1692, 2, 0)), 'ICAO LTO Cycle times'!$D$7,VLOOKUP($A506,' Taxi out times'!$B$1072:$C$1692, 2, 0)*60)</f>
        <v>1140</v>
      </c>
      <c r="E506" s="30">
        <f>IF(ISNA(VLOOKUP($A506,' Taxi out times'!$B$1693:$C$2329, 2, 0)), 'ICAO LTO Cycle times'!$D$7,VLOOKUP($A506,' Taxi out times'!$B$1693:$C$2329, 2, 0)*60)</f>
        <v>261.85185185185185</v>
      </c>
      <c r="F506" s="30">
        <f>IF(ISNA(VLOOKUP($A506,' Taxi out times'!$B$2330:$C$2997, 2, 0)), 'ICAO LTO Cycle times'!$D$7,VLOOKUP($A506,' Taxi out times'!$B$2330:$C$2997, 2, 0)*60)</f>
        <v>251.27272727272725</v>
      </c>
      <c r="G506" s="30">
        <f>IF(ISNA(VLOOKUP($A506,' Taxi out times'!$B$2998:$C$3661, 2, 0)), 'ICAO LTO Cycle times'!$D$7,VLOOKUP($A506,' Taxi out times'!$B$2998:$C$3661, 2, 0)*60)</f>
        <v>1140</v>
      </c>
      <c r="H506" s="30">
        <f>IF(ISNA(VLOOKUP($A506,' Taxi out times'!$B$3662:$C$4362, 2, 0)), 'ICAO LTO Cycle times'!$D$7,VLOOKUP($A506,' Taxi out times'!$B$3662:$C$4362, 2, 0)*60)</f>
        <v>276.57534246575347</v>
      </c>
      <c r="I506" s="30">
        <f>IF(ISNA(VLOOKUP($A506,' Taxi out times'!$B$4363:$C$5052, 2, 0)), 'ICAO LTO Cycle times'!$D$7,VLOOKUP($A506,' Taxi out times'!$B$4363:$C$5052, 2, 0)*60)</f>
        <v>330.60240963855421</v>
      </c>
      <c r="J506" s="30">
        <f>IF(ISNA(VLOOKUP($A506,' Taxi out times'!$B$5053:$C$5713, 2, 0)), 'ICAO LTO Cycle times'!$D$7,VLOOKUP($A506,' Taxi out times'!$B$5053:$C$5713, 2, 0)*60)</f>
        <v>412.12355212355209</v>
      </c>
      <c r="K506" s="30">
        <f>IF(ISNA(VLOOKUP($A506,' Taxi out times'!$B$5714:$C$6466, 2, 0)), 'ICAO LTO Cycle times'!$D$7,VLOOKUP($A506,' Taxi out times'!$B$5713:$C$6466, 2, 0)*60)</f>
        <v>417.66536964980548</v>
      </c>
      <c r="L506" s="30">
        <f>IF(ISNA(VLOOKUP($A506,' Taxi out times'!$B$6467:$C$7195, 2, 0)), 'ICAO LTO Cycle times'!$D$7,VLOOKUP($A506,' Taxi out times'!$B$6467:$C$7195, 2, 0)*60)</f>
        <v>1140</v>
      </c>
      <c r="M506" s="30">
        <f>IF(ISNA(VLOOKUP($A506,'Taxi in times'!$B$2:$C$483, 2, 0)), 'ICAO LTO Cycle times'!$D$8,VLOOKUP($A506,'Taxi in times'!$B$2:$C$483, 2, 0)*60)</f>
        <v>420</v>
      </c>
      <c r="N506" s="30">
        <f>IF(ISNA(VLOOKUP($A506,'Taxi in times'!$B$483:$C$1074, 2, 0)), 'ICAO LTO Cycle times'!$D$8,VLOOKUP($A506,'Taxi in times'!$B$483:$C$1074, 2, 0)*60)</f>
        <v>420</v>
      </c>
      <c r="O506" s="30">
        <f>IF(ISNA(VLOOKUP($A506,'Taxi in times'!$B$1074:$C$1700, 2, 0)), 'ICAO LTO Cycle times'!$D$8,VLOOKUP($A506,'Taxi in times'!$B$1074:$C$1700, 2, 0)*60)</f>
        <v>420</v>
      </c>
      <c r="P506" s="30">
        <f>IF(ISNA(VLOOKUP($A506,'Taxi in times'!$B$1700:$C$2346, 2, 0)), 'ICAO LTO Cycle times'!$D$8,VLOOKUP($A506,'Taxi in times'!$B$1700:$C$2346, 2, 0)*60)</f>
        <v>224.34782608695653</v>
      </c>
      <c r="Q506" s="30">
        <f>IF(ISNA(VLOOKUP($A506,'Taxi in times'!$B$2346:$C$3020, 2, 0)), 'ICAO LTO Cycle times'!$D$8,VLOOKUP($A506,'Taxi in times'!$B$2346:$C$3020, 2, 0)*60)</f>
        <v>228.36363636363637</v>
      </c>
      <c r="R506" s="30">
        <f>IF(ISNA(VLOOKUP($A506,'Taxi in times'!$B$3020:$C$3684, 2, 0)), 'ICAO LTO Cycle times'!$D$8,VLOOKUP($A506,'Taxi in times'!$B$3020:$C$3684, 2, 0)*60)</f>
        <v>420</v>
      </c>
      <c r="S506" s="30">
        <f>IF(ISNA(VLOOKUP($A506,'Taxi in times'!$B$3684:$C$4389, 2, 0)), 'ICAO LTO Cycle times'!$D$8,VLOOKUP($A506,'Taxi in times'!$B$3684:$C$4389, 2, 0)*60)</f>
        <v>225.63380281690141</v>
      </c>
      <c r="T506" s="30">
        <f>IF(ISNA(VLOOKUP($A506,'Taxi in times'!$B$4389:$C$5084, 2, 0)), 'ICAO LTO Cycle times'!$D$8,VLOOKUP($A506,'Taxi in times'!$B$4389:$C$5084, 2, 0)*60)</f>
        <v>231.60493827160494</v>
      </c>
      <c r="U506" s="30">
        <f>IF(ISNA(VLOOKUP($A506,'Taxi in times'!$B$5085:$C$5749, 2, 0)), 'ICAO LTO Cycle times'!$D$8,VLOOKUP($A506,'Taxi in times'!$B$5085:$C$5749, 2, 0)*60)</f>
        <v>296.65338645418325</v>
      </c>
      <c r="V506" s="30">
        <f>IF(ISNA(VLOOKUP($A506,'Taxi in times'!$B$5750:$C$6509, 2, 0)), 'ICAO LTO Cycle times'!$D$8,VLOOKUP($A506,'Taxi in times'!$B$5750:$C$6509, 2, 0)*60)</f>
        <v>242.8125</v>
      </c>
      <c r="W506" s="30">
        <f>IF(ISNA(VLOOKUP($A506,'Taxi in times'!$B$6510:$C$7239, 2, 0)), 'ICAO LTO Cycle times'!$D$8,VLOOKUP($A506,'Taxi in times'!$B$6510:$C$7239, 2, 0)*60)</f>
        <v>420</v>
      </c>
    </row>
    <row r="507" spans="1:23">
      <c r="A507" s="3" t="s">
        <v>766</v>
      </c>
      <c r="B507" s="30">
        <f>IF(ISNA(VLOOKUP($A507,' Taxi out times'!$B$2:$C$483, 2, 0)), 'ICAO LTO Cycle times'!$D$7,VLOOKUP($A507,' Taxi out times'!$B$2:$C$483, 2, 0)*60)</f>
        <v>1140</v>
      </c>
      <c r="C507" s="30">
        <f>IF(ISNA(VLOOKUP($A507,' Taxi out times'!$B$484:$C$1071, 2, 0)), 'ICAO LTO Cycle times'!$D$7,VLOOKUP($A507,' Taxi out times'!$B$484:$C$1071, 2, 0)*60)</f>
        <v>475.59633027522938</v>
      </c>
      <c r="D507" s="30">
        <f>IF(ISNA(VLOOKUP($A507,' Taxi out times'!$B$1072:$C$1692, 2, 0)), 'ICAO LTO Cycle times'!$D$7,VLOOKUP($A507,' Taxi out times'!$B$1072:$C$1692, 2, 0)*60)</f>
        <v>480.92783505154637</v>
      </c>
      <c r="E507" s="30">
        <f>IF(ISNA(VLOOKUP($A507,' Taxi out times'!$B$1693:$C$2329, 2, 0)), 'ICAO LTO Cycle times'!$D$7,VLOOKUP($A507,' Taxi out times'!$B$1693:$C$2329, 2, 0)*60)</f>
        <v>462.92134831460675</v>
      </c>
      <c r="F507" s="30">
        <f>IF(ISNA(VLOOKUP($A507,' Taxi out times'!$B$2330:$C$2997, 2, 0)), 'ICAO LTO Cycle times'!$D$7,VLOOKUP($A507,' Taxi out times'!$B$2330:$C$2997, 2, 0)*60)</f>
        <v>503.05882352941177</v>
      </c>
      <c r="G507" s="30">
        <f>IF(ISNA(VLOOKUP($A507,' Taxi out times'!$B$2998:$C$3661, 2, 0)), 'ICAO LTO Cycle times'!$D$7,VLOOKUP($A507,' Taxi out times'!$B$2998:$C$3661, 2, 0)*60)</f>
        <v>493.85454545454542</v>
      </c>
      <c r="H507" s="30">
        <f>IF(ISNA(VLOOKUP($A507,' Taxi out times'!$B$3662:$C$4362, 2, 0)), 'ICAO LTO Cycle times'!$D$7,VLOOKUP($A507,' Taxi out times'!$B$3662:$C$4362, 2, 0)*60)</f>
        <v>558.42105263157896</v>
      </c>
      <c r="I507" s="30">
        <f>IF(ISNA(VLOOKUP($A507,' Taxi out times'!$B$4363:$C$5052, 2, 0)), 'ICAO LTO Cycle times'!$D$7,VLOOKUP($A507,' Taxi out times'!$B$4363:$C$5052, 2, 0)*60)</f>
        <v>606.88336520076484</v>
      </c>
      <c r="J507" s="30">
        <f>IF(ISNA(VLOOKUP($A507,' Taxi out times'!$B$5053:$C$5713, 2, 0)), 'ICAO LTO Cycle times'!$D$7,VLOOKUP($A507,' Taxi out times'!$B$5053:$C$5713, 2, 0)*60)</f>
        <v>546.20689655172418</v>
      </c>
      <c r="K507" s="30">
        <f>IF(ISNA(VLOOKUP($A507,' Taxi out times'!$B$5714:$C$6466, 2, 0)), 'ICAO LTO Cycle times'!$D$7,VLOOKUP($A507,' Taxi out times'!$B$5713:$C$6466, 2, 0)*60)</f>
        <v>502.72300469483571</v>
      </c>
      <c r="L507" s="30">
        <f>IF(ISNA(VLOOKUP($A507,' Taxi out times'!$B$6467:$C$7195, 2, 0)), 'ICAO LTO Cycle times'!$D$7,VLOOKUP($A507,' Taxi out times'!$B$6467:$C$7195, 2, 0)*60)</f>
        <v>471.6</v>
      </c>
      <c r="M507" s="30">
        <f>IF(ISNA(VLOOKUP($A507,'Taxi in times'!$B$2:$C$483, 2, 0)), 'ICAO LTO Cycle times'!$D$8,VLOOKUP($A507,'Taxi in times'!$B$2:$C$483, 2, 0)*60)</f>
        <v>420</v>
      </c>
      <c r="N507" s="30">
        <f>IF(ISNA(VLOOKUP($A507,'Taxi in times'!$B$483:$C$1074, 2, 0)), 'ICAO LTO Cycle times'!$D$8,VLOOKUP($A507,'Taxi in times'!$B$483:$C$1074, 2, 0)*60)</f>
        <v>424.44444444444446</v>
      </c>
      <c r="O507" s="30">
        <f>IF(ISNA(VLOOKUP($A507,'Taxi in times'!$B$1074:$C$1700, 2, 0)), 'ICAO LTO Cycle times'!$D$8,VLOOKUP($A507,'Taxi in times'!$B$1074:$C$1700, 2, 0)*60)</f>
        <v>396.42857142857139</v>
      </c>
      <c r="P507" s="30">
        <f>IF(ISNA(VLOOKUP($A507,'Taxi in times'!$B$1700:$C$2346, 2, 0)), 'ICAO LTO Cycle times'!$D$8,VLOOKUP($A507,'Taxi in times'!$B$1700:$C$2346, 2, 0)*60)</f>
        <v>386.31970260223045</v>
      </c>
      <c r="Q507" s="30">
        <f>IF(ISNA(VLOOKUP($A507,'Taxi in times'!$B$2346:$C$3020, 2, 0)), 'ICAO LTO Cycle times'!$D$8,VLOOKUP($A507,'Taxi in times'!$B$2346:$C$3020, 2, 0)*60)</f>
        <v>360</v>
      </c>
      <c r="R507" s="30">
        <f>IF(ISNA(VLOOKUP($A507,'Taxi in times'!$B$3020:$C$3684, 2, 0)), 'ICAO LTO Cycle times'!$D$8,VLOOKUP($A507,'Taxi in times'!$B$3020:$C$3684, 2, 0)*60)</f>
        <v>362.15827338129498</v>
      </c>
      <c r="S507" s="30">
        <f>IF(ISNA(VLOOKUP($A507,'Taxi in times'!$B$3684:$C$4389, 2, 0)), 'ICAO LTO Cycle times'!$D$8,VLOOKUP($A507,'Taxi in times'!$B$3684:$C$4389, 2, 0)*60)</f>
        <v>369.61267605633805</v>
      </c>
      <c r="T507" s="30">
        <f>IF(ISNA(VLOOKUP($A507,'Taxi in times'!$B$4389:$C$5084, 2, 0)), 'ICAO LTO Cycle times'!$D$8,VLOOKUP($A507,'Taxi in times'!$B$4389:$C$5084, 2, 0)*60)</f>
        <v>368.12977099236645</v>
      </c>
      <c r="U507" s="30">
        <f>IF(ISNA(VLOOKUP($A507,'Taxi in times'!$B$5085:$C$5749, 2, 0)), 'ICAO LTO Cycle times'!$D$8,VLOOKUP($A507,'Taxi in times'!$B$5085:$C$5749, 2, 0)*60)</f>
        <v>372.35584843492586</v>
      </c>
      <c r="V507" s="30">
        <f>IF(ISNA(VLOOKUP($A507,'Taxi in times'!$B$5750:$C$6509, 2, 0)), 'ICAO LTO Cycle times'!$D$8,VLOOKUP($A507,'Taxi in times'!$B$5750:$C$6509, 2, 0)*60)</f>
        <v>379.03654485049833</v>
      </c>
      <c r="W507" s="30">
        <f>IF(ISNA(VLOOKUP($A507,'Taxi in times'!$B$6510:$C$7239, 2, 0)), 'ICAO LTO Cycle times'!$D$8,VLOOKUP($A507,'Taxi in times'!$B$6510:$C$7239, 2, 0)*60)</f>
        <v>370.94890510948903</v>
      </c>
    </row>
    <row r="508" spans="1:23">
      <c r="A508" s="3" t="s">
        <v>767</v>
      </c>
      <c r="B508" s="30">
        <f>IF(ISNA(VLOOKUP($A508,' Taxi out times'!$B$2:$C$483, 2, 0)), 'ICAO LTO Cycle times'!$D$7,VLOOKUP($A508,' Taxi out times'!$B$2:$C$483, 2, 0)*60)</f>
        <v>522.91525423728808</v>
      </c>
      <c r="C508" s="30">
        <f>IF(ISNA(VLOOKUP($A508,' Taxi out times'!$B$484:$C$1071, 2, 0)), 'ICAO LTO Cycle times'!$D$7,VLOOKUP($A508,' Taxi out times'!$B$484:$C$1071, 2, 0)*60)</f>
        <v>520.64367816091954</v>
      </c>
      <c r="D508" s="30">
        <f>IF(ISNA(VLOOKUP($A508,' Taxi out times'!$B$1072:$C$1692, 2, 0)), 'ICAO LTO Cycle times'!$D$7,VLOOKUP($A508,' Taxi out times'!$B$1072:$C$1692, 2, 0)*60)</f>
        <v>522.68614779432426</v>
      </c>
      <c r="E508" s="30">
        <f>IF(ISNA(VLOOKUP($A508,' Taxi out times'!$B$1693:$C$2329, 2, 0)), 'ICAO LTO Cycle times'!$D$7,VLOOKUP($A508,' Taxi out times'!$B$1693:$C$2329, 2, 0)*60)</f>
        <v>534.20520542052054</v>
      </c>
      <c r="F508" s="30">
        <f>IF(ISNA(VLOOKUP($A508,' Taxi out times'!$B$2330:$C$2997, 2, 0)), 'ICAO LTO Cycle times'!$D$7,VLOOKUP($A508,' Taxi out times'!$B$2330:$C$2997, 2, 0)*60)</f>
        <v>471.80722891566268</v>
      </c>
      <c r="G508" s="30">
        <f>IF(ISNA(VLOOKUP($A508,' Taxi out times'!$B$2998:$C$3661, 2, 0)), 'ICAO LTO Cycle times'!$D$7,VLOOKUP($A508,' Taxi out times'!$B$2998:$C$3661, 2, 0)*60)</f>
        <v>493.96633350867967</v>
      </c>
      <c r="H508" s="30">
        <f>IF(ISNA(VLOOKUP($A508,' Taxi out times'!$B$3662:$C$4362, 2, 0)), 'ICAO LTO Cycle times'!$D$7,VLOOKUP($A508,' Taxi out times'!$B$3662:$C$4362, 2, 0)*60)</f>
        <v>521.28177966101703</v>
      </c>
      <c r="I508" s="30">
        <f>IF(ISNA(VLOOKUP($A508,' Taxi out times'!$B$4363:$C$5052, 2, 0)), 'ICAO LTO Cycle times'!$D$7,VLOOKUP($A508,' Taxi out times'!$B$4363:$C$5052, 2, 0)*60)</f>
        <v>509.77055449330783</v>
      </c>
      <c r="J508" s="30">
        <f>IF(ISNA(VLOOKUP($A508,' Taxi out times'!$B$5053:$C$5713, 2, 0)), 'ICAO LTO Cycle times'!$D$7,VLOOKUP($A508,' Taxi out times'!$B$5053:$C$5713, 2, 0)*60)</f>
        <v>528.75348318781346</v>
      </c>
      <c r="K508" s="30">
        <f>IF(ISNA(VLOOKUP($A508,' Taxi out times'!$B$5714:$C$6466, 2, 0)), 'ICAO LTO Cycle times'!$D$7,VLOOKUP($A508,' Taxi out times'!$B$5713:$C$6466, 2, 0)*60)</f>
        <v>519.44974733295908</v>
      </c>
      <c r="L508" s="30">
        <f>IF(ISNA(VLOOKUP($A508,' Taxi out times'!$B$6467:$C$7195, 2, 0)), 'ICAO LTO Cycle times'!$D$7,VLOOKUP($A508,' Taxi out times'!$B$6467:$C$7195, 2, 0)*60)</f>
        <v>493.47199999999998</v>
      </c>
      <c r="M508" s="30">
        <f>IF(ISNA(VLOOKUP($A508,'Taxi in times'!$B$2:$C$483, 2, 0)), 'ICAO LTO Cycle times'!$D$8,VLOOKUP($A508,'Taxi in times'!$B$2:$C$483, 2, 0)*60)</f>
        <v>293.43909348441923</v>
      </c>
      <c r="N508" s="30">
        <f>IF(ISNA(VLOOKUP($A508,'Taxi in times'!$B$483:$C$1074, 2, 0)), 'ICAO LTO Cycle times'!$D$8,VLOOKUP($A508,'Taxi in times'!$B$483:$C$1074, 2, 0)*60)</f>
        <v>288.3819018404908</v>
      </c>
      <c r="O508" s="30">
        <f>IF(ISNA(VLOOKUP($A508,'Taxi in times'!$B$1074:$C$1700, 2, 0)), 'ICAO LTO Cycle times'!$D$8,VLOOKUP($A508,'Taxi in times'!$B$1074:$C$1700, 2, 0)*60)</f>
        <v>279.56398640996605</v>
      </c>
      <c r="P508" s="30">
        <f>IF(ISNA(VLOOKUP($A508,'Taxi in times'!$B$1700:$C$2346, 2, 0)), 'ICAO LTO Cycle times'!$D$8,VLOOKUP($A508,'Taxi in times'!$B$1700:$C$2346, 2, 0)*60)</f>
        <v>283.72093023255815</v>
      </c>
      <c r="Q508" s="30">
        <f>IF(ISNA(VLOOKUP($A508,'Taxi in times'!$B$2346:$C$3020, 2, 0)), 'ICAO LTO Cycle times'!$D$8,VLOOKUP($A508,'Taxi in times'!$B$2346:$C$3020, 2, 0)*60)</f>
        <v>263.58049432197731</v>
      </c>
      <c r="R508" s="30">
        <f>IF(ISNA(VLOOKUP($A508,'Taxi in times'!$B$3020:$C$3684, 2, 0)), 'ICAO LTO Cycle times'!$D$8,VLOOKUP($A508,'Taxi in times'!$B$3020:$C$3684, 2, 0)*60)</f>
        <v>266.05948933929983</v>
      </c>
      <c r="S508" s="30">
        <f>IF(ISNA(VLOOKUP($A508,'Taxi in times'!$B$3684:$C$4389, 2, 0)), 'ICAO LTO Cycle times'!$D$8,VLOOKUP($A508,'Taxi in times'!$B$3684:$C$4389, 2, 0)*60)</f>
        <v>282.63689526847418</v>
      </c>
      <c r="T508" s="30">
        <f>IF(ISNA(VLOOKUP($A508,'Taxi in times'!$B$4389:$C$5084, 2, 0)), 'ICAO LTO Cycle times'!$D$8,VLOOKUP($A508,'Taxi in times'!$B$4389:$C$5084, 2, 0)*60)</f>
        <v>285.38299097715492</v>
      </c>
      <c r="U508" s="30">
        <f>IF(ISNA(VLOOKUP($A508,'Taxi in times'!$B$5085:$C$5749, 2, 0)), 'ICAO LTO Cycle times'!$D$8,VLOOKUP($A508,'Taxi in times'!$B$5085:$C$5749, 2, 0)*60)</f>
        <v>300.66964285714289</v>
      </c>
      <c r="V508" s="30">
        <f>IF(ISNA(VLOOKUP($A508,'Taxi in times'!$B$5750:$C$6509, 2, 0)), 'ICAO LTO Cycle times'!$D$8,VLOOKUP($A508,'Taxi in times'!$B$5750:$C$6509, 2, 0)*60)</f>
        <v>298.06741573033707</v>
      </c>
      <c r="W508" s="30">
        <f>IF(ISNA(VLOOKUP($A508,'Taxi in times'!$B$6510:$C$7239, 2, 0)), 'ICAO LTO Cycle times'!$D$8,VLOOKUP($A508,'Taxi in times'!$B$6510:$C$7239, 2, 0)*60)</f>
        <v>280.61982367085227</v>
      </c>
    </row>
    <row r="509" spans="1:23">
      <c r="A509" s="3" t="s">
        <v>768</v>
      </c>
      <c r="B509" s="30">
        <f>IF(ISNA(VLOOKUP($A509,' Taxi out times'!$B$2:$C$483, 2, 0)), 'ICAO LTO Cycle times'!$D$7,VLOOKUP($A509,' Taxi out times'!$B$2:$C$483, 2, 0)*60)</f>
        <v>603.72670807453426</v>
      </c>
      <c r="C509" s="30">
        <f>IF(ISNA(VLOOKUP($A509,' Taxi out times'!$B$484:$C$1071, 2, 0)), 'ICAO LTO Cycle times'!$D$7,VLOOKUP($A509,' Taxi out times'!$B$484:$C$1071, 2, 0)*60)</f>
        <v>544.5333333333333</v>
      </c>
      <c r="D509" s="30">
        <f>IF(ISNA(VLOOKUP($A509,' Taxi out times'!$B$1072:$C$1692, 2, 0)), 'ICAO LTO Cycle times'!$D$7,VLOOKUP($A509,' Taxi out times'!$B$1072:$C$1692, 2, 0)*60)</f>
        <v>551.72932330827064</v>
      </c>
      <c r="E509" s="30">
        <f>IF(ISNA(VLOOKUP($A509,' Taxi out times'!$B$1693:$C$2329, 2, 0)), 'ICAO LTO Cycle times'!$D$7,VLOOKUP($A509,' Taxi out times'!$B$1693:$C$2329, 2, 0)*60)</f>
        <v>370.40816326530609</v>
      </c>
      <c r="F509" s="30">
        <f>IF(ISNA(VLOOKUP($A509,' Taxi out times'!$B$2330:$C$2997, 2, 0)), 'ICAO LTO Cycle times'!$D$7,VLOOKUP($A509,' Taxi out times'!$B$2330:$C$2997, 2, 0)*60)</f>
        <v>339.30194805194805</v>
      </c>
      <c r="G509" s="30">
        <f>IF(ISNA(VLOOKUP($A509,' Taxi out times'!$B$2998:$C$3661, 2, 0)), 'ICAO LTO Cycle times'!$D$7,VLOOKUP($A509,' Taxi out times'!$B$2998:$C$3661, 2, 0)*60)</f>
        <v>508.20000000000005</v>
      </c>
      <c r="H509" s="30">
        <f>IF(ISNA(VLOOKUP($A509,' Taxi out times'!$B$3662:$C$4362, 2, 0)), 'ICAO LTO Cycle times'!$D$7,VLOOKUP($A509,' Taxi out times'!$B$3662:$C$4362, 2, 0)*60)</f>
        <v>376.57458563535909</v>
      </c>
      <c r="I509" s="30">
        <f>IF(ISNA(VLOOKUP($A509,' Taxi out times'!$B$4363:$C$5052, 2, 0)), 'ICAO LTO Cycle times'!$D$7,VLOOKUP($A509,' Taxi out times'!$B$4363:$C$5052, 2, 0)*60)</f>
        <v>398.07166123778501</v>
      </c>
      <c r="J509" s="30">
        <f>IF(ISNA(VLOOKUP($A509,' Taxi out times'!$B$5053:$C$5713, 2, 0)), 'ICAO LTO Cycle times'!$D$7,VLOOKUP($A509,' Taxi out times'!$B$5053:$C$5713, 2, 0)*60)</f>
        <v>445.86599241466496</v>
      </c>
      <c r="K509" s="30">
        <f>IF(ISNA(VLOOKUP($A509,' Taxi out times'!$B$5714:$C$6466, 2, 0)), 'ICAO LTO Cycle times'!$D$7,VLOOKUP($A509,' Taxi out times'!$B$5713:$C$6466, 2, 0)*60)</f>
        <v>416.24755700325733</v>
      </c>
      <c r="L509" s="30">
        <f>IF(ISNA(VLOOKUP($A509,' Taxi out times'!$B$6467:$C$7195, 2, 0)), 'ICAO LTO Cycle times'!$D$7,VLOOKUP($A509,' Taxi out times'!$B$6467:$C$7195, 2, 0)*60)</f>
        <v>431.79310344827587</v>
      </c>
      <c r="M509" s="30">
        <f>IF(ISNA(VLOOKUP($A509,'Taxi in times'!$B$2:$C$483, 2, 0)), 'ICAO LTO Cycle times'!$D$8,VLOOKUP($A509,'Taxi in times'!$B$2:$C$483, 2, 0)*60)</f>
        <v>283.9751552795031</v>
      </c>
      <c r="N509" s="30">
        <f>IF(ISNA(VLOOKUP($A509,'Taxi in times'!$B$483:$C$1074, 2, 0)), 'ICAO LTO Cycle times'!$D$8,VLOOKUP($A509,'Taxi in times'!$B$483:$C$1074, 2, 0)*60)</f>
        <v>285.4545454545455</v>
      </c>
      <c r="O509" s="30">
        <f>IF(ISNA(VLOOKUP($A509,'Taxi in times'!$B$1074:$C$1700, 2, 0)), 'ICAO LTO Cycle times'!$D$8,VLOOKUP($A509,'Taxi in times'!$B$1074:$C$1700, 2, 0)*60)</f>
        <v>285</v>
      </c>
      <c r="P509" s="30">
        <f>IF(ISNA(VLOOKUP($A509,'Taxi in times'!$B$1700:$C$2346, 2, 0)), 'ICAO LTO Cycle times'!$D$8,VLOOKUP($A509,'Taxi in times'!$B$1700:$C$2346, 2, 0)*60)</f>
        <v>279.86440677966101</v>
      </c>
      <c r="Q509" s="30">
        <f>IF(ISNA(VLOOKUP($A509,'Taxi in times'!$B$2346:$C$3020, 2, 0)), 'ICAO LTO Cycle times'!$D$8,VLOOKUP($A509,'Taxi in times'!$B$2346:$C$3020, 2, 0)*60)</f>
        <v>280.9046849757674</v>
      </c>
      <c r="R509" s="30">
        <f>IF(ISNA(VLOOKUP($A509,'Taxi in times'!$B$3020:$C$3684, 2, 0)), 'ICAO LTO Cycle times'!$D$8,VLOOKUP($A509,'Taxi in times'!$B$3020:$C$3684, 2, 0)*60)</f>
        <v>301.79104477611941</v>
      </c>
      <c r="S509" s="30">
        <f>IF(ISNA(VLOOKUP($A509,'Taxi in times'!$B$3684:$C$4389, 2, 0)), 'ICAO LTO Cycle times'!$D$8,VLOOKUP($A509,'Taxi in times'!$B$3684:$C$4389, 2, 0)*60)</f>
        <v>277.09792709077914</v>
      </c>
      <c r="T509" s="30">
        <f>IF(ISNA(VLOOKUP($A509,'Taxi in times'!$B$4389:$C$5084, 2, 0)), 'ICAO LTO Cycle times'!$D$8,VLOOKUP($A509,'Taxi in times'!$B$4389:$C$5084, 2, 0)*60)</f>
        <v>279.73821989528795</v>
      </c>
      <c r="U509" s="30">
        <f>IF(ISNA(VLOOKUP($A509,'Taxi in times'!$B$5085:$C$5749, 2, 0)), 'ICAO LTO Cycle times'!$D$8,VLOOKUP($A509,'Taxi in times'!$B$5085:$C$5749, 2, 0)*60)</f>
        <v>321.85255198487715</v>
      </c>
      <c r="V509" s="30">
        <f>IF(ISNA(VLOOKUP($A509,'Taxi in times'!$B$5750:$C$6509, 2, 0)), 'ICAO LTO Cycle times'!$D$8,VLOOKUP($A509,'Taxi in times'!$B$5750:$C$6509, 2, 0)*60)</f>
        <v>283.52250489236792</v>
      </c>
      <c r="W509" s="30">
        <f>IF(ISNA(VLOOKUP($A509,'Taxi in times'!$B$6510:$C$7239, 2, 0)), 'ICAO LTO Cycle times'!$D$8,VLOOKUP($A509,'Taxi in times'!$B$6510:$C$7239, 2, 0)*60)</f>
        <v>302.5</v>
      </c>
    </row>
    <row r="510" spans="1:23">
      <c r="A510" s="3" t="s">
        <v>769</v>
      </c>
      <c r="B510" s="30">
        <f>IF(ISNA(VLOOKUP($A510,' Taxi out times'!$B$2:$C$483, 2, 0)), 'ICAO LTO Cycle times'!$D$7,VLOOKUP($A510,' Taxi out times'!$B$2:$C$483, 2, 0)*60)</f>
        <v>457.80257510729615</v>
      </c>
      <c r="C510" s="30">
        <f>IF(ISNA(VLOOKUP($A510,' Taxi out times'!$B$484:$C$1071, 2, 0)), 'ICAO LTO Cycle times'!$D$7,VLOOKUP($A510,' Taxi out times'!$B$484:$C$1071, 2, 0)*60)</f>
        <v>467.72587794067505</v>
      </c>
      <c r="D510" s="30">
        <f>IF(ISNA(VLOOKUP($A510,' Taxi out times'!$B$1072:$C$1692, 2, 0)), 'ICAO LTO Cycle times'!$D$7,VLOOKUP($A510,' Taxi out times'!$B$1072:$C$1692, 2, 0)*60)</f>
        <v>474.67972871137903</v>
      </c>
      <c r="E510" s="30">
        <f>IF(ISNA(VLOOKUP($A510,' Taxi out times'!$B$1693:$C$2329, 2, 0)), 'ICAO LTO Cycle times'!$D$7,VLOOKUP($A510,' Taxi out times'!$B$1693:$C$2329, 2, 0)*60)</f>
        <v>472.81015579919216</v>
      </c>
      <c r="F510" s="30">
        <f>IF(ISNA(VLOOKUP($A510,' Taxi out times'!$B$2330:$C$2997, 2, 0)), 'ICAO LTO Cycle times'!$D$7,VLOOKUP($A510,' Taxi out times'!$B$2330:$C$2997, 2, 0)*60)</f>
        <v>462.46960486322189</v>
      </c>
      <c r="G510" s="30">
        <f>IF(ISNA(VLOOKUP($A510,' Taxi out times'!$B$2998:$C$3661, 2, 0)), 'ICAO LTO Cycle times'!$D$7,VLOOKUP($A510,' Taxi out times'!$B$2998:$C$3661, 2, 0)*60)</f>
        <v>460.17592791246511</v>
      </c>
      <c r="H510" s="30">
        <f>IF(ISNA(VLOOKUP($A510,' Taxi out times'!$B$3662:$C$4362, 2, 0)), 'ICAO LTO Cycle times'!$D$7,VLOOKUP($A510,' Taxi out times'!$B$3662:$C$4362, 2, 0)*60)</f>
        <v>474.84714613889378</v>
      </c>
      <c r="I510" s="30">
        <f>IF(ISNA(VLOOKUP($A510,' Taxi out times'!$B$4363:$C$5052, 2, 0)), 'ICAO LTO Cycle times'!$D$7,VLOOKUP($A510,' Taxi out times'!$B$4363:$C$5052, 2, 0)*60)</f>
        <v>489.88110026619336</v>
      </c>
      <c r="J510" s="30">
        <f>IF(ISNA(VLOOKUP($A510,' Taxi out times'!$B$5053:$C$5713, 2, 0)), 'ICAO LTO Cycle times'!$D$7,VLOOKUP($A510,' Taxi out times'!$B$5053:$C$5713, 2, 0)*60)</f>
        <v>506.40427599611269</v>
      </c>
      <c r="K510" s="30">
        <f>IF(ISNA(VLOOKUP($A510,' Taxi out times'!$B$5714:$C$6466, 2, 0)), 'ICAO LTO Cycle times'!$D$7,VLOOKUP($A510,' Taxi out times'!$B$5713:$C$6466, 2, 0)*60)</f>
        <v>503.71939736346519</v>
      </c>
      <c r="L510" s="30">
        <f>IF(ISNA(VLOOKUP($A510,' Taxi out times'!$B$6467:$C$7195, 2, 0)), 'ICAO LTO Cycle times'!$D$7,VLOOKUP($A510,' Taxi out times'!$B$6467:$C$7195, 2, 0)*60)</f>
        <v>478.25414364640881</v>
      </c>
      <c r="M510" s="30">
        <f>IF(ISNA(VLOOKUP($A510,'Taxi in times'!$B$2:$C$483, 2, 0)), 'ICAO LTO Cycle times'!$D$8,VLOOKUP($A510,'Taxi in times'!$B$2:$C$483, 2, 0)*60)</f>
        <v>269.00900900900899</v>
      </c>
      <c r="N510" s="30">
        <f>IF(ISNA(VLOOKUP($A510,'Taxi in times'!$B$483:$C$1074, 2, 0)), 'ICAO LTO Cycle times'!$D$8,VLOOKUP($A510,'Taxi in times'!$B$483:$C$1074, 2, 0)*60)</f>
        <v>276.42492339121554</v>
      </c>
      <c r="O510" s="30">
        <f>IF(ISNA(VLOOKUP($A510,'Taxi in times'!$B$1074:$C$1700, 2, 0)), 'ICAO LTO Cycle times'!$D$8,VLOOKUP($A510,'Taxi in times'!$B$1074:$C$1700, 2, 0)*60)</f>
        <v>277.34170854271355</v>
      </c>
      <c r="P510" s="30">
        <f>IF(ISNA(VLOOKUP($A510,'Taxi in times'!$B$1700:$C$2346, 2, 0)), 'ICAO LTO Cycle times'!$D$8,VLOOKUP($A510,'Taxi in times'!$B$1700:$C$2346, 2, 0)*60)</f>
        <v>268.75215641173088</v>
      </c>
      <c r="Q510" s="30">
        <f>IF(ISNA(VLOOKUP($A510,'Taxi in times'!$B$2346:$C$3020, 2, 0)), 'ICAO LTO Cycle times'!$D$8,VLOOKUP($A510,'Taxi in times'!$B$2346:$C$3020, 2, 0)*60)</f>
        <v>265.29778786159955</v>
      </c>
      <c r="R510" s="30">
        <f>IF(ISNA(VLOOKUP($A510,'Taxi in times'!$B$3020:$C$3684, 2, 0)), 'ICAO LTO Cycle times'!$D$8,VLOOKUP($A510,'Taxi in times'!$B$3020:$C$3684, 2, 0)*60)</f>
        <v>264.7943444730077</v>
      </c>
      <c r="S510" s="30">
        <f>IF(ISNA(VLOOKUP($A510,'Taxi in times'!$B$3684:$C$4389, 2, 0)), 'ICAO LTO Cycle times'!$D$8,VLOOKUP($A510,'Taxi in times'!$B$3684:$C$4389, 2, 0)*60)</f>
        <v>264.46292691559017</v>
      </c>
      <c r="T510" s="30">
        <f>IF(ISNA(VLOOKUP($A510,'Taxi in times'!$B$4389:$C$5084, 2, 0)), 'ICAO LTO Cycle times'!$D$8,VLOOKUP($A510,'Taxi in times'!$B$4389:$C$5084, 2, 0)*60)</f>
        <v>267.14743589743591</v>
      </c>
      <c r="U510" s="30">
        <f>IF(ISNA(VLOOKUP($A510,'Taxi in times'!$B$5085:$C$5749, 2, 0)), 'ICAO LTO Cycle times'!$D$8,VLOOKUP($A510,'Taxi in times'!$B$5085:$C$5749, 2, 0)*60)</f>
        <v>272.14563106796118</v>
      </c>
      <c r="V510" s="30">
        <f>IF(ISNA(VLOOKUP($A510,'Taxi in times'!$B$5750:$C$6509, 2, 0)), 'ICAO LTO Cycle times'!$D$8,VLOOKUP($A510,'Taxi in times'!$B$5750:$C$6509, 2, 0)*60)</f>
        <v>265.3068362480127</v>
      </c>
      <c r="W510" s="30">
        <f>IF(ISNA(VLOOKUP($A510,'Taxi in times'!$B$6510:$C$7239, 2, 0)), 'ICAO LTO Cycle times'!$D$8,VLOOKUP($A510,'Taxi in times'!$B$6510:$C$7239, 2, 0)*60)</f>
        <v>254.70066518847008</v>
      </c>
    </row>
    <row r="511" spans="1:23">
      <c r="A511" s="3" t="s">
        <v>770</v>
      </c>
      <c r="B511" s="30">
        <f>IF(ISNA(VLOOKUP($A511,' Taxi out times'!$B$2:$C$483, 2, 0)), 'ICAO LTO Cycle times'!$D$7,VLOOKUP($A511,' Taxi out times'!$B$2:$C$483, 2, 0)*60)</f>
        <v>1140</v>
      </c>
      <c r="C511" s="30">
        <f>IF(ISNA(VLOOKUP($A511,' Taxi out times'!$B$484:$C$1071, 2, 0)), 'ICAO LTO Cycle times'!$D$7,VLOOKUP($A511,' Taxi out times'!$B$484:$C$1071, 2, 0)*60)</f>
        <v>1140</v>
      </c>
      <c r="D511" s="30">
        <f>IF(ISNA(VLOOKUP($A511,' Taxi out times'!$B$1072:$C$1692, 2, 0)), 'ICAO LTO Cycle times'!$D$7,VLOOKUP($A511,' Taxi out times'!$B$1072:$C$1692, 2, 0)*60)</f>
        <v>1140</v>
      </c>
      <c r="E511" s="30">
        <f>IF(ISNA(VLOOKUP($A511,' Taxi out times'!$B$1693:$C$2329, 2, 0)), 'ICAO LTO Cycle times'!$D$7,VLOOKUP($A511,' Taxi out times'!$B$1693:$C$2329, 2, 0)*60)</f>
        <v>291.57495256166982</v>
      </c>
      <c r="F511" s="30">
        <f>IF(ISNA(VLOOKUP($A511,' Taxi out times'!$B$2330:$C$2997, 2, 0)), 'ICAO LTO Cycle times'!$D$7,VLOOKUP($A511,' Taxi out times'!$B$2330:$C$2997, 2, 0)*60)</f>
        <v>276.55765920826161</v>
      </c>
      <c r="G511" s="30">
        <f>IF(ISNA(VLOOKUP($A511,' Taxi out times'!$B$2998:$C$3661, 2, 0)), 'ICAO LTO Cycle times'!$D$7,VLOOKUP($A511,' Taxi out times'!$B$2998:$C$3661, 2, 0)*60)</f>
        <v>1140</v>
      </c>
      <c r="H511" s="30">
        <f>IF(ISNA(VLOOKUP($A511,' Taxi out times'!$B$3662:$C$4362, 2, 0)), 'ICAO LTO Cycle times'!$D$7,VLOOKUP($A511,' Taxi out times'!$B$3662:$C$4362, 2, 0)*60)</f>
        <v>262.66666666666669</v>
      </c>
      <c r="I511" s="30">
        <f>IF(ISNA(VLOOKUP($A511,' Taxi out times'!$B$4363:$C$5052, 2, 0)), 'ICAO LTO Cycle times'!$D$7,VLOOKUP($A511,' Taxi out times'!$B$4363:$C$5052, 2, 0)*60)</f>
        <v>287.10382513661199</v>
      </c>
      <c r="J511" s="30">
        <f>IF(ISNA(VLOOKUP($A511,' Taxi out times'!$B$5053:$C$5713, 2, 0)), 'ICAO LTO Cycle times'!$D$7,VLOOKUP($A511,' Taxi out times'!$B$5053:$C$5713, 2, 0)*60)</f>
        <v>354.7593582887701</v>
      </c>
      <c r="K511" s="30">
        <f>IF(ISNA(VLOOKUP($A511,' Taxi out times'!$B$5714:$C$6466, 2, 0)), 'ICAO LTO Cycle times'!$D$7,VLOOKUP($A511,' Taxi out times'!$B$5713:$C$6466, 2, 0)*60)</f>
        <v>326.46728971962614</v>
      </c>
      <c r="L511" s="30">
        <f>IF(ISNA(VLOOKUP($A511,' Taxi out times'!$B$6467:$C$7195, 2, 0)), 'ICAO LTO Cycle times'!$D$7,VLOOKUP($A511,' Taxi out times'!$B$6467:$C$7195, 2, 0)*60)</f>
        <v>1140</v>
      </c>
      <c r="M511" s="30">
        <f>IF(ISNA(VLOOKUP($A511,'Taxi in times'!$B$2:$C$483, 2, 0)), 'ICAO LTO Cycle times'!$D$8,VLOOKUP($A511,'Taxi in times'!$B$2:$C$483, 2, 0)*60)</f>
        <v>420</v>
      </c>
      <c r="N511" s="30">
        <f>IF(ISNA(VLOOKUP($A511,'Taxi in times'!$B$483:$C$1074, 2, 0)), 'ICAO LTO Cycle times'!$D$8,VLOOKUP($A511,'Taxi in times'!$B$483:$C$1074, 2, 0)*60)</f>
        <v>420</v>
      </c>
      <c r="O511" s="30">
        <f>IF(ISNA(VLOOKUP($A511,'Taxi in times'!$B$1074:$C$1700, 2, 0)), 'ICAO LTO Cycle times'!$D$8,VLOOKUP($A511,'Taxi in times'!$B$1074:$C$1700, 2, 0)*60)</f>
        <v>420</v>
      </c>
      <c r="P511" s="30">
        <f>IF(ISNA(VLOOKUP($A511,'Taxi in times'!$B$1700:$C$2346, 2, 0)), 'ICAO LTO Cycle times'!$D$8,VLOOKUP($A511,'Taxi in times'!$B$1700:$C$2346, 2, 0)*60)</f>
        <v>246.59090909090907</v>
      </c>
      <c r="Q511" s="30">
        <f>IF(ISNA(VLOOKUP($A511,'Taxi in times'!$B$2346:$C$3020, 2, 0)), 'ICAO LTO Cycle times'!$D$8,VLOOKUP($A511,'Taxi in times'!$B$2346:$C$3020, 2, 0)*60)</f>
        <v>243.48122866894198</v>
      </c>
      <c r="R511" s="30">
        <f>IF(ISNA(VLOOKUP($A511,'Taxi in times'!$B$3020:$C$3684, 2, 0)), 'ICAO LTO Cycle times'!$D$8,VLOOKUP($A511,'Taxi in times'!$B$3020:$C$3684, 2, 0)*60)</f>
        <v>420</v>
      </c>
      <c r="S511" s="30">
        <f>IF(ISNA(VLOOKUP($A511,'Taxi in times'!$B$3684:$C$4389, 2, 0)), 'ICAO LTO Cycle times'!$D$8,VLOOKUP($A511,'Taxi in times'!$B$3684:$C$4389, 2, 0)*60)</f>
        <v>214.58128078817734</v>
      </c>
      <c r="T511" s="30">
        <f>IF(ISNA(VLOOKUP($A511,'Taxi in times'!$B$4389:$C$5084, 2, 0)), 'ICAO LTO Cycle times'!$D$8,VLOOKUP($A511,'Taxi in times'!$B$4389:$C$5084, 2, 0)*60)</f>
        <v>228.99280575539566</v>
      </c>
      <c r="U511" s="30">
        <f>IF(ISNA(VLOOKUP($A511,'Taxi in times'!$B$5085:$C$5749, 2, 0)), 'ICAO LTO Cycle times'!$D$8,VLOOKUP($A511,'Taxi in times'!$B$5085:$C$5749, 2, 0)*60)</f>
        <v>276.7914438502674</v>
      </c>
      <c r="V511" s="30">
        <f>IF(ISNA(VLOOKUP($A511,'Taxi in times'!$B$5750:$C$6509, 2, 0)), 'ICAO LTO Cycle times'!$D$8,VLOOKUP($A511,'Taxi in times'!$B$5750:$C$6509, 2, 0)*60)</f>
        <v>223.63636363636363</v>
      </c>
      <c r="W511" s="30">
        <f>IF(ISNA(VLOOKUP($A511,'Taxi in times'!$B$6510:$C$7239, 2, 0)), 'ICAO LTO Cycle times'!$D$8,VLOOKUP($A511,'Taxi in times'!$B$6510:$C$7239, 2, 0)*60)</f>
        <v>420</v>
      </c>
    </row>
    <row r="512" spans="1:23">
      <c r="A512" s="3" t="s">
        <v>771</v>
      </c>
      <c r="B512" s="30">
        <f>IF(ISNA(VLOOKUP($A512,' Taxi out times'!$B$2:$C$483, 2, 0)), 'ICAO LTO Cycle times'!$D$7,VLOOKUP($A512,' Taxi out times'!$B$2:$C$483, 2, 0)*60)</f>
        <v>549.39130434782612</v>
      </c>
      <c r="C512" s="30">
        <f>IF(ISNA(VLOOKUP($A512,' Taxi out times'!$B$484:$C$1071, 2, 0)), 'ICAO LTO Cycle times'!$D$7,VLOOKUP($A512,' Taxi out times'!$B$484:$C$1071, 2, 0)*60)</f>
        <v>520.63926940639271</v>
      </c>
      <c r="D512" s="30">
        <f>IF(ISNA(VLOOKUP($A512,' Taxi out times'!$B$1072:$C$1692, 2, 0)), 'ICAO LTO Cycle times'!$D$7,VLOOKUP($A512,' Taxi out times'!$B$1072:$C$1692, 2, 0)*60)</f>
        <v>528.6</v>
      </c>
      <c r="E512" s="30">
        <f>IF(ISNA(VLOOKUP($A512,' Taxi out times'!$B$1693:$C$2329, 2, 0)), 'ICAO LTO Cycle times'!$D$7,VLOOKUP($A512,' Taxi out times'!$B$1693:$C$2329, 2, 0)*60)</f>
        <v>485.2388059701492</v>
      </c>
      <c r="F512" s="30">
        <f>IF(ISNA(VLOOKUP($A512,' Taxi out times'!$B$2330:$C$2997, 2, 0)), 'ICAO LTO Cycle times'!$D$7,VLOOKUP($A512,' Taxi out times'!$B$2330:$C$2997, 2, 0)*60)</f>
        <v>438.72370266479663</v>
      </c>
      <c r="G512" s="30">
        <f>IF(ISNA(VLOOKUP($A512,' Taxi out times'!$B$2998:$C$3661, 2, 0)), 'ICAO LTO Cycle times'!$D$7,VLOOKUP($A512,' Taxi out times'!$B$2998:$C$3661, 2, 0)*60)</f>
        <v>439.4170854271357</v>
      </c>
      <c r="H512" s="30">
        <f>IF(ISNA(VLOOKUP($A512,' Taxi out times'!$B$3662:$C$4362, 2, 0)), 'ICAO LTO Cycle times'!$D$7,VLOOKUP($A512,' Taxi out times'!$B$3662:$C$4362, 2, 0)*60)</f>
        <v>449.29917106254709</v>
      </c>
      <c r="I512" s="30">
        <f>IF(ISNA(VLOOKUP($A512,' Taxi out times'!$B$4363:$C$5052, 2, 0)), 'ICAO LTO Cycle times'!$D$7,VLOOKUP($A512,' Taxi out times'!$B$4363:$C$5052, 2, 0)*60)</f>
        <v>449.12466843501329</v>
      </c>
      <c r="J512" s="30">
        <f>IF(ISNA(VLOOKUP($A512,' Taxi out times'!$B$5053:$C$5713, 2, 0)), 'ICAO LTO Cycle times'!$D$7,VLOOKUP($A512,' Taxi out times'!$B$5053:$C$5713, 2, 0)*60)</f>
        <v>474.37325905292482</v>
      </c>
      <c r="K512" s="30">
        <f>IF(ISNA(VLOOKUP($A512,' Taxi out times'!$B$5714:$C$6466, 2, 0)), 'ICAO LTO Cycle times'!$D$7,VLOOKUP($A512,' Taxi out times'!$B$5713:$C$6466, 2, 0)*60)</f>
        <v>470.33333333333331</v>
      </c>
      <c r="L512" s="30">
        <f>IF(ISNA(VLOOKUP($A512,' Taxi out times'!$B$6467:$C$7195, 2, 0)), 'ICAO LTO Cycle times'!$D$7,VLOOKUP($A512,' Taxi out times'!$B$6467:$C$7195, 2, 0)*60)</f>
        <v>453.07086614173227</v>
      </c>
      <c r="M512" s="30">
        <f>IF(ISNA(VLOOKUP($A512,'Taxi in times'!$B$2:$C$483, 2, 0)), 'ICAO LTO Cycle times'!$D$8,VLOOKUP($A512,'Taxi in times'!$B$2:$C$483, 2, 0)*60)</f>
        <v>287.40524781341105</v>
      </c>
      <c r="N512" s="30">
        <f>IF(ISNA(VLOOKUP($A512,'Taxi in times'!$B$483:$C$1074, 2, 0)), 'ICAO LTO Cycle times'!$D$8,VLOOKUP($A512,'Taxi in times'!$B$483:$C$1074, 2, 0)*60)</f>
        <v>278.03738317757006</v>
      </c>
      <c r="O512" s="30">
        <f>IF(ISNA(VLOOKUP($A512,'Taxi in times'!$B$1074:$C$1700, 2, 0)), 'ICAO LTO Cycle times'!$D$8,VLOOKUP($A512,'Taxi in times'!$B$1074:$C$1700, 2, 0)*60)</f>
        <v>310.94387755102042</v>
      </c>
      <c r="P512" s="30">
        <f>IF(ISNA(VLOOKUP($A512,'Taxi in times'!$B$1700:$C$2346, 2, 0)), 'ICAO LTO Cycle times'!$D$8,VLOOKUP($A512,'Taxi in times'!$B$1700:$C$2346, 2, 0)*60)</f>
        <v>302.79909706546272</v>
      </c>
      <c r="Q512" s="30">
        <f>IF(ISNA(VLOOKUP($A512,'Taxi in times'!$B$2346:$C$3020, 2, 0)), 'ICAO LTO Cycle times'!$D$8,VLOOKUP($A512,'Taxi in times'!$B$2346:$C$3020, 2, 0)*60)</f>
        <v>295.72938689217756</v>
      </c>
      <c r="R512" s="30">
        <f>IF(ISNA(VLOOKUP($A512,'Taxi in times'!$B$3020:$C$3684, 2, 0)), 'ICAO LTO Cycle times'!$D$8,VLOOKUP($A512,'Taxi in times'!$B$3020:$C$3684, 2, 0)*60)</f>
        <v>307.5225677031093</v>
      </c>
      <c r="S512" s="30">
        <f>IF(ISNA(VLOOKUP($A512,'Taxi in times'!$B$3684:$C$4389, 2, 0)), 'ICAO LTO Cycle times'!$D$8,VLOOKUP($A512,'Taxi in times'!$B$3684:$C$4389, 2, 0)*60)</f>
        <v>310.95057034220531</v>
      </c>
      <c r="T512" s="30">
        <f>IF(ISNA(VLOOKUP($A512,'Taxi in times'!$B$4389:$C$5084, 2, 0)), 'ICAO LTO Cycle times'!$D$8,VLOOKUP($A512,'Taxi in times'!$B$4389:$C$5084, 2, 0)*60)</f>
        <v>326.58362989323842</v>
      </c>
      <c r="U512" s="30">
        <f>IF(ISNA(VLOOKUP($A512,'Taxi in times'!$B$5085:$C$5749, 2, 0)), 'ICAO LTO Cycle times'!$D$8,VLOOKUP($A512,'Taxi in times'!$B$5085:$C$5749, 2, 0)*60)</f>
        <v>332.57304429783221</v>
      </c>
      <c r="V512" s="30">
        <f>IF(ISNA(VLOOKUP($A512,'Taxi in times'!$B$5750:$C$6509, 2, 0)), 'ICAO LTO Cycle times'!$D$8,VLOOKUP($A512,'Taxi in times'!$B$5750:$C$6509, 2, 0)*60)</f>
        <v>281.59027128157152</v>
      </c>
      <c r="W512" s="30">
        <f>IF(ISNA(VLOOKUP($A512,'Taxi in times'!$B$6510:$C$7239, 2, 0)), 'ICAO LTO Cycle times'!$D$8,VLOOKUP($A512,'Taxi in times'!$B$6510:$C$7239, 2, 0)*60)</f>
        <v>285.4724409448819</v>
      </c>
    </row>
    <row r="513" spans="1:23">
      <c r="A513" s="3" t="s">
        <v>772</v>
      </c>
      <c r="B513" s="30">
        <f>IF(ISNA(VLOOKUP($A513,' Taxi out times'!$B$2:$C$483, 2, 0)), 'ICAO LTO Cycle times'!$D$7,VLOOKUP($A513,' Taxi out times'!$B$2:$C$483, 2, 0)*60)</f>
        <v>1140</v>
      </c>
      <c r="C513" s="30">
        <f>IF(ISNA(VLOOKUP($A513,' Taxi out times'!$B$484:$C$1071, 2, 0)), 'ICAO LTO Cycle times'!$D$7,VLOOKUP($A513,' Taxi out times'!$B$484:$C$1071, 2, 0)*60)</f>
        <v>1140</v>
      </c>
      <c r="D513" s="30">
        <f>IF(ISNA(VLOOKUP($A513,' Taxi out times'!$B$1072:$C$1692, 2, 0)), 'ICAO LTO Cycle times'!$D$7,VLOOKUP($A513,' Taxi out times'!$B$1072:$C$1692, 2, 0)*60)</f>
        <v>1140</v>
      </c>
      <c r="E513" s="30">
        <f>IF(ISNA(VLOOKUP($A513,' Taxi out times'!$B$1693:$C$2329, 2, 0)), 'ICAO LTO Cycle times'!$D$7,VLOOKUP($A513,' Taxi out times'!$B$1693:$C$2329, 2, 0)*60)</f>
        <v>350.04366812227079</v>
      </c>
      <c r="F513" s="30">
        <f>IF(ISNA(VLOOKUP($A513,' Taxi out times'!$B$2330:$C$2997, 2, 0)), 'ICAO LTO Cycle times'!$D$7,VLOOKUP($A513,' Taxi out times'!$B$2330:$C$2997, 2, 0)*60)</f>
        <v>338.13765182186233</v>
      </c>
      <c r="G513" s="30">
        <f>IF(ISNA(VLOOKUP($A513,' Taxi out times'!$B$2998:$C$3661, 2, 0)), 'ICAO LTO Cycle times'!$D$7,VLOOKUP($A513,' Taxi out times'!$B$2998:$C$3661, 2, 0)*60)</f>
        <v>1140</v>
      </c>
      <c r="H513" s="30">
        <f>IF(ISNA(VLOOKUP($A513,' Taxi out times'!$B$3662:$C$4362, 2, 0)), 'ICAO LTO Cycle times'!$D$7,VLOOKUP($A513,' Taxi out times'!$B$3662:$C$4362, 2, 0)*60)</f>
        <v>359.20879120879124</v>
      </c>
      <c r="I513" s="30">
        <f>IF(ISNA(VLOOKUP($A513,' Taxi out times'!$B$4363:$C$5052, 2, 0)), 'ICAO LTO Cycle times'!$D$7,VLOOKUP($A513,' Taxi out times'!$B$4363:$C$5052, 2, 0)*60)</f>
        <v>386.13672496025441</v>
      </c>
      <c r="J513" s="30">
        <f>IF(ISNA(VLOOKUP($A513,' Taxi out times'!$B$5053:$C$5713, 2, 0)), 'ICAO LTO Cycle times'!$D$7,VLOOKUP($A513,' Taxi out times'!$B$5053:$C$5713, 2, 0)*60)</f>
        <v>447.55287009063443</v>
      </c>
      <c r="K513" s="30">
        <f>IF(ISNA(VLOOKUP($A513,' Taxi out times'!$B$5714:$C$6466, 2, 0)), 'ICAO LTO Cycle times'!$D$7,VLOOKUP($A513,' Taxi out times'!$B$5713:$C$6466, 2, 0)*60)</f>
        <v>450.7906976744186</v>
      </c>
      <c r="L513" s="30">
        <f>IF(ISNA(VLOOKUP($A513,' Taxi out times'!$B$6467:$C$7195, 2, 0)), 'ICAO LTO Cycle times'!$D$7,VLOOKUP($A513,' Taxi out times'!$B$6467:$C$7195, 2, 0)*60)</f>
        <v>1140</v>
      </c>
      <c r="M513" s="30">
        <f>IF(ISNA(VLOOKUP($A513,'Taxi in times'!$B$2:$C$483, 2, 0)), 'ICAO LTO Cycle times'!$D$8,VLOOKUP($A513,'Taxi in times'!$B$2:$C$483, 2, 0)*60)</f>
        <v>420</v>
      </c>
      <c r="N513" s="30">
        <f>IF(ISNA(VLOOKUP($A513,'Taxi in times'!$B$483:$C$1074, 2, 0)), 'ICAO LTO Cycle times'!$D$8,VLOOKUP($A513,'Taxi in times'!$B$483:$C$1074, 2, 0)*60)</f>
        <v>420</v>
      </c>
      <c r="O513" s="30">
        <f>IF(ISNA(VLOOKUP($A513,'Taxi in times'!$B$1074:$C$1700, 2, 0)), 'ICAO LTO Cycle times'!$D$8,VLOOKUP($A513,'Taxi in times'!$B$1074:$C$1700, 2, 0)*60)</f>
        <v>420</v>
      </c>
      <c r="P513" s="30">
        <f>IF(ISNA(VLOOKUP($A513,'Taxi in times'!$B$1700:$C$2346, 2, 0)), 'ICAO LTO Cycle times'!$D$8,VLOOKUP($A513,'Taxi in times'!$B$1700:$C$2346, 2, 0)*60)</f>
        <v>296.57894736842104</v>
      </c>
      <c r="Q513" s="30">
        <f>IF(ISNA(VLOOKUP($A513,'Taxi in times'!$B$2346:$C$3020, 2, 0)), 'ICAO LTO Cycle times'!$D$8,VLOOKUP($A513,'Taxi in times'!$B$2346:$C$3020, 2, 0)*60)</f>
        <v>292.92682926829269</v>
      </c>
      <c r="R513" s="30">
        <f>IF(ISNA(VLOOKUP($A513,'Taxi in times'!$B$3020:$C$3684, 2, 0)), 'ICAO LTO Cycle times'!$D$8,VLOOKUP($A513,'Taxi in times'!$B$3020:$C$3684, 2, 0)*60)</f>
        <v>420</v>
      </c>
      <c r="S513" s="30">
        <f>IF(ISNA(VLOOKUP($A513,'Taxi in times'!$B$3684:$C$4389, 2, 0)), 'ICAO LTO Cycle times'!$D$8,VLOOKUP($A513,'Taxi in times'!$B$3684:$C$4389, 2, 0)*60)</f>
        <v>217.40088105726872</v>
      </c>
      <c r="T513" s="30">
        <f>IF(ISNA(VLOOKUP($A513,'Taxi in times'!$B$4389:$C$5084, 2, 0)), 'ICAO LTO Cycle times'!$D$8,VLOOKUP($A513,'Taxi in times'!$B$4389:$C$5084, 2, 0)*60)</f>
        <v>228.85714285714286</v>
      </c>
      <c r="U513" s="30">
        <f>IF(ISNA(VLOOKUP($A513,'Taxi in times'!$B$5085:$C$5749, 2, 0)), 'ICAO LTO Cycle times'!$D$8,VLOOKUP($A513,'Taxi in times'!$B$5085:$C$5749, 2, 0)*60)</f>
        <v>275.5488721804511</v>
      </c>
      <c r="V513" s="30">
        <f>IF(ISNA(VLOOKUP($A513,'Taxi in times'!$B$5750:$C$6509, 2, 0)), 'ICAO LTO Cycle times'!$D$8,VLOOKUP($A513,'Taxi in times'!$B$5750:$C$6509, 2, 0)*60)</f>
        <v>233.60123647604328</v>
      </c>
      <c r="W513" s="30">
        <f>IF(ISNA(VLOOKUP($A513,'Taxi in times'!$B$6510:$C$7239, 2, 0)), 'ICAO LTO Cycle times'!$D$8,VLOOKUP($A513,'Taxi in times'!$B$6510:$C$7239, 2, 0)*60)</f>
        <v>420</v>
      </c>
    </row>
    <row r="514" spans="1:23">
      <c r="A514" s="3" t="s">
        <v>773</v>
      </c>
      <c r="B514" s="30">
        <f>IF(ISNA(VLOOKUP($A514,' Taxi out times'!$B$2:$C$483, 2, 0)), 'ICAO LTO Cycle times'!$D$7,VLOOKUP($A514,' Taxi out times'!$B$2:$C$483, 2, 0)*60)</f>
        <v>1140</v>
      </c>
      <c r="C514" s="30">
        <f>IF(ISNA(VLOOKUP($A514,' Taxi out times'!$B$484:$C$1071, 2, 0)), 'ICAO LTO Cycle times'!$D$7,VLOOKUP($A514,' Taxi out times'!$B$484:$C$1071, 2, 0)*60)</f>
        <v>1140</v>
      </c>
      <c r="D514" s="30">
        <f>IF(ISNA(VLOOKUP($A514,' Taxi out times'!$B$1072:$C$1692, 2, 0)), 'ICAO LTO Cycle times'!$D$7,VLOOKUP($A514,' Taxi out times'!$B$1072:$C$1692, 2, 0)*60)</f>
        <v>1140</v>
      </c>
      <c r="E514" s="30">
        <f>IF(ISNA(VLOOKUP($A514,' Taxi out times'!$B$1693:$C$2329, 2, 0)), 'ICAO LTO Cycle times'!$D$7,VLOOKUP($A514,' Taxi out times'!$B$1693:$C$2329, 2, 0)*60)</f>
        <v>213.49168646080759</v>
      </c>
      <c r="F514" s="30">
        <f>IF(ISNA(VLOOKUP($A514,' Taxi out times'!$B$2330:$C$2997, 2, 0)), 'ICAO LTO Cycle times'!$D$7,VLOOKUP($A514,' Taxi out times'!$B$2330:$C$2997, 2, 0)*60)</f>
        <v>266.99360341151385</v>
      </c>
      <c r="G514" s="30">
        <f>IF(ISNA(VLOOKUP($A514,' Taxi out times'!$B$2998:$C$3661, 2, 0)), 'ICAO LTO Cycle times'!$D$7,VLOOKUP($A514,' Taxi out times'!$B$2998:$C$3661, 2, 0)*60)</f>
        <v>1140</v>
      </c>
      <c r="H514" s="30">
        <f>IF(ISNA(VLOOKUP($A514,' Taxi out times'!$B$3662:$C$4362, 2, 0)), 'ICAO LTO Cycle times'!$D$7,VLOOKUP($A514,' Taxi out times'!$B$3662:$C$4362, 2, 0)*60)</f>
        <v>311.35802469135803</v>
      </c>
      <c r="I514" s="30">
        <f>IF(ISNA(VLOOKUP($A514,' Taxi out times'!$B$4363:$C$5052, 2, 0)), 'ICAO LTO Cycle times'!$D$7,VLOOKUP($A514,' Taxi out times'!$B$4363:$C$5052, 2, 0)*60)</f>
        <v>354.11764705882354</v>
      </c>
      <c r="J514" s="30">
        <f>IF(ISNA(VLOOKUP($A514,' Taxi out times'!$B$5053:$C$5713, 2, 0)), 'ICAO LTO Cycle times'!$D$7,VLOOKUP($A514,' Taxi out times'!$B$5053:$C$5713, 2, 0)*60)</f>
        <v>425.4104979811575</v>
      </c>
      <c r="K514" s="30">
        <f>IF(ISNA(VLOOKUP($A514,' Taxi out times'!$B$5714:$C$6466, 2, 0)), 'ICAO LTO Cycle times'!$D$7,VLOOKUP($A514,' Taxi out times'!$B$5713:$C$6466, 2, 0)*60)</f>
        <v>398.35654596100278</v>
      </c>
      <c r="L514" s="30">
        <f>IF(ISNA(VLOOKUP($A514,' Taxi out times'!$B$6467:$C$7195, 2, 0)), 'ICAO LTO Cycle times'!$D$7,VLOOKUP($A514,' Taxi out times'!$B$6467:$C$7195, 2, 0)*60)</f>
        <v>1140</v>
      </c>
      <c r="M514" s="30">
        <f>IF(ISNA(VLOOKUP($A514,'Taxi in times'!$B$2:$C$483, 2, 0)), 'ICAO LTO Cycle times'!$D$8,VLOOKUP($A514,'Taxi in times'!$B$2:$C$483, 2, 0)*60)</f>
        <v>420</v>
      </c>
      <c r="N514" s="30">
        <f>IF(ISNA(VLOOKUP($A514,'Taxi in times'!$B$483:$C$1074, 2, 0)), 'ICAO LTO Cycle times'!$D$8,VLOOKUP($A514,'Taxi in times'!$B$483:$C$1074, 2, 0)*60)</f>
        <v>420</v>
      </c>
      <c r="O514" s="30">
        <f>IF(ISNA(VLOOKUP($A514,'Taxi in times'!$B$1074:$C$1700, 2, 0)), 'ICAO LTO Cycle times'!$D$8,VLOOKUP($A514,'Taxi in times'!$B$1074:$C$1700, 2, 0)*60)</f>
        <v>420</v>
      </c>
      <c r="P514" s="30">
        <f>IF(ISNA(VLOOKUP($A514,'Taxi in times'!$B$1700:$C$2346, 2, 0)), 'ICAO LTO Cycle times'!$D$8,VLOOKUP($A514,'Taxi in times'!$B$1700:$C$2346, 2, 0)*60)</f>
        <v>193.08056872037915</v>
      </c>
      <c r="Q514" s="30">
        <f>IF(ISNA(VLOOKUP($A514,'Taxi in times'!$B$2346:$C$3020, 2, 0)), 'ICAO LTO Cycle times'!$D$8,VLOOKUP($A514,'Taxi in times'!$B$2346:$C$3020, 2, 0)*60)</f>
        <v>204.31034482758622</v>
      </c>
      <c r="R514" s="30">
        <f>IF(ISNA(VLOOKUP($A514,'Taxi in times'!$B$3020:$C$3684, 2, 0)), 'ICAO LTO Cycle times'!$D$8,VLOOKUP($A514,'Taxi in times'!$B$3020:$C$3684, 2, 0)*60)</f>
        <v>420</v>
      </c>
      <c r="S514" s="30">
        <f>IF(ISNA(VLOOKUP($A514,'Taxi in times'!$B$3684:$C$4389, 2, 0)), 'ICAO LTO Cycle times'!$D$8,VLOOKUP($A514,'Taxi in times'!$B$3684:$C$4389, 2, 0)*60)</f>
        <v>212.86798179059181</v>
      </c>
      <c r="T514" s="30">
        <f>IF(ISNA(VLOOKUP($A514,'Taxi in times'!$B$4389:$C$5084, 2, 0)), 'ICAO LTO Cycle times'!$D$8,VLOOKUP($A514,'Taxi in times'!$B$4389:$C$5084, 2, 0)*60)</f>
        <v>226.53237410071944</v>
      </c>
      <c r="U514" s="30">
        <f>IF(ISNA(VLOOKUP($A514,'Taxi in times'!$B$5085:$C$5749, 2, 0)), 'ICAO LTO Cycle times'!$D$8,VLOOKUP($A514,'Taxi in times'!$B$5085:$C$5749, 2, 0)*60)</f>
        <v>286.81690140845075</v>
      </c>
      <c r="V514" s="30">
        <f>IF(ISNA(VLOOKUP($A514,'Taxi in times'!$B$5750:$C$6509, 2, 0)), 'ICAO LTO Cycle times'!$D$8,VLOOKUP($A514,'Taxi in times'!$B$5750:$C$6509, 2, 0)*60)</f>
        <v>229.27325581395348</v>
      </c>
      <c r="W514" s="30">
        <f>IF(ISNA(VLOOKUP($A514,'Taxi in times'!$B$6510:$C$7239, 2, 0)), 'ICAO LTO Cycle times'!$D$8,VLOOKUP($A514,'Taxi in times'!$B$6510:$C$7239, 2, 0)*60)</f>
        <v>420</v>
      </c>
    </row>
    <row r="515" spans="1:23">
      <c r="A515" s="3" t="s">
        <v>774</v>
      </c>
      <c r="B515" s="30">
        <f>IF(ISNA(VLOOKUP($A515,' Taxi out times'!$B$2:$C$483, 2, 0)), 'ICAO LTO Cycle times'!$D$7,VLOOKUP($A515,' Taxi out times'!$B$2:$C$483, 2, 0)*60)</f>
        <v>430.39370078740154</v>
      </c>
      <c r="C515" s="30">
        <f>IF(ISNA(VLOOKUP($A515,' Taxi out times'!$B$484:$C$1071, 2, 0)), 'ICAO LTO Cycle times'!$D$7,VLOOKUP($A515,' Taxi out times'!$B$484:$C$1071, 2, 0)*60)</f>
        <v>522.75862068965512</v>
      </c>
      <c r="D515" s="30">
        <f>IF(ISNA(VLOOKUP($A515,' Taxi out times'!$B$1072:$C$1692, 2, 0)), 'ICAO LTO Cycle times'!$D$7,VLOOKUP($A515,' Taxi out times'!$B$1072:$C$1692, 2, 0)*60)</f>
        <v>469.01960784313724</v>
      </c>
      <c r="E515" s="30">
        <f>IF(ISNA(VLOOKUP($A515,' Taxi out times'!$B$1693:$C$2329, 2, 0)), 'ICAO LTO Cycle times'!$D$7,VLOOKUP($A515,' Taxi out times'!$B$1693:$C$2329, 2, 0)*60)</f>
        <v>436.41791044776124</v>
      </c>
      <c r="F515" s="30">
        <f>IF(ISNA(VLOOKUP($A515,' Taxi out times'!$B$2330:$C$2997, 2, 0)), 'ICAO LTO Cycle times'!$D$7,VLOOKUP($A515,' Taxi out times'!$B$2330:$C$2997, 2, 0)*60)</f>
        <v>428.81236823612085</v>
      </c>
      <c r="G515" s="30">
        <f>IF(ISNA(VLOOKUP($A515,' Taxi out times'!$B$2998:$C$3661, 2, 0)), 'ICAO LTO Cycle times'!$D$7,VLOOKUP($A515,' Taxi out times'!$B$2998:$C$3661, 2, 0)*60)</f>
        <v>482.84810126582283</v>
      </c>
      <c r="H515" s="30">
        <f>IF(ISNA(VLOOKUP($A515,' Taxi out times'!$B$3662:$C$4362, 2, 0)), 'ICAO LTO Cycle times'!$D$7,VLOOKUP($A515,' Taxi out times'!$B$3662:$C$4362, 2, 0)*60)</f>
        <v>499.75103734439836</v>
      </c>
      <c r="I515" s="30">
        <f>IF(ISNA(VLOOKUP($A515,' Taxi out times'!$B$4363:$C$5052, 2, 0)), 'ICAO LTO Cycle times'!$D$7,VLOOKUP($A515,' Taxi out times'!$B$4363:$C$5052, 2, 0)*60)</f>
        <v>545.97014925373139</v>
      </c>
      <c r="J515" s="30">
        <f>IF(ISNA(VLOOKUP($A515,' Taxi out times'!$B$5053:$C$5713, 2, 0)), 'ICAO LTO Cycle times'!$D$7,VLOOKUP($A515,' Taxi out times'!$B$5053:$C$5713, 2, 0)*60)</f>
        <v>578.44897959183663</v>
      </c>
      <c r="K515" s="30">
        <f>IF(ISNA(VLOOKUP($A515,' Taxi out times'!$B$5714:$C$6466, 2, 0)), 'ICAO LTO Cycle times'!$D$7,VLOOKUP($A515,' Taxi out times'!$B$5713:$C$6466, 2, 0)*60)</f>
        <v>545.03144654088055</v>
      </c>
      <c r="L515" s="30">
        <f>IF(ISNA(VLOOKUP($A515,' Taxi out times'!$B$6467:$C$7195, 2, 0)), 'ICAO LTO Cycle times'!$D$7,VLOOKUP($A515,' Taxi out times'!$B$6467:$C$7195, 2, 0)*60)</f>
        <v>687.27272727272725</v>
      </c>
      <c r="M515" s="30">
        <f>IF(ISNA(VLOOKUP($A515,'Taxi in times'!$B$2:$C$483, 2, 0)), 'ICAO LTO Cycle times'!$D$8,VLOOKUP($A515,'Taxi in times'!$B$2:$C$483, 2, 0)*60)</f>
        <v>291.02362204724409</v>
      </c>
      <c r="N515" s="30">
        <f>IF(ISNA(VLOOKUP($A515,'Taxi in times'!$B$483:$C$1074, 2, 0)), 'ICAO LTO Cycle times'!$D$8,VLOOKUP($A515,'Taxi in times'!$B$483:$C$1074, 2, 0)*60)</f>
        <v>291.52542372881356</v>
      </c>
      <c r="O515" s="30">
        <f>IF(ISNA(VLOOKUP($A515,'Taxi in times'!$B$1074:$C$1700, 2, 0)), 'ICAO LTO Cycle times'!$D$8,VLOOKUP($A515,'Taxi in times'!$B$1074:$C$1700, 2, 0)*60)</f>
        <v>270.19607843137254</v>
      </c>
      <c r="P515" s="30">
        <f>IF(ISNA(VLOOKUP($A515,'Taxi in times'!$B$1700:$C$2346, 2, 0)), 'ICAO LTO Cycle times'!$D$8,VLOOKUP($A515,'Taxi in times'!$B$1700:$C$2346, 2, 0)*60)</f>
        <v>306.77658697444349</v>
      </c>
      <c r="Q515" s="30">
        <f>IF(ISNA(VLOOKUP($A515,'Taxi in times'!$B$2346:$C$3020, 2, 0)), 'ICAO LTO Cycle times'!$D$8,VLOOKUP($A515,'Taxi in times'!$B$2346:$C$3020, 2, 0)*60)</f>
        <v>318.05049088359044</v>
      </c>
      <c r="R515" s="30">
        <f>IF(ISNA(VLOOKUP($A515,'Taxi in times'!$B$3020:$C$3684, 2, 0)), 'ICAO LTO Cycle times'!$D$8,VLOOKUP($A515,'Taxi in times'!$B$3020:$C$3684, 2, 0)*60)</f>
        <v>304.17721518987344</v>
      </c>
      <c r="S515" s="30">
        <f>IF(ISNA(VLOOKUP($A515,'Taxi in times'!$B$3684:$C$4389, 2, 0)), 'ICAO LTO Cycle times'!$D$8,VLOOKUP($A515,'Taxi in times'!$B$3684:$C$4389, 2, 0)*60)</f>
        <v>346.09655172413795</v>
      </c>
      <c r="T515" s="30">
        <f>IF(ISNA(VLOOKUP($A515,'Taxi in times'!$B$4389:$C$5084, 2, 0)), 'ICAO LTO Cycle times'!$D$8,VLOOKUP($A515,'Taxi in times'!$B$4389:$C$5084, 2, 0)*60)</f>
        <v>356.91029900332228</v>
      </c>
      <c r="U515" s="30">
        <f>IF(ISNA(VLOOKUP($A515,'Taxi in times'!$B$5085:$C$5749, 2, 0)), 'ICAO LTO Cycle times'!$D$8,VLOOKUP($A515,'Taxi in times'!$B$5085:$C$5749, 2, 0)*60)</f>
        <v>406.92464358452139</v>
      </c>
      <c r="V515" s="30">
        <f>IF(ISNA(VLOOKUP($A515,'Taxi in times'!$B$5750:$C$6509, 2, 0)), 'ICAO LTO Cycle times'!$D$8,VLOOKUP($A515,'Taxi in times'!$B$5750:$C$6509, 2, 0)*60)</f>
        <v>299.75</v>
      </c>
      <c r="W515" s="30">
        <f>IF(ISNA(VLOOKUP($A515,'Taxi in times'!$B$6510:$C$7239, 2, 0)), 'ICAO LTO Cycle times'!$D$8,VLOOKUP($A515,'Taxi in times'!$B$6510:$C$7239, 2, 0)*60)</f>
        <v>319.70149253731341</v>
      </c>
    </row>
    <row r="516" spans="1:23">
      <c r="A516" s="3" t="s">
        <v>775</v>
      </c>
      <c r="B516" s="30">
        <f>IF(ISNA(VLOOKUP($A516,' Taxi out times'!$B$2:$C$483, 2, 0)), 'ICAO LTO Cycle times'!$D$7,VLOOKUP($A516,' Taxi out times'!$B$2:$C$483, 2, 0)*60)</f>
        <v>421.40311804008905</v>
      </c>
      <c r="C516" s="30">
        <f>IF(ISNA(VLOOKUP($A516,' Taxi out times'!$B$484:$C$1071, 2, 0)), 'ICAO LTO Cycle times'!$D$7,VLOOKUP($A516,' Taxi out times'!$B$484:$C$1071, 2, 0)*60)</f>
        <v>427.34939759036143</v>
      </c>
      <c r="D516" s="30">
        <f>IF(ISNA(VLOOKUP($A516,' Taxi out times'!$B$1072:$C$1692, 2, 0)), 'ICAO LTO Cycle times'!$D$7,VLOOKUP($A516,' Taxi out times'!$B$1072:$C$1692, 2, 0)*60)</f>
        <v>467.70448548812664</v>
      </c>
      <c r="E516" s="30">
        <f>IF(ISNA(VLOOKUP($A516,' Taxi out times'!$B$1693:$C$2329, 2, 0)), 'ICAO LTO Cycle times'!$D$7,VLOOKUP($A516,' Taxi out times'!$B$1693:$C$2329, 2, 0)*60)</f>
        <v>445.12459371614301</v>
      </c>
      <c r="F516" s="30">
        <f>IF(ISNA(VLOOKUP($A516,' Taxi out times'!$B$2330:$C$2997, 2, 0)), 'ICAO LTO Cycle times'!$D$7,VLOOKUP($A516,' Taxi out times'!$B$2330:$C$2997, 2, 0)*60)</f>
        <v>425.33260632497274</v>
      </c>
      <c r="G516" s="30">
        <f>IF(ISNA(VLOOKUP($A516,' Taxi out times'!$B$2998:$C$3661, 2, 0)), 'ICAO LTO Cycle times'!$D$7,VLOOKUP($A516,' Taxi out times'!$B$2998:$C$3661, 2, 0)*60)</f>
        <v>473.85144429160937</v>
      </c>
      <c r="H516" s="30">
        <f>IF(ISNA(VLOOKUP($A516,' Taxi out times'!$B$3662:$C$4362, 2, 0)), 'ICAO LTO Cycle times'!$D$7,VLOOKUP($A516,' Taxi out times'!$B$3662:$C$4362, 2, 0)*60)</f>
        <v>466.10402355250244</v>
      </c>
      <c r="I516" s="30">
        <f>IF(ISNA(VLOOKUP($A516,' Taxi out times'!$B$4363:$C$5052, 2, 0)), 'ICAO LTO Cycle times'!$D$7,VLOOKUP($A516,' Taxi out times'!$B$4363:$C$5052, 2, 0)*60)</f>
        <v>480.72727272727269</v>
      </c>
      <c r="J516" s="30">
        <f>IF(ISNA(VLOOKUP($A516,' Taxi out times'!$B$5053:$C$5713, 2, 0)), 'ICAO LTO Cycle times'!$D$7,VLOOKUP($A516,' Taxi out times'!$B$5053:$C$5713, 2, 0)*60)</f>
        <v>494.36144578313252</v>
      </c>
      <c r="K516" s="30">
        <f>IF(ISNA(VLOOKUP($A516,' Taxi out times'!$B$5714:$C$6466, 2, 0)), 'ICAO LTO Cycle times'!$D$7,VLOOKUP($A516,' Taxi out times'!$B$5713:$C$6466, 2, 0)*60)</f>
        <v>447.33212341197822</v>
      </c>
      <c r="L516" s="30">
        <f>IF(ISNA(VLOOKUP($A516,' Taxi out times'!$B$6467:$C$7195, 2, 0)), 'ICAO LTO Cycle times'!$D$7,VLOOKUP($A516,' Taxi out times'!$B$6467:$C$7195, 2, 0)*60)</f>
        <v>449.06287069988133</v>
      </c>
      <c r="M516" s="30">
        <f>IF(ISNA(VLOOKUP($A516,'Taxi in times'!$B$2:$C$483, 2, 0)), 'ICAO LTO Cycle times'!$D$8,VLOOKUP($A516,'Taxi in times'!$B$2:$C$483, 2, 0)*60)</f>
        <v>253.86160714285714</v>
      </c>
      <c r="N516" s="30">
        <f>IF(ISNA(VLOOKUP($A516,'Taxi in times'!$B$483:$C$1074, 2, 0)), 'ICAO LTO Cycle times'!$D$8,VLOOKUP($A516,'Taxi in times'!$B$483:$C$1074, 2, 0)*60)</f>
        <v>254.41441441441441</v>
      </c>
      <c r="O516" s="30">
        <f>IF(ISNA(VLOOKUP($A516,'Taxi in times'!$B$1074:$C$1700, 2, 0)), 'ICAO LTO Cycle times'!$D$8,VLOOKUP($A516,'Taxi in times'!$B$1074:$C$1700, 2, 0)*60)</f>
        <v>306.35481023830539</v>
      </c>
      <c r="P516" s="30">
        <f>IF(ISNA(VLOOKUP($A516,'Taxi in times'!$B$1700:$C$2346, 2, 0)), 'ICAO LTO Cycle times'!$D$8,VLOOKUP($A516,'Taxi in times'!$B$1700:$C$2346, 2, 0)*60)</f>
        <v>299.35064935064935</v>
      </c>
      <c r="Q516" s="30">
        <f>IF(ISNA(VLOOKUP($A516,'Taxi in times'!$B$2346:$C$3020, 2, 0)), 'ICAO LTO Cycle times'!$D$8,VLOOKUP($A516,'Taxi in times'!$B$2346:$C$3020, 2, 0)*60)</f>
        <v>288.67064568638091</v>
      </c>
      <c r="R516" s="30">
        <f>IF(ISNA(VLOOKUP($A516,'Taxi in times'!$B$3020:$C$3684, 2, 0)), 'ICAO LTO Cycle times'!$D$8,VLOOKUP($A516,'Taxi in times'!$B$3020:$C$3684, 2, 0)*60)</f>
        <v>285.78082191780823</v>
      </c>
      <c r="S516" s="30">
        <f>IF(ISNA(VLOOKUP($A516,'Taxi in times'!$B$3684:$C$4389, 2, 0)), 'ICAO LTO Cycle times'!$D$8,VLOOKUP($A516,'Taxi in times'!$B$3684:$C$4389, 2, 0)*60)</f>
        <v>297.79195289499506</v>
      </c>
      <c r="T516" s="30">
        <f>IF(ISNA(VLOOKUP($A516,'Taxi in times'!$B$4389:$C$5084, 2, 0)), 'ICAO LTO Cycle times'!$D$8,VLOOKUP($A516,'Taxi in times'!$B$4389:$C$5084, 2, 0)*60)</f>
        <v>308.96491987873537</v>
      </c>
      <c r="U516" s="30">
        <f>IF(ISNA(VLOOKUP($A516,'Taxi in times'!$B$5085:$C$5749, 2, 0)), 'ICAO LTO Cycle times'!$D$8,VLOOKUP($A516,'Taxi in times'!$B$5085:$C$5749, 2, 0)*60)</f>
        <v>311.39301485347249</v>
      </c>
      <c r="V516" s="30">
        <f>IF(ISNA(VLOOKUP($A516,'Taxi in times'!$B$5750:$C$6509, 2, 0)), 'ICAO LTO Cycle times'!$D$8,VLOOKUP($A516,'Taxi in times'!$B$5750:$C$6509, 2, 0)*60)</f>
        <v>266.46333104866346</v>
      </c>
      <c r="W516" s="30">
        <f>IF(ISNA(VLOOKUP($A516,'Taxi in times'!$B$6510:$C$7239, 2, 0)), 'ICAO LTO Cycle times'!$D$8,VLOOKUP($A516,'Taxi in times'!$B$6510:$C$7239, 2, 0)*60)</f>
        <v>263.16620607974733</v>
      </c>
    </row>
    <row r="517" spans="1:23">
      <c r="A517" s="3" t="s">
        <v>776</v>
      </c>
      <c r="B517" s="30">
        <f>IF(ISNA(VLOOKUP($A517,' Taxi out times'!$B$2:$C$483, 2, 0)), 'ICAO LTO Cycle times'!$D$7,VLOOKUP($A517,' Taxi out times'!$B$2:$C$483, 2, 0)*60)</f>
        <v>1140</v>
      </c>
      <c r="C517" s="30">
        <f>IF(ISNA(VLOOKUP($A517,' Taxi out times'!$B$484:$C$1071, 2, 0)), 'ICAO LTO Cycle times'!$D$7,VLOOKUP($A517,' Taxi out times'!$B$484:$C$1071, 2, 0)*60)</f>
        <v>1140</v>
      </c>
      <c r="D517" s="30">
        <f>IF(ISNA(VLOOKUP($A517,' Taxi out times'!$B$1072:$C$1692, 2, 0)), 'ICAO LTO Cycle times'!$D$7,VLOOKUP($A517,' Taxi out times'!$B$1072:$C$1692, 2, 0)*60)</f>
        <v>1140</v>
      </c>
      <c r="E517" s="30">
        <f>IF(ISNA(VLOOKUP($A517,' Taxi out times'!$B$1693:$C$2329, 2, 0)), 'ICAO LTO Cycle times'!$D$7,VLOOKUP($A517,' Taxi out times'!$B$1693:$C$2329, 2, 0)*60)</f>
        <v>259.04534606205249</v>
      </c>
      <c r="F517" s="30">
        <f>IF(ISNA(VLOOKUP($A517,' Taxi out times'!$B$2330:$C$2997, 2, 0)), 'ICAO LTO Cycle times'!$D$7,VLOOKUP($A517,' Taxi out times'!$B$2330:$C$2997, 2, 0)*60)</f>
        <v>309.82758620689657</v>
      </c>
      <c r="G517" s="30">
        <f>IF(ISNA(VLOOKUP($A517,' Taxi out times'!$B$2998:$C$3661, 2, 0)), 'ICAO LTO Cycle times'!$D$7,VLOOKUP($A517,' Taxi out times'!$B$2998:$C$3661, 2, 0)*60)</f>
        <v>1140</v>
      </c>
      <c r="H517" s="30">
        <f>IF(ISNA(VLOOKUP($A517,' Taxi out times'!$B$3662:$C$4362, 2, 0)), 'ICAO LTO Cycle times'!$D$7,VLOOKUP($A517,' Taxi out times'!$B$3662:$C$4362, 2, 0)*60)</f>
        <v>351.72413793103448</v>
      </c>
      <c r="I517" s="30">
        <f>IF(ISNA(VLOOKUP($A517,' Taxi out times'!$B$4363:$C$5052, 2, 0)), 'ICAO LTO Cycle times'!$D$7,VLOOKUP($A517,' Taxi out times'!$B$4363:$C$5052, 2, 0)*60)</f>
        <v>417.93103448275861</v>
      </c>
      <c r="J517" s="30">
        <f>IF(ISNA(VLOOKUP($A517,' Taxi out times'!$B$5053:$C$5713, 2, 0)), 'ICAO LTO Cycle times'!$D$7,VLOOKUP($A517,' Taxi out times'!$B$5053:$C$5713, 2, 0)*60)</f>
        <v>539.40944881889766</v>
      </c>
      <c r="K517" s="30">
        <f>IF(ISNA(VLOOKUP($A517,' Taxi out times'!$B$5714:$C$6466, 2, 0)), 'ICAO LTO Cycle times'!$D$7,VLOOKUP($A517,' Taxi out times'!$B$5713:$C$6466, 2, 0)*60)</f>
        <v>475.78767123287673</v>
      </c>
      <c r="L517" s="30">
        <f>IF(ISNA(VLOOKUP($A517,' Taxi out times'!$B$6467:$C$7195, 2, 0)), 'ICAO LTO Cycle times'!$D$7,VLOOKUP($A517,' Taxi out times'!$B$6467:$C$7195, 2, 0)*60)</f>
        <v>1140</v>
      </c>
      <c r="M517" s="30">
        <f>IF(ISNA(VLOOKUP($A517,'Taxi in times'!$B$2:$C$483, 2, 0)), 'ICAO LTO Cycle times'!$D$8,VLOOKUP($A517,'Taxi in times'!$B$2:$C$483, 2, 0)*60)</f>
        <v>420</v>
      </c>
      <c r="N517" s="30">
        <f>IF(ISNA(VLOOKUP($A517,'Taxi in times'!$B$483:$C$1074, 2, 0)), 'ICAO LTO Cycle times'!$D$8,VLOOKUP($A517,'Taxi in times'!$B$483:$C$1074, 2, 0)*60)</f>
        <v>420</v>
      </c>
      <c r="O517" s="30">
        <f>IF(ISNA(VLOOKUP($A517,'Taxi in times'!$B$1074:$C$1700, 2, 0)), 'ICAO LTO Cycle times'!$D$8,VLOOKUP($A517,'Taxi in times'!$B$1074:$C$1700, 2, 0)*60)</f>
        <v>420</v>
      </c>
      <c r="P517" s="30">
        <f>IF(ISNA(VLOOKUP($A517,'Taxi in times'!$B$1700:$C$2346, 2, 0)), 'ICAO LTO Cycle times'!$D$8,VLOOKUP($A517,'Taxi in times'!$B$1700:$C$2346, 2, 0)*60)</f>
        <v>229.97613365155129</v>
      </c>
      <c r="Q517" s="30">
        <f>IF(ISNA(VLOOKUP($A517,'Taxi in times'!$B$2346:$C$3020, 2, 0)), 'ICAO LTO Cycle times'!$D$8,VLOOKUP($A517,'Taxi in times'!$B$2346:$C$3020, 2, 0)*60)</f>
        <v>286.70967741935482</v>
      </c>
      <c r="R517" s="30">
        <f>IF(ISNA(VLOOKUP($A517,'Taxi in times'!$B$3020:$C$3684, 2, 0)), 'ICAO LTO Cycle times'!$D$8,VLOOKUP($A517,'Taxi in times'!$B$3020:$C$3684, 2, 0)*60)</f>
        <v>420</v>
      </c>
      <c r="S517" s="30">
        <f>IF(ISNA(VLOOKUP($A517,'Taxi in times'!$B$3684:$C$4389, 2, 0)), 'ICAO LTO Cycle times'!$D$8,VLOOKUP($A517,'Taxi in times'!$B$3684:$C$4389, 2, 0)*60)</f>
        <v>216.54631083202511</v>
      </c>
      <c r="T517" s="30">
        <f>IF(ISNA(VLOOKUP($A517,'Taxi in times'!$B$4389:$C$5084, 2, 0)), 'ICAO LTO Cycle times'!$D$8,VLOOKUP($A517,'Taxi in times'!$B$4389:$C$5084, 2, 0)*60)</f>
        <v>235.57894736842107</v>
      </c>
      <c r="U517" s="30">
        <f>IF(ISNA(VLOOKUP($A517,'Taxi in times'!$B$5085:$C$5749, 2, 0)), 'ICAO LTO Cycle times'!$D$8,VLOOKUP($A517,'Taxi in times'!$B$5085:$C$5749, 2, 0)*60)</f>
        <v>273.77952755905511</v>
      </c>
      <c r="V517" s="30">
        <f>IF(ISNA(VLOOKUP($A517,'Taxi in times'!$B$5750:$C$6509, 2, 0)), 'ICAO LTO Cycle times'!$D$8,VLOOKUP($A517,'Taxi in times'!$B$5750:$C$6509, 2, 0)*60)</f>
        <v>276.46234676007009</v>
      </c>
      <c r="W517" s="30">
        <f>IF(ISNA(VLOOKUP($A517,'Taxi in times'!$B$6510:$C$7239, 2, 0)), 'ICAO LTO Cycle times'!$D$8,VLOOKUP($A517,'Taxi in times'!$B$6510:$C$7239, 2, 0)*60)</f>
        <v>420</v>
      </c>
    </row>
    <row r="518" spans="1:23">
      <c r="A518" s="3" t="s">
        <v>777</v>
      </c>
      <c r="B518" s="30">
        <f>IF(ISNA(VLOOKUP($A518,' Taxi out times'!$B$2:$C$483, 2, 0)), 'ICAO LTO Cycle times'!$D$7,VLOOKUP($A518,' Taxi out times'!$B$2:$C$483, 2, 0)*60)</f>
        <v>351.99723565998619</v>
      </c>
      <c r="C518" s="30">
        <f>IF(ISNA(VLOOKUP($A518,' Taxi out times'!$B$484:$C$1071, 2, 0)), 'ICAO LTO Cycle times'!$D$7,VLOOKUP($A518,' Taxi out times'!$B$484:$C$1071, 2, 0)*60)</f>
        <v>360.33210332103323</v>
      </c>
      <c r="D518" s="30">
        <f>IF(ISNA(VLOOKUP($A518,' Taxi out times'!$B$1072:$C$1692, 2, 0)), 'ICAO LTO Cycle times'!$D$7,VLOOKUP($A518,' Taxi out times'!$B$1072:$C$1692, 2, 0)*60)</f>
        <v>449.14285714285717</v>
      </c>
      <c r="E518" s="30">
        <f>IF(ISNA(VLOOKUP($A518,' Taxi out times'!$B$1693:$C$2329, 2, 0)), 'ICAO LTO Cycle times'!$D$7,VLOOKUP($A518,' Taxi out times'!$B$1693:$C$2329, 2, 0)*60)</f>
        <v>453.26372515998656</v>
      </c>
      <c r="F518" s="30">
        <f>IF(ISNA(VLOOKUP($A518,' Taxi out times'!$B$2330:$C$2997, 2, 0)), 'ICAO LTO Cycle times'!$D$7,VLOOKUP($A518,' Taxi out times'!$B$2330:$C$2997, 2, 0)*60)</f>
        <v>449.39271255060726</v>
      </c>
      <c r="G518" s="30">
        <f>IF(ISNA(VLOOKUP($A518,' Taxi out times'!$B$2998:$C$3661, 2, 0)), 'ICAO LTO Cycle times'!$D$7,VLOOKUP($A518,' Taxi out times'!$B$2998:$C$3661, 2, 0)*60)</f>
        <v>486.23145400593467</v>
      </c>
      <c r="H518" s="30">
        <f>IF(ISNA(VLOOKUP($A518,' Taxi out times'!$B$3662:$C$4362, 2, 0)), 'ICAO LTO Cycle times'!$D$7,VLOOKUP($A518,' Taxi out times'!$B$3662:$C$4362, 2, 0)*60)</f>
        <v>466.76332288401255</v>
      </c>
      <c r="I518" s="30">
        <f>IF(ISNA(VLOOKUP($A518,' Taxi out times'!$B$4363:$C$5052, 2, 0)), 'ICAO LTO Cycle times'!$D$7,VLOOKUP($A518,' Taxi out times'!$B$4363:$C$5052, 2, 0)*60)</f>
        <v>481.17594654788422</v>
      </c>
      <c r="J518" s="30">
        <f>IF(ISNA(VLOOKUP($A518,' Taxi out times'!$B$5053:$C$5713, 2, 0)), 'ICAO LTO Cycle times'!$D$7,VLOOKUP($A518,' Taxi out times'!$B$5053:$C$5713, 2, 0)*60)</f>
        <v>519.57310565635009</v>
      </c>
      <c r="K518" s="30">
        <f>IF(ISNA(VLOOKUP($A518,' Taxi out times'!$B$5714:$C$6466, 2, 0)), 'ICAO LTO Cycle times'!$D$7,VLOOKUP($A518,' Taxi out times'!$B$5713:$C$6466, 2, 0)*60)</f>
        <v>472.84332688588006</v>
      </c>
      <c r="L518" s="30">
        <f>IF(ISNA(VLOOKUP($A518,' Taxi out times'!$B$6467:$C$7195, 2, 0)), 'ICAO LTO Cycle times'!$D$7,VLOOKUP($A518,' Taxi out times'!$B$6467:$C$7195, 2, 0)*60)</f>
        <v>445.45263157894738</v>
      </c>
      <c r="M518" s="30">
        <f>IF(ISNA(VLOOKUP($A518,'Taxi in times'!$B$2:$C$483, 2, 0)), 'ICAO LTO Cycle times'!$D$8,VLOOKUP($A518,'Taxi in times'!$B$2:$C$483, 2, 0)*60)</f>
        <v>302.31086657496559</v>
      </c>
      <c r="N518" s="30">
        <f>IF(ISNA(VLOOKUP($A518,'Taxi in times'!$B$483:$C$1074, 2, 0)), 'ICAO LTO Cycle times'!$D$8,VLOOKUP($A518,'Taxi in times'!$B$483:$C$1074, 2, 0)*60)</f>
        <v>298.73918417799752</v>
      </c>
      <c r="O518" s="30">
        <f>IF(ISNA(VLOOKUP($A518,'Taxi in times'!$B$1074:$C$1700, 2, 0)), 'ICAO LTO Cycle times'!$D$8,VLOOKUP($A518,'Taxi in times'!$B$1074:$C$1700, 2, 0)*60)</f>
        <v>323.73317729666473</v>
      </c>
      <c r="P518" s="30">
        <f>IF(ISNA(VLOOKUP($A518,'Taxi in times'!$B$1700:$C$2346, 2, 0)), 'ICAO LTO Cycle times'!$D$8,VLOOKUP($A518,'Taxi in times'!$B$1700:$C$2346, 2, 0)*60)</f>
        <v>314.24037812288992</v>
      </c>
      <c r="Q518" s="30">
        <f>IF(ISNA(VLOOKUP($A518,'Taxi in times'!$B$2346:$C$3020, 2, 0)), 'ICAO LTO Cycle times'!$D$8,VLOOKUP($A518,'Taxi in times'!$B$2346:$C$3020, 2, 0)*60)</f>
        <v>302.11941231634887</v>
      </c>
      <c r="R518" s="30">
        <f>IF(ISNA(VLOOKUP($A518,'Taxi in times'!$B$3020:$C$3684, 2, 0)), 'ICAO LTO Cycle times'!$D$8,VLOOKUP($A518,'Taxi in times'!$B$3020:$C$3684, 2, 0)*60)</f>
        <v>295.9212880143113</v>
      </c>
      <c r="S518" s="30">
        <f>IF(ISNA(VLOOKUP($A518,'Taxi in times'!$B$3684:$C$4389, 2, 0)), 'ICAO LTO Cycle times'!$D$8,VLOOKUP($A518,'Taxi in times'!$B$3684:$C$4389, 2, 0)*60)</f>
        <v>304.86677115987465</v>
      </c>
      <c r="T518" s="30">
        <f>IF(ISNA(VLOOKUP($A518,'Taxi in times'!$B$4389:$C$5084, 2, 0)), 'ICAO LTO Cycle times'!$D$8,VLOOKUP($A518,'Taxi in times'!$B$4389:$C$5084, 2, 0)*60)</f>
        <v>322.61024498886417</v>
      </c>
      <c r="U518" s="30">
        <f>IF(ISNA(VLOOKUP($A518,'Taxi in times'!$B$5085:$C$5749, 2, 0)), 'ICAO LTO Cycle times'!$D$8,VLOOKUP($A518,'Taxi in times'!$B$5085:$C$5749, 2, 0)*60)</f>
        <v>321.98399999999998</v>
      </c>
      <c r="V518" s="30">
        <f>IF(ISNA(VLOOKUP($A518,'Taxi in times'!$B$5750:$C$6509, 2, 0)), 'ICAO LTO Cycle times'!$D$8,VLOOKUP($A518,'Taxi in times'!$B$5750:$C$6509, 2, 0)*60)</f>
        <v>292.68656716417911</v>
      </c>
      <c r="W518" s="30">
        <f>IF(ISNA(VLOOKUP($A518,'Taxi in times'!$B$6510:$C$7239, 2, 0)), 'ICAO LTO Cycle times'!$D$8,VLOOKUP($A518,'Taxi in times'!$B$6510:$C$7239, 2, 0)*60)</f>
        <v>263.16455696202536</v>
      </c>
    </row>
    <row r="519" spans="1:23">
      <c r="A519" s="3" t="s">
        <v>778</v>
      </c>
      <c r="B519" s="30">
        <f>IF(ISNA(VLOOKUP($A519,' Taxi out times'!$B$2:$C$483, 2, 0)), 'ICAO LTO Cycle times'!$D$7,VLOOKUP($A519,' Taxi out times'!$B$2:$C$483, 2, 0)*60)</f>
        <v>1140</v>
      </c>
      <c r="C519" s="30">
        <f>IF(ISNA(VLOOKUP($A519,' Taxi out times'!$B$484:$C$1071, 2, 0)), 'ICAO LTO Cycle times'!$D$7,VLOOKUP($A519,' Taxi out times'!$B$484:$C$1071, 2, 0)*60)</f>
        <v>1140</v>
      </c>
      <c r="D519" s="30">
        <f>IF(ISNA(VLOOKUP($A519,' Taxi out times'!$B$1072:$C$1692, 2, 0)), 'ICAO LTO Cycle times'!$D$7,VLOOKUP($A519,' Taxi out times'!$B$1072:$C$1692, 2, 0)*60)</f>
        <v>1140</v>
      </c>
      <c r="E519" s="30">
        <f>IF(ISNA(VLOOKUP($A519,' Taxi out times'!$B$1693:$C$2329, 2, 0)), 'ICAO LTO Cycle times'!$D$7,VLOOKUP($A519,' Taxi out times'!$B$1693:$C$2329, 2, 0)*60)</f>
        <v>392.09302325581393</v>
      </c>
      <c r="F519" s="30">
        <f>IF(ISNA(VLOOKUP($A519,' Taxi out times'!$B$2330:$C$2997, 2, 0)), 'ICAO LTO Cycle times'!$D$7,VLOOKUP($A519,' Taxi out times'!$B$2330:$C$2997, 2, 0)*60)</f>
        <v>341.625</v>
      </c>
      <c r="G519" s="30">
        <f>IF(ISNA(VLOOKUP($A519,' Taxi out times'!$B$2998:$C$3661, 2, 0)), 'ICAO LTO Cycle times'!$D$7,VLOOKUP($A519,' Taxi out times'!$B$2998:$C$3661, 2, 0)*60)</f>
        <v>1140</v>
      </c>
      <c r="H519" s="30">
        <f>IF(ISNA(VLOOKUP($A519,' Taxi out times'!$B$3662:$C$4362, 2, 0)), 'ICAO LTO Cycle times'!$D$7,VLOOKUP($A519,' Taxi out times'!$B$3662:$C$4362, 2, 0)*60)</f>
        <v>339.57746478873241</v>
      </c>
      <c r="I519" s="30">
        <f>IF(ISNA(VLOOKUP($A519,' Taxi out times'!$B$4363:$C$5052, 2, 0)), 'ICAO LTO Cycle times'!$D$7,VLOOKUP($A519,' Taxi out times'!$B$4363:$C$5052, 2, 0)*60)</f>
        <v>394.81481481481478</v>
      </c>
      <c r="J519" s="30">
        <f>IF(ISNA(VLOOKUP($A519,' Taxi out times'!$B$5053:$C$5713, 2, 0)), 'ICAO LTO Cycle times'!$D$7,VLOOKUP($A519,' Taxi out times'!$B$5053:$C$5713, 2, 0)*60)</f>
        <v>475.5</v>
      </c>
      <c r="K519" s="30">
        <f>IF(ISNA(VLOOKUP($A519,' Taxi out times'!$B$5714:$C$6466, 2, 0)), 'ICAO LTO Cycle times'!$D$7,VLOOKUP($A519,' Taxi out times'!$B$5713:$C$6466, 2, 0)*60)</f>
        <v>439.66173361522198</v>
      </c>
      <c r="L519" s="30">
        <f>IF(ISNA(VLOOKUP($A519,' Taxi out times'!$B$6467:$C$7195, 2, 0)), 'ICAO LTO Cycle times'!$D$7,VLOOKUP($A519,' Taxi out times'!$B$6467:$C$7195, 2, 0)*60)</f>
        <v>1140</v>
      </c>
      <c r="M519" s="30">
        <f>IF(ISNA(VLOOKUP($A519,'Taxi in times'!$B$2:$C$483, 2, 0)), 'ICAO LTO Cycle times'!$D$8,VLOOKUP($A519,'Taxi in times'!$B$2:$C$483, 2, 0)*60)</f>
        <v>420</v>
      </c>
      <c r="N519" s="30">
        <f>IF(ISNA(VLOOKUP($A519,'Taxi in times'!$B$483:$C$1074, 2, 0)), 'ICAO LTO Cycle times'!$D$8,VLOOKUP($A519,'Taxi in times'!$B$483:$C$1074, 2, 0)*60)</f>
        <v>420</v>
      </c>
      <c r="O519" s="30">
        <f>IF(ISNA(VLOOKUP($A519,'Taxi in times'!$B$1074:$C$1700, 2, 0)), 'ICAO LTO Cycle times'!$D$8,VLOOKUP($A519,'Taxi in times'!$B$1074:$C$1700, 2, 0)*60)</f>
        <v>420</v>
      </c>
      <c r="P519" s="30">
        <f>IF(ISNA(VLOOKUP($A519,'Taxi in times'!$B$1700:$C$2346, 2, 0)), 'ICAO LTO Cycle times'!$D$8,VLOOKUP($A519,'Taxi in times'!$B$1700:$C$2346, 2, 0)*60)</f>
        <v>263.32225913621266</v>
      </c>
      <c r="Q519" s="30">
        <f>IF(ISNA(VLOOKUP($A519,'Taxi in times'!$B$2346:$C$3020, 2, 0)), 'ICAO LTO Cycle times'!$D$8,VLOOKUP($A519,'Taxi in times'!$B$2346:$C$3020, 2, 0)*60)</f>
        <v>195.50769230769231</v>
      </c>
      <c r="R519" s="30">
        <f>IF(ISNA(VLOOKUP($A519,'Taxi in times'!$B$3020:$C$3684, 2, 0)), 'ICAO LTO Cycle times'!$D$8,VLOOKUP($A519,'Taxi in times'!$B$3020:$C$3684, 2, 0)*60)</f>
        <v>420</v>
      </c>
      <c r="S519" s="30">
        <f>IF(ISNA(VLOOKUP($A519,'Taxi in times'!$B$3684:$C$4389, 2, 0)), 'ICAO LTO Cycle times'!$D$8,VLOOKUP($A519,'Taxi in times'!$B$3684:$C$4389, 2, 0)*60)</f>
        <v>212.74004683840749</v>
      </c>
      <c r="T519" s="30">
        <f>IF(ISNA(VLOOKUP($A519,'Taxi in times'!$B$4389:$C$5084, 2, 0)), 'ICAO LTO Cycle times'!$D$8,VLOOKUP($A519,'Taxi in times'!$B$4389:$C$5084, 2, 0)*60)</f>
        <v>233.33333333333334</v>
      </c>
      <c r="U519" s="30">
        <f>IF(ISNA(VLOOKUP($A519,'Taxi in times'!$B$5085:$C$5749, 2, 0)), 'ICAO LTO Cycle times'!$D$8,VLOOKUP($A519,'Taxi in times'!$B$5085:$C$5749, 2, 0)*60)</f>
        <v>306.78391959798995</v>
      </c>
      <c r="V519" s="30">
        <f>IF(ISNA(VLOOKUP($A519,'Taxi in times'!$B$5750:$C$6509, 2, 0)), 'ICAO LTO Cycle times'!$D$8,VLOOKUP($A519,'Taxi in times'!$B$5750:$C$6509, 2, 0)*60)</f>
        <v>248.7391304347826</v>
      </c>
      <c r="W519" s="30">
        <f>IF(ISNA(VLOOKUP($A519,'Taxi in times'!$B$6510:$C$7239, 2, 0)), 'ICAO LTO Cycle times'!$D$8,VLOOKUP($A519,'Taxi in times'!$B$6510:$C$7239, 2, 0)*60)</f>
        <v>420</v>
      </c>
    </row>
    <row r="520" spans="1:23">
      <c r="A520" s="3" t="s">
        <v>779</v>
      </c>
      <c r="B520" s="30">
        <f>IF(ISNA(VLOOKUP($A520,' Taxi out times'!$B$2:$C$483, 2, 0)), 'ICAO LTO Cycle times'!$D$7,VLOOKUP($A520,' Taxi out times'!$B$2:$C$483, 2, 0)*60)</f>
        <v>1140</v>
      </c>
      <c r="C520" s="30">
        <f>IF(ISNA(VLOOKUP($A520,' Taxi out times'!$B$484:$C$1071, 2, 0)), 'ICAO LTO Cycle times'!$D$7,VLOOKUP($A520,' Taxi out times'!$B$484:$C$1071, 2, 0)*60)</f>
        <v>1140</v>
      </c>
      <c r="D520" s="30">
        <f>IF(ISNA(VLOOKUP($A520,' Taxi out times'!$B$1072:$C$1692, 2, 0)), 'ICAO LTO Cycle times'!$D$7,VLOOKUP($A520,' Taxi out times'!$B$1072:$C$1692, 2, 0)*60)</f>
        <v>1140</v>
      </c>
      <c r="E520" s="30">
        <f>IF(ISNA(VLOOKUP($A520,' Taxi out times'!$B$1693:$C$2329, 2, 0)), 'ICAO LTO Cycle times'!$D$7,VLOOKUP($A520,' Taxi out times'!$B$1693:$C$2329, 2, 0)*60)</f>
        <v>316.01547388781432</v>
      </c>
      <c r="F520" s="30">
        <f>IF(ISNA(VLOOKUP($A520,' Taxi out times'!$B$2330:$C$2997, 2, 0)), 'ICAO LTO Cycle times'!$D$7,VLOOKUP($A520,' Taxi out times'!$B$2330:$C$2997, 2, 0)*60)</f>
        <v>314.11764705882354</v>
      </c>
      <c r="G520" s="30">
        <f>IF(ISNA(VLOOKUP($A520,' Taxi out times'!$B$2998:$C$3661, 2, 0)), 'ICAO LTO Cycle times'!$D$7,VLOOKUP($A520,' Taxi out times'!$B$2998:$C$3661, 2, 0)*60)</f>
        <v>1140</v>
      </c>
      <c r="H520" s="30">
        <f>IF(ISNA(VLOOKUP($A520,' Taxi out times'!$B$3662:$C$4362, 2, 0)), 'ICAO LTO Cycle times'!$D$7,VLOOKUP($A520,' Taxi out times'!$B$3662:$C$4362, 2, 0)*60)</f>
        <v>310.25974025974028</v>
      </c>
      <c r="I520" s="30">
        <f>IF(ISNA(VLOOKUP($A520,' Taxi out times'!$B$4363:$C$5052, 2, 0)), 'ICAO LTO Cycle times'!$D$7,VLOOKUP($A520,' Taxi out times'!$B$4363:$C$5052, 2, 0)*60)</f>
        <v>353.8082191780822</v>
      </c>
      <c r="J520" s="30">
        <f>IF(ISNA(VLOOKUP($A520,' Taxi out times'!$B$5053:$C$5713, 2, 0)), 'ICAO LTO Cycle times'!$D$7,VLOOKUP($A520,' Taxi out times'!$B$5053:$C$5713, 2, 0)*60)</f>
        <v>436.27777777777777</v>
      </c>
      <c r="K520" s="30">
        <f>IF(ISNA(VLOOKUP($A520,' Taxi out times'!$B$5714:$C$6466, 2, 0)), 'ICAO LTO Cycle times'!$D$7,VLOOKUP($A520,' Taxi out times'!$B$5713:$C$6466, 2, 0)*60)</f>
        <v>399.66990291262135</v>
      </c>
      <c r="L520" s="30">
        <f>IF(ISNA(VLOOKUP($A520,' Taxi out times'!$B$6467:$C$7195, 2, 0)), 'ICAO LTO Cycle times'!$D$7,VLOOKUP($A520,' Taxi out times'!$B$6467:$C$7195, 2, 0)*60)</f>
        <v>1140</v>
      </c>
      <c r="M520" s="30">
        <f>IF(ISNA(VLOOKUP($A520,'Taxi in times'!$B$2:$C$483, 2, 0)), 'ICAO LTO Cycle times'!$D$8,VLOOKUP($A520,'Taxi in times'!$B$2:$C$483, 2, 0)*60)</f>
        <v>420</v>
      </c>
      <c r="N520" s="30">
        <f>IF(ISNA(VLOOKUP($A520,'Taxi in times'!$B$483:$C$1074, 2, 0)), 'ICAO LTO Cycle times'!$D$8,VLOOKUP($A520,'Taxi in times'!$B$483:$C$1074, 2, 0)*60)</f>
        <v>420</v>
      </c>
      <c r="O520" s="30">
        <f>IF(ISNA(VLOOKUP($A520,'Taxi in times'!$B$1074:$C$1700, 2, 0)), 'ICAO LTO Cycle times'!$D$8,VLOOKUP($A520,'Taxi in times'!$B$1074:$C$1700, 2, 0)*60)</f>
        <v>420</v>
      </c>
      <c r="P520" s="30">
        <f>IF(ISNA(VLOOKUP($A520,'Taxi in times'!$B$1700:$C$2346, 2, 0)), 'ICAO LTO Cycle times'!$D$8,VLOOKUP($A520,'Taxi in times'!$B$1700:$C$2346, 2, 0)*60)</f>
        <v>304.41860465116281</v>
      </c>
      <c r="Q520" s="30">
        <f>IF(ISNA(VLOOKUP($A520,'Taxi in times'!$B$2346:$C$3020, 2, 0)), 'ICAO LTO Cycle times'!$D$8,VLOOKUP($A520,'Taxi in times'!$B$2346:$C$3020, 2, 0)*60)</f>
        <v>295.49194991055452</v>
      </c>
      <c r="R520" s="30">
        <f>IF(ISNA(VLOOKUP($A520,'Taxi in times'!$B$3020:$C$3684, 2, 0)), 'ICAO LTO Cycle times'!$D$8,VLOOKUP($A520,'Taxi in times'!$B$3020:$C$3684, 2, 0)*60)</f>
        <v>420</v>
      </c>
      <c r="S520" s="30">
        <f>IF(ISNA(VLOOKUP($A520,'Taxi in times'!$B$3684:$C$4389, 2, 0)), 'ICAO LTO Cycle times'!$D$8,VLOOKUP($A520,'Taxi in times'!$B$3684:$C$4389, 2, 0)*60)</f>
        <v>218.03455723542118</v>
      </c>
      <c r="T520" s="30">
        <f>IF(ISNA(VLOOKUP($A520,'Taxi in times'!$B$4389:$C$5084, 2, 0)), 'ICAO LTO Cycle times'!$D$8,VLOOKUP($A520,'Taxi in times'!$B$4389:$C$5084, 2, 0)*60)</f>
        <v>238.24817518248176</v>
      </c>
      <c r="U520" s="30">
        <f>IF(ISNA(VLOOKUP($A520,'Taxi in times'!$B$5085:$C$5749, 2, 0)), 'ICAO LTO Cycle times'!$D$8,VLOOKUP($A520,'Taxi in times'!$B$5085:$C$5749, 2, 0)*60)</f>
        <v>301.66358595194083</v>
      </c>
      <c r="V520" s="30">
        <f>IF(ISNA(VLOOKUP($A520,'Taxi in times'!$B$5750:$C$6509, 2, 0)), 'ICAO LTO Cycle times'!$D$8,VLOOKUP($A520,'Taxi in times'!$B$5750:$C$6509, 2, 0)*60)</f>
        <v>236.19425173439049</v>
      </c>
      <c r="W520" s="30">
        <f>IF(ISNA(VLOOKUP($A520,'Taxi in times'!$B$6510:$C$7239, 2, 0)), 'ICAO LTO Cycle times'!$D$8,VLOOKUP($A520,'Taxi in times'!$B$6510:$C$7239, 2, 0)*60)</f>
        <v>420</v>
      </c>
    </row>
    <row r="521" spans="1:23">
      <c r="A521" s="3" t="s">
        <v>780</v>
      </c>
      <c r="B521" s="30">
        <f>IF(ISNA(VLOOKUP($A521,' Taxi out times'!$B$2:$C$483, 2, 0)), 'ICAO LTO Cycle times'!$D$7,VLOOKUP($A521,' Taxi out times'!$B$2:$C$483, 2, 0)*60)</f>
        <v>1140</v>
      </c>
      <c r="C521" s="30">
        <f>IF(ISNA(VLOOKUP($A521,' Taxi out times'!$B$484:$C$1071, 2, 0)), 'ICAO LTO Cycle times'!$D$7,VLOOKUP($A521,' Taxi out times'!$B$484:$C$1071, 2, 0)*60)</f>
        <v>1140</v>
      </c>
      <c r="D521" s="30">
        <f>IF(ISNA(VLOOKUP($A521,' Taxi out times'!$B$1072:$C$1692, 2, 0)), 'ICAO LTO Cycle times'!$D$7,VLOOKUP($A521,' Taxi out times'!$B$1072:$C$1692, 2, 0)*60)</f>
        <v>1140</v>
      </c>
      <c r="E521" s="30">
        <f>IF(ISNA(VLOOKUP($A521,' Taxi out times'!$B$1693:$C$2329, 2, 0)), 'ICAO LTO Cycle times'!$D$7,VLOOKUP($A521,' Taxi out times'!$B$1693:$C$2329, 2, 0)*60)</f>
        <v>256.40816326530614</v>
      </c>
      <c r="F521" s="30">
        <f>IF(ISNA(VLOOKUP($A521,' Taxi out times'!$B$2330:$C$2997, 2, 0)), 'ICAO LTO Cycle times'!$D$7,VLOOKUP($A521,' Taxi out times'!$B$2330:$C$2997, 2, 0)*60)</f>
        <v>202.75862068965517</v>
      </c>
      <c r="G521" s="30">
        <f>IF(ISNA(VLOOKUP($A521,' Taxi out times'!$B$2998:$C$3661, 2, 0)), 'ICAO LTO Cycle times'!$D$7,VLOOKUP($A521,' Taxi out times'!$B$2998:$C$3661, 2, 0)*60)</f>
        <v>1140</v>
      </c>
      <c r="H521" s="30">
        <f>IF(ISNA(VLOOKUP($A521,' Taxi out times'!$B$3662:$C$4362, 2, 0)), 'ICAO LTO Cycle times'!$D$7,VLOOKUP($A521,' Taxi out times'!$B$3662:$C$4362, 2, 0)*60)</f>
        <v>308.27586206896552</v>
      </c>
      <c r="I521" s="30">
        <f>IF(ISNA(VLOOKUP($A521,' Taxi out times'!$B$4363:$C$5052, 2, 0)), 'ICAO LTO Cycle times'!$D$7,VLOOKUP($A521,' Taxi out times'!$B$4363:$C$5052, 2, 0)*60)</f>
        <v>357.02786377708981</v>
      </c>
      <c r="J521" s="30">
        <f>IF(ISNA(VLOOKUP($A521,' Taxi out times'!$B$5053:$C$5713, 2, 0)), 'ICAO LTO Cycle times'!$D$7,VLOOKUP($A521,' Taxi out times'!$B$5053:$C$5713, 2, 0)*60)</f>
        <v>464.28969359331478</v>
      </c>
      <c r="K521" s="30">
        <f>IF(ISNA(VLOOKUP($A521,' Taxi out times'!$B$5714:$C$6466, 2, 0)), 'ICAO LTO Cycle times'!$D$7,VLOOKUP($A521,' Taxi out times'!$B$5713:$C$6466, 2, 0)*60)</f>
        <v>385.08771929824564</v>
      </c>
      <c r="L521" s="30">
        <f>IF(ISNA(VLOOKUP($A521,' Taxi out times'!$B$6467:$C$7195, 2, 0)), 'ICAO LTO Cycle times'!$D$7,VLOOKUP($A521,' Taxi out times'!$B$6467:$C$7195, 2, 0)*60)</f>
        <v>1140</v>
      </c>
      <c r="M521" s="30">
        <f>IF(ISNA(VLOOKUP($A521,'Taxi in times'!$B$2:$C$483, 2, 0)), 'ICAO LTO Cycle times'!$D$8,VLOOKUP($A521,'Taxi in times'!$B$2:$C$483, 2, 0)*60)</f>
        <v>420</v>
      </c>
      <c r="N521" s="30">
        <f>IF(ISNA(VLOOKUP($A521,'Taxi in times'!$B$483:$C$1074, 2, 0)), 'ICAO LTO Cycle times'!$D$8,VLOOKUP($A521,'Taxi in times'!$B$483:$C$1074, 2, 0)*60)</f>
        <v>420</v>
      </c>
      <c r="O521" s="30">
        <f>IF(ISNA(VLOOKUP($A521,'Taxi in times'!$B$1074:$C$1700, 2, 0)), 'ICAO LTO Cycle times'!$D$8,VLOOKUP($A521,'Taxi in times'!$B$1074:$C$1700, 2, 0)*60)</f>
        <v>420</v>
      </c>
      <c r="P521" s="30">
        <f>IF(ISNA(VLOOKUP($A521,'Taxi in times'!$B$1700:$C$2346, 2, 0)), 'ICAO LTO Cycle times'!$D$8,VLOOKUP($A521,'Taxi in times'!$B$1700:$C$2346, 2, 0)*60)</f>
        <v>182.45901639344262</v>
      </c>
      <c r="Q521" s="30">
        <f>IF(ISNA(VLOOKUP($A521,'Taxi in times'!$B$2346:$C$3020, 2, 0)), 'ICAO LTO Cycle times'!$D$8,VLOOKUP($A521,'Taxi in times'!$B$2346:$C$3020, 2, 0)*60)</f>
        <v>172.27272727272725</v>
      </c>
      <c r="R521" s="30">
        <f>IF(ISNA(VLOOKUP($A521,'Taxi in times'!$B$3020:$C$3684, 2, 0)), 'ICAO LTO Cycle times'!$D$8,VLOOKUP($A521,'Taxi in times'!$B$3020:$C$3684, 2, 0)*60)</f>
        <v>420</v>
      </c>
      <c r="S521" s="30">
        <f>IF(ISNA(VLOOKUP($A521,'Taxi in times'!$B$3684:$C$4389, 2, 0)), 'ICAO LTO Cycle times'!$D$8,VLOOKUP($A521,'Taxi in times'!$B$3684:$C$4389, 2, 0)*60)</f>
        <v>194.83695652173913</v>
      </c>
      <c r="T521" s="30">
        <f>IF(ISNA(VLOOKUP($A521,'Taxi in times'!$B$4389:$C$5084, 2, 0)), 'ICAO LTO Cycle times'!$D$8,VLOOKUP($A521,'Taxi in times'!$B$4389:$C$5084, 2, 0)*60)</f>
        <v>207.08229426433914</v>
      </c>
      <c r="U521" s="30">
        <f>IF(ISNA(VLOOKUP($A521,'Taxi in times'!$B$5085:$C$5749, 2, 0)), 'ICAO LTO Cycle times'!$D$8,VLOOKUP($A521,'Taxi in times'!$B$5085:$C$5749, 2, 0)*60)</f>
        <v>267.70408163265307</v>
      </c>
      <c r="V521" s="30">
        <f>IF(ISNA(VLOOKUP($A521,'Taxi in times'!$B$5750:$C$6509, 2, 0)), 'ICAO LTO Cycle times'!$D$8,VLOOKUP($A521,'Taxi in times'!$B$5750:$C$6509, 2, 0)*60)</f>
        <v>225.16304347826087</v>
      </c>
      <c r="W521" s="30">
        <f>IF(ISNA(VLOOKUP($A521,'Taxi in times'!$B$6510:$C$7239, 2, 0)), 'ICAO LTO Cycle times'!$D$8,VLOOKUP($A521,'Taxi in times'!$B$6510:$C$7239, 2, 0)*60)</f>
        <v>420</v>
      </c>
    </row>
    <row r="522" spans="1:23">
      <c r="A522" s="3" t="s">
        <v>781</v>
      </c>
      <c r="B522" s="30">
        <f>IF(ISNA(VLOOKUP($A522,' Taxi out times'!$B$2:$C$483, 2, 0)), 'ICAO LTO Cycle times'!$D$7,VLOOKUP($A522,' Taxi out times'!$B$2:$C$483, 2, 0)*60)</f>
        <v>437.04545454545456</v>
      </c>
      <c r="C522" s="30">
        <f>IF(ISNA(VLOOKUP($A522,' Taxi out times'!$B$484:$C$1071, 2, 0)), 'ICAO LTO Cycle times'!$D$7,VLOOKUP($A522,' Taxi out times'!$B$484:$C$1071, 2, 0)*60)</f>
        <v>447.46666666666664</v>
      </c>
      <c r="D522" s="30">
        <f>IF(ISNA(VLOOKUP($A522,' Taxi out times'!$B$1072:$C$1692, 2, 0)), 'ICAO LTO Cycle times'!$D$7,VLOOKUP($A522,' Taxi out times'!$B$1072:$C$1692, 2, 0)*60)</f>
        <v>434.59165154264969</v>
      </c>
      <c r="E522" s="30">
        <f>IF(ISNA(VLOOKUP($A522,' Taxi out times'!$B$1693:$C$2329, 2, 0)), 'ICAO LTO Cycle times'!$D$7,VLOOKUP($A522,' Taxi out times'!$B$1693:$C$2329, 2, 0)*60)</f>
        <v>383.54581673306774</v>
      </c>
      <c r="F522" s="30">
        <f>IF(ISNA(VLOOKUP($A522,' Taxi out times'!$B$2330:$C$2997, 2, 0)), 'ICAO LTO Cycle times'!$D$7,VLOOKUP($A522,' Taxi out times'!$B$2330:$C$2997, 2, 0)*60)</f>
        <v>389.62230215827338</v>
      </c>
      <c r="G522" s="30">
        <f>IF(ISNA(VLOOKUP($A522,' Taxi out times'!$B$2998:$C$3661, 2, 0)), 'ICAO LTO Cycle times'!$D$7,VLOOKUP($A522,' Taxi out times'!$B$2998:$C$3661, 2, 0)*60)</f>
        <v>424.72222222222217</v>
      </c>
      <c r="H522" s="30">
        <f>IF(ISNA(VLOOKUP($A522,' Taxi out times'!$B$3662:$C$4362, 2, 0)), 'ICAO LTO Cycle times'!$D$7,VLOOKUP($A522,' Taxi out times'!$B$3662:$C$4362, 2, 0)*60)</f>
        <v>408.95765472312701</v>
      </c>
      <c r="I522" s="30">
        <f>IF(ISNA(VLOOKUP($A522,' Taxi out times'!$B$4363:$C$5052, 2, 0)), 'ICAO LTO Cycle times'!$D$7,VLOOKUP($A522,' Taxi out times'!$B$4363:$C$5052, 2, 0)*60)</f>
        <v>402.2575516693164</v>
      </c>
      <c r="J522" s="30">
        <f>IF(ISNA(VLOOKUP($A522,' Taxi out times'!$B$5053:$C$5713, 2, 0)), 'ICAO LTO Cycle times'!$D$7,VLOOKUP($A522,' Taxi out times'!$B$5053:$C$5713, 2, 0)*60)</f>
        <v>393.38983050847457</v>
      </c>
      <c r="K522" s="30">
        <f>IF(ISNA(VLOOKUP($A522,' Taxi out times'!$B$5714:$C$6466, 2, 0)), 'ICAO LTO Cycle times'!$D$7,VLOOKUP($A522,' Taxi out times'!$B$5713:$C$6466, 2, 0)*60)</f>
        <v>404.8767123287671</v>
      </c>
      <c r="L522" s="30">
        <f>IF(ISNA(VLOOKUP($A522,' Taxi out times'!$B$6467:$C$7195, 2, 0)), 'ICAO LTO Cycle times'!$D$7,VLOOKUP($A522,' Taxi out times'!$B$6467:$C$7195, 2, 0)*60)</f>
        <v>399.59438377535099</v>
      </c>
      <c r="M522" s="30">
        <f>IF(ISNA(VLOOKUP($A522,'Taxi in times'!$B$2:$C$483, 2, 0)), 'ICAO LTO Cycle times'!$D$8,VLOOKUP($A522,'Taxi in times'!$B$2:$C$483, 2, 0)*60)</f>
        <v>324.27480916030532</v>
      </c>
      <c r="N522" s="30">
        <f>IF(ISNA(VLOOKUP($A522,'Taxi in times'!$B$483:$C$1074, 2, 0)), 'ICAO LTO Cycle times'!$D$8,VLOOKUP($A522,'Taxi in times'!$B$483:$C$1074, 2, 0)*60)</f>
        <v>322.33183856502239</v>
      </c>
      <c r="O522" s="30">
        <f>IF(ISNA(VLOOKUP($A522,'Taxi in times'!$B$1074:$C$1700, 2, 0)), 'ICAO LTO Cycle times'!$D$8,VLOOKUP($A522,'Taxi in times'!$B$1074:$C$1700, 2, 0)*60)</f>
        <v>325.44789762340037</v>
      </c>
      <c r="P522" s="30">
        <f>IF(ISNA(VLOOKUP($A522,'Taxi in times'!$B$1700:$C$2346, 2, 0)), 'ICAO LTO Cycle times'!$D$8,VLOOKUP($A522,'Taxi in times'!$B$1700:$C$2346, 2, 0)*60)</f>
        <v>290.51051051051053</v>
      </c>
      <c r="Q522" s="30">
        <f>IF(ISNA(VLOOKUP($A522,'Taxi in times'!$B$2346:$C$3020, 2, 0)), 'ICAO LTO Cycle times'!$D$8,VLOOKUP($A522,'Taxi in times'!$B$2346:$C$3020, 2, 0)*60)</f>
        <v>313.51736420302757</v>
      </c>
      <c r="R522" s="30">
        <f>IF(ISNA(VLOOKUP($A522,'Taxi in times'!$B$3020:$C$3684, 2, 0)), 'ICAO LTO Cycle times'!$D$8,VLOOKUP($A522,'Taxi in times'!$B$3020:$C$3684, 2, 0)*60)</f>
        <v>338.05555555555554</v>
      </c>
      <c r="S522" s="30">
        <f>IF(ISNA(VLOOKUP($A522,'Taxi in times'!$B$3684:$C$4389, 2, 0)), 'ICAO LTO Cycle times'!$D$8,VLOOKUP($A522,'Taxi in times'!$B$3684:$C$4389, 2, 0)*60)</f>
        <v>317.54442649434571</v>
      </c>
      <c r="T522" s="30">
        <f>IF(ISNA(VLOOKUP($A522,'Taxi in times'!$B$4389:$C$5084, 2, 0)), 'ICAO LTO Cycle times'!$D$8,VLOOKUP($A522,'Taxi in times'!$B$4389:$C$5084, 2, 0)*60)</f>
        <v>337.35849056603774</v>
      </c>
      <c r="U522" s="30">
        <f>IF(ISNA(VLOOKUP($A522,'Taxi in times'!$B$5085:$C$5749, 2, 0)), 'ICAO LTO Cycle times'!$D$8,VLOOKUP($A522,'Taxi in times'!$B$5085:$C$5749, 2, 0)*60)</f>
        <v>337.25601131541725</v>
      </c>
      <c r="V522" s="30">
        <f>IF(ISNA(VLOOKUP($A522,'Taxi in times'!$B$5750:$C$6509, 2, 0)), 'ICAO LTO Cycle times'!$D$8,VLOOKUP($A522,'Taxi in times'!$B$5750:$C$6509, 2, 0)*60)</f>
        <v>327.36129905277403</v>
      </c>
      <c r="W522" s="30">
        <f>IF(ISNA(VLOOKUP($A522,'Taxi in times'!$B$6510:$C$7239, 2, 0)), 'ICAO LTO Cycle times'!$D$8,VLOOKUP($A522,'Taxi in times'!$B$6510:$C$7239, 2, 0)*60)</f>
        <v>329.02325581395348</v>
      </c>
    </row>
    <row r="523" spans="1:23">
      <c r="A523" s="3" t="s">
        <v>782</v>
      </c>
      <c r="B523" s="30">
        <f>IF(ISNA(VLOOKUP($A523,' Taxi out times'!$B$2:$C$483, 2, 0)), 'ICAO LTO Cycle times'!$D$7,VLOOKUP($A523,' Taxi out times'!$B$2:$C$483, 2, 0)*60)</f>
        <v>422.5870889159562</v>
      </c>
      <c r="C523" s="30">
        <f>IF(ISNA(VLOOKUP($A523,' Taxi out times'!$B$484:$C$1071, 2, 0)), 'ICAO LTO Cycle times'!$D$7,VLOOKUP($A523,' Taxi out times'!$B$484:$C$1071, 2, 0)*60)</f>
        <v>418.30658550083012</v>
      </c>
      <c r="D523" s="30">
        <f>IF(ISNA(VLOOKUP($A523,' Taxi out times'!$B$1072:$C$1692, 2, 0)), 'ICAO LTO Cycle times'!$D$7,VLOOKUP($A523,' Taxi out times'!$B$1072:$C$1692, 2, 0)*60)</f>
        <v>467.73517241379307</v>
      </c>
      <c r="E523" s="30">
        <f>IF(ISNA(VLOOKUP($A523,' Taxi out times'!$B$1693:$C$2329, 2, 0)), 'ICAO LTO Cycle times'!$D$7,VLOOKUP($A523,' Taxi out times'!$B$1693:$C$2329, 2, 0)*60)</f>
        <v>485.13664413752571</v>
      </c>
      <c r="F523" s="30">
        <f>IF(ISNA(VLOOKUP($A523,' Taxi out times'!$B$2330:$C$2997, 2, 0)), 'ICAO LTO Cycle times'!$D$7,VLOOKUP($A523,' Taxi out times'!$B$2330:$C$2997, 2, 0)*60)</f>
        <v>487.43214629451398</v>
      </c>
      <c r="G523" s="30">
        <f>IF(ISNA(VLOOKUP($A523,' Taxi out times'!$B$2998:$C$3661, 2, 0)), 'ICAO LTO Cycle times'!$D$7,VLOOKUP($A523,' Taxi out times'!$B$2998:$C$3661, 2, 0)*60)</f>
        <v>499.45714285714291</v>
      </c>
      <c r="H523" s="30">
        <f>IF(ISNA(VLOOKUP($A523,' Taxi out times'!$B$3662:$C$4362, 2, 0)), 'ICAO LTO Cycle times'!$D$7,VLOOKUP($A523,' Taxi out times'!$B$3662:$C$4362, 2, 0)*60)</f>
        <v>521.34534748862529</v>
      </c>
      <c r="I523" s="30">
        <f>IF(ISNA(VLOOKUP($A523,' Taxi out times'!$B$4363:$C$5052, 2, 0)), 'ICAO LTO Cycle times'!$D$7,VLOOKUP($A523,' Taxi out times'!$B$4363:$C$5052, 2, 0)*60)</f>
        <v>506.42175572519085</v>
      </c>
      <c r="J523" s="30">
        <f>IF(ISNA(VLOOKUP($A523,' Taxi out times'!$B$5053:$C$5713, 2, 0)), 'ICAO LTO Cycle times'!$D$7,VLOOKUP($A523,' Taxi out times'!$B$5053:$C$5713, 2, 0)*60)</f>
        <v>536.75784238714618</v>
      </c>
      <c r="K523" s="30">
        <f>IF(ISNA(VLOOKUP($A523,' Taxi out times'!$B$5714:$C$6466, 2, 0)), 'ICAO LTO Cycle times'!$D$7,VLOOKUP($A523,' Taxi out times'!$B$5713:$C$6466, 2, 0)*60)</f>
        <v>499.17024320457796</v>
      </c>
      <c r="L523" s="30">
        <f>IF(ISNA(VLOOKUP($A523,' Taxi out times'!$B$6467:$C$7195, 2, 0)), 'ICAO LTO Cycle times'!$D$7,VLOOKUP($A523,' Taxi out times'!$B$6467:$C$7195, 2, 0)*60)</f>
        <v>491.54363850016028</v>
      </c>
      <c r="M523" s="30">
        <f>IF(ISNA(VLOOKUP($A523,'Taxi in times'!$B$2:$C$483, 2, 0)), 'ICAO LTO Cycle times'!$D$8,VLOOKUP($A523,'Taxi in times'!$B$2:$C$483, 2, 0)*60)</f>
        <v>299.27078269324261</v>
      </c>
      <c r="N523" s="30">
        <f>IF(ISNA(VLOOKUP($A523,'Taxi in times'!$B$483:$C$1074, 2, 0)), 'ICAO LTO Cycle times'!$D$8,VLOOKUP($A523,'Taxi in times'!$B$483:$C$1074, 2, 0)*60)</f>
        <v>299.20368663594473</v>
      </c>
      <c r="O523" s="30">
        <f>IF(ISNA(VLOOKUP($A523,'Taxi in times'!$B$1074:$C$1700, 2, 0)), 'ICAO LTO Cycle times'!$D$8,VLOOKUP($A523,'Taxi in times'!$B$1074:$C$1700, 2, 0)*60)</f>
        <v>296.51837524177949</v>
      </c>
      <c r="P523" s="30">
        <f>IF(ISNA(VLOOKUP($A523,'Taxi in times'!$B$1700:$C$2346, 2, 0)), 'ICAO LTO Cycle times'!$D$8,VLOOKUP($A523,'Taxi in times'!$B$1700:$C$2346, 2, 0)*60)</f>
        <v>298.05958447667581</v>
      </c>
      <c r="Q523" s="30">
        <f>IF(ISNA(VLOOKUP($A523,'Taxi in times'!$B$2346:$C$3020, 2, 0)), 'ICAO LTO Cycle times'!$D$8,VLOOKUP($A523,'Taxi in times'!$B$2346:$C$3020, 2, 0)*60)</f>
        <v>300.25926637219123</v>
      </c>
      <c r="R523" s="30">
        <f>IF(ISNA(VLOOKUP($A523,'Taxi in times'!$B$3020:$C$3684, 2, 0)), 'ICAO LTO Cycle times'!$D$8,VLOOKUP($A523,'Taxi in times'!$B$3020:$C$3684, 2, 0)*60)</f>
        <v>302.02334630350197</v>
      </c>
      <c r="S523" s="30">
        <f>IF(ISNA(VLOOKUP($A523,'Taxi in times'!$B$3684:$C$4389, 2, 0)), 'ICAO LTO Cycle times'!$D$8,VLOOKUP($A523,'Taxi in times'!$B$3684:$C$4389, 2, 0)*60)</f>
        <v>308.69171329602989</v>
      </c>
      <c r="T523" s="30">
        <f>IF(ISNA(VLOOKUP($A523,'Taxi in times'!$B$4389:$C$5084, 2, 0)), 'ICAO LTO Cycle times'!$D$8,VLOOKUP($A523,'Taxi in times'!$B$4389:$C$5084, 2, 0)*60)</f>
        <v>312.4618485459257</v>
      </c>
      <c r="U523" s="30">
        <f>IF(ISNA(VLOOKUP($A523,'Taxi in times'!$B$5085:$C$5749, 2, 0)), 'ICAO LTO Cycle times'!$D$8,VLOOKUP($A523,'Taxi in times'!$B$5085:$C$5749, 2, 0)*60)</f>
        <v>333.27126127855638</v>
      </c>
      <c r="V523" s="30">
        <f>IF(ISNA(VLOOKUP($A523,'Taxi in times'!$B$5750:$C$6509, 2, 0)), 'ICAO LTO Cycle times'!$D$8,VLOOKUP($A523,'Taxi in times'!$B$5750:$C$6509, 2, 0)*60)</f>
        <v>307.16239316239319</v>
      </c>
      <c r="W523" s="30">
        <f>IF(ISNA(VLOOKUP($A523,'Taxi in times'!$B$6510:$C$7239, 2, 0)), 'ICAO LTO Cycle times'!$D$8,VLOOKUP($A523,'Taxi in times'!$B$6510:$C$7239, 2, 0)*60)</f>
        <v>290.14015192040227</v>
      </c>
    </row>
    <row r="524" spans="1:23">
      <c r="A524" s="3" t="s">
        <v>783</v>
      </c>
      <c r="B524" s="30">
        <f>IF(ISNA(VLOOKUP($A524,' Taxi out times'!$B$2:$C$483, 2, 0)), 'ICAO LTO Cycle times'!$D$7,VLOOKUP($A524,' Taxi out times'!$B$2:$C$483, 2, 0)*60)</f>
        <v>1140</v>
      </c>
      <c r="C524" s="30">
        <f>IF(ISNA(VLOOKUP($A524,' Taxi out times'!$B$484:$C$1071, 2, 0)), 'ICAO LTO Cycle times'!$D$7,VLOOKUP($A524,' Taxi out times'!$B$484:$C$1071, 2, 0)*60)</f>
        <v>1140</v>
      </c>
      <c r="D524" s="30">
        <f>IF(ISNA(VLOOKUP($A524,' Taxi out times'!$B$1072:$C$1692, 2, 0)), 'ICAO LTO Cycle times'!$D$7,VLOOKUP($A524,' Taxi out times'!$B$1072:$C$1692, 2, 0)*60)</f>
        <v>646.61654135338347</v>
      </c>
      <c r="E524" s="30">
        <f>IF(ISNA(VLOOKUP($A524,' Taxi out times'!$B$1693:$C$2329, 2, 0)), 'ICAO LTO Cycle times'!$D$7,VLOOKUP($A524,' Taxi out times'!$B$1693:$C$2329, 2, 0)*60)</f>
        <v>667.32673267326732</v>
      </c>
      <c r="F524" s="30">
        <f>IF(ISNA(VLOOKUP($A524,' Taxi out times'!$B$2330:$C$2997, 2, 0)), 'ICAO LTO Cycle times'!$D$7,VLOOKUP($A524,' Taxi out times'!$B$2330:$C$2997, 2, 0)*60)</f>
        <v>635.20295202952036</v>
      </c>
      <c r="G524" s="30">
        <f>IF(ISNA(VLOOKUP($A524,' Taxi out times'!$B$2998:$C$3661, 2, 0)), 'ICAO LTO Cycle times'!$D$7,VLOOKUP($A524,' Taxi out times'!$B$2998:$C$3661, 2, 0)*60)</f>
        <v>645.16129032258061</v>
      </c>
      <c r="H524" s="30">
        <f>IF(ISNA(VLOOKUP($A524,' Taxi out times'!$B$3662:$C$4362, 2, 0)), 'ICAO LTO Cycle times'!$D$7,VLOOKUP($A524,' Taxi out times'!$B$3662:$C$4362, 2, 0)*60)</f>
        <v>553.5678391959799</v>
      </c>
      <c r="I524" s="30">
        <f>IF(ISNA(VLOOKUP($A524,' Taxi out times'!$B$4363:$C$5052, 2, 0)), 'ICAO LTO Cycle times'!$D$7,VLOOKUP($A524,' Taxi out times'!$B$4363:$C$5052, 2, 0)*60)</f>
        <v>753.9869281045751</v>
      </c>
      <c r="J524" s="30">
        <f>IF(ISNA(VLOOKUP($A524,' Taxi out times'!$B$5053:$C$5713, 2, 0)), 'ICAO LTO Cycle times'!$D$7,VLOOKUP($A524,' Taxi out times'!$B$5053:$C$5713, 2, 0)*60)</f>
        <v>747.21311475409834</v>
      </c>
      <c r="K524" s="30">
        <f>IF(ISNA(VLOOKUP($A524,' Taxi out times'!$B$5714:$C$6466, 2, 0)), 'ICAO LTO Cycle times'!$D$7,VLOOKUP($A524,' Taxi out times'!$B$5713:$C$6466, 2, 0)*60)</f>
        <v>682.72058823529414</v>
      </c>
      <c r="L524" s="30">
        <f>IF(ISNA(VLOOKUP($A524,' Taxi out times'!$B$6467:$C$7195, 2, 0)), 'ICAO LTO Cycle times'!$D$7,VLOOKUP($A524,' Taxi out times'!$B$6467:$C$7195, 2, 0)*60)</f>
        <v>638.92682926829264</v>
      </c>
      <c r="M524" s="30">
        <f>IF(ISNA(VLOOKUP($A524,'Taxi in times'!$B$2:$C$483, 2, 0)), 'ICAO LTO Cycle times'!$D$8,VLOOKUP($A524,'Taxi in times'!$B$2:$C$483, 2, 0)*60)</f>
        <v>420</v>
      </c>
      <c r="N524" s="30">
        <f>IF(ISNA(VLOOKUP($A524,'Taxi in times'!$B$483:$C$1074, 2, 0)), 'ICAO LTO Cycle times'!$D$8,VLOOKUP($A524,'Taxi in times'!$B$483:$C$1074, 2, 0)*60)</f>
        <v>420</v>
      </c>
      <c r="O524" s="30">
        <f>IF(ISNA(VLOOKUP($A524,'Taxi in times'!$B$1074:$C$1700, 2, 0)), 'ICAO LTO Cycle times'!$D$8,VLOOKUP($A524,'Taxi in times'!$B$1074:$C$1700, 2, 0)*60)</f>
        <v>399.40740740740745</v>
      </c>
      <c r="P524" s="30">
        <f>IF(ISNA(VLOOKUP($A524,'Taxi in times'!$B$1700:$C$2346, 2, 0)), 'ICAO LTO Cycle times'!$D$8,VLOOKUP($A524,'Taxi in times'!$B$1700:$C$2346, 2, 0)*60)</f>
        <v>364.35643564356434</v>
      </c>
      <c r="Q524" s="30">
        <f>IF(ISNA(VLOOKUP($A524,'Taxi in times'!$B$2346:$C$3020, 2, 0)), 'ICAO LTO Cycle times'!$D$8,VLOOKUP($A524,'Taxi in times'!$B$2346:$C$3020, 2, 0)*60)</f>
        <v>369.85074626865674</v>
      </c>
      <c r="R524" s="30">
        <f>IF(ISNA(VLOOKUP($A524,'Taxi in times'!$B$3020:$C$3684, 2, 0)), 'ICAO LTO Cycle times'!$D$8,VLOOKUP($A524,'Taxi in times'!$B$3020:$C$3684, 2, 0)*60)</f>
        <v>348.52941176470586</v>
      </c>
      <c r="S524" s="30">
        <f>IF(ISNA(VLOOKUP($A524,'Taxi in times'!$B$3684:$C$4389, 2, 0)), 'ICAO LTO Cycle times'!$D$8,VLOOKUP($A524,'Taxi in times'!$B$3684:$C$4389, 2, 0)*60)</f>
        <v>323.5175879396985</v>
      </c>
      <c r="T524" s="30">
        <f>IF(ISNA(VLOOKUP($A524,'Taxi in times'!$B$4389:$C$5084, 2, 0)), 'ICAO LTO Cycle times'!$D$8,VLOOKUP($A524,'Taxi in times'!$B$4389:$C$5084, 2, 0)*60)</f>
        <v>333.61050328227572</v>
      </c>
      <c r="U524" s="30">
        <f>IF(ISNA(VLOOKUP($A524,'Taxi in times'!$B$5085:$C$5749, 2, 0)), 'ICAO LTO Cycle times'!$D$8,VLOOKUP($A524,'Taxi in times'!$B$5085:$C$5749, 2, 0)*60)</f>
        <v>313.47945205479454</v>
      </c>
      <c r="V524" s="30">
        <f>IF(ISNA(VLOOKUP($A524,'Taxi in times'!$B$5750:$C$6509, 2, 0)), 'ICAO LTO Cycle times'!$D$8,VLOOKUP($A524,'Taxi in times'!$B$5750:$C$6509, 2, 0)*60)</f>
        <v>434.16974169741701</v>
      </c>
      <c r="W524" s="30">
        <f>IF(ISNA(VLOOKUP($A524,'Taxi in times'!$B$6510:$C$7239, 2, 0)), 'ICAO LTO Cycle times'!$D$8,VLOOKUP($A524,'Taxi in times'!$B$6510:$C$7239, 2, 0)*60)</f>
        <v>413.85365853658539</v>
      </c>
    </row>
    <row r="525" spans="1:23">
      <c r="A525" s="3" t="s">
        <v>784</v>
      </c>
      <c r="B525" s="30">
        <f>IF(ISNA(VLOOKUP($A525,' Taxi out times'!$B$2:$C$483, 2, 0)), 'ICAO LTO Cycle times'!$D$7,VLOOKUP($A525,' Taxi out times'!$B$2:$C$483, 2, 0)*60)</f>
        <v>570.48489107519322</v>
      </c>
      <c r="C525" s="30">
        <f>IF(ISNA(VLOOKUP($A525,' Taxi out times'!$B$484:$C$1071, 2, 0)), 'ICAO LTO Cycle times'!$D$7,VLOOKUP($A525,' Taxi out times'!$B$484:$C$1071, 2, 0)*60)</f>
        <v>613.07148912122068</v>
      </c>
      <c r="D525" s="30">
        <f>IF(ISNA(VLOOKUP($A525,' Taxi out times'!$B$1072:$C$1692, 2, 0)), 'ICAO LTO Cycle times'!$D$7,VLOOKUP($A525,' Taxi out times'!$B$1072:$C$1692, 2, 0)*60)</f>
        <v>578.65889212827994</v>
      </c>
      <c r="E525" s="30">
        <f>IF(ISNA(VLOOKUP($A525,' Taxi out times'!$B$1693:$C$2329, 2, 0)), 'ICAO LTO Cycle times'!$D$7,VLOOKUP($A525,' Taxi out times'!$B$1693:$C$2329, 2, 0)*60)</f>
        <v>573.57580122434285</v>
      </c>
      <c r="F525" s="30">
        <f>IF(ISNA(VLOOKUP($A525,' Taxi out times'!$B$2330:$C$2997, 2, 0)), 'ICAO LTO Cycle times'!$D$7,VLOOKUP($A525,' Taxi out times'!$B$2330:$C$2997, 2, 0)*60)</f>
        <v>571.74641561582314</v>
      </c>
      <c r="G525" s="30">
        <f>IF(ISNA(VLOOKUP($A525,' Taxi out times'!$B$2998:$C$3661, 2, 0)), 'ICAO LTO Cycle times'!$D$7,VLOOKUP($A525,' Taxi out times'!$B$2998:$C$3661, 2, 0)*60)</f>
        <v>588.77769835596848</v>
      </c>
      <c r="H525" s="30">
        <f>IF(ISNA(VLOOKUP($A525,' Taxi out times'!$B$3662:$C$4362, 2, 0)), 'ICAO LTO Cycle times'!$D$7,VLOOKUP($A525,' Taxi out times'!$B$3662:$C$4362, 2, 0)*60)</f>
        <v>631.76470588235293</v>
      </c>
      <c r="I525" s="30">
        <f>IF(ISNA(VLOOKUP($A525,' Taxi out times'!$B$4363:$C$5052, 2, 0)), 'ICAO LTO Cycle times'!$D$7,VLOOKUP($A525,' Taxi out times'!$B$4363:$C$5052, 2, 0)*60)</f>
        <v>625.73237207666602</v>
      </c>
      <c r="J525" s="30">
        <f>IF(ISNA(VLOOKUP($A525,' Taxi out times'!$B$5053:$C$5713, 2, 0)), 'ICAO LTO Cycle times'!$D$7,VLOOKUP($A525,' Taxi out times'!$B$5053:$C$5713, 2, 0)*60)</f>
        <v>715.31110004977597</v>
      </c>
      <c r="K525" s="30">
        <f>IF(ISNA(VLOOKUP($A525,' Taxi out times'!$B$5714:$C$6466, 2, 0)), 'ICAO LTO Cycle times'!$D$7,VLOOKUP($A525,' Taxi out times'!$B$5713:$C$6466, 2, 0)*60)</f>
        <v>742.96689948375342</v>
      </c>
      <c r="L525" s="30">
        <f>IF(ISNA(VLOOKUP($A525,' Taxi out times'!$B$6467:$C$7195, 2, 0)), 'ICAO LTO Cycle times'!$D$7,VLOOKUP($A525,' Taxi out times'!$B$6467:$C$7195, 2, 0)*60)</f>
        <v>682.55261737722617</v>
      </c>
      <c r="M525" s="30">
        <f>IF(ISNA(VLOOKUP($A525,'Taxi in times'!$B$2:$C$483, 2, 0)), 'ICAO LTO Cycle times'!$D$8,VLOOKUP($A525,'Taxi in times'!$B$2:$C$483, 2, 0)*60)</f>
        <v>294.82649842271292</v>
      </c>
      <c r="N525" s="30">
        <f>IF(ISNA(VLOOKUP($A525,'Taxi in times'!$B$483:$C$1074, 2, 0)), 'ICAO LTO Cycle times'!$D$8,VLOOKUP($A525,'Taxi in times'!$B$483:$C$1074, 2, 0)*60)</f>
        <v>303.2080200501253</v>
      </c>
      <c r="O525" s="30">
        <f>IF(ISNA(VLOOKUP($A525,'Taxi in times'!$B$1074:$C$1700, 2, 0)), 'ICAO LTO Cycle times'!$D$8,VLOOKUP($A525,'Taxi in times'!$B$1074:$C$1700, 2, 0)*60)</f>
        <v>301.72797676669893</v>
      </c>
      <c r="P525" s="30">
        <f>IF(ISNA(VLOOKUP($A525,'Taxi in times'!$B$1700:$C$2346, 2, 0)), 'ICAO LTO Cycle times'!$D$8,VLOOKUP($A525,'Taxi in times'!$B$1700:$C$2346, 2, 0)*60)</f>
        <v>303.96103896103898</v>
      </c>
      <c r="Q525" s="30">
        <f>IF(ISNA(VLOOKUP($A525,'Taxi in times'!$B$2346:$C$3020, 2, 0)), 'ICAO LTO Cycle times'!$D$8,VLOOKUP($A525,'Taxi in times'!$B$2346:$C$3020, 2, 0)*60)</f>
        <v>303.38072122052705</v>
      </c>
      <c r="R525" s="30">
        <f>IF(ISNA(VLOOKUP($A525,'Taxi in times'!$B$3020:$C$3684, 2, 0)), 'ICAO LTO Cycle times'!$D$8,VLOOKUP($A525,'Taxi in times'!$B$3020:$C$3684, 2, 0)*60)</f>
        <v>312.21301775147924</v>
      </c>
      <c r="S525" s="30">
        <f>IF(ISNA(VLOOKUP($A525,'Taxi in times'!$B$3684:$C$4389, 2, 0)), 'ICAO LTO Cycle times'!$D$8,VLOOKUP($A525,'Taxi in times'!$B$3684:$C$4389, 2, 0)*60)</f>
        <v>319.16989485334813</v>
      </c>
      <c r="T525" s="30">
        <f>IF(ISNA(VLOOKUP($A525,'Taxi in times'!$B$4389:$C$5084, 2, 0)), 'ICAO LTO Cycle times'!$D$8,VLOOKUP($A525,'Taxi in times'!$B$4389:$C$5084, 2, 0)*60)</f>
        <v>308.23008849557522</v>
      </c>
      <c r="U525" s="30">
        <f>IF(ISNA(VLOOKUP($A525,'Taxi in times'!$B$5085:$C$5749, 2, 0)), 'ICAO LTO Cycle times'!$D$8,VLOOKUP($A525,'Taxi in times'!$B$5085:$C$5749, 2, 0)*60)</f>
        <v>304.153078202995</v>
      </c>
      <c r="V525" s="30">
        <f>IF(ISNA(VLOOKUP($A525,'Taxi in times'!$B$5750:$C$6509, 2, 0)), 'ICAO LTO Cycle times'!$D$8,VLOOKUP($A525,'Taxi in times'!$B$5750:$C$6509, 2, 0)*60)</f>
        <v>279.1538578602952</v>
      </c>
      <c r="W525" s="30">
        <f>IF(ISNA(VLOOKUP($A525,'Taxi in times'!$B$6510:$C$7239, 2, 0)), 'ICAO LTO Cycle times'!$D$8,VLOOKUP($A525,'Taxi in times'!$B$6510:$C$7239, 2, 0)*60)</f>
        <v>266.76450787666624</v>
      </c>
    </row>
    <row r="526" spans="1:23">
      <c r="A526" s="3" t="s">
        <v>785</v>
      </c>
      <c r="B526" s="30">
        <f>IF(ISNA(VLOOKUP($A526,' Taxi out times'!$B$2:$C$483, 2, 0)), 'ICAO LTO Cycle times'!$D$7,VLOOKUP($A526,' Taxi out times'!$B$2:$C$483, 2, 0)*60)</f>
        <v>347.82608695652175</v>
      </c>
      <c r="C526" s="30">
        <f>IF(ISNA(VLOOKUP($A526,' Taxi out times'!$B$484:$C$1071, 2, 0)), 'ICAO LTO Cycle times'!$D$7,VLOOKUP($A526,' Taxi out times'!$B$484:$C$1071, 2, 0)*60)</f>
        <v>353.47222222222217</v>
      </c>
      <c r="D526" s="30">
        <f>IF(ISNA(VLOOKUP($A526,' Taxi out times'!$B$1072:$C$1692, 2, 0)), 'ICAO LTO Cycle times'!$D$7,VLOOKUP($A526,' Taxi out times'!$B$1072:$C$1692, 2, 0)*60)</f>
        <v>351.88679245283021</v>
      </c>
      <c r="E526" s="30">
        <f>IF(ISNA(VLOOKUP($A526,' Taxi out times'!$B$1693:$C$2329, 2, 0)), 'ICAO LTO Cycle times'!$D$7,VLOOKUP($A526,' Taxi out times'!$B$1693:$C$2329, 2, 0)*60)</f>
        <v>337.67918088737201</v>
      </c>
      <c r="F526" s="30">
        <f>IF(ISNA(VLOOKUP($A526,' Taxi out times'!$B$2330:$C$2997, 2, 0)), 'ICAO LTO Cycle times'!$D$7,VLOOKUP($A526,' Taxi out times'!$B$2330:$C$2997, 2, 0)*60)</f>
        <v>357.38062755798086</v>
      </c>
      <c r="G526" s="30">
        <f>IF(ISNA(VLOOKUP($A526,' Taxi out times'!$B$2998:$C$3661, 2, 0)), 'ICAO LTO Cycle times'!$D$7,VLOOKUP($A526,' Taxi out times'!$B$2998:$C$3661, 2, 0)*60)</f>
        <v>385.42797494780797</v>
      </c>
      <c r="H526" s="30">
        <f>IF(ISNA(VLOOKUP($A526,' Taxi out times'!$B$3662:$C$4362, 2, 0)), 'ICAO LTO Cycle times'!$D$7,VLOOKUP($A526,' Taxi out times'!$B$3662:$C$4362, 2, 0)*60)</f>
        <v>388.56</v>
      </c>
      <c r="I526" s="30">
        <f>IF(ISNA(VLOOKUP($A526,' Taxi out times'!$B$4363:$C$5052, 2, 0)), 'ICAO LTO Cycle times'!$D$7,VLOOKUP($A526,' Taxi out times'!$B$4363:$C$5052, 2, 0)*60)</f>
        <v>384.27783902976847</v>
      </c>
      <c r="J526" s="30">
        <f>IF(ISNA(VLOOKUP($A526,' Taxi out times'!$B$5053:$C$5713, 2, 0)), 'ICAO LTO Cycle times'!$D$7,VLOOKUP($A526,' Taxi out times'!$B$5053:$C$5713, 2, 0)*60)</f>
        <v>403.70454545454544</v>
      </c>
      <c r="K526" s="30">
        <f>IF(ISNA(VLOOKUP($A526,' Taxi out times'!$B$5714:$C$6466, 2, 0)), 'ICAO LTO Cycle times'!$D$7,VLOOKUP($A526,' Taxi out times'!$B$5713:$C$6466, 2, 0)*60)</f>
        <v>403.17490494296578</v>
      </c>
      <c r="L526" s="30">
        <f>IF(ISNA(VLOOKUP($A526,' Taxi out times'!$B$6467:$C$7195, 2, 0)), 'ICAO LTO Cycle times'!$D$7,VLOOKUP($A526,' Taxi out times'!$B$6467:$C$7195, 2, 0)*60)</f>
        <v>442.57028112449802</v>
      </c>
      <c r="M526" s="30">
        <f>IF(ISNA(VLOOKUP($A526,'Taxi in times'!$B$2:$C$483, 2, 0)), 'ICAO LTO Cycle times'!$D$8,VLOOKUP($A526,'Taxi in times'!$B$2:$C$483, 2, 0)*60)</f>
        <v>304.69750889679716</v>
      </c>
      <c r="N526" s="30">
        <f>IF(ISNA(VLOOKUP($A526,'Taxi in times'!$B$483:$C$1074, 2, 0)), 'ICAO LTO Cycle times'!$D$8,VLOOKUP($A526,'Taxi in times'!$B$483:$C$1074, 2, 0)*60)</f>
        <v>308.31818181818181</v>
      </c>
      <c r="O526" s="30">
        <f>IF(ISNA(VLOOKUP($A526,'Taxi in times'!$B$1074:$C$1700, 2, 0)), 'ICAO LTO Cycle times'!$D$8,VLOOKUP($A526,'Taxi in times'!$B$1074:$C$1700, 2, 0)*60)</f>
        <v>292.6829268292683</v>
      </c>
      <c r="P526" s="30">
        <f>IF(ISNA(VLOOKUP($A526,'Taxi in times'!$B$1700:$C$2346, 2, 0)), 'ICAO LTO Cycle times'!$D$8,VLOOKUP($A526,'Taxi in times'!$B$1700:$C$2346, 2, 0)*60)</f>
        <v>299.18918918918922</v>
      </c>
      <c r="Q526" s="30">
        <f>IF(ISNA(VLOOKUP($A526,'Taxi in times'!$B$2346:$C$3020, 2, 0)), 'ICAO LTO Cycle times'!$D$8,VLOOKUP($A526,'Taxi in times'!$B$2346:$C$3020, 2, 0)*60)</f>
        <v>309.21832884097034</v>
      </c>
      <c r="R526" s="30">
        <f>IF(ISNA(VLOOKUP($A526,'Taxi in times'!$B$3020:$C$3684, 2, 0)), 'ICAO LTO Cycle times'!$D$8,VLOOKUP($A526,'Taxi in times'!$B$3020:$C$3684, 2, 0)*60)</f>
        <v>321.3389121338912</v>
      </c>
      <c r="S526" s="30">
        <f>IF(ISNA(VLOOKUP($A526,'Taxi in times'!$B$3684:$C$4389, 2, 0)), 'ICAO LTO Cycle times'!$D$8,VLOOKUP($A526,'Taxi in times'!$B$3684:$C$4389, 2, 0)*60)</f>
        <v>307.61904761904765</v>
      </c>
      <c r="T526" s="30">
        <f>IF(ISNA(VLOOKUP($A526,'Taxi in times'!$B$4389:$C$5084, 2, 0)), 'ICAO LTO Cycle times'!$D$8,VLOOKUP($A526,'Taxi in times'!$B$4389:$C$5084, 2, 0)*60)</f>
        <v>316.67034178610805</v>
      </c>
      <c r="U526" s="30">
        <f>IF(ISNA(VLOOKUP($A526,'Taxi in times'!$B$5085:$C$5749, 2, 0)), 'ICAO LTO Cycle times'!$D$8,VLOOKUP($A526,'Taxi in times'!$B$5085:$C$5749, 2, 0)*60)</f>
        <v>337.78523489932888</v>
      </c>
      <c r="V526" s="30">
        <f>IF(ISNA(VLOOKUP($A526,'Taxi in times'!$B$5750:$C$6509, 2, 0)), 'ICAO LTO Cycle times'!$D$8,VLOOKUP($A526,'Taxi in times'!$B$5750:$C$6509, 2, 0)*60)</f>
        <v>309.06844106463876</v>
      </c>
      <c r="W526" s="30">
        <f>IF(ISNA(VLOOKUP($A526,'Taxi in times'!$B$6510:$C$7239, 2, 0)), 'ICAO LTO Cycle times'!$D$8,VLOOKUP($A526,'Taxi in times'!$B$6510:$C$7239, 2, 0)*60)</f>
        <v>329.76063829787233</v>
      </c>
    </row>
    <row r="527" spans="1:23">
      <c r="A527" s="3" t="s">
        <v>786</v>
      </c>
      <c r="B527" s="30">
        <f>IF(ISNA(VLOOKUP($A527,' Taxi out times'!$B$2:$C$483, 2, 0)), 'ICAO LTO Cycle times'!$D$7,VLOOKUP($A527,' Taxi out times'!$B$2:$C$483, 2, 0)*60)</f>
        <v>550.84033613445376</v>
      </c>
      <c r="C527" s="30">
        <f>IF(ISNA(VLOOKUP($A527,' Taxi out times'!$B$484:$C$1071, 2, 0)), 'ICAO LTO Cycle times'!$D$7,VLOOKUP($A527,' Taxi out times'!$B$484:$C$1071, 2, 0)*60)</f>
        <v>486.29716981132077</v>
      </c>
      <c r="D527" s="30">
        <f>IF(ISNA(VLOOKUP($A527,' Taxi out times'!$B$1072:$C$1692, 2, 0)), 'ICAO LTO Cycle times'!$D$7,VLOOKUP($A527,' Taxi out times'!$B$1072:$C$1692, 2, 0)*60)</f>
        <v>477.83295711060947</v>
      </c>
      <c r="E527" s="30">
        <f>IF(ISNA(VLOOKUP($A527,' Taxi out times'!$B$1693:$C$2329, 2, 0)), 'ICAO LTO Cycle times'!$D$7,VLOOKUP($A527,' Taxi out times'!$B$1693:$C$2329, 2, 0)*60)</f>
        <v>466.54767087505445</v>
      </c>
      <c r="F527" s="30">
        <f>IF(ISNA(VLOOKUP($A527,' Taxi out times'!$B$2330:$C$2997, 2, 0)), 'ICAO LTO Cycle times'!$D$7,VLOOKUP($A527,' Taxi out times'!$B$2330:$C$2997, 2, 0)*60)</f>
        <v>426.79765886287623</v>
      </c>
      <c r="G527" s="30">
        <f>IF(ISNA(VLOOKUP($A527,' Taxi out times'!$B$2998:$C$3661, 2, 0)), 'ICAO LTO Cycle times'!$D$7,VLOOKUP($A527,' Taxi out times'!$B$2998:$C$3661, 2, 0)*60)</f>
        <v>415.24079320113316</v>
      </c>
      <c r="H527" s="30">
        <f>IF(ISNA(VLOOKUP($A527,' Taxi out times'!$B$3662:$C$4362, 2, 0)), 'ICAO LTO Cycle times'!$D$7,VLOOKUP($A527,' Taxi out times'!$B$3662:$C$4362, 2, 0)*60)</f>
        <v>440.0527148128624</v>
      </c>
      <c r="I527" s="30">
        <f>IF(ISNA(VLOOKUP($A527,' Taxi out times'!$B$4363:$C$5052, 2, 0)), 'ICAO LTO Cycle times'!$D$7,VLOOKUP($A527,' Taxi out times'!$B$4363:$C$5052, 2, 0)*60)</f>
        <v>440.67164179104475</v>
      </c>
      <c r="J527" s="30">
        <f>IF(ISNA(VLOOKUP($A527,' Taxi out times'!$B$5053:$C$5713, 2, 0)), 'ICAO LTO Cycle times'!$D$7,VLOOKUP($A527,' Taxi out times'!$B$5053:$C$5713, 2, 0)*60)</f>
        <v>439.78246091094491</v>
      </c>
      <c r="K527" s="30">
        <f>IF(ISNA(VLOOKUP($A527,' Taxi out times'!$B$5714:$C$6466, 2, 0)), 'ICAO LTO Cycle times'!$D$7,VLOOKUP($A527,' Taxi out times'!$B$5713:$C$6466, 2, 0)*60)</f>
        <v>436.37871458189358</v>
      </c>
      <c r="L527" s="30">
        <f>IF(ISNA(VLOOKUP($A527,' Taxi out times'!$B$6467:$C$7195, 2, 0)), 'ICAO LTO Cycle times'!$D$7,VLOOKUP($A527,' Taxi out times'!$B$6467:$C$7195, 2, 0)*60)</f>
        <v>394.01273885350321</v>
      </c>
      <c r="M527" s="30">
        <f>IF(ISNA(VLOOKUP($A527,'Taxi in times'!$B$2:$C$483, 2, 0)), 'ICAO LTO Cycle times'!$D$8,VLOOKUP($A527,'Taxi in times'!$B$2:$C$483, 2, 0)*60)</f>
        <v>300.76271186440675</v>
      </c>
      <c r="N527" s="30">
        <f>IF(ISNA(VLOOKUP($A527,'Taxi in times'!$B$483:$C$1074, 2, 0)), 'ICAO LTO Cycle times'!$D$8,VLOOKUP($A527,'Taxi in times'!$B$483:$C$1074, 2, 0)*60)</f>
        <v>219.50354609929079</v>
      </c>
      <c r="O527" s="30">
        <f>IF(ISNA(VLOOKUP($A527,'Taxi in times'!$B$1074:$C$1700, 2, 0)), 'ICAO LTO Cycle times'!$D$8,VLOOKUP($A527,'Taxi in times'!$B$1074:$C$1700, 2, 0)*60)</f>
        <v>258.94973743435861</v>
      </c>
      <c r="P527" s="30">
        <f>IF(ISNA(VLOOKUP($A527,'Taxi in times'!$B$1700:$C$2346, 2, 0)), 'ICAO LTO Cycle times'!$D$8,VLOOKUP($A527,'Taxi in times'!$B$1700:$C$2346, 2, 0)*60)</f>
        <v>252.80869565217392</v>
      </c>
      <c r="Q527" s="30">
        <f>IF(ISNA(VLOOKUP($A527,'Taxi in times'!$B$2346:$C$3020, 2, 0)), 'ICAO LTO Cycle times'!$D$8,VLOOKUP($A527,'Taxi in times'!$B$2346:$C$3020, 2, 0)*60)</f>
        <v>242.02500000000003</v>
      </c>
      <c r="R527" s="30">
        <f>IF(ISNA(VLOOKUP($A527,'Taxi in times'!$B$3020:$C$3684, 2, 0)), 'ICAO LTO Cycle times'!$D$8,VLOOKUP($A527,'Taxi in times'!$B$3020:$C$3684, 2, 0)*60)</f>
        <v>282.10155148095907</v>
      </c>
      <c r="S527" s="30">
        <f>IF(ISNA(VLOOKUP($A527,'Taxi in times'!$B$3684:$C$4389, 2, 0)), 'ICAO LTO Cycle times'!$D$8,VLOOKUP($A527,'Taxi in times'!$B$3684:$C$4389, 2, 0)*60)</f>
        <v>287.8672985781991</v>
      </c>
      <c r="T527" s="30">
        <f>IF(ISNA(VLOOKUP($A527,'Taxi in times'!$B$4389:$C$5084, 2, 0)), 'ICAO LTO Cycle times'!$D$8,VLOOKUP($A527,'Taxi in times'!$B$4389:$C$5084, 2, 0)*60)</f>
        <v>303.3147113594041</v>
      </c>
      <c r="U527" s="30">
        <f>IF(ISNA(VLOOKUP($A527,'Taxi in times'!$B$5085:$C$5749, 2, 0)), 'ICAO LTO Cycle times'!$D$8,VLOOKUP($A527,'Taxi in times'!$B$5085:$C$5749, 2, 0)*60)</f>
        <v>324.3991853360489</v>
      </c>
      <c r="V527" s="30">
        <f>IF(ISNA(VLOOKUP($A527,'Taxi in times'!$B$5750:$C$6509, 2, 0)), 'ICAO LTO Cycle times'!$D$8,VLOOKUP($A527,'Taxi in times'!$B$5750:$C$6509, 2, 0)*60)</f>
        <v>253.65344467640918</v>
      </c>
      <c r="W527" s="30">
        <f>IF(ISNA(VLOOKUP($A527,'Taxi in times'!$B$6510:$C$7239, 2, 0)), 'ICAO LTO Cycle times'!$D$8,VLOOKUP($A527,'Taxi in times'!$B$6510:$C$7239, 2, 0)*60)</f>
        <v>266.50717703349284</v>
      </c>
    </row>
    <row r="528" spans="1:23">
      <c r="A528" s="3" t="s">
        <v>1078</v>
      </c>
      <c r="B528" s="30">
        <f>IF(ISNA(VLOOKUP($A528,' Taxi out times'!$B$2:$C$483, 2, 0)), 'ICAO LTO Cycle times'!$D$7,VLOOKUP($A528,' Taxi out times'!$B$2:$C$483, 2, 0)*60)</f>
        <v>1140</v>
      </c>
      <c r="C528" s="30">
        <f>IF(ISNA(VLOOKUP($A528,' Taxi out times'!$B$484:$C$1071, 2, 0)), 'ICAO LTO Cycle times'!$D$7,VLOOKUP($A528,' Taxi out times'!$B$484:$C$1071, 2, 0)*60)</f>
        <v>1140</v>
      </c>
      <c r="D528" s="30">
        <f>IF(ISNA(VLOOKUP($A528,' Taxi out times'!$B$1072:$C$1692, 2, 0)), 'ICAO LTO Cycle times'!$D$7,VLOOKUP($A528,' Taxi out times'!$B$1072:$C$1692, 2, 0)*60)</f>
        <v>1140</v>
      </c>
      <c r="E528" s="30">
        <f>IF(ISNA(VLOOKUP($A528,' Taxi out times'!$B$1693:$C$2329, 2, 0)), 'ICAO LTO Cycle times'!$D$7,VLOOKUP($A528,' Taxi out times'!$B$1693:$C$2329, 2, 0)*60)</f>
        <v>1140</v>
      </c>
      <c r="F528" s="30">
        <f>IF(ISNA(VLOOKUP($A528,' Taxi out times'!$B$2330:$C$2997, 2, 0)), 'ICAO LTO Cycle times'!$D$7,VLOOKUP($A528,' Taxi out times'!$B$2330:$C$2997, 2, 0)*60)</f>
        <v>1140</v>
      </c>
      <c r="G528" s="30">
        <f>IF(ISNA(VLOOKUP($A528,' Taxi out times'!$B$2998:$C$3661, 2, 0)), 'ICAO LTO Cycle times'!$D$7,VLOOKUP($A528,' Taxi out times'!$B$2998:$C$3661, 2, 0)*60)</f>
        <v>1140</v>
      </c>
      <c r="H528" s="30">
        <f>IF(ISNA(VLOOKUP($A528,' Taxi out times'!$B$3662:$C$4362, 2, 0)), 'ICAO LTO Cycle times'!$D$7,VLOOKUP($A528,' Taxi out times'!$B$3662:$C$4362, 2, 0)*60)</f>
        <v>292.88888888888886</v>
      </c>
      <c r="I528" s="30">
        <f>IF(ISNA(VLOOKUP($A528,' Taxi out times'!$B$4363:$C$5052, 2, 0)), 'ICAO LTO Cycle times'!$D$7,VLOOKUP($A528,' Taxi out times'!$B$4363:$C$5052, 2, 0)*60)</f>
        <v>369.35593220338984</v>
      </c>
      <c r="J528" s="30">
        <f>IF(ISNA(VLOOKUP($A528,' Taxi out times'!$B$5053:$C$5713, 2, 0)), 'ICAO LTO Cycle times'!$D$7,VLOOKUP($A528,' Taxi out times'!$B$5053:$C$5713, 2, 0)*60)</f>
        <v>445.63106796116506</v>
      </c>
      <c r="K528" s="30">
        <f>IF(ISNA(VLOOKUP($A528,' Taxi out times'!$B$5714:$C$6466, 2, 0)), 'ICAO LTO Cycle times'!$D$7,VLOOKUP($A528,' Taxi out times'!$B$5713:$C$6466, 2, 0)*60)</f>
        <v>397.44680851063828</v>
      </c>
      <c r="L528" s="30">
        <f>IF(ISNA(VLOOKUP($A528,' Taxi out times'!$B$6467:$C$7195, 2, 0)), 'ICAO LTO Cycle times'!$D$7,VLOOKUP($A528,' Taxi out times'!$B$6467:$C$7195, 2, 0)*60)</f>
        <v>1140</v>
      </c>
      <c r="M528" s="30">
        <f>IF(ISNA(VLOOKUP($A528,'Taxi in times'!$B$2:$C$483, 2, 0)), 'ICAO LTO Cycle times'!$D$8,VLOOKUP($A528,'Taxi in times'!$B$2:$C$483, 2, 0)*60)</f>
        <v>420</v>
      </c>
      <c r="N528" s="30">
        <f>IF(ISNA(VLOOKUP($A528,'Taxi in times'!$B$483:$C$1074, 2, 0)), 'ICAO LTO Cycle times'!$D$8,VLOOKUP($A528,'Taxi in times'!$B$483:$C$1074, 2, 0)*60)</f>
        <v>420</v>
      </c>
      <c r="O528" s="30">
        <f>IF(ISNA(VLOOKUP($A528,'Taxi in times'!$B$1074:$C$1700, 2, 0)), 'ICAO LTO Cycle times'!$D$8,VLOOKUP($A528,'Taxi in times'!$B$1074:$C$1700, 2, 0)*60)</f>
        <v>420</v>
      </c>
      <c r="P528" s="30">
        <f>IF(ISNA(VLOOKUP($A528,'Taxi in times'!$B$1700:$C$2346, 2, 0)), 'ICAO LTO Cycle times'!$D$8,VLOOKUP($A528,'Taxi in times'!$B$1700:$C$2346, 2, 0)*60)</f>
        <v>420</v>
      </c>
      <c r="Q528" s="30">
        <f>IF(ISNA(VLOOKUP($A528,'Taxi in times'!$B$2346:$C$3020, 2, 0)), 'ICAO LTO Cycle times'!$D$8,VLOOKUP($A528,'Taxi in times'!$B$2346:$C$3020, 2, 0)*60)</f>
        <v>420</v>
      </c>
      <c r="R528" s="30">
        <f>IF(ISNA(VLOOKUP($A528,'Taxi in times'!$B$3020:$C$3684, 2, 0)), 'ICAO LTO Cycle times'!$D$8,VLOOKUP($A528,'Taxi in times'!$B$3020:$C$3684, 2, 0)*60)</f>
        <v>420</v>
      </c>
      <c r="S528" s="30">
        <f>IF(ISNA(VLOOKUP($A528,'Taxi in times'!$B$3684:$C$4389, 2, 0)), 'ICAO LTO Cycle times'!$D$8,VLOOKUP($A528,'Taxi in times'!$B$3684:$C$4389, 2, 0)*60)</f>
        <v>226.61710037174723</v>
      </c>
      <c r="T528" s="30">
        <f>IF(ISNA(VLOOKUP($A528,'Taxi in times'!$B$4389:$C$5084, 2, 0)), 'ICAO LTO Cycle times'!$D$8,VLOOKUP($A528,'Taxi in times'!$B$4389:$C$5084, 2, 0)*60)</f>
        <v>241.23287671232879</v>
      </c>
      <c r="U528" s="30">
        <f>IF(ISNA(VLOOKUP($A528,'Taxi in times'!$B$5085:$C$5749, 2, 0)), 'ICAO LTO Cycle times'!$D$8,VLOOKUP($A528,'Taxi in times'!$B$5085:$C$5749, 2, 0)*60)</f>
        <v>288.58064516129031</v>
      </c>
      <c r="V528" s="30">
        <f>IF(ISNA(VLOOKUP($A528,'Taxi in times'!$B$5750:$C$6509, 2, 0)), 'ICAO LTO Cycle times'!$D$8,VLOOKUP($A528,'Taxi in times'!$B$5750:$C$6509, 2, 0)*60)</f>
        <v>223.07142857142858</v>
      </c>
      <c r="W528" s="30">
        <f>IF(ISNA(VLOOKUP($A528,'Taxi in times'!$B$6510:$C$7239, 2, 0)), 'ICAO LTO Cycle times'!$D$8,VLOOKUP($A528,'Taxi in times'!$B$6510:$C$7239, 2, 0)*60)</f>
        <v>420</v>
      </c>
    </row>
    <row r="529" spans="1:23">
      <c r="A529" s="3" t="s">
        <v>787</v>
      </c>
      <c r="B529" s="30">
        <f>IF(ISNA(VLOOKUP($A529,' Taxi out times'!$B$2:$C$483, 2, 0)), 'ICAO LTO Cycle times'!$D$7,VLOOKUP($A529,' Taxi out times'!$B$2:$C$483, 2, 0)*60)</f>
        <v>385.16853932584269</v>
      </c>
      <c r="C529" s="30">
        <f>IF(ISNA(VLOOKUP($A529,' Taxi out times'!$B$484:$C$1071, 2, 0)), 'ICAO LTO Cycle times'!$D$7,VLOOKUP($A529,' Taxi out times'!$B$484:$C$1071, 2, 0)*60)</f>
        <v>397.91999999999996</v>
      </c>
      <c r="D529" s="30">
        <f>IF(ISNA(VLOOKUP($A529,' Taxi out times'!$B$1072:$C$1692, 2, 0)), 'ICAO LTO Cycle times'!$D$7,VLOOKUP($A529,' Taxi out times'!$B$1072:$C$1692, 2, 0)*60)</f>
        <v>452.75557861961596</v>
      </c>
      <c r="E529" s="30">
        <f>IF(ISNA(VLOOKUP($A529,' Taxi out times'!$B$1693:$C$2329, 2, 0)), 'ICAO LTO Cycle times'!$D$7,VLOOKUP($A529,' Taxi out times'!$B$1693:$C$2329, 2, 0)*60)</f>
        <v>441.90105181145304</v>
      </c>
      <c r="F529" s="30">
        <f>IF(ISNA(VLOOKUP($A529,' Taxi out times'!$B$2330:$C$2997, 2, 0)), 'ICAO LTO Cycle times'!$D$7,VLOOKUP($A529,' Taxi out times'!$B$2330:$C$2997, 2, 0)*60)</f>
        <v>447.03902065799537</v>
      </c>
      <c r="G529" s="30">
        <f>IF(ISNA(VLOOKUP($A529,' Taxi out times'!$B$2998:$C$3661, 2, 0)), 'ICAO LTO Cycle times'!$D$7,VLOOKUP($A529,' Taxi out times'!$B$2998:$C$3661, 2, 0)*60)</f>
        <v>494.03278688524586</v>
      </c>
      <c r="H529" s="30">
        <f>IF(ISNA(VLOOKUP($A529,' Taxi out times'!$B$3662:$C$4362, 2, 0)), 'ICAO LTO Cycle times'!$D$7,VLOOKUP($A529,' Taxi out times'!$B$3662:$C$4362, 2, 0)*60)</f>
        <v>475.71120689655174</v>
      </c>
      <c r="I529" s="30">
        <f>IF(ISNA(VLOOKUP($A529,' Taxi out times'!$B$4363:$C$5052, 2, 0)), 'ICAO LTO Cycle times'!$D$7,VLOOKUP($A529,' Taxi out times'!$B$4363:$C$5052, 2, 0)*60)</f>
        <v>471.67078770752386</v>
      </c>
      <c r="J529" s="30">
        <f>IF(ISNA(VLOOKUP($A529,' Taxi out times'!$B$5053:$C$5713, 2, 0)), 'ICAO LTO Cycle times'!$D$7,VLOOKUP($A529,' Taxi out times'!$B$5053:$C$5713, 2, 0)*60)</f>
        <v>487.92599805258033</v>
      </c>
      <c r="K529" s="30">
        <f>IF(ISNA(VLOOKUP($A529,' Taxi out times'!$B$5714:$C$6466, 2, 0)), 'ICAO LTO Cycle times'!$D$7,VLOOKUP($A529,' Taxi out times'!$B$5713:$C$6466, 2, 0)*60)</f>
        <v>461.90846047156725</v>
      </c>
      <c r="L529" s="30">
        <f>IF(ISNA(VLOOKUP($A529,' Taxi out times'!$B$6467:$C$7195, 2, 0)), 'ICAO LTO Cycle times'!$D$7,VLOOKUP($A529,' Taxi out times'!$B$6467:$C$7195, 2, 0)*60)</f>
        <v>448.6793327154773</v>
      </c>
      <c r="M529" s="30">
        <f>IF(ISNA(VLOOKUP($A529,'Taxi in times'!$B$2:$C$483, 2, 0)), 'ICAO LTO Cycle times'!$D$8,VLOOKUP($A529,'Taxi in times'!$B$2:$C$483, 2, 0)*60)</f>
        <v>304.62574850299399</v>
      </c>
      <c r="N529" s="30">
        <f>IF(ISNA(VLOOKUP($A529,'Taxi in times'!$B$483:$C$1074, 2, 0)), 'ICAO LTO Cycle times'!$D$8,VLOOKUP($A529,'Taxi in times'!$B$483:$C$1074, 2, 0)*60)</f>
        <v>287.94063079777368</v>
      </c>
      <c r="O529" s="30">
        <f>IF(ISNA(VLOOKUP($A529,'Taxi in times'!$B$1074:$C$1700, 2, 0)), 'ICAO LTO Cycle times'!$D$8,VLOOKUP($A529,'Taxi in times'!$B$1074:$C$1700, 2, 0)*60)</f>
        <v>299.19003115264798</v>
      </c>
      <c r="P529" s="30">
        <f>IF(ISNA(VLOOKUP($A529,'Taxi in times'!$B$1700:$C$2346, 2, 0)), 'ICAO LTO Cycle times'!$D$8,VLOOKUP($A529,'Taxi in times'!$B$1700:$C$2346, 2, 0)*60)</f>
        <v>289.37743190661479</v>
      </c>
      <c r="Q529" s="30">
        <f>IF(ISNA(VLOOKUP($A529,'Taxi in times'!$B$2346:$C$3020, 2, 0)), 'ICAO LTO Cycle times'!$D$8,VLOOKUP($A529,'Taxi in times'!$B$2346:$C$3020, 2, 0)*60)</f>
        <v>278.81674990395697</v>
      </c>
      <c r="R529" s="30">
        <f>IF(ISNA(VLOOKUP($A529,'Taxi in times'!$B$3020:$C$3684, 2, 0)), 'ICAO LTO Cycle times'!$D$8,VLOOKUP($A529,'Taxi in times'!$B$3020:$C$3684, 2, 0)*60)</f>
        <v>295</v>
      </c>
      <c r="S529" s="30">
        <f>IF(ISNA(VLOOKUP($A529,'Taxi in times'!$B$3684:$C$4389, 2, 0)), 'ICAO LTO Cycle times'!$D$8,VLOOKUP($A529,'Taxi in times'!$B$3684:$C$4389, 2, 0)*60)</f>
        <v>287.19971315883828</v>
      </c>
      <c r="T529" s="30">
        <f>IF(ISNA(VLOOKUP($A529,'Taxi in times'!$B$4389:$C$5084, 2, 0)), 'ICAO LTO Cycle times'!$D$8,VLOOKUP($A529,'Taxi in times'!$B$4389:$C$5084, 2, 0)*60)</f>
        <v>294.86925795053003</v>
      </c>
      <c r="U529" s="30">
        <f>IF(ISNA(VLOOKUP($A529,'Taxi in times'!$B$5085:$C$5749, 2, 0)), 'ICAO LTO Cycle times'!$D$8,VLOOKUP($A529,'Taxi in times'!$B$5085:$C$5749, 2, 0)*60)</f>
        <v>301.39896373056996</v>
      </c>
      <c r="V529" s="30">
        <f>IF(ISNA(VLOOKUP($A529,'Taxi in times'!$B$5750:$C$6509, 2, 0)), 'ICAO LTO Cycle times'!$D$8,VLOOKUP($A529,'Taxi in times'!$B$5750:$C$6509, 2, 0)*60)</f>
        <v>257.79487179487177</v>
      </c>
      <c r="W529" s="30">
        <f>IF(ISNA(VLOOKUP($A529,'Taxi in times'!$B$6510:$C$7239, 2, 0)), 'ICAO LTO Cycle times'!$D$8,VLOOKUP($A529,'Taxi in times'!$B$6510:$C$7239, 2, 0)*60)</f>
        <v>246.56336725254397</v>
      </c>
    </row>
    <row r="530" spans="1:23">
      <c r="A530" s="3" t="s">
        <v>788</v>
      </c>
      <c r="B530" s="30">
        <f>IF(ISNA(VLOOKUP($A530,' Taxi out times'!$B$2:$C$483, 2, 0)), 'ICAO LTO Cycle times'!$D$7,VLOOKUP($A530,' Taxi out times'!$B$2:$C$483, 2, 0)*60)</f>
        <v>1140</v>
      </c>
      <c r="C530" s="30">
        <f>IF(ISNA(VLOOKUP($A530,' Taxi out times'!$B$484:$C$1071, 2, 0)), 'ICAO LTO Cycle times'!$D$7,VLOOKUP($A530,' Taxi out times'!$B$484:$C$1071, 2, 0)*60)</f>
        <v>1140</v>
      </c>
      <c r="D530" s="30">
        <f>IF(ISNA(VLOOKUP($A530,' Taxi out times'!$B$1072:$C$1692, 2, 0)), 'ICAO LTO Cycle times'!$D$7,VLOOKUP($A530,' Taxi out times'!$B$1072:$C$1692, 2, 0)*60)</f>
        <v>1140</v>
      </c>
      <c r="E530" s="30">
        <f>IF(ISNA(VLOOKUP($A530,' Taxi out times'!$B$1693:$C$2329, 2, 0)), 'ICAO LTO Cycle times'!$D$7,VLOOKUP($A530,' Taxi out times'!$B$1693:$C$2329, 2, 0)*60)</f>
        <v>416.92035398230087</v>
      </c>
      <c r="F530" s="30">
        <f>IF(ISNA(VLOOKUP($A530,' Taxi out times'!$B$2330:$C$2997, 2, 0)), 'ICAO LTO Cycle times'!$D$7,VLOOKUP($A530,' Taxi out times'!$B$2330:$C$2997, 2, 0)*60)</f>
        <v>421.68595041322317</v>
      </c>
      <c r="G530" s="30">
        <f>IF(ISNA(VLOOKUP($A530,' Taxi out times'!$B$2998:$C$3661, 2, 0)), 'ICAO LTO Cycle times'!$D$7,VLOOKUP($A530,' Taxi out times'!$B$2998:$C$3661, 2, 0)*60)</f>
        <v>554.83870967741939</v>
      </c>
      <c r="H530" s="30">
        <f>IF(ISNA(VLOOKUP($A530,' Taxi out times'!$B$3662:$C$4362, 2, 0)), 'ICAO LTO Cycle times'!$D$7,VLOOKUP($A530,' Taxi out times'!$B$3662:$C$4362, 2, 0)*60)</f>
        <v>487.85340314136124</v>
      </c>
      <c r="I530" s="30">
        <f>IF(ISNA(VLOOKUP($A530,' Taxi out times'!$B$4363:$C$5052, 2, 0)), 'ICAO LTO Cycle times'!$D$7,VLOOKUP($A530,' Taxi out times'!$B$4363:$C$5052, 2, 0)*60)</f>
        <v>420</v>
      </c>
      <c r="J530" s="30">
        <f>IF(ISNA(VLOOKUP($A530,' Taxi out times'!$B$5053:$C$5713, 2, 0)), 'ICAO LTO Cycle times'!$D$7,VLOOKUP($A530,' Taxi out times'!$B$5053:$C$5713, 2, 0)*60)</f>
        <v>468.47682119205297</v>
      </c>
      <c r="K530" s="30">
        <f>IF(ISNA(VLOOKUP($A530,' Taxi out times'!$B$5714:$C$6466, 2, 0)), 'ICAO LTO Cycle times'!$D$7,VLOOKUP($A530,' Taxi out times'!$B$5713:$C$6466, 2, 0)*60)</f>
        <v>464.04255319148939</v>
      </c>
      <c r="L530" s="30">
        <f>IF(ISNA(VLOOKUP($A530,' Taxi out times'!$B$6467:$C$7195, 2, 0)), 'ICAO LTO Cycle times'!$D$7,VLOOKUP($A530,' Taxi out times'!$B$6467:$C$7195, 2, 0)*60)</f>
        <v>1140</v>
      </c>
      <c r="M530" s="30">
        <f>IF(ISNA(VLOOKUP($A530,'Taxi in times'!$B$2:$C$483, 2, 0)), 'ICAO LTO Cycle times'!$D$8,VLOOKUP($A530,'Taxi in times'!$B$2:$C$483, 2, 0)*60)</f>
        <v>420</v>
      </c>
      <c r="N530" s="30">
        <f>IF(ISNA(VLOOKUP($A530,'Taxi in times'!$B$483:$C$1074, 2, 0)), 'ICAO LTO Cycle times'!$D$8,VLOOKUP($A530,'Taxi in times'!$B$483:$C$1074, 2, 0)*60)</f>
        <v>420</v>
      </c>
      <c r="O530" s="30">
        <f>IF(ISNA(VLOOKUP($A530,'Taxi in times'!$B$1074:$C$1700, 2, 0)), 'ICAO LTO Cycle times'!$D$8,VLOOKUP($A530,'Taxi in times'!$B$1074:$C$1700, 2, 0)*60)</f>
        <v>420</v>
      </c>
      <c r="P530" s="30">
        <f>IF(ISNA(VLOOKUP($A530,'Taxi in times'!$B$1700:$C$2346, 2, 0)), 'ICAO LTO Cycle times'!$D$8,VLOOKUP($A530,'Taxi in times'!$B$1700:$C$2346, 2, 0)*60)</f>
        <v>300.31914893617022</v>
      </c>
      <c r="Q530" s="30">
        <f>IF(ISNA(VLOOKUP($A530,'Taxi in times'!$B$2346:$C$3020, 2, 0)), 'ICAO LTO Cycle times'!$D$8,VLOOKUP($A530,'Taxi in times'!$B$2346:$C$3020, 2, 0)*60)</f>
        <v>299.801652892562</v>
      </c>
      <c r="R530" s="30">
        <f>IF(ISNA(VLOOKUP($A530,'Taxi in times'!$B$3020:$C$3684, 2, 0)), 'ICAO LTO Cycle times'!$D$8,VLOOKUP($A530,'Taxi in times'!$B$3020:$C$3684, 2, 0)*60)</f>
        <v>302.25806451612908</v>
      </c>
      <c r="S530" s="30">
        <f>IF(ISNA(VLOOKUP($A530,'Taxi in times'!$B$3684:$C$4389, 2, 0)), 'ICAO LTO Cycle times'!$D$8,VLOOKUP($A530,'Taxi in times'!$B$3684:$C$4389, 2, 0)*60)</f>
        <v>273.4375</v>
      </c>
      <c r="T530" s="30">
        <f>IF(ISNA(VLOOKUP($A530,'Taxi in times'!$B$4389:$C$5084, 2, 0)), 'ICAO LTO Cycle times'!$D$8,VLOOKUP($A530,'Taxi in times'!$B$4389:$C$5084, 2, 0)*60)</f>
        <v>260</v>
      </c>
      <c r="U530" s="30">
        <f>IF(ISNA(VLOOKUP($A530,'Taxi in times'!$B$5085:$C$5749, 2, 0)), 'ICAO LTO Cycle times'!$D$8,VLOOKUP($A530,'Taxi in times'!$B$5085:$C$5749, 2, 0)*60)</f>
        <v>325.14851485148517</v>
      </c>
      <c r="V530" s="30">
        <f>IF(ISNA(VLOOKUP($A530,'Taxi in times'!$B$5750:$C$6509, 2, 0)), 'ICAO LTO Cycle times'!$D$8,VLOOKUP($A530,'Taxi in times'!$B$5750:$C$6509, 2, 0)*60)</f>
        <v>240.41811846689899</v>
      </c>
      <c r="W530" s="30">
        <f>IF(ISNA(VLOOKUP($A530,'Taxi in times'!$B$6510:$C$7239, 2, 0)), 'ICAO LTO Cycle times'!$D$8,VLOOKUP($A530,'Taxi in times'!$B$6510:$C$7239, 2, 0)*60)</f>
        <v>420</v>
      </c>
    </row>
    <row r="531" spans="1:23">
      <c r="A531" s="3" t="s">
        <v>789</v>
      </c>
      <c r="B531" s="30">
        <f>IF(ISNA(VLOOKUP($A531,' Taxi out times'!$B$2:$C$483, 2, 0)), 'ICAO LTO Cycle times'!$D$7,VLOOKUP($A531,' Taxi out times'!$B$2:$C$483, 2, 0)*60)</f>
        <v>1140</v>
      </c>
      <c r="C531" s="30">
        <f>IF(ISNA(VLOOKUP($A531,' Taxi out times'!$B$484:$C$1071, 2, 0)), 'ICAO LTO Cycle times'!$D$7,VLOOKUP($A531,' Taxi out times'!$B$484:$C$1071, 2, 0)*60)</f>
        <v>1140</v>
      </c>
      <c r="D531" s="30">
        <f>IF(ISNA(VLOOKUP($A531,' Taxi out times'!$B$1072:$C$1692, 2, 0)), 'ICAO LTO Cycle times'!$D$7,VLOOKUP($A531,' Taxi out times'!$B$1072:$C$1692, 2, 0)*60)</f>
        <v>1140</v>
      </c>
      <c r="E531" s="30">
        <f>IF(ISNA(VLOOKUP($A531,' Taxi out times'!$B$1693:$C$2329, 2, 0)), 'ICAO LTO Cycle times'!$D$7,VLOOKUP($A531,' Taxi out times'!$B$1693:$C$2329, 2, 0)*60)</f>
        <v>316.63366336633663</v>
      </c>
      <c r="F531" s="30">
        <f>IF(ISNA(VLOOKUP($A531,' Taxi out times'!$B$2330:$C$2997, 2, 0)), 'ICAO LTO Cycle times'!$D$7,VLOOKUP($A531,' Taxi out times'!$B$2330:$C$2997, 2, 0)*60)</f>
        <v>317.89473684210526</v>
      </c>
      <c r="G531" s="30">
        <f>IF(ISNA(VLOOKUP($A531,' Taxi out times'!$B$2998:$C$3661, 2, 0)), 'ICAO LTO Cycle times'!$D$7,VLOOKUP($A531,' Taxi out times'!$B$2998:$C$3661, 2, 0)*60)</f>
        <v>1140</v>
      </c>
      <c r="H531" s="30">
        <f>IF(ISNA(VLOOKUP($A531,' Taxi out times'!$B$3662:$C$4362, 2, 0)), 'ICAO LTO Cycle times'!$D$7,VLOOKUP($A531,' Taxi out times'!$B$3662:$C$4362, 2, 0)*60)</f>
        <v>1140</v>
      </c>
      <c r="I531" s="30">
        <f>IF(ISNA(VLOOKUP($A531,' Taxi out times'!$B$4363:$C$5052, 2, 0)), 'ICAO LTO Cycle times'!$D$7,VLOOKUP($A531,' Taxi out times'!$B$4363:$C$5052, 2, 0)*60)</f>
        <v>1140</v>
      </c>
      <c r="J531" s="30">
        <f>IF(ISNA(VLOOKUP($A531,' Taxi out times'!$B$5053:$C$5713, 2, 0)), 'ICAO LTO Cycle times'!$D$7,VLOOKUP($A531,' Taxi out times'!$B$5053:$C$5713, 2, 0)*60)</f>
        <v>1140</v>
      </c>
      <c r="K531" s="30">
        <f>IF(ISNA(VLOOKUP($A531,' Taxi out times'!$B$5714:$C$6466, 2, 0)), 'ICAO LTO Cycle times'!$D$7,VLOOKUP($A531,' Taxi out times'!$B$5713:$C$6466, 2, 0)*60)</f>
        <v>518.57142857142856</v>
      </c>
      <c r="L531" s="30">
        <f>IF(ISNA(VLOOKUP($A531,' Taxi out times'!$B$6467:$C$7195, 2, 0)), 'ICAO LTO Cycle times'!$D$7,VLOOKUP($A531,' Taxi out times'!$B$6467:$C$7195, 2, 0)*60)</f>
        <v>1140</v>
      </c>
      <c r="M531" s="30">
        <f>IF(ISNA(VLOOKUP($A531,'Taxi in times'!$B$2:$C$483, 2, 0)), 'ICAO LTO Cycle times'!$D$8,VLOOKUP($A531,'Taxi in times'!$B$2:$C$483, 2, 0)*60)</f>
        <v>420</v>
      </c>
      <c r="N531" s="30">
        <f>IF(ISNA(VLOOKUP($A531,'Taxi in times'!$B$483:$C$1074, 2, 0)), 'ICAO LTO Cycle times'!$D$8,VLOOKUP($A531,'Taxi in times'!$B$483:$C$1074, 2, 0)*60)</f>
        <v>420</v>
      </c>
      <c r="O531" s="30">
        <f>IF(ISNA(VLOOKUP($A531,'Taxi in times'!$B$1074:$C$1700, 2, 0)), 'ICAO LTO Cycle times'!$D$8,VLOOKUP($A531,'Taxi in times'!$B$1074:$C$1700, 2, 0)*60)</f>
        <v>420</v>
      </c>
      <c r="P531" s="30">
        <f>IF(ISNA(VLOOKUP($A531,'Taxi in times'!$B$1700:$C$2346, 2, 0)), 'ICAO LTO Cycle times'!$D$8,VLOOKUP($A531,'Taxi in times'!$B$1700:$C$2346, 2, 0)*60)</f>
        <v>302.05882352941177</v>
      </c>
      <c r="Q531" s="30">
        <f>IF(ISNA(VLOOKUP($A531,'Taxi in times'!$B$2346:$C$3020, 2, 0)), 'ICAO LTO Cycle times'!$D$8,VLOOKUP($A531,'Taxi in times'!$B$2346:$C$3020, 2, 0)*60)</f>
        <v>300.52401746724888</v>
      </c>
      <c r="R531" s="30">
        <f>IF(ISNA(VLOOKUP($A531,'Taxi in times'!$B$3020:$C$3684, 2, 0)), 'ICAO LTO Cycle times'!$D$8,VLOOKUP($A531,'Taxi in times'!$B$3020:$C$3684, 2, 0)*60)</f>
        <v>420</v>
      </c>
      <c r="S531" s="30">
        <f>IF(ISNA(VLOOKUP($A531,'Taxi in times'!$B$3684:$C$4389, 2, 0)), 'ICAO LTO Cycle times'!$D$8,VLOOKUP($A531,'Taxi in times'!$B$3684:$C$4389, 2, 0)*60)</f>
        <v>420</v>
      </c>
      <c r="T531" s="30">
        <f>IF(ISNA(VLOOKUP($A531,'Taxi in times'!$B$4389:$C$5084, 2, 0)), 'ICAO LTO Cycle times'!$D$8,VLOOKUP($A531,'Taxi in times'!$B$4389:$C$5084, 2, 0)*60)</f>
        <v>420</v>
      </c>
      <c r="U531" s="30">
        <f>IF(ISNA(VLOOKUP($A531,'Taxi in times'!$B$5085:$C$5749, 2, 0)), 'ICAO LTO Cycle times'!$D$8,VLOOKUP($A531,'Taxi in times'!$B$5085:$C$5749, 2, 0)*60)</f>
        <v>420</v>
      </c>
      <c r="V531" s="30">
        <f>IF(ISNA(VLOOKUP($A531,'Taxi in times'!$B$5750:$C$6509, 2, 0)), 'ICAO LTO Cycle times'!$D$8,VLOOKUP($A531,'Taxi in times'!$B$5750:$C$6509, 2, 0)*60)</f>
        <v>316.53543307086619</v>
      </c>
      <c r="W531" s="30">
        <f>IF(ISNA(VLOOKUP($A531,'Taxi in times'!$B$6510:$C$7239, 2, 0)), 'ICAO LTO Cycle times'!$D$8,VLOOKUP($A531,'Taxi in times'!$B$6510:$C$7239, 2, 0)*60)</f>
        <v>420</v>
      </c>
    </row>
    <row r="532" spans="1:23">
      <c r="A532" s="3" t="s">
        <v>790</v>
      </c>
      <c r="B532" s="30">
        <f>IF(ISNA(VLOOKUP($A532,' Taxi out times'!$B$2:$C$483, 2, 0)), 'ICAO LTO Cycle times'!$D$7,VLOOKUP($A532,' Taxi out times'!$B$2:$C$483, 2, 0)*60)</f>
        <v>531.00894488794836</v>
      </c>
      <c r="C532" s="30">
        <f>IF(ISNA(VLOOKUP($A532,' Taxi out times'!$B$484:$C$1071, 2, 0)), 'ICAO LTO Cycle times'!$D$7,VLOOKUP($A532,' Taxi out times'!$B$484:$C$1071, 2, 0)*60)</f>
        <v>523.29477254936069</v>
      </c>
      <c r="D532" s="30">
        <f>IF(ISNA(VLOOKUP($A532,' Taxi out times'!$B$1072:$C$1692, 2, 0)), 'ICAO LTO Cycle times'!$D$7,VLOOKUP($A532,' Taxi out times'!$B$1072:$C$1692, 2, 0)*60)</f>
        <v>582.66585974733334</v>
      </c>
      <c r="E532" s="30">
        <f>IF(ISNA(VLOOKUP($A532,' Taxi out times'!$B$1693:$C$2329, 2, 0)), 'ICAO LTO Cycle times'!$D$7,VLOOKUP($A532,' Taxi out times'!$B$1693:$C$2329, 2, 0)*60)</f>
        <v>597.27878433664523</v>
      </c>
      <c r="F532" s="30">
        <f>IF(ISNA(VLOOKUP($A532,' Taxi out times'!$B$2330:$C$2997, 2, 0)), 'ICAO LTO Cycle times'!$D$7,VLOOKUP($A532,' Taxi out times'!$B$2330:$C$2997, 2, 0)*60)</f>
        <v>593.45031905195992</v>
      </c>
      <c r="G532" s="30">
        <f>IF(ISNA(VLOOKUP($A532,' Taxi out times'!$B$2998:$C$3661, 2, 0)), 'ICAO LTO Cycle times'!$D$7,VLOOKUP($A532,' Taxi out times'!$B$2998:$C$3661, 2, 0)*60)</f>
        <v>612.69402110199303</v>
      </c>
      <c r="H532" s="30">
        <f>IF(ISNA(VLOOKUP($A532,' Taxi out times'!$B$3662:$C$4362, 2, 0)), 'ICAO LTO Cycle times'!$D$7,VLOOKUP($A532,' Taxi out times'!$B$3662:$C$4362, 2, 0)*60)</f>
        <v>593.86602376442227</v>
      </c>
      <c r="I532" s="30">
        <f>IF(ISNA(VLOOKUP($A532,' Taxi out times'!$B$4363:$C$5052, 2, 0)), 'ICAO LTO Cycle times'!$D$7,VLOOKUP($A532,' Taxi out times'!$B$4363:$C$5052, 2, 0)*60)</f>
        <v>605.11929272132738</v>
      </c>
      <c r="J532" s="30">
        <f>IF(ISNA(VLOOKUP($A532,' Taxi out times'!$B$5053:$C$5713, 2, 0)), 'ICAO LTO Cycle times'!$D$7,VLOOKUP($A532,' Taxi out times'!$B$5053:$C$5713, 2, 0)*60)</f>
        <v>618.32634257030873</v>
      </c>
      <c r="K532" s="30">
        <f>IF(ISNA(VLOOKUP($A532,' Taxi out times'!$B$5714:$C$6466, 2, 0)), 'ICAO LTO Cycle times'!$D$7,VLOOKUP($A532,' Taxi out times'!$B$5713:$C$6466, 2, 0)*60)</f>
        <v>600.44014190367386</v>
      </c>
      <c r="L532" s="30">
        <f>IF(ISNA(VLOOKUP($A532,' Taxi out times'!$B$6467:$C$7195, 2, 0)), 'ICAO LTO Cycle times'!$D$7,VLOOKUP($A532,' Taxi out times'!$B$6467:$C$7195, 2, 0)*60)</f>
        <v>535.25009981178357</v>
      </c>
      <c r="M532" s="30">
        <f>IF(ISNA(VLOOKUP($A532,'Taxi in times'!$B$2:$C$483, 2, 0)), 'ICAO LTO Cycle times'!$D$8,VLOOKUP($A532,'Taxi in times'!$B$2:$C$483, 2, 0)*60)</f>
        <v>306.16390919584455</v>
      </c>
      <c r="N532" s="30">
        <f>IF(ISNA(VLOOKUP($A532,'Taxi in times'!$B$483:$C$1074, 2, 0)), 'ICAO LTO Cycle times'!$D$8,VLOOKUP($A532,'Taxi in times'!$B$483:$C$1074, 2, 0)*60)</f>
        <v>309.98959958398336</v>
      </c>
      <c r="O532" s="30">
        <f>IF(ISNA(VLOOKUP($A532,'Taxi in times'!$B$1074:$C$1700, 2, 0)), 'ICAO LTO Cycle times'!$D$8,VLOOKUP($A532,'Taxi in times'!$B$1074:$C$1700, 2, 0)*60)</f>
        <v>325.99076247444532</v>
      </c>
      <c r="P532" s="30">
        <f>IF(ISNA(VLOOKUP($A532,'Taxi in times'!$B$1700:$C$2346, 2, 0)), 'ICAO LTO Cycle times'!$D$8,VLOOKUP($A532,'Taxi in times'!$B$1700:$C$2346, 2, 0)*60)</f>
        <v>329.19564453811029</v>
      </c>
      <c r="Q532" s="30">
        <f>IF(ISNA(VLOOKUP($A532,'Taxi in times'!$B$2346:$C$3020, 2, 0)), 'ICAO LTO Cycle times'!$D$8,VLOOKUP($A532,'Taxi in times'!$B$2346:$C$3020, 2, 0)*60)</f>
        <v>330.44107590608616</v>
      </c>
      <c r="R532" s="30">
        <f>IF(ISNA(VLOOKUP($A532,'Taxi in times'!$B$3020:$C$3684, 2, 0)), 'ICAO LTO Cycle times'!$D$8,VLOOKUP($A532,'Taxi in times'!$B$3020:$C$3684, 2, 0)*60)</f>
        <v>346.43694327238632</v>
      </c>
      <c r="S532" s="30">
        <f>IF(ISNA(VLOOKUP($A532,'Taxi in times'!$B$3684:$C$4389, 2, 0)), 'ICAO LTO Cycle times'!$D$8,VLOOKUP($A532,'Taxi in times'!$B$3684:$C$4389, 2, 0)*60)</f>
        <v>357.72993455046503</v>
      </c>
      <c r="T532" s="30">
        <f>IF(ISNA(VLOOKUP($A532,'Taxi in times'!$B$4389:$C$5084, 2, 0)), 'ICAO LTO Cycle times'!$D$8,VLOOKUP($A532,'Taxi in times'!$B$4389:$C$5084, 2, 0)*60)</f>
        <v>348.52828815717669</v>
      </c>
      <c r="U532" s="30">
        <f>IF(ISNA(VLOOKUP($A532,'Taxi in times'!$B$5085:$C$5749, 2, 0)), 'ICAO LTO Cycle times'!$D$8,VLOOKUP($A532,'Taxi in times'!$B$5085:$C$5749, 2, 0)*60)</f>
        <v>355.34422162497413</v>
      </c>
      <c r="V532" s="30">
        <f>IF(ISNA(VLOOKUP($A532,'Taxi in times'!$B$5750:$C$6509, 2, 0)), 'ICAO LTO Cycle times'!$D$8,VLOOKUP($A532,'Taxi in times'!$B$5750:$C$6509, 2, 0)*60)</f>
        <v>328.5244116401476</v>
      </c>
      <c r="W532" s="30">
        <f>IF(ISNA(VLOOKUP($A532,'Taxi in times'!$B$6510:$C$7239, 2, 0)), 'ICAO LTO Cycle times'!$D$8,VLOOKUP($A532,'Taxi in times'!$B$6510:$C$7239, 2, 0)*60)</f>
        <v>304.29599177800617</v>
      </c>
    </row>
    <row r="533" spans="1:23">
      <c r="A533" s="3" t="s">
        <v>791</v>
      </c>
      <c r="B533" s="30">
        <f>IF(ISNA(VLOOKUP($A533,' Taxi out times'!$B$2:$C$483, 2, 0)), 'ICAO LTO Cycle times'!$D$7,VLOOKUP($A533,' Taxi out times'!$B$2:$C$483, 2, 0)*60)</f>
        <v>351.00478468899524</v>
      </c>
      <c r="C533" s="30">
        <f>IF(ISNA(VLOOKUP($A533,' Taxi out times'!$B$484:$C$1071, 2, 0)), 'ICAO LTO Cycle times'!$D$7,VLOOKUP($A533,' Taxi out times'!$B$484:$C$1071, 2, 0)*60)</f>
        <v>372.95729250604353</v>
      </c>
      <c r="D533" s="30">
        <f>IF(ISNA(VLOOKUP($A533,' Taxi out times'!$B$1072:$C$1692, 2, 0)), 'ICAO LTO Cycle times'!$D$7,VLOOKUP($A533,' Taxi out times'!$B$1072:$C$1692, 2, 0)*60)</f>
        <v>454.87554904831626</v>
      </c>
      <c r="E533" s="30">
        <f>IF(ISNA(VLOOKUP($A533,' Taxi out times'!$B$1693:$C$2329, 2, 0)), 'ICAO LTO Cycle times'!$D$7,VLOOKUP($A533,' Taxi out times'!$B$1693:$C$2329, 2, 0)*60)</f>
        <v>490.93321539141971</v>
      </c>
      <c r="F533" s="30">
        <f>IF(ISNA(VLOOKUP($A533,' Taxi out times'!$B$2330:$C$2997, 2, 0)), 'ICAO LTO Cycle times'!$D$7,VLOOKUP($A533,' Taxi out times'!$B$2330:$C$2997, 2, 0)*60)</f>
        <v>500.28135990621342</v>
      </c>
      <c r="G533" s="30">
        <f>IF(ISNA(VLOOKUP($A533,' Taxi out times'!$B$2998:$C$3661, 2, 0)), 'ICAO LTO Cycle times'!$D$7,VLOOKUP($A533,' Taxi out times'!$B$2998:$C$3661, 2, 0)*60)</f>
        <v>503.31818181818181</v>
      </c>
      <c r="H533" s="30">
        <f>IF(ISNA(VLOOKUP($A533,' Taxi out times'!$B$3662:$C$4362, 2, 0)), 'ICAO LTO Cycle times'!$D$7,VLOOKUP($A533,' Taxi out times'!$B$3662:$C$4362, 2, 0)*60)</f>
        <v>469.03372835004558</v>
      </c>
      <c r="I533" s="30">
        <f>IF(ISNA(VLOOKUP($A533,' Taxi out times'!$B$4363:$C$5052, 2, 0)), 'ICAO LTO Cycle times'!$D$7,VLOOKUP($A533,' Taxi out times'!$B$4363:$C$5052, 2, 0)*60)</f>
        <v>492.16135458167332</v>
      </c>
      <c r="J533" s="30">
        <f>IF(ISNA(VLOOKUP($A533,' Taxi out times'!$B$5053:$C$5713, 2, 0)), 'ICAO LTO Cycle times'!$D$7,VLOOKUP($A533,' Taxi out times'!$B$5053:$C$5713, 2, 0)*60)</f>
        <v>509.56268221574351</v>
      </c>
      <c r="K533" s="30">
        <f>IF(ISNA(VLOOKUP($A533,' Taxi out times'!$B$5714:$C$6466, 2, 0)), 'ICAO LTO Cycle times'!$D$7,VLOOKUP($A533,' Taxi out times'!$B$5713:$C$6466, 2, 0)*60)</f>
        <v>510.69344448654795</v>
      </c>
      <c r="L533" s="30">
        <f>IF(ISNA(VLOOKUP($A533,' Taxi out times'!$B$6467:$C$7195, 2, 0)), 'ICAO LTO Cycle times'!$D$7,VLOOKUP($A533,' Taxi out times'!$B$6467:$C$7195, 2, 0)*60)</f>
        <v>492.48934875228241</v>
      </c>
      <c r="M533" s="30">
        <f>IF(ISNA(VLOOKUP($A533,'Taxi in times'!$B$2:$C$483, 2, 0)), 'ICAO LTO Cycle times'!$D$8,VLOOKUP($A533,'Taxi in times'!$B$2:$C$483, 2, 0)*60)</f>
        <v>304.91171749598715</v>
      </c>
      <c r="N533" s="30">
        <f>IF(ISNA(VLOOKUP($A533,'Taxi in times'!$B$483:$C$1074, 2, 0)), 'ICAO LTO Cycle times'!$D$8,VLOOKUP($A533,'Taxi in times'!$B$483:$C$1074, 2, 0)*60)</f>
        <v>300</v>
      </c>
      <c r="O533" s="30">
        <f>IF(ISNA(VLOOKUP($A533,'Taxi in times'!$B$1074:$C$1700, 2, 0)), 'ICAO LTO Cycle times'!$D$8,VLOOKUP($A533,'Taxi in times'!$B$1074:$C$1700, 2, 0)*60)</f>
        <v>289.04067536454335</v>
      </c>
      <c r="P533" s="30">
        <f>IF(ISNA(VLOOKUP($A533,'Taxi in times'!$B$1700:$C$2346, 2, 0)), 'ICAO LTO Cycle times'!$D$8,VLOOKUP($A533,'Taxi in times'!$B$1700:$C$2346, 2, 0)*60)</f>
        <v>273.40425531914894</v>
      </c>
      <c r="Q533" s="30">
        <f>IF(ISNA(VLOOKUP($A533,'Taxi in times'!$B$2346:$C$3020, 2, 0)), 'ICAO LTO Cycle times'!$D$8,VLOOKUP($A533,'Taxi in times'!$B$2346:$C$3020, 2, 0)*60)</f>
        <v>273.32296929654103</v>
      </c>
      <c r="R533" s="30">
        <f>IF(ISNA(VLOOKUP($A533,'Taxi in times'!$B$3020:$C$3684, 2, 0)), 'ICAO LTO Cycle times'!$D$8,VLOOKUP($A533,'Taxi in times'!$B$3020:$C$3684, 2, 0)*60)</f>
        <v>270.69324875396467</v>
      </c>
      <c r="S533" s="30">
        <f>IF(ISNA(VLOOKUP($A533,'Taxi in times'!$B$3684:$C$4389, 2, 0)), 'ICAO LTO Cycle times'!$D$8,VLOOKUP($A533,'Taxi in times'!$B$3684:$C$4389, 2, 0)*60)</f>
        <v>255.40909090909091</v>
      </c>
      <c r="T533" s="30">
        <f>IF(ISNA(VLOOKUP($A533,'Taxi in times'!$B$4389:$C$5084, 2, 0)), 'ICAO LTO Cycle times'!$D$8,VLOOKUP($A533,'Taxi in times'!$B$4389:$C$5084, 2, 0)*60)</f>
        <v>257.23625557206537</v>
      </c>
      <c r="U533" s="30">
        <f>IF(ISNA(VLOOKUP($A533,'Taxi in times'!$B$5085:$C$5749, 2, 0)), 'ICAO LTO Cycle times'!$D$8,VLOOKUP($A533,'Taxi in times'!$B$5085:$C$5749, 2, 0)*60)</f>
        <v>271.59614578969422</v>
      </c>
      <c r="V533" s="30">
        <f>IF(ISNA(VLOOKUP($A533,'Taxi in times'!$B$5750:$C$6509, 2, 0)), 'ICAO LTO Cycle times'!$D$8,VLOOKUP($A533,'Taxi in times'!$B$5750:$C$6509, 2, 0)*60)</f>
        <v>269.79514415781489</v>
      </c>
      <c r="W533" s="30">
        <f>IF(ISNA(VLOOKUP($A533,'Taxi in times'!$B$6510:$C$7239, 2, 0)), 'ICAO LTO Cycle times'!$D$8,VLOOKUP($A533,'Taxi in times'!$B$6510:$C$7239, 2, 0)*60)</f>
        <v>248.98533007334962</v>
      </c>
    </row>
    <row r="534" spans="1:23">
      <c r="A534" s="3" t="s">
        <v>792</v>
      </c>
      <c r="B534" s="30">
        <f>IF(ISNA(VLOOKUP($A534,' Taxi out times'!$B$2:$C$483, 2, 0)), 'ICAO LTO Cycle times'!$D$7,VLOOKUP($A534,' Taxi out times'!$B$2:$C$483, 2, 0)*60)</f>
        <v>607.5131294408402</v>
      </c>
      <c r="C534" s="30">
        <f>IF(ISNA(VLOOKUP($A534,' Taxi out times'!$B$484:$C$1071, 2, 0)), 'ICAO LTO Cycle times'!$D$7,VLOOKUP($A534,' Taxi out times'!$B$484:$C$1071, 2, 0)*60)</f>
        <v>525.8955956458193</v>
      </c>
      <c r="D534" s="30">
        <f>IF(ISNA(VLOOKUP($A534,' Taxi out times'!$B$1072:$C$1692, 2, 0)), 'ICAO LTO Cycle times'!$D$7,VLOOKUP($A534,' Taxi out times'!$B$1072:$C$1692, 2, 0)*60)</f>
        <v>536.35753706308844</v>
      </c>
      <c r="E534" s="30">
        <f>IF(ISNA(VLOOKUP($A534,' Taxi out times'!$B$1693:$C$2329, 2, 0)), 'ICAO LTO Cycle times'!$D$7,VLOOKUP($A534,' Taxi out times'!$B$1693:$C$2329, 2, 0)*60)</f>
        <v>531.87530123121405</v>
      </c>
      <c r="F534" s="30">
        <f>IF(ISNA(VLOOKUP($A534,' Taxi out times'!$B$2330:$C$2997, 2, 0)), 'ICAO LTO Cycle times'!$D$7,VLOOKUP($A534,' Taxi out times'!$B$2330:$C$2997, 2, 0)*60)</f>
        <v>551.7652283982145</v>
      </c>
      <c r="G534" s="30">
        <f>IF(ISNA(VLOOKUP($A534,' Taxi out times'!$B$2998:$C$3661, 2, 0)), 'ICAO LTO Cycle times'!$D$7,VLOOKUP($A534,' Taxi out times'!$B$2998:$C$3661, 2, 0)*60)</f>
        <v>546.60190922793493</v>
      </c>
      <c r="H534" s="30">
        <f>IF(ISNA(VLOOKUP($A534,' Taxi out times'!$B$3662:$C$4362, 2, 0)), 'ICAO LTO Cycle times'!$D$7,VLOOKUP($A534,' Taxi out times'!$B$3662:$C$4362, 2, 0)*60)</f>
        <v>549.6021100565838</v>
      </c>
      <c r="I534" s="30">
        <f>IF(ISNA(VLOOKUP($A534,' Taxi out times'!$B$4363:$C$5052, 2, 0)), 'ICAO LTO Cycle times'!$D$7,VLOOKUP($A534,' Taxi out times'!$B$4363:$C$5052, 2, 0)*60)</f>
        <v>613.26692868500788</v>
      </c>
      <c r="J534" s="30">
        <f>IF(ISNA(VLOOKUP($A534,' Taxi out times'!$B$5053:$C$5713, 2, 0)), 'ICAO LTO Cycle times'!$D$7,VLOOKUP($A534,' Taxi out times'!$B$5053:$C$5713, 2, 0)*60)</f>
        <v>589.92453859441764</v>
      </c>
      <c r="K534" s="30">
        <f>IF(ISNA(VLOOKUP($A534,' Taxi out times'!$B$5714:$C$6466, 2, 0)), 'ICAO LTO Cycle times'!$D$7,VLOOKUP($A534,' Taxi out times'!$B$5713:$C$6466, 2, 0)*60)</f>
        <v>610.09931245225368</v>
      </c>
      <c r="L534" s="30">
        <f>IF(ISNA(VLOOKUP($A534,' Taxi out times'!$B$6467:$C$7195, 2, 0)), 'ICAO LTO Cycle times'!$D$7,VLOOKUP($A534,' Taxi out times'!$B$6467:$C$7195, 2, 0)*60)</f>
        <v>599.37842778793413</v>
      </c>
      <c r="M534" s="30">
        <f>IF(ISNA(VLOOKUP($A534,'Taxi in times'!$B$2:$C$483, 2, 0)), 'ICAO LTO Cycle times'!$D$8,VLOOKUP($A534,'Taxi in times'!$B$2:$C$483, 2, 0)*60)</f>
        <v>252.19964937609569</v>
      </c>
      <c r="N534" s="30">
        <f>IF(ISNA(VLOOKUP($A534,'Taxi in times'!$B$483:$C$1074, 2, 0)), 'ICAO LTO Cycle times'!$D$8,VLOOKUP($A534,'Taxi in times'!$B$483:$C$1074, 2, 0)*60)</f>
        <v>230.9589399354895</v>
      </c>
      <c r="O534" s="30">
        <f>IF(ISNA(VLOOKUP($A534,'Taxi in times'!$B$1074:$C$1700, 2, 0)), 'ICAO LTO Cycle times'!$D$8,VLOOKUP($A534,'Taxi in times'!$B$1074:$C$1700, 2, 0)*60)</f>
        <v>223.2655350171473</v>
      </c>
      <c r="P534" s="30">
        <f>IF(ISNA(VLOOKUP($A534,'Taxi in times'!$B$1700:$C$2346, 2, 0)), 'ICAO LTO Cycle times'!$D$8,VLOOKUP($A534,'Taxi in times'!$B$1700:$C$2346, 2, 0)*60)</f>
        <v>223.99057653294943</v>
      </c>
      <c r="Q534" s="30">
        <f>IF(ISNA(VLOOKUP($A534,'Taxi in times'!$B$2346:$C$3020, 2, 0)), 'ICAO LTO Cycle times'!$D$8,VLOOKUP($A534,'Taxi in times'!$B$2346:$C$3020, 2, 0)*60)</f>
        <v>235.79709824879095</v>
      </c>
      <c r="R534" s="30">
        <f>IF(ISNA(VLOOKUP($A534,'Taxi in times'!$B$3020:$C$3684, 2, 0)), 'ICAO LTO Cycle times'!$D$8,VLOOKUP($A534,'Taxi in times'!$B$3020:$C$3684, 2, 0)*60)</f>
        <v>226.45695128040518</v>
      </c>
      <c r="S534" s="30">
        <f>IF(ISNA(VLOOKUP($A534,'Taxi in times'!$B$3684:$C$4389, 2, 0)), 'ICAO LTO Cycle times'!$D$8,VLOOKUP($A534,'Taxi in times'!$B$3684:$C$4389, 2, 0)*60)</f>
        <v>225.42993737795433</v>
      </c>
      <c r="T534" s="30">
        <f>IF(ISNA(VLOOKUP($A534,'Taxi in times'!$B$4389:$C$5084, 2, 0)), 'ICAO LTO Cycle times'!$D$8,VLOOKUP($A534,'Taxi in times'!$B$4389:$C$5084, 2, 0)*60)</f>
        <v>256.55899252731552</v>
      </c>
      <c r="U534" s="30">
        <f>IF(ISNA(VLOOKUP($A534,'Taxi in times'!$B$5085:$C$5749, 2, 0)), 'ICAO LTO Cycle times'!$D$8,VLOOKUP($A534,'Taxi in times'!$B$5085:$C$5749, 2, 0)*60)</f>
        <v>261.23412961068658</v>
      </c>
      <c r="V534" s="30">
        <f>IF(ISNA(VLOOKUP($A534,'Taxi in times'!$B$5750:$C$6509, 2, 0)), 'ICAO LTO Cycle times'!$D$8,VLOOKUP($A534,'Taxi in times'!$B$5750:$C$6509, 2, 0)*60)</f>
        <v>276.19692777406738</v>
      </c>
      <c r="W534" s="30">
        <f>IF(ISNA(VLOOKUP($A534,'Taxi in times'!$B$6510:$C$7239, 2, 0)), 'ICAO LTO Cycle times'!$D$8,VLOOKUP($A534,'Taxi in times'!$B$6510:$C$7239, 2, 0)*60)</f>
        <v>268.27686238106287</v>
      </c>
    </row>
    <row r="535" spans="1:23">
      <c r="A535" s="3" t="s">
        <v>1109</v>
      </c>
      <c r="B535" s="30">
        <f>IF(ISNA(VLOOKUP($A535,' Taxi out times'!$B$2:$C$483, 2, 0)), 'ICAO LTO Cycle times'!$D$7,VLOOKUP($A535,' Taxi out times'!$B$2:$C$483, 2, 0)*60)</f>
        <v>1140</v>
      </c>
      <c r="C535" s="30">
        <f>IF(ISNA(VLOOKUP($A535,' Taxi out times'!$B$484:$C$1071, 2, 0)), 'ICAO LTO Cycle times'!$D$7,VLOOKUP($A535,' Taxi out times'!$B$484:$C$1071, 2, 0)*60)</f>
        <v>1140</v>
      </c>
      <c r="D535" s="30">
        <f>IF(ISNA(VLOOKUP($A535,' Taxi out times'!$B$1072:$C$1692, 2, 0)), 'ICAO LTO Cycle times'!$D$7,VLOOKUP($A535,' Taxi out times'!$B$1072:$C$1692, 2, 0)*60)</f>
        <v>1140</v>
      </c>
      <c r="E535" s="30">
        <f>IF(ISNA(VLOOKUP($A535,' Taxi out times'!$B$1693:$C$2329, 2, 0)), 'ICAO LTO Cycle times'!$D$7,VLOOKUP($A535,' Taxi out times'!$B$1693:$C$2329, 2, 0)*60)</f>
        <v>1140</v>
      </c>
      <c r="F535" s="30">
        <f>IF(ISNA(VLOOKUP($A535,' Taxi out times'!$B$2330:$C$2997, 2, 0)), 'ICAO LTO Cycle times'!$D$7,VLOOKUP($A535,' Taxi out times'!$B$2330:$C$2997, 2, 0)*60)</f>
        <v>1140</v>
      </c>
      <c r="G535" s="30">
        <f>IF(ISNA(VLOOKUP($A535,' Taxi out times'!$B$2998:$C$3661, 2, 0)), 'ICAO LTO Cycle times'!$D$7,VLOOKUP($A535,' Taxi out times'!$B$2998:$C$3661, 2, 0)*60)</f>
        <v>1140</v>
      </c>
      <c r="H535" s="30">
        <f>IF(ISNA(VLOOKUP($A535,' Taxi out times'!$B$3662:$C$4362, 2, 0)), 'ICAO LTO Cycle times'!$D$7,VLOOKUP($A535,' Taxi out times'!$B$3662:$C$4362, 2, 0)*60)</f>
        <v>1140</v>
      </c>
      <c r="I535" s="30">
        <f>IF(ISNA(VLOOKUP($A535,' Taxi out times'!$B$4363:$C$5052, 2, 0)), 'ICAO LTO Cycle times'!$D$7,VLOOKUP($A535,' Taxi out times'!$B$4363:$C$5052, 2, 0)*60)</f>
        <v>453.96226415094344</v>
      </c>
      <c r="J535" s="30">
        <f>IF(ISNA(VLOOKUP($A535,' Taxi out times'!$B$5053:$C$5713, 2, 0)), 'ICAO LTO Cycle times'!$D$7,VLOOKUP($A535,' Taxi out times'!$B$5053:$C$5713, 2, 0)*60)</f>
        <v>520.63569682151581</v>
      </c>
      <c r="K535" s="30">
        <f>IF(ISNA(VLOOKUP($A535,' Taxi out times'!$B$5714:$C$6466, 2, 0)), 'ICAO LTO Cycle times'!$D$7,VLOOKUP($A535,' Taxi out times'!$B$5713:$C$6466, 2, 0)*60)</f>
        <v>567.00906344410873</v>
      </c>
      <c r="L535" s="30">
        <f>IF(ISNA(VLOOKUP($A535,' Taxi out times'!$B$6467:$C$7195, 2, 0)), 'ICAO LTO Cycle times'!$D$7,VLOOKUP($A535,' Taxi out times'!$B$6467:$C$7195, 2, 0)*60)</f>
        <v>613.33333333333326</v>
      </c>
      <c r="M535" s="30">
        <f>IF(ISNA(VLOOKUP($A535,'Taxi in times'!$B$2:$C$483, 2, 0)), 'ICAO LTO Cycle times'!$D$8,VLOOKUP($A535,'Taxi in times'!$B$2:$C$483, 2, 0)*60)</f>
        <v>420</v>
      </c>
      <c r="N535" s="30">
        <f>IF(ISNA(VLOOKUP($A535,'Taxi in times'!$B$483:$C$1074, 2, 0)), 'ICAO LTO Cycle times'!$D$8,VLOOKUP($A535,'Taxi in times'!$B$483:$C$1074, 2, 0)*60)</f>
        <v>420</v>
      </c>
      <c r="O535" s="30">
        <f>IF(ISNA(VLOOKUP($A535,'Taxi in times'!$B$1074:$C$1700, 2, 0)), 'ICAO LTO Cycle times'!$D$8,VLOOKUP($A535,'Taxi in times'!$B$1074:$C$1700, 2, 0)*60)</f>
        <v>420</v>
      </c>
      <c r="P535" s="30">
        <f>IF(ISNA(VLOOKUP($A535,'Taxi in times'!$B$1700:$C$2346, 2, 0)), 'ICAO LTO Cycle times'!$D$8,VLOOKUP($A535,'Taxi in times'!$B$1700:$C$2346, 2, 0)*60)</f>
        <v>420</v>
      </c>
      <c r="Q535" s="30">
        <f>IF(ISNA(VLOOKUP($A535,'Taxi in times'!$B$2346:$C$3020, 2, 0)), 'ICAO LTO Cycle times'!$D$8,VLOOKUP($A535,'Taxi in times'!$B$2346:$C$3020, 2, 0)*60)</f>
        <v>420</v>
      </c>
      <c r="R535" s="30">
        <f>IF(ISNA(VLOOKUP($A535,'Taxi in times'!$B$3020:$C$3684, 2, 0)), 'ICAO LTO Cycle times'!$D$8,VLOOKUP($A535,'Taxi in times'!$B$3020:$C$3684, 2, 0)*60)</f>
        <v>420</v>
      </c>
      <c r="S535" s="30">
        <f>IF(ISNA(VLOOKUP($A535,'Taxi in times'!$B$3684:$C$4389, 2, 0)), 'ICAO LTO Cycle times'!$D$8,VLOOKUP($A535,'Taxi in times'!$B$3684:$C$4389, 2, 0)*60)</f>
        <v>420</v>
      </c>
      <c r="T535" s="30">
        <f>IF(ISNA(VLOOKUP($A535,'Taxi in times'!$B$4389:$C$5084, 2, 0)), 'ICAO LTO Cycle times'!$D$8,VLOOKUP($A535,'Taxi in times'!$B$4389:$C$5084, 2, 0)*60)</f>
        <v>372.57142857142856</v>
      </c>
      <c r="U535" s="30">
        <f>IF(ISNA(VLOOKUP($A535,'Taxi in times'!$B$5085:$C$5749, 2, 0)), 'ICAO LTO Cycle times'!$D$8,VLOOKUP($A535,'Taxi in times'!$B$5085:$C$5749, 2, 0)*60)</f>
        <v>391.24694376528117</v>
      </c>
      <c r="V535" s="30">
        <f>IF(ISNA(VLOOKUP($A535,'Taxi in times'!$B$5750:$C$6509, 2, 0)), 'ICAO LTO Cycle times'!$D$8,VLOOKUP($A535,'Taxi in times'!$B$5750:$C$6509, 2, 0)*60)</f>
        <v>359.27492447129907</v>
      </c>
      <c r="W535" s="30">
        <f>IF(ISNA(VLOOKUP($A535,'Taxi in times'!$B$6510:$C$7239, 2, 0)), 'ICAO LTO Cycle times'!$D$8,VLOOKUP($A535,'Taxi in times'!$B$6510:$C$7239, 2, 0)*60)</f>
        <v>401.1764705882353</v>
      </c>
    </row>
    <row r="536" spans="1:23">
      <c r="A536" s="3" t="s">
        <v>1110</v>
      </c>
      <c r="B536" s="30">
        <f>IF(ISNA(VLOOKUP($A536,' Taxi out times'!$B$2:$C$483, 2, 0)), 'ICAO LTO Cycle times'!$D$7,VLOOKUP($A536,' Taxi out times'!$B$2:$C$483, 2, 0)*60)</f>
        <v>1140</v>
      </c>
      <c r="C536" s="30">
        <f>IF(ISNA(VLOOKUP($A536,' Taxi out times'!$B$484:$C$1071, 2, 0)), 'ICAO LTO Cycle times'!$D$7,VLOOKUP($A536,' Taxi out times'!$B$484:$C$1071, 2, 0)*60)</f>
        <v>1140</v>
      </c>
      <c r="D536" s="30">
        <f>IF(ISNA(VLOOKUP($A536,' Taxi out times'!$B$1072:$C$1692, 2, 0)), 'ICAO LTO Cycle times'!$D$7,VLOOKUP($A536,' Taxi out times'!$B$1072:$C$1692, 2, 0)*60)</f>
        <v>428.49056603773585</v>
      </c>
      <c r="E536" s="30">
        <f>IF(ISNA(VLOOKUP($A536,' Taxi out times'!$B$1693:$C$2329, 2, 0)), 'ICAO LTO Cycle times'!$D$7,VLOOKUP($A536,' Taxi out times'!$B$1693:$C$2329, 2, 0)*60)</f>
        <v>1140</v>
      </c>
      <c r="F536" s="30">
        <f>IF(ISNA(VLOOKUP($A536,' Taxi out times'!$B$2330:$C$2997, 2, 0)), 'ICAO LTO Cycle times'!$D$7,VLOOKUP($A536,' Taxi out times'!$B$2330:$C$2997, 2, 0)*60)</f>
        <v>1140</v>
      </c>
      <c r="G536" s="30">
        <f>IF(ISNA(VLOOKUP($A536,' Taxi out times'!$B$2998:$C$3661, 2, 0)), 'ICAO LTO Cycle times'!$D$7,VLOOKUP($A536,' Taxi out times'!$B$2998:$C$3661, 2, 0)*60)</f>
        <v>1140</v>
      </c>
      <c r="H536" s="30">
        <f>IF(ISNA(VLOOKUP($A536,' Taxi out times'!$B$3662:$C$4362, 2, 0)), 'ICAO LTO Cycle times'!$D$7,VLOOKUP($A536,' Taxi out times'!$B$3662:$C$4362, 2, 0)*60)</f>
        <v>1140</v>
      </c>
      <c r="I536" s="30">
        <f>IF(ISNA(VLOOKUP($A536,' Taxi out times'!$B$4363:$C$5052, 2, 0)), 'ICAO LTO Cycle times'!$D$7,VLOOKUP($A536,' Taxi out times'!$B$4363:$C$5052, 2, 0)*60)</f>
        <v>338.9473684210526</v>
      </c>
      <c r="J536" s="30">
        <f>IF(ISNA(VLOOKUP($A536,' Taxi out times'!$B$5053:$C$5713, 2, 0)), 'ICAO LTO Cycle times'!$D$7,VLOOKUP($A536,' Taxi out times'!$B$5053:$C$5713, 2, 0)*60)</f>
        <v>368.36065573770492</v>
      </c>
      <c r="K536" s="30">
        <f>IF(ISNA(VLOOKUP($A536,' Taxi out times'!$B$5714:$C$6466, 2, 0)), 'ICAO LTO Cycle times'!$D$7,VLOOKUP($A536,' Taxi out times'!$B$5713:$C$6466, 2, 0)*60)</f>
        <v>371.39240506329116</v>
      </c>
      <c r="L536" s="30">
        <f>IF(ISNA(VLOOKUP($A536,' Taxi out times'!$B$6467:$C$7195, 2, 0)), 'ICAO LTO Cycle times'!$D$7,VLOOKUP($A536,' Taxi out times'!$B$6467:$C$7195, 2, 0)*60)</f>
        <v>1140</v>
      </c>
      <c r="M536" s="30">
        <f>IF(ISNA(VLOOKUP($A536,'Taxi in times'!$B$2:$C$483, 2, 0)), 'ICAO LTO Cycle times'!$D$8,VLOOKUP($A536,'Taxi in times'!$B$2:$C$483, 2, 0)*60)</f>
        <v>420</v>
      </c>
      <c r="N536" s="30">
        <f>IF(ISNA(VLOOKUP($A536,'Taxi in times'!$B$483:$C$1074, 2, 0)), 'ICAO LTO Cycle times'!$D$8,VLOOKUP($A536,'Taxi in times'!$B$483:$C$1074, 2, 0)*60)</f>
        <v>420</v>
      </c>
      <c r="O536" s="30">
        <f>IF(ISNA(VLOOKUP($A536,'Taxi in times'!$B$1074:$C$1700, 2, 0)), 'ICAO LTO Cycle times'!$D$8,VLOOKUP($A536,'Taxi in times'!$B$1074:$C$1700, 2, 0)*60)</f>
        <v>273.96226415094344</v>
      </c>
      <c r="P536" s="30">
        <f>IF(ISNA(VLOOKUP($A536,'Taxi in times'!$B$1700:$C$2346, 2, 0)), 'ICAO LTO Cycle times'!$D$8,VLOOKUP($A536,'Taxi in times'!$B$1700:$C$2346, 2, 0)*60)</f>
        <v>420</v>
      </c>
      <c r="Q536" s="30">
        <f>IF(ISNA(VLOOKUP($A536,'Taxi in times'!$B$2346:$C$3020, 2, 0)), 'ICAO LTO Cycle times'!$D$8,VLOOKUP($A536,'Taxi in times'!$B$2346:$C$3020, 2, 0)*60)</f>
        <v>420</v>
      </c>
      <c r="R536" s="30">
        <f>IF(ISNA(VLOOKUP($A536,'Taxi in times'!$B$3020:$C$3684, 2, 0)), 'ICAO LTO Cycle times'!$D$8,VLOOKUP($A536,'Taxi in times'!$B$3020:$C$3684, 2, 0)*60)</f>
        <v>420</v>
      </c>
      <c r="S536" s="30">
        <f>IF(ISNA(VLOOKUP($A536,'Taxi in times'!$B$3684:$C$4389, 2, 0)), 'ICAO LTO Cycle times'!$D$8,VLOOKUP($A536,'Taxi in times'!$B$3684:$C$4389, 2, 0)*60)</f>
        <v>420</v>
      </c>
      <c r="T536" s="30">
        <f>IF(ISNA(VLOOKUP($A536,'Taxi in times'!$B$4389:$C$5084, 2, 0)), 'ICAO LTO Cycle times'!$D$8,VLOOKUP($A536,'Taxi in times'!$B$4389:$C$5084, 2, 0)*60)</f>
        <v>249.82758620689654</v>
      </c>
      <c r="U536" s="30">
        <f>IF(ISNA(VLOOKUP($A536,'Taxi in times'!$B$5085:$C$5749, 2, 0)), 'ICAO LTO Cycle times'!$D$8,VLOOKUP($A536,'Taxi in times'!$B$5085:$C$5749, 2, 0)*60)</f>
        <v>258.68852459016392</v>
      </c>
      <c r="V536" s="30">
        <f>IF(ISNA(VLOOKUP($A536,'Taxi in times'!$B$5750:$C$6509, 2, 0)), 'ICAO LTO Cycle times'!$D$8,VLOOKUP($A536,'Taxi in times'!$B$5750:$C$6509, 2, 0)*60)</f>
        <v>264.61538461538464</v>
      </c>
      <c r="W536" s="30">
        <f>IF(ISNA(VLOOKUP($A536,'Taxi in times'!$B$6510:$C$7239, 2, 0)), 'ICAO LTO Cycle times'!$D$8,VLOOKUP($A536,'Taxi in times'!$B$6510:$C$7239, 2, 0)*60)</f>
        <v>420</v>
      </c>
    </row>
    <row r="537" spans="1:23">
      <c r="A537" s="3" t="s">
        <v>1050</v>
      </c>
      <c r="B537" s="30">
        <f>IF(ISNA(VLOOKUP($A537,' Taxi out times'!$B$2:$C$483, 2, 0)), 'ICAO LTO Cycle times'!$D$7,VLOOKUP($A537,' Taxi out times'!$B$2:$C$483, 2, 0)*60)</f>
        <v>530.06535947712416</v>
      </c>
      <c r="C537" s="30">
        <f>IF(ISNA(VLOOKUP($A537,' Taxi out times'!$B$484:$C$1071, 2, 0)), 'ICAO LTO Cycle times'!$D$7,VLOOKUP($A537,' Taxi out times'!$B$484:$C$1071, 2, 0)*60)</f>
        <v>404.1329479768786</v>
      </c>
      <c r="D537" s="30">
        <f>IF(ISNA(VLOOKUP($A537,' Taxi out times'!$B$1072:$C$1692, 2, 0)), 'ICAO LTO Cycle times'!$D$7,VLOOKUP($A537,' Taxi out times'!$B$1072:$C$1692, 2, 0)*60)</f>
        <v>381.57754010695186</v>
      </c>
      <c r="E537" s="30">
        <f>IF(ISNA(VLOOKUP($A537,' Taxi out times'!$B$1693:$C$2329, 2, 0)), 'ICAO LTO Cycle times'!$D$7,VLOOKUP($A537,' Taxi out times'!$B$1693:$C$2329, 2, 0)*60)</f>
        <v>438.93048128342247</v>
      </c>
      <c r="F537" s="30">
        <f>IF(ISNA(VLOOKUP($A537,' Taxi out times'!$B$2330:$C$2997, 2, 0)), 'ICAO LTO Cycle times'!$D$7,VLOOKUP($A537,' Taxi out times'!$B$2330:$C$2997, 2, 0)*60)</f>
        <v>1140</v>
      </c>
      <c r="G537" s="30">
        <f>IF(ISNA(VLOOKUP($A537,' Taxi out times'!$B$2998:$C$3661, 2, 0)), 'ICAO LTO Cycle times'!$D$7,VLOOKUP($A537,' Taxi out times'!$B$2998:$C$3661, 2, 0)*60)</f>
        <v>473.90977443609023</v>
      </c>
      <c r="H537" s="30">
        <f>IF(ISNA(VLOOKUP($A537,' Taxi out times'!$B$3662:$C$4362, 2, 0)), 'ICAO LTO Cycle times'!$D$7,VLOOKUP($A537,' Taxi out times'!$B$3662:$C$4362, 2, 0)*60)</f>
        <v>300.24514811031662</v>
      </c>
      <c r="I537" s="30">
        <f>IF(ISNA(VLOOKUP($A537,' Taxi out times'!$B$4363:$C$5052, 2, 0)), 'ICAO LTO Cycle times'!$D$7,VLOOKUP($A537,' Taxi out times'!$B$4363:$C$5052, 2, 0)*60)</f>
        <v>310.39325842696627</v>
      </c>
      <c r="J537" s="30">
        <f>IF(ISNA(VLOOKUP($A537,' Taxi out times'!$B$5053:$C$5713, 2, 0)), 'ICAO LTO Cycle times'!$D$7,VLOOKUP($A537,' Taxi out times'!$B$5053:$C$5713, 2, 0)*60)</f>
        <v>1140</v>
      </c>
      <c r="K537" s="30">
        <f>IF(ISNA(VLOOKUP($A537,' Taxi out times'!$B$5714:$C$6466, 2, 0)), 'ICAO LTO Cycle times'!$D$7,VLOOKUP($A537,' Taxi out times'!$B$5713:$C$6466, 2, 0)*60)</f>
        <v>541.26984126984121</v>
      </c>
      <c r="L537" s="30">
        <f>IF(ISNA(VLOOKUP($A537,' Taxi out times'!$B$6467:$C$7195, 2, 0)), 'ICAO LTO Cycle times'!$D$7,VLOOKUP($A537,' Taxi out times'!$B$6467:$C$7195, 2, 0)*60)</f>
        <v>456.40449438202251</v>
      </c>
      <c r="M537" s="30">
        <f>IF(ISNA(VLOOKUP($A537,'Taxi in times'!$B$2:$C$483, 2, 0)), 'ICAO LTO Cycle times'!$D$8,VLOOKUP($A537,'Taxi in times'!$B$2:$C$483, 2, 0)*60)</f>
        <v>270.26200873362444</v>
      </c>
      <c r="N537" s="30">
        <f>IF(ISNA(VLOOKUP($A537,'Taxi in times'!$B$483:$C$1074, 2, 0)), 'ICAO LTO Cycle times'!$D$8,VLOOKUP($A537,'Taxi in times'!$B$483:$C$1074, 2, 0)*60)</f>
        <v>291.52737752161386</v>
      </c>
      <c r="O537" s="30">
        <f>IF(ISNA(VLOOKUP($A537,'Taxi in times'!$B$1074:$C$1700, 2, 0)), 'ICAO LTO Cycle times'!$D$8,VLOOKUP($A537,'Taxi in times'!$B$1074:$C$1700, 2, 0)*60)</f>
        <v>295.52596537949404</v>
      </c>
      <c r="P537" s="30">
        <f>IF(ISNA(VLOOKUP($A537,'Taxi in times'!$B$1700:$C$2346, 2, 0)), 'ICAO LTO Cycle times'!$D$8,VLOOKUP($A537,'Taxi in times'!$B$1700:$C$2346, 2, 0)*60)</f>
        <v>298.36956521739131</v>
      </c>
      <c r="Q537" s="30">
        <f>IF(ISNA(VLOOKUP($A537,'Taxi in times'!$B$2346:$C$3020, 2, 0)), 'ICAO LTO Cycle times'!$D$8,VLOOKUP($A537,'Taxi in times'!$B$2346:$C$3020, 2, 0)*60)</f>
        <v>420</v>
      </c>
      <c r="R537" s="30">
        <f>IF(ISNA(VLOOKUP($A537,'Taxi in times'!$B$3020:$C$3684, 2, 0)), 'ICAO LTO Cycle times'!$D$8,VLOOKUP($A537,'Taxi in times'!$B$3020:$C$3684, 2, 0)*60)</f>
        <v>296.94915254237287</v>
      </c>
      <c r="S537" s="30">
        <f>IF(ISNA(VLOOKUP($A537,'Taxi in times'!$B$3684:$C$4389, 2, 0)), 'ICAO LTO Cycle times'!$D$8,VLOOKUP($A537,'Taxi in times'!$B$3684:$C$4389, 2, 0)*60)</f>
        <v>299.44785276073617</v>
      </c>
      <c r="T537" s="30">
        <f>IF(ISNA(VLOOKUP($A537,'Taxi in times'!$B$4389:$C$5084, 2, 0)), 'ICAO LTO Cycle times'!$D$8,VLOOKUP($A537,'Taxi in times'!$B$4389:$C$5084, 2, 0)*60)</f>
        <v>299.88742964352718</v>
      </c>
      <c r="U537" s="30">
        <f>IF(ISNA(VLOOKUP($A537,'Taxi in times'!$B$5085:$C$5749, 2, 0)), 'ICAO LTO Cycle times'!$D$8,VLOOKUP($A537,'Taxi in times'!$B$5085:$C$5749, 2, 0)*60)</f>
        <v>420</v>
      </c>
      <c r="V537" s="30">
        <f>IF(ISNA(VLOOKUP($A537,'Taxi in times'!$B$5750:$C$6509, 2, 0)), 'ICAO LTO Cycle times'!$D$8,VLOOKUP($A537,'Taxi in times'!$B$5750:$C$6509, 2, 0)*60)</f>
        <v>305.13368983957218</v>
      </c>
      <c r="W537" s="30">
        <f>IF(ISNA(VLOOKUP($A537,'Taxi in times'!$B$6510:$C$7239, 2, 0)), 'ICAO LTO Cycle times'!$D$8,VLOOKUP($A537,'Taxi in times'!$B$6510:$C$7239, 2, 0)*60)</f>
        <v>303.91011235955057</v>
      </c>
    </row>
    <row r="538" spans="1:23">
      <c r="A538" s="3" t="s">
        <v>793</v>
      </c>
      <c r="B538" s="30">
        <f>IF(ISNA(VLOOKUP($A538,' Taxi out times'!$B$2:$C$483, 2, 0)), 'ICAO LTO Cycle times'!$D$7,VLOOKUP($A538,' Taxi out times'!$B$2:$C$483, 2, 0)*60)</f>
        <v>587.30835734870311</v>
      </c>
      <c r="C538" s="30">
        <f>IF(ISNA(VLOOKUP($A538,' Taxi out times'!$B$484:$C$1071, 2, 0)), 'ICAO LTO Cycle times'!$D$7,VLOOKUP($A538,' Taxi out times'!$B$484:$C$1071, 2, 0)*60)</f>
        <v>581.3188025934611</v>
      </c>
      <c r="D538" s="30">
        <f>IF(ISNA(VLOOKUP($A538,' Taxi out times'!$B$1072:$C$1692, 2, 0)), 'ICAO LTO Cycle times'!$D$7,VLOOKUP($A538,' Taxi out times'!$B$1072:$C$1692, 2, 0)*60)</f>
        <v>602.55244345482254</v>
      </c>
      <c r="E538" s="30">
        <f>IF(ISNA(VLOOKUP($A538,' Taxi out times'!$B$1693:$C$2329, 2, 0)), 'ICAO LTO Cycle times'!$D$7,VLOOKUP($A538,' Taxi out times'!$B$1693:$C$2329, 2, 0)*60)</f>
        <v>626.05792163543447</v>
      </c>
      <c r="F538" s="30">
        <f>IF(ISNA(VLOOKUP($A538,' Taxi out times'!$B$2330:$C$2997, 2, 0)), 'ICAO LTO Cycle times'!$D$7,VLOOKUP($A538,' Taxi out times'!$B$2330:$C$2997, 2, 0)*60)</f>
        <v>643.66981132075477</v>
      </c>
      <c r="G538" s="30">
        <f>IF(ISNA(VLOOKUP($A538,' Taxi out times'!$B$2998:$C$3661, 2, 0)), 'ICAO LTO Cycle times'!$D$7,VLOOKUP($A538,' Taxi out times'!$B$2998:$C$3661, 2, 0)*60)</f>
        <v>633.39395317117521</v>
      </c>
      <c r="H538" s="30">
        <f>IF(ISNA(VLOOKUP($A538,' Taxi out times'!$B$3662:$C$4362, 2, 0)), 'ICAO LTO Cycle times'!$D$7,VLOOKUP($A538,' Taxi out times'!$B$3662:$C$4362, 2, 0)*60)</f>
        <v>518.74048126713365</v>
      </c>
      <c r="I538" s="30">
        <f>IF(ISNA(VLOOKUP($A538,' Taxi out times'!$B$4363:$C$5052, 2, 0)), 'ICAO LTO Cycle times'!$D$7,VLOOKUP($A538,' Taxi out times'!$B$4363:$C$5052, 2, 0)*60)</f>
        <v>537.31550415612583</v>
      </c>
      <c r="J538" s="30">
        <f>IF(ISNA(VLOOKUP($A538,' Taxi out times'!$B$5053:$C$5713, 2, 0)), 'ICAO LTO Cycle times'!$D$7,VLOOKUP($A538,' Taxi out times'!$B$5053:$C$5713, 2, 0)*60)</f>
        <v>539.55882352941171</v>
      </c>
      <c r="K538" s="30">
        <f>IF(ISNA(VLOOKUP($A538,' Taxi out times'!$B$5714:$C$6466, 2, 0)), 'ICAO LTO Cycle times'!$D$7,VLOOKUP($A538,' Taxi out times'!$B$5713:$C$6466, 2, 0)*60)</f>
        <v>665.63232765358759</v>
      </c>
      <c r="L538" s="30">
        <f>IF(ISNA(VLOOKUP($A538,' Taxi out times'!$B$6467:$C$7195, 2, 0)), 'ICAO LTO Cycle times'!$D$7,VLOOKUP($A538,' Taxi out times'!$B$6467:$C$7195, 2, 0)*60)</f>
        <v>641.39200718455322</v>
      </c>
      <c r="M538" s="30">
        <f>IF(ISNA(VLOOKUP($A538,'Taxi in times'!$B$2:$C$483, 2, 0)), 'ICAO LTO Cycle times'!$D$8,VLOOKUP($A538,'Taxi in times'!$B$2:$C$483, 2, 0)*60)</f>
        <v>310.78729547641962</v>
      </c>
      <c r="N538" s="30">
        <f>IF(ISNA(VLOOKUP($A538,'Taxi in times'!$B$483:$C$1074, 2, 0)), 'ICAO LTO Cycle times'!$D$8,VLOOKUP($A538,'Taxi in times'!$B$483:$C$1074, 2, 0)*60)</f>
        <v>322.46794429891077</v>
      </c>
      <c r="O538" s="30">
        <f>IF(ISNA(VLOOKUP($A538,'Taxi in times'!$B$1074:$C$1700, 2, 0)), 'ICAO LTO Cycle times'!$D$8,VLOOKUP($A538,'Taxi in times'!$B$1074:$C$1700, 2, 0)*60)</f>
        <v>329.44867142689918</v>
      </c>
      <c r="P538" s="30">
        <f>IF(ISNA(VLOOKUP($A538,'Taxi in times'!$B$1700:$C$2346, 2, 0)), 'ICAO LTO Cycle times'!$D$8,VLOOKUP($A538,'Taxi in times'!$B$1700:$C$2346, 2, 0)*60)</f>
        <v>295.19316239316242</v>
      </c>
      <c r="Q538" s="30">
        <f>IF(ISNA(VLOOKUP($A538,'Taxi in times'!$B$2346:$C$3020, 2, 0)), 'ICAO LTO Cycle times'!$D$8,VLOOKUP($A538,'Taxi in times'!$B$2346:$C$3020, 2, 0)*60)</f>
        <v>293.28583642063268</v>
      </c>
      <c r="R538" s="30">
        <f>IF(ISNA(VLOOKUP($A538,'Taxi in times'!$B$3020:$C$3684, 2, 0)), 'ICAO LTO Cycle times'!$D$8,VLOOKUP($A538,'Taxi in times'!$B$3020:$C$3684, 2, 0)*60)</f>
        <v>250.98291244518373</v>
      </c>
      <c r="S538" s="30">
        <f>IF(ISNA(VLOOKUP($A538,'Taxi in times'!$B$3684:$C$4389, 2, 0)), 'ICAO LTO Cycle times'!$D$8,VLOOKUP($A538,'Taxi in times'!$B$3684:$C$4389, 2, 0)*60)</f>
        <v>270.39227611372962</v>
      </c>
      <c r="T538" s="30">
        <f>IF(ISNA(VLOOKUP($A538,'Taxi in times'!$B$4389:$C$5084, 2, 0)), 'ICAO LTO Cycle times'!$D$8,VLOOKUP($A538,'Taxi in times'!$B$4389:$C$5084, 2, 0)*60)</f>
        <v>269.56433783686151</v>
      </c>
      <c r="U538" s="30">
        <f>IF(ISNA(VLOOKUP($A538,'Taxi in times'!$B$5085:$C$5749, 2, 0)), 'ICAO LTO Cycle times'!$D$8,VLOOKUP($A538,'Taxi in times'!$B$5085:$C$5749, 2, 0)*60)</f>
        <v>268.01984158732699</v>
      </c>
      <c r="V538" s="30">
        <f>IF(ISNA(VLOOKUP($A538,'Taxi in times'!$B$5750:$C$6509, 2, 0)), 'ICAO LTO Cycle times'!$D$8,VLOOKUP($A538,'Taxi in times'!$B$5750:$C$6509, 2, 0)*60)</f>
        <v>248.83429823188857</v>
      </c>
      <c r="W538" s="30">
        <f>IF(ISNA(VLOOKUP($A538,'Taxi in times'!$B$6510:$C$7239, 2, 0)), 'ICAO LTO Cycle times'!$D$8,VLOOKUP($A538,'Taxi in times'!$B$6510:$C$7239, 2, 0)*60)</f>
        <v>267.2788454348314</v>
      </c>
    </row>
    <row r="539" spans="1:23">
      <c r="A539" s="3" t="s">
        <v>794</v>
      </c>
      <c r="B539" s="30">
        <f>IF(ISNA(VLOOKUP($A539,' Taxi out times'!$B$2:$C$483, 2, 0)), 'ICAO LTO Cycle times'!$D$7,VLOOKUP($A539,' Taxi out times'!$B$2:$C$483, 2, 0)*60)</f>
        <v>390.44247787610618</v>
      </c>
      <c r="C539" s="30">
        <f>IF(ISNA(VLOOKUP($A539,' Taxi out times'!$B$484:$C$1071, 2, 0)), 'ICAO LTO Cycle times'!$D$7,VLOOKUP($A539,' Taxi out times'!$B$484:$C$1071, 2, 0)*60)</f>
        <v>455.6</v>
      </c>
      <c r="D539" s="30">
        <f>IF(ISNA(VLOOKUP($A539,' Taxi out times'!$B$1072:$C$1692, 2, 0)), 'ICAO LTO Cycle times'!$D$7,VLOOKUP($A539,' Taxi out times'!$B$1072:$C$1692, 2, 0)*60)</f>
        <v>502.29555236728834</v>
      </c>
      <c r="E539" s="30">
        <f>IF(ISNA(VLOOKUP($A539,' Taxi out times'!$B$1693:$C$2329, 2, 0)), 'ICAO LTO Cycle times'!$D$7,VLOOKUP($A539,' Taxi out times'!$B$1693:$C$2329, 2, 0)*60)</f>
        <v>501.21951219512192</v>
      </c>
      <c r="F539" s="30">
        <f>IF(ISNA(VLOOKUP($A539,' Taxi out times'!$B$2330:$C$2997, 2, 0)), 'ICAO LTO Cycle times'!$D$7,VLOOKUP($A539,' Taxi out times'!$B$2330:$C$2997, 2, 0)*60)</f>
        <v>590.49309664694283</v>
      </c>
      <c r="G539" s="30">
        <f>IF(ISNA(VLOOKUP($A539,' Taxi out times'!$B$2998:$C$3661, 2, 0)), 'ICAO LTO Cycle times'!$D$7,VLOOKUP($A539,' Taxi out times'!$B$2998:$C$3661, 2, 0)*60)</f>
        <v>568.87780548628427</v>
      </c>
      <c r="H539" s="30">
        <f>IF(ISNA(VLOOKUP($A539,' Taxi out times'!$B$3662:$C$4362, 2, 0)), 'ICAO LTO Cycle times'!$D$7,VLOOKUP($A539,' Taxi out times'!$B$3662:$C$4362, 2, 0)*60)</f>
        <v>524.27394438722968</v>
      </c>
      <c r="I539" s="30">
        <f>IF(ISNA(VLOOKUP($A539,' Taxi out times'!$B$4363:$C$5052, 2, 0)), 'ICAO LTO Cycle times'!$D$7,VLOOKUP($A539,' Taxi out times'!$B$4363:$C$5052, 2, 0)*60)</f>
        <v>540.1769911504424</v>
      </c>
      <c r="J539" s="30">
        <f>IF(ISNA(VLOOKUP($A539,' Taxi out times'!$B$5053:$C$5713, 2, 0)), 'ICAO LTO Cycle times'!$D$7,VLOOKUP($A539,' Taxi out times'!$B$5053:$C$5713, 2, 0)*60)</f>
        <v>515.4912718204489</v>
      </c>
      <c r="K539" s="30">
        <f>IF(ISNA(VLOOKUP($A539,' Taxi out times'!$B$5714:$C$6466, 2, 0)), 'ICAO LTO Cycle times'!$D$7,VLOOKUP($A539,' Taxi out times'!$B$5713:$C$6466, 2, 0)*60)</f>
        <v>562.2974963181149</v>
      </c>
      <c r="L539" s="30">
        <f>IF(ISNA(VLOOKUP($A539,' Taxi out times'!$B$6467:$C$7195, 2, 0)), 'ICAO LTO Cycle times'!$D$7,VLOOKUP($A539,' Taxi out times'!$B$6467:$C$7195, 2, 0)*60)</f>
        <v>498.30544677821285</v>
      </c>
      <c r="M539" s="30">
        <f>IF(ISNA(VLOOKUP($A539,'Taxi in times'!$B$2:$C$483, 2, 0)), 'ICAO LTO Cycle times'!$D$8,VLOOKUP($A539,'Taxi in times'!$B$2:$C$483, 2, 0)*60)</f>
        <v>294.62962962962962</v>
      </c>
      <c r="N539" s="30">
        <f>IF(ISNA(VLOOKUP($A539,'Taxi in times'!$B$483:$C$1074, 2, 0)), 'ICAO LTO Cycle times'!$D$8,VLOOKUP($A539,'Taxi in times'!$B$483:$C$1074, 2, 0)*60)</f>
        <v>299.0561797752809</v>
      </c>
      <c r="O539" s="30">
        <f>IF(ISNA(VLOOKUP($A539,'Taxi in times'!$B$1074:$C$1700, 2, 0)), 'ICAO LTO Cycle times'!$D$8,VLOOKUP($A539,'Taxi in times'!$B$1074:$C$1700, 2, 0)*60)</f>
        <v>302.58992805755395</v>
      </c>
      <c r="P539" s="30">
        <f>IF(ISNA(VLOOKUP($A539,'Taxi in times'!$B$1700:$C$2346, 2, 0)), 'ICAO LTO Cycle times'!$D$8,VLOOKUP($A539,'Taxi in times'!$B$1700:$C$2346, 2, 0)*60)</f>
        <v>318.60805860805857</v>
      </c>
      <c r="Q539" s="30">
        <f>IF(ISNA(VLOOKUP($A539,'Taxi in times'!$B$2346:$C$3020, 2, 0)), 'ICAO LTO Cycle times'!$D$8,VLOOKUP($A539,'Taxi in times'!$B$2346:$C$3020, 2, 0)*60)</f>
        <v>345.03947368421052</v>
      </c>
      <c r="R539" s="30">
        <f>IF(ISNA(VLOOKUP($A539,'Taxi in times'!$B$3020:$C$3684, 2, 0)), 'ICAO LTO Cycle times'!$D$8,VLOOKUP($A539,'Taxi in times'!$B$3020:$C$3684, 2, 0)*60)</f>
        <v>333.85286783042392</v>
      </c>
      <c r="S539" s="30">
        <f>IF(ISNA(VLOOKUP($A539,'Taxi in times'!$B$3684:$C$4389, 2, 0)), 'ICAO LTO Cycle times'!$D$8,VLOOKUP($A539,'Taxi in times'!$B$3684:$C$4389, 2, 0)*60)</f>
        <v>337.77434312210204</v>
      </c>
      <c r="T539" s="30">
        <f>IF(ISNA(VLOOKUP($A539,'Taxi in times'!$B$4389:$C$5084, 2, 0)), 'ICAO LTO Cycle times'!$D$8,VLOOKUP($A539,'Taxi in times'!$B$4389:$C$5084, 2, 0)*60)</f>
        <v>338.71253071253074</v>
      </c>
      <c r="U539" s="30">
        <f>IF(ISNA(VLOOKUP($A539,'Taxi in times'!$B$5085:$C$5749, 2, 0)), 'ICAO LTO Cycle times'!$D$8,VLOOKUP($A539,'Taxi in times'!$B$5085:$C$5749, 2, 0)*60)</f>
        <v>336.5087281795511</v>
      </c>
      <c r="V539" s="30">
        <f>IF(ISNA(VLOOKUP($A539,'Taxi in times'!$B$5750:$C$6509, 2, 0)), 'ICAO LTO Cycle times'!$D$8,VLOOKUP($A539,'Taxi in times'!$B$5750:$C$6509, 2, 0)*60)</f>
        <v>345.23715415019763</v>
      </c>
      <c r="W539" s="30">
        <f>IF(ISNA(VLOOKUP($A539,'Taxi in times'!$B$6510:$C$7239, 2, 0)), 'ICAO LTO Cycle times'!$D$8,VLOOKUP($A539,'Taxi in times'!$B$6510:$C$7239, 2, 0)*60)</f>
        <v>329.30777422790203</v>
      </c>
    </row>
    <row r="540" spans="1:23">
      <c r="A540" s="3" t="s">
        <v>795</v>
      </c>
      <c r="B540" s="30">
        <f>IF(ISNA(VLOOKUP($A540,' Taxi out times'!$B$2:$C$483, 2, 0)), 'ICAO LTO Cycle times'!$D$7,VLOOKUP($A540,' Taxi out times'!$B$2:$C$483, 2, 0)*60)</f>
        <v>606.80851063829789</v>
      </c>
      <c r="C540" s="30">
        <f>IF(ISNA(VLOOKUP($A540,' Taxi out times'!$B$484:$C$1071, 2, 0)), 'ICAO LTO Cycle times'!$D$7,VLOOKUP($A540,' Taxi out times'!$B$484:$C$1071, 2, 0)*60)</f>
        <v>619.45556445156126</v>
      </c>
      <c r="D540" s="30">
        <f>IF(ISNA(VLOOKUP($A540,' Taxi out times'!$B$1072:$C$1692, 2, 0)), 'ICAO LTO Cycle times'!$D$7,VLOOKUP($A540,' Taxi out times'!$B$1072:$C$1692, 2, 0)*60)</f>
        <v>547.28629579375843</v>
      </c>
      <c r="E540" s="30">
        <f>IF(ISNA(VLOOKUP($A540,' Taxi out times'!$B$1693:$C$2329, 2, 0)), 'ICAO LTO Cycle times'!$D$7,VLOOKUP($A540,' Taxi out times'!$B$1693:$C$2329, 2, 0)*60)</f>
        <v>503.69485294117646</v>
      </c>
      <c r="F540" s="30">
        <f>IF(ISNA(VLOOKUP($A540,' Taxi out times'!$B$2330:$C$2997, 2, 0)), 'ICAO LTO Cycle times'!$D$7,VLOOKUP($A540,' Taxi out times'!$B$2330:$C$2997, 2, 0)*60)</f>
        <v>541.40660448701783</v>
      </c>
      <c r="G540" s="30">
        <f>IF(ISNA(VLOOKUP($A540,' Taxi out times'!$B$2998:$C$3661, 2, 0)), 'ICAO LTO Cycle times'!$D$7,VLOOKUP($A540,' Taxi out times'!$B$2998:$C$3661, 2, 0)*60)</f>
        <v>541.64921465968587</v>
      </c>
      <c r="H540" s="30">
        <f>IF(ISNA(VLOOKUP($A540,' Taxi out times'!$B$3662:$C$4362, 2, 0)), 'ICAO LTO Cycle times'!$D$7,VLOOKUP($A540,' Taxi out times'!$B$3662:$C$4362, 2, 0)*60)</f>
        <v>511.76371070069086</v>
      </c>
      <c r="I540" s="30">
        <f>IF(ISNA(VLOOKUP($A540,' Taxi out times'!$B$4363:$C$5052, 2, 0)), 'ICAO LTO Cycle times'!$D$7,VLOOKUP($A540,' Taxi out times'!$B$4363:$C$5052, 2, 0)*60)</f>
        <v>518.92679086853843</v>
      </c>
      <c r="J540" s="30">
        <f>IF(ISNA(VLOOKUP($A540,' Taxi out times'!$B$5053:$C$5713, 2, 0)), 'ICAO LTO Cycle times'!$D$7,VLOOKUP($A540,' Taxi out times'!$B$5053:$C$5713, 2, 0)*60)</f>
        <v>507.0373514431239</v>
      </c>
      <c r="K540" s="30">
        <f>IF(ISNA(VLOOKUP($A540,' Taxi out times'!$B$5714:$C$6466, 2, 0)), 'ICAO LTO Cycle times'!$D$7,VLOOKUP($A540,' Taxi out times'!$B$5713:$C$6466, 2, 0)*60)</f>
        <v>595.85426154847107</v>
      </c>
      <c r="L540" s="30">
        <f>IF(ISNA(VLOOKUP($A540,' Taxi out times'!$B$6467:$C$7195, 2, 0)), 'ICAO LTO Cycle times'!$D$7,VLOOKUP($A540,' Taxi out times'!$B$6467:$C$7195, 2, 0)*60)</f>
        <v>537.70798615562103</v>
      </c>
      <c r="M540" s="30">
        <f>IF(ISNA(VLOOKUP($A540,'Taxi in times'!$B$2:$C$483, 2, 0)), 'ICAO LTO Cycle times'!$D$8,VLOOKUP($A540,'Taxi in times'!$B$2:$C$483, 2, 0)*60)</f>
        <v>411.55432196669307</v>
      </c>
      <c r="N540" s="30">
        <f>IF(ISNA(VLOOKUP($A540,'Taxi in times'!$B$483:$C$1074, 2, 0)), 'ICAO LTO Cycle times'!$D$8,VLOOKUP($A540,'Taxi in times'!$B$483:$C$1074, 2, 0)*60)</f>
        <v>403.7505030181087</v>
      </c>
      <c r="O540" s="30">
        <f>IF(ISNA(VLOOKUP($A540,'Taxi in times'!$B$1074:$C$1700, 2, 0)), 'ICAO LTO Cycle times'!$D$8,VLOOKUP($A540,'Taxi in times'!$B$1074:$C$1700, 2, 0)*60)</f>
        <v>404.30706521739131</v>
      </c>
      <c r="P540" s="30">
        <f>IF(ISNA(VLOOKUP($A540,'Taxi in times'!$B$1700:$C$2346, 2, 0)), 'ICAO LTO Cycle times'!$D$8,VLOOKUP($A540,'Taxi in times'!$B$1700:$C$2346, 2, 0)*60)</f>
        <v>380.57828360504459</v>
      </c>
      <c r="Q540" s="30">
        <f>IF(ISNA(VLOOKUP($A540,'Taxi in times'!$B$2346:$C$3020, 2, 0)), 'ICAO LTO Cycle times'!$D$8,VLOOKUP($A540,'Taxi in times'!$B$2346:$C$3020, 2, 0)*60)</f>
        <v>403.40909090909093</v>
      </c>
      <c r="R540" s="30">
        <f>IF(ISNA(VLOOKUP($A540,'Taxi in times'!$B$3020:$C$3684, 2, 0)), 'ICAO LTO Cycle times'!$D$8,VLOOKUP($A540,'Taxi in times'!$B$3020:$C$3684, 2, 0)*60)</f>
        <v>426.14428267626369</v>
      </c>
      <c r="S540" s="30">
        <f>IF(ISNA(VLOOKUP($A540,'Taxi in times'!$B$3684:$C$4389, 2, 0)), 'ICAO LTO Cycle times'!$D$8,VLOOKUP($A540,'Taxi in times'!$B$3684:$C$4389, 2, 0)*60)</f>
        <v>405.65676474728991</v>
      </c>
      <c r="T540" s="30">
        <f>IF(ISNA(VLOOKUP($A540,'Taxi in times'!$B$4389:$C$5084, 2, 0)), 'ICAO LTO Cycle times'!$D$8,VLOOKUP($A540,'Taxi in times'!$B$4389:$C$5084, 2, 0)*60)</f>
        <v>380.27902079494606</v>
      </c>
      <c r="U540" s="30">
        <f>IF(ISNA(VLOOKUP($A540,'Taxi in times'!$B$5085:$C$5749, 2, 0)), 'ICAO LTO Cycle times'!$D$8,VLOOKUP($A540,'Taxi in times'!$B$5085:$C$5749, 2, 0)*60)</f>
        <v>337.67619586753466</v>
      </c>
      <c r="V540" s="30">
        <f>IF(ISNA(VLOOKUP($A540,'Taxi in times'!$B$5750:$C$6509, 2, 0)), 'ICAO LTO Cycle times'!$D$8,VLOOKUP($A540,'Taxi in times'!$B$5750:$C$6509, 2, 0)*60)</f>
        <v>310.11727912431587</v>
      </c>
      <c r="W540" s="30">
        <f>IF(ISNA(VLOOKUP($A540,'Taxi in times'!$B$6510:$C$7239, 2, 0)), 'ICAO LTO Cycle times'!$D$8,VLOOKUP($A540,'Taxi in times'!$B$6510:$C$7239, 2, 0)*60)</f>
        <v>292.6670079344766</v>
      </c>
    </row>
    <row r="541" spans="1:23">
      <c r="A541" s="3" t="s">
        <v>796</v>
      </c>
      <c r="B541" s="30">
        <f>IF(ISNA(VLOOKUP($A541,' Taxi out times'!$B$2:$C$483, 2, 0)), 'ICAO LTO Cycle times'!$D$7,VLOOKUP($A541,' Taxi out times'!$B$2:$C$483, 2, 0)*60)</f>
        <v>547.03797468354435</v>
      </c>
      <c r="C541" s="30">
        <f>IF(ISNA(VLOOKUP($A541,' Taxi out times'!$B$484:$C$1071, 2, 0)), 'ICAO LTO Cycle times'!$D$7,VLOOKUP($A541,' Taxi out times'!$B$484:$C$1071, 2, 0)*60)</f>
        <v>525.5779385879132</v>
      </c>
      <c r="D541" s="30">
        <f>IF(ISNA(VLOOKUP($A541,' Taxi out times'!$B$1072:$C$1692, 2, 0)), 'ICAO LTO Cycle times'!$D$7,VLOOKUP($A541,' Taxi out times'!$B$1072:$C$1692, 2, 0)*60)</f>
        <v>545.26834611171967</v>
      </c>
      <c r="E541" s="30">
        <f>IF(ISNA(VLOOKUP($A541,' Taxi out times'!$B$1693:$C$2329, 2, 0)), 'ICAO LTO Cycle times'!$D$7,VLOOKUP($A541,' Taxi out times'!$B$1693:$C$2329, 2, 0)*60)</f>
        <v>512.16</v>
      </c>
      <c r="F541" s="30">
        <f>IF(ISNA(VLOOKUP($A541,' Taxi out times'!$B$2330:$C$2997, 2, 0)), 'ICAO LTO Cycle times'!$D$7,VLOOKUP($A541,' Taxi out times'!$B$2330:$C$2997, 2, 0)*60)</f>
        <v>530.5944834675347</v>
      </c>
      <c r="G541" s="30">
        <f>IF(ISNA(VLOOKUP($A541,' Taxi out times'!$B$2998:$C$3661, 2, 0)), 'ICAO LTO Cycle times'!$D$7,VLOOKUP($A541,' Taxi out times'!$B$2998:$C$3661, 2, 0)*60)</f>
        <v>503.65231926452157</v>
      </c>
      <c r="H541" s="30">
        <f>IF(ISNA(VLOOKUP($A541,' Taxi out times'!$B$3662:$C$4362, 2, 0)), 'ICAO LTO Cycle times'!$D$7,VLOOKUP($A541,' Taxi out times'!$B$3662:$C$4362, 2, 0)*60)</f>
        <v>444.34161023325811</v>
      </c>
      <c r="I541" s="30">
        <f>IF(ISNA(VLOOKUP($A541,' Taxi out times'!$B$4363:$C$5052, 2, 0)), 'ICAO LTO Cycle times'!$D$7,VLOOKUP($A541,' Taxi out times'!$B$4363:$C$5052, 2, 0)*60)</f>
        <v>463.03609608854231</v>
      </c>
      <c r="J541" s="30">
        <f>IF(ISNA(VLOOKUP($A541,' Taxi out times'!$B$5053:$C$5713, 2, 0)), 'ICAO LTO Cycle times'!$D$7,VLOOKUP($A541,' Taxi out times'!$B$5053:$C$5713, 2, 0)*60)</f>
        <v>478.18653521857573</v>
      </c>
      <c r="K541" s="30">
        <f>IF(ISNA(VLOOKUP($A541,' Taxi out times'!$B$5714:$C$6466, 2, 0)), 'ICAO LTO Cycle times'!$D$7,VLOOKUP($A541,' Taxi out times'!$B$5713:$C$6466, 2, 0)*60)</f>
        <v>600.83772030212867</v>
      </c>
      <c r="L541" s="30">
        <f>IF(ISNA(VLOOKUP($A541,' Taxi out times'!$B$6467:$C$7195, 2, 0)), 'ICAO LTO Cycle times'!$D$7,VLOOKUP($A541,' Taxi out times'!$B$6467:$C$7195, 2, 0)*60)</f>
        <v>508.22669573022188</v>
      </c>
      <c r="M541" s="30">
        <f>IF(ISNA(VLOOKUP($A541,'Taxi in times'!$B$2:$C$483, 2, 0)), 'ICAO LTO Cycle times'!$D$8,VLOOKUP($A541,'Taxi in times'!$B$2:$C$483, 2, 0)*60)</f>
        <v>267.87531806615777</v>
      </c>
      <c r="N541" s="30">
        <f>IF(ISNA(VLOOKUP($A541,'Taxi in times'!$B$483:$C$1074, 2, 0)), 'ICAO LTO Cycle times'!$D$8,VLOOKUP($A541,'Taxi in times'!$B$483:$C$1074, 2, 0)*60)</f>
        <v>279.28850664581705</v>
      </c>
      <c r="O541" s="30">
        <f>IF(ISNA(VLOOKUP($A541,'Taxi in times'!$B$1074:$C$1700, 2, 0)), 'ICAO LTO Cycle times'!$D$8,VLOOKUP($A541,'Taxi in times'!$B$1074:$C$1700, 2, 0)*60)</f>
        <v>297.00109849871842</v>
      </c>
      <c r="P541" s="30">
        <f>IF(ISNA(VLOOKUP($A541,'Taxi in times'!$B$1700:$C$2346, 2, 0)), 'ICAO LTO Cycle times'!$D$8,VLOOKUP($A541,'Taxi in times'!$B$1700:$C$2346, 2, 0)*60)</f>
        <v>296.73975214489991</v>
      </c>
      <c r="Q541" s="30">
        <f>IF(ISNA(VLOOKUP($A541,'Taxi in times'!$B$2346:$C$3020, 2, 0)), 'ICAO LTO Cycle times'!$D$8,VLOOKUP($A541,'Taxi in times'!$B$2346:$C$3020, 2, 0)*60)</f>
        <v>290.85665529010237</v>
      </c>
      <c r="R541" s="30">
        <f>IF(ISNA(VLOOKUP($A541,'Taxi in times'!$B$3020:$C$3684, 2, 0)), 'ICAO LTO Cycle times'!$D$8,VLOOKUP($A541,'Taxi in times'!$B$3020:$C$3684, 2, 0)*60)</f>
        <v>281.32516703786195</v>
      </c>
      <c r="S541" s="30">
        <f>IF(ISNA(VLOOKUP($A541,'Taxi in times'!$B$3684:$C$4389, 2, 0)), 'ICAO LTO Cycle times'!$D$8,VLOOKUP($A541,'Taxi in times'!$B$3684:$C$4389, 2, 0)*60)</f>
        <v>287.39856801909309</v>
      </c>
      <c r="T541" s="30">
        <f>IF(ISNA(VLOOKUP($A541,'Taxi in times'!$B$4389:$C$5084, 2, 0)), 'ICAO LTO Cycle times'!$D$8,VLOOKUP($A541,'Taxi in times'!$B$4389:$C$5084, 2, 0)*60)</f>
        <v>288.3614822283842</v>
      </c>
      <c r="U541" s="30">
        <f>IF(ISNA(VLOOKUP($A541,'Taxi in times'!$B$5085:$C$5749, 2, 0)), 'ICAO LTO Cycle times'!$D$8,VLOOKUP($A541,'Taxi in times'!$B$5085:$C$5749, 2, 0)*60)</f>
        <v>287.73329867429169</v>
      </c>
      <c r="V541" s="30">
        <f>IF(ISNA(VLOOKUP($A541,'Taxi in times'!$B$5750:$C$6509, 2, 0)), 'ICAO LTO Cycle times'!$D$8,VLOOKUP($A541,'Taxi in times'!$B$5750:$C$6509, 2, 0)*60)</f>
        <v>282.6247139588101</v>
      </c>
      <c r="W541" s="30">
        <f>IF(ISNA(VLOOKUP($A541,'Taxi in times'!$B$6510:$C$7239, 2, 0)), 'ICAO LTO Cycle times'!$D$8,VLOOKUP($A541,'Taxi in times'!$B$6510:$C$7239, 2, 0)*60)</f>
        <v>277.62999101296703</v>
      </c>
    </row>
    <row r="542" spans="1:23">
      <c r="A542" s="3" t="s">
        <v>1281</v>
      </c>
      <c r="B542" s="30">
        <f>IF(ISNA(VLOOKUP($A542,' Taxi out times'!$B$2:$C$483, 2, 0)), 'ICAO LTO Cycle times'!$D$7,VLOOKUP($A542,' Taxi out times'!$B$2:$C$483, 2, 0)*60)</f>
        <v>1140</v>
      </c>
      <c r="C542" s="30">
        <f>IF(ISNA(VLOOKUP($A542,' Taxi out times'!$B$484:$C$1071, 2, 0)), 'ICAO LTO Cycle times'!$D$7,VLOOKUP($A542,' Taxi out times'!$B$484:$C$1071, 2, 0)*60)</f>
        <v>1140</v>
      </c>
      <c r="D542" s="30">
        <f>IF(ISNA(VLOOKUP($A542,' Taxi out times'!$B$1072:$C$1692, 2, 0)), 'ICAO LTO Cycle times'!$D$7,VLOOKUP($A542,' Taxi out times'!$B$1072:$C$1692, 2, 0)*60)</f>
        <v>1140</v>
      </c>
      <c r="E542" s="30">
        <f>IF(ISNA(VLOOKUP($A542,' Taxi out times'!$B$1693:$C$2329, 2, 0)), 'ICAO LTO Cycle times'!$D$7,VLOOKUP($A542,' Taxi out times'!$B$1693:$C$2329, 2, 0)*60)</f>
        <v>1140</v>
      </c>
      <c r="F542" s="30">
        <f>IF(ISNA(VLOOKUP($A542,' Taxi out times'!$B$2330:$C$2997, 2, 0)), 'ICAO LTO Cycle times'!$D$7,VLOOKUP($A542,' Taxi out times'!$B$2330:$C$2997, 2, 0)*60)</f>
        <v>1140</v>
      </c>
      <c r="G542" s="30">
        <f>IF(ISNA(VLOOKUP($A542,' Taxi out times'!$B$2998:$C$3661, 2, 0)), 'ICAO LTO Cycle times'!$D$7,VLOOKUP($A542,' Taxi out times'!$B$2998:$C$3661, 2, 0)*60)</f>
        <v>1140</v>
      </c>
      <c r="H542" s="30">
        <f>IF(ISNA(VLOOKUP($A542,' Taxi out times'!$B$3662:$C$4362, 2, 0)), 'ICAO LTO Cycle times'!$D$7,VLOOKUP($A542,' Taxi out times'!$B$3662:$C$4362, 2, 0)*60)</f>
        <v>1140</v>
      </c>
      <c r="I542" s="30">
        <f>IF(ISNA(VLOOKUP($A542,' Taxi out times'!$B$4363:$C$5052, 2, 0)), 'ICAO LTO Cycle times'!$D$7,VLOOKUP($A542,' Taxi out times'!$B$4363:$C$5052, 2, 0)*60)</f>
        <v>1140</v>
      </c>
      <c r="J542" s="30">
        <f>IF(ISNA(VLOOKUP($A542,' Taxi out times'!$B$5053:$C$5713, 2, 0)), 'ICAO LTO Cycle times'!$D$7,VLOOKUP($A542,' Taxi out times'!$B$5053:$C$5713, 2, 0)*60)</f>
        <v>1140</v>
      </c>
      <c r="K542" s="30">
        <f>IF(ISNA(VLOOKUP($A542,' Taxi out times'!$B$5714:$C$6466, 2, 0)), 'ICAO LTO Cycle times'!$D$7,VLOOKUP($A542,' Taxi out times'!$B$5713:$C$6466, 2, 0)*60)</f>
        <v>574.62140992167099</v>
      </c>
      <c r="L542" s="30">
        <f>IF(ISNA(VLOOKUP($A542,' Taxi out times'!$B$6467:$C$7195, 2, 0)), 'ICAO LTO Cycle times'!$D$7,VLOOKUP($A542,' Taxi out times'!$B$6467:$C$7195, 2, 0)*60)</f>
        <v>572.69949066213928</v>
      </c>
      <c r="M542" s="30">
        <f>IF(ISNA(VLOOKUP($A542,'Taxi in times'!$B$2:$C$483, 2, 0)), 'ICAO LTO Cycle times'!$D$8,VLOOKUP($A542,'Taxi in times'!$B$2:$C$483, 2, 0)*60)</f>
        <v>420</v>
      </c>
      <c r="N542" s="30">
        <f>IF(ISNA(VLOOKUP($A542,'Taxi in times'!$B$483:$C$1074, 2, 0)), 'ICAO LTO Cycle times'!$D$8,VLOOKUP($A542,'Taxi in times'!$B$483:$C$1074, 2, 0)*60)</f>
        <v>420</v>
      </c>
      <c r="O542" s="30">
        <f>IF(ISNA(VLOOKUP($A542,'Taxi in times'!$B$1074:$C$1700, 2, 0)), 'ICAO LTO Cycle times'!$D$8,VLOOKUP($A542,'Taxi in times'!$B$1074:$C$1700, 2, 0)*60)</f>
        <v>420</v>
      </c>
      <c r="P542" s="30">
        <f>IF(ISNA(VLOOKUP($A542,'Taxi in times'!$B$1700:$C$2346, 2, 0)), 'ICAO LTO Cycle times'!$D$8,VLOOKUP($A542,'Taxi in times'!$B$1700:$C$2346, 2, 0)*60)</f>
        <v>420</v>
      </c>
      <c r="Q542" s="30">
        <f>IF(ISNA(VLOOKUP($A542,'Taxi in times'!$B$2346:$C$3020, 2, 0)), 'ICAO LTO Cycle times'!$D$8,VLOOKUP($A542,'Taxi in times'!$B$2346:$C$3020, 2, 0)*60)</f>
        <v>420</v>
      </c>
      <c r="R542" s="30">
        <f>IF(ISNA(VLOOKUP($A542,'Taxi in times'!$B$3020:$C$3684, 2, 0)), 'ICAO LTO Cycle times'!$D$8,VLOOKUP($A542,'Taxi in times'!$B$3020:$C$3684, 2, 0)*60)</f>
        <v>420</v>
      </c>
      <c r="S542" s="30">
        <f>IF(ISNA(VLOOKUP($A542,'Taxi in times'!$B$3684:$C$4389, 2, 0)), 'ICAO LTO Cycle times'!$D$8,VLOOKUP($A542,'Taxi in times'!$B$3684:$C$4389, 2, 0)*60)</f>
        <v>420</v>
      </c>
      <c r="T542" s="30">
        <f>IF(ISNA(VLOOKUP($A542,'Taxi in times'!$B$4389:$C$5084, 2, 0)), 'ICAO LTO Cycle times'!$D$8,VLOOKUP($A542,'Taxi in times'!$B$4389:$C$5084, 2, 0)*60)</f>
        <v>420</v>
      </c>
      <c r="U542" s="30">
        <f>IF(ISNA(VLOOKUP($A542,'Taxi in times'!$B$5085:$C$5749, 2, 0)), 'ICAO LTO Cycle times'!$D$8,VLOOKUP($A542,'Taxi in times'!$B$5085:$C$5749, 2, 0)*60)</f>
        <v>420</v>
      </c>
      <c r="V542" s="30">
        <f>IF(ISNA(VLOOKUP($A542,'Taxi in times'!$B$5750:$C$6509, 2, 0)), 'ICAO LTO Cycle times'!$D$8,VLOOKUP($A542,'Taxi in times'!$B$5750:$C$6509, 2, 0)*60)</f>
        <v>274.63541666666669</v>
      </c>
      <c r="W542" s="30">
        <f>IF(ISNA(VLOOKUP($A542,'Taxi in times'!$B$6510:$C$7239, 2, 0)), 'ICAO LTO Cycle times'!$D$8,VLOOKUP($A542,'Taxi in times'!$B$6510:$C$7239, 2, 0)*60)</f>
        <v>290.00845308537617</v>
      </c>
    </row>
    <row r="543" spans="1:23">
      <c r="A543" s="3" t="s">
        <v>797</v>
      </c>
      <c r="B543" s="30">
        <f>IF(ISNA(VLOOKUP($A543,' Taxi out times'!$B$2:$C$483, 2, 0)), 'ICAO LTO Cycle times'!$D$7,VLOOKUP($A543,' Taxi out times'!$B$2:$C$483, 2, 0)*60)</f>
        <v>796.34436818732331</v>
      </c>
      <c r="C543" s="30">
        <f>IF(ISNA(VLOOKUP($A543,' Taxi out times'!$B$484:$C$1071, 2, 0)), 'ICAO LTO Cycle times'!$D$7,VLOOKUP($A543,' Taxi out times'!$B$484:$C$1071, 2, 0)*60)</f>
        <v>736.48922562235566</v>
      </c>
      <c r="D543" s="30">
        <f>IF(ISNA(VLOOKUP($A543,' Taxi out times'!$B$1072:$C$1692, 2, 0)), 'ICAO LTO Cycle times'!$D$7,VLOOKUP($A543,' Taxi out times'!$B$1072:$C$1692, 2, 0)*60)</f>
        <v>769.66574752841484</v>
      </c>
      <c r="E543" s="30">
        <f>IF(ISNA(VLOOKUP($A543,' Taxi out times'!$B$1693:$C$2329, 2, 0)), 'ICAO LTO Cycle times'!$D$7,VLOOKUP($A543,' Taxi out times'!$B$1693:$C$2329, 2, 0)*60)</f>
        <v>768.58120558041583</v>
      </c>
      <c r="F543" s="30">
        <f>IF(ISNA(VLOOKUP($A543,' Taxi out times'!$B$2330:$C$2997, 2, 0)), 'ICAO LTO Cycle times'!$D$7,VLOOKUP($A543,' Taxi out times'!$B$2330:$C$2997, 2, 0)*60)</f>
        <v>746.873771136453</v>
      </c>
      <c r="G543" s="30">
        <f>IF(ISNA(VLOOKUP($A543,' Taxi out times'!$B$2998:$C$3661, 2, 0)), 'ICAO LTO Cycle times'!$D$7,VLOOKUP($A543,' Taxi out times'!$B$2998:$C$3661, 2, 0)*60)</f>
        <v>736.01124672503033</v>
      </c>
      <c r="H543" s="30">
        <f>IF(ISNA(VLOOKUP($A543,' Taxi out times'!$B$3662:$C$4362, 2, 0)), 'ICAO LTO Cycle times'!$D$7,VLOOKUP($A543,' Taxi out times'!$B$3662:$C$4362, 2, 0)*60)</f>
        <v>463.32541567695961</v>
      </c>
      <c r="I543" s="30">
        <f>IF(ISNA(VLOOKUP($A543,' Taxi out times'!$B$4363:$C$5052, 2, 0)), 'ICAO LTO Cycle times'!$D$7,VLOOKUP($A543,' Taxi out times'!$B$4363:$C$5052, 2, 0)*60)</f>
        <v>483.97529477821445</v>
      </c>
      <c r="J543" s="30">
        <f>IF(ISNA(VLOOKUP($A543,' Taxi out times'!$B$5053:$C$5713, 2, 0)), 'ICAO LTO Cycle times'!$D$7,VLOOKUP($A543,' Taxi out times'!$B$5053:$C$5713, 2, 0)*60)</f>
        <v>491.21891311022415</v>
      </c>
      <c r="K543" s="30">
        <f>IF(ISNA(VLOOKUP($A543,' Taxi out times'!$B$5714:$C$6466, 2, 0)), 'ICAO LTO Cycle times'!$D$7,VLOOKUP($A543,' Taxi out times'!$B$5713:$C$6466, 2, 0)*60)</f>
        <v>727.61893817513214</v>
      </c>
      <c r="L543" s="30">
        <f>IF(ISNA(VLOOKUP($A543,' Taxi out times'!$B$6467:$C$7195, 2, 0)), 'ICAO LTO Cycle times'!$D$7,VLOOKUP($A543,' Taxi out times'!$B$6467:$C$7195, 2, 0)*60)</f>
        <v>700.56775797762123</v>
      </c>
      <c r="M543" s="30">
        <f>IF(ISNA(VLOOKUP($A543,'Taxi in times'!$B$2:$C$483, 2, 0)), 'ICAO LTO Cycle times'!$D$8,VLOOKUP($A543,'Taxi in times'!$B$2:$C$483, 2, 0)*60)</f>
        <v>320.30025188916875</v>
      </c>
      <c r="N543" s="30">
        <f>IF(ISNA(VLOOKUP($A543,'Taxi in times'!$B$483:$C$1074, 2, 0)), 'ICAO LTO Cycle times'!$D$8,VLOOKUP($A543,'Taxi in times'!$B$483:$C$1074, 2, 0)*60)</f>
        <v>300.7250933385734</v>
      </c>
      <c r="O543" s="30">
        <f>IF(ISNA(VLOOKUP($A543,'Taxi in times'!$B$1074:$C$1700, 2, 0)), 'ICAO LTO Cycle times'!$D$8,VLOOKUP($A543,'Taxi in times'!$B$1074:$C$1700, 2, 0)*60)</f>
        <v>313.42941413058054</v>
      </c>
      <c r="P543" s="30">
        <f>IF(ISNA(VLOOKUP($A543,'Taxi in times'!$B$1700:$C$2346, 2, 0)), 'ICAO LTO Cycle times'!$D$8,VLOOKUP($A543,'Taxi in times'!$B$1700:$C$2346, 2, 0)*60)</f>
        <v>304.15312008390146</v>
      </c>
      <c r="Q543" s="30">
        <f>IF(ISNA(VLOOKUP($A543,'Taxi in times'!$B$2346:$C$3020, 2, 0)), 'ICAO LTO Cycle times'!$D$8,VLOOKUP($A543,'Taxi in times'!$B$2346:$C$3020, 2, 0)*60)</f>
        <v>311.599844297392</v>
      </c>
      <c r="R543" s="30">
        <f>IF(ISNA(VLOOKUP($A543,'Taxi in times'!$B$3020:$C$3684, 2, 0)), 'ICAO LTO Cycle times'!$D$8,VLOOKUP($A543,'Taxi in times'!$B$3020:$C$3684, 2, 0)*60)</f>
        <v>291.71629053669636</v>
      </c>
      <c r="S543" s="30">
        <f>IF(ISNA(VLOOKUP($A543,'Taxi in times'!$B$3684:$C$4389, 2, 0)), 'ICAO LTO Cycle times'!$D$8,VLOOKUP($A543,'Taxi in times'!$B$3684:$C$4389, 2, 0)*60)</f>
        <v>292.15343601895734</v>
      </c>
      <c r="T543" s="30">
        <f>IF(ISNA(VLOOKUP($A543,'Taxi in times'!$B$4389:$C$5084, 2, 0)), 'ICAO LTO Cycle times'!$D$8,VLOOKUP($A543,'Taxi in times'!$B$4389:$C$5084, 2, 0)*60)</f>
        <v>300.39274359453901</v>
      </c>
      <c r="U543" s="30">
        <f>IF(ISNA(VLOOKUP($A543,'Taxi in times'!$B$5085:$C$5749, 2, 0)), 'ICAO LTO Cycle times'!$D$8,VLOOKUP($A543,'Taxi in times'!$B$5085:$C$5749, 2, 0)*60)</f>
        <v>300.17362329007369</v>
      </c>
      <c r="V543" s="30">
        <f>IF(ISNA(VLOOKUP($A543,'Taxi in times'!$B$5750:$C$6509, 2, 0)), 'ICAO LTO Cycle times'!$D$8,VLOOKUP($A543,'Taxi in times'!$B$5750:$C$6509, 2, 0)*60)</f>
        <v>295.34708905423025</v>
      </c>
      <c r="W543" s="30">
        <f>IF(ISNA(VLOOKUP($A543,'Taxi in times'!$B$6510:$C$7239, 2, 0)), 'ICAO LTO Cycle times'!$D$8,VLOOKUP($A543,'Taxi in times'!$B$6510:$C$7239, 2, 0)*60)</f>
        <v>293.05022187201922</v>
      </c>
    </row>
    <row r="544" spans="1:23">
      <c r="A544" s="3" t="s">
        <v>798</v>
      </c>
      <c r="B544" s="30">
        <f>IF(ISNA(VLOOKUP($A544,' Taxi out times'!$B$2:$C$483, 2, 0)), 'ICAO LTO Cycle times'!$D$7,VLOOKUP($A544,' Taxi out times'!$B$2:$C$483, 2, 0)*60)</f>
        <v>418.4083044982699</v>
      </c>
      <c r="C544" s="30">
        <f>IF(ISNA(VLOOKUP($A544,' Taxi out times'!$B$484:$C$1071, 2, 0)), 'ICAO LTO Cycle times'!$D$7,VLOOKUP($A544,' Taxi out times'!$B$484:$C$1071, 2, 0)*60)</f>
        <v>424.91467576791808</v>
      </c>
      <c r="D544" s="30">
        <f>IF(ISNA(VLOOKUP($A544,' Taxi out times'!$B$1072:$C$1692, 2, 0)), 'ICAO LTO Cycle times'!$D$7,VLOOKUP($A544,' Taxi out times'!$B$1072:$C$1692, 2, 0)*60)</f>
        <v>373.98201144726085</v>
      </c>
      <c r="E544" s="30">
        <f>IF(ISNA(VLOOKUP($A544,' Taxi out times'!$B$1693:$C$2329, 2, 0)), 'ICAO LTO Cycle times'!$D$7,VLOOKUP($A544,' Taxi out times'!$B$1693:$C$2329, 2, 0)*60)</f>
        <v>369.77811782708494</v>
      </c>
      <c r="F544" s="30">
        <f>IF(ISNA(VLOOKUP($A544,' Taxi out times'!$B$2330:$C$2997, 2, 0)), 'ICAO LTO Cycle times'!$D$7,VLOOKUP($A544,' Taxi out times'!$B$2330:$C$2997, 2, 0)*60)</f>
        <v>396.46385110952042</v>
      </c>
      <c r="G544" s="30">
        <f>IF(ISNA(VLOOKUP($A544,' Taxi out times'!$B$2998:$C$3661, 2, 0)), 'ICAO LTO Cycle times'!$D$7,VLOOKUP($A544,' Taxi out times'!$B$2998:$C$3661, 2, 0)*60)</f>
        <v>430</v>
      </c>
      <c r="H544" s="30">
        <f>IF(ISNA(VLOOKUP($A544,' Taxi out times'!$B$3662:$C$4362, 2, 0)), 'ICAO LTO Cycle times'!$D$7,VLOOKUP($A544,' Taxi out times'!$B$3662:$C$4362, 2, 0)*60)</f>
        <v>1140</v>
      </c>
      <c r="I544" s="30">
        <f>IF(ISNA(VLOOKUP($A544,' Taxi out times'!$B$4363:$C$5052, 2, 0)), 'ICAO LTO Cycle times'!$D$7,VLOOKUP($A544,' Taxi out times'!$B$4363:$C$5052, 2, 0)*60)</f>
        <v>477.4628571428571</v>
      </c>
      <c r="J544" s="30">
        <f>IF(ISNA(VLOOKUP($A544,' Taxi out times'!$B$5053:$C$5713, 2, 0)), 'ICAO LTO Cycle times'!$D$7,VLOOKUP($A544,' Taxi out times'!$B$5053:$C$5713, 2, 0)*60)</f>
        <v>614.32835820895525</v>
      </c>
      <c r="K544" s="30">
        <f>IF(ISNA(VLOOKUP($A544,' Taxi out times'!$B$5714:$C$6466, 2, 0)), 'ICAO LTO Cycle times'!$D$7,VLOOKUP($A544,' Taxi out times'!$B$5713:$C$6466, 2, 0)*60)</f>
        <v>500.95756256800877</v>
      </c>
      <c r="L544" s="30">
        <f>IF(ISNA(VLOOKUP($A544,' Taxi out times'!$B$6467:$C$7195, 2, 0)), 'ICAO LTO Cycle times'!$D$7,VLOOKUP($A544,' Taxi out times'!$B$6467:$C$7195, 2, 0)*60)</f>
        <v>434.52179570592062</v>
      </c>
      <c r="M544" s="30">
        <f>IF(ISNA(VLOOKUP($A544,'Taxi in times'!$B$2:$C$483, 2, 0)), 'ICAO LTO Cycle times'!$D$8,VLOOKUP($A544,'Taxi in times'!$B$2:$C$483, 2, 0)*60)</f>
        <v>297.56944444444446</v>
      </c>
      <c r="N544" s="30">
        <f>IF(ISNA(VLOOKUP($A544,'Taxi in times'!$B$483:$C$1074, 2, 0)), 'ICAO LTO Cycle times'!$D$8,VLOOKUP($A544,'Taxi in times'!$B$483:$C$1074, 2, 0)*60)</f>
        <v>290.580204778157</v>
      </c>
      <c r="O544" s="30">
        <f>IF(ISNA(VLOOKUP($A544,'Taxi in times'!$B$1074:$C$1700, 2, 0)), 'ICAO LTO Cycle times'!$D$8,VLOOKUP($A544,'Taxi in times'!$B$1074:$C$1700, 2, 0)*60)</f>
        <v>284.6443172526574</v>
      </c>
      <c r="P544" s="30">
        <f>IF(ISNA(VLOOKUP($A544,'Taxi in times'!$B$1700:$C$2346, 2, 0)), 'ICAO LTO Cycle times'!$D$8,VLOOKUP($A544,'Taxi in times'!$B$1700:$C$2346, 2, 0)*60)</f>
        <v>288.19295558958652</v>
      </c>
      <c r="Q544" s="30">
        <f>IF(ISNA(VLOOKUP($A544,'Taxi in times'!$B$2346:$C$3020, 2, 0)), 'ICAO LTO Cycle times'!$D$8,VLOOKUP($A544,'Taxi in times'!$B$2346:$C$3020, 2, 0)*60)</f>
        <v>274.73233404710919</v>
      </c>
      <c r="R544" s="30">
        <f>IF(ISNA(VLOOKUP($A544,'Taxi in times'!$B$3020:$C$3684, 2, 0)), 'ICAO LTO Cycle times'!$D$8,VLOOKUP($A544,'Taxi in times'!$B$3020:$C$3684, 2, 0)*60)</f>
        <v>287.09599027946535</v>
      </c>
      <c r="S544" s="30">
        <f>IF(ISNA(VLOOKUP($A544,'Taxi in times'!$B$3684:$C$4389, 2, 0)), 'ICAO LTO Cycle times'!$D$8,VLOOKUP($A544,'Taxi in times'!$B$3684:$C$4389, 2, 0)*60)</f>
        <v>420</v>
      </c>
      <c r="T544" s="30">
        <f>IF(ISNA(VLOOKUP($A544,'Taxi in times'!$B$4389:$C$5084, 2, 0)), 'ICAO LTO Cycle times'!$D$8,VLOOKUP($A544,'Taxi in times'!$B$4389:$C$5084, 2, 0)*60)</f>
        <v>289.09090909090912</v>
      </c>
      <c r="U544" s="30">
        <f>IF(ISNA(VLOOKUP($A544,'Taxi in times'!$B$5085:$C$5749, 2, 0)), 'ICAO LTO Cycle times'!$D$8,VLOOKUP($A544,'Taxi in times'!$B$5085:$C$5749, 2, 0)*60)</f>
        <v>323.21608040201005</v>
      </c>
      <c r="V544" s="30">
        <f>IF(ISNA(VLOOKUP($A544,'Taxi in times'!$B$5750:$C$6509, 2, 0)), 'ICAO LTO Cycle times'!$D$8,VLOOKUP($A544,'Taxi in times'!$B$5750:$C$6509, 2, 0)*60)</f>
        <v>288.53420195439742</v>
      </c>
      <c r="W544" s="30">
        <f>IF(ISNA(VLOOKUP($A544,'Taxi in times'!$B$6510:$C$7239, 2, 0)), 'ICAO LTO Cycle times'!$D$8,VLOOKUP($A544,'Taxi in times'!$B$6510:$C$7239, 2, 0)*60)</f>
        <v>289.13355048859933</v>
      </c>
    </row>
    <row r="545" spans="1:23">
      <c r="A545" s="3" t="s">
        <v>799</v>
      </c>
      <c r="B545" s="30">
        <f>IF(ISNA(VLOOKUP($A545,' Taxi out times'!$B$2:$C$483, 2, 0)), 'ICAO LTO Cycle times'!$D$7,VLOOKUP($A545,' Taxi out times'!$B$2:$C$483, 2, 0)*60)</f>
        <v>545.1</v>
      </c>
      <c r="C545" s="30">
        <f>IF(ISNA(VLOOKUP($A545,' Taxi out times'!$B$484:$C$1071, 2, 0)), 'ICAO LTO Cycle times'!$D$7,VLOOKUP($A545,' Taxi out times'!$B$484:$C$1071, 2, 0)*60)</f>
        <v>495.85903083700435</v>
      </c>
      <c r="D545" s="30">
        <f>IF(ISNA(VLOOKUP($A545,' Taxi out times'!$B$1072:$C$1692, 2, 0)), 'ICAO LTO Cycle times'!$D$7,VLOOKUP($A545,' Taxi out times'!$B$1072:$C$1692, 2, 0)*60)</f>
        <v>479.50881612090677</v>
      </c>
      <c r="E545" s="30">
        <f>IF(ISNA(VLOOKUP($A545,' Taxi out times'!$B$1693:$C$2329, 2, 0)), 'ICAO LTO Cycle times'!$D$7,VLOOKUP($A545,' Taxi out times'!$B$1693:$C$2329, 2, 0)*60)</f>
        <v>482.97605473204106</v>
      </c>
      <c r="F545" s="30">
        <f>IF(ISNA(VLOOKUP($A545,' Taxi out times'!$B$2330:$C$2997, 2, 0)), 'ICAO LTO Cycle times'!$D$7,VLOOKUP($A545,' Taxi out times'!$B$2330:$C$2997, 2, 0)*60)</f>
        <v>473.25349301397205</v>
      </c>
      <c r="G545" s="30">
        <f>IF(ISNA(VLOOKUP($A545,' Taxi out times'!$B$2998:$C$3661, 2, 0)), 'ICAO LTO Cycle times'!$D$7,VLOOKUP($A545,' Taxi out times'!$B$2998:$C$3661, 2, 0)*60)</f>
        <v>438.66004962779158</v>
      </c>
      <c r="H545" s="30">
        <f>IF(ISNA(VLOOKUP($A545,' Taxi out times'!$B$3662:$C$4362, 2, 0)), 'ICAO LTO Cycle times'!$D$7,VLOOKUP($A545,' Taxi out times'!$B$3662:$C$4362, 2, 0)*60)</f>
        <v>1140</v>
      </c>
      <c r="I545" s="30">
        <f>IF(ISNA(VLOOKUP($A545,' Taxi out times'!$B$4363:$C$5052, 2, 0)), 'ICAO LTO Cycle times'!$D$7,VLOOKUP($A545,' Taxi out times'!$B$4363:$C$5052, 2, 0)*60)</f>
        <v>431.04950495049508</v>
      </c>
      <c r="J545" s="30">
        <f>IF(ISNA(VLOOKUP($A545,' Taxi out times'!$B$5053:$C$5713, 2, 0)), 'ICAO LTO Cycle times'!$D$7,VLOOKUP($A545,' Taxi out times'!$B$5053:$C$5713, 2, 0)*60)</f>
        <v>1140</v>
      </c>
      <c r="K545" s="30">
        <f>IF(ISNA(VLOOKUP($A545,' Taxi out times'!$B$5714:$C$6466, 2, 0)), 'ICAO LTO Cycle times'!$D$7,VLOOKUP($A545,' Taxi out times'!$B$5713:$C$6466, 2, 0)*60)</f>
        <v>417.11606096131305</v>
      </c>
      <c r="L545" s="30">
        <f>IF(ISNA(VLOOKUP($A545,' Taxi out times'!$B$6467:$C$7195, 2, 0)), 'ICAO LTO Cycle times'!$D$7,VLOOKUP($A545,' Taxi out times'!$B$6467:$C$7195, 2, 0)*60)</f>
        <v>393.52165725047081</v>
      </c>
      <c r="M545" s="30">
        <f>IF(ISNA(VLOOKUP($A545,'Taxi in times'!$B$2:$C$483, 2, 0)), 'ICAO LTO Cycle times'!$D$8,VLOOKUP($A545,'Taxi in times'!$B$2:$C$483, 2, 0)*60)</f>
        <v>353.21999999999997</v>
      </c>
      <c r="N545" s="30">
        <f>IF(ISNA(VLOOKUP($A545,'Taxi in times'!$B$483:$C$1074, 2, 0)), 'ICAO LTO Cycle times'!$D$8,VLOOKUP($A545,'Taxi in times'!$B$483:$C$1074, 2, 0)*60)</f>
        <v>376.07048458149779</v>
      </c>
      <c r="O545" s="30">
        <f>IF(ISNA(VLOOKUP($A545,'Taxi in times'!$B$1074:$C$1700, 2, 0)), 'ICAO LTO Cycle times'!$D$8,VLOOKUP($A545,'Taxi in times'!$B$1074:$C$1700, 2, 0)*60)</f>
        <v>375.23629489603024</v>
      </c>
      <c r="P545" s="30">
        <f>IF(ISNA(VLOOKUP($A545,'Taxi in times'!$B$1700:$C$2346, 2, 0)), 'ICAO LTO Cycle times'!$D$8,VLOOKUP($A545,'Taxi in times'!$B$1700:$C$2346, 2, 0)*60)</f>
        <v>381.4334470989761</v>
      </c>
      <c r="Q545" s="30">
        <f>IF(ISNA(VLOOKUP($A545,'Taxi in times'!$B$2346:$C$3020, 2, 0)), 'ICAO LTO Cycle times'!$D$8,VLOOKUP($A545,'Taxi in times'!$B$2346:$C$3020, 2, 0)*60)</f>
        <v>386.50793650793651</v>
      </c>
      <c r="R545" s="30">
        <f>IF(ISNA(VLOOKUP($A545,'Taxi in times'!$B$3020:$C$3684, 2, 0)), 'ICAO LTO Cycle times'!$D$8,VLOOKUP($A545,'Taxi in times'!$B$3020:$C$3684, 2, 0)*60)</f>
        <v>363.58803986710961</v>
      </c>
      <c r="S545" s="30">
        <f>IF(ISNA(VLOOKUP($A545,'Taxi in times'!$B$3684:$C$4389, 2, 0)), 'ICAO LTO Cycle times'!$D$8,VLOOKUP($A545,'Taxi in times'!$B$3684:$C$4389, 2, 0)*60)</f>
        <v>420</v>
      </c>
      <c r="T545" s="30">
        <f>IF(ISNA(VLOOKUP($A545,'Taxi in times'!$B$4389:$C$5084, 2, 0)), 'ICAO LTO Cycle times'!$D$8,VLOOKUP($A545,'Taxi in times'!$B$4389:$C$5084, 2, 0)*60)</f>
        <v>370.90909090909088</v>
      </c>
      <c r="U545" s="30">
        <f>IF(ISNA(VLOOKUP($A545,'Taxi in times'!$B$5085:$C$5749, 2, 0)), 'ICAO LTO Cycle times'!$D$8,VLOOKUP($A545,'Taxi in times'!$B$5085:$C$5749, 2, 0)*60)</f>
        <v>420</v>
      </c>
      <c r="V545" s="30">
        <f>IF(ISNA(VLOOKUP($A545,'Taxi in times'!$B$5750:$C$6509, 2, 0)), 'ICAO LTO Cycle times'!$D$8,VLOOKUP($A545,'Taxi in times'!$B$5750:$C$6509, 2, 0)*60)</f>
        <v>360.21003500583436</v>
      </c>
      <c r="W545" s="30">
        <f>IF(ISNA(VLOOKUP($A545,'Taxi in times'!$B$6510:$C$7239, 2, 0)), 'ICAO LTO Cycle times'!$D$8,VLOOKUP($A545,'Taxi in times'!$B$6510:$C$7239, 2, 0)*60)</f>
        <v>345.49780839073264</v>
      </c>
    </row>
    <row r="546" spans="1:23">
      <c r="A546" s="3" t="s">
        <v>800</v>
      </c>
      <c r="B546" s="30">
        <f>IF(ISNA(VLOOKUP($A546,' Taxi out times'!$B$2:$C$483, 2, 0)), 'ICAO LTO Cycle times'!$D$7,VLOOKUP($A546,' Taxi out times'!$B$2:$C$483, 2, 0)*60)</f>
        <v>680.14870713572304</v>
      </c>
      <c r="C546" s="30">
        <f>IF(ISNA(VLOOKUP($A546,' Taxi out times'!$B$484:$C$1071, 2, 0)), 'ICAO LTO Cycle times'!$D$7,VLOOKUP($A546,' Taxi out times'!$B$484:$C$1071, 2, 0)*60)</f>
        <v>671.03811589711802</v>
      </c>
      <c r="D546" s="30">
        <f>IF(ISNA(VLOOKUP($A546,' Taxi out times'!$B$1072:$C$1692, 2, 0)), 'ICAO LTO Cycle times'!$D$7,VLOOKUP($A546,' Taxi out times'!$B$1072:$C$1692, 2, 0)*60)</f>
        <v>661.66677986823333</v>
      </c>
      <c r="E546" s="30">
        <f>IF(ISNA(VLOOKUP($A546,' Taxi out times'!$B$1693:$C$2329, 2, 0)), 'ICAO LTO Cycle times'!$D$7,VLOOKUP($A546,' Taxi out times'!$B$1693:$C$2329, 2, 0)*60)</f>
        <v>673.41253113623293</v>
      </c>
      <c r="F546" s="30">
        <f>IF(ISNA(VLOOKUP($A546,' Taxi out times'!$B$2330:$C$2997, 2, 0)), 'ICAO LTO Cycle times'!$D$7,VLOOKUP($A546,' Taxi out times'!$B$2330:$C$2997, 2, 0)*60)</f>
        <v>671.62406304055355</v>
      </c>
      <c r="G546" s="30">
        <f>IF(ISNA(VLOOKUP($A546,' Taxi out times'!$B$2998:$C$3661, 2, 0)), 'ICAO LTO Cycle times'!$D$7,VLOOKUP($A546,' Taxi out times'!$B$2998:$C$3661, 2, 0)*60)</f>
        <v>658.2219827586207</v>
      </c>
      <c r="H546" s="30">
        <f>IF(ISNA(VLOOKUP($A546,' Taxi out times'!$B$3662:$C$4362, 2, 0)), 'ICAO LTO Cycle times'!$D$7,VLOOKUP($A546,' Taxi out times'!$B$3662:$C$4362, 2, 0)*60)</f>
        <v>501.04549584177784</v>
      </c>
      <c r="I546" s="30">
        <f>IF(ISNA(VLOOKUP($A546,' Taxi out times'!$B$4363:$C$5052, 2, 0)), 'ICAO LTO Cycle times'!$D$7,VLOOKUP($A546,' Taxi out times'!$B$4363:$C$5052, 2, 0)*60)</f>
        <v>509.3493171847</v>
      </c>
      <c r="J546" s="30">
        <f>IF(ISNA(VLOOKUP($A546,' Taxi out times'!$B$5053:$C$5713, 2, 0)), 'ICAO LTO Cycle times'!$D$7,VLOOKUP($A546,' Taxi out times'!$B$5053:$C$5713, 2, 0)*60)</f>
        <v>527.91165450601454</v>
      </c>
      <c r="K546" s="30">
        <f>IF(ISNA(VLOOKUP($A546,' Taxi out times'!$B$5714:$C$6466, 2, 0)), 'ICAO LTO Cycle times'!$D$7,VLOOKUP($A546,' Taxi out times'!$B$5713:$C$6466, 2, 0)*60)</f>
        <v>688.21217171426929</v>
      </c>
      <c r="L546" s="30">
        <f>IF(ISNA(VLOOKUP($A546,' Taxi out times'!$B$6467:$C$7195, 2, 0)), 'ICAO LTO Cycle times'!$D$7,VLOOKUP($A546,' Taxi out times'!$B$6467:$C$7195, 2, 0)*60)</f>
        <v>683.53653310477819</v>
      </c>
      <c r="M546" s="30">
        <f>IF(ISNA(VLOOKUP($A546,'Taxi in times'!$B$2:$C$483, 2, 0)), 'ICAO LTO Cycle times'!$D$8,VLOOKUP($A546,'Taxi in times'!$B$2:$C$483, 2, 0)*60)</f>
        <v>385.4965050482636</v>
      </c>
      <c r="N546" s="30">
        <f>IF(ISNA(VLOOKUP($A546,'Taxi in times'!$B$483:$C$1074, 2, 0)), 'ICAO LTO Cycle times'!$D$8,VLOOKUP($A546,'Taxi in times'!$B$483:$C$1074, 2, 0)*60)</f>
        <v>382.65483071841453</v>
      </c>
      <c r="O546" s="30">
        <f>IF(ISNA(VLOOKUP($A546,'Taxi in times'!$B$1074:$C$1700, 2, 0)), 'ICAO LTO Cycle times'!$D$8,VLOOKUP($A546,'Taxi in times'!$B$1074:$C$1700, 2, 0)*60)</f>
        <v>349.57283531409166</v>
      </c>
      <c r="P546" s="30">
        <f>IF(ISNA(VLOOKUP($A546,'Taxi in times'!$B$1700:$C$2346, 2, 0)), 'ICAO LTO Cycle times'!$D$8,VLOOKUP($A546,'Taxi in times'!$B$1700:$C$2346, 2, 0)*60)</f>
        <v>328.19355663513164</v>
      </c>
      <c r="Q546" s="30">
        <f>IF(ISNA(VLOOKUP($A546,'Taxi in times'!$B$2346:$C$3020, 2, 0)), 'ICAO LTO Cycle times'!$D$8,VLOOKUP($A546,'Taxi in times'!$B$2346:$C$3020, 2, 0)*60)</f>
        <v>321.33516053249804</v>
      </c>
      <c r="R546" s="30">
        <f>IF(ISNA(VLOOKUP($A546,'Taxi in times'!$B$3020:$C$3684, 2, 0)), 'ICAO LTO Cycle times'!$D$8,VLOOKUP($A546,'Taxi in times'!$B$3020:$C$3684, 2, 0)*60)</f>
        <v>354.91463906439037</v>
      </c>
      <c r="S546" s="30">
        <f>IF(ISNA(VLOOKUP($A546,'Taxi in times'!$B$3684:$C$4389, 2, 0)), 'ICAO LTO Cycle times'!$D$8,VLOOKUP($A546,'Taxi in times'!$B$3684:$C$4389, 2, 0)*60)</f>
        <v>300.95876072849069</v>
      </c>
      <c r="T546" s="30">
        <f>IF(ISNA(VLOOKUP($A546,'Taxi in times'!$B$4389:$C$5084, 2, 0)), 'ICAO LTO Cycle times'!$D$8,VLOOKUP($A546,'Taxi in times'!$B$4389:$C$5084, 2, 0)*60)</f>
        <v>305.56789815277085</v>
      </c>
      <c r="U546" s="30">
        <f>IF(ISNA(VLOOKUP($A546,'Taxi in times'!$B$5085:$C$5749, 2, 0)), 'ICAO LTO Cycle times'!$D$8,VLOOKUP($A546,'Taxi in times'!$B$5085:$C$5749, 2, 0)*60)</f>
        <v>318.5450874831763</v>
      </c>
      <c r="V546" s="30">
        <f>IF(ISNA(VLOOKUP($A546,'Taxi in times'!$B$5750:$C$6509, 2, 0)), 'ICAO LTO Cycle times'!$D$8,VLOOKUP($A546,'Taxi in times'!$B$5750:$C$6509, 2, 0)*60)</f>
        <v>327.53074739829708</v>
      </c>
      <c r="W546" s="30">
        <f>IF(ISNA(VLOOKUP($A546,'Taxi in times'!$B$6510:$C$7239, 2, 0)), 'ICAO LTO Cycle times'!$D$8,VLOOKUP($A546,'Taxi in times'!$B$6510:$C$7239, 2, 0)*60)</f>
        <v>320.50022036139268</v>
      </c>
    </row>
    <row r="547" spans="1:23">
      <c r="A547" s="3" t="s">
        <v>801</v>
      </c>
      <c r="B547" s="30">
        <f>IF(ISNA(VLOOKUP($A547,' Taxi out times'!$B$2:$C$483, 2, 0)), 'ICAO LTO Cycle times'!$D$7,VLOOKUP($A547,' Taxi out times'!$B$2:$C$483, 2, 0)*60)</f>
        <v>460.89600000000002</v>
      </c>
      <c r="C547" s="30">
        <f>IF(ISNA(VLOOKUP($A547,' Taxi out times'!$B$484:$C$1071, 2, 0)), 'ICAO LTO Cycle times'!$D$7,VLOOKUP($A547,' Taxi out times'!$B$484:$C$1071, 2, 0)*60)</f>
        <v>469.50173812282731</v>
      </c>
      <c r="D547" s="30">
        <f>IF(ISNA(VLOOKUP($A547,' Taxi out times'!$B$1072:$C$1692, 2, 0)), 'ICAO LTO Cycle times'!$D$7,VLOOKUP($A547,' Taxi out times'!$B$1072:$C$1692, 2, 0)*60)</f>
        <v>499.94074074074069</v>
      </c>
      <c r="E547" s="30">
        <f>IF(ISNA(VLOOKUP($A547,' Taxi out times'!$B$1693:$C$2329, 2, 0)), 'ICAO LTO Cycle times'!$D$7,VLOOKUP($A547,' Taxi out times'!$B$1693:$C$2329, 2, 0)*60)</f>
        <v>504.09912235415595</v>
      </c>
      <c r="F547" s="30">
        <f>IF(ISNA(VLOOKUP($A547,' Taxi out times'!$B$2330:$C$2997, 2, 0)), 'ICAO LTO Cycle times'!$D$7,VLOOKUP($A547,' Taxi out times'!$B$2330:$C$2997, 2, 0)*60)</f>
        <v>465.27454242928451</v>
      </c>
      <c r="G547" s="30">
        <f>IF(ISNA(VLOOKUP($A547,' Taxi out times'!$B$2998:$C$3661, 2, 0)), 'ICAO LTO Cycle times'!$D$7,VLOOKUP($A547,' Taxi out times'!$B$2998:$C$3661, 2, 0)*60)</f>
        <v>440.26244693168661</v>
      </c>
      <c r="H547" s="30">
        <f>IF(ISNA(VLOOKUP($A547,' Taxi out times'!$B$3662:$C$4362, 2, 0)), 'ICAO LTO Cycle times'!$D$7,VLOOKUP($A547,' Taxi out times'!$B$3662:$C$4362, 2, 0)*60)</f>
        <v>322.36496350364962</v>
      </c>
      <c r="I547" s="30">
        <f>IF(ISNA(VLOOKUP($A547,' Taxi out times'!$B$4363:$C$5052, 2, 0)), 'ICAO LTO Cycle times'!$D$7,VLOOKUP($A547,' Taxi out times'!$B$4363:$C$5052, 2, 0)*60)</f>
        <v>306.12826603325414</v>
      </c>
      <c r="J547" s="30">
        <f>IF(ISNA(VLOOKUP($A547,' Taxi out times'!$B$5053:$C$5713, 2, 0)), 'ICAO LTO Cycle times'!$D$7,VLOOKUP($A547,' Taxi out times'!$B$5053:$C$5713, 2, 0)*60)</f>
        <v>320.08608321377335</v>
      </c>
      <c r="K547" s="30">
        <f>IF(ISNA(VLOOKUP($A547,' Taxi out times'!$B$5714:$C$6466, 2, 0)), 'ICAO LTO Cycle times'!$D$7,VLOOKUP($A547,' Taxi out times'!$B$5713:$C$6466, 2, 0)*60)</f>
        <v>464.97751124437781</v>
      </c>
      <c r="L547" s="30">
        <f>IF(ISNA(VLOOKUP($A547,' Taxi out times'!$B$6467:$C$7195, 2, 0)), 'ICAO LTO Cycle times'!$D$7,VLOOKUP($A547,' Taxi out times'!$B$6467:$C$7195, 2, 0)*60)</f>
        <v>543.26750448833036</v>
      </c>
      <c r="M547" s="30">
        <f>IF(ISNA(VLOOKUP($A547,'Taxi in times'!$B$2:$C$483, 2, 0)), 'ICAO LTO Cycle times'!$D$8,VLOOKUP($A547,'Taxi in times'!$B$2:$C$483, 2, 0)*60)</f>
        <v>314.46514103246409</v>
      </c>
      <c r="N547" s="30">
        <f>IF(ISNA(VLOOKUP($A547,'Taxi in times'!$B$483:$C$1074, 2, 0)), 'ICAO LTO Cycle times'!$D$8,VLOOKUP($A547,'Taxi in times'!$B$483:$C$1074, 2, 0)*60)</f>
        <v>343.77723970944305</v>
      </c>
      <c r="O547" s="30">
        <f>IF(ISNA(VLOOKUP($A547,'Taxi in times'!$B$1074:$C$1700, 2, 0)), 'ICAO LTO Cycle times'!$D$8,VLOOKUP($A547,'Taxi in times'!$B$1074:$C$1700, 2, 0)*60)</f>
        <v>305.95555555555558</v>
      </c>
      <c r="P547" s="30">
        <f>IF(ISNA(VLOOKUP($A547,'Taxi in times'!$B$1700:$C$2346, 2, 0)), 'ICAO LTO Cycle times'!$D$8,VLOOKUP($A547,'Taxi in times'!$B$1700:$C$2346, 2, 0)*60)</f>
        <v>312.06842923794716</v>
      </c>
      <c r="Q547" s="30">
        <f>IF(ISNA(VLOOKUP($A547,'Taxi in times'!$B$2346:$C$3020, 2, 0)), 'ICAO LTO Cycle times'!$D$8,VLOOKUP($A547,'Taxi in times'!$B$2346:$C$3020, 2, 0)*60)</f>
        <v>307.07641196013287</v>
      </c>
      <c r="R547" s="30">
        <f>IF(ISNA(VLOOKUP($A547,'Taxi in times'!$B$3020:$C$3684, 2, 0)), 'ICAO LTO Cycle times'!$D$8,VLOOKUP($A547,'Taxi in times'!$B$3020:$C$3684, 2, 0)*60)</f>
        <v>315.31322505800466</v>
      </c>
      <c r="S547" s="30">
        <f>IF(ISNA(VLOOKUP($A547,'Taxi in times'!$B$3684:$C$4389, 2, 0)), 'ICAO LTO Cycle times'!$D$8,VLOOKUP($A547,'Taxi in times'!$B$3684:$C$4389, 2, 0)*60)</f>
        <v>299.53420669577878</v>
      </c>
      <c r="T547" s="30">
        <f>IF(ISNA(VLOOKUP($A547,'Taxi in times'!$B$4389:$C$5084, 2, 0)), 'ICAO LTO Cycle times'!$D$8,VLOOKUP($A547,'Taxi in times'!$B$4389:$C$5084, 2, 0)*60)</f>
        <v>297.79685264663806</v>
      </c>
      <c r="U547" s="30">
        <f>IF(ISNA(VLOOKUP($A547,'Taxi in times'!$B$5085:$C$5749, 2, 0)), 'ICAO LTO Cycle times'!$D$8,VLOOKUP($A547,'Taxi in times'!$B$5085:$C$5749, 2, 0)*60)</f>
        <v>294.4530493707648</v>
      </c>
      <c r="V547" s="30">
        <f>IF(ISNA(VLOOKUP($A547,'Taxi in times'!$B$5750:$C$6509, 2, 0)), 'ICAO LTO Cycle times'!$D$8,VLOOKUP($A547,'Taxi in times'!$B$5750:$C$6509, 2, 0)*60)</f>
        <v>292.91999999999996</v>
      </c>
      <c r="W547" s="30">
        <f>IF(ISNA(VLOOKUP($A547,'Taxi in times'!$B$6510:$C$7239, 2, 0)), 'ICAO LTO Cycle times'!$D$8,VLOOKUP($A547,'Taxi in times'!$B$6510:$C$7239, 2, 0)*60)</f>
        <v>294.75134811264229</v>
      </c>
    </row>
    <row r="548" spans="1:23">
      <c r="A548" s="3" t="s">
        <v>802</v>
      </c>
      <c r="B548" s="30">
        <f>IF(ISNA(VLOOKUP($A548,' Taxi out times'!$B$2:$C$483, 2, 0)), 'ICAO LTO Cycle times'!$D$7,VLOOKUP($A548,' Taxi out times'!$B$2:$C$483, 2, 0)*60)</f>
        <v>405.68702290076334</v>
      </c>
      <c r="C548" s="30">
        <f>IF(ISNA(VLOOKUP($A548,' Taxi out times'!$B$484:$C$1071, 2, 0)), 'ICAO LTO Cycle times'!$D$7,VLOOKUP($A548,' Taxi out times'!$B$484:$C$1071, 2, 0)*60)</f>
        <v>389.10864745011088</v>
      </c>
      <c r="D548" s="30">
        <f>IF(ISNA(VLOOKUP($A548,' Taxi out times'!$B$1072:$C$1692, 2, 0)), 'ICAO LTO Cycle times'!$D$7,VLOOKUP($A548,' Taxi out times'!$B$1072:$C$1692, 2, 0)*60)</f>
        <v>406.39777468706541</v>
      </c>
      <c r="E548" s="30">
        <f>IF(ISNA(VLOOKUP($A548,' Taxi out times'!$B$1693:$C$2329, 2, 0)), 'ICAO LTO Cycle times'!$D$7,VLOOKUP($A548,' Taxi out times'!$B$1693:$C$2329, 2, 0)*60)</f>
        <v>424.41754916792735</v>
      </c>
      <c r="F548" s="30">
        <f>IF(ISNA(VLOOKUP($A548,' Taxi out times'!$B$2330:$C$2997, 2, 0)), 'ICAO LTO Cycle times'!$D$7,VLOOKUP($A548,' Taxi out times'!$B$2330:$C$2997, 2, 0)*60)</f>
        <v>501.54515778019589</v>
      </c>
      <c r="G548" s="30">
        <f>IF(ISNA(VLOOKUP($A548,' Taxi out times'!$B$2998:$C$3661, 2, 0)), 'ICAO LTO Cycle times'!$D$7,VLOOKUP($A548,' Taxi out times'!$B$2998:$C$3661, 2, 0)*60)</f>
        <v>552.55120481927713</v>
      </c>
      <c r="H548" s="30">
        <f>IF(ISNA(VLOOKUP($A548,' Taxi out times'!$B$3662:$C$4362, 2, 0)), 'ICAO LTO Cycle times'!$D$7,VLOOKUP($A548,' Taxi out times'!$B$3662:$C$4362, 2, 0)*60)</f>
        <v>591.20990433314569</v>
      </c>
      <c r="I548" s="30">
        <f>IF(ISNA(VLOOKUP($A548,' Taxi out times'!$B$4363:$C$5052, 2, 0)), 'ICAO LTO Cycle times'!$D$7,VLOOKUP($A548,' Taxi out times'!$B$4363:$C$5052, 2, 0)*60)</f>
        <v>593.49710982658962</v>
      </c>
      <c r="J548" s="30">
        <f>IF(ISNA(VLOOKUP($A548,' Taxi out times'!$B$5053:$C$5713, 2, 0)), 'ICAO LTO Cycle times'!$D$7,VLOOKUP($A548,' Taxi out times'!$B$5053:$C$5713, 2, 0)*60)</f>
        <v>669.96338162712948</v>
      </c>
      <c r="K548" s="30">
        <f>IF(ISNA(VLOOKUP($A548,' Taxi out times'!$B$5714:$C$6466, 2, 0)), 'ICAO LTO Cycle times'!$D$7,VLOOKUP($A548,' Taxi out times'!$B$5713:$C$6466, 2, 0)*60)</f>
        <v>669.81955972573076</v>
      </c>
      <c r="L548" s="30">
        <f>IF(ISNA(VLOOKUP($A548,' Taxi out times'!$B$6467:$C$7195, 2, 0)), 'ICAO LTO Cycle times'!$D$7,VLOOKUP($A548,' Taxi out times'!$B$6467:$C$7195, 2, 0)*60)</f>
        <v>475.08536142390125</v>
      </c>
      <c r="M548" s="30">
        <f>IF(ISNA(VLOOKUP($A548,'Taxi in times'!$B$2:$C$483, 2, 0)), 'ICAO LTO Cycle times'!$D$8,VLOOKUP($A548,'Taxi in times'!$B$2:$C$483, 2, 0)*60)</f>
        <v>298.01913875598086</v>
      </c>
      <c r="N548" s="30">
        <f>IF(ISNA(VLOOKUP($A548,'Taxi in times'!$B$483:$C$1074, 2, 0)), 'ICAO LTO Cycle times'!$D$8,VLOOKUP($A548,'Taxi in times'!$B$483:$C$1074, 2, 0)*60)</f>
        <v>310.59920106524635</v>
      </c>
      <c r="O548" s="30">
        <f>IF(ISNA(VLOOKUP($A548,'Taxi in times'!$B$1074:$C$1700, 2, 0)), 'ICAO LTO Cycle times'!$D$8,VLOOKUP($A548,'Taxi in times'!$B$1074:$C$1700, 2, 0)*60)</f>
        <v>320.59233449477352</v>
      </c>
      <c r="P548" s="30">
        <f>IF(ISNA(VLOOKUP($A548,'Taxi in times'!$B$1700:$C$2346, 2, 0)), 'ICAO LTO Cycle times'!$D$8,VLOOKUP($A548,'Taxi in times'!$B$1700:$C$2346, 2, 0)*60)</f>
        <v>328.39393939393938</v>
      </c>
      <c r="Q548" s="30">
        <f>IF(ISNA(VLOOKUP($A548,'Taxi in times'!$B$2346:$C$3020, 2, 0)), 'ICAO LTO Cycle times'!$D$8,VLOOKUP($A548,'Taxi in times'!$B$2346:$C$3020, 2, 0)*60)</f>
        <v>344.39374185136899</v>
      </c>
      <c r="R548" s="30">
        <f>IF(ISNA(VLOOKUP($A548,'Taxi in times'!$B$3020:$C$3684, 2, 0)), 'ICAO LTO Cycle times'!$D$8,VLOOKUP($A548,'Taxi in times'!$B$3020:$C$3684, 2, 0)*60)</f>
        <v>335.25270758122747</v>
      </c>
      <c r="S548" s="30">
        <f>IF(ISNA(VLOOKUP($A548,'Taxi in times'!$B$3684:$C$4389, 2, 0)), 'ICAO LTO Cycle times'!$D$8,VLOOKUP($A548,'Taxi in times'!$B$3684:$C$4389, 2, 0)*60)</f>
        <v>328.14995313964386</v>
      </c>
      <c r="T548" s="30">
        <f>IF(ISNA(VLOOKUP($A548,'Taxi in times'!$B$4389:$C$5084, 2, 0)), 'ICAO LTO Cycle times'!$D$8,VLOOKUP($A548,'Taxi in times'!$B$4389:$C$5084, 2, 0)*60)</f>
        <v>307.06902086677366</v>
      </c>
      <c r="U548" s="30">
        <f>IF(ISNA(VLOOKUP($A548,'Taxi in times'!$B$5085:$C$5749, 2, 0)), 'ICAO LTO Cycle times'!$D$8,VLOOKUP($A548,'Taxi in times'!$B$5085:$C$5749, 2, 0)*60)</f>
        <v>311.15458015267177</v>
      </c>
      <c r="V548" s="30">
        <f>IF(ISNA(VLOOKUP($A548,'Taxi in times'!$B$5750:$C$6509, 2, 0)), 'ICAO LTO Cycle times'!$D$8,VLOOKUP($A548,'Taxi in times'!$B$5750:$C$6509, 2, 0)*60)</f>
        <v>300.540443163394</v>
      </c>
      <c r="W548" s="30">
        <f>IF(ISNA(VLOOKUP($A548,'Taxi in times'!$B$6510:$C$7239, 2, 0)), 'ICAO LTO Cycle times'!$D$8,VLOOKUP($A548,'Taxi in times'!$B$6510:$C$7239, 2, 0)*60)</f>
        <v>279.16317991631797</v>
      </c>
    </row>
    <row r="549" spans="1:23">
      <c r="A549" s="3" t="s">
        <v>1111</v>
      </c>
      <c r="B549" s="30">
        <f>IF(ISNA(VLOOKUP($A549,' Taxi out times'!$B$2:$C$483, 2, 0)), 'ICAO LTO Cycle times'!$D$7,VLOOKUP($A549,' Taxi out times'!$B$2:$C$483, 2, 0)*60)</f>
        <v>1140</v>
      </c>
      <c r="C549" s="30">
        <f>IF(ISNA(VLOOKUP($A549,' Taxi out times'!$B$484:$C$1071, 2, 0)), 'ICAO LTO Cycle times'!$D$7,VLOOKUP($A549,' Taxi out times'!$B$484:$C$1071, 2, 0)*60)</f>
        <v>1140</v>
      </c>
      <c r="D549" s="30">
        <f>IF(ISNA(VLOOKUP($A549,' Taxi out times'!$B$1072:$C$1692, 2, 0)), 'ICAO LTO Cycle times'!$D$7,VLOOKUP($A549,' Taxi out times'!$B$1072:$C$1692, 2, 0)*60)</f>
        <v>1140</v>
      </c>
      <c r="E549" s="30">
        <f>IF(ISNA(VLOOKUP($A549,' Taxi out times'!$B$1693:$C$2329, 2, 0)), 'ICAO LTO Cycle times'!$D$7,VLOOKUP($A549,' Taxi out times'!$B$1693:$C$2329, 2, 0)*60)</f>
        <v>1140</v>
      </c>
      <c r="F549" s="30">
        <f>IF(ISNA(VLOOKUP($A549,' Taxi out times'!$B$2330:$C$2997, 2, 0)), 'ICAO LTO Cycle times'!$D$7,VLOOKUP($A549,' Taxi out times'!$B$2330:$C$2997, 2, 0)*60)</f>
        <v>1140</v>
      </c>
      <c r="G549" s="30">
        <f>IF(ISNA(VLOOKUP($A549,' Taxi out times'!$B$2998:$C$3661, 2, 0)), 'ICAO LTO Cycle times'!$D$7,VLOOKUP($A549,' Taxi out times'!$B$2998:$C$3661, 2, 0)*60)</f>
        <v>1140</v>
      </c>
      <c r="H549" s="30">
        <f>IF(ISNA(VLOOKUP($A549,' Taxi out times'!$B$3662:$C$4362, 2, 0)), 'ICAO LTO Cycle times'!$D$7,VLOOKUP($A549,' Taxi out times'!$B$3662:$C$4362, 2, 0)*60)</f>
        <v>1140</v>
      </c>
      <c r="I549" s="30">
        <f>IF(ISNA(VLOOKUP($A549,' Taxi out times'!$B$4363:$C$5052, 2, 0)), 'ICAO LTO Cycle times'!$D$7,VLOOKUP($A549,' Taxi out times'!$B$4363:$C$5052, 2, 0)*60)</f>
        <v>730.5</v>
      </c>
      <c r="J549" s="30">
        <f>IF(ISNA(VLOOKUP($A549,' Taxi out times'!$B$5053:$C$5713, 2, 0)), 'ICAO LTO Cycle times'!$D$7,VLOOKUP($A549,' Taxi out times'!$B$5053:$C$5713, 2, 0)*60)</f>
        <v>1140</v>
      </c>
      <c r="K549" s="30">
        <f>IF(ISNA(VLOOKUP($A549,' Taxi out times'!$B$5714:$C$6466, 2, 0)), 'ICAO LTO Cycle times'!$D$7,VLOOKUP($A549,' Taxi out times'!$B$5713:$C$6466, 2, 0)*60)</f>
        <v>1140</v>
      </c>
      <c r="L549" s="30">
        <f>IF(ISNA(VLOOKUP($A549,' Taxi out times'!$B$6467:$C$7195, 2, 0)), 'ICAO LTO Cycle times'!$D$7,VLOOKUP($A549,' Taxi out times'!$B$6467:$C$7195, 2, 0)*60)</f>
        <v>1140</v>
      </c>
      <c r="M549" s="30">
        <f>IF(ISNA(VLOOKUP($A549,'Taxi in times'!$B$2:$C$483, 2, 0)), 'ICAO LTO Cycle times'!$D$8,VLOOKUP($A549,'Taxi in times'!$B$2:$C$483, 2, 0)*60)</f>
        <v>420</v>
      </c>
      <c r="N549" s="30">
        <f>IF(ISNA(VLOOKUP($A549,'Taxi in times'!$B$483:$C$1074, 2, 0)), 'ICAO LTO Cycle times'!$D$8,VLOOKUP($A549,'Taxi in times'!$B$483:$C$1074, 2, 0)*60)</f>
        <v>420</v>
      </c>
      <c r="O549" s="30">
        <f>IF(ISNA(VLOOKUP($A549,'Taxi in times'!$B$1074:$C$1700, 2, 0)), 'ICAO LTO Cycle times'!$D$8,VLOOKUP($A549,'Taxi in times'!$B$1074:$C$1700, 2, 0)*60)</f>
        <v>420</v>
      </c>
      <c r="P549" s="30">
        <f>IF(ISNA(VLOOKUP($A549,'Taxi in times'!$B$1700:$C$2346, 2, 0)), 'ICAO LTO Cycle times'!$D$8,VLOOKUP($A549,'Taxi in times'!$B$1700:$C$2346, 2, 0)*60)</f>
        <v>420</v>
      </c>
      <c r="Q549" s="30">
        <f>IF(ISNA(VLOOKUP($A549,'Taxi in times'!$B$2346:$C$3020, 2, 0)), 'ICAO LTO Cycle times'!$D$8,VLOOKUP($A549,'Taxi in times'!$B$2346:$C$3020, 2, 0)*60)</f>
        <v>420</v>
      </c>
      <c r="R549" s="30">
        <f>IF(ISNA(VLOOKUP($A549,'Taxi in times'!$B$3020:$C$3684, 2, 0)), 'ICAO LTO Cycle times'!$D$8,VLOOKUP($A549,'Taxi in times'!$B$3020:$C$3684, 2, 0)*60)</f>
        <v>420</v>
      </c>
      <c r="S549" s="30">
        <f>IF(ISNA(VLOOKUP($A549,'Taxi in times'!$B$3684:$C$4389, 2, 0)), 'ICAO LTO Cycle times'!$D$8,VLOOKUP($A549,'Taxi in times'!$B$3684:$C$4389, 2, 0)*60)</f>
        <v>420</v>
      </c>
      <c r="T549" s="30">
        <f>IF(ISNA(VLOOKUP($A549,'Taxi in times'!$B$4389:$C$5084, 2, 0)), 'ICAO LTO Cycle times'!$D$8,VLOOKUP($A549,'Taxi in times'!$B$4389:$C$5084, 2, 0)*60)</f>
        <v>344.13965087281798</v>
      </c>
      <c r="U549" s="30">
        <f>IF(ISNA(VLOOKUP($A549,'Taxi in times'!$B$5085:$C$5749, 2, 0)), 'ICAO LTO Cycle times'!$D$8,VLOOKUP($A549,'Taxi in times'!$B$5085:$C$5749, 2, 0)*60)</f>
        <v>420</v>
      </c>
      <c r="V549" s="30">
        <f>IF(ISNA(VLOOKUP($A549,'Taxi in times'!$B$5750:$C$6509, 2, 0)), 'ICAO LTO Cycle times'!$D$8,VLOOKUP($A549,'Taxi in times'!$B$5750:$C$6509, 2, 0)*60)</f>
        <v>420</v>
      </c>
      <c r="W549" s="30">
        <f>IF(ISNA(VLOOKUP($A549,'Taxi in times'!$B$6510:$C$7239, 2, 0)), 'ICAO LTO Cycle times'!$D$8,VLOOKUP($A549,'Taxi in times'!$B$6510:$C$7239, 2, 0)*60)</f>
        <v>420</v>
      </c>
    </row>
    <row r="550" spans="1:23">
      <c r="A550" s="3" t="s">
        <v>803</v>
      </c>
      <c r="B550" s="30">
        <f>IF(ISNA(VLOOKUP($A550,' Taxi out times'!$B$2:$C$483, 2, 0)), 'ICAO LTO Cycle times'!$D$7,VLOOKUP($A550,' Taxi out times'!$B$2:$C$483, 2, 0)*60)</f>
        <v>469.07031618688058</v>
      </c>
      <c r="C550" s="30">
        <f>IF(ISNA(VLOOKUP($A550,' Taxi out times'!$B$484:$C$1071, 2, 0)), 'ICAO LTO Cycle times'!$D$7,VLOOKUP($A550,' Taxi out times'!$B$484:$C$1071, 2, 0)*60)</f>
        <v>591.76515440335493</v>
      </c>
      <c r="D550" s="30">
        <f>IF(ISNA(VLOOKUP($A550,' Taxi out times'!$B$1072:$C$1692, 2, 0)), 'ICAO LTO Cycle times'!$D$7,VLOOKUP($A550,' Taxi out times'!$B$1072:$C$1692, 2, 0)*60)</f>
        <v>610.67441860465112</v>
      </c>
      <c r="E550" s="30">
        <f>IF(ISNA(VLOOKUP($A550,' Taxi out times'!$B$1693:$C$2329, 2, 0)), 'ICAO LTO Cycle times'!$D$7,VLOOKUP($A550,' Taxi out times'!$B$1693:$C$2329, 2, 0)*60)</f>
        <v>642.42516799022599</v>
      </c>
      <c r="F550" s="30">
        <f>IF(ISNA(VLOOKUP($A550,' Taxi out times'!$B$2330:$C$2997, 2, 0)), 'ICAO LTO Cycle times'!$D$7,VLOOKUP($A550,' Taxi out times'!$B$2330:$C$2997, 2, 0)*60)</f>
        <v>657.81484002722948</v>
      </c>
      <c r="G550" s="30">
        <f>IF(ISNA(VLOOKUP($A550,' Taxi out times'!$B$2998:$C$3661, 2, 0)), 'ICAO LTO Cycle times'!$D$7,VLOOKUP($A550,' Taxi out times'!$B$2998:$C$3661, 2, 0)*60)</f>
        <v>637.90870320644444</v>
      </c>
      <c r="H550" s="30">
        <f>IF(ISNA(VLOOKUP($A550,' Taxi out times'!$B$3662:$C$4362, 2, 0)), 'ICAO LTO Cycle times'!$D$7,VLOOKUP($A550,' Taxi out times'!$B$3662:$C$4362, 2, 0)*60)</f>
        <v>523.11089303238475</v>
      </c>
      <c r="I550" s="30">
        <f>IF(ISNA(VLOOKUP($A550,' Taxi out times'!$B$4363:$C$5052, 2, 0)), 'ICAO LTO Cycle times'!$D$7,VLOOKUP($A550,' Taxi out times'!$B$4363:$C$5052, 2, 0)*60)</f>
        <v>534.56338028169012</v>
      </c>
      <c r="J550" s="30">
        <f>IF(ISNA(VLOOKUP($A550,' Taxi out times'!$B$5053:$C$5713, 2, 0)), 'ICAO LTO Cycle times'!$D$7,VLOOKUP($A550,' Taxi out times'!$B$5053:$C$5713, 2, 0)*60)</f>
        <v>580.48944337811895</v>
      </c>
      <c r="K550" s="30">
        <f>IF(ISNA(VLOOKUP($A550,' Taxi out times'!$B$5714:$C$6466, 2, 0)), 'ICAO LTO Cycle times'!$D$7,VLOOKUP($A550,' Taxi out times'!$B$5713:$C$6466, 2, 0)*60)</f>
        <v>648.27935222672068</v>
      </c>
      <c r="L550" s="30">
        <f>IF(ISNA(VLOOKUP($A550,' Taxi out times'!$B$6467:$C$7195, 2, 0)), 'ICAO LTO Cycle times'!$D$7,VLOOKUP($A550,' Taxi out times'!$B$6467:$C$7195, 2, 0)*60)</f>
        <v>600.03091190108194</v>
      </c>
      <c r="M550" s="30">
        <f>IF(ISNA(VLOOKUP($A550,'Taxi in times'!$B$2:$C$483, 2, 0)), 'ICAO LTO Cycle times'!$D$8,VLOOKUP($A550,'Taxi in times'!$B$2:$C$483, 2, 0)*60)</f>
        <v>305.56028368794324</v>
      </c>
      <c r="N550" s="30">
        <f>IF(ISNA(VLOOKUP($A550,'Taxi in times'!$B$483:$C$1074, 2, 0)), 'ICAO LTO Cycle times'!$D$8,VLOOKUP($A550,'Taxi in times'!$B$483:$C$1074, 2, 0)*60)</f>
        <v>298.94374282433984</v>
      </c>
      <c r="O550" s="30">
        <f>IF(ISNA(VLOOKUP($A550,'Taxi in times'!$B$1074:$C$1700, 2, 0)), 'ICAO LTO Cycle times'!$D$8,VLOOKUP($A550,'Taxi in times'!$B$1074:$C$1700, 2, 0)*60)</f>
        <v>284.80746791131855</v>
      </c>
      <c r="P550" s="30">
        <f>IF(ISNA(VLOOKUP($A550,'Taxi in times'!$B$1700:$C$2346, 2, 0)), 'ICAO LTO Cycle times'!$D$8,VLOOKUP($A550,'Taxi in times'!$B$1700:$C$2346, 2, 0)*60)</f>
        <v>271.30835380835379</v>
      </c>
      <c r="Q550" s="30">
        <f>IF(ISNA(VLOOKUP($A550,'Taxi in times'!$B$2346:$C$3020, 2, 0)), 'ICAO LTO Cycle times'!$D$8,VLOOKUP($A550,'Taxi in times'!$B$2346:$C$3020, 2, 0)*60)</f>
        <v>277.99897907095453</v>
      </c>
      <c r="R550" s="30">
        <f>IF(ISNA(VLOOKUP($A550,'Taxi in times'!$B$3020:$C$3684, 2, 0)), 'ICAO LTO Cycle times'!$D$8,VLOOKUP($A550,'Taxi in times'!$B$3020:$C$3684, 2, 0)*60)</f>
        <v>283.44762205719701</v>
      </c>
      <c r="S550" s="30">
        <f>IF(ISNA(VLOOKUP($A550,'Taxi in times'!$B$3684:$C$4389, 2, 0)), 'ICAO LTO Cycle times'!$D$8,VLOOKUP($A550,'Taxi in times'!$B$3684:$C$4389, 2, 0)*60)</f>
        <v>297.70513239620794</v>
      </c>
      <c r="T550" s="30">
        <f>IF(ISNA(VLOOKUP($A550,'Taxi in times'!$B$4389:$C$5084, 2, 0)), 'ICAO LTO Cycle times'!$D$8,VLOOKUP($A550,'Taxi in times'!$B$4389:$C$5084, 2, 0)*60)</f>
        <v>297.99029582094226</v>
      </c>
      <c r="U550" s="30">
        <f>IF(ISNA(VLOOKUP($A550,'Taxi in times'!$B$5085:$C$5749, 2, 0)), 'ICAO LTO Cycle times'!$D$8,VLOOKUP($A550,'Taxi in times'!$B$5085:$C$5749, 2, 0)*60)</f>
        <v>298.95376739721644</v>
      </c>
      <c r="V550" s="30">
        <f>IF(ISNA(VLOOKUP($A550,'Taxi in times'!$B$5750:$C$6509, 2, 0)), 'ICAO LTO Cycle times'!$D$8,VLOOKUP($A550,'Taxi in times'!$B$5750:$C$6509, 2, 0)*60)</f>
        <v>303.14018691588785</v>
      </c>
      <c r="W550" s="30">
        <f>IF(ISNA(VLOOKUP($A550,'Taxi in times'!$B$6510:$C$7239, 2, 0)), 'ICAO LTO Cycle times'!$D$8,VLOOKUP($A550,'Taxi in times'!$B$6510:$C$7239, 2, 0)*60)</f>
        <v>301.05462691711188</v>
      </c>
    </row>
    <row r="551" spans="1:23">
      <c r="A551" s="3" t="s">
        <v>804</v>
      </c>
      <c r="B551" s="30">
        <f>IF(ISNA(VLOOKUP($A551,' Taxi out times'!$B$2:$C$483, 2, 0)), 'ICAO LTO Cycle times'!$D$7,VLOOKUP($A551,' Taxi out times'!$B$2:$C$483, 2, 0)*60)</f>
        <v>704.8378795676789</v>
      </c>
      <c r="C551" s="30">
        <f>IF(ISNA(VLOOKUP($A551,' Taxi out times'!$B$484:$C$1071, 2, 0)), 'ICAO LTO Cycle times'!$D$7,VLOOKUP($A551,' Taxi out times'!$B$484:$C$1071, 2, 0)*60)</f>
        <v>708.89808198570893</v>
      </c>
      <c r="D551" s="30">
        <f>IF(ISNA(VLOOKUP($A551,' Taxi out times'!$B$1072:$C$1692, 2, 0)), 'ICAO LTO Cycle times'!$D$7,VLOOKUP($A551,' Taxi out times'!$B$1072:$C$1692, 2, 0)*60)</f>
        <v>777.41629955947133</v>
      </c>
      <c r="E551" s="30">
        <f>IF(ISNA(VLOOKUP($A551,' Taxi out times'!$B$1693:$C$2329, 2, 0)), 'ICAO LTO Cycle times'!$D$7,VLOOKUP($A551,' Taxi out times'!$B$1693:$C$2329, 2, 0)*60)</f>
        <v>750.29600060254575</v>
      </c>
      <c r="F551" s="30">
        <f>IF(ISNA(VLOOKUP($A551,' Taxi out times'!$B$2330:$C$2997, 2, 0)), 'ICAO LTO Cycle times'!$D$7,VLOOKUP($A551,' Taxi out times'!$B$2330:$C$2997, 2, 0)*60)</f>
        <v>720.80899763220214</v>
      </c>
      <c r="G551" s="30">
        <f>IF(ISNA(VLOOKUP($A551,' Taxi out times'!$B$2998:$C$3661, 2, 0)), 'ICAO LTO Cycle times'!$D$7,VLOOKUP($A551,' Taxi out times'!$B$2998:$C$3661, 2, 0)*60)</f>
        <v>672.85464862505455</v>
      </c>
      <c r="H551" s="30">
        <f>IF(ISNA(VLOOKUP($A551,' Taxi out times'!$B$3662:$C$4362, 2, 0)), 'ICAO LTO Cycle times'!$D$7,VLOOKUP($A551,' Taxi out times'!$B$3662:$C$4362, 2, 0)*60)</f>
        <v>535.29937081388277</v>
      </c>
      <c r="I551" s="30">
        <f>IF(ISNA(VLOOKUP($A551,' Taxi out times'!$B$4363:$C$5052, 2, 0)), 'ICAO LTO Cycle times'!$D$7,VLOOKUP($A551,' Taxi out times'!$B$4363:$C$5052, 2, 0)*60)</f>
        <v>609.49986519277434</v>
      </c>
      <c r="J551" s="30">
        <f>IF(ISNA(VLOOKUP($A551,' Taxi out times'!$B$5053:$C$5713, 2, 0)), 'ICAO LTO Cycle times'!$D$7,VLOOKUP($A551,' Taxi out times'!$B$5053:$C$5713, 2, 0)*60)</f>
        <v>586.67531344574149</v>
      </c>
      <c r="K551" s="30">
        <f>IF(ISNA(VLOOKUP($A551,' Taxi out times'!$B$5714:$C$6466, 2, 0)), 'ICAO LTO Cycle times'!$D$7,VLOOKUP($A551,' Taxi out times'!$B$5713:$C$6466, 2, 0)*60)</f>
        <v>679.21137026239057</v>
      </c>
      <c r="L551" s="30">
        <f>IF(ISNA(VLOOKUP($A551,' Taxi out times'!$B$6467:$C$7195, 2, 0)), 'ICAO LTO Cycle times'!$D$7,VLOOKUP($A551,' Taxi out times'!$B$6467:$C$7195, 2, 0)*60)</f>
        <v>689.47145557655949</v>
      </c>
      <c r="M551" s="30">
        <f>IF(ISNA(VLOOKUP($A551,'Taxi in times'!$B$2:$C$483, 2, 0)), 'ICAO LTO Cycle times'!$D$8,VLOOKUP($A551,'Taxi in times'!$B$2:$C$483, 2, 0)*60)</f>
        <v>332.9343365253078</v>
      </c>
      <c r="N551" s="30">
        <f>IF(ISNA(VLOOKUP($A551,'Taxi in times'!$B$483:$C$1074, 2, 0)), 'ICAO LTO Cycle times'!$D$8,VLOOKUP($A551,'Taxi in times'!$B$483:$C$1074, 2, 0)*60)</f>
        <v>323.72250423011843</v>
      </c>
      <c r="O551" s="30">
        <f>IF(ISNA(VLOOKUP($A551,'Taxi in times'!$B$1074:$C$1700, 2, 0)), 'ICAO LTO Cycle times'!$D$8,VLOOKUP($A551,'Taxi in times'!$B$1074:$C$1700, 2, 0)*60)</f>
        <v>318.63877822045151</v>
      </c>
      <c r="P551" s="30">
        <f>IF(ISNA(VLOOKUP($A551,'Taxi in times'!$B$1700:$C$2346, 2, 0)), 'ICAO LTO Cycle times'!$D$8,VLOOKUP($A551,'Taxi in times'!$B$1700:$C$2346, 2, 0)*60)</f>
        <v>319.457740078764</v>
      </c>
      <c r="Q551" s="30">
        <f>IF(ISNA(VLOOKUP($A551,'Taxi in times'!$B$2346:$C$3020, 2, 0)), 'ICAO LTO Cycle times'!$D$8,VLOOKUP($A551,'Taxi in times'!$B$2346:$C$3020, 2, 0)*60)</f>
        <v>321.84845081588162</v>
      </c>
      <c r="R551" s="30">
        <f>IF(ISNA(VLOOKUP($A551,'Taxi in times'!$B$3020:$C$3684, 2, 0)), 'ICAO LTO Cycle times'!$D$8,VLOOKUP($A551,'Taxi in times'!$B$3020:$C$3684, 2, 0)*60)</f>
        <v>306.67345602676949</v>
      </c>
      <c r="S551" s="30">
        <f>IF(ISNA(VLOOKUP($A551,'Taxi in times'!$B$3684:$C$4389, 2, 0)), 'ICAO LTO Cycle times'!$D$8,VLOOKUP($A551,'Taxi in times'!$B$3684:$C$4389, 2, 0)*60)</f>
        <v>300.61566595550136</v>
      </c>
      <c r="T551" s="30">
        <f>IF(ISNA(VLOOKUP($A551,'Taxi in times'!$B$4389:$C$5084, 2, 0)), 'ICAO LTO Cycle times'!$D$8,VLOOKUP($A551,'Taxi in times'!$B$4389:$C$5084, 2, 0)*60)</f>
        <v>313.70850202429148</v>
      </c>
      <c r="U551" s="30">
        <f>IF(ISNA(VLOOKUP($A551,'Taxi in times'!$B$5085:$C$5749, 2, 0)), 'ICAO LTO Cycle times'!$D$8,VLOOKUP($A551,'Taxi in times'!$B$5085:$C$5749, 2, 0)*60)</f>
        <v>311.70700086430423</v>
      </c>
      <c r="V551" s="30">
        <f>IF(ISNA(VLOOKUP($A551,'Taxi in times'!$B$5750:$C$6509, 2, 0)), 'ICAO LTO Cycle times'!$D$8,VLOOKUP($A551,'Taxi in times'!$B$5750:$C$6509, 2, 0)*60)</f>
        <v>279.46965833758287</v>
      </c>
      <c r="W551" s="30">
        <f>IF(ISNA(VLOOKUP($A551,'Taxi in times'!$B$6510:$C$7239, 2, 0)), 'ICAO LTO Cycle times'!$D$8,VLOOKUP($A551,'Taxi in times'!$B$6510:$C$7239, 2, 0)*60)</f>
        <v>273.21185543626189</v>
      </c>
    </row>
    <row r="552" spans="1:23">
      <c r="A552" s="3" t="s">
        <v>805</v>
      </c>
      <c r="B552" s="30">
        <f>IF(ISNA(VLOOKUP($A552,' Taxi out times'!$B$2:$C$483, 2, 0)), 'ICAO LTO Cycle times'!$D$7,VLOOKUP($A552,' Taxi out times'!$B$2:$C$483, 2, 0)*60)</f>
        <v>549.09629629629626</v>
      </c>
      <c r="C552" s="30">
        <f>IF(ISNA(VLOOKUP($A552,' Taxi out times'!$B$484:$C$1071, 2, 0)), 'ICAO LTO Cycle times'!$D$7,VLOOKUP($A552,' Taxi out times'!$B$484:$C$1071, 2, 0)*60)</f>
        <v>499.15966386554624</v>
      </c>
      <c r="D552" s="30">
        <f>IF(ISNA(VLOOKUP($A552,' Taxi out times'!$B$1072:$C$1692, 2, 0)), 'ICAO LTO Cycle times'!$D$7,VLOOKUP($A552,' Taxi out times'!$B$1072:$C$1692, 2, 0)*60)</f>
        <v>640.59701492537306</v>
      </c>
      <c r="E552" s="30">
        <f>IF(ISNA(VLOOKUP($A552,' Taxi out times'!$B$1693:$C$2329, 2, 0)), 'ICAO LTO Cycle times'!$D$7,VLOOKUP($A552,' Taxi out times'!$B$1693:$C$2329, 2, 0)*60)</f>
        <v>684.44168734491313</v>
      </c>
      <c r="F552" s="30">
        <f>IF(ISNA(VLOOKUP($A552,' Taxi out times'!$B$2330:$C$2997, 2, 0)), 'ICAO LTO Cycle times'!$D$7,VLOOKUP($A552,' Taxi out times'!$B$2330:$C$2997, 2, 0)*60)</f>
        <v>678.29793219862142</v>
      </c>
      <c r="G552" s="30">
        <f>IF(ISNA(VLOOKUP($A552,' Taxi out times'!$B$2998:$C$3661, 2, 0)), 'ICAO LTO Cycle times'!$D$7,VLOOKUP($A552,' Taxi out times'!$B$2998:$C$3661, 2, 0)*60)</f>
        <v>634.82414698162722</v>
      </c>
      <c r="H552" s="30">
        <f>IF(ISNA(VLOOKUP($A552,' Taxi out times'!$B$3662:$C$4362, 2, 0)), 'ICAO LTO Cycle times'!$D$7,VLOOKUP($A552,' Taxi out times'!$B$3662:$C$4362, 2, 0)*60)</f>
        <v>537.16580976863747</v>
      </c>
      <c r="I552" s="30">
        <f>IF(ISNA(VLOOKUP($A552,' Taxi out times'!$B$4363:$C$5052, 2, 0)), 'ICAO LTO Cycle times'!$D$7,VLOOKUP($A552,' Taxi out times'!$B$4363:$C$5052, 2, 0)*60)</f>
        <v>614.83936766955628</v>
      </c>
      <c r="J552" s="30">
        <f>IF(ISNA(VLOOKUP($A552,' Taxi out times'!$B$5053:$C$5713, 2, 0)), 'ICAO LTO Cycle times'!$D$7,VLOOKUP($A552,' Taxi out times'!$B$5053:$C$5713, 2, 0)*60)</f>
        <v>597.05311666262435</v>
      </c>
      <c r="K552" s="30">
        <f>IF(ISNA(VLOOKUP($A552,' Taxi out times'!$B$5714:$C$6466, 2, 0)), 'ICAO LTO Cycle times'!$D$7,VLOOKUP($A552,' Taxi out times'!$B$5713:$C$6466, 2, 0)*60)</f>
        <v>608.592049490205</v>
      </c>
      <c r="L552" s="30">
        <f>IF(ISNA(VLOOKUP($A552,' Taxi out times'!$B$6467:$C$7195, 2, 0)), 'ICAO LTO Cycle times'!$D$7,VLOOKUP($A552,' Taxi out times'!$B$6467:$C$7195, 2, 0)*60)</f>
        <v>615.64828614008945</v>
      </c>
      <c r="M552" s="30">
        <f>IF(ISNA(VLOOKUP($A552,'Taxi in times'!$B$2:$C$483, 2, 0)), 'ICAO LTO Cycle times'!$D$8,VLOOKUP($A552,'Taxi in times'!$B$2:$C$483, 2, 0)*60)</f>
        <v>286.99009900990103</v>
      </c>
      <c r="N552" s="30">
        <f>IF(ISNA(VLOOKUP($A552,'Taxi in times'!$B$483:$C$1074, 2, 0)), 'ICAO LTO Cycle times'!$D$8,VLOOKUP($A552,'Taxi in times'!$B$483:$C$1074, 2, 0)*60)</f>
        <v>272.9017517136329</v>
      </c>
      <c r="O552" s="30">
        <f>IF(ISNA(VLOOKUP($A552,'Taxi in times'!$B$1074:$C$1700, 2, 0)), 'ICAO LTO Cycle times'!$D$8,VLOOKUP($A552,'Taxi in times'!$B$1074:$C$1700, 2, 0)*60)</f>
        <v>283.64935064935065</v>
      </c>
      <c r="P552" s="30">
        <f>IF(ISNA(VLOOKUP($A552,'Taxi in times'!$B$1700:$C$2346, 2, 0)), 'ICAO LTO Cycle times'!$D$8,VLOOKUP($A552,'Taxi in times'!$B$1700:$C$2346, 2, 0)*60)</f>
        <v>298.61839367457344</v>
      </c>
      <c r="Q552" s="30">
        <f>IF(ISNA(VLOOKUP($A552,'Taxi in times'!$B$2346:$C$3020, 2, 0)), 'ICAO LTO Cycle times'!$D$8,VLOOKUP($A552,'Taxi in times'!$B$2346:$C$3020, 2, 0)*60)</f>
        <v>293.51511726476406</v>
      </c>
      <c r="R552" s="30">
        <f>IF(ISNA(VLOOKUP($A552,'Taxi in times'!$B$3020:$C$3684, 2, 0)), 'ICAO LTO Cycle times'!$D$8,VLOOKUP($A552,'Taxi in times'!$B$3020:$C$3684, 2, 0)*60)</f>
        <v>284.92361720807725</v>
      </c>
      <c r="S552" s="30">
        <f>IF(ISNA(VLOOKUP($A552,'Taxi in times'!$B$3684:$C$4389, 2, 0)), 'ICAO LTO Cycle times'!$D$8,VLOOKUP($A552,'Taxi in times'!$B$3684:$C$4389, 2, 0)*60)</f>
        <v>258.87314874436578</v>
      </c>
      <c r="T552" s="30">
        <f>IF(ISNA(VLOOKUP($A552,'Taxi in times'!$B$4389:$C$5084, 2, 0)), 'ICAO LTO Cycle times'!$D$8,VLOOKUP($A552,'Taxi in times'!$B$4389:$C$5084, 2, 0)*60)</f>
        <v>286.02016077580708</v>
      </c>
      <c r="U552" s="30">
        <f>IF(ISNA(VLOOKUP($A552,'Taxi in times'!$B$5085:$C$5749, 2, 0)), 'ICAO LTO Cycle times'!$D$8,VLOOKUP($A552,'Taxi in times'!$B$5085:$C$5749, 2, 0)*60)</f>
        <v>288.37158469945354</v>
      </c>
      <c r="V552" s="30">
        <f>IF(ISNA(VLOOKUP($A552,'Taxi in times'!$B$5750:$C$6509, 2, 0)), 'ICAO LTO Cycle times'!$D$8,VLOOKUP($A552,'Taxi in times'!$B$5750:$C$6509, 2, 0)*60)</f>
        <v>288.84071200365128</v>
      </c>
      <c r="W552" s="30">
        <f>IF(ISNA(VLOOKUP($A552,'Taxi in times'!$B$6510:$C$7239, 2, 0)), 'ICAO LTO Cycle times'!$D$8,VLOOKUP($A552,'Taxi in times'!$B$6510:$C$7239, 2, 0)*60)</f>
        <v>290.34008931638607</v>
      </c>
    </row>
    <row r="553" spans="1:23">
      <c r="A553" s="3" t="s">
        <v>806</v>
      </c>
      <c r="B553" s="30">
        <f>IF(ISNA(VLOOKUP($A553,' Taxi out times'!$B$2:$C$483, 2, 0)), 'ICAO LTO Cycle times'!$D$7,VLOOKUP($A553,' Taxi out times'!$B$2:$C$483, 2, 0)*60)</f>
        <v>952.66667506075225</v>
      </c>
      <c r="C553" s="30">
        <f>IF(ISNA(VLOOKUP($A553,' Taxi out times'!$B$484:$C$1071, 2, 0)), 'ICAO LTO Cycle times'!$D$7,VLOOKUP($A553,' Taxi out times'!$B$484:$C$1071, 2, 0)*60)</f>
        <v>943.09540216480968</v>
      </c>
      <c r="D553" s="30">
        <f>IF(ISNA(VLOOKUP($A553,' Taxi out times'!$B$1072:$C$1692, 2, 0)), 'ICAO LTO Cycle times'!$D$7,VLOOKUP($A553,' Taxi out times'!$B$1072:$C$1692, 2, 0)*60)</f>
        <v>903.11836494633144</v>
      </c>
      <c r="E553" s="30">
        <f>IF(ISNA(VLOOKUP($A553,' Taxi out times'!$B$1693:$C$2329, 2, 0)), 'ICAO LTO Cycle times'!$D$7,VLOOKUP($A553,' Taxi out times'!$B$1693:$C$2329, 2, 0)*60)</f>
        <v>806.52839116719247</v>
      </c>
      <c r="F553" s="30">
        <f>IF(ISNA(VLOOKUP($A553,' Taxi out times'!$B$2330:$C$2997, 2, 0)), 'ICAO LTO Cycle times'!$D$7,VLOOKUP($A553,' Taxi out times'!$B$2330:$C$2997, 2, 0)*60)</f>
        <v>750.17629687080512</v>
      </c>
      <c r="G553" s="30">
        <f>IF(ISNA(VLOOKUP($A553,' Taxi out times'!$B$2998:$C$3661, 2, 0)), 'ICAO LTO Cycle times'!$D$7,VLOOKUP($A553,' Taxi out times'!$B$2998:$C$3661, 2, 0)*60)</f>
        <v>783.74299428045867</v>
      </c>
      <c r="H553" s="30">
        <f>IF(ISNA(VLOOKUP($A553,' Taxi out times'!$B$3662:$C$4362, 2, 0)), 'ICAO LTO Cycle times'!$D$7,VLOOKUP($A553,' Taxi out times'!$B$3662:$C$4362, 2, 0)*60)</f>
        <v>696.1612384224029</v>
      </c>
      <c r="I553" s="30">
        <f>IF(ISNA(VLOOKUP($A553,' Taxi out times'!$B$4363:$C$5052, 2, 0)), 'ICAO LTO Cycle times'!$D$7,VLOOKUP($A553,' Taxi out times'!$B$4363:$C$5052, 2, 0)*60)</f>
        <v>686.36496081709015</v>
      </c>
      <c r="J553" s="30">
        <f>IF(ISNA(VLOOKUP($A553,' Taxi out times'!$B$5053:$C$5713, 2, 0)), 'ICAO LTO Cycle times'!$D$7,VLOOKUP($A553,' Taxi out times'!$B$5053:$C$5713, 2, 0)*60)</f>
        <v>709.46699842849659</v>
      </c>
      <c r="K553" s="30">
        <f>IF(ISNA(VLOOKUP($A553,' Taxi out times'!$B$5714:$C$6466, 2, 0)), 'ICAO LTO Cycle times'!$D$7,VLOOKUP($A553,' Taxi out times'!$B$5713:$C$6466, 2, 0)*60)</f>
        <v>755.05192055650775</v>
      </c>
      <c r="L553" s="30">
        <f>IF(ISNA(VLOOKUP($A553,' Taxi out times'!$B$6467:$C$7195, 2, 0)), 'ICAO LTO Cycle times'!$D$7,VLOOKUP($A553,' Taxi out times'!$B$6467:$C$7195, 2, 0)*60)</f>
        <v>771.70093852156492</v>
      </c>
      <c r="M553" s="30">
        <f>IF(ISNA(VLOOKUP($A553,'Taxi in times'!$B$2:$C$483, 2, 0)), 'ICAO LTO Cycle times'!$D$8,VLOOKUP($A553,'Taxi in times'!$B$2:$C$483, 2, 0)*60)</f>
        <v>394.56540615365259</v>
      </c>
      <c r="N553" s="30">
        <f>IF(ISNA(VLOOKUP($A553,'Taxi in times'!$B$483:$C$1074, 2, 0)), 'ICAO LTO Cycle times'!$D$8,VLOOKUP($A553,'Taxi in times'!$B$483:$C$1074, 2, 0)*60)</f>
        <v>389.84797404745245</v>
      </c>
      <c r="O553" s="30">
        <f>IF(ISNA(VLOOKUP($A553,'Taxi in times'!$B$1074:$C$1700, 2, 0)), 'ICAO LTO Cycle times'!$D$8,VLOOKUP($A553,'Taxi in times'!$B$1074:$C$1700, 2, 0)*60)</f>
        <v>382.11761699283443</v>
      </c>
      <c r="P553" s="30">
        <f>IF(ISNA(VLOOKUP($A553,'Taxi in times'!$B$1700:$C$2346, 2, 0)), 'ICAO LTO Cycle times'!$D$8,VLOOKUP($A553,'Taxi in times'!$B$1700:$C$2346, 2, 0)*60)</f>
        <v>368.09183229936383</v>
      </c>
      <c r="Q553" s="30">
        <f>IF(ISNA(VLOOKUP($A553,'Taxi in times'!$B$2346:$C$3020, 2, 0)), 'ICAO LTO Cycle times'!$D$8,VLOOKUP($A553,'Taxi in times'!$B$2346:$C$3020, 2, 0)*60)</f>
        <v>342.9140663217658</v>
      </c>
      <c r="R553" s="30">
        <f>IF(ISNA(VLOOKUP($A553,'Taxi in times'!$B$3020:$C$3684, 2, 0)), 'ICAO LTO Cycle times'!$D$8,VLOOKUP($A553,'Taxi in times'!$B$3020:$C$3684, 2, 0)*60)</f>
        <v>338.59992849481591</v>
      </c>
      <c r="S553" s="30">
        <f>IF(ISNA(VLOOKUP($A553,'Taxi in times'!$B$3684:$C$4389, 2, 0)), 'ICAO LTO Cycle times'!$D$8,VLOOKUP($A553,'Taxi in times'!$B$3684:$C$4389, 2, 0)*60)</f>
        <v>317.3626596391648</v>
      </c>
      <c r="T553" s="30">
        <f>IF(ISNA(VLOOKUP($A553,'Taxi in times'!$B$4389:$C$5084, 2, 0)), 'ICAO LTO Cycle times'!$D$8,VLOOKUP($A553,'Taxi in times'!$B$4389:$C$5084, 2, 0)*60)</f>
        <v>319.01347056152565</v>
      </c>
      <c r="U553" s="30">
        <f>IF(ISNA(VLOOKUP($A553,'Taxi in times'!$B$5085:$C$5749, 2, 0)), 'ICAO LTO Cycle times'!$D$8,VLOOKUP($A553,'Taxi in times'!$B$5085:$C$5749, 2, 0)*60)</f>
        <v>313.60684645624707</v>
      </c>
      <c r="V553" s="30">
        <f>IF(ISNA(VLOOKUP($A553,'Taxi in times'!$B$5750:$C$6509, 2, 0)), 'ICAO LTO Cycle times'!$D$8,VLOOKUP($A553,'Taxi in times'!$B$5750:$C$6509, 2, 0)*60)</f>
        <v>316.3611683676034</v>
      </c>
      <c r="W553" s="30">
        <f>IF(ISNA(VLOOKUP($A553,'Taxi in times'!$B$6510:$C$7239, 2, 0)), 'ICAO LTO Cycle times'!$D$8,VLOOKUP($A553,'Taxi in times'!$B$6510:$C$7239, 2, 0)*60)</f>
        <v>311.56239580225679</v>
      </c>
    </row>
    <row r="554" spans="1:23">
      <c r="A554" s="3" t="s">
        <v>807</v>
      </c>
      <c r="B554" s="30">
        <f>IF(ISNA(VLOOKUP($A554,' Taxi out times'!$B$2:$C$483, 2, 0)), 'ICAO LTO Cycle times'!$D$7,VLOOKUP($A554,' Taxi out times'!$B$2:$C$483, 2, 0)*60)</f>
        <v>641.08540925266902</v>
      </c>
      <c r="C554" s="30">
        <f>IF(ISNA(VLOOKUP($A554,' Taxi out times'!$B$484:$C$1071, 2, 0)), 'ICAO LTO Cycle times'!$D$7,VLOOKUP($A554,' Taxi out times'!$B$484:$C$1071, 2, 0)*60)</f>
        <v>665.06883604505629</v>
      </c>
      <c r="D554" s="30">
        <f>IF(ISNA(VLOOKUP($A554,' Taxi out times'!$B$1072:$C$1692, 2, 0)), 'ICAO LTO Cycle times'!$D$7,VLOOKUP($A554,' Taxi out times'!$B$1072:$C$1692, 2, 0)*60)</f>
        <v>629.13186451825061</v>
      </c>
      <c r="E554" s="30">
        <f>IF(ISNA(VLOOKUP($A554,' Taxi out times'!$B$1693:$C$2329, 2, 0)), 'ICAO LTO Cycle times'!$D$7,VLOOKUP($A554,' Taxi out times'!$B$1693:$C$2329, 2, 0)*60)</f>
        <v>650.35651665692581</v>
      </c>
      <c r="F554" s="30">
        <f>IF(ISNA(VLOOKUP($A554,' Taxi out times'!$B$2330:$C$2997, 2, 0)), 'ICAO LTO Cycle times'!$D$7,VLOOKUP($A554,' Taxi out times'!$B$2330:$C$2997, 2, 0)*60)</f>
        <v>755.43292682926824</v>
      </c>
      <c r="G554" s="30">
        <f>IF(ISNA(VLOOKUP($A554,' Taxi out times'!$B$2998:$C$3661, 2, 0)), 'ICAO LTO Cycle times'!$D$7,VLOOKUP($A554,' Taxi out times'!$B$2998:$C$3661, 2, 0)*60)</f>
        <v>783.47084754221078</v>
      </c>
      <c r="H554" s="30">
        <f>IF(ISNA(VLOOKUP($A554,' Taxi out times'!$B$3662:$C$4362, 2, 0)), 'ICAO LTO Cycle times'!$D$7,VLOOKUP($A554,' Taxi out times'!$B$3662:$C$4362, 2, 0)*60)</f>
        <v>769.82297063903286</v>
      </c>
      <c r="I554" s="30">
        <f>IF(ISNA(VLOOKUP($A554,' Taxi out times'!$B$4363:$C$5052, 2, 0)), 'ICAO LTO Cycle times'!$D$7,VLOOKUP($A554,' Taxi out times'!$B$4363:$C$5052, 2, 0)*60)</f>
        <v>821.51951136749233</v>
      </c>
      <c r="J554" s="30">
        <f>IF(ISNA(VLOOKUP($A554,' Taxi out times'!$B$5053:$C$5713, 2, 0)), 'ICAO LTO Cycle times'!$D$7,VLOOKUP($A554,' Taxi out times'!$B$5053:$C$5713, 2, 0)*60)</f>
        <v>851.08121228934044</v>
      </c>
      <c r="K554" s="30">
        <f>IF(ISNA(VLOOKUP($A554,' Taxi out times'!$B$5714:$C$6466, 2, 0)), 'ICAO LTO Cycle times'!$D$7,VLOOKUP($A554,' Taxi out times'!$B$5713:$C$6466, 2, 0)*60)</f>
        <v>898.29673985362604</v>
      </c>
      <c r="L554" s="30">
        <f>IF(ISNA(VLOOKUP($A554,' Taxi out times'!$B$6467:$C$7195, 2, 0)), 'ICAO LTO Cycle times'!$D$7,VLOOKUP($A554,' Taxi out times'!$B$6467:$C$7195, 2, 0)*60)</f>
        <v>687.68888602372363</v>
      </c>
      <c r="M554" s="30">
        <f>IF(ISNA(VLOOKUP($A554,'Taxi in times'!$B$2:$C$483, 2, 0)), 'ICAO LTO Cycle times'!$D$8,VLOOKUP($A554,'Taxi in times'!$B$2:$C$483, 2, 0)*60)</f>
        <v>231.15559599636032</v>
      </c>
      <c r="N554" s="30">
        <f>IF(ISNA(VLOOKUP($A554,'Taxi in times'!$B$483:$C$1074, 2, 0)), 'ICAO LTO Cycle times'!$D$8,VLOOKUP($A554,'Taxi in times'!$B$483:$C$1074, 2, 0)*60)</f>
        <v>243.72448979591837</v>
      </c>
      <c r="O554" s="30">
        <f>IF(ISNA(VLOOKUP($A554,'Taxi in times'!$B$1074:$C$1700, 2, 0)), 'ICAO LTO Cycle times'!$D$8,VLOOKUP($A554,'Taxi in times'!$B$1074:$C$1700, 2, 0)*60)</f>
        <v>228.64781491002572</v>
      </c>
      <c r="P554" s="30">
        <f>IF(ISNA(VLOOKUP($A554,'Taxi in times'!$B$1700:$C$2346, 2, 0)), 'ICAO LTO Cycle times'!$D$8,VLOOKUP($A554,'Taxi in times'!$B$1700:$C$2346, 2, 0)*60)</f>
        <v>232.84270849042377</v>
      </c>
      <c r="Q554" s="30">
        <f>IF(ISNA(VLOOKUP($A554,'Taxi in times'!$B$2346:$C$3020, 2, 0)), 'ICAO LTO Cycle times'!$D$8,VLOOKUP($A554,'Taxi in times'!$B$2346:$C$3020, 2, 0)*60)</f>
        <v>265.2054913924602</v>
      </c>
      <c r="R554" s="30">
        <f>IF(ISNA(VLOOKUP($A554,'Taxi in times'!$B$3020:$C$3684, 2, 0)), 'ICAO LTO Cycle times'!$D$8,VLOOKUP($A554,'Taxi in times'!$B$3020:$C$3684, 2, 0)*60)</f>
        <v>270.42646936569957</v>
      </c>
      <c r="S554" s="30">
        <f>IF(ISNA(VLOOKUP($A554,'Taxi in times'!$B$3684:$C$4389, 2, 0)), 'ICAO LTO Cycle times'!$D$8,VLOOKUP($A554,'Taxi in times'!$B$3684:$C$4389, 2, 0)*60)</f>
        <v>271.12406867508912</v>
      </c>
      <c r="T554" s="30">
        <f>IF(ISNA(VLOOKUP($A554,'Taxi in times'!$B$4389:$C$5084, 2, 0)), 'ICAO LTO Cycle times'!$D$8,VLOOKUP($A554,'Taxi in times'!$B$4389:$C$5084, 2, 0)*60)</f>
        <v>275.23599320882852</v>
      </c>
      <c r="U554" s="30">
        <f>IF(ISNA(VLOOKUP($A554,'Taxi in times'!$B$5085:$C$5749, 2, 0)), 'ICAO LTO Cycle times'!$D$8,VLOOKUP($A554,'Taxi in times'!$B$5085:$C$5749, 2, 0)*60)</f>
        <v>276.52391546162403</v>
      </c>
      <c r="V554" s="30">
        <f>IF(ISNA(VLOOKUP($A554,'Taxi in times'!$B$5750:$C$6509, 2, 0)), 'ICAO LTO Cycle times'!$D$8,VLOOKUP($A554,'Taxi in times'!$B$5750:$C$6509, 2, 0)*60)</f>
        <v>278.57902904012411</v>
      </c>
      <c r="W554" s="30">
        <f>IF(ISNA(VLOOKUP($A554,'Taxi in times'!$B$6510:$C$7239, 2, 0)), 'ICAO LTO Cycle times'!$D$8,VLOOKUP($A554,'Taxi in times'!$B$6510:$C$7239, 2, 0)*60)</f>
        <v>202.05646589189712</v>
      </c>
    </row>
    <row r="555" spans="1:23">
      <c r="A555" s="3" t="s">
        <v>808</v>
      </c>
      <c r="B555" s="30">
        <f>IF(ISNA(VLOOKUP($A555,' Taxi out times'!$B$2:$C$483, 2, 0)), 'ICAO LTO Cycle times'!$D$7,VLOOKUP($A555,' Taxi out times'!$B$2:$C$483, 2, 0)*60)</f>
        <v>655.05900865460274</v>
      </c>
      <c r="C555" s="30">
        <f>IF(ISNA(VLOOKUP($A555,' Taxi out times'!$B$484:$C$1071, 2, 0)), 'ICAO LTO Cycle times'!$D$7,VLOOKUP($A555,' Taxi out times'!$B$484:$C$1071, 2, 0)*60)</f>
        <v>656.1815048822516</v>
      </c>
      <c r="D555" s="30">
        <f>IF(ISNA(VLOOKUP($A555,' Taxi out times'!$B$1072:$C$1692, 2, 0)), 'ICAO LTO Cycle times'!$D$7,VLOOKUP($A555,' Taxi out times'!$B$1072:$C$1692, 2, 0)*60)</f>
        <v>667.27435125987211</v>
      </c>
      <c r="E555" s="30">
        <f>IF(ISNA(VLOOKUP($A555,' Taxi out times'!$B$1693:$C$2329, 2, 0)), 'ICAO LTO Cycle times'!$D$7,VLOOKUP($A555,' Taxi out times'!$B$1693:$C$2329, 2, 0)*60)</f>
        <v>620.81869029352083</v>
      </c>
      <c r="F555" s="30">
        <f>IF(ISNA(VLOOKUP($A555,' Taxi out times'!$B$2330:$C$2997, 2, 0)), 'ICAO LTO Cycle times'!$D$7,VLOOKUP($A555,' Taxi out times'!$B$2330:$C$2997, 2, 0)*60)</f>
        <v>594.206268958544</v>
      </c>
      <c r="G555" s="30">
        <f>IF(ISNA(VLOOKUP($A555,' Taxi out times'!$B$2998:$C$3661, 2, 0)), 'ICAO LTO Cycle times'!$D$7,VLOOKUP($A555,' Taxi out times'!$B$2998:$C$3661, 2, 0)*60)</f>
        <v>586.72768878718534</v>
      </c>
      <c r="H555" s="30">
        <f>IF(ISNA(VLOOKUP($A555,' Taxi out times'!$B$3662:$C$4362, 2, 0)), 'ICAO LTO Cycle times'!$D$7,VLOOKUP($A555,' Taxi out times'!$B$3662:$C$4362, 2, 0)*60)</f>
        <v>468.76729639224112</v>
      </c>
      <c r="I555" s="30">
        <f>IF(ISNA(VLOOKUP($A555,' Taxi out times'!$B$4363:$C$5052, 2, 0)), 'ICAO LTO Cycle times'!$D$7,VLOOKUP($A555,' Taxi out times'!$B$4363:$C$5052, 2, 0)*60)</f>
        <v>458.74207986979019</v>
      </c>
      <c r="J555" s="30">
        <f>IF(ISNA(VLOOKUP($A555,' Taxi out times'!$B$5053:$C$5713, 2, 0)), 'ICAO LTO Cycle times'!$D$7,VLOOKUP($A555,' Taxi out times'!$B$5053:$C$5713, 2, 0)*60)</f>
        <v>462.83952995569257</v>
      </c>
      <c r="K555" s="30">
        <f>IF(ISNA(VLOOKUP($A555,' Taxi out times'!$B$5714:$C$6466, 2, 0)), 'ICAO LTO Cycle times'!$D$7,VLOOKUP($A555,' Taxi out times'!$B$5713:$C$6466, 2, 0)*60)</f>
        <v>579.14450437046673</v>
      </c>
      <c r="L555" s="30">
        <f>IF(ISNA(VLOOKUP($A555,' Taxi out times'!$B$6467:$C$7195, 2, 0)), 'ICAO LTO Cycle times'!$D$7,VLOOKUP($A555,' Taxi out times'!$B$6467:$C$7195, 2, 0)*60)</f>
        <v>614.90890494150733</v>
      </c>
      <c r="M555" s="30">
        <f>IF(ISNA(VLOOKUP($A555,'Taxi in times'!$B$2:$C$483, 2, 0)), 'ICAO LTO Cycle times'!$D$8,VLOOKUP($A555,'Taxi in times'!$B$2:$C$483, 2, 0)*60)</f>
        <v>418.84736428009438</v>
      </c>
      <c r="N555" s="30">
        <f>IF(ISNA(VLOOKUP($A555,'Taxi in times'!$B$483:$C$1074, 2, 0)), 'ICAO LTO Cycle times'!$D$8,VLOOKUP($A555,'Taxi in times'!$B$483:$C$1074, 2, 0)*60)</f>
        <v>417.8436100585601</v>
      </c>
      <c r="O555" s="30">
        <f>IF(ISNA(VLOOKUP($A555,'Taxi in times'!$B$1074:$C$1700, 2, 0)), 'ICAO LTO Cycle times'!$D$8,VLOOKUP($A555,'Taxi in times'!$B$1074:$C$1700, 2, 0)*60)</f>
        <v>442.03483731630593</v>
      </c>
      <c r="P555" s="30">
        <f>IF(ISNA(VLOOKUP($A555,'Taxi in times'!$B$1700:$C$2346, 2, 0)), 'ICAO LTO Cycle times'!$D$8,VLOOKUP($A555,'Taxi in times'!$B$1700:$C$2346, 2, 0)*60)</f>
        <v>446.72916666666669</v>
      </c>
      <c r="Q555" s="30">
        <f>IF(ISNA(VLOOKUP($A555,'Taxi in times'!$B$2346:$C$3020, 2, 0)), 'ICAO LTO Cycle times'!$D$8,VLOOKUP($A555,'Taxi in times'!$B$2346:$C$3020, 2, 0)*60)</f>
        <v>440.91261155076614</v>
      </c>
      <c r="R555" s="30">
        <f>IF(ISNA(VLOOKUP($A555,'Taxi in times'!$B$3020:$C$3684, 2, 0)), 'ICAO LTO Cycle times'!$D$8,VLOOKUP($A555,'Taxi in times'!$B$3020:$C$3684, 2, 0)*60)</f>
        <v>431.6530528295234</v>
      </c>
      <c r="S555" s="30">
        <f>IF(ISNA(VLOOKUP($A555,'Taxi in times'!$B$3684:$C$4389, 2, 0)), 'ICAO LTO Cycle times'!$D$8,VLOOKUP($A555,'Taxi in times'!$B$3684:$C$4389, 2, 0)*60)</f>
        <v>356.24430955993932</v>
      </c>
      <c r="T555" s="30">
        <f>IF(ISNA(VLOOKUP($A555,'Taxi in times'!$B$4389:$C$5084, 2, 0)), 'ICAO LTO Cycle times'!$D$8,VLOOKUP($A555,'Taxi in times'!$B$4389:$C$5084, 2, 0)*60)</f>
        <v>367.50741322169898</v>
      </c>
      <c r="U555" s="30">
        <f>IF(ISNA(VLOOKUP($A555,'Taxi in times'!$B$5085:$C$5749, 2, 0)), 'ICAO LTO Cycle times'!$D$8,VLOOKUP($A555,'Taxi in times'!$B$5085:$C$5749, 2, 0)*60)</f>
        <v>365.47625160462132</v>
      </c>
      <c r="V555" s="30">
        <f>IF(ISNA(VLOOKUP($A555,'Taxi in times'!$B$5750:$C$6509, 2, 0)), 'ICAO LTO Cycle times'!$D$8,VLOOKUP($A555,'Taxi in times'!$B$5750:$C$6509, 2, 0)*60)</f>
        <v>391.1467918236275</v>
      </c>
      <c r="W555" s="30">
        <f>IF(ISNA(VLOOKUP($A555,'Taxi in times'!$B$6510:$C$7239, 2, 0)), 'ICAO LTO Cycle times'!$D$8,VLOOKUP($A555,'Taxi in times'!$B$6510:$C$7239, 2, 0)*60)</f>
        <v>422.17092712705073</v>
      </c>
    </row>
    <row r="556" spans="1:23">
      <c r="A556" s="3" t="s">
        <v>1159</v>
      </c>
      <c r="B556" s="30">
        <f>IF(ISNA(VLOOKUP($A556,' Taxi out times'!$B$2:$C$483, 2, 0)), 'ICAO LTO Cycle times'!$D$7,VLOOKUP($A556,' Taxi out times'!$B$2:$C$483, 2, 0)*60)</f>
        <v>596.96498054474705</v>
      </c>
      <c r="C556" s="30">
        <f>IF(ISNA(VLOOKUP($A556,' Taxi out times'!$B$484:$C$1071, 2, 0)), 'ICAO LTO Cycle times'!$D$7,VLOOKUP($A556,' Taxi out times'!$B$484:$C$1071, 2, 0)*60)</f>
        <v>492.56983240223457</v>
      </c>
      <c r="D556" s="30">
        <f>IF(ISNA(VLOOKUP($A556,' Taxi out times'!$B$1072:$C$1692, 2, 0)), 'ICAO LTO Cycle times'!$D$7,VLOOKUP($A556,' Taxi out times'!$B$1072:$C$1692, 2, 0)*60)</f>
        <v>451.8451025056948</v>
      </c>
      <c r="E556" s="30">
        <f>IF(ISNA(VLOOKUP($A556,' Taxi out times'!$B$1693:$C$2329, 2, 0)), 'ICAO LTO Cycle times'!$D$7,VLOOKUP($A556,' Taxi out times'!$B$1693:$C$2329, 2, 0)*60)</f>
        <v>1140</v>
      </c>
      <c r="F556" s="30">
        <f>IF(ISNA(VLOOKUP($A556,' Taxi out times'!$B$2330:$C$2997, 2, 0)), 'ICAO LTO Cycle times'!$D$7,VLOOKUP($A556,' Taxi out times'!$B$2330:$C$2997, 2, 0)*60)</f>
        <v>1140</v>
      </c>
      <c r="G556" s="30">
        <f>IF(ISNA(VLOOKUP($A556,' Taxi out times'!$B$2998:$C$3661, 2, 0)), 'ICAO LTO Cycle times'!$D$7,VLOOKUP($A556,' Taxi out times'!$B$2998:$C$3661, 2, 0)*60)</f>
        <v>1140</v>
      </c>
      <c r="H556" s="30">
        <f>IF(ISNA(VLOOKUP($A556,' Taxi out times'!$B$3662:$C$4362, 2, 0)), 'ICAO LTO Cycle times'!$D$7,VLOOKUP($A556,' Taxi out times'!$B$3662:$C$4362, 2, 0)*60)</f>
        <v>1140</v>
      </c>
      <c r="I556" s="30">
        <f>IF(ISNA(VLOOKUP($A556,' Taxi out times'!$B$4363:$C$5052, 2, 0)), 'ICAO LTO Cycle times'!$D$7,VLOOKUP($A556,' Taxi out times'!$B$4363:$C$5052, 2, 0)*60)</f>
        <v>1140</v>
      </c>
      <c r="J556" s="30">
        <f>IF(ISNA(VLOOKUP($A556,' Taxi out times'!$B$5053:$C$5713, 2, 0)), 'ICAO LTO Cycle times'!$D$7,VLOOKUP($A556,' Taxi out times'!$B$5053:$C$5713, 2, 0)*60)</f>
        <v>1140</v>
      </c>
      <c r="K556" s="30">
        <f>IF(ISNA(VLOOKUP($A556,' Taxi out times'!$B$5714:$C$6466, 2, 0)), 'ICAO LTO Cycle times'!$D$7,VLOOKUP($A556,' Taxi out times'!$B$5713:$C$6466, 2, 0)*60)</f>
        <v>1140</v>
      </c>
      <c r="L556" s="30">
        <f>IF(ISNA(VLOOKUP($A556,' Taxi out times'!$B$6467:$C$7195, 2, 0)), 'ICAO LTO Cycle times'!$D$7,VLOOKUP($A556,' Taxi out times'!$B$6467:$C$7195, 2, 0)*60)</f>
        <v>1140</v>
      </c>
      <c r="M556" s="30">
        <f>IF(ISNA(VLOOKUP($A556,'Taxi in times'!$B$2:$C$483, 2, 0)), 'ICAO LTO Cycle times'!$D$8,VLOOKUP($A556,'Taxi in times'!$B$2:$C$483, 2, 0)*60)</f>
        <v>289.41176470588232</v>
      </c>
      <c r="N556" s="30">
        <f>IF(ISNA(VLOOKUP($A556,'Taxi in times'!$B$483:$C$1074, 2, 0)), 'ICAO LTO Cycle times'!$D$8,VLOOKUP($A556,'Taxi in times'!$B$483:$C$1074, 2, 0)*60)</f>
        <v>303.85474860335194</v>
      </c>
      <c r="O556" s="30">
        <f>IF(ISNA(VLOOKUP($A556,'Taxi in times'!$B$1074:$C$1700, 2, 0)), 'ICAO LTO Cycle times'!$D$8,VLOOKUP($A556,'Taxi in times'!$B$1074:$C$1700, 2, 0)*60)</f>
        <v>328.9795918367347</v>
      </c>
      <c r="P556" s="30">
        <f>IF(ISNA(VLOOKUP($A556,'Taxi in times'!$B$1700:$C$2346, 2, 0)), 'ICAO LTO Cycle times'!$D$8,VLOOKUP($A556,'Taxi in times'!$B$1700:$C$2346, 2, 0)*60)</f>
        <v>420</v>
      </c>
      <c r="Q556" s="30">
        <f>IF(ISNA(VLOOKUP($A556,'Taxi in times'!$B$2346:$C$3020, 2, 0)), 'ICAO LTO Cycle times'!$D$8,VLOOKUP($A556,'Taxi in times'!$B$2346:$C$3020, 2, 0)*60)</f>
        <v>420</v>
      </c>
      <c r="R556" s="30">
        <f>IF(ISNA(VLOOKUP($A556,'Taxi in times'!$B$3020:$C$3684, 2, 0)), 'ICAO LTO Cycle times'!$D$8,VLOOKUP($A556,'Taxi in times'!$B$3020:$C$3684, 2, 0)*60)</f>
        <v>420</v>
      </c>
      <c r="S556" s="30">
        <f>IF(ISNA(VLOOKUP($A556,'Taxi in times'!$B$3684:$C$4389, 2, 0)), 'ICAO LTO Cycle times'!$D$8,VLOOKUP($A556,'Taxi in times'!$B$3684:$C$4389, 2, 0)*60)</f>
        <v>420</v>
      </c>
      <c r="T556" s="30">
        <f>IF(ISNA(VLOOKUP($A556,'Taxi in times'!$B$4389:$C$5084, 2, 0)), 'ICAO LTO Cycle times'!$D$8,VLOOKUP($A556,'Taxi in times'!$B$4389:$C$5084, 2, 0)*60)</f>
        <v>420</v>
      </c>
      <c r="U556" s="30">
        <f>IF(ISNA(VLOOKUP($A556,'Taxi in times'!$B$5085:$C$5749, 2, 0)), 'ICAO LTO Cycle times'!$D$8,VLOOKUP($A556,'Taxi in times'!$B$5085:$C$5749, 2, 0)*60)</f>
        <v>420</v>
      </c>
      <c r="V556" s="30">
        <f>IF(ISNA(VLOOKUP($A556,'Taxi in times'!$B$5750:$C$6509, 2, 0)), 'ICAO LTO Cycle times'!$D$8,VLOOKUP($A556,'Taxi in times'!$B$5750:$C$6509, 2, 0)*60)</f>
        <v>420</v>
      </c>
      <c r="W556" s="30">
        <f>IF(ISNA(VLOOKUP($A556,'Taxi in times'!$B$6510:$C$7239, 2, 0)), 'ICAO LTO Cycle times'!$D$8,VLOOKUP($A556,'Taxi in times'!$B$6510:$C$7239, 2, 0)*60)</f>
        <v>420</v>
      </c>
    </row>
    <row r="557" spans="1:23">
      <c r="A557" s="3" t="s">
        <v>809</v>
      </c>
      <c r="B557" s="30">
        <f>IF(ISNA(VLOOKUP($A557,' Taxi out times'!$B$2:$C$483, 2, 0)), 'ICAO LTO Cycle times'!$D$7,VLOOKUP($A557,' Taxi out times'!$B$2:$C$483, 2, 0)*60)</f>
        <v>613.71538956857694</v>
      </c>
      <c r="C557" s="30">
        <f>IF(ISNA(VLOOKUP($A557,' Taxi out times'!$B$484:$C$1071, 2, 0)), 'ICAO LTO Cycle times'!$D$7,VLOOKUP($A557,' Taxi out times'!$B$484:$C$1071, 2, 0)*60)</f>
        <v>601.26605504587155</v>
      </c>
      <c r="D557" s="30">
        <f>IF(ISNA(VLOOKUP($A557,' Taxi out times'!$B$1072:$C$1692, 2, 0)), 'ICAO LTO Cycle times'!$D$7,VLOOKUP($A557,' Taxi out times'!$B$1072:$C$1692, 2, 0)*60)</f>
        <v>592.75167785234896</v>
      </c>
      <c r="E557" s="30">
        <f>IF(ISNA(VLOOKUP($A557,' Taxi out times'!$B$1693:$C$2329, 2, 0)), 'ICAO LTO Cycle times'!$D$7,VLOOKUP($A557,' Taxi out times'!$B$1693:$C$2329, 2, 0)*60)</f>
        <v>611.39655862344944</v>
      </c>
      <c r="F557" s="30">
        <f>IF(ISNA(VLOOKUP($A557,' Taxi out times'!$B$2330:$C$2997, 2, 0)), 'ICAO LTO Cycle times'!$D$7,VLOOKUP($A557,' Taxi out times'!$B$2330:$C$2997, 2, 0)*60)</f>
        <v>618.29439252336454</v>
      </c>
      <c r="G557" s="30">
        <f>IF(ISNA(VLOOKUP($A557,' Taxi out times'!$B$2998:$C$3661, 2, 0)), 'ICAO LTO Cycle times'!$D$7,VLOOKUP($A557,' Taxi out times'!$B$2998:$C$3661, 2, 0)*60)</f>
        <v>595.66587644679964</v>
      </c>
      <c r="H557" s="30">
        <f>IF(ISNA(VLOOKUP($A557,' Taxi out times'!$B$3662:$C$4362, 2, 0)), 'ICAO LTO Cycle times'!$D$7,VLOOKUP($A557,' Taxi out times'!$B$3662:$C$4362, 2, 0)*60)</f>
        <v>462.46646698788902</v>
      </c>
      <c r="I557" s="30">
        <f>IF(ISNA(VLOOKUP($A557,' Taxi out times'!$B$4363:$C$5052, 2, 0)), 'ICAO LTO Cycle times'!$D$7,VLOOKUP($A557,' Taxi out times'!$B$4363:$C$5052, 2, 0)*60)</f>
        <v>462.1888581588305</v>
      </c>
      <c r="J557" s="30">
        <f>IF(ISNA(VLOOKUP($A557,' Taxi out times'!$B$5053:$C$5713, 2, 0)), 'ICAO LTO Cycle times'!$D$7,VLOOKUP($A557,' Taxi out times'!$B$5053:$C$5713, 2, 0)*60)</f>
        <v>492.45381062355659</v>
      </c>
      <c r="K557" s="30">
        <f>IF(ISNA(VLOOKUP($A557,' Taxi out times'!$B$5714:$C$6466, 2, 0)), 'ICAO LTO Cycle times'!$D$7,VLOOKUP($A557,' Taxi out times'!$B$5713:$C$6466, 2, 0)*60)</f>
        <v>651.07462201268083</v>
      </c>
      <c r="L557" s="30">
        <f>IF(ISNA(VLOOKUP($A557,' Taxi out times'!$B$6467:$C$7195, 2, 0)), 'ICAO LTO Cycle times'!$D$7,VLOOKUP($A557,' Taxi out times'!$B$6467:$C$7195, 2, 0)*60)</f>
        <v>682.13547995139743</v>
      </c>
      <c r="M557" s="30">
        <f>IF(ISNA(VLOOKUP($A557,'Taxi in times'!$B$2:$C$483, 2, 0)), 'ICAO LTO Cycle times'!$D$8,VLOOKUP($A557,'Taxi in times'!$B$2:$C$483, 2, 0)*60)</f>
        <v>352.69397590361444</v>
      </c>
      <c r="N557" s="30">
        <f>IF(ISNA(VLOOKUP($A557,'Taxi in times'!$B$483:$C$1074, 2, 0)), 'ICAO LTO Cycle times'!$D$8,VLOOKUP($A557,'Taxi in times'!$B$483:$C$1074, 2, 0)*60)</f>
        <v>357.12892410850355</v>
      </c>
      <c r="O557" s="30">
        <f>IF(ISNA(VLOOKUP($A557,'Taxi in times'!$B$1074:$C$1700, 2, 0)), 'ICAO LTO Cycle times'!$D$8,VLOOKUP($A557,'Taxi in times'!$B$1074:$C$1700, 2, 0)*60)</f>
        <v>370.45434494927213</v>
      </c>
      <c r="P557" s="30">
        <f>IF(ISNA(VLOOKUP($A557,'Taxi in times'!$B$1700:$C$2346, 2, 0)), 'ICAO LTO Cycle times'!$D$8,VLOOKUP($A557,'Taxi in times'!$B$1700:$C$2346, 2, 0)*60)</f>
        <v>369.93164455166868</v>
      </c>
      <c r="Q557" s="30">
        <f>IF(ISNA(VLOOKUP($A557,'Taxi in times'!$B$2346:$C$3020, 2, 0)), 'ICAO LTO Cycle times'!$D$8,VLOOKUP($A557,'Taxi in times'!$B$2346:$C$3020, 2, 0)*60)</f>
        <v>366.77861246133449</v>
      </c>
      <c r="R557" s="30">
        <f>IF(ISNA(VLOOKUP($A557,'Taxi in times'!$B$3020:$C$3684, 2, 0)), 'ICAO LTO Cycle times'!$D$8,VLOOKUP($A557,'Taxi in times'!$B$3020:$C$3684, 2, 0)*60)</f>
        <v>347.43933054393307</v>
      </c>
      <c r="S557" s="30">
        <f>IF(ISNA(VLOOKUP($A557,'Taxi in times'!$B$3684:$C$4389, 2, 0)), 'ICAO LTO Cycle times'!$D$8,VLOOKUP($A557,'Taxi in times'!$B$3684:$C$4389, 2, 0)*60)</f>
        <v>329.96082528075215</v>
      </c>
      <c r="T557" s="30">
        <f>IF(ISNA(VLOOKUP($A557,'Taxi in times'!$B$4389:$C$5084, 2, 0)), 'ICAO LTO Cycle times'!$D$8,VLOOKUP($A557,'Taxi in times'!$B$4389:$C$5084, 2, 0)*60)</f>
        <v>331.52088258471235</v>
      </c>
      <c r="U557" s="30">
        <f>IF(ISNA(VLOOKUP($A557,'Taxi in times'!$B$5085:$C$5749, 2, 0)), 'ICAO LTO Cycle times'!$D$8,VLOOKUP($A557,'Taxi in times'!$B$5085:$C$5749, 2, 0)*60)</f>
        <v>332.98460661345496</v>
      </c>
      <c r="V557" s="30">
        <f>IF(ISNA(VLOOKUP($A557,'Taxi in times'!$B$5750:$C$6509, 2, 0)), 'ICAO LTO Cycle times'!$D$8,VLOOKUP($A557,'Taxi in times'!$B$5750:$C$6509, 2, 0)*60)</f>
        <v>317.11250603573154</v>
      </c>
      <c r="W557" s="30">
        <f>IF(ISNA(VLOOKUP($A557,'Taxi in times'!$B$6510:$C$7239, 2, 0)), 'ICAO LTO Cycle times'!$D$8,VLOOKUP($A557,'Taxi in times'!$B$6510:$C$7239, 2, 0)*60)</f>
        <v>307.00571772494737</v>
      </c>
    </row>
    <row r="558" spans="1:23">
      <c r="A558" s="3" t="s">
        <v>810</v>
      </c>
      <c r="B558" s="30">
        <f>IF(ISNA(VLOOKUP($A558,' Taxi out times'!$B$2:$C$483, 2, 0)), 'ICAO LTO Cycle times'!$D$7,VLOOKUP($A558,' Taxi out times'!$B$2:$C$483, 2, 0)*60)</f>
        <v>787.98178685700225</v>
      </c>
      <c r="C558" s="30">
        <f>IF(ISNA(VLOOKUP($A558,' Taxi out times'!$B$484:$C$1071, 2, 0)), 'ICAO LTO Cycle times'!$D$7,VLOOKUP($A558,' Taxi out times'!$B$484:$C$1071, 2, 0)*60)</f>
        <v>819.55984471540273</v>
      </c>
      <c r="D558" s="30">
        <f>IF(ISNA(VLOOKUP($A558,' Taxi out times'!$B$1072:$C$1692, 2, 0)), 'ICAO LTO Cycle times'!$D$7,VLOOKUP($A558,' Taxi out times'!$B$1072:$C$1692, 2, 0)*60)</f>
        <v>817.32611370908194</v>
      </c>
      <c r="E558" s="30">
        <f>IF(ISNA(VLOOKUP($A558,' Taxi out times'!$B$1693:$C$2329, 2, 0)), 'ICAO LTO Cycle times'!$D$7,VLOOKUP($A558,' Taxi out times'!$B$1693:$C$2329, 2, 0)*60)</f>
        <v>798.40591618734584</v>
      </c>
      <c r="F558" s="30">
        <f>IF(ISNA(VLOOKUP($A558,' Taxi out times'!$B$2330:$C$2997, 2, 0)), 'ICAO LTO Cycle times'!$D$7,VLOOKUP($A558,' Taxi out times'!$B$2330:$C$2997, 2, 0)*60)</f>
        <v>746.36106990765109</v>
      </c>
      <c r="G558" s="30">
        <f>IF(ISNA(VLOOKUP($A558,' Taxi out times'!$B$2998:$C$3661, 2, 0)), 'ICAO LTO Cycle times'!$D$7,VLOOKUP($A558,' Taxi out times'!$B$2998:$C$3661, 2, 0)*60)</f>
        <v>745.96128720058061</v>
      </c>
      <c r="H558" s="30">
        <f>IF(ISNA(VLOOKUP($A558,' Taxi out times'!$B$3662:$C$4362, 2, 0)), 'ICAO LTO Cycle times'!$D$7,VLOOKUP($A558,' Taxi out times'!$B$3662:$C$4362, 2, 0)*60)</f>
        <v>431.12844674441953</v>
      </c>
      <c r="I558" s="30">
        <f>IF(ISNA(VLOOKUP($A558,' Taxi out times'!$B$4363:$C$5052, 2, 0)), 'ICAO LTO Cycle times'!$D$7,VLOOKUP($A558,' Taxi out times'!$B$4363:$C$5052, 2, 0)*60)</f>
        <v>446.67070625462867</v>
      </c>
      <c r="J558" s="30">
        <f>IF(ISNA(VLOOKUP($A558,' Taxi out times'!$B$5053:$C$5713, 2, 0)), 'ICAO LTO Cycle times'!$D$7,VLOOKUP($A558,' Taxi out times'!$B$5053:$C$5713, 2, 0)*60)</f>
        <v>451.60886688421289</v>
      </c>
      <c r="K558" s="30">
        <f>IF(ISNA(VLOOKUP($A558,' Taxi out times'!$B$5714:$C$6466, 2, 0)), 'ICAO LTO Cycle times'!$D$7,VLOOKUP($A558,' Taxi out times'!$B$5713:$C$6466, 2, 0)*60)</f>
        <v>691.55626820840575</v>
      </c>
      <c r="L558" s="30">
        <f>IF(ISNA(VLOOKUP($A558,' Taxi out times'!$B$6467:$C$7195, 2, 0)), 'ICAO LTO Cycle times'!$D$7,VLOOKUP($A558,' Taxi out times'!$B$6467:$C$7195, 2, 0)*60)</f>
        <v>745.28987978514795</v>
      </c>
      <c r="M558" s="30">
        <f>IF(ISNA(VLOOKUP($A558,'Taxi in times'!$B$2:$C$483, 2, 0)), 'ICAO LTO Cycle times'!$D$8,VLOOKUP($A558,'Taxi in times'!$B$2:$C$483, 2, 0)*60)</f>
        <v>292.557523486832</v>
      </c>
      <c r="N558" s="30">
        <f>IF(ISNA(VLOOKUP($A558,'Taxi in times'!$B$483:$C$1074, 2, 0)), 'ICAO LTO Cycle times'!$D$8,VLOOKUP($A558,'Taxi in times'!$B$483:$C$1074, 2, 0)*60)</f>
        <v>294.18259371667625</v>
      </c>
      <c r="O558" s="30">
        <f>IF(ISNA(VLOOKUP($A558,'Taxi in times'!$B$1074:$C$1700, 2, 0)), 'ICAO LTO Cycle times'!$D$8,VLOOKUP($A558,'Taxi in times'!$B$1074:$C$1700, 2, 0)*60)</f>
        <v>295.34772771985047</v>
      </c>
      <c r="P558" s="30">
        <f>IF(ISNA(VLOOKUP($A558,'Taxi in times'!$B$1700:$C$2346, 2, 0)), 'ICAO LTO Cycle times'!$D$8,VLOOKUP($A558,'Taxi in times'!$B$1700:$C$2346, 2, 0)*60)</f>
        <v>295.49888031848718</v>
      </c>
      <c r="Q558" s="30">
        <f>IF(ISNA(VLOOKUP($A558,'Taxi in times'!$B$2346:$C$3020, 2, 0)), 'ICAO LTO Cycle times'!$D$8,VLOOKUP($A558,'Taxi in times'!$B$2346:$C$3020, 2, 0)*60)</f>
        <v>286.74335182705187</v>
      </c>
      <c r="R558" s="30">
        <f>IF(ISNA(VLOOKUP($A558,'Taxi in times'!$B$3020:$C$3684, 2, 0)), 'ICAO LTO Cycle times'!$D$8,VLOOKUP($A558,'Taxi in times'!$B$3020:$C$3684, 2, 0)*60)</f>
        <v>276.35539613678776</v>
      </c>
      <c r="S558" s="30">
        <f>IF(ISNA(VLOOKUP($A558,'Taxi in times'!$B$3684:$C$4389, 2, 0)), 'ICAO LTO Cycle times'!$D$8,VLOOKUP($A558,'Taxi in times'!$B$3684:$C$4389, 2, 0)*60)</f>
        <v>283.000154726907</v>
      </c>
      <c r="T558" s="30">
        <f>IF(ISNA(VLOOKUP($A558,'Taxi in times'!$B$4389:$C$5084, 2, 0)), 'ICAO LTO Cycle times'!$D$8,VLOOKUP($A558,'Taxi in times'!$B$4389:$C$5084, 2, 0)*60)</f>
        <v>283.64527170630214</v>
      </c>
      <c r="U558" s="30">
        <f>IF(ISNA(VLOOKUP($A558,'Taxi in times'!$B$5085:$C$5749, 2, 0)), 'ICAO LTO Cycle times'!$D$8,VLOOKUP($A558,'Taxi in times'!$B$5085:$C$5749, 2, 0)*60)</f>
        <v>282.42279428339572</v>
      </c>
      <c r="V558" s="30">
        <f>IF(ISNA(VLOOKUP($A558,'Taxi in times'!$B$5750:$C$6509, 2, 0)), 'ICAO LTO Cycle times'!$D$8,VLOOKUP($A558,'Taxi in times'!$B$5750:$C$6509, 2, 0)*60)</f>
        <v>256.79739743358039</v>
      </c>
      <c r="W558" s="30">
        <f>IF(ISNA(VLOOKUP($A558,'Taxi in times'!$B$6510:$C$7239, 2, 0)), 'ICAO LTO Cycle times'!$D$8,VLOOKUP($A558,'Taxi in times'!$B$6510:$C$7239, 2, 0)*60)</f>
        <v>249.76252960378932</v>
      </c>
    </row>
    <row r="559" spans="1:23">
      <c r="A559" s="3" t="s">
        <v>811</v>
      </c>
      <c r="B559" s="30">
        <f>IF(ISNA(VLOOKUP($A559,' Taxi out times'!$B$2:$C$483, 2, 0)), 'ICAO LTO Cycle times'!$D$7,VLOOKUP($A559,' Taxi out times'!$B$2:$C$483, 2, 0)*60)</f>
        <v>1140</v>
      </c>
      <c r="C559" s="30">
        <f>IF(ISNA(VLOOKUP($A559,' Taxi out times'!$B$484:$C$1071, 2, 0)), 'ICAO LTO Cycle times'!$D$7,VLOOKUP($A559,' Taxi out times'!$B$484:$C$1071, 2, 0)*60)</f>
        <v>1140</v>
      </c>
      <c r="D559" s="30">
        <f>IF(ISNA(VLOOKUP($A559,' Taxi out times'!$B$1072:$C$1692, 2, 0)), 'ICAO LTO Cycle times'!$D$7,VLOOKUP($A559,' Taxi out times'!$B$1072:$C$1692, 2, 0)*60)</f>
        <v>1140</v>
      </c>
      <c r="E559" s="30">
        <f>IF(ISNA(VLOOKUP($A559,' Taxi out times'!$B$1693:$C$2329, 2, 0)), 'ICAO LTO Cycle times'!$D$7,VLOOKUP($A559,' Taxi out times'!$B$1693:$C$2329, 2, 0)*60)</f>
        <v>425.49237170596393</v>
      </c>
      <c r="F559" s="30">
        <f>IF(ISNA(VLOOKUP($A559,' Taxi out times'!$B$2330:$C$2997, 2, 0)), 'ICAO LTO Cycle times'!$D$7,VLOOKUP($A559,' Taxi out times'!$B$2330:$C$2997, 2, 0)*60)</f>
        <v>549.80544747081706</v>
      </c>
      <c r="G559" s="30">
        <f>IF(ISNA(VLOOKUP($A559,' Taxi out times'!$B$2998:$C$3661, 2, 0)), 'ICAO LTO Cycle times'!$D$7,VLOOKUP($A559,' Taxi out times'!$B$2998:$C$3661, 2, 0)*60)</f>
        <v>514.85714285714289</v>
      </c>
      <c r="H559" s="30">
        <f>IF(ISNA(VLOOKUP($A559,' Taxi out times'!$B$3662:$C$4362, 2, 0)), 'ICAO LTO Cycle times'!$D$7,VLOOKUP($A559,' Taxi out times'!$B$3662:$C$4362, 2, 0)*60)</f>
        <v>500.88285229202035</v>
      </c>
      <c r="I559" s="30">
        <f>IF(ISNA(VLOOKUP($A559,' Taxi out times'!$B$4363:$C$5052, 2, 0)), 'ICAO LTO Cycle times'!$D$7,VLOOKUP($A559,' Taxi out times'!$B$4363:$C$5052, 2, 0)*60)</f>
        <v>587.93478260869574</v>
      </c>
      <c r="J559" s="30">
        <f>IF(ISNA(VLOOKUP($A559,' Taxi out times'!$B$5053:$C$5713, 2, 0)), 'ICAO LTO Cycle times'!$D$7,VLOOKUP($A559,' Taxi out times'!$B$5053:$C$5713, 2, 0)*60)</f>
        <v>631.29568106312297</v>
      </c>
      <c r="K559" s="30">
        <f>IF(ISNA(VLOOKUP($A559,' Taxi out times'!$B$5714:$C$6466, 2, 0)), 'ICAO LTO Cycle times'!$D$7,VLOOKUP($A559,' Taxi out times'!$B$5713:$C$6466, 2, 0)*60)</f>
        <v>674.1448382126348</v>
      </c>
      <c r="L559" s="30">
        <f>IF(ISNA(VLOOKUP($A559,' Taxi out times'!$B$6467:$C$7195, 2, 0)), 'ICAO LTO Cycle times'!$D$7,VLOOKUP($A559,' Taxi out times'!$B$6467:$C$7195, 2, 0)*60)</f>
        <v>551.08695652173913</v>
      </c>
      <c r="M559" s="30">
        <f>IF(ISNA(VLOOKUP($A559,'Taxi in times'!$B$2:$C$483, 2, 0)), 'ICAO LTO Cycle times'!$D$8,VLOOKUP($A559,'Taxi in times'!$B$2:$C$483, 2, 0)*60)</f>
        <v>420</v>
      </c>
      <c r="N559" s="30">
        <f>IF(ISNA(VLOOKUP($A559,'Taxi in times'!$B$483:$C$1074, 2, 0)), 'ICAO LTO Cycle times'!$D$8,VLOOKUP($A559,'Taxi in times'!$B$483:$C$1074, 2, 0)*60)</f>
        <v>420</v>
      </c>
      <c r="O559" s="30">
        <f>IF(ISNA(VLOOKUP($A559,'Taxi in times'!$B$1074:$C$1700, 2, 0)), 'ICAO LTO Cycle times'!$D$8,VLOOKUP($A559,'Taxi in times'!$B$1074:$C$1700, 2, 0)*60)</f>
        <v>420</v>
      </c>
      <c r="P559" s="30">
        <f>IF(ISNA(VLOOKUP($A559,'Taxi in times'!$B$1700:$C$2346, 2, 0)), 'ICAO LTO Cycle times'!$D$8,VLOOKUP($A559,'Taxi in times'!$B$1700:$C$2346, 2, 0)*60)</f>
        <v>262.18836565096956</v>
      </c>
      <c r="Q559" s="30">
        <f>IF(ISNA(VLOOKUP($A559,'Taxi in times'!$B$2346:$C$3020, 2, 0)), 'ICAO LTO Cycle times'!$D$8,VLOOKUP($A559,'Taxi in times'!$B$2346:$C$3020, 2, 0)*60)</f>
        <v>347.48031496062993</v>
      </c>
      <c r="R559" s="30">
        <f>IF(ISNA(VLOOKUP($A559,'Taxi in times'!$B$3020:$C$3684, 2, 0)), 'ICAO LTO Cycle times'!$D$8,VLOOKUP($A559,'Taxi in times'!$B$3020:$C$3684, 2, 0)*60)</f>
        <v>282.55591054313095</v>
      </c>
      <c r="S559" s="30">
        <f>IF(ISNA(VLOOKUP($A559,'Taxi in times'!$B$3684:$C$4389, 2, 0)), 'ICAO LTO Cycle times'!$D$8,VLOOKUP($A559,'Taxi in times'!$B$3684:$C$4389, 2, 0)*60)</f>
        <v>278.40407470288625</v>
      </c>
      <c r="T559" s="30">
        <f>IF(ISNA(VLOOKUP($A559,'Taxi in times'!$B$4389:$C$5084, 2, 0)), 'ICAO LTO Cycle times'!$D$8,VLOOKUP($A559,'Taxi in times'!$B$4389:$C$5084, 2, 0)*60)</f>
        <v>257.93478260869563</v>
      </c>
      <c r="U559" s="30">
        <f>IF(ISNA(VLOOKUP($A559,'Taxi in times'!$B$5085:$C$5749, 2, 0)), 'ICAO LTO Cycle times'!$D$8,VLOOKUP($A559,'Taxi in times'!$B$5085:$C$5749, 2, 0)*60)</f>
        <v>259.93288590604027</v>
      </c>
      <c r="V559" s="30">
        <f>IF(ISNA(VLOOKUP($A559,'Taxi in times'!$B$5750:$C$6509, 2, 0)), 'ICAO LTO Cycle times'!$D$8,VLOOKUP($A559,'Taxi in times'!$B$5750:$C$6509, 2, 0)*60)</f>
        <v>266.65634674922603</v>
      </c>
      <c r="W559" s="30">
        <f>IF(ISNA(VLOOKUP($A559,'Taxi in times'!$B$6510:$C$7239, 2, 0)), 'ICAO LTO Cycle times'!$D$8,VLOOKUP($A559,'Taxi in times'!$B$6510:$C$7239, 2, 0)*60)</f>
        <v>231.97106690777576</v>
      </c>
    </row>
    <row r="560" spans="1:23">
      <c r="A560" s="3" t="s">
        <v>812</v>
      </c>
      <c r="B560" s="30">
        <f>IF(ISNA(VLOOKUP($A560,' Taxi out times'!$B$2:$C$483, 2, 0)), 'ICAO LTO Cycle times'!$D$7,VLOOKUP($A560,' Taxi out times'!$B$2:$C$483, 2, 0)*60)</f>
        <v>1140</v>
      </c>
      <c r="C560" s="30">
        <f>IF(ISNA(VLOOKUP($A560,' Taxi out times'!$B$484:$C$1071, 2, 0)), 'ICAO LTO Cycle times'!$D$7,VLOOKUP($A560,' Taxi out times'!$B$484:$C$1071, 2, 0)*60)</f>
        <v>1140</v>
      </c>
      <c r="D560" s="30">
        <f>IF(ISNA(VLOOKUP($A560,' Taxi out times'!$B$1072:$C$1692, 2, 0)), 'ICAO LTO Cycle times'!$D$7,VLOOKUP($A560,' Taxi out times'!$B$1072:$C$1692, 2, 0)*60)</f>
        <v>1140</v>
      </c>
      <c r="E560" s="30">
        <f>IF(ISNA(VLOOKUP($A560,' Taxi out times'!$B$1693:$C$2329, 2, 0)), 'ICAO LTO Cycle times'!$D$7,VLOOKUP($A560,' Taxi out times'!$B$1693:$C$2329, 2, 0)*60)</f>
        <v>1140</v>
      </c>
      <c r="F560" s="30">
        <f>IF(ISNA(VLOOKUP($A560,' Taxi out times'!$B$2330:$C$2997, 2, 0)), 'ICAO LTO Cycle times'!$D$7,VLOOKUP($A560,' Taxi out times'!$B$2330:$C$2997, 2, 0)*60)</f>
        <v>405</v>
      </c>
      <c r="G560" s="30">
        <f>IF(ISNA(VLOOKUP($A560,' Taxi out times'!$B$2998:$C$3661, 2, 0)), 'ICAO LTO Cycle times'!$D$7,VLOOKUP($A560,' Taxi out times'!$B$2998:$C$3661, 2, 0)*60)</f>
        <v>457.10059171597629</v>
      </c>
      <c r="H560" s="30">
        <f>IF(ISNA(VLOOKUP($A560,' Taxi out times'!$B$3662:$C$4362, 2, 0)), 'ICAO LTO Cycle times'!$D$7,VLOOKUP($A560,' Taxi out times'!$B$3662:$C$4362, 2, 0)*60)</f>
        <v>460.2439024390244</v>
      </c>
      <c r="I560" s="30">
        <f>IF(ISNA(VLOOKUP($A560,' Taxi out times'!$B$4363:$C$5052, 2, 0)), 'ICAO LTO Cycle times'!$D$7,VLOOKUP($A560,' Taxi out times'!$B$4363:$C$5052, 2, 0)*60)</f>
        <v>565.60411311053986</v>
      </c>
      <c r="J560" s="30">
        <f>IF(ISNA(VLOOKUP($A560,' Taxi out times'!$B$5053:$C$5713, 2, 0)), 'ICAO LTO Cycle times'!$D$7,VLOOKUP($A560,' Taxi out times'!$B$5053:$C$5713, 2, 0)*60)</f>
        <v>528.35036496350358</v>
      </c>
      <c r="K560" s="30">
        <f>IF(ISNA(VLOOKUP($A560,' Taxi out times'!$B$5714:$C$6466, 2, 0)), 'ICAO LTO Cycle times'!$D$7,VLOOKUP($A560,' Taxi out times'!$B$5713:$C$6466, 2, 0)*60)</f>
        <v>596.3291139240506</v>
      </c>
      <c r="L560" s="30">
        <f>IF(ISNA(VLOOKUP($A560,' Taxi out times'!$B$6467:$C$7195, 2, 0)), 'ICAO LTO Cycle times'!$D$7,VLOOKUP($A560,' Taxi out times'!$B$6467:$C$7195, 2, 0)*60)</f>
        <v>500.82191780821921</v>
      </c>
      <c r="M560" s="30">
        <f>IF(ISNA(VLOOKUP($A560,'Taxi in times'!$B$2:$C$483, 2, 0)), 'ICAO LTO Cycle times'!$D$8,VLOOKUP($A560,'Taxi in times'!$B$2:$C$483, 2, 0)*60)</f>
        <v>420</v>
      </c>
      <c r="N560" s="30">
        <f>IF(ISNA(VLOOKUP($A560,'Taxi in times'!$B$483:$C$1074, 2, 0)), 'ICAO LTO Cycle times'!$D$8,VLOOKUP($A560,'Taxi in times'!$B$483:$C$1074, 2, 0)*60)</f>
        <v>420</v>
      </c>
      <c r="O560" s="30">
        <f>IF(ISNA(VLOOKUP($A560,'Taxi in times'!$B$1074:$C$1700, 2, 0)), 'ICAO LTO Cycle times'!$D$8,VLOOKUP($A560,'Taxi in times'!$B$1074:$C$1700, 2, 0)*60)</f>
        <v>420</v>
      </c>
      <c r="P560" s="30">
        <f>IF(ISNA(VLOOKUP($A560,'Taxi in times'!$B$1700:$C$2346, 2, 0)), 'ICAO LTO Cycle times'!$D$8,VLOOKUP($A560,'Taxi in times'!$B$1700:$C$2346, 2, 0)*60)</f>
        <v>420</v>
      </c>
      <c r="Q560" s="30">
        <f>IF(ISNA(VLOOKUP($A560,'Taxi in times'!$B$2346:$C$3020, 2, 0)), 'ICAO LTO Cycle times'!$D$8,VLOOKUP($A560,'Taxi in times'!$B$2346:$C$3020, 2, 0)*60)</f>
        <v>254.56310679611653</v>
      </c>
      <c r="R560" s="30">
        <f>IF(ISNA(VLOOKUP($A560,'Taxi in times'!$B$3020:$C$3684, 2, 0)), 'ICAO LTO Cycle times'!$D$8,VLOOKUP($A560,'Taxi in times'!$B$3020:$C$3684, 2, 0)*60)</f>
        <v>275</v>
      </c>
      <c r="S560" s="30">
        <f>IF(ISNA(VLOOKUP($A560,'Taxi in times'!$B$3684:$C$4389, 2, 0)), 'ICAO LTO Cycle times'!$D$8,VLOOKUP($A560,'Taxi in times'!$B$3684:$C$4389, 2, 0)*60)</f>
        <v>298.39024390243907</v>
      </c>
      <c r="T560" s="30">
        <f>IF(ISNA(VLOOKUP($A560,'Taxi in times'!$B$4389:$C$5084, 2, 0)), 'ICAO LTO Cycle times'!$D$8,VLOOKUP($A560,'Taxi in times'!$B$4389:$C$5084, 2, 0)*60)</f>
        <v>319.74293059125961</v>
      </c>
      <c r="U560" s="30">
        <f>IF(ISNA(VLOOKUP($A560,'Taxi in times'!$B$5085:$C$5749, 2, 0)), 'ICAO LTO Cycle times'!$D$8,VLOOKUP($A560,'Taxi in times'!$B$5085:$C$5749, 2, 0)*60)</f>
        <v>342.35807860262008</v>
      </c>
      <c r="V560" s="30">
        <f>IF(ISNA(VLOOKUP($A560,'Taxi in times'!$B$5750:$C$6509, 2, 0)), 'ICAO LTO Cycle times'!$D$8,VLOOKUP($A560,'Taxi in times'!$B$5750:$C$6509, 2, 0)*60)</f>
        <v>347.34177215189874</v>
      </c>
      <c r="W560" s="30">
        <f>IF(ISNA(VLOOKUP($A560,'Taxi in times'!$B$6510:$C$7239, 2, 0)), 'ICAO LTO Cycle times'!$D$8,VLOOKUP($A560,'Taxi in times'!$B$6510:$C$7239, 2, 0)*60)</f>
        <v>301.90045248868779</v>
      </c>
    </row>
    <row r="561" spans="1:23">
      <c r="A561" s="3" t="s">
        <v>1181</v>
      </c>
      <c r="B561" s="30">
        <f>IF(ISNA(VLOOKUP($A561,' Taxi out times'!$B$2:$C$483, 2, 0)), 'ICAO LTO Cycle times'!$D$7,VLOOKUP($A561,' Taxi out times'!$B$2:$C$483, 2, 0)*60)</f>
        <v>1140</v>
      </c>
      <c r="C561" s="30">
        <f>IF(ISNA(VLOOKUP($A561,' Taxi out times'!$B$484:$C$1071, 2, 0)), 'ICAO LTO Cycle times'!$D$7,VLOOKUP($A561,' Taxi out times'!$B$484:$C$1071, 2, 0)*60)</f>
        <v>1140</v>
      </c>
      <c r="D561" s="30">
        <f>IF(ISNA(VLOOKUP($A561,' Taxi out times'!$B$1072:$C$1692, 2, 0)), 'ICAO LTO Cycle times'!$D$7,VLOOKUP($A561,' Taxi out times'!$B$1072:$C$1692, 2, 0)*60)</f>
        <v>413.39449541284404</v>
      </c>
      <c r="E561" s="30">
        <f>IF(ISNA(VLOOKUP($A561,' Taxi out times'!$B$1693:$C$2329, 2, 0)), 'ICAO LTO Cycle times'!$D$7,VLOOKUP($A561,' Taxi out times'!$B$1693:$C$2329, 2, 0)*60)</f>
        <v>1140</v>
      </c>
      <c r="F561" s="30">
        <f>IF(ISNA(VLOOKUP($A561,' Taxi out times'!$B$2330:$C$2997, 2, 0)), 'ICAO LTO Cycle times'!$D$7,VLOOKUP($A561,' Taxi out times'!$B$2330:$C$2997, 2, 0)*60)</f>
        <v>1140</v>
      </c>
      <c r="G561" s="30">
        <f>IF(ISNA(VLOOKUP($A561,' Taxi out times'!$B$2998:$C$3661, 2, 0)), 'ICAO LTO Cycle times'!$D$7,VLOOKUP($A561,' Taxi out times'!$B$2998:$C$3661, 2, 0)*60)</f>
        <v>1140</v>
      </c>
      <c r="H561" s="30">
        <f>IF(ISNA(VLOOKUP($A561,' Taxi out times'!$B$3662:$C$4362, 2, 0)), 'ICAO LTO Cycle times'!$D$7,VLOOKUP($A561,' Taxi out times'!$B$3662:$C$4362, 2, 0)*60)</f>
        <v>1140</v>
      </c>
      <c r="I561" s="30">
        <f>IF(ISNA(VLOOKUP($A561,' Taxi out times'!$B$4363:$C$5052, 2, 0)), 'ICAO LTO Cycle times'!$D$7,VLOOKUP($A561,' Taxi out times'!$B$4363:$C$5052, 2, 0)*60)</f>
        <v>1140</v>
      </c>
      <c r="J561" s="30">
        <f>IF(ISNA(VLOOKUP($A561,' Taxi out times'!$B$5053:$C$5713, 2, 0)), 'ICAO LTO Cycle times'!$D$7,VLOOKUP($A561,' Taxi out times'!$B$5053:$C$5713, 2, 0)*60)</f>
        <v>1140</v>
      </c>
      <c r="K561" s="30">
        <f>IF(ISNA(VLOOKUP($A561,' Taxi out times'!$B$5714:$C$6466, 2, 0)), 'ICAO LTO Cycle times'!$D$7,VLOOKUP($A561,' Taxi out times'!$B$5713:$C$6466, 2, 0)*60)</f>
        <v>1140</v>
      </c>
      <c r="L561" s="30">
        <f>IF(ISNA(VLOOKUP($A561,' Taxi out times'!$B$6467:$C$7195, 2, 0)), 'ICAO LTO Cycle times'!$D$7,VLOOKUP($A561,' Taxi out times'!$B$6467:$C$7195, 2, 0)*60)</f>
        <v>1140</v>
      </c>
      <c r="M561" s="30">
        <f>IF(ISNA(VLOOKUP($A561,'Taxi in times'!$B$2:$C$483, 2, 0)), 'ICAO LTO Cycle times'!$D$8,VLOOKUP($A561,'Taxi in times'!$B$2:$C$483, 2, 0)*60)</f>
        <v>420</v>
      </c>
      <c r="N561" s="30">
        <f>IF(ISNA(VLOOKUP($A561,'Taxi in times'!$B$483:$C$1074, 2, 0)), 'ICAO LTO Cycle times'!$D$8,VLOOKUP($A561,'Taxi in times'!$B$483:$C$1074, 2, 0)*60)</f>
        <v>420</v>
      </c>
      <c r="O561" s="30">
        <f>IF(ISNA(VLOOKUP($A561,'Taxi in times'!$B$1074:$C$1700, 2, 0)), 'ICAO LTO Cycle times'!$D$8,VLOOKUP($A561,'Taxi in times'!$B$1074:$C$1700, 2, 0)*60)</f>
        <v>190.55555555555557</v>
      </c>
      <c r="P561" s="30">
        <f>IF(ISNA(VLOOKUP($A561,'Taxi in times'!$B$1700:$C$2346, 2, 0)), 'ICAO LTO Cycle times'!$D$8,VLOOKUP($A561,'Taxi in times'!$B$1700:$C$2346, 2, 0)*60)</f>
        <v>420</v>
      </c>
      <c r="Q561" s="30">
        <f>IF(ISNA(VLOOKUP($A561,'Taxi in times'!$B$2346:$C$3020, 2, 0)), 'ICAO LTO Cycle times'!$D$8,VLOOKUP($A561,'Taxi in times'!$B$2346:$C$3020, 2, 0)*60)</f>
        <v>420</v>
      </c>
      <c r="R561" s="30">
        <f>IF(ISNA(VLOOKUP($A561,'Taxi in times'!$B$3020:$C$3684, 2, 0)), 'ICAO LTO Cycle times'!$D$8,VLOOKUP($A561,'Taxi in times'!$B$3020:$C$3684, 2, 0)*60)</f>
        <v>420</v>
      </c>
      <c r="S561" s="30">
        <f>IF(ISNA(VLOOKUP($A561,'Taxi in times'!$B$3684:$C$4389, 2, 0)), 'ICAO LTO Cycle times'!$D$8,VLOOKUP($A561,'Taxi in times'!$B$3684:$C$4389, 2, 0)*60)</f>
        <v>420</v>
      </c>
      <c r="T561" s="30">
        <f>IF(ISNA(VLOOKUP($A561,'Taxi in times'!$B$4389:$C$5084, 2, 0)), 'ICAO LTO Cycle times'!$D$8,VLOOKUP($A561,'Taxi in times'!$B$4389:$C$5084, 2, 0)*60)</f>
        <v>420</v>
      </c>
      <c r="U561" s="30">
        <f>IF(ISNA(VLOOKUP($A561,'Taxi in times'!$B$5085:$C$5749, 2, 0)), 'ICAO LTO Cycle times'!$D$8,VLOOKUP($A561,'Taxi in times'!$B$5085:$C$5749, 2, 0)*60)</f>
        <v>420</v>
      </c>
      <c r="V561" s="30">
        <f>IF(ISNA(VLOOKUP($A561,'Taxi in times'!$B$5750:$C$6509, 2, 0)), 'ICAO LTO Cycle times'!$D$8,VLOOKUP($A561,'Taxi in times'!$B$5750:$C$6509, 2, 0)*60)</f>
        <v>420</v>
      </c>
      <c r="W561" s="30">
        <f>IF(ISNA(VLOOKUP($A561,'Taxi in times'!$B$6510:$C$7239, 2, 0)), 'ICAO LTO Cycle times'!$D$8,VLOOKUP($A561,'Taxi in times'!$B$6510:$C$7239, 2, 0)*60)</f>
        <v>420</v>
      </c>
    </row>
    <row r="562" spans="1:23">
      <c r="A562" s="3" t="s">
        <v>813</v>
      </c>
      <c r="B562" s="30">
        <f>IF(ISNA(VLOOKUP($A562,' Taxi out times'!$B$2:$C$483, 2, 0)), 'ICAO LTO Cycle times'!$D$7,VLOOKUP($A562,' Taxi out times'!$B$2:$C$483, 2, 0)*60)</f>
        <v>626.99154581070866</v>
      </c>
      <c r="C562" s="30">
        <f>IF(ISNA(VLOOKUP($A562,' Taxi out times'!$B$484:$C$1071, 2, 0)), 'ICAO LTO Cycle times'!$D$7,VLOOKUP($A562,' Taxi out times'!$B$484:$C$1071, 2, 0)*60)</f>
        <v>633.06358381502889</v>
      </c>
      <c r="D562" s="30">
        <f>IF(ISNA(VLOOKUP($A562,' Taxi out times'!$B$1072:$C$1692, 2, 0)), 'ICAO LTO Cycle times'!$D$7,VLOOKUP($A562,' Taxi out times'!$B$1072:$C$1692, 2, 0)*60)</f>
        <v>647.45839044448803</v>
      </c>
      <c r="E562" s="30">
        <f>IF(ISNA(VLOOKUP($A562,' Taxi out times'!$B$1693:$C$2329, 2, 0)), 'ICAO LTO Cycle times'!$D$7,VLOOKUP($A562,' Taxi out times'!$B$1693:$C$2329, 2, 0)*60)</f>
        <v>632.34183145125496</v>
      </c>
      <c r="F562" s="30">
        <f>IF(ISNA(VLOOKUP($A562,' Taxi out times'!$B$2330:$C$2997, 2, 0)), 'ICAO LTO Cycle times'!$D$7,VLOOKUP($A562,' Taxi out times'!$B$2330:$C$2997, 2, 0)*60)</f>
        <v>642.90040819909586</v>
      </c>
      <c r="G562" s="30">
        <f>IF(ISNA(VLOOKUP($A562,' Taxi out times'!$B$2998:$C$3661, 2, 0)), 'ICAO LTO Cycle times'!$D$7,VLOOKUP($A562,' Taxi out times'!$B$2998:$C$3661, 2, 0)*60)</f>
        <v>651.49885445556492</v>
      </c>
      <c r="H562" s="30">
        <f>IF(ISNA(VLOOKUP($A562,' Taxi out times'!$B$3662:$C$4362, 2, 0)), 'ICAO LTO Cycle times'!$D$7,VLOOKUP($A562,' Taxi out times'!$B$3662:$C$4362, 2, 0)*60)</f>
        <v>608.18478655218291</v>
      </c>
      <c r="I562" s="30">
        <f>IF(ISNA(VLOOKUP($A562,' Taxi out times'!$B$4363:$C$5052, 2, 0)), 'ICAO LTO Cycle times'!$D$7,VLOOKUP($A562,' Taxi out times'!$B$4363:$C$5052, 2, 0)*60)</f>
        <v>608.20003774297038</v>
      </c>
      <c r="J562" s="30">
        <f>IF(ISNA(VLOOKUP($A562,' Taxi out times'!$B$5053:$C$5713, 2, 0)), 'ICAO LTO Cycle times'!$D$7,VLOOKUP($A562,' Taxi out times'!$B$5053:$C$5713, 2, 0)*60)</f>
        <v>638.88664814885271</v>
      </c>
      <c r="K562" s="30">
        <f>IF(ISNA(VLOOKUP($A562,' Taxi out times'!$B$5714:$C$6466, 2, 0)), 'ICAO LTO Cycle times'!$D$7,VLOOKUP($A562,' Taxi out times'!$B$5713:$C$6466, 2, 0)*60)</f>
        <v>667.15144083384428</v>
      </c>
      <c r="L562" s="30">
        <f>IF(ISNA(VLOOKUP($A562,' Taxi out times'!$B$6467:$C$7195, 2, 0)), 'ICAO LTO Cycle times'!$D$7,VLOOKUP($A562,' Taxi out times'!$B$6467:$C$7195, 2, 0)*60)</f>
        <v>664.81190366104829</v>
      </c>
      <c r="M562" s="30">
        <f>IF(ISNA(VLOOKUP($A562,'Taxi in times'!$B$2:$C$483, 2, 0)), 'ICAO LTO Cycle times'!$D$8,VLOOKUP($A562,'Taxi in times'!$B$2:$C$483, 2, 0)*60)</f>
        <v>257.46934839509578</v>
      </c>
      <c r="N562" s="30">
        <f>IF(ISNA(VLOOKUP($A562,'Taxi in times'!$B$483:$C$1074, 2, 0)), 'ICAO LTO Cycle times'!$D$8,VLOOKUP($A562,'Taxi in times'!$B$483:$C$1074, 2, 0)*60)</f>
        <v>270.91696750902526</v>
      </c>
      <c r="O562" s="30">
        <f>IF(ISNA(VLOOKUP($A562,'Taxi in times'!$B$1074:$C$1700, 2, 0)), 'ICAO LTO Cycle times'!$D$8,VLOOKUP($A562,'Taxi in times'!$B$1074:$C$1700, 2, 0)*60)</f>
        <v>264.04085257548849</v>
      </c>
      <c r="P562" s="30">
        <f>IF(ISNA(VLOOKUP($A562,'Taxi in times'!$B$1700:$C$2346, 2, 0)), 'ICAO LTO Cycle times'!$D$8,VLOOKUP($A562,'Taxi in times'!$B$1700:$C$2346, 2, 0)*60)</f>
        <v>260.77037625335049</v>
      </c>
      <c r="Q562" s="30">
        <f>IF(ISNA(VLOOKUP($A562,'Taxi in times'!$B$2346:$C$3020, 2, 0)), 'ICAO LTO Cycle times'!$D$8,VLOOKUP($A562,'Taxi in times'!$B$2346:$C$3020, 2, 0)*60)</f>
        <v>261.98262243285939</v>
      </c>
      <c r="R562" s="30">
        <f>IF(ISNA(VLOOKUP($A562,'Taxi in times'!$B$3020:$C$3684, 2, 0)), 'ICAO LTO Cycle times'!$D$8,VLOOKUP($A562,'Taxi in times'!$B$3020:$C$3684, 2, 0)*60)</f>
        <v>255.32853755576093</v>
      </c>
      <c r="S562" s="30">
        <f>IF(ISNA(VLOOKUP($A562,'Taxi in times'!$B$3684:$C$4389, 2, 0)), 'ICAO LTO Cycle times'!$D$8,VLOOKUP($A562,'Taxi in times'!$B$3684:$C$4389, 2, 0)*60)</f>
        <v>257.97509169320062</v>
      </c>
      <c r="T562" s="30">
        <f>IF(ISNA(VLOOKUP($A562,'Taxi in times'!$B$4389:$C$5084, 2, 0)), 'ICAO LTO Cycle times'!$D$8,VLOOKUP($A562,'Taxi in times'!$B$4389:$C$5084, 2, 0)*60)</f>
        <v>257.50820414167703</v>
      </c>
      <c r="U562" s="30">
        <f>IF(ISNA(VLOOKUP($A562,'Taxi in times'!$B$5085:$C$5749, 2, 0)), 'ICAO LTO Cycle times'!$D$8,VLOOKUP($A562,'Taxi in times'!$B$5085:$C$5749, 2, 0)*60)</f>
        <v>257.11323763955346</v>
      </c>
      <c r="V562" s="30">
        <f>IF(ISNA(VLOOKUP($A562,'Taxi in times'!$B$5750:$C$6509, 2, 0)), 'ICAO LTO Cycle times'!$D$8,VLOOKUP($A562,'Taxi in times'!$B$5750:$C$6509, 2, 0)*60)</f>
        <v>251.11999347418225</v>
      </c>
      <c r="W562" s="30">
        <f>IF(ISNA(VLOOKUP($A562,'Taxi in times'!$B$6510:$C$7239, 2, 0)), 'ICAO LTO Cycle times'!$D$8,VLOOKUP($A562,'Taxi in times'!$B$6510:$C$7239, 2, 0)*60)</f>
        <v>257.35595498068199</v>
      </c>
    </row>
    <row r="563" spans="1:23">
      <c r="A563" s="3" t="s">
        <v>814</v>
      </c>
      <c r="B563" s="30">
        <f>IF(ISNA(VLOOKUP($A563,' Taxi out times'!$B$2:$C$483, 2, 0)), 'ICAO LTO Cycle times'!$D$7,VLOOKUP($A563,' Taxi out times'!$B$2:$C$483, 2, 0)*60)</f>
        <v>657.96610169491521</v>
      </c>
      <c r="C563" s="30">
        <f>IF(ISNA(VLOOKUP($A563,' Taxi out times'!$B$484:$C$1071, 2, 0)), 'ICAO LTO Cycle times'!$D$7,VLOOKUP($A563,' Taxi out times'!$B$484:$C$1071, 2, 0)*60)</f>
        <v>558.16326530612253</v>
      </c>
      <c r="D563" s="30">
        <f>IF(ISNA(VLOOKUP($A563,' Taxi out times'!$B$1072:$C$1692, 2, 0)), 'ICAO LTO Cycle times'!$D$7,VLOOKUP($A563,' Taxi out times'!$B$1072:$C$1692, 2, 0)*60)</f>
        <v>553.65079365079373</v>
      </c>
      <c r="E563" s="30">
        <f>IF(ISNA(VLOOKUP($A563,' Taxi out times'!$B$1693:$C$2329, 2, 0)), 'ICAO LTO Cycle times'!$D$7,VLOOKUP($A563,' Taxi out times'!$B$1693:$C$2329, 2, 0)*60)</f>
        <v>553.17307692307702</v>
      </c>
      <c r="F563" s="30">
        <f>IF(ISNA(VLOOKUP($A563,' Taxi out times'!$B$2330:$C$2997, 2, 0)), 'ICAO LTO Cycle times'!$D$7,VLOOKUP($A563,' Taxi out times'!$B$2330:$C$2997, 2, 0)*60)</f>
        <v>705.76657458563534</v>
      </c>
      <c r="G563" s="30">
        <f>IF(ISNA(VLOOKUP($A563,' Taxi out times'!$B$2998:$C$3661, 2, 0)), 'ICAO LTO Cycle times'!$D$7,VLOOKUP($A563,' Taxi out times'!$B$2998:$C$3661, 2, 0)*60)</f>
        <v>729.48100898811254</v>
      </c>
      <c r="H563" s="30">
        <f>IF(ISNA(VLOOKUP($A563,' Taxi out times'!$B$3662:$C$4362, 2, 0)), 'ICAO LTO Cycle times'!$D$7,VLOOKUP($A563,' Taxi out times'!$B$3662:$C$4362, 2, 0)*60)</f>
        <v>704.08355091383805</v>
      </c>
      <c r="I563" s="30">
        <f>IF(ISNA(VLOOKUP($A563,' Taxi out times'!$B$4363:$C$5052, 2, 0)), 'ICAO LTO Cycle times'!$D$7,VLOOKUP($A563,' Taxi out times'!$B$4363:$C$5052, 2, 0)*60)</f>
        <v>725.38527925040069</v>
      </c>
      <c r="J563" s="30">
        <f>IF(ISNA(VLOOKUP($A563,' Taxi out times'!$B$5053:$C$5713, 2, 0)), 'ICAO LTO Cycle times'!$D$7,VLOOKUP($A563,' Taxi out times'!$B$5053:$C$5713, 2, 0)*60)</f>
        <v>723.68500068240746</v>
      </c>
      <c r="K563" s="30">
        <f>IF(ISNA(VLOOKUP($A563,' Taxi out times'!$B$5714:$C$6466, 2, 0)), 'ICAO LTO Cycle times'!$D$7,VLOOKUP($A563,' Taxi out times'!$B$5713:$C$6466, 2, 0)*60)</f>
        <v>792.17734855136086</v>
      </c>
      <c r="L563" s="30">
        <f>IF(ISNA(VLOOKUP($A563,' Taxi out times'!$B$6467:$C$7195, 2, 0)), 'ICAO LTO Cycle times'!$D$7,VLOOKUP($A563,' Taxi out times'!$B$6467:$C$7195, 2, 0)*60)</f>
        <v>716.40251572327043</v>
      </c>
      <c r="M563" s="30">
        <f>IF(ISNA(VLOOKUP($A563,'Taxi in times'!$B$2:$C$483, 2, 0)), 'ICAO LTO Cycle times'!$D$8,VLOOKUP($A563,'Taxi in times'!$B$2:$C$483, 2, 0)*60)</f>
        <v>299.31034482758622</v>
      </c>
      <c r="N563" s="30">
        <f>IF(ISNA(VLOOKUP($A563,'Taxi in times'!$B$483:$C$1074, 2, 0)), 'ICAO LTO Cycle times'!$D$8,VLOOKUP($A563,'Taxi in times'!$B$483:$C$1074, 2, 0)*60)</f>
        <v>295.10204081632651</v>
      </c>
      <c r="O563" s="30">
        <f>IF(ISNA(VLOOKUP($A563,'Taxi in times'!$B$1074:$C$1700, 2, 0)), 'ICAO LTO Cycle times'!$D$8,VLOOKUP($A563,'Taxi in times'!$B$1074:$C$1700, 2, 0)*60)</f>
        <v>215.46875</v>
      </c>
      <c r="P563" s="30">
        <f>IF(ISNA(VLOOKUP($A563,'Taxi in times'!$B$1700:$C$2346, 2, 0)), 'ICAO LTO Cycle times'!$D$8,VLOOKUP($A563,'Taxi in times'!$B$1700:$C$2346, 2, 0)*60)</f>
        <v>229.21837228041903</v>
      </c>
      <c r="Q563" s="30">
        <f>IF(ISNA(VLOOKUP($A563,'Taxi in times'!$B$2346:$C$3020, 2, 0)), 'ICAO LTO Cycle times'!$D$8,VLOOKUP($A563,'Taxi in times'!$B$2346:$C$3020, 2, 0)*60)</f>
        <v>294.03514817367335</v>
      </c>
      <c r="R563" s="30">
        <f>IF(ISNA(VLOOKUP($A563,'Taxi in times'!$B$3020:$C$3684, 2, 0)), 'ICAO LTO Cycle times'!$D$8,VLOOKUP($A563,'Taxi in times'!$B$3020:$C$3684, 2, 0)*60)</f>
        <v>291.23303494080278</v>
      </c>
      <c r="S563" s="30">
        <f>IF(ISNA(VLOOKUP($A563,'Taxi in times'!$B$3684:$C$4389, 2, 0)), 'ICAO LTO Cycle times'!$D$8,VLOOKUP($A563,'Taxi in times'!$B$3684:$C$4389, 2, 0)*60)</f>
        <v>290.34715025906735</v>
      </c>
      <c r="T563" s="30">
        <f>IF(ISNA(VLOOKUP($A563,'Taxi in times'!$B$4389:$C$5084, 2, 0)), 'ICAO LTO Cycle times'!$D$8,VLOOKUP($A563,'Taxi in times'!$B$4389:$C$5084, 2, 0)*60)</f>
        <v>285.64251911175825</v>
      </c>
      <c r="U563" s="30">
        <f>IF(ISNA(VLOOKUP($A563,'Taxi in times'!$B$5085:$C$5749, 2, 0)), 'ICAO LTO Cycle times'!$D$8,VLOOKUP($A563,'Taxi in times'!$B$5085:$C$5749, 2, 0)*60)</f>
        <v>291.22190437270126</v>
      </c>
      <c r="V563" s="30">
        <f>IF(ISNA(VLOOKUP($A563,'Taxi in times'!$B$5750:$C$6509, 2, 0)), 'ICAO LTO Cycle times'!$D$8,VLOOKUP($A563,'Taxi in times'!$B$5750:$C$6509, 2, 0)*60)</f>
        <v>294.63250366032207</v>
      </c>
      <c r="W563" s="30">
        <f>IF(ISNA(VLOOKUP($A563,'Taxi in times'!$B$6510:$C$7239, 2, 0)), 'ICAO LTO Cycle times'!$D$8,VLOOKUP($A563,'Taxi in times'!$B$6510:$C$7239, 2, 0)*60)</f>
        <v>293.76449224752059</v>
      </c>
    </row>
    <row r="564" spans="1:23">
      <c r="A564" s="3" t="s">
        <v>815</v>
      </c>
      <c r="B564" s="30">
        <f>IF(ISNA(VLOOKUP($A564,' Taxi out times'!$B$2:$C$483, 2, 0)), 'ICAO LTO Cycle times'!$D$7,VLOOKUP($A564,' Taxi out times'!$B$2:$C$483, 2, 0)*60)</f>
        <v>1140</v>
      </c>
      <c r="C564" s="30">
        <f>IF(ISNA(VLOOKUP($A564,' Taxi out times'!$B$484:$C$1071, 2, 0)), 'ICAO LTO Cycle times'!$D$7,VLOOKUP($A564,' Taxi out times'!$B$484:$C$1071, 2, 0)*60)</f>
        <v>1140</v>
      </c>
      <c r="D564" s="30">
        <f>IF(ISNA(VLOOKUP($A564,' Taxi out times'!$B$1072:$C$1692, 2, 0)), 'ICAO LTO Cycle times'!$D$7,VLOOKUP($A564,' Taxi out times'!$B$1072:$C$1692, 2, 0)*60)</f>
        <v>1140</v>
      </c>
      <c r="E564" s="30">
        <f>IF(ISNA(VLOOKUP($A564,' Taxi out times'!$B$1693:$C$2329, 2, 0)), 'ICAO LTO Cycle times'!$D$7,VLOOKUP($A564,' Taxi out times'!$B$1693:$C$2329, 2, 0)*60)</f>
        <v>1140</v>
      </c>
      <c r="F564" s="30">
        <f>IF(ISNA(VLOOKUP($A564,' Taxi out times'!$B$2330:$C$2997, 2, 0)), 'ICAO LTO Cycle times'!$D$7,VLOOKUP($A564,' Taxi out times'!$B$2330:$C$2997, 2, 0)*60)</f>
        <v>462.92682926829269</v>
      </c>
      <c r="G564" s="30">
        <f>IF(ISNA(VLOOKUP($A564,' Taxi out times'!$B$2998:$C$3661, 2, 0)), 'ICAO LTO Cycle times'!$D$7,VLOOKUP($A564,' Taxi out times'!$B$2998:$C$3661, 2, 0)*60)</f>
        <v>489.08396946564886</v>
      </c>
      <c r="H564" s="30">
        <f>IF(ISNA(VLOOKUP($A564,' Taxi out times'!$B$3662:$C$4362, 2, 0)), 'ICAO LTO Cycle times'!$D$7,VLOOKUP($A564,' Taxi out times'!$B$3662:$C$4362, 2, 0)*60)</f>
        <v>492.31132075471703</v>
      </c>
      <c r="I564" s="30">
        <f>IF(ISNA(VLOOKUP($A564,' Taxi out times'!$B$4363:$C$5052, 2, 0)), 'ICAO LTO Cycle times'!$D$7,VLOOKUP($A564,' Taxi out times'!$B$4363:$C$5052, 2, 0)*60)</f>
        <v>510.83526682134573</v>
      </c>
      <c r="J564" s="30">
        <f>IF(ISNA(VLOOKUP($A564,' Taxi out times'!$B$5053:$C$5713, 2, 0)), 'ICAO LTO Cycle times'!$D$7,VLOOKUP($A564,' Taxi out times'!$B$5053:$C$5713, 2, 0)*60)</f>
        <v>512.80575539568349</v>
      </c>
      <c r="K564" s="30">
        <f>IF(ISNA(VLOOKUP($A564,' Taxi out times'!$B$5714:$C$6466, 2, 0)), 'ICAO LTO Cycle times'!$D$7,VLOOKUP($A564,' Taxi out times'!$B$5713:$C$6466, 2, 0)*60)</f>
        <v>1140</v>
      </c>
      <c r="L564" s="30">
        <f>IF(ISNA(VLOOKUP($A564,' Taxi out times'!$B$6467:$C$7195, 2, 0)), 'ICAO LTO Cycle times'!$D$7,VLOOKUP($A564,' Taxi out times'!$B$6467:$C$7195, 2, 0)*60)</f>
        <v>1140</v>
      </c>
      <c r="M564" s="30">
        <f>IF(ISNA(VLOOKUP($A564,'Taxi in times'!$B$2:$C$483, 2, 0)), 'ICAO LTO Cycle times'!$D$8,VLOOKUP($A564,'Taxi in times'!$B$2:$C$483, 2, 0)*60)</f>
        <v>420</v>
      </c>
      <c r="N564" s="30">
        <f>IF(ISNA(VLOOKUP($A564,'Taxi in times'!$B$483:$C$1074, 2, 0)), 'ICAO LTO Cycle times'!$D$8,VLOOKUP($A564,'Taxi in times'!$B$483:$C$1074, 2, 0)*60)</f>
        <v>420</v>
      </c>
      <c r="O564" s="30">
        <f>IF(ISNA(VLOOKUP($A564,'Taxi in times'!$B$1074:$C$1700, 2, 0)), 'ICAO LTO Cycle times'!$D$8,VLOOKUP($A564,'Taxi in times'!$B$1074:$C$1700, 2, 0)*60)</f>
        <v>420</v>
      </c>
      <c r="P564" s="30">
        <f>IF(ISNA(VLOOKUP($A564,'Taxi in times'!$B$1700:$C$2346, 2, 0)), 'ICAO LTO Cycle times'!$D$8,VLOOKUP($A564,'Taxi in times'!$B$1700:$C$2346, 2, 0)*60)</f>
        <v>420</v>
      </c>
      <c r="Q564" s="30">
        <f>IF(ISNA(VLOOKUP($A564,'Taxi in times'!$B$2346:$C$3020, 2, 0)), 'ICAO LTO Cycle times'!$D$8,VLOOKUP($A564,'Taxi in times'!$B$2346:$C$3020, 2, 0)*60)</f>
        <v>241.93548387096774</v>
      </c>
      <c r="R564" s="30">
        <f>IF(ISNA(VLOOKUP($A564,'Taxi in times'!$B$3020:$C$3684, 2, 0)), 'ICAO LTO Cycle times'!$D$8,VLOOKUP($A564,'Taxi in times'!$B$3020:$C$3684, 2, 0)*60)</f>
        <v>261.06060606060606</v>
      </c>
      <c r="S564" s="30">
        <f>IF(ISNA(VLOOKUP($A564,'Taxi in times'!$B$3684:$C$4389, 2, 0)), 'ICAO LTO Cycle times'!$D$8,VLOOKUP($A564,'Taxi in times'!$B$3684:$C$4389, 2, 0)*60)</f>
        <v>254.73560517038777</v>
      </c>
      <c r="T564" s="30">
        <f>IF(ISNA(VLOOKUP($A564,'Taxi in times'!$B$4389:$C$5084, 2, 0)), 'ICAO LTO Cycle times'!$D$8,VLOOKUP($A564,'Taxi in times'!$B$4389:$C$5084, 2, 0)*60)</f>
        <v>271.46853146853147</v>
      </c>
      <c r="U564" s="30">
        <f>IF(ISNA(VLOOKUP($A564,'Taxi in times'!$B$5085:$C$5749, 2, 0)), 'ICAO LTO Cycle times'!$D$8,VLOOKUP($A564,'Taxi in times'!$B$5085:$C$5749, 2, 0)*60)</f>
        <v>282.30215827338128</v>
      </c>
      <c r="V564" s="30">
        <f>IF(ISNA(VLOOKUP($A564,'Taxi in times'!$B$5750:$C$6509, 2, 0)), 'ICAO LTO Cycle times'!$D$8,VLOOKUP($A564,'Taxi in times'!$B$5750:$C$6509, 2, 0)*60)</f>
        <v>420</v>
      </c>
      <c r="W564" s="30">
        <f>IF(ISNA(VLOOKUP($A564,'Taxi in times'!$B$6510:$C$7239, 2, 0)), 'ICAO LTO Cycle times'!$D$8,VLOOKUP($A564,'Taxi in times'!$B$6510:$C$7239, 2, 0)*60)</f>
        <v>420</v>
      </c>
    </row>
    <row r="565" spans="1:23">
      <c r="A565" s="3" t="s">
        <v>816</v>
      </c>
      <c r="B565" s="30">
        <f>IF(ISNA(VLOOKUP($A565,' Taxi out times'!$B$2:$C$483, 2, 0)), 'ICAO LTO Cycle times'!$D$7,VLOOKUP($A565,' Taxi out times'!$B$2:$C$483, 2, 0)*60)</f>
        <v>1140</v>
      </c>
      <c r="C565" s="30">
        <f>IF(ISNA(VLOOKUP($A565,' Taxi out times'!$B$484:$C$1071, 2, 0)), 'ICAO LTO Cycle times'!$D$7,VLOOKUP($A565,' Taxi out times'!$B$484:$C$1071, 2, 0)*60)</f>
        <v>1140</v>
      </c>
      <c r="D565" s="30">
        <f>IF(ISNA(VLOOKUP($A565,' Taxi out times'!$B$1072:$C$1692, 2, 0)), 'ICAO LTO Cycle times'!$D$7,VLOOKUP($A565,' Taxi out times'!$B$1072:$C$1692, 2, 0)*60)</f>
        <v>760.17857142857144</v>
      </c>
      <c r="E565" s="30">
        <f>IF(ISNA(VLOOKUP($A565,' Taxi out times'!$B$1693:$C$2329, 2, 0)), 'ICAO LTO Cycle times'!$D$7,VLOOKUP($A565,' Taxi out times'!$B$1693:$C$2329, 2, 0)*60)</f>
        <v>679.11745619727458</v>
      </c>
      <c r="F565" s="30">
        <f>IF(ISNA(VLOOKUP($A565,' Taxi out times'!$B$2330:$C$2997, 2, 0)), 'ICAO LTO Cycle times'!$D$7,VLOOKUP($A565,' Taxi out times'!$B$2330:$C$2997, 2, 0)*60)</f>
        <v>615.15345268542205</v>
      </c>
      <c r="G565" s="30">
        <f>IF(ISNA(VLOOKUP($A565,' Taxi out times'!$B$2998:$C$3661, 2, 0)), 'ICAO LTO Cycle times'!$D$7,VLOOKUP($A565,' Taxi out times'!$B$2998:$C$3661, 2, 0)*60)</f>
        <v>548.671875</v>
      </c>
      <c r="H565" s="30">
        <f>IF(ISNA(VLOOKUP($A565,' Taxi out times'!$B$3662:$C$4362, 2, 0)), 'ICAO LTO Cycle times'!$D$7,VLOOKUP($A565,' Taxi out times'!$B$3662:$C$4362, 2, 0)*60)</f>
        <v>1140</v>
      </c>
      <c r="I565" s="30">
        <f>IF(ISNA(VLOOKUP($A565,' Taxi out times'!$B$4363:$C$5052, 2, 0)), 'ICAO LTO Cycle times'!$D$7,VLOOKUP($A565,' Taxi out times'!$B$4363:$C$5052, 2, 0)*60)</f>
        <v>1140</v>
      </c>
      <c r="J565" s="30">
        <f>IF(ISNA(VLOOKUP($A565,' Taxi out times'!$B$5053:$C$5713, 2, 0)), 'ICAO LTO Cycle times'!$D$7,VLOOKUP($A565,' Taxi out times'!$B$5053:$C$5713, 2, 0)*60)</f>
        <v>1140</v>
      </c>
      <c r="K565" s="30">
        <f>IF(ISNA(VLOOKUP($A565,' Taxi out times'!$B$5714:$C$6466, 2, 0)), 'ICAO LTO Cycle times'!$D$7,VLOOKUP($A565,' Taxi out times'!$B$5713:$C$6466, 2, 0)*60)</f>
        <v>623.20754716981139</v>
      </c>
      <c r="L565" s="30">
        <f>IF(ISNA(VLOOKUP($A565,' Taxi out times'!$B$6467:$C$7195, 2, 0)), 'ICAO LTO Cycle times'!$D$7,VLOOKUP($A565,' Taxi out times'!$B$6467:$C$7195, 2, 0)*60)</f>
        <v>1140</v>
      </c>
      <c r="M565" s="30">
        <f>IF(ISNA(VLOOKUP($A565,'Taxi in times'!$B$2:$C$483, 2, 0)), 'ICAO LTO Cycle times'!$D$8,VLOOKUP($A565,'Taxi in times'!$B$2:$C$483, 2, 0)*60)</f>
        <v>420</v>
      </c>
      <c r="N565" s="30">
        <f>IF(ISNA(VLOOKUP($A565,'Taxi in times'!$B$483:$C$1074, 2, 0)), 'ICAO LTO Cycle times'!$D$8,VLOOKUP($A565,'Taxi in times'!$B$483:$C$1074, 2, 0)*60)</f>
        <v>420</v>
      </c>
      <c r="O565" s="30">
        <f>IF(ISNA(VLOOKUP($A565,'Taxi in times'!$B$1074:$C$1700, 2, 0)), 'ICAO LTO Cycle times'!$D$8,VLOOKUP($A565,'Taxi in times'!$B$1074:$C$1700, 2, 0)*60)</f>
        <v>336.91071428571428</v>
      </c>
      <c r="P565" s="30">
        <f>IF(ISNA(VLOOKUP($A565,'Taxi in times'!$B$1700:$C$2346, 2, 0)), 'ICAO LTO Cycle times'!$D$8,VLOOKUP($A565,'Taxi in times'!$B$1700:$C$2346, 2, 0)*60)</f>
        <v>335.42912246865956</v>
      </c>
      <c r="Q565" s="30">
        <f>IF(ISNA(VLOOKUP($A565,'Taxi in times'!$B$2346:$C$3020, 2, 0)), 'ICAO LTO Cycle times'!$D$8,VLOOKUP($A565,'Taxi in times'!$B$2346:$C$3020, 2, 0)*60)</f>
        <v>348.32163369495851</v>
      </c>
      <c r="R565" s="30">
        <f>IF(ISNA(VLOOKUP($A565,'Taxi in times'!$B$3020:$C$3684, 2, 0)), 'ICAO LTO Cycle times'!$D$8,VLOOKUP($A565,'Taxi in times'!$B$3020:$C$3684, 2, 0)*60)</f>
        <v>364.00835073068896</v>
      </c>
      <c r="S565" s="30">
        <f>IF(ISNA(VLOOKUP($A565,'Taxi in times'!$B$3684:$C$4389, 2, 0)), 'ICAO LTO Cycle times'!$D$8,VLOOKUP($A565,'Taxi in times'!$B$3684:$C$4389, 2, 0)*60)</f>
        <v>420</v>
      </c>
      <c r="T565" s="30">
        <f>IF(ISNA(VLOOKUP($A565,'Taxi in times'!$B$4389:$C$5084, 2, 0)), 'ICAO LTO Cycle times'!$D$8,VLOOKUP($A565,'Taxi in times'!$B$4389:$C$5084, 2, 0)*60)</f>
        <v>420</v>
      </c>
      <c r="U565" s="30">
        <f>IF(ISNA(VLOOKUP($A565,'Taxi in times'!$B$5085:$C$5749, 2, 0)), 'ICAO LTO Cycle times'!$D$8,VLOOKUP($A565,'Taxi in times'!$B$5085:$C$5749, 2, 0)*60)</f>
        <v>420</v>
      </c>
      <c r="V565" s="30">
        <f>IF(ISNA(VLOOKUP($A565,'Taxi in times'!$B$5750:$C$6509, 2, 0)), 'ICAO LTO Cycle times'!$D$8,VLOOKUP($A565,'Taxi in times'!$B$5750:$C$6509, 2, 0)*60)</f>
        <v>284.84210526315792</v>
      </c>
      <c r="W565" s="30">
        <f>IF(ISNA(VLOOKUP($A565,'Taxi in times'!$B$6510:$C$7239, 2, 0)), 'ICAO LTO Cycle times'!$D$8,VLOOKUP($A565,'Taxi in times'!$B$6510:$C$7239, 2, 0)*60)</f>
        <v>420</v>
      </c>
    </row>
    <row r="566" spans="1:23">
      <c r="A566" s="3" t="s">
        <v>817</v>
      </c>
      <c r="B566" s="30">
        <f>IF(ISNA(VLOOKUP($A566,' Taxi out times'!$B$2:$C$483, 2, 0)), 'ICAO LTO Cycle times'!$D$7,VLOOKUP($A566,' Taxi out times'!$B$2:$C$483, 2, 0)*60)</f>
        <v>590.87587318645888</v>
      </c>
      <c r="C566" s="30">
        <f>IF(ISNA(VLOOKUP($A566,' Taxi out times'!$B$484:$C$1071, 2, 0)), 'ICAO LTO Cycle times'!$D$7,VLOOKUP($A566,' Taxi out times'!$B$484:$C$1071, 2, 0)*60)</f>
        <v>571.32889602937803</v>
      </c>
      <c r="D566" s="30">
        <f>IF(ISNA(VLOOKUP($A566,' Taxi out times'!$B$1072:$C$1692, 2, 0)), 'ICAO LTO Cycle times'!$D$7,VLOOKUP($A566,' Taxi out times'!$B$1072:$C$1692, 2, 0)*60)</f>
        <v>566.17906683480453</v>
      </c>
      <c r="E566" s="30">
        <f>IF(ISNA(VLOOKUP($A566,' Taxi out times'!$B$1693:$C$2329, 2, 0)), 'ICAO LTO Cycle times'!$D$7,VLOOKUP($A566,' Taxi out times'!$B$1693:$C$2329, 2, 0)*60)</f>
        <v>543.21487151448878</v>
      </c>
      <c r="F566" s="30">
        <f>IF(ISNA(VLOOKUP($A566,' Taxi out times'!$B$2330:$C$2997, 2, 0)), 'ICAO LTO Cycle times'!$D$7,VLOOKUP($A566,' Taxi out times'!$B$2330:$C$2997, 2, 0)*60)</f>
        <v>568.61963190184053</v>
      </c>
      <c r="G566" s="30">
        <f>IF(ISNA(VLOOKUP($A566,' Taxi out times'!$B$2998:$C$3661, 2, 0)), 'ICAO LTO Cycle times'!$D$7,VLOOKUP($A566,' Taxi out times'!$B$2998:$C$3661, 2, 0)*60)</f>
        <v>582.49075785582261</v>
      </c>
      <c r="H566" s="30">
        <f>IF(ISNA(VLOOKUP($A566,' Taxi out times'!$B$3662:$C$4362, 2, 0)), 'ICAO LTO Cycle times'!$D$7,VLOOKUP($A566,' Taxi out times'!$B$3662:$C$4362, 2, 0)*60)</f>
        <v>436.47764900662253</v>
      </c>
      <c r="I566" s="30">
        <f>IF(ISNA(VLOOKUP($A566,' Taxi out times'!$B$4363:$C$5052, 2, 0)), 'ICAO LTO Cycle times'!$D$7,VLOOKUP($A566,' Taxi out times'!$B$4363:$C$5052, 2, 0)*60)</f>
        <v>416.81656804733723</v>
      </c>
      <c r="J566" s="30">
        <f>IF(ISNA(VLOOKUP($A566,' Taxi out times'!$B$5053:$C$5713, 2, 0)), 'ICAO LTO Cycle times'!$D$7,VLOOKUP($A566,' Taxi out times'!$B$5053:$C$5713, 2, 0)*60)</f>
        <v>416.26587637595259</v>
      </c>
      <c r="K566" s="30">
        <f>IF(ISNA(VLOOKUP($A566,' Taxi out times'!$B$5714:$C$6466, 2, 0)), 'ICAO LTO Cycle times'!$D$7,VLOOKUP($A566,' Taxi out times'!$B$5713:$C$6466, 2, 0)*60)</f>
        <v>514.73919523099858</v>
      </c>
      <c r="L566" s="30">
        <f>IF(ISNA(VLOOKUP($A566,' Taxi out times'!$B$6467:$C$7195, 2, 0)), 'ICAO LTO Cycle times'!$D$7,VLOOKUP($A566,' Taxi out times'!$B$6467:$C$7195, 2, 0)*60)</f>
        <v>488.51248089658691</v>
      </c>
      <c r="M566" s="30">
        <f>IF(ISNA(VLOOKUP($A566,'Taxi in times'!$B$2:$C$483, 2, 0)), 'ICAO LTO Cycle times'!$D$8,VLOOKUP($A566,'Taxi in times'!$B$2:$C$483, 2, 0)*60)</f>
        <v>303.68137782561894</v>
      </c>
      <c r="N566" s="30">
        <f>IF(ISNA(VLOOKUP($A566,'Taxi in times'!$B$483:$C$1074, 2, 0)), 'ICAO LTO Cycle times'!$D$8,VLOOKUP($A566,'Taxi in times'!$B$483:$C$1074, 2, 0)*60)</f>
        <v>305.94346127327054</v>
      </c>
      <c r="O566" s="30">
        <f>IF(ISNA(VLOOKUP($A566,'Taxi in times'!$B$1074:$C$1700, 2, 0)), 'ICAO LTO Cycle times'!$D$8,VLOOKUP($A566,'Taxi in times'!$B$1074:$C$1700, 2, 0)*60)</f>
        <v>306.80869014975747</v>
      </c>
      <c r="P566" s="30">
        <f>IF(ISNA(VLOOKUP($A566,'Taxi in times'!$B$1700:$C$2346, 2, 0)), 'ICAO LTO Cycle times'!$D$8,VLOOKUP($A566,'Taxi in times'!$B$1700:$C$2346, 2, 0)*60)</f>
        <v>308.04180418041807</v>
      </c>
      <c r="Q566" s="30">
        <f>IF(ISNA(VLOOKUP($A566,'Taxi in times'!$B$2346:$C$3020, 2, 0)), 'ICAO LTO Cycle times'!$D$8,VLOOKUP($A566,'Taxi in times'!$B$2346:$C$3020, 2, 0)*60)</f>
        <v>295.64739503187513</v>
      </c>
      <c r="R566" s="30">
        <f>IF(ISNA(VLOOKUP($A566,'Taxi in times'!$B$3020:$C$3684, 2, 0)), 'ICAO LTO Cycle times'!$D$8,VLOOKUP($A566,'Taxi in times'!$B$3020:$C$3684, 2, 0)*60)</f>
        <v>282.7302174919019</v>
      </c>
      <c r="S566" s="30">
        <f>IF(ISNA(VLOOKUP($A566,'Taxi in times'!$B$3684:$C$4389, 2, 0)), 'ICAO LTO Cycle times'!$D$8,VLOOKUP($A566,'Taxi in times'!$B$3684:$C$4389, 2, 0)*60)</f>
        <v>289.90897807199008</v>
      </c>
      <c r="T566" s="30">
        <f>IF(ISNA(VLOOKUP($A566,'Taxi in times'!$B$4389:$C$5084, 2, 0)), 'ICAO LTO Cycle times'!$D$8,VLOOKUP($A566,'Taxi in times'!$B$4389:$C$5084, 2, 0)*60)</f>
        <v>288.96701560339721</v>
      </c>
      <c r="U566" s="30">
        <f>IF(ISNA(VLOOKUP($A566,'Taxi in times'!$B$5085:$C$5749, 2, 0)), 'ICAO LTO Cycle times'!$D$8,VLOOKUP($A566,'Taxi in times'!$B$5085:$C$5749, 2, 0)*60)</f>
        <v>287.26235741444867</v>
      </c>
      <c r="V566" s="30">
        <f>IF(ISNA(VLOOKUP($A566,'Taxi in times'!$B$5750:$C$6509, 2, 0)), 'ICAO LTO Cycle times'!$D$8,VLOOKUP($A566,'Taxi in times'!$B$5750:$C$6509, 2, 0)*60)</f>
        <v>247.93942403177755</v>
      </c>
      <c r="W566" s="30">
        <f>IF(ISNA(VLOOKUP($A566,'Taxi in times'!$B$6510:$C$7239, 2, 0)), 'ICAO LTO Cycle times'!$D$8,VLOOKUP($A566,'Taxi in times'!$B$6510:$C$7239, 2, 0)*60)</f>
        <v>235.61497326203207</v>
      </c>
    </row>
    <row r="567" spans="1:23">
      <c r="A567" s="3" t="s">
        <v>818</v>
      </c>
      <c r="B567" s="30">
        <f>IF(ISNA(VLOOKUP($A567,' Taxi out times'!$B$2:$C$483, 2, 0)), 'ICAO LTO Cycle times'!$D$7,VLOOKUP($A567,' Taxi out times'!$B$2:$C$483, 2, 0)*60)</f>
        <v>701.27388535031855</v>
      </c>
      <c r="C567" s="30">
        <f>IF(ISNA(VLOOKUP($A567,' Taxi out times'!$B$484:$C$1071, 2, 0)), 'ICAO LTO Cycle times'!$D$7,VLOOKUP($A567,' Taxi out times'!$B$484:$C$1071, 2, 0)*60)</f>
        <v>662.50746268656712</v>
      </c>
      <c r="D567" s="30">
        <f>IF(ISNA(VLOOKUP($A567,' Taxi out times'!$B$1072:$C$1692, 2, 0)), 'ICAO LTO Cycle times'!$D$7,VLOOKUP($A567,' Taxi out times'!$B$1072:$C$1692, 2, 0)*60)</f>
        <v>653.38815789473676</v>
      </c>
      <c r="E567" s="30">
        <f>IF(ISNA(VLOOKUP($A567,' Taxi out times'!$B$1693:$C$2329, 2, 0)), 'ICAO LTO Cycle times'!$D$7,VLOOKUP($A567,' Taxi out times'!$B$1693:$C$2329, 2, 0)*60)</f>
        <v>696.86274509803923</v>
      </c>
      <c r="F567" s="30">
        <f>IF(ISNA(VLOOKUP($A567,' Taxi out times'!$B$2330:$C$2997, 2, 0)), 'ICAO LTO Cycle times'!$D$7,VLOOKUP($A567,' Taxi out times'!$B$2330:$C$2997, 2, 0)*60)</f>
        <v>625.7538461538461</v>
      </c>
      <c r="G567" s="30">
        <f>IF(ISNA(VLOOKUP($A567,' Taxi out times'!$B$2998:$C$3661, 2, 0)), 'ICAO LTO Cycle times'!$D$7,VLOOKUP($A567,' Taxi out times'!$B$2998:$C$3661, 2, 0)*60)</f>
        <v>620.84134615384619</v>
      </c>
      <c r="H567" s="30">
        <f>IF(ISNA(VLOOKUP($A567,' Taxi out times'!$B$3662:$C$4362, 2, 0)), 'ICAO LTO Cycle times'!$D$7,VLOOKUP($A567,' Taxi out times'!$B$3662:$C$4362, 2, 0)*60)</f>
        <v>639.54063604240275</v>
      </c>
      <c r="I567" s="30">
        <f>IF(ISNA(VLOOKUP($A567,' Taxi out times'!$B$4363:$C$5052, 2, 0)), 'ICAO LTO Cycle times'!$D$7,VLOOKUP($A567,' Taxi out times'!$B$4363:$C$5052, 2, 0)*60)</f>
        <v>720.36</v>
      </c>
      <c r="J567" s="30">
        <f>IF(ISNA(VLOOKUP($A567,' Taxi out times'!$B$5053:$C$5713, 2, 0)), 'ICAO LTO Cycle times'!$D$7,VLOOKUP($A567,' Taxi out times'!$B$5053:$C$5713, 2, 0)*60)</f>
        <v>684.12532637075719</v>
      </c>
      <c r="K567" s="30">
        <f>IF(ISNA(VLOOKUP($A567,' Taxi out times'!$B$5714:$C$6466, 2, 0)), 'ICAO LTO Cycle times'!$D$7,VLOOKUP($A567,' Taxi out times'!$B$5713:$C$6466, 2, 0)*60)</f>
        <v>577.57575757575762</v>
      </c>
      <c r="L567" s="30">
        <f>IF(ISNA(VLOOKUP($A567,' Taxi out times'!$B$6467:$C$7195, 2, 0)), 'ICAO LTO Cycle times'!$D$7,VLOOKUP($A567,' Taxi out times'!$B$6467:$C$7195, 2, 0)*60)</f>
        <v>535.30120481927713</v>
      </c>
      <c r="M567" s="30">
        <f>IF(ISNA(VLOOKUP($A567,'Taxi in times'!$B$2:$C$483, 2, 0)), 'ICAO LTO Cycle times'!$D$8,VLOOKUP($A567,'Taxi in times'!$B$2:$C$483, 2, 0)*60)</f>
        <v>285</v>
      </c>
      <c r="N567" s="30">
        <f>IF(ISNA(VLOOKUP($A567,'Taxi in times'!$B$483:$C$1074, 2, 0)), 'ICAO LTO Cycle times'!$D$8,VLOOKUP($A567,'Taxi in times'!$B$483:$C$1074, 2, 0)*60)</f>
        <v>286.98795180722891</v>
      </c>
      <c r="O567" s="30">
        <f>IF(ISNA(VLOOKUP($A567,'Taxi in times'!$B$1074:$C$1700, 2, 0)), 'ICAO LTO Cycle times'!$D$8,VLOOKUP($A567,'Taxi in times'!$B$1074:$C$1700, 2, 0)*60)</f>
        <v>294.21319796954316</v>
      </c>
      <c r="P567" s="30">
        <f>IF(ISNA(VLOOKUP($A567,'Taxi in times'!$B$1700:$C$2346, 2, 0)), 'ICAO LTO Cycle times'!$D$8,VLOOKUP($A567,'Taxi in times'!$B$1700:$C$2346, 2, 0)*60)</f>
        <v>308.06941431670282</v>
      </c>
      <c r="Q567" s="30">
        <f>IF(ISNA(VLOOKUP($A567,'Taxi in times'!$B$2346:$C$3020, 2, 0)), 'ICAO LTO Cycle times'!$D$8,VLOOKUP($A567,'Taxi in times'!$B$2346:$C$3020, 2, 0)*60)</f>
        <v>306.37904468412944</v>
      </c>
      <c r="R567" s="30">
        <f>IF(ISNA(VLOOKUP($A567,'Taxi in times'!$B$3020:$C$3684, 2, 0)), 'ICAO LTO Cycle times'!$D$8,VLOOKUP($A567,'Taxi in times'!$B$3020:$C$3684, 2, 0)*60)</f>
        <v>295.54491017964074</v>
      </c>
      <c r="S567" s="30">
        <f>IF(ISNA(VLOOKUP($A567,'Taxi in times'!$B$3684:$C$4389, 2, 0)), 'ICAO LTO Cycle times'!$D$8,VLOOKUP($A567,'Taxi in times'!$B$3684:$C$4389, 2, 0)*60)</f>
        <v>293.60568383658972</v>
      </c>
      <c r="T567" s="30">
        <f>IF(ISNA(VLOOKUP($A567,'Taxi in times'!$B$4389:$C$5084, 2, 0)), 'ICAO LTO Cycle times'!$D$8,VLOOKUP($A567,'Taxi in times'!$B$4389:$C$5084, 2, 0)*60)</f>
        <v>323.09623430962347</v>
      </c>
      <c r="U567" s="30">
        <f>IF(ISNA(VLOOKUP($A567,'Taxi in times'!$B$5085:$C$5749, 2, 0)), 'ICAO LTO Cycle times'!$D$8,VLOOKUP($A567,'Taxi in times'!$B$5085:$C$5749, 2, 0)*60)</f>
        <v>330.15706806282719</v>
      </c>
      <c r="V567" s="30">
        <f>IF(ISNA(VLOOKUP($A567,'Taxi in times'!$B$5750:$C$6509, 2, 0)), 'ICAO LTO Cycle times'!$D$8,VLOOKUP($A567,'Taxi in times'!$B$5750:$C$6509, 2, 0)*60)</f>
        <v>325.36082474226805</v>
      </c>
      <c r="W567" s="30">
        <f>IF(ISNA(VLOOKUP($A567,'Taxi in times'!$B$6510:$C$7239, 2, 0)), 'ICAO LTO Cycle times'!$D$8,VLOOKUP($A567,'Taxi in times'!$B$6510:$C$7239, 2, 0)*60)</f>
        <v>284</v>
      </c>
    </row>
    <row r="568" spans="1:23">
      <c r="A568" s="3" t="s">
        <v>819</v>
      </c>
      <c r="B568" s="30">
        <f>IF(ISNA(VLOOKUP($A568,' Taxi out times'!$B$2:$C$483, 2, 0)), 'ICAO LTO Cycle times'!$D$7,VLOOKUP($A568,' Taxi out times'!$B$2:$C$483, 2, 0)*60)</f>
        <v>552.70971021860703</v>
      </c>
      <c r="C568" s="30">
        <f>IF(ISNA(VLOOKUP($A568,' Taxi out times'!$B$484:$C$1071, 2, 0)), 'ICAO LTO Cycle times'!$D$7,VLOOKUP($A568,' Taxi out times'!$B$484:$C$1071, 2, 0)*60)</f>
        <v>575.85043319653448</v>
      </c>
      <c r="D568" s="30">
        <f>IF(ISNA(VLOOKUP($A568,' Taxi out times'!$B$1072:$C$1692, 2, 0)), 'ICAO LTO Cycle times'!$D$7,VLOOKUP($A568,' Taxi out times'!$B$1072:$C$1692, 2, 0)*60)</f>
        <v>614.9501889385092</v>
      </c>
      <c r="E568" s="30">
        <f>IF(ISNA(VLOOKUP($A568,' Taxi out times'!$B$1693:$C$2329, 2, 0)), 'ICAO LTO Cycle times'!$D$7,VLOOKUP($A568,' Taxi out times'!$B$1693:$C$2329, 2, 0)*60)</f>
        <v>661.59807750075095</v>
      </c>
      <c r="F568" s="30">
        <f>IF(ISNA(VLOOKUP($A568,' Taxi out times'!$B$2330:$C$2997, 2, 0)), 'ICAO LTO Cycle times'!$D$7,VLOOKUP($A568,' Taxi out times'!$B$2330:$C$2997, 2, 0)*60)</f>
        <v>656.40817223198587</v>
      </c>
      <c r="G568" s="30">
        <f>IF(ISNA(VLOOKUP($A568,' Taxi out times'!$B$2998:$C$3661, 2, 0)), 'ICAO LTO Cycle times'!$D$7,VLOOKUP($A568,' Taxi out times'!$B$2998:$C$3661, 2, 0)*60)</f>
        <v>620.67445501625912</v>
      </c>
      <c r="H568" s="30">
        <f>IF(ISNA(VLOOKUP($A568,' Taxi out times'!$B$3662:$C$4362, 2, 0)), 'ICAO LTO Cycle times'!$D$7,VLOOKUP($A568,' Taxi out times'!$B$3662:$C$4362, 2, 0)*60)</f>
        <v>529.66211180124219</v>
      </c>
      <c r="I568" s="30">
        <f>IF(ISNA(VLOOKUP($A568,' Taxi out times'!$B$4363:$C$5052, 2, 0)), 'ICAO LTO Cycle times'!$D$7,VLOOKUP($A568,' Taxi out times'!$B$4363:$C$5052, 2, 0)*60)</f>
        <v>551.33370535714278</v>
      </c>
      <c r="J568" s="30">
        <f>IF(ISNA(VLOOKUP($A568,' Taxi out times'!$B$5053:$C$5713, 2, 0)), 'ICAO LTO Cycle times'!$D$7,VLOOKUP($A568,' Taxi out times'!$B$5053:$C$5713, 2, 0)*60)</f>
        <v>507.44619799139167</v>
      </c>
      <c r="K568" s="30">
        <f>IF(ISNA(VLOOKUP($A568,' Taxi out times'!$B$5714:$C$6466, 2, 0)), 'ICAO LTO Cycle times'!$D$7,VLOOKUP($A568,' Taxi out times'!$B$5713:$C$6466, 2, 0)*60)</f>
        <v>587.00471698113211</v>
      </c>
      <c r="L568" s="30">
        <f>IF(ISNA(VLOOKUP($A568,' Taxi out times'!$B$6467:$C$7195, 2, 0)), 'ICAO LTO Cycle times'!$D$7,VLOOKUP($A568,' Taxi out times'!$B$6467:$C$7195, 2, 0)*60)</f>
        <v>540.87362637362639</v>
      </c>
      <c r="M568" s="30">
        <f>IF(ISNA(VLOOKUP($A568,'Taxi in times'!$B$2:$C$483, 2, 0)), 'ICAO LTO Cycle times'!$D$8,VLOOKUP($A568,'Taxi in times'!$B$2:$C$483, 2, 0)*60)</f>
        <v>273.59305886355907</v>
      </c>
      <c r="N568" s="30">
        <f>IF(ISNA(VLOOKUP($A568,'Taxi in times'!$B$483:$C$1074, 2, 0)), 'ICAO LTO Cycle times'!$D$8,VLOOKUP($A568,'Taxi in times'!$B$483:$C$1074, 2, 0)*60)</f>
        <v>246.77698497039623</v>
      </c>
      <c r="O568" s="30">
        <f>IF(ISNA(VLOOKUP($A568,'Taxi in times'!$B$1074:$C$1700, 2, 0)), 'ICAO LTO Cycle times'!$D$8,VLOOKUP($A568,'Taxi in times'!$B$1074:$C$1700, 2, 0)*60)</f>
        <v>248.82747265670938</v>
      </c>
      <c r="P568" s="30">
        <f>IF(ISNA(VLOOKUP($A568,'Taxi in times'!$B$1700:$C$2346, 2, 0)), 'ICAO LTO Cycle times'!$D$8,VLOOKUP($A568,'Taxi in times'!$B$1700:$C$2346, 2, 0)*60)</f>
        <v>252.84044298605414</v>
      </c>
      <c r="Q568" s="30">
        <f>IF(ISNA(VLOOKUP($A568,'Taxi in times'!$B$2346:$C$3020, 2, 0)), 'ICAO LTO Cycle times'!$D$8,VLOOKUP($A568,'Taxi in times'!$B$2346:$C$3020, 2, 0)*60)</f>
        <v>258.38325991189424</v>
      </c>
      <c r="R568" s="30">
        <f>IF(ISNA(VLOOKUP($A568,'Taxi in times'!$B$3020:$C$3684, 2, 0)), 'ICAO LTO Cycle times'!$D$8,VLOOKUP($A568,'Taxi in times'!$B$3020:$C$3684, 2, 0)*60)</f>
        <v>250.21415607985483</v>
      </c>
      <c r="S568" s="30">
        <f>IF(ISNA(VLOOKUP($A568,'Taxi in times'!$B$3684:$C$4389, 2, 0)), 'ICAO LTO Cycle times'!$D$8,VLOOKUP($A568,'Taxi in times'!$B$3684:$C$4389, 2, 0)*60)</f>
        <v>267.31265508684862</v>
      </c>
      <c r="T568" s="30">
        <f>IF(ISNA(VLOOKUP($A568,'Taxi in times'!$B$4389:$C$5084, 2, 0)), 'ICAO LTO Cycle times'!$D$8,VLOOKUP($A568,'Taxi in times'!$B$4389:$C$5084, 2, 0)*60)</f>
        <v>259.71619365609348</v>
      </c>
      <c r="U568" s="30">
        <f>IF(ISNA(VLOOKUP($A568,'Taxi in times'!$B$5085:$C$5749, 2, 0)), 'ICAO LTO Cycle times'!$D$8,VLOOKUP($A568,'Taxi in times'!$B$5085:$C$5749, 2, 0)*60)</f>
        <v>274.44074250356971</v>
      </c>
      <c r="V568" s="30">
        <f>IF(ISNA(VLOOKUP($A568,'Taxi in times'!$B$5750:$C$6509, 2, 0)), 'ICAO LTO Cycle times'!$D$8,VLOOKUP($A568,'Taxi in times'!$B$5750:$C$6509, 2, 0)*60)</f>
        <v>266.29945694336698</v>
      </c>
      <c r="W568" s="30">
        <f>IF(ISNA(VLOOKUP($A568,'Taxi in times'!$B$6510:$C$7239, 2, 0)), 'ICAO LTO Cycle times'!$D$8,VLOOKUP($A568,'Taxi in times'!$B$6510:$C$7239, 2, 0)*60)</f>
        <v>238.44176706827309</v>
      </c>
    </row>
    <row r="569" spans="1:23">
      <c r="A569" s="3" t="s">
        <v>820</v>
      </c>
      <c r="B569" s="30">
        <f>IF(ISNA(VLOOKUP($A569,' Taxi out times'!$B$2:$C$483, 2, 0)), 'ICAO LTO Cycle times'!$D$7,VLOOKUP($A569,' Taxi out times'!$B$2:$C$483, 2, 0)*60)</f>
        <v>468.15650334860771</v>
      </c>
      <c r="C569" s="30">
        <f>IF(ISNA(VLOOKUP($A569,' Taxi out times'!$B$484:$C$1071, 2, 0)), 'ICAO LTO Cycle times'!$D$7,VLOOKUP($A569,' Taxi out times'!$B$484:$C$1071, 2, 0)*60)</f>
        <v>454.73809523809524</v>
      </c>
      <c r="D569" s="30">
        <f>IF(ISNA(VLOOKUP($A569,' Taxi out times'!$B$1072:$C$1692, 2, 0)), 'ICAO LTO Cycle times'!$D$7,VLOOKUP($A569,' Taxi out times'!$B$1072:$C$1692, 2, 0)*60)</f>
        <v>455.85724282715188</v>
      </c>
      <c r="E569" s="30">
        <f>IF(ISNA(VLOOKUP($A569,' Taxi out times'!$B$1693:$C$2329, 2, 0)), 'ICAO LTO Cycle times'!$D$7,VLOOKUP($A569,' Taxi out times'!$B$1693:$C$2329, 2, 0)*60)</f>
        <v>432.2310305775764</v>
      </c>
      <c r="F569" s="30">
        <f>IF(ISNA(VLOOKUP($A569,' Taxi out times'!$B$2330:$C$2997, 2, 0)), 'ICAO LTO Cycle times'!$D$7,VLOOKUP($A569,' Taxi out times'!$B$2330:$C$2997, 2, 0)*60)</f>
        <v>470.1838649155722</v>
      </c>
      <c r="G569" s="30">
        <f>IF(ISNA(VLOOKUP($A569,' Taxi out times'!$B$2998:$C$3661, 2, 0)), 'ICAO LTO Cycle times'!$D$7,VLOOKUP($A569,' Taxi out times'!$B$2998:$C$3661, 2, 0)*60)</f>
        <v>427.20168954593453</v>
      </c>
      <c r="H569" s="30">
        <f>IF(ISNA(VLOOKUP($A569,' Taxi out times'!$B$3662:$C$4362, 2, 0)), 'ICAO LTO Cycle times'!$D$7,VLOOKUP($A569,' Taxi out times'!$B$3662:$C$4362, 2, 0)*60)</f>
        <v>409.65961361545538</v>
      </c>
      <c r="I569" s="30">
        <f>IF(ISNA(VLOOKUP($A569,' Taxi out times'!$B$4363:$C$5052, 2, 0)), 'ICAO LTO Cycle times'!$D$7,VLOOKUP($A569,' Taxi out times'!$B$4363:$C$5052, 2, 0)*60)</f>
        <v>390.98161421003431</v>
      </c>
      <c r="J569" s="30">
        <f>IF(ISNA(VLOOKUP($A569,' Taxi out times'!$B$5053:$C$5713, 2, 0)), 'ICAO LTO Cycle times'!$D$7,VLOOKUP($A569,' Taxi out times'!$B$5053:$C$5713, 2, 0)*60)</f>
        <v>455.45941123996431</v>
      </c>
      <c r="K569" s="30">
        <f>IF(ISNA(VLOOKUP($A569,' Taxi out times'!$B$5714:$C$6466, 2, 0)), 'ICAO LTO Cycle times'!$D$7,VLOOKUP($A569,' Taxi out times'!$B$5713:$C$6466, 2, 0)*60)</f>
        <v>512.57660768234791</v>
      </c>
      <c r="L569" s="30">
        <f>IF(ISNA(VLOOKUP($A569,' Taxi out times'!$B$6467:$C$7195, 2, 0)), 'ICAO LTO Cycle times'!$D$7,VLOOKUP($A569,' Taxi out times'!$B$6467:$C$7195, 2, 0)*60)</f>
        <v>477.34593572778829</v>
      </c>
      <c r="M569" s="30">
        <f>IF(ISNA(VLOOKUP($A569,'Taxi in times'!$B$2:$C$483, 2, 0)), 'ICAO LTO Cycle times'!$D$8,VLOOKUP($A569,'Taxi in times'!$B$2:$C$483, 2, 0)*60)</f>
        <v>294.87830687830689</v>
      </c>
      <c r="N569" s="30">
        <f>IF(ISNA(VLOOKUP($A569,'Taxi in times'!$B$483:$C$1074, 2, 0)), 'ICAO LTO Cycle times'!$D$8,VLOOKUP($A569,'Taxi in times'!$B$483:$C$1074, 2, 0)*60)</f>
        <v>291.54761904761904</v>
      </c>
      <c r="O569" s="30">
        <f>IF(ISNA(VLOOKUP($A569,'Taxi in times'!$B$1074:$C$1700, 2, 0)), 'ICAO LTO Cycle times'!$D$8,VLOOKUP($A569,'Taxi in times'!$B$1074:$C$1700, 2, 0)*60)</f>
        <v>288.91692954784435</v>
      </c>
      <c r="P569" s="30">
        <f>IF(ISNA(VLOOKUP($A569,'Taxi in times'!$B$1700:$C$2346, 2, 0)), 'ICAO LTO Cycle times'!$D$8,VLOOKUP($A569,'Taxi in times'!$B$1700:$C$2346, 2, 0)*60)</f>
        <v>281.75</v>
      </c>
      <c r="Q569" s="30">
        <f>IF(ISNA(VLOOKUP($A569,'Taxi in times'!$B$2346:$C$3020, 2, 0)), 'ICAO LTO Cycle times'!$D$8,VLOOKUP($A569,'Taxi in times'!$B$2346:$C$3020, 2, 0)*60)</f>
        <v>280.65892923998501</v>
      </c>
      <c r="R569" s="30">
        <f>IF(ISNA(VLOOKUP($A569,'Taxi in times'!$B$3020:$C$3684, 2, 0)), 'ICAO LTO Cycle times'!$D$8,VLOOKUP($A569,'Taxi in times'!$B$3020:$C$3684, 2, 0)*60)</f>
        <v>282.64654264654268</v>
      </c>
      <c r="S569" s="30">
        <f>IF(ISNA(VLOOKUP($A569,'Taxi in times'!$B$3684:$C$4389, 2, 0)), 'ICAO LTO Cycle times'!$D$8,VLOOKUP($A569,'Taxi in times'!$B$3684:$C$4389, 2, 0)*60)</f>
        <v>287.14023270055117</v>
      </c>
      <c r="T569" s="30">
        <f>IF(ISNA(VLOOKUP($A569,'Taxi in times'!$B$4389:$C$5084, 2, 0)), 'ICAO LTO Cycle times'!$D$8,VLOOKUP($A569,'Taxi in times'!$B$4389:$C$5084, 2, 0)*60)</f>
        <v>286.45703611457037</v>
      </c>
      <c r="U569" s="30">
        <f>IF(ISNA(VLOOKUP($A569,'Taxi in times'!$B$5085:$C$5749, 2, 0)), 'ICAO LTO Cycle times'!$D$8,VLOOKUP($A569,'Taxi in times'!$B$5085:$C$5749, 2, 0)*60)</f>
        <v>273.7466784765279</v>
      </c>
      <c r="V569" s="30">
        <f>IF(ISNA(VLOOKUP($A569,'Taxi in times'!$B$5750:$C$6509, 2, 0)), 'ICAO LTO Cycle times'!$D$8,VLOOKUP($A569,'Taxi in times'!$B$5750:$C$6509, 2, 0)*60)</f>
        <v>277.46113989637308</v>
      </c>
      <c r="W569" s="30">
        <f>IF(ISNA(VLOOKUP($A569,'Taxi in times'!$B$6510:$C$7239, 2, 0)), 'ICAO LTO Cycle times'!$D$8,VLOOKUP($A569,'Taxi in times'!$B$6510:$C$7239, 2, 0)*60)</f>
        <v>283.66729678638944</v>
      </c>
    </row>
    <row r="570" spans="1:23">
      <c r="A570" s="3" t="s">
        <v>821</v>
      </c>
      <c r="B570" s="30">
        <f>IF(ISNA(VLOOKUP($A570,' Taxi out times'!$B$2:$C$483, 2, 0)), 'ICAO LTO Cycle times'!$D$7,VLOOKUP($A570,' Taxi out times'!$B$2:$C$483, 2, 0)*60)</f>
        <v>670.88273497168393</v>
      </c>
      <c r="C570" s="30">
        <f>IF(ISNA(VLOOKUP($A570,' Taxi out times'!$B$484:$C$1071, 2, 0)), 'ICAO LTO Cycle times'!$D$7,VLOOKUP($A570,' Taxi out times'!$B$484:$C$1071, 2, 0)*60)</f>
        <v>652.41128298453145</v>
      </c>
      <c r="D570" s="30">
        <f>IF(ISNA(VLOOKUP($A570,' Taxi out times'!$B$1072:$C$1692, 2, 0)), 'ICAO LTO Cycle times'!$D$7,VLOOKUP($A570,' Taxi out times'!$B$1072:$C$1692, 2, 0)*60)</f>
        <v>645.56727022690814</v>
      </c>
      <c r="E570" s="30">
        <f>IF(ISNA(VLOOKUP($A570,' Taxi out times'!$B$1693:$C$2329, 2, 0)), 'ICAO LTO Cycle times'!$D$7,VLOOKUP($A570,' Taxi out times'!$B$1693:$C$2329, 2, 0)*60)</f>
        <v>669.64060167642674</v>
      </c>
      <c r="F570" s="30">
        <f>IF(ISNA(VLOOKUP($A570,' Taxi out times'!$B$2330:$C$2997, 2, 0)), 'ICAO LTO Cycle times'!$D$7,VLOOKUP($A570,' Taxi out times'!$B$2330:$C$2997, 2, 0)*60)</f>
        <v>634.06077663256372</v>
      </c>
      <c r="G570" s="30">
        <f>IF(ISNA(VLOOKUP($A570,' Taxi out times'!$B$2998:$C$3661, 2, 0)), 'ICAO LTO Cycle times'!$D$7,VLOOKUP($A570,' Taxi out times'!$B$2998:$C$3661, 2, 0)*60)</f>
        <v>658.34639696586601</v>
      </c>
      <c r="H570" s="30">
        <f>IF(ISNA(VLOOKUP($A570,' Taxi out times'!$B$3662:$C$4362, 2, 0)), 'ICAO LTO Cycle times'!$D$7,VLOOKUP($A570,' Taxi out times'!$B$3662:$C$4362, 2, 0)*60)</f>
        <v>632.46608294044063</v>
      </c>
      <c r="I570" s="30">
        <f>IF(ISNA(VLOOKUP($A570,' Taxi out times'!$B$4363:$C$5052, 2, 0)), 'ICAO LTO Cycle times'!$D$7,VLOOKUP($A570,' Taxi out times'!$B$4363:$C$5052, 2, 0)*60)</f>
        <v>584.47379659569276</v>
      </c>
      <c r="J570" s="30">
        <f>IF(ISNA(VLOOKUP($A570,' Taxi out times'!$B$5053:$C$5713, 2, 0)), 'ICAO LTO Cycle times'!$D$7,VLOOKUP($A570,' Taxi out times'!$B$5053:$C$5713, 2, 0)*60)</f>
        <v>607.32851052835554</v>
      </c>
      <c r="K570" s="30">
        <f>IF(ISNA(VLOOKUP($A570,' Taxi out times'!$B$5714:$C$6466, 2, 0)), 'ICAO LTO Cycle times'!$D$7,VLOOKUP($A570,' Taxi out times'!$B$5713:$C$6466, 2, 0)*60)</f>
        <v>677.23940200696291</v>
      </c>
      <c r="L570" s="30">
        <f>IF(ISNA(VLOOKUP($A570,' Taxi out times'!$B$6467:$C$7195, 2, 0)), 'ICAO LTO Cycle times'!$D$7,VLOOKUP($A570,' Taxi out times'!$B$6467:$C$7195, 2, 0)*60)</f>
        <v>711.60757946210276</v>
      </c>
      <c r="M570" s="30">
        <f>IF(ISNA(VLOOKUP($A570,'Taxi in times'!$B$2:$C$483, 2, 0)), 'ICAO LTO Cycle times'!$D$8,VLOOKUP($A570,'Taxi in times'!$B$2:$C$483, 2, 0)*60)</f>
        <v>330.29419395008563</v>
      </c>
      <c r="N570" s="30">
        <f>IF(ISNA(VLOOKUP($A570,'Taxi in times'!$B$483:$C$1074, 2, 0)), 'ICAO LTO Cycle times'!$D$8,VLOOKUP($A570,'Taxi in times'!$B$483:$C$1074, 2, 0)*60)</f>
        <v>329.79215380618342</v>
      </c>
      <c r="O570" s="30">
        <f>IF(ISNA(VLOOKUP($A570,'Taxi in times'!$B$1074:$C$1700, 2, 0)), 'ICAO LTO Cycle times'!$D$8,VLOOKUP($A570,'Taxi in times'!$B$1074:$C$1700, 2, 0)*60)</f>
        <v>327.99463704271216</v>
      </c>
      <c r="P570" s="30">
        <f>IF(ISNA(VLOOKUP($A570,'Taxi in times'!$B$1700:$C$2346, 2, 0)), 'ICAO LTO Cycle times'!$D$8,VLOOKUP($A570,'Taxi in times'!$B$1700:$C$2346, 2, 0)*60)</f>
        <v>299.91048201989292</v>
      </c>
      <c r="Q570" s="30">
        <f>IF(ISNA(VLOOKUP($A570,'Taxi in times'!$B$2346:$C$3020, 2, 0)), 'ICAO LTO Cycle times'!$D$8,VLOOKUP($A570,'Taxi in times'!$B$2346:$C$3020, 2, 0)*60)</f>
        <v>282.97506840985102</v>
      </c>
      <c r="R570" s="30">
        <f>IF(ISNA(VLOOKUP($A570,'Taxi in times'!$B$3020:$C$3684, 2, 0)), 'ICAO LTO Cycle times'!$D$8,VLOOKUP($A570,'Taxi in times'!$B$3020:$C$3684, 2, 0)*60)</f>
        <v>277.3865199449794</v>
      </c>
      <c r="S570" s="30">
        <f>IF(ISNA(VLOOKUP($A570,'Taxi in times'!$B$3684:$C$4389, 2, 0)), 'ICAO LTO Cycle times'!$D$8,VLOOKUP($A570,'Taxi in times'!$B$3684:$C$4389, 2, 0)*60)</f>
        <v>296.19837900424545</v>
      </c>
      <c r="T570" s="30">
        <f>IF(ISNA(VLOOKUP($A570,'Taxi in times'!$B$4389:$C$5084, 2, 0)), 'ICAO LTO Cycle times'!$D$8,VLOOKUP($A570,'Taxi in times'!$B$4389:$C$5084, 2, 0)*60)</f>
        <v>285.60080167623209</v>
      </c>
      <c r="U570" s="30">
        <f>IF(ISNA(VLOOKUP($A570,'Taxi in times'!$B$5085:$C$5749, 2, 0)), 'ICAO LTO Cycle times'!$D$8,VLOOKUP($A570,'Taxi in times'!$B$5085:$C$5749, 2, 0)*60)</f>
        <v>286.69556005008189</v>
      </c>
      <c r="V570" s="30">
        <f>IF(ISNA(VLOOKUP($A570,'Taxi in times'!$B$5750:$C$6509, 2, 0)), 'ICAO LTO Cycle times'!$D$8,VLOOKUP($A570,'Taxi in times'!$B$5750:$C$6509, 2, 0)*60)</f>
        <v>276.58671586715866</v>
      </c>
      <c r="W570" s="30">
        <f>IF(ISNA(VLOOKUP($A570,'Taxi in times'!$B$6510:$C$7239, 2, 0)), 'ICAO LTO Cycle times'!$D$8,VLOOKUP($A570,'Taxi in times'!$B$6510:$C$7239, 2, 0)*60)</f>
        <v>309.3165053799824</v>
      </c>
    </row>
    <row r="571" spans="1:23">
      <c r="A571" s="3" t="s">
        <v>822</v>
      </c>
      <c r="B571" s="30">
        <f>IF(ISNA(VLOOKUP($A571,' Taxi out times'!$B$2:$C$483, 2, 0)), 'ICAO LTO Cycle times'!$D$7,VLOOKUP($A571,' Taxi out times'!$B$2:$C$483, 2, 0)*60)</f>
        <v>597.83206106870227</v>
      </c>
      <c r="C571" s="30">
        <f>IF(ISNA(VLOOKUP($A571,' Taxi out times'!$B$484:$C$1071, 2, 0)), 'ICAO LTO Cycle times'!$D$7,VLOOKUP($A571,' Taxi out times'!$B$484:$C$1071, 2, 0)*60)</f>
        <v>604.67819051121739</v>
      </c>
      <c r="D571" s="30">
        <f>IF(ISNA(VLOOKUP($A571,' Taxi out times'!$B$1072:$C$1692, 2, 0)), 'ICAO LTO Cycle times'!$D$7,VLOOKUP($A571,' Taxi out times'!$B$1072:$C$1692, 2, 0)*60)</f>
        <v>671.19107064179764</v>
      </c>
      <c r="E571" s="30">
        <f>IF(ISNA(VLOOKUP($A571,' Taxi out times'!$B$1693:$C$2329, 2, 0)), 'ICAO LTO Cycle times'!$D$7,VLOOKUP($A571,' Taxi out times'!$B$1693:$C$2329, 2, 0)*60)</f>
        <v>635.6620298815044</v>
      </c>
      <c r="F571" s="30">
        <f>IF(ISNA(VLOOKUP($A571,' Taxi out times'!$B$2330:$C$2997, 2, 0)), 'ICAO LTO Cycle times'!$D$7,VLOOKUP($A571,' Taxi out times'!$B$2330:$C$2997, 2, 0)*60)</f>
        <v>680.97628174413035</v>
      </c>
      <c r="G571" s="30">
        <f>IF(ISNA(VLOOKUP($A571,' Taxi out times'!$B$2998:$C$3661, 2, 0)), 'ICAO LTO Cycle times'!$D$7,VLOOKUP($A571,' Taxi out times'!$B$2998:$C$3661, 2, 0)*60)</f>
        <v>736.65210127233001</v>
      </c>
      <c r="H571" s="30">
        <f>IF(ISNA(VLOOKUP($A571,' Taxi out times'!$B$3662:$C$4362, 2, 0)), 'ICAO LTO Cycle times'!$D$7,VLOOKUP($A571,' Taxi out times'!$B$3662:$C$4362, 2, 0)*60)</f>
        <v>749.57540263543194</v>
      </c>
      <c r="I571" s="30">
        <f>IF(ISNA(VLOOKUP($A571,' Taxi out times'!$B$4363:$C$5052, 2, 0)), 'ICAO LTO Cycle times'!$D$7,VLOOKUP($A571,' Taxi out times'!$B$4363:$C$5052, 2, 0)*60)</f>
        <v>784.11934552454284</v>
      </c>
      <c r="J571" s="30">
        <f>IF(ISNA(VLOOKUP($A571,' Taxi out times'!$B$5053:$C$5713, 2, 0)), 'ICAO LTO Cycle times'!$D$7,VLOOKUP($A571,' Taxi out times'!$B$5053:$C$5713, 2, 0)*60)</f>
        <v>808.63644889027819</v>
      </c>
      <c r="K571" s="30">
        <f>IF(ISNA(VLOOKUP($A571,' Taxi out times'!$B$5714:$C$6466, 2, 0)), 'ICAO LTO Cycle times'!$D$7,VLOOKUP($A571,' Taxi out times'!$B$5713:$C$6466, 2, 0)*60)</f>
        <v>801.84314695695207</v>
      </c>
      <c r="L571" s="30">
        <f>IF(ISNA(VLOOKUP($A571,' Taxi out times'!$B$6467:$C$7195, 2, 0)), 'ICAO LTO Cycle times'!$D$7,VLOOKUP($A571,' Taxi out times'!$B$6467:$C$7195, 2, 0)*60)</f>
        <v>687.84583772977169</v>
      </c>
      <c r="M571" s="30">
        <f>IF(ISNA(VLOOKUP($A571,'Taxi in times'!$B$2:$C$483, 2, 0)), 'ICAO LTO Cycle times'!$D$8,VLOOKUP($A571,'Taxi in times'!$B$2:$C$483, 2, 0)*60)</f>
        <v>280.43245993385909</v>
      </c>
      <c r="N571" s="30">
        <f>IF(ISNA(VLOOKUP($A571,'Taxi in times'!$B$483:$C$1074, 2, 0)), 'ICAO LTO Cycle times'!$D$8,VLOOKUP($A571,'Taxi in times'!$B$483:$C$1074, 2, 0)*60)</f>
        <v>287.170722645365</v>
      </c>
      <c r="O571" s="30">
        <f>IF(ISNA(VLOOKUP($A571,'Taxi in times'!$B$1074:$C$1700, 2, 0)), 'ICAO LTO Cycle times'!$D$8,VLOOKUP($A571,'Taxi in times'!$B$1074:$C$1700, 2, 0)*60)</f>
        <v>283.73313782991198</v>
      </c>
      <c r="P571" s="30">
        <f>IF(ISNA(VLOOKUP($A571,'Taxi in times'!$B$1700:$C$2346, 2, 0)), 'ICAO LTO Cycle times'!$D$8,VLOOKUP($A571,'Taxi in times'!$B$1700:$C$2346, 2, 0)*60)</f>
        <v>268.33133664213591</v>
      </c>
      <c r="Q571" s="30">
        <f>IF(ISNA(VLOOKUP($A571,'Taxi in times'!$B$2346:$C$3020, 2, 0)), 'ICAO LTO Cycle times'!$D$8,VLOOKUP($A571,'Taxi in times'!$B$2346:$C$3020, 2, 0)*60)</f>
        <v>282.84433821332533</v>
      </c>
      <c r="R571" s="30">
        <f>IF(ISNA(VLOOKUP($A571,'Taxi in times'!$B$3020:$C$3684, 2, 0)), 'ICAO LTO Cycle times'!$D$8,VLOOKUP($A571,'Taxi in times'!$B$3020:$C$3684, 2, 0)*60)</f>
        <v>301.99090384984947</v>
      </c>
      <c r="S571" s="30">
        <f>IF(ISNA(VLOOKUP($A571,'Taxi in times'!$B$3684:$C$4389, 2, 0)), 'ICAO LTO Cycle times'!$D$8,VLOOKUP($A571,'Taxi in times'!$B$3684:$C$4389, 2, 0)*60)</f>
        <v>296.93057247259435</v>
      </c>
      <c r="T571" s="30">
        <f>IF(ISNA(VLOOKUP($A571,'Taxi in times'!$B$4389:$C$5084, 2, 0)), 'ICAO LTO Cycle times'!$D$8,VLOOKUP($A571,'Taxi in times'!$B$4389:$C$5084, 2, 0)*60)</f>
        <v>298.58556012332991</v>
      </c>
      <c r="U571" s="30">
        <f>IF(ISNA(VLOOKUP($A571,'Taxi in times'!$B$5085:$C$5749, 2, 0)), 'ICAO LTO Cycle times'!$D$8,VLOOKUP($A571,'Taxi in times'!$B$5085:$C$5749, 2, 0)*60)</f>
        <v>303.9539827435288</v>
      </c>
      <c r="V571" s="30">
        <f>IF(ISNA(VLOOKUP($A571,'Taxi in times'!$B$5750:$C$6509, 2, 0)), 'ICAO LTO Cycle times'!$D$8,VLOOKUP($A571,'Taxi in times'!$B$5750:$C$6509, 2, 0)*60)</f>
        <v>305.84018293059762</v>
      </c>
      <c r="W571" s="30">
        <f>IF(ISNA(VLOOKUP($A571,'Taxi in times'!$B$6510:$C$7239, 2, 0)), 'ICAO LTO Cycle times'!$D$8,VLOOKUP($A571,'Taxi in times'!$B$6510:$C$7239, 2, 0)*60)</f>
        <v>322.44312835556542</v>
      </c>
    </row>
    <row r="572" spans="1:23">
      <c r="A572" s="3" t="s">
        <v>823</v>
      </c>
      <c r="B572" s="30">
        <f>IF(ISNA(VLOOKUP($A572,' Taxi out times'!$B$2:$C$483, 2, 0)), 'ICAO LTO Cycle times'!$D$7,VLOOKUP($A572,' Taxi out times'!$B$2:$C$483, 2, 0)*60)</f>
        <v>972.89442607463388</v>
      </c>
      <c r="C572" s="30">
        <f>IF(ISNA(VLOOKUP($A572,' Taxi out times'!$B$484:$C$1071, 2, 0)), 'ICAO LTO Cycle times'!$D$7,VLOOKUP($A572,' Taxi out times'!$B$484:$C$1071, 2, 0)*60)</f>
        <v>1009.438249637538</v>
      </c>
      <c r="D572" s="30">
        <f>IF(ISNA(VLOOKUP($A572,' Taxi out times'!$B$1072:$C$1692, 2, 0)), 'ICAO LTO Cycle times'!$D$7,VLOOKUP($A572,' Taxi out times'!$B$1072:$C$1692, 2, 0)*60)</f>
        <v>1133.397823458283</v>
      </c>
      <c r="E572" s="30">
        <f>IF(ISNA(VLOOKUP($A572,' Taxi out times'!$B$1693:$C$2329, 2, 0)), 'ICAO LTO Cycle times'!$D$7,VLOOKUP($A572,' Taxi out times'!$B$1693:$C$2329, 2, 0)*60)</f>
        <v>1079.1835203744824</v>
      </c>
      <c r="F572" s="30">
        <f>IF(ISNA(VLOOKUP($A572,' Taxi out times'!$B$2330:$C$2997, 2, 0)), 'ICAO LTO Cycle times'!$D$7,VLOOKUP($A572,' Taxi out times'!$B$2330:$C$2997, 2, 0)*60)</f>
        <v>1026.6997266626613</v>
      </c>
      <c r="G572" s="30">
        <f>IF(ISNA(VLOOKUP($A572,' Taxi out times'!$B$2998:$C$3661, 2, 0)), 'ICAO LTO Cycle times'!$D$7,VLOOKUP($A572,' Taxi out times'!$B$2998:$C$3661, 2, 0)*60)</f>
        <v>1099.065992807853</v>
      </c>
      <c r="H572" s="30">
        <f>IF(ISNA(VLOOKUP($A572,' Taxi out times'!$B$3662:$C$4362, 2, 0)), 'ICAO LTO Cycle times'!$D$7,VLOOKUP($A572,' Taxi out times'!$B$3662:$C$4362, 2, 0)*60)</f>
        <v>638.28512148699394</v>
      </c>
      <c r="I572" s="30">
        <f>IF(ISNA(VLOOKUP($A572,' Taxi out times'!$B$4363:$C$5052, 2, 0)), 'ICAO LTO Cycle times'!$D$7,VLOOKUP($A572,' Taxi out times'!$B$4363:$C$5052, 2, 0)*60)</f>
        <v>612.24540616200909</v>
      </c>
      <c r="J572" s="30">
        <f>IF(ISNA(VLOOKUP($A572,' Taxi out times'!$B$5053:$C$5713, 2, 0)), 'ICAO LTO Cycle times'!$D$7,VLOOKUP($A572,' Taxi out times'!$B$5053:$C$5713, 2, 0)*60)</f>
        <v>597.93133752675135</v>
      </c>
      <c r="K572" s="30">
        <f>IF(ISNA(VLOOKUP($A572,' Taxi out times'!$B$5714:$C$6466, 2, 0)), 'ICAO LTO Cycle times'!$D$7,VLOOKUP($A572,' Taxi out times'!$B$5713:$C$6466, 2, 0)*60)</f>
        <v>1039.7658675940877</v>
      </c>
      <c r="L572" s="30">
        <f>IF(ISNA(VLOOKUP($A572,' Taxi out times'!$B$6467:$C$7195, 2, 0)), 'ICAO LTO Cycle times'!$D$7,VLOOKUP($A572,' Taxi out times'!$B$6467:$C$7195, 2, 0)*60)</f>
        <v>1095.5431816669254</v>
      </c>
      <c r="M572" s="30">
        <f>IF(ISNA(VLOOKUP($A572,'Taxi in times'!$B$2:$C$483, 2, 0)), 'ICAO LTO Cycle times'!$D$8,VLOOKUP($A572,'Taxi in times'!$B$2:$C$483, 2, 0)*60)</f>
        <v>557.41122430952237</v>
      </c>
      <c r="N572" s="30">
        <f>IF(ISNA(VLOOKUP($A572,'Taxi in times'!$B$483:$C$1074, 2, 0)), 'ICAO LTO Cycle times'!$D$8,VLOOKUP($A572,'Taxi in times'!$B$483:$C$1074, 2, 0)*60)</f>
        <v>550.01270803936859</v>
      </c>
      <c r="O572" s="30">
        <f>IF(ISNA(VLOOKUP($A572,'Taxi in times'!$B$1074:$C$1700, 2, 0)), 'ICAO LTO Cycle times'!$D$8,VLOOKUP($A572,'Taxi in times'!$B$1074:$C$1700, 2, 0)*60)</f>
        <v>535.00606800993387</v>
      </c>
      <c r="P572" s="30">
        <f>IF(ISNA(VLOOKUP($A572,'Taxi in times'!$B$1700:$C$2346, 2, 0)), 'ICAO LTO Cycle times'!$D$8,VLOOKUP($A572,'Taxi in times'!$B$1700:$C$2346, 2, 0)*60)</f>
        <v>548.1988558197578</v>
      </c>
      <c r="Q572" s="30">
        <f>IF(ISNA(VLOOKUP($A572,'Taxi in times'!$B$2346:$C$3020, 2, 0)), 'ICAO LTO Cycle times'!$D$8,VLOOKUP($A572,'Taxi in times'!$B$2346:$C$3020, 2, 0)*60)</f>
        <v>495.33286803844567</v>
      </c>
      <c r="R572" s="30">
        <f>IF(ISNA(VLOOKUP($A572,'Taxi in times'!$B$3020:$C$3684, 2, 0)), 'ICAO LTO Cycle times'!$D$8,VLOOKUP($A572,'Taxi in times'!$B$3020:$C$3684, 2, 0)*60)</f>
        <v>480.69960110463336</v>
      </c>
      <c r="S572" s="30">
        <f>IF(ISNA(VLOOKUP($A572,'Taxi in times'!$B$3684:$C$4389, 2, 0)), 'ICAO LTO Cycle times'!$D$8,VLOOKUP($A572,'Taxi in times'!$B$3684:$C$4389, 2, 0)*60)</f>
        <v>399.11424585070233</v>
      </c>
      <c r="T572" s="30">
        <f>IF(ISNA(VLOOKUP($A572,'Taxi in times'!$B$4389:$C$5084, 2, 0)), 'ICAO LTO Cycle times'!$D$8,VLOOKUP($A572,'Taxi in times'!$B$4389:$C$5084, 2, 0)*60)</f>
        <v>396.69876449066675</v>
      </c>
      <c r="U572" s="30">
        <f>IF(ISNA(VLOOKUP($A572,'Taxi in times'!$B$5085:$C$5749, 2, 0)), 'ICAO LTO Cycle times'!$D$8,VLOOKUP($A572,'Taxi in times'!$B$5085:$C$5749, 2, 0)*60)</f>
        <v>401.44651848014377</v>
      </c>
      <c r="V572" s="30">
        <f>IF(ISNA(VLOOKUP($A572,'Taxi in times'!$B$5750:$C$6509, 2, 0)), 'ICAO LTO Cycle times'!$D$8,VLOOKUP($A572,'Taxi in times'!$B$5750:$C$6509, 2, 0)*60)</f>
        <v>482.50348999534663</v>
      </c>
      <c r="W572" s="30">
        <f>IF(ISNA(VLOOKUP($A572,'Taxi in times'!$B$6510:$C$7239, 2, 0)), 'ICAO LTO Cycle times'!$D$8,VLOOKUP($A572,'Taxi in times'!$B$6510:$C$7239, 2, 0)*60)</f>
        <v>475.68954429537644</v>
      </c>
    </row>
    <row r="573" spans="1:23">
      <c r="A573" s="3" t="s">
        <v>1079</v>
      </c>
      <c r="B573" s="30">
        <f>IF(ISNA(VLOOKUP($A573,' Taxi out times'!$B$2:$C$483, 2, 0)), 'ICAO LTO Cycle times'!$D$7,VLOOKUP($A573,' Taxi out times'!$B$2:$C$483, 2, 0)*60)</f>
        <v>1140</v>
      </c>
      <c r="C573" s="30">
        <f>IF(ISNA(VLOOKUP($A573,' Taxi out times'!$B$484:$C$1071, 2, 0)), 'ICAO LTO Cycle times'!$D$7,VLOOKUP($A573,' Taxi out times'!$B$484:$C$1071, 2, 0)*60)</f>
        <v>1140</v>
      </c>
      <c r="D573" s="30">
        <f>IF(ISNA(VLOOKUP($A573,' Taxi out times'!$B$1072:$C$1692, 2, 0)), 'ICAO LTO Cycle times'!$D$7,VLOOKUP($A573,' Taxi out times'!$B$1072:$C$1692, 2, 0)*60)</f>
        <v>1140</v>
      </c>
      <c r="E573" s="30">
        <f>IF(ISNA(VLOOKUP($A573,' Taxi out times'!$B$1693:$C$2329, 2, 0)), 'ICAO LTO Cycle times'!$D$7,VLOOKUP($A573,' Taxi out times'!$B$1693:$C$2329, 2, 0)*60)</f>
        <v>1140</v>
      </c>
      <c r="F573" s="30">
        <f>IF(ISNA(VLOOKUP($A573,' Taxi out times'!$B$2330:$C$2997, 2, 0)), 'ICAO LTO Cycle times'!$D$7,VLOOKUP($A573,' Taxi out times'!$B$2330:$C$2997, 2, 0)*60)</f>
        <v>1140</v>
      </c>
      <c r="G573" s="30">
        <f>IF(ISNA(VLOOKUP($A573,' Taxi out times'!$B$2998:$C$3661, 2, 0)), 'ICAO LTO Cycle times'!$D$7,VLOOKUP($A573,' Taxi out times'!$B$2998:$C$3661, 2, 0)*60)</f>
        <v>1140</v>
      </c>
      <c r="H573" s="30">
        <f>IF(ISNA(VLOOKUP($A573,' Taxi out times'!$B$3662:$C$4362, 2, 0)), 'ICAO LTO Cycle times'!$D$7,VLOOKUP($A573,' Taxi out times'!$B$3662:$C$4362, 2, 0)*60)</f>
        <v>567.24770642201838</v>
      </c>
      <c r="I573" s="30">
        <f>IF(ISNA(VLOOKUP($A573,' Taxi out times'!$B$4363:$C$5052, 2, 0)), 'ICAO LTO Cycle times'!$D$7,VLOOKUP($A573,' Taxi out times'!$B$4363:$C$5052, 2, 0)*60)</f>
        <v>600</v>
      </c>
      <c r="J573" s="30">
        <f>IF(ISNA(VLOOKUP($A573,' Taxi out times'!$B$5053:$C$5713, 2, 0)), 'ICAO LTO Cycle times'!$D$7,VLOOKUP($A573,' Taxi out times'!$B$5053:$C$5713, 2, 0)*60)</f>
        <v>1140</v>
      </c>
      <c r="K573" s="30">
        <f>IF(ISNA(VLOOKUP($A573,' Taxi out times'!$B$5714:$C$6466, 2, 0)), 'ICAO LTO Cycle times'!$D$7,VLOOKUP($A573,' Taxi out times'!$B$5713:$C$6466, 2, 0)*60)</f>
        <v>1140</v>
      </c>
      <c r="L573" s="30">
        <f>IF(ISNA(VLOOKUP($A573,' Taxi out times'!$B$6467:$C$7195, 2, 0)), 'ICAO LTO Cycle times'!$D$7,VLOOKUP($A573,' Taxi out times'!$B$6467:$C$7195, 2, 0)*60)</f>
        <v>1140</v>
      </c>
      <c r="M573" s="30">
        <f>IF(ISNA(VLOOKUP($A573,'Taxi in times'!$B$2:$C$483, 2, 0)), 'ICAO LTO Cycle times'!$D$8,VLOOKUP($A573,'Taxi in times'!$B$2:$C$483, 2, 0)*60)</f>
        <v>420</v>
      </c>
      <c r="N573" s="30">
        <f>IF(ISNA(VLOOKUP($A573,'Taxi in times'!$B$483:$C$1074, 2, 0)), 'ICAO LTO Cycle times'!$D$8,VLOOKUP($A573,'Taxi in times'!$B$483:$C$1074, 2, 0)*60)</f>
        <v>420</v>
      </c>
      <c r="O573" s="30">
        <f>IF(ISNA(VLOOKUP($A573,'Taxi in times'!$B$1074:$C$1700, 2, 0)), 'ICAO LTO Cycle times'!$D$8,VLOOKUP($A573,'Taxi in times'!$B$1074:$C$1700, 2, 0)*60)</f>
        <v>420</v>
      </c>
      <c r="P573" s="30">
        <f>IF(ISNA(VLOOKUP($A573,'Taxi in times'!$B$1700:$C$2346, 2, 0)), 'ICAO LTO Cycle times'!$D$8,VLOOKUP($A573,'Taxi in times'!$B$1700:$C$2346, 2, 0)*60)</f>
        <v>420</v>
      </c>
      <c r="Q573" s="30">
        <f>IF(ISNA(VLOOKUP($A573,'Taxi in times'!$B$2346:$C$3020, 2, 0)), 'ICAO LTO Cycle times'!$D$8,VLOOKUP($A573,'Taxi in times'!$B$2346:$C$3020, 2, 0)*60)</f>
        <v>420</v>
      </c>
      <c r="R573" s="30">
        <f>IF(ISNA(VLOOKUP($A573,'Taxi in times'!$B$3020:$C$3684, 2, 0)), 'ICAO LTO Cycle times'!$D$8,VLOOKUP($A573,'Taxi in times'!$B$3020:$C$3684, 2, 0)*60)</f>
        <v>420</v>
      </c>
      <c r="S573" s="30">
        <f>IF(ISNA(VLOOKUP($A573,'Taxi in times'!$B$3684:$C$4389, 2, 0)), 'ICAO LTO Cycle times'!$D$8,VLOOKUP($A573,'Taxi in times'!$B$3684:$C$4389, 2, 0)*60)</f>
        <v>284.74732006125578</v>
      </c>
      <c r="T573" s="30">
        <f>IF(ISNA(VLOOKUP($A573,'Taxi in times'!$B$4389:$C$5084, 2, 0)), 'ICAO LTO Cycle times'!$D$8,VLOOKUP($A573,'Taxi in times'!$B$4389:$C$5084, 2, 0)*60)</f>
        <v>300</v>
      </c>
      <c r="U573" s="30">
        <f>IF(ISNA(VLOOKUP($A573,'Taxi in times'!$B$5085:$C$5749, 2, 0)), 'ICAO LTO Cycle times'!$D$8,VLOOKUP($A573,'Taxi in times'!$B$5085:$C$5749, 2, 0)*60)</f>
        <v>420</v>
      </c>
      <c r="V573" s="30">
        <f>IF(ISNA(VLOOKUP($A573,'Taxi in times'!$B$5750:$C$6509, 2, 0)), 'ICAO LTO Cycle times'!$D$8,VLOOKUP($A573,'Taxi in times'!$B$5750:$C$6509, 2, 0)*60)</f>
        <v>420</v>
      </c>
      <c r="W573" s="30">
        <f>IF(ISNA(VLOOKUP($A573,'Taxi in times'!$B$6510:$C$7239, 2, 0)), 'ICAO LTO Cycle times'!$D$8,VLOOKUP($A573,'Taxi in times'!$B$6510:$C$7239, 2, 0)*60)</f>
        <v>420</v>
      </c>
    </row>
    <row r="574" spans="1:23">
      <c r="A574" s="3" t="s">
        <v>824</v>
      </c>
      <c r="B574" s="30">
        <f>IF(ISNA(VLOOKUP($A574,' Taxi out times'!$B$2:$C$483, 2, 0)), 'ICAO LTO Cycle times'!$D$7,VLOOKUP($A574,' Taxi out times'!$B$2:$C$483, 2, 0)*60)</f>
        <v>622.08919485184083</v>
      </c>
      <c r="C574" s="30">
        <f>IF(ISNA(VLOOKUP($A574,' Taxi out times'!$B$484:$C$1071, 2, 0)), 'ICAO LTO Cycle times'!$D$7,VLOOKUP($A574,' Taxi out times'!$B$484:$C$1071, 2, 0)*60)</f>
        <v>629.34265907402823</v>
      </c>
      <c r="D574" s="30">
        <f>IF(ISNA(VLOOKUP($A574,' Taxi out times'!$B$1072:$C$1692, 2, 0)), 'ICAO LTO Cycle times'!$D$7,VLOOKUP($A574,' Taxi out times'!$B$1072:$C$1692, 2, 0)*60)</f>
        <v>672.2322546039693</v>
      </c>
      <c r="E574" s="30">
        <f>IF(ISNA(VLOOKUP($A574,' Taxi out times'!$B$1693:$C$2329, 2, 0)), 'ICAO LTO Cycle times'!$D$7,VLOOKUP($A574,' Taxi out times'!$B$1693:$C$2329, 2, 0)*60)</f>
        <v>665.27203956939195</v>
      </c>
      <c r="F574" s="30">
        <f>IF(ISNA(VLOOKUP($A574,' Taxi out times'!$B$2330:$C$2997, 2, 0)), 'ICAO LTO Cycle times'!$D$7,VLOOKUP($A574,' Taxi out times'!$B$2330:$C$2997, 2, 0)*60)</f>
        <v>642.41942009440322</v>
      </c>
      <c r="G574" s="30">
        <f>IF(ISNA(VLOOKUP($A574,' Taxi out times'!$B$2998:$C$3661, 2, 0)), 'ICAO LTO Cycle times'!$D$7,VLOOKUP($A574,' Taxi out times'!$B$2998:$C$3661, 2, 0)*60)</f>
        <v>629.13637374860957</v>
      </c>
      <c r="H574" s="30">
        <f>IF(ISNA(VLOOKUP($A574,' Taxi out times'!$B$3662:$C$4362, 2, 0)), 'ICAO LTO Cycle times'!$D$7,VLOOKUP($A574,' Taxi out times'!$B$3662:$C$4362, 2, 0)*60)</f>
        <v>489.90135811293777</v>
      </c>
      <c r="I574" s="30">
        <f>IF(ISNA(VLOOKUP($A574,' Taxi out times'!$B$4363:$C$5052, 2, 0)), 'ICAO LTO Cycle times'!$D$7,VLOOKUP($A574,' Taxi out times'!$B$4363:$C$5052, 2, 0)*60)</f>
        <v>491.27947598253274</v>
      </c>
      <c r="J574" s="30">
        <f>IF(ISNA(VLOOKUP($A574,' Taxi out times'!$B$5053:$C$5713, 2, 0)), 'ICAO LTO Cycle times'!$D$7,VLOOKUP($A574,' Taxi out times'!$B$5053:$C$5713, 2, 0)*60)</f>
        <v>512.86791274479185</v>
      </c>
      <c r="K574" s="30">
        <f>IF(ISNA(VLOOKUP($A574,' Taxi out times'!$B$5714:$C$6466, 2, 0)), 'ICAO LTO Cycle times'!$D$7,VLOOKUP($A574,' Taxi out times'!$B$5713:$C$6466, 2, 0)*60)</f>
        <v>643.21040086673884</v>
      </c>
      <c r="L574" s="30">
        <f>IF(ISNA(VLOOKUP($A574,' Taxi out times'!$B$6467:$C$7195, 2, 0)), 'ICAO LTO Cycle times'!$D$7,VLOOKUP($A574,' Taxi out times'!$B$6467:$C$7195, 2, 0)*60)</f>
        <v>652.77718022630472</v>
      </c>
      <c r="M574" s="30">
        <f>IF(ISNA(VLOOKUP($A574,'Taxi in times'!$B$2:$C$483, 2, 0)), 'ICAO LTO Cycle times'!$D$8,VLOOKUP($A574,'Taxi in times'!$B$2:$C$483, 2, 0)*60)</f>
        <v>293.70428539376258</v>
      </c>
      <c r="N574" s="30">
        <f>IF(ISNA(VLOOKUP($A574,'Taxi in times'!$B$483:$C$1074, 2, 0)), 'ICAO LTO Cycle times'!$D$8,VLOOKUP($A574,'Taxi in times'!$B$483:$C$1074, 2, 0)*60)</f>
        <v>300.25617226656766</v>
      </c>
      <c r="O574" s="30">
        <f>IF(ISNA(VLOOKUP($A574,'Taxi in times'!$B$1074:$C$1700, 2, 0)), 'ICAO LTO Cycle times'!$D$8,VLOOKUP($A574,'Taxi in times'!$B$1074:$C$1700, 2, 0)*60)</f>
        <v>308.42937345609704</v>
      </c>
      <c r="P574" s="30">
        <f>IF(ISNA(VLOOKUP($A574,'Taxi in times'!$B$1700:$C$2346, 2, 0)), 'ICAO LTO Cycle times'!$D$8,VLOOKUP($A574,'Taxi in times'!$B$1700:$C$2346, 2, 0)*60)</f>
        <v>295.15338446148718</v>
      </c>
      <c r="Q574" s="30">
        <f>IF(ISNA(VLOOKUP($A574,'Taxi in times'!$B$2346:$C$3020, 2, 0)), 'ICAO LTO Cycle times'!$D$8,VLOOKUP($A574,'Taxi in times'!$B$2346:$C$3020, 2, 0)*60)</f>
        <v>292.97903855648815</v>
      </c>
      <c r="R574" s="30">
        <f>IF(ISNA(VLOOKUP($A574,'Taxi in times'!$B$3020:$C$3684, 2, 0)), 'ICAO LTO Cycle times'!$D$8,VLOOKUP($A574,'Taxi in times'!$B$3020:$C$3684, 2, 0)*60)</f>
        <v>267.00133155792275</v>
      </c>
      <c r="S574" s="30">
        <f>IF(ISNA(VLOOKUP($A574,'Taxi in times'!$B$3684:$C$4389, 2, 0)), 'ICAO LTO Cycle times'!$D$8,VLOOKUP($A574,'Taxi in times'!$B$3684:$C$4389, 2, 0)*60)</f>
        <v>278.54446668573064</v>
      </c>
      <c r="T574" s="30">
        <f>IF(ISNA(VLOOKUP($A574,'Taxi in times'!$B$4389:$C$5084, 2, 0)), 'ICAO LTO Cycle times'!$D$8,VLOOKUP($A574,'Taxi in times'!$B$4389:$C$5084, 2, 0)*60)</f>
        <v>278.44904375163742</v>
      </c>
      <c r="U574" s="30">
        <f>IF(ISNA(VLOOKUP($A574,'Taxi in times'!$B$5085:$C$5749, 2, 0)), 'ICAO LTO Cycle times'!$D$8,VLOOKUP($A574,'Taxi in times'!$B$5085:$C$5749, 2, 0)*60)</f>
        <v>279.4496722115685</v>
      </c>
      <c r="V574" s="30">
        <f>IF(ISNA(VLOOKUP($A574,'Taxi in times'!$B$5750:$C$6509, 2, 0)), 'ICAO LTO Cycle times'!$D$8,VLOOKUP($A574,'Taxi in times'!$B$5750:$C$6509, 2, 0)*60)</f>
        <v>259.17152103559869</v>
      </c>
      <c r="W574" s="30">
        <f>IF(ISNA(VLOOKUP($A574,'Taxi in times'!$B$6510:$C$7239, 2, 0)), 'ICAO LTO Cycle times'!$D$8,VLOOKUP($A574,'Taxi in times'!$B$6510:$C$7239, 2, 0)*60)</f>
        <v>286.05021852772302</v>
      </c>
    </row>
    <row r="575" spans="1:23">
      <c r="A575" s="3" t="s">
        <v>825</v>
      </c>
      <c r="B575" s="30">
        <f>IF(ISNA(VLOOKUP($A575,' Taxi out times'!$B$2:$C$483, 2, 0)), 'ICAO LTO Cycle times'!$D$7,VLOOKUP($A575,' Taxi out times'!$B$2:$C$483, 2, 0)*60)</f>
        <v>681.69585485699884</v>
      </c>
      <c r="C575" s="30">
        <f>IF(ISNA(VLOOKUP($A575,' Taxi out times'!$B$484:$C$1071, 2, 0)), 'ICAO LTO Cycle times'!$D$7,VLOOKUP($A575,' Taxi out times'!$B$484:$C$1071, 2, 0)*60)</f>
        <v>684.14441747572812</v>
      </c>
      <c r="D575" s="30">
        <f>IF(ISNA(VLOOKUP($A575,' Taxi out times'!$B$1072:$C$1692, 2, 0)), 'ICAO LTO Cycle times'!$D$7,VLOOKUP($A575,' Taxi out times'!$B$1072:$C$1692, 2, 0)*60)</f>
        <v>706.32152588555857</v>
      </c>
      <c r="E575" s="30">
        <f>IF(ISNA(VLOOKUP($A575,' Taxi out times'!$B$1693:$C$2329, 2, 0)), 'ICAO LTO Cycle times'!$D$7,VLOOKUP($A575,' Taxi out times'!$B$1693:$C$2329, 2, 0)*60)</f>
        <v>721.26356094447988</v>
      </c>
      <c r="F575" s="30">
        <f>IF(ISNA(VLOOKUP($A575,' Taxi out times'!$B$2330:$C$2997, 2, 0)), 'ICAO LTO Cycle times'!$D$7,VLOOKUP($A575,' Taxi out times'!$B$2330:$C$2997, 2, 0)*60)</f>
        <v>827.52612779468177</v>
      </c>
      <c r="G575" s="30">
        <f>IF(ISNA(VLOOKUP($A575,' Taxi out times'!$B$2998:$C$3661, 2, 0)), 'ICAO LTO Cycle times'!$D$7,VLOOKUP($A575,' Taxi out times'!$B$2998:$C$3661, 2, 0)*60)</f>
        <v>801.61708923936919</v>
      </c>
      <c r="H575" s="30">
        <f>IF(ISNA(VLOOKUP($A575,' Taxi out times'!$B$3662:$C$4362, 2, 0)), 'ICAO LTO Cycle times'!$D$7,VLOOKUP($A575,' Taxi out times'!$B$3662:$C$4362, 2, 0)*60)</f>
        <v>784.72308649657748</v>
      </c>
      <c r="I575" s="30">
        <f>IF(ISNA(VLOOKUP($A575,' Taxi out times'!$B$4363:$C$5052, 2, 0)), 'ICAO LTO Cycle times'!$D$7,VLOOKUP($A575,' Taxi out times'!$B$4363:$C$5052, 2, 0)*60)</f>
        <v>788.71929289850664</v>
      </c>
      <c r="J575" s="30">
        <f>IF(ISNA(VLOOKUP($A575,' Taxi out times'!$B$5053:$C$5713, 2, 0)), 'ICAO LTO Cycle times'!$D$7,VLOOKUP($A575,' Taxi out times'!$B$5053:$C$5713, 2, 0)*60)</f>
        <v>782.11078127960593</v>
      </c>
      <c r="K575" s="30">
        <f>IF(ISNA(VLOOKUP($A575,' Taxi out times'!$B$5714:$C$6466, 2, 0)), 'ICAO LTO Cycle times'!$D$7,VLOOKUP($A575,' Taxi out times'!$B$5713:$C$6466, 2, 0)*60)</f>
        <v>864.86819538842656</v>
      </c>
      <c r="L575" s="30">
        <f>IF(ISNA(VLOOKUP($A575,' Taxi out times'!$B$6467:$C$7195, 2, 0)), 'ICAO LTO Cycle times'!$D$7,VLOOKUP($A575,' Taxi out times'!$B$6467:$C$7195, 2, 0)*60)</f>
        <v>802.14862681744751</v>
      </c>
      <c r="M575" s="30">
        <f>IF(ISNA(VLOOKUP($A575,'Taxi in times'!$B$2:$C$483, 2, 0)), 'ICAO LTO Cycle times'!$D$8,VLOOKUP($A575,'Taxi in times'!$B$2:$C$483, 2, 0)*60)</f>
        <v>305.20450804102825</v>
      </c>
      <c r="N575" s="30">
        <f>IF(ISNA(VLOOKUP($A575,'Taxi in times'!$B$483:$C$1074, 2, 0)), 'ICAO LTO Cycle times'!$D$8,VLOOKUP($A575,'Taxi in times'!$B$483:$C$1074, 2, 0)*60)</f>
        <v>309.89297253634896</v>
      </c>
      <c r="O575" s="30">
        <f>IF(ISNA(VLOOKUP($A575,'Taxi in times'!$B$1074:$C$1700, 2, 0)), 'ICAO LTO Cycle times'!$D$8,VLOOKUP($A575,'Taxi in times'!$B$1074:$C$1700, 2, 0)*60)</f>
        <v>309.34211860111503</v>
      </c>
      <c r="P575" s="30">
        <f>IF(ISNA(VLOOKUP($A575,'Taxi in times'!$B$1700:$C$2346, 2, 0)), 'ICAO LTO Cycle times'!$D$8,VLOOKUP($A575,'Taxi in times'!$B$1700:$C$2346, 2, 0)*60)</f>
        <v>302.89650752963792</v>
      </c>
      <c r="Q575" s="30">
        <f>IF(ISNA(VLOOKUP($A575,'Taxi in times'!$B$2346:$C$3020, 2, 0)), 'ICAO LTO Cycle times'!$D$8,VLOOKUP($A575,'Taxi in times'!$B$2346:$C$3020, 2, 0)*60)</f>
        <v>295.91080526698869</v>
      </c>
      <c r="R575" s="30">
        <f>IF(ISNA(VLOOKUP($A575,'Taxi in times'!$B$3020:$C$3684, 2, 0)), 'ICAO LTO Cycle times'!$D$8,VLOOKUP($A575,'Taxi in times'!$B$3020:$C$3684, 2, 0)*60)</f>
        <v>290.383484767504</v>
      </c>
      <c r="S575" s="30">
        <f>IF(ISNA(VLOOKUP($A575,'Taxi in times'!$B$3684:$C$4389, 2, 0)), 'ICAO LTO Cycle times'!$D$8,VLOOKUP($A575,'Taxi in times'!$B$3684:$C$4389, 2, 0)*60)</f>
        <v>285.50989914082925</v>
      </c>
      <c r="T575" s="30">
        <f>IF(ISNA(VLOOKUP($A575,'Taxi in times'!$B$4389:$C$5084, 2, 0)), 'ICAO LTO Cycle times'!$D$8,VLOOKUP($A575,'Taxi in times'!$B$4389:$C$5084, 2, 0)*60)</f>
        <v>301.7431640625</v>
      </c>
      <c r="U575" s="30">
        <f>IF(ISNA(VLOOKUP($A575,'Taxi in times'!$B$5085:$C$5749, 2, 0)), 'ICAO LTO Cycle times'!$D$8,VLOOKUP($A575,'Taxi in times'!$B$5085:$C$5749, 2, 0)*60)</f>
        <v>292.1175650851967</v>
      </c>
      <c r="V575" s="30">
        <f>IF(ISNA(VLOOKUP($A575,'Taxi in times'!$B$5750:$C$6509, 2, 0)), 'ICAO LTO Cycle times'!$D$8,VLOOKUP($A575,'Taxi in times'!$B$5750:$C$6509, 2, 0)*60)</f>
        <v>293.56664754255115</v>
      </c>
      <c r="W575" s="30">
        <f>IF(ISNA(VLOOKUP($A575,'Taxi in times'!$B$6510:$C$7239, 2, 0)), 'ICAO LTO Cycle times'!$D$8,VLOOKUP($A575,'Taxi in times'!$B$6510:$C$7239, 2, 0)*60)</f>
        <v>276.25676432170184</v>
      </c>
    </row>
    <row r="576" spans="1:23">
      <c r="A576" s="3" t="s">
        <v>826</v>
      </c>
      <c r="B576" s="30">
        <f>IF(ISNA(VLOOKUP($A576,' Taxi out times'!$B$2:$C$483, 2, 0)), 'ICAO LTO Cycle times'!$D$7,VLOOKUP($A576,' Taxi out times'!$B$2:$C$483, 2, 0)*60)</f>
        <v>576.66706429679107</v>
      </c>
      <c r="C576" s="30">
        <f>IF(ISNA(VLOOKUP($A576,' Taxi out times'!$B$484:$C$1071, 2, 0)), 'ICAO LTO Cycle times'!$D$7,VLOOKUP($A576,' Taxi out times'!$B$484:$C$1071, 2, 0)*60)</f>
        <v>545.06035003017496</v>
      </c>
      <c r="D576" s="30">
        <f>IF(ISNA(VLOOKUP($A576,' Taxi out times'!$B$1072:$C$1692, 2, 0)), 'ICAO LTO Cycle times'!$D$7,VLOOKUP($A576,' Taxi out times'!$B$1072:$C$1692, 2, 0)*60)</f>
        <v>569.0094339622641</v>
      </c>
      <c r="E576" s="30">
        <f>IF(ISNA(VLOOKUP($A576,' Taxi out times'!$B$1693:$C$2329, 2, 0)), 'ICAO LTO Cycle times'!$D$7,VLOOKUP($A576,' Taxi out times'!$B$1693:$C$2329, 2, 0)*60)</f>
        <v>600.04376367614884</v>
      </c>
      <c r="F576" s="30">
        <f>IF(ISNA(VLOOKUP($A576,' Taxi out times'!$B$2330:$C$2997, 2, 0)), 'ICAO LTO Cycle times'!$D$7,VLOOKUP($A576,' Taxi out times'!$B$2330:$C$2997, 2, 0)*60)</f>
        <v>582.77589355596137</v>
      </c>
      <c r="G576" s="30">
        <f>IF(ISNA(VLOOKUP($A576,' Taxi out times'!$B$2998:$C$3661, 2, 0)), 'ICAO LTO Cycle times'!$D$7,VLOOKUP($A576,' Taxi out times'!$B$2998:$C$3661, 2, 0)*60)</f>
        <v>592.16377594540802</v>
      </c>
      <c r="H576" s="30">
        <f>IF(ISNA(VLOOKUP($A576,' Taxi out times'!$B$3662:$C$4362, 2, 0)), 'ICAO LTO Cycle times'!$D$7,VLOOKUP($A576,' Taxi out times'!$B$3662:$C$4362, 2, 0)*60)</f>
        <v>507.44924977934693</v>
      </c>
      <c r="I576" s="30">
        <f>IF(ISNA(VLOOKUP($A576,' Taxi out times'!$B$4363:$C$5052, 2, 0)), 'ICAO LTO Cycle times'!$D$7,VLOOKUP($A576,' Taxi out times'!$B$4363:$C$5052, 2, 0)*60)</f>
        <v>528.13593710372811</v>
      </c>
      <c r="J576" s="30">
        <f>IF(ISNA(VLOOKUP($A576,' Taxi out times'!$B$5053:$C$5713, 2, 0)), 'ICAO LTO Cycle times'!$D$7,VLOOKUP($A576,' Taxi out times'!$B$5053:$C$5713, 2, 0)*60)</f>
        <v>531.45423919146549</v>
      </c>
      <c r="K576" s="30">
        <f>IF(ISNA(VLOOKUP($A576,' Taxi out times'!$B$5714:$C$6466, 2, 0)), 'ICAO LTO Cycle times'!$D$7,VLOOKUP($A576,' Taxi out times'!$B$5713:$C$6466, 2, 0)*60)</f>
        <v>669.81170018281534</v>
      </c>
      <c r="L576" s="30">
        <f>IF(ISNA(VLOOKUP($A576,' Taxi out times'!$B$6467:$C$7195, 2, 0)), 'ICAO LTO Cycle times'!$D$7,VLOOKUP($A576,' Taxi out times'!$B$6467:$C$7195, 2, 0)*60)</f>
        <v>693.92433555536309</v>
      </c>
      <c r="M576" s="30">
        <f>IF(ISNA(VLOOKUP($A576,'Taxi in times'!$B$2:$C$483, 2, 0)), 'ICAO LTO Cycle times'!$D$8,VLOOKUP($A576,'Taxi in times'!$B$2:$C$483, 2, 0)*60)</f>
        <v>278.08011548177552</v>
      </c>
      <c r="N576" s="30">
        <f>IF(ISNA(VLOOKUP($A576,'Taxi in times'!$B$483:$C$1074, 2, 0)), 'ICAO LTO Cycle times'!$D$8,VLOOKUP($A576,'Taxi in times'!$B$483:$C$1074, 2, 0)*60)</f>
        <v>269.16679453736384</v>
      </c>
      <c r="O576" s="30">
        <f>IF(ISNA(VLOOKUP($A576,'Taxi in times'!$B$1074:$C$1700, 2, 0)), 'ICAO LTO Cycle times'!$D$8,VLOOKUP($A576,'Taxi in times'!$B$1074:$C$1700, 2, 0)*60)</f>
        <v>288.38266287913495</v>
      </c>
      <c r="P576" s="30">
        <f>IF(ISNA(VLOOKUP($A576,'Taxi in times'!$B$1700:$C$2346, 2, 0)), 'ICAO LTO Cycle times'!$D$8,VLOOKUP($A576,'Taxi in times'!$B$1700:$C$2346, 2, 0)*60)</f>
        <v>298.11403508771929</v>
      </c>
      <c r="Q576" s="30">
        <f>IF(ISNA(VLOOKUP($A576,'Taxi in times'!$B$2346:$C$3020, 2, 0)), 'ICAO LTO Cycle times'!$D$8,VLOOKUP($A576,'Taxi in times'!$B$2346:$C$3020, 2, 0)*60)</f>
        <v>295.4607329842932</v>
      </c>
      <c r="R576" s="30">
        <f>IF(ISNA(VLOOKUP($A576,'Taxi in times'!$B$3020:$C$3684, 2, 0)), 'ICAO LTO Cycle times'!$D$8,VLOOKUP($A576,'Taxi in times'!$B$3020:$C$3684, 2, 0)*60)</f>
        <v>298.87962085308055</v>
      </c>
      <c r="S576" s="30">
        <f>IF(ISNA(VLOOKUP($A576,'Taxi in times'!$B$3684:$C$4389, 2, 0)), 'ICAO LTO Cycle times'!$D$8,VLOOKUP($A576,'Taxi in times'!$B$3684:$C$4389, 2, 0)*60)</f>
        <v>297.99059929494712</v>
      </c>
      <c r="T576" s="30">
        <f>IF(ISNA(VLOOKUP($A576,'Taxi in times'!$B$4389:$C$5084, 2, 0)), 'ICAO LTO Cycle times'!$D$8,VLOOKUP($A576,'Taxi in times'!$B$4389:$C$5084, 2, 0)*60)</f>
        <v>295.26062346878427</v>
      </c>
      <c r="U576" s="30">
        <f>IF(ISNA(VLOOKUP($A576,'Taxi in times'!$B$5085:$C$5749, 2, 0)), 'ICAO LTO Cycle times'!$D$8,VLOOKUP($A576,'Taxi in times'!$B$5085:$C$5749, 2, 0)*60)</f>
        <v>311.30434782608694</v>
      </c>
      <c r="V576" s="30">
        <f>IF(ISNA(VLOOKUP($A576,'Taxi in times'!$B$5750:$C$6509, 2, 0)), 'ICAO LTO Cycle times'!$D$8,VLOOKUP($A576,'Taxi in times'!$B$5750:$C$6509, 2, 0)*60)</f>
        <v>305.74329224075416</v>
      </c>
      <c r="W576" s="30">
        <f>IF(ISNA(VLOOKUP($A576,'Taxi in times'!$B$6510:$C$7239, 2, 0)), 'ICAO LTO Cycle times'!$D$8,VLOOKUP($A576,'Taxi in times'!$B$6510:$C$7239, 2, 0)*60)</f>
        <v>301.3041219258746</v>
      </c>
    </row>
    <row r="577" spans="1:23">
      <c r="A577" s="3" t="s">
        <v>827</v>
      </c>
      <c r="B577" s="30">
        <f>IF(ISNA(VLOOKUP($A577,' Taxi out times'!$B$2:$C$483, 2, 0)), 'ICAO LTO Cycle times'!$D$7,VLOOKUP($A577,' Taxi out times'!$B$2:$C$483, 2, 0)*60)</f>
        <v>546.96132596685084</v>
      </c>
      <c r="C577" s="30">
        <f>IF(ISNA(VLOOKUP($A577,' Taxi out times'!$B$484:$C$1071, 2, 0)), 'ICAO LTO Cycle times'!$D$7,VLOOKUP($A577,' Taxi out times'!$B$484:$C$1071, 2, 0)*60)</f>
        <v>1140</v>
      </c>
      <c r="D577" s="30">
        <f>IF(ISNA(VLOOKUP($A577,' Taxi out times'!$B$1072:$C$1692, 2, 0)), 'ICAO LTO Cycle times'!$D$7,VLOOKUP($A577,' Taxi out times'!$B$1072:$C$1692, 2, 0)*60)</f>
        <v>1140</v>
      </c>
      <c r="E577" s="30">
        <f>IF(ISNA(VLOOKUP($A577,' Taxi out times'!$B$1693:$C$2329, 2, 0)), 'ICAO LTO Cycle times'!$D$7,VLOOKUP($A577,' Taxi out times'!$B$1693:$C$2329, 2, 0)*60)</f>
        <v>1140</v>
      </c>
      <c r="F577" s="30">
        <f>IF(ISNA(VLOOKUP($A577,' Taxi out times'!$B$2330:$C$2997, 2, 0)), 'ICAO LTO Cycle times'!$D$7,VLOOKUP($A577,' Taxi out times'!$B$2330:$C$2997, 2, 0)*60)</f>
        <v>488.12903225806446</v>
      </c>
      <c r="G577" s="30">
        <f>IF(ISNA(VLOOKUP($A577,' Taxi out times'!$B$2998:$C$3661, 2, 0)), 'ICAO LTO Cycle times'!$D$7,VLOOKUP($A577,' Taxi out times'!$B$2998:$C$3661, 2, 0)*60)</f>
        <v>528.77697841726615</v>
      </c>
      <c r="H577" s="30">
        <f>IF(ISNA(VLOOKUP($A577,' Taxi out times'!$B$3662:$C$4362, 2, 0)), 'ICAO LTO Cycle times'!$D$7,VLOOKUP($A577,' Taxi out times'!$B$3662:$C$4362, 2, 0)*60)</f>
        <v>618.9406779661017</v>
      </c>
      <c r="I577" s="30">
        <f>IF(ISNA(VLOOKUP($A577,' Taxi out times'!$B$4363:$C$5052, 2, 0)), 'ICAO LTO Cycle times'!$D$7,VLOOKUP($A577,' Taxi out times'!$B$4363:$C$5052, 2, 0)*60)</f>
        <v>634.36447166921903</v>
      </c>
      <c r="J577" s="30">
        <f>IF(ISNA(VLOOKUP($A577,' Taxi out times'!$B$5053:$C$5713, 2, 0)), 'ICAO LTO Cycle times'!$D$7,VLOOKUP($A577,' Taxi out times'!$B$5053:$C$5713, 2, 0)*60)</f>
        <v>705.74886535552196</v>
      </c>
      <c r="K577" s="30">
        <f>IF(ISNA(VLOOKUP($A577,' Taxi out times'!$B$5714:$C$6466, 2, 0)), 'ICAO LTO Cycle times'!$D$7,VLOOKUP($A577,' Taxi out times'!$B$5713:$C$6466, 2, 0)*60)</f>
        <v>695.49689440993791</v>
      </c>
      <c r="L577" s="30">
        <f>IF(ISNA(VLOOKUP($A577,' Taxi out times'!$B$6467:$C$7195, 2, 0)), 'ICAO LTO Cycle times'!$D$7,VLOOKUP($A577,' Taxi out times'!$B$6467:$C$7195, 2, 0)*60)</f>
        <v>511.96185286103542</v>
      </c>
      <c r="M577" s="30">
        <f>IF(ISNA(VLOOKUP($A577,'Taxi in times'!$B$2:$C$483, 2, 0)), 'ICAO LTO Cycle times'!$D$8,VLOOKUP($A577,'Taxi in times'!$B$2:$C$483, 2, 0)*60)</f>
        <v>170.85299455535392</v>
      </c>
      <c r="N577" s="30">
        <f>IF(ISNA(VLOOKUP($A577,'Taxi in times'!$B$483:$C$1074, 2, 0)), 'ICAO LTO Cycle times'!$D$8,VLOOKUP($A577,'Taxi in times'!$B$483:$C$1074, 2, 0)*60)</f>
        <v>420</v>
      </c>
      <c r="O577" s="30">
        <f>IF(ISNA(VLOOKUP($A577,'Taxi in times'!$B$1074:$C$1700, 2, 0)), 'ICAO LTO Cycle times'!$D$8,VLOOKUP($A577,'Taxi in times'!$B$1074:$C$1700, 2, 0)*60)</f>
        <v>420</v>
      </c>
      <c r="P577" s="30">
        <f>IF(ISNA(VLOOKUP($A577,'Taxi in times'!$B$1700:$C$2346, 2, 0)), 'ICAO LTO Cycle times'!$D$8,VLOOKUP($A577,'Taxi in times'!$B$1700:$C$2346, 2, 0)*60)</f>
        <v>420</v>
      </c>
      <c r="Q577" s="30">
        <f>IF(ISNA(VLOOKUP($A577,'Taxi in times'!$B$2346:$C$3020, 2, 0)), 'ICAO LTO Cycle times'!$D$8,VLOOKUP($A577,'Taxi in times'!$B$2346:$C$3020, 2, 0)*60)</f>
        <v>320.45454545454544</v>
      </c>
      <c r="R577" s="30">
        <f>IF(ISNA(VLOOKUP($A577,'Taxi in times'!$B$3020:$C$3684, 2, 0)), 'ICAO LTO Cycle times'!$D$8,VLOOKUP($A577,'Taxi in times'!$B$3020:$C$3684, 2, 0)*60)</f>
        <v>340.14388489208636</v>
      </c>
      <c r="S577" s="30">
        <f>IF(ISNA(VLOOKUP($A577,'Taxi in times'!$B$3684:$C$4389, 2, 0)), 'ICAO LTO Cycle times'!$D$8,VLOOKUP($A577,'Taxi in times'!$B$3684:$C$4389, 2, 0)*60)</f>
        <v>380.38216560509557</v>
      </c>
      <c r="T577" s="30">
        <f>IF(ISNA(VLOOKUP($A577,'Taxi in times'!$B$4389:$C$5084, 2, 0)), 'ICAO LTO Cycle times'!$D$8,VLOOKUP($A577,'Taxi in times'!$B$4389:$C$5084, 2, 0)*60)</f>
        <v>427.45398773006133</v>
      </c>
      <c r="U577" s="30">
        <f>IF(ISNA(VLOOKUP($A577,'Taxi in times'!$B$5085:$C$5749, 2, 0)), 'ICAO LTO Cycle times'!$D$8,VLOOKUP($A577,'Taxi in times'!$B$5085:$C$5749, 2, 0)*60)</f>
        <v>479.63525835866261</v>
      </c>
      <c r="V577" s="30">
        <f>IF(ISNA(VLOOKUP($A577,'Taxi in times'!$B$5750:$C$6509, 2, 0)), 'ICAO LTO Cycle times'!$D$8,VLOOKUP($A577,'Taxi in times'!$B$5750:$C$6509, 2, 0)*60)</f>
        <v>441.95348837209303</v>
      </c>
      <c r="W577" s="30">
        <f>IF(ISNA(VLOOKUP($A577,'Taxi in times'!$B$6510:$C$7239, 2, 0)), 'ICAO LTO Cycle times'!$D$8,VLOOKUP($A577,'Taxi in times'!$B$6510:$C$7239, 2, 0)*60)</f>
        <v>347.8125</v>
      </c>
    </row>
    <row r="578" spans="1:23">
      <c r="A578" s="3" t="s">
        <v>828</v>
      </c>
      <c r="B578" s="30">
        <f>IF(ISNA(VLOOKUP($A578,' Taxi out times'!$B$2:$C$483, 2, 0)), 'ICAO LTO Cycle times'!$D$7,VLOOKUP($A578,' Taxi out times'!$B$2:$C$483, 2, 0)*60)</f>
        <v>491.20433017591336</v>
      </c>
      <c r="C578" s="30">
        <f>IF(ISNA(VLOOKUP($A578,' Taxi out times'!$B$484:$C$1071, 2, 0)), 'ICAO LTO Cycle times'!$D$7,VLOOKUP($A578,' Taxi out times'!$B$484:$C$1071, 2, 0)*60)</f>
        <v>506.69209431345354</v>
      </c>
      <c r="D578" s="30">
        <f>IF(ISNA(VLOOKUP($A578,' Taxi out times'!$B$1072:$C$1692, 2, 0)), 'ICAO LTO Cycle times'!$D$7,VLOOKUP($A578,' Taxi out times'!$B$1072:$C$1692, 2, 0)*60)</f>
        <v>537.3716012084592</v>
      </c>
      <c r="E578" s="30">
        <f>IF(ISNA(VLOOKUP($A578,' Taxi out times'!$B$1693:$C$2329, 2, 0)), 'ICAO LTO Cycle times'!$D$7,VLOOKUP($A578,' Taxi out times'!$B$1693:$C$2329, 2, 0)*60)</f>
        <v>557.69372693726939</v>
      </c>
      <c r="F578" s="30">
        <f>IF(ISNA(VLOOKUP($A578,' Taxi out times'!$B$2330:$C$2997, 2, 0)), 'ICAO LTO Cycle times'!$D$7,VLOOKUP($A578,' Taxi out times'!$B$2330:$C$2997, 2, 0)*60)</f>
        <v>519.40368772067472</v>
      </c>
      <c r="G578" s="30">
        <f>IF(ISNA(VLOOKUP($A578,' Taxi out times'!$B$2998:$C$3661, 2, 0)), 'ICAO LTO Cycle times'!$D$7,VLOOKUP($A578,' Taxi out times'!$B$2998:$C$3661, 2, 0)*60)</f>
        <v>543.56200527704482</v>
      </c>
      <c r="H578" s="30">
        <f>IF(ISNA(VLOOKUP($A578,' Taxi out times'!$B$3662:$C$4362, 2, 0)), 'ICAO LTO Cycle times'!$D$7,VLOOKUP($A578,' Taxi out times'!$B$3662:$C$4362, 2, 0)*60)</f>
        <v>537.79716466739364</v>
      </c>
      <c r="I578" s="30">
        <f>IF(ISNA(VLOOKUP($A578,' Taxi out times'!$B$4363:$C$5052, 2, 0)), 'ICAO LTO Cycle times'!$D$7,VLOOKUP($A578,' Taxi out times'!$B$4363:$C$5052, 2, 0)*60)</f>
        <v>565.90467376214713</v>
      </c>
      <c r="J578" s="30">
        <f>IF(ISNA(VLOOKUP($A578,' Taxi out times'!$B$5053:$C$5713, 2, 0)), 'ICAO LTO Cycle times'!$D$7,VLOOKUP($A578,' Taxi out times'!$B$5053:$C$5713, 2, 0)*60)</f>
        <v>657.41477272727275</v>
      </c>
      <c r="K578" s="30">
        <f>IF(ISNA(VLOOKUP($A578,' Taxi out times'!$B$5714:$C$6466, 2, 0)), 'ICAO LTO Cycle times'!$D$7,VLOOKUP($A578,' Taxi out times'!$B$5713:$C$6466, 2, 0)*60)</f>
        <v>611.39548349739437</v>
      </c>
      <c r="L578" s="30">
        <f>IF(ISNA(VLOOKUP($A578,' Taxi out times'!$B$6467:$C$7195, 2, 0)), 'ICAO LTO Cycle times'!$D$7,VLOOKUP($A578,' Taxi out times'!$B$6467:$C$7195, 2, 0)*60)</f>
        <v>592.39898070622496</v>
      </c>
      <c r="M578" s="30">
        <f>IF(ISNA(VLOOKUP($A578,'Taxi in times'!$B$2:$C$483, 2, 0)), 'ICAO LTO Cycle times'!$D$8,VLOOKUP($A578,'Taxi in times'!$B$2:$C$483, 2, 0)*60)</f>
        <v>194.06207827260459</v>
      </c>
      <c r="N578" s="30">
        <f>IF(ISNA(VLOOKUP($A578,'Taxi in times'!$B$483:$C$1074, 2, 0)), 'ICAO LTO Cycle times'!$D$8,VLOOKUP($A578,'Taxi in times'!$B$483:$C$1074, 2, 0)*60)</f>
        <v>211.77922523140214</v>
      </c>
      <c r="O578" s="30">
        <f>IF(ISNA(VLOOKUP($A578,'Taxi in times'!$B$1074:$C$1700, 2, 0)), 'ICAO LTO Cycle times'!$D$8,VLOOKUP($A578,'Taxi in times'!$B$1074:$C$1700, 2, 0)*60)</f>
        <v>223.6246153846154</v>
      </c>
      <c r="P578" s="30">
        <f>IF(ISNA(VLOOKUP($A578,'Taxi in times'!$B$1700:$C$2346, 2, 0)), 'ICAO LTO Cycle times'!$D$8,VLOOKUP($A578,'Taxi in times'!$B$1700:$C$2346, 2, 0)*60)</f>
        <v>214.96389324960754</v>
      </c>
      <c r="Q578" s="30">
        <f>IF(ISNA(VLOOKUP($A578,'Taxi in times'!$B$2346:$C$3020, 2, 0)), 'ICAO LTO Cycle times'!$D$8,VLOOKUP($A578,'Taxi in times'!$B$2346:$C$3020, 2, 0)*60)</f>
        <v>222.18823529411765</v>
      </c>
      <c r="R578" s="30">
        <f>IF(ISNA(VLOOKUP($A578,'Taxi in times'!$B$3020:$C$3684, 2, 0)), 'ICAO LTO Cycle times'!$D$8,VLOOKUP($A578,'Taxi in times'!$B$3020:$C$3684, 2, 0)*60)</f>
        <v>213.52087912087913</v>
      </c>
      <c r="S578" s="30">
        <f>IF(ISNA(VLOOKUP($A578,'Taxi in times'!$B$3684:$C$4389, 2, 0)), 'ICAO LTO Cycle times'!$D$8,VLOOKUP($A578,'Taxi in times'!$B$3684:$C$4389, 2, 0)*60)</f>
        <v>200.79359301055695</v>
      </c>
      <c r="T578" s="30">
        <f>IF(ISNA(VLOOKUP($A578,'Taxi in times'!$B$4389:$C$5084, 2, 0)), 'ICAO LTO Cycle times'!$D$8,VLOOKUP($A578,'Taxi in times'!$B$4389:$C$5084, 2, 0)*60)</f>
        <v>206.09057301293902</v>
      </c>
      <c r="U578" s="30">
        <f>IF(ISNA(VLOOKUP($A578,'Taxi in times'!$B$5085:$C$5749, 2, 0)), 'ICAO LTO Cycle times'!$D$8,VLOOKUP($A578,'Taxi in times'!$B$5085:$C$5749, 2, 0)*60)</f>
        <v>233.81852551984875</v>
      </c>
      <c r="V578" s="30">
        <f>IF(ISNA(VLOOKUP($A578,'Taxi in times'!$B$5750:$C$6509, 2, 0)), 'ICAO LTO Cycle times'!$D$8,VLOOKUP($A578,'Taxi in times'!$B$5750:$C$6509, 2, 0)*60)</f>
        <v>224.39306358381504</v>
      </c>
      <c r="W578" s="30">
        <f>IF(ISNA(VLOOKUP($A578,'Taxi in times'!$B$6510:$C$7239, 2, 0)), 'ICAO LTO Cycle times'!$D$8,VLOOKUP($A578,'Taxi in times'!$B$6510:$C$7239, 2, 0)*60)</f>
        <v>230.20765027322403</v>
      </c>
    </row>
    <row r="579" spans="1:23">
      <c r="A579" s="3" t="s">
        <v>829</v>
      </c>
      <c r="B579" s="30">
        <f>IF(ISNA(VLOOKUP($A579,' Taxi out times'!$B$2:$C$483, 2, 0)), 'ICAO LTO Cycle times'!$D$7,VLOOKUP($A579,' Taxi out times'!$B$2:$C$483, 2, 0)*60)</f>
        <v>407.23981900452486</v>
      </c>
      <c r="C579" s="30">
        <f>IF(ISNA(VLOOKUP($A579,' Taxi out times'!$B$484:$C$1071, 2, 0)), 'ICAO LTO Cycle times'!$D$7,VLOOKUP($A579,' Taxi out times'!$B$484:$C$1071, 2, 0)*60)</f>
        <v>417.8238341968912</v>
      </c>
      <c r="D579" s="30">
        <f>IF(ISNA(VLOOKUP($A579,' Taxi out times'!$B$1072:$C$1692, 2, 0)), 'ICAO LTO Cycle times'!$D$7,VLOOKUP($A579,' Taxi out times'!$B$1072:$C$1692, 2, 0)*60)</f>
        <v>482.12389380530971</v>
      </c>
      <c r="E579" s="30">
        <f>IF(ISNA(VLOOKUP($A579,' Taxi out times'!$B$1693:$C$2329, 2, 0)), 'ICAO LTO Cycle times'!$D$7,VLOOKUP($A579,' Taxi out times'!$B$1693:$C$2329, 2, 0)*60)</f>
        <v>482.28373702422152</v>
      </c>
      <c r="F579" s="30">
        <f>IF(ISNA(VLOOKUP($A579,' Taxi out times'!$B$2330:$C$2997, 2, 0)), 'ICAO LTO Cycle times'!$D$7,VLOOKUP($A579,' Taxi out times'!$B$2330:$C$2997, 2, 0)*60)</f>
        <v>429.24528301886789</v>
      </c>
      <c r="G579" s="30">
        <f>IF(ISNA(VLOOKUP($A579,' Taxi out times'!$B$2998:$C$3661, 2, 0)), 'ICAO LTO Cycle times'!$D$7,VLOOKUP($A579,' Taxi out times'!$B$2998:$C$3661, 2, 0)*60)</f>
        <v>432.69624573378837</v>
      </c>
      <c r="H579" s="30">
        <f>IF(ISNA(VLOOKUP($A579,' Taxi out times'!$B$3662:$C$4362, 2, 0)), 'ICAO LTO Cycle times'!$D$7,VLOOKUP($A579,' Taxi out times'!$B$3662:$C$4362, 2, 0)*60)</f>
        <v>499.06976744186051</v>
      </c>
      <c r="I579" s="30">
        <f>IF(ISNA(VLOOKUP($A579,' Taxi out times'!$B$4363:$C$5052, 2, 0)), 'ICAO LTO Cycle times'!$D$7,VLOOKUP($A579,' Taxi out times'!$B$4363:$C$5052, 2, 0)*60)</f>
        <v>519.44055944055935</v>
      </c>
      <c r="J579" s="30">
        <f>IF(ISNA(VLOOKUP($A579,' Taxi out times'!$B$5053:$C$5713, 2, 0)), 'ICAO LTO Cycle times'!$D$7,VLOOKUP($A579,' Taxi out times'!$B$5053:$C$5713, 2, 0)*60)</f>
        <v>503.95604395604397</v>
      </c>
      <c r="K579" s="30">
        <f>IF(ISNA(VLOOKUP($A579,' Taxi out times'!$B$5714:$C$6466, 2, 0)), 'ICAO LTO Cycle times'!$D$7,VLOOKUP($A579,' Taxi out times'!$B$5713:$C$6466, 2, 0)*60)</f>
        <v>512.29007633587787</v>
      </c>
      <c r="L579" s="30">
        <f>IF(ISNA(VLOOKUP($A579,' Taxi out times'!$B$6467:$C$7195, 2, 0)), 'ICAO LTO Cycle times'!$D$7,VLOOKUP($A579,' Taxi out times'!$B$6467:$C$7195, 2, 0)*60)</f>
        <v>472.8488372093023</v>
      </c>
      <c r="M579" s="30">
        <f>IF(ISNA(VLOOKUP($A579,'Taxi in times'!$B$2:$C$483, 2, 0)), 'ICAO LTO Cycle times'!$D$8,VLOOKUP($A579,'Taxi in times'!$B$2:$C$483, 2, 0)*60)</f>
        <v>281.18181818181819</v>
      </c>
      <c r="N579" s="30">
        <f>IF(ISNA(VLOOKUP($A579,'Taxi in times'!$B$483:$C$1074, 2, 0)), 'ICAO LTO Cycle times'!$D$8,VLOOKUP($A579,'Taxi in times'!$B$483:$C$1074, 2, 0)*60)</f>
        <v>264.89361702127661</v>
      </c>
      <c r="O579" s="30">
        <f>IF(ISNA(VLOOKUP($A579,'Taxi in times'!$B$1074:$C$1700, 2, 0)), 'ICAO LTO Cycle times'!$D$8,VLOOKUP($A579,'Taxi in times'!$B$1074:$C$1700, 2, 0)*60)</f>
        <v>278.82352941176475</v>
      </c>
      <c r="P579" s="30">
        <f>IF(ISNA(VLOOKUP($A579,'Taxi in times'!$B$1700:$C$2346, 2, 0)), 'ICAO LTO Cycle times'!$D$8,VLOOKUP($A579,'Taxi in times'!$B$1700:$C$2346, 2, 0)*60)</f>
        <v>295.40069686411152</v>
      </c>
      <c r="Q579" s="30">
        <f>IF(ISNA(VLOOKUP($A579,'Taxi in times'!$B$2346:$C$3020, 2, 0)), 'ICAO LTO Cycle times'!$D$8,VLOOKUP($A579,'Taxi in times'!$B$2346:$C$3020, 2, 0)*60)</f>
        <v>287.25</v>
      </c>
      <c r="R579" s="30">
        <f>IF(ISNA(VLOOKUP($A579,'Taxi in times'!$B$3020:$C$3684, 2, 0)), 'ICAO LTO Cycle times'!$D$8,VLOOKUP($A579,'Taxi in times'!$B$3020:$C$3684, 2, 0)*60)</f>
        <v>271.84931506849313</v>
      </c>
      <c r="S579" s="30">
        <f>IF(ISNA(VLOOKUP($A579,'Taxi in times'!$B$3684:$C$4389, 2, 0)), 'ICAO LTO Cycle times'!$D$8,VLOOKUP($A579,'Taxi in times'!$B$3684:$C$4389, 2, 0)*60)</f>
        <v>286.43678160919541</v>
      </c>
      <c r="T579" s="30">
        <f>IF(ISNA(VLOOKUP($A579,'Taxi in times'!$B$4389:$C$5084, 2, 0)), 'ICAO LTO Cycle times'!$D$8,VLOOKUP($A579,'Taxi in times'!$B$4389:$C$5084, 2, 0)*60)</f>
        <v>279.29577464788736</v>
      </c>
      <c r="U579" s="30">
        <f>IF(ISNA(VLOOKUP($A579,'Taxi in times'!$B$5085:$C$5749, 2, 0)), 'ICAO LTO Cycle times'!$D$8,VLOOKUP($A579,'Taxi in times'!$B$5085:$C$5749, 2, 0)*60)</f>
        <v>299.11764705882354</v>
      </c>
      <c r="V579" s="30">
        <f>IF(ISNA(VLOOKUP($A579,'Taxi in times'!$B$5750:$C$6509, 2, 0)), 'ICAO LTO Cycle times'!$D$8,VLOOKUP($A579,'Taxi in times'!$B$5750:$C$6509, 2, 0)*60)</f>
        <v>303.6641221374046</v>
      </c>
      <c r="W579" s="30">
        <f>IF(ISNA(VLOOKUP($A579,'Taxi in times'!$B$6510:$C$7239, 2, 0)), 'ICAO LTO Cycle times'!$D$8,VLOOKUP($A579,'Taxi in times'!$B$6510:$C$7239, 2, 0)*60)</f>
        <v>267.03488372093022</v>
      </c>
    </row>
    <row r="580" spans="1:23">
      <c r="A580" s="3" t="s">
        <v>830</v>
      </c>
      <c r="B580" s="30">
        <f>IF(ISNA(VLOOKUP($A580,' Taxi out times'!$B$2:$C$483, 2, 0)), 'ICAO LTO Cycle times'!$D$7,VLOOKUP($A580,' Taxi out times'!$B$2:$C$483, 2, 0)*60)</f>
        <v>536.86274509803923</v>
      </c>
      <c r="C580" s="30">
        <f>IF(ISNA(VLOOKUP($A580,' Taxi out times'!$B$484:$C$1071, 2, 0)), 'ICAO LTO Cycle times'!$D$7,VLOOKUP($A580,' Taxi out times'!$B$484:$C$1071, 2, 0)*60)</f>
        <v>404.16107382550331</v>
      </c>
      <c r="D580" s="30">
        <f>IF(ISNA(VLOOKUP($A580,' Taxi out times'!$B$1072:$C$1692, 2, 0)), 'ICAO LTO Cycle times'!$D$7,VLOOKUP($A580,' Taxi out times'!$B$1072:$C$1692, 2, 0)*60)</f>
        <v>299.82718894009219</v>
      </c>
      <c r="E580" s="30">
        <f>IF(ISNA(VLOOKUP($A580,' Taxi out times'!$B$1693:$C$2329, 2, 0)), 'ICAO LTO Cycle times'!$D$7,VLOOKUP($A580,' Taxi out times'!$B$1693:$C$2329, 2, 0)*60)</f>
        <v>311.01639344262298</v>
      </c>
      <c r="F580" s="30">
        <f>IF(ISNA(VLOOKUP($A580,' Taxi out times'!$B$2330:$C$2997, 2, 0)), 'ICAO LTO Cycle times'!$D$7,VLOOKUP($A580,' Taxi out times'!$B$2330:$C$2997, 2, 0)*60)</f>
        <v>322.41312741312743</v>
      </c>
      <c r="G580" s="30">
        <f>IF(ISNA(VLOOKUP($A580,' Taxi out times'!$B$2998:$C$3661, 2, 0)), 'ICAO LTO Cycle times'!$D$7,VLOOKUP($A580,' Taxi out times'!$B$2998:$C$3661, 2, 0)*60)</f>
        <v>369.89169675090255</v>
      </c>
      <c r="H580" s="30">
        <f>IF(ISNA(VLOOKUP($A580,' Taxi out times'!$B$3662:$C$4362, 2, 0)), 'ICAO LTO Cycle times'!$D$7,VLOOKUP($A580,' Taxi out times'!$B$3662:$C$4362, 2, 0)*60)</f>
        <v>239.7463002114165</v>
      </c>
      <c r="I580" s="30">
        <f>IF(ISNA(VLOOKUP($A580,' Taxi out times'!$B$4363:$C$5052, 2, 0)), 'ICAO LTO Cycle times'!$D$7,VLOOKUP($A580,' Taxi out times'!$B$4363:$C$5052, 2, 0)*60)</f>
        <v>272.38636363636363</v>
      </c>
      <c r="J580" s="30">
        <f>IF(ISNA(VLOOKUP($A580,' Taxi out times'!$B$5053:$C$5713, 2, 0)), 'ICAO LTO Cycle times'!$D$7,VLOOKUP($A580,' Taxi out times'!$B$5053:$C$5713, 2, 0)*60)</f>
        <v>407.98728813559325</v>
      </c>
      <c r="K580" s="30">
        <f>IF(ISNA(VLOOKUP($A580,' Taxi out times'!$B$5714:$C$6466, 2, 0)), 'ICAO LTO Cycle times'!$D$7,VLOOKUP($A580,' Taxi out times'!$B$5713:$C$6466, 2, 0)*60)</f>
        <v>416.77966101694915</v>
      </c>
      <c r="L580" s="30">
        <f>IF(ISNA(VLOOKUP($A580,' Taxi out times'!$B$6467:$C$7195, 2, 0)), 'ICAO LTO Cycle times'!$D$7,VLOOKUP($A580,' Taxi out times'!$B$6467:$C$7195, 2, 0)*60)</f>
        <v>313.75280898876406</v>
      </c>
      <c r="M580" s="30">
        <f>IF(ISNA(VLOOKUP($A580,'Taxi in times'!$B$2:$C$483, 2, 0)), 'ICAO LTO Cycle times'!$D$8,VLOOKUP($A580,'Taxi in times'!$B$2:$C$483, 2, 0)*60)</f>
        <v>224.67057101024889</v>
      </c>
      <c r="N580" s="30">
        <f>IF(ISNA(VLOOKUP($A580,'Taxi in times'!$B$483:$C$1074, 2, 0)), 'ICAO LTO Cycle times'!$D$8,VLOOKUP($A580,'Taxi in times'!$B$483:$C$1074, 2, 0)*60)</f>
        <v>227.92873051224944</v>
      </c>
      <c r="O580" s="30">
        <f>IF(ISNA(VLOOKUP($A580,'Taxi in times'!$B$1074:$C$1700, 2, 0)), 'ICAO LTO Cycle times'!$D$8,VLOOKUP($A580,'Taxi in times'!$B$1074:$C$1700, 2, 0)*60)</f>
        <v>241.51636990235494</v>
      </c>
      <c r="P580" s="30">
        <f>IF(ISNA(VLOOKUP($A580,'Taxi in times'!$B$1700:$C$2346, 2, 0)), 'ICAO LTO Cycle times'!$D$8,VLOOKUP($A580,'Taxi in times'!$B$1700:$C$2346, 2, 0)*60)</f>
        <v>255.10767531750415</v>
      </c>
      <c r="Q580" s="30">
        <f>IF(ISNA(VLOOKUP($A580,'Taxi in times'!$B$2346:$C$3020, 2, 0)), 'ICAO LTO Cycle times'!$D$8,VLOOKUP($A580,'Taxi in times'!$B$2346:$C$3020, 2, 0)*60)</f>
        <v>279.85528219971059</v>
      </c>
      <c r="R580" s="30">
        <f>IF(ISNA(VLOOKUP($A580,'Taxi in times'!$B$3020:$C$3684, 2, 0)), 'ICAO LTO Cycle times'!$D$8,VLOOKUP($A580,'Taxi in times'!$B$3020:$C$3684, 2, 0)*60)</f>
        <v>285.93975903614461</v>
      </c>
      <c r="S580" s="30">
        <f>IF(ISNA(VLOOKUP($A580,'Taxi in times'!$B$3684:$C$4389, 2, 0)), 'ICAO LTO Cycle times'!$D$8,VLOOKUP($A580,'Taxi in times'!$B$3684:$C$4389, 2, 0)*60)</f>
        <v>197.97468354430382</v>
      </c>
      <c r="T580" s="30">
        <f>IF(ISNA(VLOOKUP($A580,'Taxi in times'!$B$4389:$C$5084, 2, 0)), 'ICAO LTO Cycle times'!$D$8,VLOOKUP($A580,'Taxi in times'!$B$4389:$C$5084, 2, 0)*60)</f>
        <v>204.13407821229049</v>
      </c>
      <c r="U580" s="30">
        <f>IF(ISNA(VLOOKUP($A580,'Taxi in times'!$B$5085:$C$5749, 2, 0)), 'ICAO LTO Cycle times'!$D$8,VLOOKUP($A580,'Taxi in times'!$B$5085:$C$5749, 2, 0)*60)</f>
        <v>264.67587672688626</v>
      </c>
      <c r="V580" s="30">
        <f>IF(ISNA(VLOOKUP($A580,'Taxi in times'!$B$5750:$C$6509, 2, 0)), 'ICAO LTO Cycle times'!$D$8,VLOOKUP($A580,'Taxi in times'!$B$5750:$C$6509, 2, 0)*60)</f>
        <v>249.03589021815623</v>
      </c>
      <c r="W580" s="30">
        <f>IF(ISNA(VLOOKUP($A580,'Taxi in times'!$B$6510:$C$7239, 2, 0)), 'ICAO LTO Cycle times'!$D$8,VLOOKUP($A580,'Taxi in times'!$B$6510:$C$7239, 2, 0)*60)</f>
        <v>240.47191011235958</v>
      </c>
    </row>
    <row r="581" spans="1:23">
      <c r="A581" s="3" t="s">
        <v>1112</v>
      </c>
      <c r="B581" s="30">
        <f>IF(ISNA(VLOOKUP($A581,' Taxi out times'!$B$2:$C$483, 2, 0)), 'ICAO LTO Cycle times'!$D$7,VLOOKUP($A581,' Taxi out times'!$B$2:$C$483, 2, 0)*60)</f>
        <v>1140</v>
      </c>
      <c r="C581" s="30">
        <f>IF(ISNA(VLOOKUP($A581,' Taxi out times'!$B$484:$C$1071, 2, 0)), 'ICAO LTO Cycle times'!$D$7,VLOOKUP($A581,' Taxi out times'!$B$484:$C$1071, 2, 0)*60)</f>
        <v>1140</v>
      </c>
      <c r="D581" s="30">
        <f>IF(ISNA(VLOOKUP($A581,' Taxi out times'!$B$1072:$C$1692, 2, 0)), 'ICAO LTO Cycle times'!$D$7,VLOOKUP($A581,' Taxi out times'!$B$1072:$C$1692, 2, 0)*60)</f>
        <v>1140</v>
      </c>
      <c r="E581" s="30">
        <f>IF(ISNA(VLOOKUP($A581,' Taxi out times'!$B$1693:$C$2329, 2, 0)), 'ICAO LTO Cycle times'!$D$7,VLOOKUP($A581,' Taxi out times'!$B$1693:$C$2329, 2, 0)*60)</f>
        <v>1140</v>
      </c>
      <c r="F581" s="30">
        <f>IF(ISNA(VLOOKUP($A581,' Taxi out times'!$B$2330:$C$2997, 2, 0)), 'ICAO LTO Cycle times'!$D$7,VLOOKUP($A581,' Taxi out times'!$B$2330:$C$2997, 2, 0)*60)</f>
        <v>1140</v>
      </c>
      <c r="G581" s="30">
        <f>IF(ISNA(VLOOKUP($A581,' Taxi out times'!$B$2998:$C$3661, 2, 0)), 'ICAO LTO Cycle times'!$D$7,VLOOKUP($A581,' Taxi out times'!$B$2998:$C$3661, 2, 0)*60)</f>
        <v>1140</v>
      </c>
      <c r="H581" s="30">
        <f>IF(ISNA(VLOOKUP($A581,' Taxi out times'!$B$3662:$C$4362, 2, 0)), 'ICAO LTO Cycle times'!$D$7,VLOOKUP($A581,' Taxi out times'!$B$3662:$C$4362, 2, 0)*60)</f>
        <v>1140</v>
      </c>
      <c r="I581" s="30">
        <f>IF(ISNA(VLOOKUP($A581,' Taxi out times'!$B$4363:$C$5052, 2, 0)), 'ICAO LTO Cycle times'!$D$7,VLOOKUP($A581,' Taxi out times'!$B$4363:$C$5052, 2, 0)*60)</f>
        <v>350.23728813559319</v>
      </c>
      <c r="J581" s="30">
        <f>IF(ISNA(VLOOKUP($A581,' Taxi out times'!$B$5053:$C$5713, 2, 0)), 'ICAO LTO Cycle times'!$D$7,VLOOKUP($A581,' Taxi out times'!$B$5053:$C$5713, 2, 0)*60)</f>
        <v>346.76007005253939</v>
      </c>
      <c r="K581" s="30">
        <f>IF(ISNA(VLOOKUP($A581,' Taxi out times'!$B$5714:$C$6466, 2, 0)), 'ICAO LTO Cycle times'!$D$7,VLOOKUP($A581,' Taxi out times'!$B$5713:$C$6466, 2, 0)*60)</f>
        <v>363.14136125654449</v>
      </c>
      <c r="L581" s="30">
        <f>IF(ISNA(VLOOKUP($A581,' Taxi out times'!$B$6467:$C$7195, 2, 0)), 'ICAO LTO Cycle times'!$D$7,VLOOKUP($A581,' Taxi out times'!$B$6467:$C$7195, 2, 0)*60)</f>
        <v>1140</v>
      </c>
      <c r="M581" s="30">
        <f>IF(ISNA(VLOOKUP($A581,'Taxi in times'!$B$2:$C$483, 2, 0)), 'ICAO LTO Cycle times'!$D$8,VLOOKUP($A581,'Taxi in times'!$B$2:$C$483, 2, 0)*60)</f>
        <v>420</v>
      </c>
      <c r="N581" s="30">
        <f>IF(ISNA(VLOOKUP($A581,'Taxi in times'!$B$483:$C$1074, 2, 0)), 'ICAO LTO Cycle times'!$D$8,VLOOKUP($A581,'Taxi in times'!$B$483:$C$1074, 2, 0)*60)</f>
        <v>420</v>
      </c>
      <c r="O581" s="30">
        <f>IF(ISNA(VLOOKUP($A581,'Taxi in times'!$B$1074:$C$1700, 2, 0)), 'ICAO LTO Cycle times'!$D$8,VLOOKUP($A581,'Taxi in times'!$B$1074:$C$1700, 2, 0)*60)</f>
        <v>420</v>
      </c>
      <c r="P581" s="30">
        <f>IF(ISNA(VLOOKUP($A581,'Taxi in times'!$B$1700:$C$2346, 2, 0)), 'ICAO LTO Cycle times'!$D$8,VLOOKUP($A581,'Taxi in times'!$B$1700:$C$2346, 2, 0)*60)</f>
        <v>420</v>
      </c>
      <c r="Q581" s="30">
        <f>IF(ISNA(VLOOKUP($A581,'Taxi in times'!$B$2346:$C$3020, 2, 0)), 'ICAO LTO Cycle times'!$D$8,VLOOKUP($A581,'Taxi in times'!$B$2346:$C$3020, 2, 0)*60)</f>
        <v>420</v>
      </c>
      <c r="R581" s="30">
        <f>IF(ISNA(VLOOKUP($A581,'Taxi in times'!$B$3020:$C$3684, 2, 0)), 'ICAO LTO Cycle times'!$D$8,VLOOKUP($A581,'Taxi in times'!$B$3020:$C$3684, 2, 0)*60)</f>
        <v>420</v>
      </c>
      <c r="S581" s="30">
        <f>IF(ISNA(VLOOKUP($A581,'Taxi in times'!$B$3684:$C$4389, 2, 0)), 'ICAO LTO Cycle times'!$D$8,VLOOKUP($A581,'Taxi in times'!$B$3684:$C$4389, 2, 0)*60)</f>
        <v>420</v>
      </c>
      <c r="T581" s="30">
        <f>IF(ISNA(VLOOKUP($A581,'Taxi in times'!$B$4389:$C$5084, 2, 0)), 'ICAO LTO Cycle times'!$D$8,VLOOKUP($A581,'Taxi in times'!$B$4389:$C$5084, 2, 0)*60)</f>
        <v>246.49819494584835</v>
      </c>
      <c r="U581" s="30">
        <f>IF(ISNA(VLOOKUP($A581,'Taxi in times'!$B$5085:$C$5749, 2, 0)), 'ICAO LTO Cycle times'!$D$8,VLOOKUP($A581,'Taxi in times'!$B$5085:$C$5749, 2, 0)*60)</f>
        <v>247.56567425569179</v>
      </c>
      <c r="V581" s="30">
        <f>IF(ISNA(VLOOKUP($A581,'Taxi in times'!$B$5750:$C$6509, 2, 0)), 'ICAO LTO Cycle times'!$D$8,VLOOKUP($A581,'Taxi in times'!$B$5750:$C$6509, 2, 0)*60)</f>
        <v>246.91099476439791</v>
      </c>
      <c r="W581" s="30">
        <f>IF(ISNA(VLOOKUP($A581,'Taxi in times'!$B$6510:$C$7239, 2, 0)), 'ICAO LTO Cycle times'!$D$8,VLOOKUP($A581,'Taxi in times'!$B$6510:$C$7239, 2, 0)*60)</f>
        <v>420</v>
      </c>
    </row>
    <row r="582" spans="1:23">
      <c r="A582" s="3" t="s">
        <v>831</v>
      </c>
      <c r="B582" s="30">
        <f>IF(ISNA(VLOOKUP($A582,' Taxi out times'!$B$2:$C$483, 2, 0)), 'ICAO LTO Cycle times'!$D$7,VLOOKUP($A582,' Taxi out times'!$B$2:$C$483, 2, 0)*60)</f>
        <v>633.16264160710375</v>
      </c>
      <c r="C582" s="30">
        <f>IF(ISNA(VLOOKUP($A582,' Taxi out times'!$B$484:$C$1071, 2, 0)), 'ICAO LTO Cycle times'!$D$7,VLOOKUP($A582,' Taxi out times'!$B$484:$C$1071, 2, 0)*60)</f>
        <v>611.72948733486851</v>
      </c>
      <c r="D582" s="30">
        <f>IF(ISNA(VLOOKUP($A582,' Taxi out times'!$B$1072:$C$1692, 2, 0)), 'ICAO LTO Cycle times'!$D$7,VLOOKUP($A582,' Taxi out times'!$B$1072:$C$1692, 2, 0)*60)</f>
        <v>628.1646928882617</v>
      </c>
      <c r="E582" s="30">
        <f>IF(ISNA(VLOOKUP($A582,' Taxi out times'!$B$1693:$C$2329, 2, 0)), 'ICAO LTO Cycle times'!$D$7,VLOOKUP($A582,' Taxi out times'!$B$1693:$C$2329, 2, 0)*60)</f>
        <v>635.60215869562114</v>
      </c>
      <c r="F582" s="30">
        <f>IF(ISNA(VLOOKUP($A582,' Taxi out times'!$B$2330:$C$2997, 2, 0)), 'ICAO LTO Cycle times'!$D$7,VLOOKUP($A582,' Taxi out times'!$B$2330:$C$2997, 2, 0)*60)</f>
        <v>623.66499036518314</v>
      </c>
      <c r="G582" s="30">
        <f>IF(ISNA(VLOOKUP($A582,' Taxi out times'!$B$2998:$C$3661, 2, 0)), 'ICAO LTO Cycle times'!$D$7,VLOOKUP($A582,' Taxi out times'!$B$2998:$C$3661, 2, 0)*60)</f>
        <v>663.91595665481009</v>
      </c>
      <c r="H582" s="30">
        <f>IF(ISNA(VLOOKUP($A582,' Taxi out times'!$B$3662:$C$4362, 2, 0)), 'ICAO LTO Cycle times'!$D$7,VLOOKUP($A582,' Taxi out times'!$B$3662:$C$4362, 2, 0)*60)</f>
        <v>624.96801209724322</v>
      </c>
      <c r="I582" s="30">
        <f>IF(ISNA(VLOOKUP($A582,' Taxi out times'!$B$4363:$C$5052, 2, 0)), 'ICAO LTO Cycle times'!$D$7,VLOOKUP($A582,' Taxi out times'!$B$4363:$C$5052, 2, 0)*60)</f>
        <v>620.69151246633646</v>
      </c>
      <c r="J582" s="30">
        <f>IF(ISNA(VLOOKUP($A582,' Taxi out times'!$B$5053:$C$5713, 2, 0)), 'ICAO LTO Cycle times'!$D$7,VLOOKUP($A582,' Taxi out times'!$B$5053:$C$5713, 2, 0)*60)</f>
        <v>666.27167253291623</v>
      </c>
      <c r="K582" s="30">
        <f>IF(ISNA(VLOOKUP($A582,' Taxi out times'!$B$5714:$C$6466, 2, 0)), 'ICAO LTO Cycle times'!$D$7,VLOOKUP($A582,' Taxi out times'!$B$5713:$C$6466, 2, 0)*60)</f>
        <v>620.59007904061059</v>
      </c>
      <c r="L582" s="30">
        <f>IF(ISNA(VLOOKUP($A582,' Taxi out times'!$B$6467:$C$7195, 2, 0)), 'ICAO LTO Cycle times'!$D$7,VLOOKUP($A582,' Taxi out times'!$B$6467:$C$7195, 2, 0)*60)</f>
        <v>612.30422203697344</v>
      </c>
      <c r="M582" s="30">
        <f>IF(ISNA(VLOOKUP($A582,'Taxi in times'!$B$2:$C$483, 2, 0)), 'ICAO LTO Cycle times'!$D$8,VLOOKUP($A582,'Taxi in times'!$B$2:$C$483, 2, 0)*60)</f>
        <v>310.83867873628679</v>
      </c>
      <c r="N582" s="30">
        <f>IF(ISNA(VLOOKUP($A582,'Taxi in times'!$B$483:$C$1074, 2, 0)), 'ICAO LTO Cycle times'!$D$8,VLOOKUP($A582,'Taxi in times'!$B$483:$C$1074, 2, 0)*60)</f>
        <v>303.68182055430867</v>
      </c>
      <c r="O582" s="30">
        <f>IF(ISNA(VLOOKUP($A582,'Taxi in times'!$B$1074:$C$1700, 2, 0)), 'ICAO LTO Cycle times'!$D$8,VLOOKUP($A582,'Taxi in times'!$B$1074:$C$1700, 2, 0)*60)</f>
        <v>298.52472603370478</v>
      </c>
      <c r="P582" s="30">
        <f>IF(ISNA(VLOOKUP($A582,'Taxi in times'!$B$1700:$C$2346, 2, 0)), 'ICAO LTO Cycle times'!$D$8,VLOOKUP($A582,'Taxi in times'!$B$1700:$C$2346, 2, 0)*60)</f>
        <v>318.59937323812659</v>
      </c>
      <c r="Q582" s="30">
        <f>IF(ISNA(VLOOKUP($A582,'Taxi in times'!$B$2346:$C$3020, 2, 0)), 'ICAO LTO Cycle times'!$D$8,VLOOKUP($A582,'Taxi in times'!$B$2346:$C$3020, 2, 0)*60)</f>
        <v>318.03186239954886</v>
      </c>
      <c r="R582" s="30">
        <f>IF(ISNA(VLOOKUP($A582,'Taxi in times'!$B$3020:$C$3684, 2, 0)), 'ICAO LTO Cycle times'!$D$8,VLOOKUP($A582,'Taxi in times'!$B$3020:$C$3684, 2, 0)*60)</f>
        <v>307.23687910415669</v>
      </c>
      <c r="S582" s="30">
        <f>IF(ISNA(VLOOKUP($A582,'Taxi in times'!$B$3684:$C$4389, 2, 0)), 'ICAO LTO Cycle times'!$D$8,VLOOKUP($A582,'Taxi in times'!$B$3684:$C$4389, 2, 0)*60)</f>
        <v>296.42499709065521</v>
      </c>
      <c r="T582" s="30">
        <f>IF(ISNA(VLOOKUP($A582,'Taxi in times'!$B$4389:$C$5084, 2, 0)), 'ICAO LTO Cycle times'!$D$8,VLOOKUP($A582,'Taxi in times'!$B$4389:$C$5084, 2, 0)*60)</f>
        <v>293.21183719517489</v>
      </c>
      <c r="U582" s="30">
        <f>IF(ISNA(VLOOKUP($A582,'Taxi in times'!$B$5085:$C$5749, 2, 0)), 'ICAO LTO Cycle times'!$D$8,VLOOKUP($A582,'Taxi in times'!$B$5085:$C$5749, 2, 0)*60)</f>
        <v>287.9625048821768</v>
      </c>
      <c r="V582" s="30">
        <f>IF(ISNA(VLOOKUP($A582,'Taxi in times'!$B$5750:$C$6509, 2, 0)), 'ICAO LTO Cycle times'!$D$8,VLOOKUP($A582,'Taxi in times'!$B$5750:$C$6509, 2, 0)*60)</f>
        <v>296.0385200663199</v>
      </c>
      <c r="W582" s="30">
        <f>IF(ISNA(VLOOKUP($A582,'Taxi in times'!$B$6510:$C$7239, 2, 0)), 'ICAO LTO Cycle times'!$D$8,VLOOKUP($A582,'Taxi in times'!$B$6510:$C$7239, 2, 0)*60)</f>
        <v>290.48322575895156</v>
      </c>
    </row>
    <row r="583" spans="1:23">
      <c r="A583" s="3" t="s">
        <v>832</v>
      </c>
      <c r="B583" s="30">
        <f>IF(ISNA(VLOOKUP($A583,' Taxi out times'!$B$2:$C$483, 2, 0)), 'ICAO LTO Cycle times'!$D$7,VLOOKUP($A583,' Taxi out times'!$B$2:$C$483, 2, 0)*60)</f>
        <v>1140</v>
      </c>
      <c r="C583" s="30">
        <f>IF(ISNA(VLOOKUP($A583,' Taxi out times'!$B$484:$C$1071, 2, 0)), 'ICAO LTO Cycle times'!$D$7,VLOOKUP($A583,' Taxi out times'!$B$484:$C$1071, 2, 0)*60)</f>
        <v>362.78350515463916</v>
      </c>
      <c r="D583" s="30">
        <f>IF(ISNA(VLOOKUP($A583,' Taxi out times'!$B$1072:$C$1692, 2, 0)), 'ICAO LTO Cycle times'!$D$7,VLOOKUP($A583,' Taxi out times'!$B$1072:$C$1692, 2, 0)*60)</f>
        <v>297.34213006597548</v>
      </c>
      <c r="E583" s="30">
        <f>IF(ISNA(VLOOKUP($A583,' Taxi out times'!$B$1693:$C$2329, 2, 0)), 'ICAO LTO Cycle times'!$D$7,VLOOKUP($A583,' Taxi out times'!$B$1693:$C$2329, 2, 0)*60)</f>
        <v>317.05128205128204</v>
      </c>
      <c r="F583" s="30">
        <f>IF(ISNA(VLOOKUP($A583,' Taxi out times'!$B$2330:$C$2997, 2, 0)), 'ICAO LTO Cycle times'!$D$7,VLOOKUP($A583,' Taxi out times'!$B$2330:$C$2997, 2, 0)*60)</f>
        <v>367.16376944190301</v>
      </c>
      <c r="G583" s="30">
        <f>IF(ISNA(VLOOKUP($A583,' Taxi out times'!$B$2998:$C$3661, 2, 0)), 'ICAO LTO Cycle times'!$D$7,VLOOKUP($A583,' Taxi out times'!$B$2998:$C$3661, 2, 0)*60)</f>
        <v>370.4244817374136</v>
      </c>
      <c r="H583" s="30">
        <f>IF(ISNA(VLOOKUP($A583,' Taxi out times'!$B$3662:$C$4362, 2, 0)), 'ICAO LTO Cycle times'!$D$7,VLOOKUP($A583,' Taxi out times'!$B$3662:$C$4362, 2, 0)*60)</f>
        <v>474.1518275538894</v>
      </c>
      <c r="I583" s="30">
        <f>IF(ISNA(VLOOKUP($A583,' Taxi out times'!$B$4363:$C$5052, 2, 0)), 'ICAO LTO Cycle times'!$D$7,VLOOKUP($A583,' Taxi out times'!$B$4363:$C$5052, 2, 0)*60)</f>
        <v>477.94824399260625</v>
      </c>
      <c r="J583" s="30">
        <f>IF(ISNA(VLOOKUP($A583,' Taxi out times'!$B$5053:$C$5713, 2, 0)), 'ICAO LTO Cycle times'!$D$7,VLOOKUP($A583,' Taxi out times'!$B$5053:$C$5713, 2, 0)*60)</f>
        <v>522.95252225519289</v>
      </c>
      <c r="K583" s="30">
        <f>IF(ISNA(VLOOKUP($A583,' Taxi out times'!$B$5714:$C$6466, 2, 0)), 'ICAO LTO Cycle times'!$D$7,VLOOKUP($A583,' Taxi out times'!$B$5713:$C$6466, 2, 0)*60)</f>
        <v>509.88308651597822</v>
      </c>
      <c r="L583" s="30">
        <f>IF(ISNA(VLOOKUP($A583,' Taxi out times'!$B$6467:$C$7195, 2, 0)), 'ICAO LTO Cycle times'!$D$7,VLOOKUP($A583,' Taxi out times'!$B$6467:$C$7195, 2, 0)*60)</f>
        <v>557.33547351524885</v>
      </c>
      <c r="M583" s="30">
        <f>IF(ISNA(VLOOKUP($A583,'Taxi in times'!$B$2:$C$483, 2, 0)), 'ICAO LTO Cycle times'!$D$8,VLOOKUP($A583,'Taxi in times'!$B$2:$C$483, 2, 0)*60)</f>
        <v>420</v>
      </c>
      <c r="N583" s="30">
        <f>IF(ISNA(VLOOKUP($A583,'Taxi in times'!$B$483:$C$1074, 2, 0)), 'ICAO LTO Cycle times'!$D$8,VLOOKUP($A583,'Taxi in times'!$B$483:$C$1074, 2, 0)*60)</f>
        <v>229.83688833124216</v>
      </c>
      <c r="O583" s="30">
        <f>IF(ISNA(VLOOKUP($A583,'Taxi in times'!$B$1074:$C$1700, 2, 0)), 'ICAO LTO Cycle times'!$D$8,VLOOKUP($A583,'Taxi in times'!$B$1074:$C$1700, 2, 0)*60)</f>
        <v>242.58126195028677</v>
      </c>
      <c r="P583" s="30">
        <f>IF(ISNA(VLOOKUP($A583,'Taxi in times'!$B$1700:$C$2346, 2, 0)), 'ICAO LTO Cycle times'!$D$8,VLOOKUP($A583,'Taxi in times'!$B$1700:$C$2346, 2, 0)*60)</f>
        <v>249.27835051546393</v>
      </c>
      <c r="Q583" s="30">
        <f>IF(ISNA(VLOOKUP($A583,'Taxi in times'!$B$2346:$C$3020, 2, 0)), 'ICAO LTO Cycle times'!$D$8,VLOOKUP($A583,'Taxi in times'!$B$2346:$C$3020, 2, 0)*60)</f>
        <v>294.25297891842348</v>
      </c>
      <c r="R583" s="30">
        <f>IF(ISNA(VLOOKUP($A583,'Taxi in times'!$B$3020:$C$3684, 2, 0)), 'ICAO LTO Cycle times'!$D$8,VLOOKUP($A583,'Taxi in times'!$B$3020:$C$3684, 2, 0)*60)</f>
        <v>270.41584158415839</v>
      </c>
      <c r="S583" s="30">
        <f>IF(ISNA(VLOOKUP($A583,'Taxi in times'!$B$3684:$C$4389, 2, 0)), 'ICAO LTO Cycle times'!$D$8,VLOOKUP($A583,'Taxi in times'!$B$3684:$C$4389, 2, 0)*60)</f>
        <v>288.55004677268471</v>
      </c>
      <c r="T583" s="30">
        <f>IF(ISNA(VLOOKUP($A583,'Taxi in times'!$B$4389:$C$5084, 2, 0)), 'ICAO LTO Cycle times'!$D$8,VLOOKUP($A583,'Taxi in times'!$B$4389:$C$5084, 2, 0)*60)</f>
        <v>295.75418994413405</v>
      </c>
      <c r="U583" s="30">
        <f>IF(ISNA(VLOOKUP($A583,'Taxi in times'!$B$5085:$C$5749, 2, 0)), 'ICAO LTO Cycle times'!$D$8,VLOOKUP($A583,'Taxi in times'!$B$5085:$C$5749, 2, 0)*60)</f>
        <v>330.28910303928836</v>
      </c>
      <c r="V583" s="30">
        <f>IF(ISNA(VLOOKUP($A583,'Taxi in times'!$B$5750:$C$6509, 2, 0)), 'ICAO LTO Cycle times'!$D$8,VLOOKUP($A583,'Taxi in times'!$B$5750:$C$6509, 2, 0)*60)</f>
        <v>301.92337763878027</v>
      </c>
      <c r="W583" s="30">
        <f>IF(ISNA(VLOOKUP($A583,'Taxi in times'!$B$6510:$C$7239, 2, 0)), 'ICAO LTO Cycle times'!$D$8,VLOOKUP($A583,'Taxi in times'!$B$6510:$C$7239, 2, 0)*60)</f>
        <v>292.46376811594206</v>
      </c>
    </row>
    <row r="584" spans="1:23">
      <c r="A584" s="3" t="s">
        <v>833</v>
      </c>
      <c r="B584" s="30">
        <f>IF(ISNA(VLOOKUP($A584,' Taxi out times'!$B$2:$C$483, 2, 0)), 'ICAO LTO Cycle times'!$D$7,VLOOKUP($A584,' Taxi out times'!$B$2:$C$483, 2, 0)*60)</f>
        <v>1025.742683600221</v>
      </c>
      <c r="C584" s="30">
        <f>IF(ISNA(VLOOKUP($A584,' Taxi out times'!$B$484:$C$1071, 2, 0)), 'ICAO LTO Cycle times'!$D$7,VLOOKUP($A584,' Taxi out times'!$B$484:$C$1071, 2, 0)*60)</f>
        <v>1112.2152133580703</v>
      </c>
      <c r="D584" s="30">
        <f>IF(ISNA(VLOOKUP($A584,' Taxi out times'!$B$1072:$C$1692, 2, 0)), 'ICAO LTO Cycle times'!$D$7,VLOOKUP($A584,' Taxi out times'!$B$1072:$C$1692, 2, 0)*60)</f>
        <v>1188.9321511179646</v>
      </c>
      <c r="E584" s="30">
        <f>IF(ISNA(VLOOKUP($A584,' Taxi out times'!$B$1693:$C$2329, 2, 0)), 'ICAO LTO Cycle times'!$D$7,VLOOKUP($A584,' Taxi out times'!$B$1693:$C$2329, 2, 0)*60)</f>
        <v>1167.448499871784</v>
      </c>
      <c r="F584" s="30">
        <f>IF(ISNA(VLOOKUP($A584,' Taxi out times'!$B$2330:$C$2997, 2, 0)), 'ICAO LTO Cycle times'!$D$7,VLOOKUP($A584,' Taxi out times'!$B$2330:$C$2997, 2, 0)*60)</f>
        <v>1119.8381559588033</v>
      </c>
      <c r="G584" s="30">
        <f>IF(ISNA(VLOOKUP($A584,' Taxi out times'!$B$2998:$C$3661, 2, 0)), 'ICAO LTO Cycle times'!$D$7,VLOOKUP($A584,' Taxi out times'!$B$2998:$C$3661, 2, 0)*60)</f>
        <v>1050.1098364657066</v>
      </c>
      <c r="H584" s="30">
        <f>IF(ISNA(VLOOKUP($A584,' Taxi out times'!$B$3662:$C$4362, 2, 0)), 'ICAO LTO Cycle times'!$D$7,VLOOKUP($A584,' Taxi out times'!$B$3662:$C$4362, 2, 0)*60)</f>
        <v>1021.0733695652175</v>
      </c>
      <c r="I584" s="30">
        <f>IF(ISNA(VLOOKUP($A584,' Taxi out times'!$B$4363:$C$5052, 2, 0)), 'ICAO LTO Cycle times'!$D$7,VLOOKUP($A584,' Taxi out times'!$B$4363:$C$5052, 2, 0)*60)</f>
        <v>929.09665828242908</v>
      </c>
      <c r="J584" s="30">
        <f>IF(ISNA(VLOOKUP($A584,' Taxi out times'!$B$5053:$C$5713, 2, 0)), 'ICAO LTO Cycle times'!$D$7,VLOOKUP($A584,' Taxi out times'!$B$5053:$C$5713, 2, 0)*60)</f>
        <v>941.85661764705878</v>
      </c>
      <c r="K584" s="30">
        <f>IF(ISNA(VLOOKUP($A584,' Taxi out times'!$B$5714:$C$6466, 2, 0)), 'ICAO LTO Cycle times'!$D$7,VLOOKUP($A584,' Taxi out times'!$B$5713:$C$6466, 2, 0)*60)</f>
        <v>1006.6177376883859</v>
      </c>
      <c r="L584" s="30">
        <f>IF(ISNA(VLOOKUP($A584,' Taxi out times'!$B$6467:$C$7195, 2, 0)), 'ICAO LTO Cycle times'!$D$7,VLOOKUP($A584,' Taxi out times'!$B$6467:$C$7195, 2, 0)*60)</f>
        <v>1025.6221150887272</v>
      </c>
      <c r="M584" s="30">
        <f>IF(ISNA(VLOOKUP($A584,'Taxi in times'!$B$2:$C$483, 2, 0)), 'ICAO LTO Cycle times'!$D$8,VLOOKUP($A584,'Taxi in times'!$B$2:$C$483, 2, 0)*60)</f>
        <v>362.02887954670075</v>
      </c>
      <c r="N584" s="30">
        <f>IF(ISNA(VLOOKUP($A584,'Taxi in times'!$B$483:$C$1074, 2, 0)), 'ICAO LTO Cycle times'!$D$8,VLOOKUP($A584,'Taxi in times'!$B$483:$C$1074, 2, 0)*60)</f>
        <v>350.51016589746791</v>
      </c>
      <c r="O584" s="30">
        <f>IF(ISNA(VLOOKUP($A584,'Taxi in times'!$B$1074:$C$1700, 2, 0)), 'ICAO LTO Cycle times'!$D$8,VLOOKUP($A584,'Taxi in times'!$B$1074:$C$1700, 2, 0)*60)</f>
        <v>425.00819277108434</v>
      </c>
      <c r="P584" s="30">
        <f>IF(ISNA(VLOOKUP($A584,'Taxi in times'!$B$1700:$C$2346, 2, 0)), 'ICAO LTO Cycle times'!$D$8,VLOOKUP($A584,'Taxi in times'!$B$1700:$C$2346, 2, 0)*60)</f>
        <v>386.90629011553273</v>
      </c>
      <c r="Q584" s="30">
        <f>IF(ISNA(VLOOKUP($A584,'Taxi in times'!$B$2346:$C$3020, 2, 0)), 'ICAO LTO Cycle times'!$D$8,VLOOKUP($A584,'Taxi in times'!$B$2346:$C$3020, 2, 0)*60)</f>
        <v>374.93383434079402</v>
      </c>
      <c r="R584" s="30">
        <f>IF(ISNA(VLOOKUP($A584,'Taxi in times'!$B$3020:$C$3684, 2, 0)), 'ICAO LTO Cycle times'!$D$8,VLOOKUP($A584,'Taxi in times'!$B$3020:$C$3684, 2, 0)*60)</f>
        <v>366.12765957446811</v>
      </c>
      <c r="S584" s="30">
        <f>IF(ISNA(VLOOKUP($A584,'Taxi in times'!$B$3684:$C$4389, 2, 0)), 'ICAO LTO Cycle times'!$D$8,VLOOKUP($A584,'Taxi in times'!$B$3684:$C$4389, 2, 0)*60)</f>
        <v>422.45574216976848</v>
      </c>
      <c r="T584" s="30">
        <f>IF(ISNA(VLOOKUP($A584,'Taxi in times'!$B$4389:$C$5084, 2, 0)), 'ICAO LTO Cycle times'!$D$8,VLOOKUP($A584,'Taxi in times'!$B$4389:$C$5084, 2, 0)*60)</f>
        <v>408.40791738382097</v>
      </c>
      <c r="U584" s="30">
        <f>IF(ISNA(VLOOKUP($A584,'Taxi in times'!$B$5085:$C$5749, 2, 0)), 'ICAO LTO Cycle times'!$D$8,VLOOKUP($A584,'Taxi in times'!$B$5085:$C$5749, 2, 0)*60)</f>
        <v>409.19963201471944</v>
      </c>
      <c r="V584" s="30">
        <f>IF(ISNA(VLOOKUP($A584,'Taxi in times'!$B$5750:$C$6509, 2, 0)), 'ICAO LTO Cycle times'!$D$8,VLOOKUP($A584,'Taxi in times'!$B$5750:$C$6509, 2, 0)*60)</f>
        <v>383.7589090296874</v>
      </c>
      <c r="W584" s="30">
        <f>IF(ISNA(VLOOKUP($A584,'Taxi in times'!$B$6510:$C$7239, 2, 0)), 'ICAO LTO Cycle times'!$D$8,VLOOKUP($A584,'Taxi in times'!$B$6510:$C$7239, 2, 0)*60)</f>
        <v>389.48771857853444</v>
      </c>
    </row>
    <row r="585" spans="1:23">
      <c r="A585" s="3" t="s">
        <v>834</v>
      </c>
      <c r="B585" s="30">
        <f>IF(ISNA(VLOOKUP($A585,' Taxi out times'!$B$2:$C$483, 2, 0)), 'ICAO LTO Cycle times'!$D$7,VLOOKUP($A585,' Taxi out times'!$B$2:$C$483, 2, 0)*60)</f>
        <v>538.05405405405406</v>
      </c>
      <c r="C585" s="30">
        <f>IF(ISNA(VLOOKUP($A585,' Taxi out times'!$B$484:$C$1071, 2, 0)), 'ICAO LTO Cycle times'!$D$7,VLOOKUP($A585,' Taxi out times'!$B$484:$C$1071, 2, 0)*60)</f>
        <v>545.27545909849744</v>
      </c>
      <c r="D585" s="30">
        <f>IF(ISNA(VLOOKUP($A585,' Taxi out times'!$B$1072:$C$1692, 2, 0)), 'ICAO LTO Cycle times'!$D$7,VLOOKUP($A585,' Taxi out times'!$B$1072:$C$1692, 2, 0)*60)</f>
        <v>512.92263610315183</v>
      </c>
      <c r="E585" s="30">
        <f>IF(ISNA(VLOOKUP($A585,' Taxi out times'!$B$1693:$C$2329, 2, 0)), 'ICAO LTO Cycle times'!$D$7,VLOOKUP($A585,' Taxi out times'!$B$1693:$C$2329, 2, 0)*60)</f>
        <v>465.64376799670919</v>
      </c>
      <c r="F585" s="30">
        <f>IF(ISNA(VLOOKUP($A585,' Taxi out times'!$B$2330:$C$2997, 2, 0)), 'ICAO LTO Cycle times'!$D$7,VLOOKUP($A585,' Taxi out times'!$B$2330:$C$2997, 2, 0)*60)</f>
        <v>477.36467832343345</v>
      </c>
      <c r="G585" s="30">
        <f>IF(ISNA(VLOOKUP($A585,' Taxi out times'!$B$2998:$C$3661, 2, 0)), 'ICAO LTO Cycle times'!$D$7,VLOOKUP($A585,' Taxi out times'!$B$2998:$C$3661, 2, 0)*60)</f>
        <v>465.85454545454547</v>
      </c>
      <c r="H585" s="30">
        <f>IF(ISNA(VLOOKUP($A585,' Taxi out times'!$B$3662:$C$4362, 2, 0)), 'ICAO LTO Cycle times'!$D$7,VLOOKUP($A585,' Taxi out times'!$B$3662:$C$4362, 2, 0)*60)</f>
        <v>464.39158856422779</v>
      </c>
      <c r="I585" s="30">
        <f>IF(ISNA(VLOOKUP($A585,' Taxi out times'!$B$4363:$C$5052, 2, 0)), 'ICAO LTO Cycle times'!$D$7,VLOOKUP($A585,' Taxi out times'!$B$4363:$C$5052, 2, 0)*60)</f>
        <v>483.04598130841123</v>
      </c>
      <c r="J585" s="30">
        <f>IF(ISNA(VLOOKUP($A585,' Taxi out times'!$B$5053:$C$5713, 2, 0)), 'ICAO LTO Cycle times'!$D$7,VLOOKUP($A585,' Taxi out times'!$B$5053:$C$5713, 2, 0)*60)</f>
        <v>473.20723684210526</v>
      </c>
      <c r="K585" s="30">
        <f>IF(ISNA(VLOOKUP($A585,' Taxi out times'!$B$5714:$C$6466, 2, 0)), 'ICAO LTO Cycle times'!$D$7,VLOOKUP($A585,' Taxi out times'!$B$5713:$C$6466, 2, 0)*60)</f>
        <v>483.25810422650807</v>
      </c>
      <c r="L585" s="30">
        <f>IF(ISNA(VLOOKUP($A585,' Taxi out times'!$B$6467:$C$7195, 2, 0)), 'ICAO LTO Cycle times'!$D$7,VLOOKUP($A585,' Taxi out times'!$B$6467:$C$7195, 2, 0)*60)</f>
        <v>460.81930133199296</v>
      </c>
      <c r="M585" s="30">
        <f>IF(ISNA(VLOOKUP($A585,'Taxi in times'!$B$2:$C$483, 2, 0)), 'ICAO LTO Cycle times'!$D$8,VLOOKUP($A585,'Taxi in times'!$B$2:$C$483, 2, 0)*60)</f>
        <v>251.2419006479482</v>
      </c>
      <c r="N585" s="30">
        <f>IF(ISNA(VLOOKUP($A585,'Taxi in times'!$B$483:$C$1074, 2, 0)), 'ICAO LTO Cycle times'!$D$8,VLOOKUP($A585,'Taxi in times'!$B$483:$C$1074, 2, 0)*60)</f>
        <v>270.1557991921523</v>
      </c>
      <c r="O585" s="30">
        <f>IF(ISNA(VLOOKUP($A585,'Taxi in times'!$B$1074:$C$1700, 2, 0)), 'ICAO LTO Cycle times'!$D$8,VLOOKUP($A585,'Taxi in times'!$B$1074:$C$1700, 2, 0)*60)</f>
        <v>281.32411067193675</v>
      </c>
      <c r="P585" s="30">
        <f>IF(ISNA(VLOOKUP($A585,'Taxi in times'!$B$1700:$C$2346, 2, 0)), 'ICAO LTO Cycle times'!$D$8,VLOOKUP($A585,'Taxi in times'!$B$1700:$C$2346, 2, 0)*60)</f>
        <v>236.27787538856603</v>
      </c>
      <c r="Q585" s="30">
        <f>IF(ISNA(VLOOKUP($A585,'Taxi in times'!$B$2346:$C$3020, 2, 0)), 'ICAO LTO Cycle times'!$D$8,VLOOKUP($A585,'Taxi in times'!$B$2346:$C$3020, 2, 0)*60)</f>
        <v>235.67235947604044</v>
      </c>
      <c r="R585" s="30">
        <f>IF(ISNA(VLOOKUP($A585,'Taxi in times'!$B$3020:$C$3684, 2, 0)), 'ICAO LTO Cycle times'!$D$8,VLOOKUP($A585,'Taxi in times'!$B$3020:$C$3684, 2, 0)*60)</f>
        <v>226.86082204087742</v>
      </c>
      <c r="S585" s="30">
        <f>IF(ISNA(VLOOKUP($A585,'Taxi in times'!$B$3684:$C$4389, 2, 0)), 'ICAO LTO Cycle times'!$D$8,VLOOKUP($A585,'Taxi in times'!$B$3684:$C$4389, 2, 0)*60)</f>
        <v>237.73355186139077</v>
      </c>
      <c r="T585" s="30">
        <f>IF(ISNA(VLOOKUP($A585,'Taxi in times'!$B$4389:$C$5084, 2, 0)), 'ICAO LTO Cycle times'!$D$8,VLOOKUP($A585,'Taxi in times'!$B$4389:$C$5084, 2, 0)*60)</f>
        <v>236.27769571639587</v>
      </c>
      <c r="U585" s="30">
        <f>IF(ISNA(VLOOKUP($A585,'Taxi in times'!$B$5085:$C$5749, 2, 0)), 'ICAO LTO Cycle times'!$D$8,VLOOKUP($A585,'Taxi in times'!$B$5085:$C$5749, 2, 0)*60)</f>
        <v>236.62011930585683</v>
      </c>
      <c r="V585" s="30">
        <f>IF(ISNA(VLOOKUP($A585,'Taxi in times'!$B$5750:$C$6509, 2, 0)), 'ICAO LTO Cycle times'!$D$8,VLOOKUP($A585,'Taxi in times'!$B$5750:$C$6509, 2, 0)*60)</f>
        <v>238.75196071745211</v>
      </c>
      <c r="W585" s="30">
        <f>IF(ISNA(VLOOKUP($A585,'Taxi in times'!$B$6510:$C$7239, 2, 0)), 'ICAO LTO Cycle times'!$D$8,VLOOKUP($A585,'Taxi in times'!$B$6510:$C$7239, 2, 0)*60)</f>
        <v>232.65651438240272</v>
      </c>
    </row>
    <row r="586" spans="1:23">
      <c r="A586" s="3" t="s">
        <v>835</v>
      </c>
      <c r="B586" s="30">
        <f>IF(ISNA(VLOOKUP($A586,' Taxi out times'!$B$2:$C$483, 2, 0)), 'ICAO LTO Cycle times'!$D$7,VLOOKUP($A586,' Taxi out times'!$B$2:$C$483, 2, 0)*60)</f>
        <v>402.32162661737522</v>
      </c>
      <c r="C586" s="30">
        <f>IF(ISNA(VLOOKUP($A586,' Taxi out times'!$B$484:$C$1071, 2, 0)), 'ICAO LTO Cycle times'!$D$7,VLOOKUP($A586,' Taxi out times'!$B$484:$C$1071, 2, 0)*60)</f>
        <v>394.95399515738501</v>
      </c>
      <c r="D586" s="30">
        <f>IF(ISNA(VLOOKUP($A586,' Taxi out times'!$B$1072:$C$1692, 2, 0)), 'ICAO LTO Cycle times'!$D$7,VLOOKUP($A586,' Taxi out times'!$B$1072:$C$1692, 2, 0)*60)</f>
        <v>410.97980553477936</v>
      </c>
      <c r="E586" s="30">
        <f>IF(ISNA(VLOOKUP($A586,' Taxi out times'!$B$1693:$C$2329, 2, 0)), 'ICAO LTO Cycle times'!$D$7,VLOOKUP($A586,' Taxi out times'!$B$1693:$C$2329, 2, 0)*60)</f>
        <v>408.57937943509114</v>
      </c>
      <c r="F586" s="30">
        <f>IF(ISNA(VLOOKUP($A586,' Taxi out times'!$B$2330:$C$2997, 2, 0)), 'ICAO LTO Cycle times'!$D$7,VLOOKUP($A586,' Taxi out times'!$B$2330:$C$2997, 2, 0)*60)</f>
        <v>400.23854002011785</v>
      </c>
      <c r="G586" s="30">
        <f>IF(ISNA(VLOOKUP($A586,' Taxi out times'!$B$2998:$C$3661, 2, 0)), 'ICAO LTO Cycle times'!$D$7,VLOOKUP($A586,' Taxi out times'!$B$2998:$C$3661, 2, 0)*60)</f>
        <v>387.4642277622068</v>
      </c>
      <c r="H586" s="30">
        <f>IF(ISNA(VLOOKUP($A586,' Taxi out times'!$B$3662:$C$4362, 2, 0)), 'ICAO LTO Cycle times'!$D$7,VLOOKUP($A586,' Taxi out times'!$B$3662:$C$4362, 2, 0)*60)</f>
        <v>370.18989280245023</v>
      </c>
      <c r="I586" s="30">
        <f>IF(ISNA(VLOOKUP($A586,' Taxi out times'!$B$4363:$C$5052, 2, 0)), 'ICAO LTO Cycle times'!$D$7,VLOOKUP($A586,' Taxi out times'!$B$4363:$C$5052, 2, 0)*60)</f>
        <v>365.14660012476605</v>
      </c>
      <c r="J586" s="30">
        <f>IF(ISNA(VLOOKUP($A586,' Taxi out times'!$B$5053:$C$5713, 2, 0)), 'ICAO LTO Cycle times'!$D$7,VLOOKUP($A586,' Taxi out times'!$B$5053:$C$5713, 2, 0)*60)</f>
        <v>351.76508760545101</v>
      </c>
      <c r="K586" s="30">
        <f>IF(ISNA(VLOOKUP($A586,' Taxi out times'!$B$5714:$C$6466, 2, 0)), 'ICAO LTO Cycle times'!$D$7,VLOOKUP($A586,' Taxi out times'!$B$5713:$C$6466, 2, 0)*60)</f>
        <v>352.72021599730004</v>
      </c>
      <c r="L586" s="30">
        <f>IF(ISNA(VLOOKUP($A586,' Taxi out times'!$B$6467:$C$7195, 2, 0)), 'ICAO LTO Cycle times'!$D$7,VLOOKUP($A586,' Taxi out times'!$B$6467:$C$7195, 2, 0)*60)</f>
        <v>356.85922254917142</v>
      </c>
      <c r="M586" s="30">
        <f>IF(ISNA(VLOOKUP($A586,'Taxi in times'!$B$2:$C$483, 2, 0)), 'ICAO LTO Cycle times'!$D$8,VLOOKUP($A586,'Taxi in times'!$B$2:$C$483, 2, 0)*60)</f>
        <v>214.52600516414606</v>
      </c>
      <c r="N586" s="30">
        <f>IF(ISNA(VLOOKUP($A586,'Taxi in times'!$B$483:$C$1074, 2, 0)), 'ICAO LTO Cycle times'!$D$8,VLOOKUP($A586,'Taxi in times'!$B$483:$C$1074, 2, 0)*60)</f>
        <v>215.06668809255984</v>
      </c>
      <c r="O586" s="30">
        <f>IF(ISNA(VLOOKUP($A586,'Taxi in times'!$B$1074:$C$1700, 2, 0)), 'ICAO LTO Cycle times'!$D$8,VLOOKUP($A586,'Taxi in times'!$B$1074:$C$1700, 2, 0)*60)</f>
        <v>222.13664968534613</v>
      </c>
      <c r="P586" s="30">
        <f>IF(ISNA(VLOOKUP($A586,'Taxi in times'!$B$1700:$C$2346, 2, 0)), 'ICAO LTO Cycle times'!$D$8,VLOOKUP($A586,'Taxi in times'!$B$1700:$C$2346, 2, 0)*60)</f>
        <v>222.22967309304275</v>
      </c>
      <c r="Q586" s="30">
        <f>IF(ISNA(VLOOKUP($A586,'Taxi in times'!$B$2346:$C$3020, 2, 0)), 'ICAO LTO Cycle times'!$D$8,VLOOKUP($A586,'Taxi in times'!$B$2346:$C$3020, 2, 0)*60)</f>
        <v>224.07529817502513</v>
      </c>
      <c r="R586" s="30">
        <f>IF(ISNA(VLOOKUP($A586,'Taxi in times'!$B$3020:$C$3684, 2, 0)), 'ICAO LTO Cycle times'!$D$8,VLOOKUP($A586,'Taxi in times'!$B$3020:$C$3684, 2, 0)*60)</f>
        <v>235.10638297872339</v>
      </c>
      <c r="S586" s="30">
        <f>IF(ISNA(VLOOKUP($A586,'Taxi in times'!$B$3684:$C$4389, 2, 0)), 'ICAO LTO Cycle times'!$D$8,VLOOKUP($A586,'Taxi in times'!$B$3684:$C$4389, 2, 0)*60)</f>
        <v>237.35849056603772</v>
      </c>
      <c r="T586" s="30">
        <f>IF(ISNA(VLOOKUP($A586,'Taxi in times'!$B$4389:$C$5084, 2, 0)), 'ICAO LTO Cycle times'!$D$8,VLOOKUP($A586,'Taxi in times'!$B$4389:$C$5084, 2, 0)*60)</f>
        <v>234.29864253393666</v>
      </c>
      <c r="U586" s="30">
        <f>IF(ISNA(VLOOKUP($A586,'Taxi in times'!$B$5085:$C$5749, 2, 0)), 'ICAO LTO Cycle times'!$D$8,VLOOKUP($A586,'Taxi in times'!$B$5085:$C$5749, 2, 0)*60)</f>
        <v>230.14139444173571</v>
      </c>
      <c r="V586" s="30">
        <f>IF(ISNA(VLOOKUP($A586,'Taxi in times'!$B$5750:$C$6509, 2, 0)), 'ICAO LTO Cycle times'!$D$8,VLOOKUP($A586,'Taxi in times'!$B$5750:$C$6509, 2, 0)*60)</f>
        <v>231.34031060094532</v>
      </c>
      <c r="W586" s="30">
        <f>IF(ISNA(VLOOKUP($A586,'Taxi in times'!$B$6510:$C$7239, 2, 0)), 'ICAO LTO Cycle times'!$D$8,VLOOKUP($A586,'Taxi in times'!$B$6510:$C$7239, 2, 0)*60)</f>
        <v>229.78802413739749</v>
      </c>
    </row>
    <row r="587" spans="1:23">
      <c r="A587" s="3" t="s">
        <v>836</v>
      </c>
      <c r="B587" s="30">
        <f>IF(ISNA(VLOOKUP($A587,' Taxi out times'!$B$2:$C$483, 2, 0)), 'ICAO LTO Cycle times'!$D$7,VLOOKUP($A587,' Taxi out times'!$B$2:$C$483, 2, 0)*60)</f>
        <v>350.7723304231028</v>
      </c>
      <c r="C587" s="30">
        <f>IF(ISNA(VLOOKUP($A587,' Taxi out times'!$B$484:$C$1071, 2, 0)), 'ICAO LTO Cycle times'!$D$7,VLOOKUP($A587,' Taxi out times'!$B$484:$C$1071, 2, 0)*60)</f>
        <v>340.01273074474852</v>
      </c>
      <c r="D587" s="30">
        <f>IF(ISNA(VLOOKUP($A587,' Taxi out times'!$B$1072:$C$1692, 2, 0)), 'ICAO LTO Cycle times'!$D$7,VLOOKUP($A587,' Taxi out times'!$B$1072:$C$1692, 2, 0)*60)</f>
        <v>342.20112381321445</v>
      </c>
      <c r="E587" s="30">
        <f>IF(ISNA(VLOOKUP($A587,' Taxi out times'!$B$1693:$C$2329, 2, 0)), 'ICAO LTO Cycle times'!$D$7,VLOOKUP($A587,' Taxi out times'!$B$1693:$C$2329, 2, 0)*60)</f>
        <v>379.49264332825976</v>
      </c>
      <c r="F587" s="30">
        <f>IF(ISNA(VLOOKUP($A587,' Taxi out times'!$B$2330:$C$2997, 2, 0)), 'ICAO LTO Cycle times'!$D$7,VLOOKUP($A587,' Taxi out times'!$B$2330:$C$2997, 2, 0)*60)</f>
        <v>366.37813931448426</v>
      </c>
      <c r="G587" s="30">
        <f>IF(ISNA(VLOOKUP($A587,' Taxi out times'!$B$2998:$C$3661, 2, 0)), 'ICAO LTO Cycle times'!$D$7,VLOOKUP($A587,' Taxi out times'!$B$2998:$C$3661, 2, 0)*60)</f>
        <v>377.60428144183845</v>
      </c>
      <c r="H587" s="30">
        <f>IF(ISNA(VLOOKUP($A587,' Taxi out times'!$B$3662:$C$4362, 2, 0)), 'ICAO LTO Cycle times'!$D$7,VLOOKUP($A587,' Taxi out times'!$B$3662:$C$4362, 2, 0)*60)</f>
        <v>397.8115917250812</v>
      </c>
      <c r="I587" s="30">
        <f>IF(ISNA(VLOOKUP($A587,' Taxi out times'!$B$4363:$C$5052, 2, 0)), 'ICAO LTO Cycle times'!$D$7,VLOOKUP($A587,' Taxi out times'!$B$4363:$C$5052, 2, 0)*60)</f>
        <v>406.87534524028723</v>
      </c>
      <c r="J587" s="30">
        <f>IF(ISNA(VLOOKUP($A587,' Taxi out times'!$B$5053:$C$5713, 2, 0)), 'ICAO LTO Cycle times'!$D$7,VLOOKUP($A587,' Taxi out times'!$B$5053:$C$5713, 2, 0)*60)</f>
        <v>405.2682563338301</v>
      </c>
      <c r="K587" s="30">
        <f>IF(ISNA(VLOOKUP($A587,' Taxi out times'!$B$5714:$C$6466, 2, 0)), 'ICAO LTO Cycle times'!$D$7,VLOOKUP($A587,' Taxi out times'!$B$5713:$C$6466, 2, 0)*60)</f>
        <v>410.26589595375725</v>
      </c>
      <c r="L587" s="30">
        <f>IF(ISNA(VLOOKUP($A587,' Taxi out times'!$B$6467:$C$7195, 2, 0)), 'ICAO LTO Cycle times'!$D$7,VLOOKUP($A587,' Taxi out times'!$B$6467:$C$7195, 2, 0)*60)</f>
        <v>408.19567979669631</v>
      </c>
      <c r="M587" s="30">
        <f>IF(ISNA(VLOOKUP($A587,'Taxi in times'!$B$2:$C$483, 2, 0)), 'ICAO LTO Cycle times'!$D$8,VLOOKUP($A587,'Taxi in times'!$B$2:$C$483, 2, 0)*60)</f>
        <v>219.98657718120805</v>
      </c>
      <c r="N587" s="30">
        <f>IF(ISNA(VLOOKUP($A587,'Taxi in times'!$B$483:$C$1074, 2, 0)), 'ICAO LTO Cycle times'!$D$8,VLOOKUP($A587,'Taxi in times'!$B$483:$C$1074, 2, 0)*60)</f>
        <v>207.56377551020407</v>
      </c>
      <c r="O587" s="30">
        <f>IF(ISNA(VLOOKUP($A587,'Taxi in times'!$B$1074:$C$1700, 2, 0)), 'ICAO LTO Cycle times'!$D$8,VLOOKUP($A587,'Taxi in times'!$B$1074:$C$1700, 2, 0)*60)</f>
        <v>206.95416747244246</v>
      </c>
      <c r="P587" s="30">
        <f>IF(ISNA(VLOOKUP($A587,'Taxi in times'!$B$1700:$C$2346, 2, 0)), 'ICAO LTO Cycle times'!$D$8,VLOOKUP($A587,'Taxi in times'!$B$1700:$C$2346, 2, 0)*60)</f>
        <v>217.61800033835223</v>
      </c>
      <c r="Q587" s="30">
        <f>IF(ISNA(VLOOKUP($A587,'Taxi in times'!$B$2346:$C$3020, 2, 0)), 'ICAO LTO Cycle times'!$D$8,VLOOKUP($A587,'Taxi in times'!$B$2346:$C$3020, 2, 0)*60)</f>
        <v>209.74350854971499</v>
      </c>
      <c r="R587" s="30">
        <f>IF(ISNA(VLOOKUP($A587,'Taxi in times'!$B$3020:$C$3684, 2, 0)), 'ICAO LTO Cycle times'!$D$8,VLOOKUP($A587,'Taxi in times'!$B$3020:$C$3684, 2, 0)*60)</f>
        <v>226.84879886952424</v>
      </c>
      <c r="S587" s="30">
        <f>IF(ISNA(VLOOKUP($A587,'Taxi in times'!$B$3684:$C$4389, 2, 0)), 'ICAO LTO Cycle times'!$D$8,VLOOKUP($A587,'Taxi in times'!$B$3684:$C$4389, 2, 0)*60)</f>
        <v>231.79163108454313</v>
      </c>
      <c r="T587" s="30">
        <f>IF(ISNA(VLOOKUP($A587,'Taxi in times'!$B$4389:$C$5084, 2, 0)), 'ICAO LTO Cycle times'!$D$8,VLOOKUP($A587,'Taxi in times'!$B$4389:$C$5084, 2, 0)*60)</f>
        <v>244.96339677891652</v>
      </c>
      <c r="U587" s="30">
        <f>IF(ISNA(VLOOKUP($A587,'Taxi in times'!$B$5085:$C$5749, 2, 0)), 'ICAO LTO Cycle times'!$D$8,VLOOKUP($A587,'Taxi in times'!$B$5085:$C$5749, 2, 0)*60)</f>
        <v>250.77351140790205</v>
      </c>
      <c r="V587" s="30">
        <f>IF(ISNA(VLOOKUP($A587,'Taxi in times'!$B$5750:$C$6509, 2, 0)), 'ICAO LTO Cycle times'!$D$8,VLOOKUP($A587,'Taxi in times'!$B$5750:$C$6509, 2, 0)*60)</f>
        <v>253.64532972345776</v>
      </c>
      <c r="W587" s="30">
        <f>IF(ISNA(VLOOKUP($A587,'Taxi in times'!$B$6510:$C$7239, 2, 0)), 'ICAO LTO Cycle times'!$D$8,VLOOKUP($A587,'Taxi in times'!$B$6510:$C$7239, 2, 0)*60)</f>
        <v>259.91548700612719</v>
      </c>
    </row>
    <row r="588" spans="1:23">
      <c r="A588" s="3" t="s">
        <v>837</v>
      </c>
      <c r="B588" s="30">
        <f>IF(ISNA(VLOOKUP($A588,' Taxi out times'!$B$2:$C$483, 2, 0)), 'ICAO LTO Cycle times'!$D$7,VLOOKUP($A588,' Taxi out times'!$B$2:$C$483, 2, 0)*60)</f>
        <v>288.06629834254142</v>
      </c>
      <c r="C588" s="30">
        <f>IF(ISNA(VLOOKUP($A588,' Taxi out times'!$B$484:$C$1071, 2, 0)), 'ICAO LTO Cycle times'!$D$7,VLOOKUP($A588,' Taxi out times'!$B$484:$C$1071, 2, 0)*60)</f>
        <v>273.94617478076805</v>
      </c>
      <c r="D588" s="30">
        <f>IF(ISNA(VLOOKUP($A588,' Taxi out times'!$B$1072:$C$1692, 2, 0)), 'ICAO LTO Cycle times'!$D$7,VLOOKUP($A588,' Taxi out times'!$B$1072:$C$1692, 2, 0)*60)</f>
        <v>276.95331695331691</v>
      </c>
      <c r="E588" s="30">
        <f>IF(ISNA(VLOOKUP($A588,' Taxi out times'!$B$1693:$C$2329, 2, 0)), 'ICAO LTO Cycle times'!$D$7,VLOOKUP($A588,' Taxi out times'!$B$1693:$C$2329, 2, 0)*60)</f>
        <v>272.42016806722688</v>
      </c>
      <c r="F588" s="30">
        <f>IF(ISNA(VLOOKUP($A588,' Taxi out times'!$B$2330:$C$2997, 2, 0)), 'ICAO LTO Cycle times'!$D$7,VLOOKUP($A588,' Taxi out times'!$B$2330:$C$2997, 2, 0)*60)</f>
        <v>291.59214830970552</v>
      </c>
      <c r="G588" s="30">
        <f>IF(ISNA(VLOOKUP($A588,' Taxi out times'!$B$2998:$C$3661, 2, 0)), 'ICAO LTO Cycle times'!$D$7,VLOOKUP($A588,' Taxi out times'!$B$2998:$C$3661, 2, 0)*60)</f>
        <v>276.94237085697227</v>
      </c>
      <c r="H588" s="30">
        <f>IF(ISNA(VLOOKUP($A588,' Taxi out times'!$B$3662:$C$4362, 2, 0)), 'ICAO LTO Cycle times'!$D$7,VLOOKUP($A588,' Taxi out times'!$B$3662:$C$4362, 2, 0)*60)</f>
        <v>272.85714285714283</v>
      </c>
      <c r="I588" s="30">
        <f>IF(ISNA(VLOOKUP($A588,' Taxi out times'!$B$4363:$C$5052, 2, 0)), 'ICAO LTO Cycle times'!$D$7,VLOOKUP($A588,' Taxi out times'!$B$4363:$C$5052, 2, 0)*60)</f>
        <v>284.71879286694104</v>
      </c>
      <c r="J588" s="30">
        <f>IF(ISNA(VLOOKUP($A588,' Taxi out times'!$B$5053:$C$5713, 2, 0)), 'ICAO LTO Cycle times'!$D$7,VLOOKUP($A588,' Taxi out times'!$B$5053:$C$5713, 2, 0)*60)</f>
        <v>285.40224280838618</v>
      </c>
      <c r="K588" s="30">
        <f>IF(ISNA(VLOOKUP($A588,' Taxi out times'!$B$5714:$C$6466, 2, 0)), 'ICAO LTO Cycle times'!$D$7,VLOOKUP($A588,' Taxi out times'!$B$5713:$C$6466, 2, 0)*60)</f>
        <v>291.58115183246071</v>
      </c>
      <c r="L588" s="30">
        <f>IF(ISNA(VLOOKUP($A588,' Taxi out times'!$B$6467:$C$7195, 2, 0)), 'ICAO LTO Cycle times'!$D$7,VLOOKUP($A588,' Taxi out times'!$B$6467:$C$7195, 2, 0)*60)</f>
        <v>294.36695278969961</v>
      </c>
      <c r="M588" s="30">
        <f>IF(ISNA(VLOOKUP($A588,'Taxi in times'!$B$2:$C$483, 2, 0)), 'ICAO LTO Cycle times'!$D$8,VLOOKUP($A588,'Taxi in times'!$B$2:$C$483, 2, 0)*60)</f>
        <v>207.53374233128835</v>
      </c>
      <c r="N588" s="30">
        <f>IF(ISNA(VLOOKUP($A588,'Taxi in times'!$B$483:$C$1074, 2, 0)), 'ICAO LTO Cycle times'!$D$8,VLOOKUP($A588,'Taxi in times'!$B$483:$C$1074, 2, 0)*60)</f>
        <v>211.58850226928894</v>
      </c>
      <c r="O588" s="30">
        <f>IF(ISNA(VLOOKUP($A588,'Taxi in times'!$B$1074:$C$1700, 2, 0)), 'ICAO LTO Cycle times'!$D$8,VLOOKUP($A588,'Taxi in times'!$B$1074:$C$1700, 2, 0)*60)</f>
        <v>214.6204259967231</v>
      </c>
      <c r="P588" s="30">
        <f>IF(ISNA(VLOOKUP($A588,'Taxi in times'!$B$1700:$C$2346, 2, 0)), 'ICAO LTO Cycle times'!$D$8,VLOOKUP($A588,'Taxi in times'!$B$1700:$C$2346, 2, 0)*60)</f>
        <v>212.16685330347144</v>
      </c>
      <c r="Q588" s="30">
        <f>IF(ISNA(VLOOKUP($A588,'Taxi in times'!$B$2346:$C$3020, 2, 0)), 'ICAO LTO Cycle times'!$D$8,VLOOKUP($A588,'Taxi in times'!$B$2346:$C$3020, 2, 0)*60)</f>
        <v>220.6113537117904</v>
      </c>
      <c r="R588" s="30">
        <f>IF(ISNA(VLOOKUP($A588,'Taxi in times'!$B$3020:$C$3684, 2, 0)), 'ICAO LTO Cycle times'!$D$8,VLOOKUP($A588,'Taxi in times'!$B$3020:$C$3684, 2, 0)*60)</f>
        <v>224.15871121718376</v>
      </c>
      <c r="S588" s="30">
        <f>IF(ISNA(VLOOKUP($A588,'Taxi in times'!$B$3684:$C$4389, 2, 0)), 'ICAO LTO Cycle times'!$D$8,VLOOKUP($A588,'Taxi in times'!$B$3684:$C$4389, 2, 0)*60)</f>
        <v>228.49234776945622</v>
      </c>
      <c r="T588" s="30">
        <f>IF(ISNA(VLOOKUP($A588,'Taxi in times'!$B$4389:$C$5084, 2, 0)), 'ICAO LTO Cycle times'!$D$8,VLOOKUP($A588,'Taxi in times'!$B$4389:$C$5084, 2, 0)*60)</f>
        <v>230.3419972640219</v>
      </c>
      <c r="U588" s="30">
        <f>IF(ISNA(VLOOKUP($A588,'Taxi in times'!$B$5085:$C$5749, 2, 0)), 'ICAO LTO Cycle times'!$D$8,VLOOKUP($A588,'Taxi in times'!$B$5085:$C$5749, 2, 0)*60)</f>
        <v>232.50364608653379</v>
      </c>
      <c r="V588" s="30">
        <f>IF(ISNA(VLOOKUP($A588,'Taxi in times'!$B$5750:$C$6509, 2, 0)), 'ICAO LTO Cycle times'!$D$8,VLOOKUP($A588,'Taxi in times'!$B$5750:$C$6509, 2, 0)*60)</f>
        <v>228.89702038682697</v>
      </c>
      <c r="W588" s="30">
        <f>IF(ISNA(VLOOKUP($A588,'Taxi in times'!$B$6510:$C$7239, 2, 0)), 'ICAO LTO Cycle times'!$D$8,VLOOKUP($A588,'Taxi in times'!$B$6510:$C$7239, 2, 0)*60)</f>
        <v>230.57188669160877</v>
      </c>
    </row>
    <row r="589" spans="1:23">
      <c r="A589" s="3" t="s">
        <v>838</v>
      </c>
      <c r="B589" s="30">
        <f>IF(ISNA(VLOOKUP($A589,' Taxi out times'!$B$2:$C$483, 2, 0)), 'ICAO LTO Cycle times'!$D$7,VLOOKUP($A589,' Taxi out times'!$B$2:$C$483, 2, 0)*60)</f>
        <v>356.97782963827308</v>
      </c>
      <c r="C589" s="30">
        <f>IF(ISNA(VLOOKUP($A589,' Taxi out times'!$B$484:$C$1071, 2, 0)), 'ICAO LTO Cycle times'!$D$7,VLOOKUP($A589,' Taxi out times'!$B$484:$C$1071, 2, 0)*60)</f>
        <v>355.81939799331104</v>
      </c>
      <c r="D589" s="30">
        <f>IF(ISNA(VLOOKUP($A589,' Taxi out times'!$B$1072:$C$1692, 2, 0)), 'ICAO LTO Cycle times'!$D$7,VLOOKUP($A589,' Taxi out times'!$B$1072:$C$1692, 2, 0)*60)</f>
        <v>355.54873121060285</v>
      </c>
      <c r="E589" s="30">
        <f>IF(ISNA(VLOOKUP($A589,' Taxi out times'!$B$1693:$C$2329, 2, 0)), 'ICAO LTO Cycle times'!$D$7,VLOOKUP($A589,' Taxi out times'!$B$1693:$C$2329, 2, 0)*60)</f>
        <v>348.81896944824445</v>
      </c>
      <c r="F589" s="30">
        <f>IF(ISNA(VLOOKUP($A589,' Taxi out times'!$B$2330:$C$2997, 2, 0)), 'ICAO LTO Cycle times'!$D$7,VLOOKUP($A589,' Taxi out times'!$B$2330:$C$2997, 2, 0)*60)</f>
        <v>339.41541476159369</v>
      </c>
      <c r="G589" s="30">
        <f>IF(ISNA(VLOOKUP($A589,' Taxi out times'!$B$2998:$C$3661, 2, 0)), 'ICAO LTO Cycle times'!$D$7,VLOOKUP($A589,' Taxi out times'!$B$2998:$C$3661, 2, 0)*60)</f>
        <v>347.71570014144271</v>
      </c>
      <c r="H589" s="30">
        <f>IF(ISNA(VLOOKUP($A589,' Taxi out times'!$B$3662:$C$4362, 2, 0)), 'ICAO LTO Cycle times'!$D$7,VLOOKUP($A589,' Taxi out times'!$B$3662:$C$4362, 2, 0)*60)</f>
        <v>352.48872664805668</v>
      </c>
      <c r="I589" s="30">
        <f>IF(ISNA(VLOOKUP($A589,' Taxi out times'!$B$4363:$C$5052, 2, 0)), 'ICAO LTO Cycle times'!$D$7,VLOOKUP($A589,' Taxi out times'!$B$4363:$C$5052, 2, 0)*60)</f>
        <v>345.17186882655079</v>
      </c>
      <c r="J589" s="30">
        <f>IF(ISNA(VLOOKUP($A589,' Taxi out times'!$B$5053:$C$5713, 2, 0)), 'ICAO LTO Cycle times'!$D$7,VLOOKUP($A589,' Taxi out times'!$B$5053:$C$5713, 2, 0)*60)</f>
        <v>339.02924704418172</v>
      </c>
      <c r="K589" s="30">
        <f>IF(ISNA(VLOOKUP($A589,' Taxi out times'!$B$5714:$C$6466, 2, 0)), 'ICAO LTO Cycle times'!$D$7,VLOOKUP($A589,' Taxi out times'!$B$5713:$C$6466, 2, 0)*60)</f>
        <v>355.21581968955985</v>
      </c>
      <c r="L589" s="30">
        <f>IF(ISNA(VLOOKUP($A589,' Taxi out times'!$B$6467:$C$7195, 2, 0)), 'ICAO LTO Cycle times'!$D$7,VLOOKUP($A589,' Taxi out times'!$B$6467:$C$7195, 2, 0)*60)</f>
        <v>370.09793814432987</v>
      </c>
      <c r="M589" s="30">
        <f>IF(ISNA(VLOOKUP($A589,'Taxi in times'!$B$2:$C$483, 2, 0)), 'ICAO LTO Cycle times'!$D$8,VLOOKUP($A589,'Taxi in times'!$B$2:$C$483, 2, 0)*60)</f>
        <v>262.96628337556029</v>
      </c>
      <c r="N589" s="30">
        <f>IF(ISNA(VLOOKUP($A589,'Taxi in times'!$B$483:$C$1074, 2, 0)), 'ICAO LTO Cycle times'!$D$8,VLOOKUP($A589,'Taxi in times'!$B$483:$C$1074, 2, 0)*60)</f>
        <v>263.6939117482778</v>
      </c>
      <c r="O589" s="30">
        <f>IF(ISNA(VLOOKUP($A589,'Taxi in times'!$B$1074:$C$1700, 2, 0)), 'ICAO LTO Cycle times'!$D$8,VLOOKUP($A589,'Taxi in times'!$B$1074:$C$1700, 2, 0)*60)</f>
        <v>259.53602352556771</v>
      </c>
      <c r="P589" s="30">
        <f>IF(ISNA(VLOOKUP($A589,'Taxi in times'!$B$1700:$C$2346, 2, 0)), 'ICAO LTO Cycle times'!$D$8,VLOOKUP($A589,'Taxi in times'!$B$1700:$C$2346, 2, 0)*60)</f>
        <v>256.80697994795656</v>
      </c>
      <c r="Q589" s="30">
        <f>IF(ISNA(VLOOKUP($A589,'Taxi in times'!$B$2346:$C$3020, 2, 0)), 'ICAO LTO Cycle times'!$D$8,VLOOKUP($A589,'Taxi in times'!$B$2346:$C$3020, 2, 0)*60)</f>
        <v>253.39338355715691</v>
      </c>
      <c r="R589" s="30">
        <f>IF(ISNA(VLOOKUP($A589,'Taxi in times'!$B$3020:$C$3684, 2, 0)), 'ICAO LTO Cycle times'!$D$8,VLOOKUP($A589,'Taxi in times'!$B$3020:$C$3684, 2, 0)*60)</f>
        <v>269.407789436244</v>
      </c>
      <c r="S589" s="30">
        <f>IF(ISNA(VLOOKUP($A589,'Taxi in times'!$B$3684:$C$4389, 2, 0)), 'ICAO LTO Cycle times'!$D$8,VLOOKUP($A589,'Taxi in times'!$B$3684:$C$4389, 2, 0)*60)</f>
        <v>278.68013757523642</v>
      </c>
      <c r="T589" s="30">
        <f>IF(ISNA(VLOOKUP($A589,'Taxi in times'!$B$4389:$C$5084, 2, 0)), 'ICAO LTO Cycle times'!$D$8,VLOOKUP($A589,'Taxi in times'!$B$4389:$C$5084, 2, 0)*60)</f>
        <v>281.96915776986953</v>
      </c>
      <c r="U589" s="30">
        <f>IF(ISNA(VLOOKUP($A589,'Taxi in times'!$B$5085:$C$5749, 2, 0)), 'ICAO LTO Cycle times'!$D$8,VLOOKUP($A589,'Taxi in times'!$B$5085:$C$5749, 2, 0)*60)</f>
        <v>282.78065988794356</v>
      </c>
      <c r="V589" s="30">
        <f>IF(ISNA(VLOOKUP($A589,'Taxi in times'!$B$5750:$C$6509, 2, 0)), 'ICAO LTO Cycle times'!$D$8,VLOOKUP($A589,'Taxi in times'!$B$5750:$C$6509, 2, 0)*60)</f>
        <v>277.52708731676228</v>
      </c>
      <c r="W589" s="30">
        <f>IF(ISNA(VLOOKUP($A589,'Taxi in times'!$B$6510:$C$7239, 2, 0)), 'ICAO LTO Cycle times'!$D$8,VLOOKUP($A589,'Taxi in times'!$B$6510:$C$7239, 2, 0)*60)</f>
        <v>280.94698919197117</v>
      </c>
    </row>
    <row r="590" spans="1:23">
      <c r="A590" s="3" t="s">
        <v>839</v>
      </c>
      <c r="B590" s="30">
        <f>IF(ISNA(VLOOKUP($A590,' Taxi out times'!$B$2:$C$483, 2, 0)), 'ICAO LTO Cycle times'!$D$7,VLOOKUP($A590,' Taxi out times'!$B$2:$C$483, 2, 0)*60)</f>
        <v>360.54884363134278</v>
      </c>
      <c r="C590" s="30">
        <f>IF(ISNA(VLOOKUP($A590,' Taxi out times'!$B$484:$C$1071, 2, 0)), 'ICAO LTO Cycle times'!$D$7,VLOOKUP($A590,' Taxi out times'!$B$484:$C$1071, 2, 0)*60)</f>
        <v>364.52741759100138</v>
      </c>
      <c r="D590" s="30">
        <f>IF(ISNA(VLOOKUP($A590,' Taxi out times'!$B$1072:$C$1692, 2, 0)), 'ICAO LTO Cycle times'!$D$7,VLOOKUP($A590,' Taxi out times'!$B$1072:$C$1692, 2, 0)*60)</f>
        <v>387.18624025799517</v>
      </c>
      <c r="E590" s="30">
        <f>IF(ISNA(VLOOKUP($A590,' Taxi out times'!$B$1693:$C$2329, 2, 0)), 'ICAO LTO Cycle times'!$D$7,VLOOKUP($A590,' Taxi out times'!$B$1693:$C$2329, 2, 0)*60)</f>
        <v>387.17453691625354</v>
      </c>
      <c r="F590" s="30">
        <f>IF(ISNA(VLOOKUP($A590,' Taxi out times'!$B$2330:$C$2997, 2, 0)), 'ICAO LTO Cycle times'!$D$7,VLOOKUP($A590,' Taxi out times'!$B$2330:$C$2997, 2, 0)*60)</f>
        <v>385.03306392358564</v>
      </c>
      <c r="G590" s="30">
        <f>IF(ISNA(VLOOKUP($A590,' Taxi out times'!$B$2998:$C$3661, 2, 0)), 'ICAO LTO Cycle times'!$D$7,VLOOKUP($A590,' Taxi out times'!$B$2998:$C$3661, 2, 0)*60)</f>
        <v>375.3491981376099</v>
      </c>
      <c r="H590" s="30">
        <f>IF(ISNA(VLOOKUP($A590,' Taxi out times'!$B$3662:$C$4362, 2, 0)), 'ICAO LTO Cycle times'!$D$7,VLOOKUP($A590,' Taxi out times'!$B$3662:$C$4362, 2, 0)*60)</f>
        <v>366.43429589110798</v>
      </c>
      <c r="I590" s="30">
        <f>IF(ISNA(VLOOKUP($A590,' Taxi out times'!$B$4363:$C$5052, 2, 0)), 'ICAO LTO Cycle times'!$D$7,VLOOKUP($A590,' Taxi out times'!$B$4363:$C$5052, 2, 0)*60)</f>
        <v>368.69061413673234</v>
      </c>
      <c r="J590" s="30">
        <f>IF(ISNA(VLOOKUP($A590,' Taxi out times'!$B$5053:$C$5713, 2, 0)), 'ICAO LTO Cycle times'!$D$7,VLOOKUP($A590,' Taxi out times'!$B$5053:$C$5713, 2, 0)*60)</f>
        <v>368.43189622281574</v>
      </c>
      <c r="K590" s="30">
        <f>IF(ISNA(VLOOKUP($A590,' Taxi out times'!$B$5714:$C$6466, 2, 0)), 'ICAO LTO Cycle times'!$D$7,VLOOKUP($A590,' Taxi out times'!$B$5713:$C$6466, 2, 0)*60)</f>
        <v>372.26419634263715</v>
      </c>
      <c r="L590" s="30">
        <f>IF(ISNA(VLOOKUP($A590,' Taxi out times'!$B$6467:$C$7195, 2, 0)), 'ICAO LTO Cycle times'!$D$7,VLOOKUP($A590,' Taxi out times'!$B$6467:$C$7195, 2, 0)*60)</f>
        <v>371.00380589914369</v>
      </c>
      <c r="M590" s="30">
        <f>IF(ISNA(VLOOKUP($A590,'Taxi in times'!$B$2:$C$483, 2, 0)), 'ICAO LTO Cycle times'!$D$8,VLOOKUP($A590,'Taxi in times'!$B$2:$C$483, 2, 0)*60)</f>
        <v>249.0583577207781</v>
      </c>
      <c r="N590" s="30">
        <f>IF(ISNA(VLOOKUP($A590,'Taxi in times'!$B$483:$C$1074, 2, 0)), 'ICAO LTO Cycle times'!$D$8,VLOOKUP($A590,'Taxi in times'!$B$483:$C$1074, 2, 0)*60)</f>
        <v>254.47627994363552</v>
      </c>
      <c r="O590" s="30">
        <f>IF(ISNA(VLOOKUP($A590,'Taxi in times'!$B$1074:$C$1700, 2, 0)), 'ICAO LTO Cycle times'!$D$8,VLOOKUP($A590,'Taxi in times'!$B$1074:$C$1700, 2, 0)*60)</f>
        <v>261.608448415922</v>
      </c>
      <c r="P590" s="30">
        <f>IF(ISNA(VLOOKUP($A590,'Taxi in times'!$B$1700:$C$2346, 2, 0)), 'ICAO LTO Cycle times'!$D$8,VLOOKUP($A590,'Taxi in times'!$B$1700:$C$2346, 2, 0)*60)</f>
        <v>264.97041420118342</v>
      </c>
      <c r="Q590" s="30">
        <f>IF(ISNA(VLOOKUP($A590,'Taxi in times'!$B$2346:$C$3020, 2, 0)), 'ICAO LTO Cycle times'!$D$8,VLOOKUP($A590,'Taxi in times'!$B$2346:$C$3020, 2, 0)*60)</f>
        <v>271.04745512662896</v>
      </c>
      <c r="R590" s="30">
        <f>IF(ISNA(VLOOKUP($A590,'Taxi in times'!$B$3020:$C$3684, 2, 0)), 'ICAO LTO Cycle times'!$D$8,VLOOKUP($A590,'Taxi in times'!$B$3020:$C$3684, 2, 0)*60)</f>
        <v>271.99273482096527</v>
      </c>
      <c r="S590" s="30">
        <f>IF(ISNA(VLOOKUP($A590,'Taxi in times'!$B$3684:$C$4389, 2, 0)), 'ICAO LTO Cycle times'!$D$8,VLOOKUP($A590,'Taxi in times'!$B$3684:$C$4389, 2, 0)*60)</f>
        <v>274.97969543147207</v>
      </c>
      <c r="T590" s="30">
        <f>IF(ISNA(VLOOKUP($A590,'Taxi in times'!$B$4389:$C$5084, 2, 0)), 'ICAO LTO Cycle times'!$D$8,VLOOKUP($A590,'Taxi in times'!$B$4389:$C$5084, 2, 0)*60)</f>
        <v>276.85681322907317</v>
      </c>
      <c r="U590" s="30">
        <f>IF(ISNA(VLOOKUP($A590,'Taxi in times'!$B$5085:$C$5749, 2, 0)), 'ICAO LTO Cycle times'!$D$8,VLOOKUP($A590,'Taxi in times'!$B$5085:$C$5749, 2, 0)*60)</f>
        <v>275.62333206252379</v>
      </c>
      <c r="V590" s="30">
        <f>IF(ISNA(VLOOKUP($A590,'Taxi in times'!$B$5750:$C$6509, 2, 0)), 'ICAO LTO Cycle times'!$D$8,VLOOKUP($A590,'Taxi in times'!$B$5750:$C$6509, 2, 0)*60)</f>
        <v>266.14368092263334</v>
      </c>
      <c r="W590" s="30">
        <f>IF(ISNA(VLOOKUP($A590,'Taxi in times'!$B$6510:$C$7239, 2, 0)), 'ICAO LTO Cycle times'!$D$8,VLOOKUP($A590,'Taxi in times'!$B$6510:$C$7239, 2, 0)*60)</f>
        <v>270.89828897338401</v>
      </c>
    </row>
    <row r="591" spans="1:23">
      <c r="A591" s="3" t="s">
        <v>840</v>
      </c>
      <c r="B591" s="30">
        <f>IF(ISNA(VLOOKUP($A591,' Taxi out times'!$B$2:$C$483, 2, 0)), 'ICAO LTO Cycle times'!$D$7,VLOOKUP($A591,' Taxi out times'!$B$2:$C$483, 2, 0)*60)</f>
        <v>655.53393498171567</v>
      </c>
      <c r="C591" s="30">
        <f>IF(ISNA(VLOOKUP($A591,' Taxi out times'!$B$484:$C$1071, 2, 0)), 'ICAO LTO Cycle times'!$D$7,VLOOKUP($A591,' Taxi out times'!$B$484:$C$1071, 2, 0)*60)</f>
        <v>641.8809903731335</v>
      </c>
      <c r="D591" s="30">
        <f>IF(ISNA(VLOOKUP($A591,' Taxi out times'!$B$1072:$C$1692, 2, 0)), 'ICAO LTO Cycle times'!$D$7,VLOOKUP($A591,' Taxi out times'!$B$1072:$C$1692, 2, 0)*60)</f>
        <v>619.71431049937837</v>
      </c>
      <c r="E591" s="30">
        <f>IF(ISNA(VLOOKUP($A591,' Taxi out times'!$B$1693:$C$2329, 2, 0)), 'ICAO LTO Cycle times'!$D$7,VLOOKUP($A591,' Taxi out times'!$B$1693:$C$2329, 2, 0)*60)</f>
        <v>624.81331877729258</v>
      </c>
      <c r="F591" s="30">
        <f>IF(ISNA(VLOOKUP($A591,' Taxi out times'!$B$2330:$C$2997, 2, 0)), 'ICAO LTO Cycle times'!$D$7,VLOOKUP($A591,' Taxi out times'!$B$2330:$C$2997, 2, 0)*60)</f>
        <v>619.38545585527891</v>
      </c>
      <c r="G591" s="30">
        <f>IF(ISNA(VLOOKUP($A591,' Taxi out times'!$B$2998:$C$3661, 2, 0)), 'ICAO LTO Cycle times'!$D$7,VLOOKUP($A591,' Taxi out times'!$B$2998:$C$3661, 2, 0)*60)</f>
        <v>713.32133478889455</v>
      </c>
      <c r="H591" s="30">
        <f>IF(ISNA(VLOOKUP($A591,' Taxi out times'!$B$3662:$C$4362, 2, 0)), 'ICAO LTO Cycle times'!$D$7,VLOOKUP($A591,' Taxi out times'!$B$3662:$C$4362, 2, 0)*60)</f>
        <v>701.59824144171455</v>
      </c>
      <c r="I591" s="30">
        <f>IF(ISNA(VLOOKUP($A591,' Taxi out times'!$B$4363:$C$5052, 2, 0)), 'ICAO LTO Cycle times'!$D$7,VLOOKUP($A591,' Taxi out times'!$B$4363:$C$5052, 2, 0)*60)</f>
        <v>675.91590697674417</v>
      </c>
      <c r="J591" s="30">
        <f>IF(ISNA(VLOOKUP($A591,' Taxi out times'!$B$5053:$C$5713, 2, 0)), 'ICAO LTO Cycle times'!$D$7,VLOOKUP($A591,' Taxi out times'!$B$5053:$C$5713, 2, 0)*60)</f>
        <v>706.56617798884986</v>
      </c>
      <c r="K591" s="30">
        <f>IF(ISNA(VLOOKUP($A591,' Taxi out times'!$B$5714:$C$6466, 2, 0)), 'ICAO LTO Cycle times'!$D$7,VLOOKUP($A591,' Taxi out times'!$B$5713:$C$6466, 2, 0)*60)</f>
        <v>653.45228413306097</v>
      </c>
      <c r="L591" s="30">
        <f>IF(ISNA(VLOOKUP($A591,' Taxi out times'!$B$6467:$C$7195, 2, 0)), 'ICAO LTO Cycle times'!$D$7,VLOOKUP($A591,' Taxi out times'!$B$6467:$C$7195, 2, 0)*60)</f>
        <v>664.6670111553542</v>
      </c>
      <c r="M591" s="30">
        <f>IF(ISNA(VLOOKUP($A591,'Taxi in times'!$B$2:$C$483, 2, 0)), 'ICAO LTO Cycle times'!$D$8,VLOOKUP($A591,'Taxi in times'!$B$2:$C$483, 2, 0)*60)</f>
        <v>333.6766026216556</v>
      </c>
      <c r="N591" s="30">
        <f>IF(ISNA(VLOOKUP($A591,'Taxi in times'!$B$483:$C$1074, 2, 0)), 'ICAO LTO Cycle times'!$D$8,VLOOKUP($A591,'Taxi in times'!$B$483:$C$1074, 2, 0)*60)</f>
        <v>322.90203268738344</v>
      </c>
      <c r="O591" s="30">
        <f>IF(ISNA(VLOOKUP($A591,'Taxi in times'!$B$1074:$C$1700, 2, 0)), 'ICAO LTO Cycle times'!$D$8,VLOOKUP($A591,'Taxi in times'!$B$1074:$C$1700, 2, 0)*60)</f>
        <v>321.55410410073392</v>
      </c>
      <c r="P591" s="30">
        <f>IF(ISNA(VLOOKUP($A591,'Taxi in times'!$B$1700:$C$2346, 2, 0)), 'ICAO LTO Cycle times'!$D$8,VLOOKUP($A591,'Taxi in times'!$B$1700:$C$2346, 2, 0)*60)</f>
        <v>325.89829401681493</v>
      </c>
      <c r="Q591" s="30">
        <f>IF(ISNA(VLOOKUP($A591,'Taxi in times'!$B$2346:$C$3020, 2, 0)), 'ICAO LTO Cycle times'!$D$8,VLOOKUP($A591,'Taxi in times'!$B$2346:$C$3020, 2, 0)*60)</f>
        <v>321.7300789662599</v>
      </c>
      <c r="R591" s="30">
        <f>IF(ISNA(VLOOKUP($A591,'Taxi in times'!$B$3020:$C$3684, 2, 0)), 'ICAO LTO Cycle times'!$D$8,VLOOKUP($A591,'Taxi in times'!$B$3020:$C$3684, 2, 0)*60)</f>
        <v>369.63991203958216</v>
      </c>
      <c r="S591" s="30">
        <f>IF(ISNA(VLOOKUP($A591,'Taxi in times'!$B$3684:$C$4389, 2, 0)), 'ICAO LTO Cycle times'!$D$8,VLOOKUP($A591,'Taxi in times'!$B$3684:$C$4389, 2, 0)*60)</f>
        <v>394.97375452426525</v>
      </c>
      <c r="T591" s="30">
        <f>IF(ISNA(VLOOKUP($A591,'Taxi in times'!$B$4389:$C$5084, 2, 0)), 'ICAO LTO Cycle times'!$D$8,VLOOKUP($A591,'Taxi in times'!$B$4389:$C$5084, 2, 0)*60)</f>
        <v>391.022489369423</v>
      </c>
      <c r="U591" s="30">
        <f>IF(ISNA(VLOOKUP($A591,'Taxi in times'!$B$5085:$C$5749, 2, 0)), 'ICAO LTO Cycle times'!$D$8,VLOOKUP($A591,'Taxi in times'!$B$5085:$C$5749, 2, 0)*60)</f>
        <v>393.5135188280405</v>
      </c>
      <c r="V591" s="30">
        <f>IF(ISNA(VLOOKUP($A591,'Taxi in times'!$B$5750:$C$6509, 2, 0)), 'ICAO LTO Cycle times'!$D$8,VLOOKUP($A591,'Taxi in times'!$B$5750:$C$6509, 2, 0)*60)</f>
        <v>396.03155544529892</v>
      </c>
      <c r="W591" s="30">
        <f>IF(ISNA(VLOOKUP($A591,'Taxi in times'!$B$6510:$C$7239, 2, 0)), 'ICAO LTO Cycle times'!$D$8,VLOOKUP($A591,'Taxi in times'!$B$6510:$C$7239, 2, 0)*60)</f>
        <v>400.67939001004476</v>
      </c>
    </row>
    <row r="592" spans="1:23">
      <c r="A592" s="3" t="s">
        <v>841</v>
      </c>
      <c r="B592" s="30">
        <f>IF(ISNA(VLOOKUP($A592,' Taxi out times'!$B$2:$C$483, 2, 0)), 'ICAO LTO Cycle times'!$D$7,VLOOKUP($A592,' Taxi out times'!$B$2:$C$483, 2, 0)*60)</f>
        <v>1140</v>
      </c>
      <c r="C592" s="30">
        <f>IF(ISNA(VLOOKUP($A592,' Taxi out times'!$B$484:$C$1071, 2, 0)), 'ICAO LTO Cycle times'!$D$7,VLOOKUP($A592,' Taxi out times'!$B$484:$C$1071, 2, 0)*60)</f>
        <v>1140</v>
      </c>
      <c r="D592" s="30">
        <f>IF(ISNA(VLOOKUP($A592,' Taxi out times'!$B$1072:$C$1692, 2, 0)), 'ICAO LTO Cycle times'!$D$7,VLOOKUP($A592,' Taxi out times'!$B$1072:$C$1692, 2, 0)*60)</f>
        <v>305.16823687752355</v>
      </c>
      <c r="E592" s="30">
        <f>IF(ISNA(VLOOKUP($A592,' Taxi out times'!$B$1693:$C$2329, 2, 0)), 'ICAO LTO Cycle times'!$D$7,VLOOKUP($A592,' Taxi out times'!$B$1693:$C$2329, 2, 0)*60)</f>
        <v>308.32177531206656</v>
      </c>
      <c r="F592" s="30">
        <f>IF(ISNA(VLOOKUP($A592,' Taxi out times'!$B$2330:$C$2997, 2, 0)), 'ICAO LTO Cycle times'!$D$7,VLOOKUP($A592,' Taxi out times'!$B$2330:$C$2997, 2, 0)*60)</f>
        <v>341.04166666666669</v>
      </c>
      <c r="G592" s="30">
        <f>IF(ISNA(VLOOKUP($A592,' Taxi out times'!$B$2998:$C$3661, 2, 0)), 'ICAO LTO Cycle times'!$D$7,VLOOKUP($A592,' Taxi out times'!$B$2998:$C$3661, 2, 0)*60)</f>
        <v>415.17350157728708</v>
      </c>
      <c r="H592" s="30">
        <f>IF(ISNA(VLOOKUP($A592,' Taxi out times'!$B$3662:$C$4362, 2, 0)), 'ICAO LTO Cycle times'!$D$7,VLOOKUP($A592,' Taxi out times'!$B$3662:$C$4362, 2, 0)*60)</f>
        <v>413.33333333333337</v>
      </c>
      <c r="I592" s="30">
        <f>IF(ISNA(VLOOKUP($A592,' Taxi out times'!$B$4363:$C$5052, 2, 0)), 'ICAO LTO Cycle times'!$D$7,VLOOKUP($A592,' Taxi out times'!$B$4363:$C$5052, 2, 0)*60)</f>
        <v>1140</v>
      </c>
      <c r="J592" s="30">
        <f>IF(ISNA(VLOOKUP($A592,' Taxi out times'!$B$5053:$C$5713, 2, 0)), 'ICAO LTO Cycle times'!$D$7,VLOOKUP($A592,' Taxi out times'!$B$5053:$C$5713, 2, 0)*60)</f>
        <v>1140</v>
      </c>
      <c r="K592" s="30">
        <f>IF(ISNA(VLOOKUP($A592,' Taxi out times'!$B$5714:$C$6466, 2, 0)), 'ICAO LTO Cycle times'!$D$7,VLOOKUP($A592,' Taxi out times'!$B$5713:$C$6466, 2, 0)*60)</f>
        <v>1140</v>
      </c>
      <c r="L592" s="30">
        <f>IF(ISNA(VLOOKUP($A592,' Taxi out times'!$B$6467:$C$7195, 2, 0)), 'ICAO LTO Cycle times'!$D$7,VLOOKUP($A592,' Taxi out times'!$B$6467:$C$7195, 2, 0)*60)</f>
        <v>1140</v>
      </c>
      <c r="M592" s="30">
        <f>IF(ISNA(VLOOKUP($A592,'Taxi in times'!$B$2:$C$483, 2, 0)), 'ICAO LTO Cycle times'!$D$8,VLOOKUP($A592,'Taxi in times'!$B$2:$C$483, 2, 0)*60)</f>
        <v>420</v>
      </c>
      <c r="N592" s="30">
        <f>IF(ISNA(VLOOKUP($A592,'Taxi in times'!$B$483:$C$1074, 2, 0)), 'ICAO LTO Cycle times'!$D$8,VLOOKUP($A592,'Taxi in times'!$B$483:$C$1074, 2, 0)*60)</f>
        <v>420</v>
      </c>
      <c r="O592" s="30">
        <f>IF(ISNA(VLOOKUP($A592,'Taxi in times'!$B$1074:$C$1700, 2, 0)), 'ICAO LTO Cycle times'!$D$8,VLOOKUP($A592,'Taxi in times'!$B$1074:$C$1700, 2, 0)*60)</f>
        <v>197.91891891891891</v>
      </c>
      <c r="P592" s="30">
        <f>IF(ISNA(VLOOKUP($A592,'Taxi in times'!$B$1700:$C$2346, 2, 0)), 'ICAO LTO Cycle times'!$D$8,VLOOKUP($A592,'Taxi in times'!$B$1700:$C$2346, 2, 0)*60)</f>
        <v>192.23300970873785</v>
      </c>
      <c r="Q592" s="30">
        <f>IF(ISNA(VLOOKUP($A592,'Taxi in times'!$B$2346:$C$3020, 2, 0)), 'ICAO LTO Cycle times'!$D$8,VLOOKUP($A592,'Taxi in times'!$B$2346:$C$3020, 2, 0)*60)</f>
        <v>205.1501154734411</v>
      </c>
      <c r="R592" s="30">
        <f>IF(ISNA(VLOOKUP($A592,'Taxi in times'!$B$3020:$C$3684, 2, 0)), 'ICAO LTO Cycle times'!$D$8,VLOOKUP($A592,'Taxi in times'!$B$3020:$C$3684, 2, 0)*60)</f>
        <v>221.17834394904457</v>
      </c>
      <c r="S592" s="30">
        <f>IF(ISNA(VLOOKUP($A592,'Taxi in times'!$B$3684:$C$4389, 2, 0)), 'ICAO LTO Cycle times'!$D$8,VLOOKUP($A592,'Taxi in times'!$B$3684:$C$4389, 2, 0)*60)</f>
        <v>232.77591973244148</v>
      </c>
      <c r="T592" s="30">
        <f>IF(ISNA(VLOOKUP($A592,'Taxi in times'!$B$4389:$C$5084, 2, 0)), 'ICAO LTO Cycle times'!$D$8,VLOOKUP($A592,'Taxi in times'!$B$4389:$C$5084, 2, 0)*60)</f>
        <v>420</v>
      </c>
      <c r="U592" s="30">
        <f>IF(ISNA(VLOOKUP($A592,'Taxi in times'!$B$5085:$C$5749, 2, 0)), 'ICAO LTO Cycle times'!$D$8,VLOOKUP($A592,'Taxi in times'!$B$5085:$C$5749, 2, 0)*60)</f>
        <v>420</v>
      </c>
      <c r="V592" s="30">
        <f>IF(ISNA(VLOOKUP($A592,'Taxi in times'!$B$5750:$C$6509, 2, 0)), 'ICAO LTO Cycle times'!$D$8,VLOOKUP($A592,'Taxi in times'!$B$5750:$C$6509, 2, 0)*60)</f>
        <v>420</v>
      </c>
      <c r="W592" s="30">
        <f>IF(ISNA(VLOOKUP($A592,'Taxi in times'!$B$6510:$C$7239, 2, 0)), 'ICAO LTO Cycle times'!$D$8,VLOOKUP($A592,'Taxi in times'!$B$6510:$C$7239, 2, 0)*60)</f>
        <v>420</v>
      </c>
    </row>
    <row r="593" spans="1:23">
      <c r="A593" s="3" t="s">
        <v>842</v>
      </c>
      <c r="B593" s="30">
        <f>IF(ISNA(VLOOKUP($A593,' Taxi out times'!$B$2:$C$483, 2, 0)), 'ICAO LTO Cycle times'!$D$7,VLOOKUP($A593,' Taxi out times'!$B$2:$C$483, 2, 0)*60)</f>
        <v>1140</v>
      </c>
      <c r="C593" s="30">
        <f>IF(ISNA(VLOOKUP($A593,' Taxi out times'!$B$484:$C$1071, 2, 0)), 'ICAO LTO Cycle times'!$D$7,VLOOKUP($A593,' Taxi out times'!$B$484:$C$1071, 2, 0)*60)</f>
        <v>1140</v>
      </c>
      <c r="D593" s="30">
        <f>IF(ISNA(VLOOKUP($A593,' Taxi out times'!$B$1072:$C$1692, 2, 0)), 'ICAO LTO Cycle times'!$D$7,VLOOKUP($A593,' Taxi out times'!$B$1072:$C$1692, 2, 0)*60)</f>
        <v>1140</v>
      </c>
      <c r="E593" s="30">
        <f>IF(ISNA(VLOOKUP($A593,' Taxi out times'!$B$1693:$C$2329, 2, 0)), 'ICAO LTO Cycle times'!$D$7,VLOOKUP($A593,' Taxi out times'!$B$1693:$C$2329, 2, 0)*60)</f>
        <v>1140</v>
      </c>
      <c r="F593" s="30">
        <f>IF(ISNA(VLOOKUP($A593,' Taxi out times'!$B$2330:$C$2997, 2, 0)), 'ICAO LTO Cycle times'!$D$7,VLOOKUP($A593,' Taxi out times'!$B$2330:$C$2997, 2, 0)*60)</f>
        <v>187.86026200873363</v>
      </c>
      <c r="G593" s="30">
        <f>IF(ISNA(VLOOKUP($A593,' Taxi out times'!$B$2998:$C$3661, 2, 0)), 'ICAO LTO Cycle times'!$D$7,VLOOKUP($A593,' Taxi out times'!$B$2998:$C$3661, 2, 0)*60)</f>
        <v>279.46768060836507</v>
      </c>
      <c r="H593" s="30">
        <f>IF(ISNA(VLOOKUP($A593,' Taxi out times'!$B$3662:$C$4362, 2, 0)), 'ICAO LTO Cycle times'!$D$7,VLOOKUP($A593,' Taxi out times'!$B$3662:$C$4362, 2, 0)*60)</f>
        <v>262.42990654205607</v>
      </c>
      <c r="I593" s="30">
        <f>IF(ISNA(VLOOKUP($A593,' Taxi out times'!$B$4363:$C$5052, 2, 0)), 'ICAO LTO Cycle times'!$D$7,VLOOKUP($A593,' Taxi out times'!$B$4363:$C$5052, 2, 0)*60)</f>
        <v>1140</v>
      </c>
      <c r="J593" s="30">
        <f>IF(ISNA(VLOOKUP($A593,' Taxi out times'!$B$5053:$C$5713, 2, 0)), 'ICAO LTO Cycle times'!$D$7,VLOOKUP($A593,' Taxi out times'!$B$5053:$C$5713, 2, 0)*60)</f>
        <v>1140</v>
      </c>
      <c r="K593" s="30">
        <f>IF(ISNA(VLOOKUP($A593,' Taxi out times'!$B$5714:$C$6466, 2, 0)), 'ICAO LTO Cycle times'!$D$7,VLOOKUP($A593,' Taxi out times'!$B$5713:$C$6466, 2, 0)*60)</f>
        <v>1140</v>
      </c>
      <c r="L593" s="30">
        <f>IF(ISNA(VLOOKUP($A593,' Taxi out times'!$B$6467:$C$7195, 2, 0)), 'ICAO LTO Cycle times'!$D$7,VLOOKUP($A593,' Taxi out times'!$B$6467:$C$7195, 2, 0)*60)</f>
        <v>1140</v>
      </c>
      <c r="M593" s="30">
        <f>IF(ISNA(VLOOKUP($A593,'Taxi in times'!$B$2:$C$483, 2, 0)), 'ICAO LTO Cycle times'!$D$8,VLOOKUP($A593,'Taxi in times'!$B$2:$C$483, 2, 0)*60)</f>
        <v>420</v>
      </c>
      <c r="N593" s="30">
        <f>IF(ISNA(VLOOKUP($A593,'Taxi in times'!$B$483:$C$1074, 2, 0)), 'ICAO LTO Cycle times'!$D$8,VLOOKUP($A593,'Taxi in times'!$B$483:$C$1074, 2, 0)*60)</f>
        <v>420</v>
      </c>
      <c r="O593" s="30">
        <f>IF(ISNA(VLOOKUP($A593,'Taxi in times'!$B$1074:$C$1700, 2, 0)), 'ICAO LTO Cycle times'!$D$8,VLOOKUP($A593,'Taxi in times'!$B$1074:$C$1700, 2, 0)*60)</f>
        <v>420</v>
      </c>
      <c r="P593" s="30">
        <f>IF(ISNA(VLOOKUP($A593,'Taxi in times'!$B$1700:$C$2346, 2, 0)), 'ICAO LTO Cycle times'!$D$8,VLOOKUP($A593,'Taxi in times'!$B$1700:$C$2346, 2, 0)*60)</f>
        <v>420</v>
      </c>
      <c r="Q593" s="30">
        <f>IF(ISNA(VLOOKUP($A593,'Taxi in times'!$B$2346:$C$3020, 2, 0)), 'ICAO LTO Cycle times'!$D$8,VLOOKUP($A593,'Taxi in times'!$B$2346:$C$3020, 2, 0)*60)</f>
        <v>179.73799126637556</v>
      </c>
      <c r="R593" s="30">
        <f>IF(ISNA(VLOOKUP($A593,'Taxi in times'!$B$3020:$C$3684, 2, 0)), 'ICAO LTO Cycle times'!$D$8,VLOOKUP($A593,'Taxi in times'!$B$3020:$C$3684, 2, 0)*60)</f>
        <v>177.25190839694656</v>
      </c>
      <c r="S593" s="30">
        <f>IF(ISNA(VLOOKUP($A593,'Taxi in times'!$B$3684:$C$4389, 2, 0)), 'ICAO LTO Cycle times'!$D$8,VLOOKUP($A593,'Taxi in times'!$B$3684:$C$4389, 2, 0)*60)</f>
        <v>184.40366972477065</v>
      </c>
      <c r="T593" s="30">
        <f>IF(ISNA(VLOOKUP($A593,'Taxi in times'!$B$4389:$C$5084, 2, 0)), 'ICAO LTO Cycle times'!$D$8,VLOOKUP($A593,'Taxi in times'!$B$4389:$C$5084, 2, 0)*60)</f>
        <v>420</v>
      </c>
      <c r="U593" s="30">
        <f>IF(ISNA(VLOOKUP($A593,'Taxi in times'!$B$5085:$C$5749, 2, 0)), 'ICAO LTO Cycle times'!$D$8,VLOOKUP($A593,'Taxi in times'!$B$5085:$C$5749, 2, 0)*60)</f>
        <v>420</v>
      </c>
      <c r="V593" s="30">
        <f>IF(ISNA(VLOOKUP($A593,'Taxi in times'!$B$5750:$C$6509, 2, 0)), 'ICAO LTO Cycle times'!$D$8,VLOOKUP($A593,'Taxi in times'!$B$5750:$C$6509, 2, 0)*60)</f>
        <v>420</v>
      </c>
      <c r="W593" s="30">
        <f>IF(ISNA(VLOOKUP($A593,'Taxi in times'!$B$6510:$C$7239, 2, 0)), 'ICAO LTO Cycle times'!$D$8,VLOOKUP($A593,'Taxi in times'!$B$6510:$C$7239, 2, 0)*60)</f>
        <v>420</v>
      </c>
    </row>
    <row r="594" spans="1:23">
      <c r="A594" s="3" t="s">
        <v>843</v>
      </c>
      <c r="B594" s="30">
        <f>IF(ISNA(VLOOKUP($A594,' Taxi out times'!$B$2:$C$483, 2, 0)), 'ICAO LTO Cycle times'!$D$7,VLOOKUP($A594,' Taxi out times'!$B$2:$C$483, 2, 0)*60)</f>
        <v>1140</v>
      </c>
      <c r="C594" s="30">
        <f>IF(ISNA(VLOOKUP($A594,' Taxi out times'!$B$484:$C$1071, 2, 0)), 'ICAO LTO Cycle times'!$D$7,VLOOKUP($A594,' Taxi out times'!$B$484:$C$1071, 2, 0)*60)</f>
        <v>1140</v>
      </c>
      <c r="D594" s="30">
        <f>IF(ISNA(VLOOKUP($A594,' Taxi out times'!$B$1072:$C$1692, 2, 0)), 'ICAO LTO Cycle times'!$D$7,VLOOKUP($A594,' Taxi out times'!$B$1072:$C$1692, 2, 0)*60)</f>
        <v>271.49171270718233</v>
      </c>
      <c r="E594" s="30">
        <f>IF(ISNA(VLOOKUP($A594,' Taxi out times'!$B$1693:$C$2329, 2, 0)), 'ICAO LTO Cycle times'!$D$7,VLOOKUP($A594,' Taxi out times'!$B$1693:$C$2329, 2, 0)*60)</f>
        <v>282.33449477351917</v>
      </c>
      <c r="F594" s="30">
        <f>IF(ISNA(VLOOKUP($A594,' Taxi out times'!$B$2330:$C$2997, 2, 0)), 'ICAO LTO Cycle times'!$D$7,VLOOKUP($A594,' Taxi out times'!$B$2330:$C$2997, 2, 0)*60)</f>
        <v>278.87096774193549</v>
      </c>
      <c r="G594" s="30">
        <f>IF(ISNA(VLOOKUP($A594,' Taxi out times'!$B$2998:$C$3661, 2, 0)), 'ICAO LTO Cycle times'!$D$7,VLOOKUP($A594,' Taxi out times'!$B$2998:$C$3661, 2, 0)*60)</f>
        <v>298.9751552795031</v>
      </c>
      <c r="H594" s="30">
        <f>IF(ISNA(VLOOKUP($A594,' Taxi out times'!$B$3662:$C$4362, 2, 0)), 'ICAO LTO Cycle times'!$D$7,VLOOKUP($A594,' Taxi out times'!$B$3662:$C$4362, 2, 0)*60)</f>
        <v>269.89323843416366</v>
      </c>
      <c r="I594" s="30">
        <f>IF(ISNA(VLOOKUP($A594,' Taxi out times'!$B$4363:$C$5052, 2, 0)), 'ICAO LTO Cycle times'!$D$7,VLOOKUP($A594,' Taxi out times'!$B$4363:$C$5052, 2, 0)*60)</f>
        <v>1140</v>
      </c>
      <c r="J594" s="30">
        <f>IF(ISNA(VLOOKUP($A594,' Taxi out times'!$B$5053:$C$5713, 2, 0)), 'ICAO LTO Cycle times'!$D$7,VLOOKUP($A594,' Taxi out times'!$B$5053:$C$5713, 2, 0)*60)</f>
        <v>1140</v>
      </c>
      <c r="K594" s="30">
        <f>IF(ISNA(VLOOKUP($A594,' Taxi out times'!$B$5714:$C$6466, 2, 0)), 'ICAO LTO Cycle times'!$D$7,VLOOKUP($A594,' Taxi out times'!$B$5713:$C$6466, 2, 0)*60)</f>
        <v>1140</v>
      </c>
      <c r="L594" s="30">
        <f>IF(ISNA(VLOOKUP($A594,' Taxi out times'!$B$6467:$C$7195, 2, 0)), 'ICAO LTO Cycle times'!$D$7,VLOOKUP($A594,' Taxi out times'!$B$6467:$C$7195, 2, 0)*60)</f>
        <v>1140</v>
      </c>
      <c r="M594" s="30">
        <f>IF(ISNA(VLOOKUP($A594,'Taxi in times'!$B$2:$C$483, 2, 0)), 'ICAO LTO Cycle times'!$D$8,VLOOKUP($A594,'Taxi in times'!$B$2:$C$483, 2, 0)*60)</f>
        <v>420</v>
      </c>
      <c r="N594" s="30">
        <f>IF(ISNA(VLOOKUP($A594,'Taxi in times'!$B$483:$C$1074, 2, 0)), 'ICAO LTO Cycle times'!$D$8,VLOOKUP($A594,'Taxi in times'!$B$483:$C$1074, 2, 0)*60)</f>
        <v>420</v>
      </c>
      <c r="O594" s="30">
        <f>IF(ISNA(VLOOKUP($A594,'Taxi in times'!$B$1074:$C$1700, 2, 0)), 'ICAO LTO Cycle times'!$D$8,VLOOKUP($A594,'Taxi in times'!$B$1074:$C$1700, 2, 0)*60)</f>
        <v>194.20765027322403</v>
      </c>
      <c r="P594" s="30">
        <f>IF(ISNA(VLOOKUP($A594,'Taxi in times'!$B$1700:$C$2346, 2, 0)), 'ICAO LTO Cycle times'!$D$8,VLOOKUP($A594,'Taxi in times'!$B$1700:$C$2346, 2, 0)*60)</f>
        <v>186.77083333333334</v>
      </c>
      <c r="Q594" s="30">
        <f>IF(ISNA(VLOOKUP($A594,'Taxi in times'!$B$2346:$C$3020, 2, 0)), 'ICAO LTO Cycle times'!$D$8,VLOOKUP($A594,'Taxi in times'!$B$2346:$C$3020, 2, 0)*60)</f>
        <v>186.95417789757414</v>
      </c>
      <c r="R594" s="30">
        <f>IF(ISNA(VLOOKUP($A594,'Taxi in times'!$B$3020:$C$3684, 2, 0)), 'ICAO LTO Cycle times'!$D$8,VLOOKUP($A594,'Taxi in times'!$B$3020:$C$3684, 2, 0)*60)</f>
        <v>209.67741935483872</v>
      </c>
      <c r="S594" s="30">
        <f>IF(ISNA(VLOOKUP($A594,'Taxi in times'!$B$3684:$C$4389, 2, 0)), 'ICAO LTO Cycle times'!$D$8,VLOOKUP($A594,'Taxi in times'!$B$3684:$C$4389, 2, 0)*60)</f>
        <v>212.01413427561837</v>
      </c>
      <c r="T594" s="30">
        <f>IF(ISNA(VLOOKUP($A594,'Taxi in times'!$B$4389:$C$5084, 2, 0)), 'ICAO LTO Cycle times'!$D$8,VLOOKUP($A594,'Taxi in times'!$B$4389:$C$5084, 2, 0)*60)</f>
        <v>420</v>
      </c>
      <c r="U594" s="30">
        <f>IF(ISNA(VLOOKUP($A594,'Taxi in times'!$B$5085:$C$5749, 2, 0)), 'ICAO LTO Cycle times'!$D$8,VLOOKUP($A594,'Taxi in times'!$B$5085:$C$5749, 2, 0)*60)</f>
        <v>420</v>
      </c>
      <c r="V594" s="30">
        <f>IF(ISNA(VLOOKUP($A594,'Taxi in times'!$B$5750:$C$6509, 2, 0)), 'ICAO LTO Cycle times'!$D$8,VLOOKUP($A594,'Taxi in times'!$B$5750:$C$6509, 2, 0)*60)</f>
        <v>420</v>
      </c>
      <c r="W594" s="30">
        <f>IF(ISNA(VLOOKUP($A594,'Taxi in times'!$B$6510:$C$7239, 2, 0)), 'ICAO LTO Cycle times'!$D$8,VLOOKUP($A594,'Taxi in times'!$B$6510:$C$7239, 2, 0)*60)</f>
        <v>420</v>
      </c>
    </row>
    <row r="595" spans="1:23">
      <c r="A595" s="3" t="s">
        <v>844</v>
      </c>
      <c r="B595" s="30">
        <f>IF(ISNA(VLOOKUP($A595,' Taxi out times'!$B$2:$C$483, 2, 0)), 'ICAO LTO Cycle times'!$D$7,VLOOKUP($A595,' Taxi out times'!$B$2:$C$483, 2, 0)*60)</f>
        <v>628.43493216128422</v>
      </c>
      <c r="C595" s="30">
        <f>IF(ISNA(VLOOKUP($A595,' Taxi out times'!$B$484:$C$1071, 2, 0)), 'ICAO LTO Cycle times'!$D$7,VLOOKUP($A595,' Taxi out times'!$B$484:$C$1071, 2, 0)*60)</f>
        <v>633.28535139712108</v>
      </c>
      <c r="D595" s="30">
        <f>IF(ISNA(VLOOKUP($A595,' Taxi out times'!$B$1072:$C$1692, 2, 0)), 'ICAO LTO Cycle times'!$D$7,VLOOKUP($A595,' Taxi out times'!$B$1072:$C$1692, 2, 0)*60)</f>
        <v>621.7925683952634</v>
      </c>
      <c r="E595" s="30">
        <f>IF(ISNA(VLOOKUP($A595,' Taxi out times'!$B$1693:$C$2329, 2, 0)), 'ICAO LTO Cycle times'!$D$7,VLOOKUP($A595,' Taxi out times'!$B$1693:$C$2329, 2, 0)*60)</f>
        <v>626.3530264588619</v>
      </c>
      <c r="F595" s="30">
        <f>IF(ISNA(VLOOKUP($A595,' Taxi out times'!$B$2330:$C$2997, 2, 0)), 'ICAO LTO Cycle times'!$D$7,VLOOKUP($A595,' Taxi out times'!$B$2330:$C$2997, 2, 0)*60)</f>
        <v>618.63805200165086</v>
      </c>
      <c r="G595" s="30">
        <f>IF(ISNA(VLOOKUP($A595,' Taxi out times'!$B$2998:$C$3661, 2, 0)), 'ICAO LTO Cycle times'!$D$7,VLOOKUP($A595,' Taxi out times'!$B$2998:$C$3661, 2, 0)*60)</f>
        <v>643.46603917578227</v>
      </c>
      <c r="H595" s="30">
        <f>IF(ISNA(VLOOKUP($A595,' Taxi out times'!$B$3662:$C$4362, 2, 0)), 'ICAO LTO Cycle times'!$D$7,VLOOKUP($A595,' Taxi out times'!$B$3662:$C$4362, 2, 0)*60)</f>
        <v>634.08635538110025</v>
      </c>
      <c r="I595" s="30">
        <f>IF(ISNA(VLOOKUP($A595,' Taxi out times'!$B$4363:$C$5052, 2, 0)), 'ICAO LTO Cycle times'!$D$7,VLOOKUP($A595,' Taxi out times'!$B$4363:$C$5052, 2, 0)*60)</f>
        <v>637.51057330827064</v>
      </c>
      <c r="J595" s="30">
        <f>IF(ISNA(VLOOKUP($A595,' Taxi out times'!$B$5053:$C$5713, 2, 0)), 'ICAO LTO Cycle times'!$D$7,VLOOKUP($A595,' Taxi out times'!$B$5053:$C$5713, 2, 0)*60)</f>
        <v>630.39669421487599</v>
      </c>
      <c r="K595" s="30">
        <f>IF(ISNA(VLOOKUP($A595,' Taxi out times'!$B$5714:$C$6466, 2, 0)), 'ICAO LTO Cycle times'!$D$7,VLOOKUP($A595,' Taxi out times'!$B$5713:$C$6466, 2, 0)*60)</f>
        <v>650.87078651685397</v>
      </c>
      <c r="L595" s="30">
        <f>IF(ISNA(VLOOKUP($A595,' Taxi out times'!$B$6467:$C$7195, 2, 0)), 'ICAO LTO Cycle times'!$D$7,VLOOKUP($A595,' Taxi out times'!$B$6467:$C$7195, 2, 0)*60)</f>
        <v>643.49379968203505</v>
      </c>
      <c r="M595" s="30">
        <f>IF(ISNA(VLOOKUP($A595,'Taxi in times'!$B$2:$C$483, 2, 0)), 'ICAO LTO Cycle times'!$D$8,VLOOKUP($A595,'Taxi in times'!$B$2:$C$483, 2, 0)*60)</f>
        <v>253.26460481099656</v>
      </c>
      <c r="N595" s="30">
        <f>IF(ISNA(VLOOKUP($A595,'Taxi in times'!$B$483:$C$1074, 2, 0)), 'ICAO LTO Cycle times'!$D$8,VLOOKUP($A595,'Taxi in times'!$B$483:$C$1074, 2, 0)*60)</f>
        <v>261.58685577868278</v>
      </c>
      <c r="O595" s="30">
        <f>IF(ISNA(VLOOKUP($A595,'Taxi in times'!$B$1074:$C$1700, 2, 0)), 'ICAO LTO Cycle times'!$D$8,VLOOKUP($A595,'Taxi in times'!$B$1074:$C$1700, 2, 0)*60)</f>
        <v>258.57920193470375</v>
      </c>
      <c r="P595" s="30">
        <f>IF(ISNA(VLOOKUP($A595,'Taxi in times'!$B$1700:$C$2346, 2, 0)), 'ICAO LTO Cycle times'!$D$8,VLOOKUP($A595,'Taxi in times'!$B$1700:$C$2346, 2, 0)*60)</f>
        <v>266.24540142826231</v>
      </c>
      <c r="Q595" s="30">
        <f>IF(ISNA(VLOOKUP($A595,'Taxi in times'!$B$2346:$C$3020, 2, 0)), 'ICAO LTO Cycle times'!$D$8,VLOOKUP($A595,'Taxi in times'!$B$2346:$C$3020, 2, 0)*60)</f>
        <v>264.49811320754714</v>
      </c>
      <c r="R595" s="30">
        <f>IF(ISNA(VLOOKUP($A595,'Taxi in times'!$B$3020:$C$3684, 2, 0)), 'ICAO LTO Cycle times'!$D$8,VLOOKUP($A595,'Taxi in times'!$B$3020:$C$3684, 2, 0)*60)</f>
        <v>260.13208026416055</v>
      </c>
      <c r="S595" s="30">
        <f>IF(ISNA(VLOOKUP($A595,'Taxi in times'!$B$3684:$C$4389, 2, 0)), 'ICAO LTO Cycle times'!$D$8,VLOOKUP($A595,'Taxi in times'!$B$3684:$C$4389, 2, 0)*60)</f>
        <v>254.49122807017542</v>
      </c>
      <c r="T595" s="30">
        <f>IF(ISNA(VLOOKUP($A595,'Taxi in times'!$B$4389:$C$5084, 2, 0)), 'ICAO LTO Cycle times'!$D$8,VLOOKUP($A595,'Taxi in times'!$B$4389:$C$5084, 2, 0)*60)</f>
        <v>263.52456639016185</v>
      </c>
      <c r="U595" s="30">
        <f>IF(ISNA(VLOOKUP($A595,'Taxi in times'!$B$5085:$C$5749, 2, 0)), 'ICAO LTO Cycle times'!$D$8,VLOOKUP($A595,'Taxi in times'!$B$5085:$C$5749, 2, 0)*60)</f>
        <v>254.56959455752457</v>
      </c>
      <c r="V595" s="30">
        <f>IF(ISNA(VLOOKUP($A595,'Taxi in times'!$B$5750:$C$6509, 2, 0)), 'ICAO LTO Cycle times'!$D$8,VLOOKUP($A595,'Taxi in times'!$B$5750:$C$6509, 2, 0)*60)</f>
        <v>269.95625036458028</v>
      </c>
      <c r="W595" s="30">
        <f>IF(ISNA(VLOOKUP($A595,'Taxi in times'!$B$6510:$C$7239, 2, 0)), 'ICAO LTO Cycle times'!$D$8,VLOOKUP($A595,'Taxi in times'!$B$6510:$C$7239, 2, 0)*60)</f>
        <v>265.47987025376835</v>
      </c>
    </row>
    <row r="596" spans="1:23">
      <c r="A596" s="3" t="s">
        <v>845</v>
      </c>
      <c r="B596" s="30">
        <f>IF(ISNA(VLOOKUP($A596,' Taxi out times'!$B$2:$C$483, 2, 0)), 'ICAO LTO Cycle times'!$D$7,VLOOKUP($A596,' Taxi out times'!$B$2:$C$483, 2, 0)*60)</f>
        <v>1140</v>
      </c>
      <c r="C596" s="30">
        <f>IF(ISNA(VLOOKUP($A596,' Taxi out times'!$B$484:$C$1071, 2, 0)), 'ICAO LTO Cycle times'!$D$7,VLOOKUP($A596,' Taxi out times'!$B$484:$C$1071, 2, 0)*60)</f>
        <v>1140</v>
      </c>
      <c r="D596" s="30">
        <f>IF(ISNA(VLOOKUP($A596,' Taxi out times'!$B$1072:$C$1692, 2, 0)), 'ICAO LTO Cycle times'!$D$7,VLOOKUP($A596,' Taxi out times'!$B$1072:$C$1692, 2, 0)*60)</f>
        <v>230.93333333333334</v>
      </c>
      <c r="E596" s="30">
        <f>IF(ISNA(VLOOKUP($A596,' Taxi out times'!$B$1693:$C$2329, 2, 0)), 'ICAO LTO Cycle times'!$D$7,VLOOKUP($A596,' Taxi out times'!$B$1693:$C$2329, 2, 0)*60)</f>
        <v>256.44351464435147</v>
      </c>
      <c r="F596" s="30">
        <f>IF(ISNA(VLOOKUP($A596,' Taxi out times'!$B$2330:$C$2997, 2, 0)), 'ICAO LTO Cycle times'!$D$7,VLOOKUP($A596,' Taxi out times'!$B$2330:$C$2997, 2, 0)*60)</f>
        <v>266.02687140115165</v>
      </c>
      <c r="G596" s="30">
        <f>IF(ISNA(VLOOKUP($A596,' Taxi out times'!$B$2998:$C$3661, 2, 0)), 'ICAO LTO Cycle times'!$D$7,VLOOKUP($A596,' Taxi out times'!$B$2998:$C$3661, 2, 0)*60)</f>
        <v>292.75247524752473</v>
      </c>
      <c r="H596" s="30">
        <f>IF(ISNA(VLOOKUP($A596,' Taxi out times'!$B$3662:$C$4362, 2, 0)), 'ICAO LTO Cycle times'!$D$7,VLOOKUP($A596,' Taxi out times'!$B$3662:$C$4362, 2, 0)*60)</f>
        <v>280</v>
      </c>
      <c r="I596" s="30">
        <f>IF(ISNA(VLOOKUP($A596,' Taxi out times'!$B$4363:$C$5052, 2, 0)), 'ICAO LTO Cycle times'!$D$7,VLOOKUP($A596,' Taxi out times'!$B$4363:$C$5052, 2, 0)*60)</f>
        <v>1140</v>
      </c>
      <c r="J596" s="30">
        <f>IF(ISNA(VLOOKUP($A596,' Taxi out times'!$B$5053:$C$5713, 2, 0)), 'ICAO LTO Cycle times'!$D$7,VLOOKUP($A596,' Taxi out times'!$B$5053:$C$5713, 2, 0)*60)</f>
        <v>1140</v>
      </c>
      <c r="K596" s="30">
        <f>IF(ISNA(VLOOKUP($A596,' Taxi out times'!$B$5714:$C$6466, 2, 0)), 'ICAO LTO Cycle times'!$D$7,VLOOKUP($A596,' Taxi out times'!$B$5713:$C$6466, 2, 0)*60)</f>
        <v>1140</v>
      </c>
      <c r="L596" s="30">
        <f>IF(ISNA(VLOOKUP($A596,' Taxi out times'!$B$6467:$C$7195, 2, 0)), 'ICAO LTO Cycle times'!$D$7,VLOOKUP($A596,' Taxi out times'!$B$6467:$C$7195, 2, 0)*60)</f>
        <v>1140</v>
      </c>
      <c r="M596" s="30">
        <f>IF(ISNA(VLOOKUP($A596,'Taxi in times'!$B$2:$C$483, 2, 0)), 'ICAO LTO Cycle times'!$D$8,VLOOKUP($A596,'Taxi in times'!$B$2:$C$483, 2, 0)*60)</f>
        <v>420</v>
      </c>
      <c r="N596" s="30">
        <f>IF(ISNA(VLOOKUP($A596,'Taxi in times'!$B$483:$C$1074, 2, 0)), 'ICAO LTO Cycle times'!$D$8,VLOOKUP($A596,'Taxi in times'!$B$483:$C$1074, 2, 0)*60)</f>
        <v>420</v>
      </c>
      <c r="O596" s="30">
        <f>IF(ISNA(VLOOKUP($A596,'Taxi in times'!$B$1074:$C$1700, 2, 0)), 'ICAO LTO Cycle times'!$D$8,VLOOKUP($A596,'Taxi in times'!$B$1074:$C$1700, 2, 0)*60)</f>
        <v>197.90645879732739</v>
      </c>
      <c r="P596" s="30">
        <f>IF(ISNA(VLOOKUP($A596,'Taxi in times'!$B$1700:$C$2346, 2, 0)), 'ICAO LTO Cycle times'!$D$8,VLOOKUP($A596,'Taxi in times'!$B$1700:$C$2346, 2, 0)*60)</f>
        <v>201.08786610878661</v>
      </c>
      <c r="Q596" s="30">
        <f>IF(ISNA(VLOOKUP($A596,'Taxi in times'!$B$2346:$C$3020, 2, 0)), 'ICAO LTO Cycle times'!$D$8,VLOOKUP($A596,'Taxi in times'!$B$2346:$C$3020, 2, 0)*60)</f>
        <v>198.39080459770113</v>
      </c>
      <c r="R596" s="30">
        <f>IF(ISNA(VLOOKUP($A596,'Taxi in times'!$B$3020:$C$3684, 2, 0)), 'ICAO LTO Cycle times'!$D$8,VLOOKUP($A596,'Taxi in times'!$B$3020:$C$3684, 2, 0)*60)</f>
        <v>220.63366336633663</v>
      </c>
      <c r="S596" s="30">
        <f>IF(ISNA(VLOOKUP($A596,'Taxi in times'!$B$3684:$C$4389, 2, 0)), 'ICAO LTO Cycle times'!$D$8,VLOOKUP($A596,'Taxi in times'!$B$3684:$C$4389, 2, 0)*60)</f>
        <v>214.43037974683546</v>
      </c>
      <c r="T596" s="30">
        <f>IF(ISNA(VLOOKUP($A596,'Taxi in times'!$B$4389:$C$5084, 2, 0)), 'ICAO LTO Cycle times'!$D$8,VLOOKUP($A596,'Taxi in times'!$B$4389:$C$5084, 2, 0)*60)</f>
        <v>420</v>
      </c>
      <c r="U596" s="30">
        <f>IF(ISNA(VLOOKUP($A596,'Taxi in times'!$B$5085:$C$5749, 2, 0)), 'ICAO LTO Cycle times'!$D$8,VLOOKUP($A596,'Taxi in times'!$B$5085:$C$5749, 2, 0)*60)</f>
        <v>420</v>
      </c>
      <c r="V596" s="30">
        <f>IF(ISNA(VLOOKUP($A596,'Taxi in times'!$B$5750:$C$6509, 2, 0)), 'ICAO LTO Cycle times'!$D$8,VLOOKUP($A596,'Taxi in times'!$B$5750:$C$6509, 2, 0)*60)</f>
        <v>420</v>
      </c>
      <c r="W596" s="30">
        <f>IF(ISNA(VLOOKUP($A596,'Taxi in times'!$B$6510:$C$7239, 2, 0)), 'ICAO LTO Cycle times'!$D$8,VLOOKUP($A596,'Taxi in times'!$B$6510:$C$7239, 2, 0)*60)</f>
        <v>420</v>
      </c>
    </row>
    <row r="597" spans="1:23">
      <c r="A597" s="3" t="s">
        <v>846</v>
      </c>
      <c r="B597" s="30">
        <f>IF(ISNA(VLOOKUP($A597,' Taxi out times'!$B$2:$C$483, 2, 0)), 'ICAO LTO Cycle times'!$D$7,VLOOKUP($A597,' Taxi out times'!$B$2:$C$483, 2, 0)*60)</f>
        <v>1140</v>
      </c>
      <c r="C597" s="30">
        <f>IF(ISNA(VLOOKUP($A597,' Taxi out times'!$B$484:$C$1071, 2, 0)), 'ICAO LTO Cycle times'!$D$7,VLOOKUP($A597,' Taxi out times'!$B$484:$C$1071, 2, 0)*60)</f>
        <v>1140</v>
      </c>
      <c r="D597" s="30">
        <f>IF(ISNA(VLOOKUP($A597,' Taxi out times'!$B$1072:$C$1692, 2, 0)), 'ICAO LTO Cycle times'!$D$7,VLOOKUP($A597,' Taxi out times'!$B$1072:$C$1692, 2, 0)*60)</f>
        <v>274.97357039884673</v>
      </c>
      <c r="E597" s="30">
        <f>IF(ISNA(VLOOKUP($A597,' Taxi out times'!$B$1693:$C$2329, 2, 0)), 'ICAO LTO Cycle times'!$D$7,VLOOKUP($A597,' Taxi out times'!$B$1693:$C$2329, 2, 0)*60)</f>
        <v>272.18181818181819</v>
      </c>
      <c r="F597" s="30">
        <f>IF(ISNA(VLOOKUP($A597,' Taxi out times'!$B$2330:$C$2997, 2, 0)), 'ICAO LTO Cycle times'!$D$7,VLOOKUP($A597,' Taxi out times'!$B$2330:$C$2997, 2, 0)*60)</f>
        <v>279.58579881656806</v>
      </c>
      <c r="G597" s="30">
        <f>IF(ISNA(VLOOKUP($A597,' Taxi out times'!$B$2998:$C$3661, 2, 0)), 'ICAO LTO Cycle times'!$D$7,VLOOKUP($A597,' Taxi out times'!$B$2998:$C$3661, 2, 0)*60)</f>
        <v>310.4810836057917</v>
      </c>
      <c r="H597" s="30">
        <f>IF(ISNA(VLOOKUP($A597,' Taxi out times'!$B$3662:$C$4362, 2, 0)), 'ICAO LTO Cycle times'!$D$7,VLOOKUP($A597,' Taxi out times'!$B$3662:$C$4362, 2, 0)*60)</f>
        <v>320.75149444918873</v>
      </c>
      <c r="I597" s="30">
        <f>IF(ISNA(VLOOKUP($A597,' Taxi out times'!$B$4363:$C$5052, 2, 0)), 'ICAO LTO Cycle times'!$D$7,VLOOKUP($A597,' Taxi out times'!$B$4363:$C$5052, 2, 0)*60)</f>
        <v>409.18367346938777</v>
      </c>
      <c r="J597" s="30">
        <f>IF(ISNA(VLOOKUP($A597,' Taxi out times'!$B$5053:$C$5713, 2, 0)), 'ICAO LTO Cycle times'!$D$7,VLOOKUP($A597,' Taxi out times'!$B$5053:$C$5713, 2, 0)*60)</f>
        <v>397.47440273037546</v>
      </c>
      <c r="K597" s="30">
        <f>IF(ISNA(VLOOKUP($A597,' Taxi out times'!$B$5714:$C$6466, 2, 0)), 'ICAO LTO Cycle times'!$D$7,VLOOKUP($A597,' Taxi out times'!$B$5713:$C$6466, 2, 0)*60)</f>
        <v>396.875</v>
      </c>
      <c r="L597" s="30">
        <f>IF(ISNA(VLOOKUP($A597,' Taxi out times'!$B$6467:$C$7195, 2, 0)), 'ICAO LTO Cycle times'!$D$7,VLOOKUP($A597,' Taxi out times'!$B$6467:$C$7195, 2, 0)*60)</f>
        <v>1140</v>
      </c>
      <c r="M597" s="30">
        <f>IF(ISNA(VLOOKUP($A597,'Taxi in times'!$B$2:$C$483, 2, 0)), 'ICAO LTO Cycle times'!$D$8,VLOOKUP($A597,'Taxi in times'!$B$2:$C$483, 2, 0)*60)</f>
        <v>420</v>
      </c>
      <c r="N597" s="30">
        <f>IF(ISNA(VLOOKUP($A597,'Taxi in times'!$B$483:$C$1074, 2, 0)), 'ICAO LTO Cycle times'!$D$8,VLOOKUP($A597,'Taxi in times'!$B$483:$C$1074, 2, 0)*60)</f>
        <v>420</v>
      </c>
      <c r="O597" s="30">
        <f>IF(ISNA(VLOOKUP($A597,'Taxi in times'!$B$1074:$C$1700, 2, 0)), 'ICAO LTO Cycle times'!$D$8,VLOOKUP($A597,'Taxi in times'!$B$1074:$C$1700, 2, 0)*60)</f>
        <v>208.09798270893373</v>
      </c>
      <c r="P597" s="30">
        <f>IF(ISNA(VLOOKUP($A597,'Taxi in times'!$B$1700:$C$2346, 2, 0)), 'ICAO LTO Cycle times'!$D$8,VLOOKUP($A597,'Taxi in times'!$B$1700:$C$2346, 2, 0)*60)</f>
        <v>206.4721969006381</v>
      </c>
      <c r="Q597" s="30">
        <f>IF(ISNA(VLOOKUP($A597,'Taxi in times'!$B$2346:$C$3020, 2, 0)), 'ICAO LTO Cycle times'!$D$8,VLOOKUP($A597,'Taxi in times'!$B$2346:$C$3020, 2, 0)*60)</f>
        <v>204.40421052631581</v>
      </c>
      <c r="R597" s="30">
        <f>IF(ISNA(VLOOKUP($A597,'Taxi in times'!$B$3020:$C$3684, 2, 0)), 'ICAO LTO Cycle times'!$D$8,VLOOKUP($A597,'Taxi in times'!$B$3020:$C$3684, 2, 0)*60)</f>
        <v>218.14569536423841</v>
      </c>
      <c r="S597" s="30">
        <f>IF(ISNA(VLOOKUP($A597,'Taxi in times'!$B$3684:$C$4389, 2, 0)), 'ICAO LTO Cycle times'!$D$8,VLOOKUP($A597,'Taxi in times'!$B$3684:$C$4389, 2, 0)*60)</f>
        <v>230.05977796754911</v>
      </c>
      <c r="T597" s="30">
        <f>IF(ISNA(VLOOKUP($A597,'Taxi in times'!$B$4389:$C$5084, 2, 0)), 'ICAO LTO Cycle times'!$D$8,VLOOKUP($A597,'Taxi in times'!$B$4389:$C$5084, 2, 0)*60)</f>
        <v>246.91525423728817</v>
      </c>
      <c r="U597" s="30">
        <f>IF(ISNA(VLOOKUP($A597,'Taxi in times'!$B$5085:$C$5749, 2, 0)), 'ICAO LTO Cycle times'!$D$8,VLOOKUP($A597,'Taxi in times'!$B$5085:$C$5749, 2, 0)*60)</f>
        <v>255.10344827586209</v>
      </c>
      <c r="V597" s="30">
        <f>IF(ISNA(VLOOKUP($A597,'Taxi in times'!$B$5750:$C$6509, 2, 0)), 'ICAO LTO Cycle times'!$D$8,VLOOKUP($A597,'Taxi in times'!$B$5750:$C$6509, 2, 0)*60)</f>
        <v>262.86713286713285</v>
      </c>
      <c r="W597" s="30">
        <f>IF(ISNA(VLOOKUP($A597,'Taxi in times'!$B$6510:$C$7239, 2, 0)), 'ICAO LTO Cycle times'!$D$8,VLOOKUP($A597,'Taxi in times'!$B$6510:$C$7239, 2, 0)*60)</f>
        <v>420</v>
      </c>
    </row>
    <row r="598" spans="1:23">
      <c r="A598" s="3" t="s">
        <v>847</v>
      </c>
      <c r="B598" s="30">
        <f>IF(ISNA(VLOOKUP($A598,' Taxi out times'!$B$2:$C$483, 2, 0)), 'ICAO LTO Cycle times'!$D$7,VLOOKUP($A598,' Taxi out times'!$B$2:$C$483, 2, 0)*60)</f>
        <v>1140</v>
      </c>
      <c r="C598" s="30">
        <f>IF(ISNA(VLOOKUP($A598,' Taxi out times'!$B$484:$C$1071, 2, 0)), 'ICAO LTO Cycle times'!$D$7,VLOOKUP($A598,' Taxi out times'!$B$484:$C$1071, 2, 0)*60)</f>
        <v>380</v>
      </c>
      <c r="D598" s="30">
        <f>IF(ISNA(VLOOKUP($A598,' Taxi out times'!$B$1072:$C$1692, 2, 0)), 'ICAO LTO Cycle times'!$D$7,VLOOKUP($A598,' Taxi out times'!$B$1072:$C$1692, 2, 0)*60)</f>
        <v>333.45414364640885</v>
      </c>
      <c r="E598" s="30">
        <f>IF(ISNA(VLOOKUP($A598,' Taxi out times'!$B$1693:$C$2329, 2, 0)), 'ICAO LTO Cycle times'!$D$7,VLOOKUP($A598,' Taxi out times'!$B$1693:$C$2329, 2, 0)*60)</f>
        <v>325.83475298126064</v>
      </c>
      <c r="F598" s="30">
        <f>IF(ISNA(VLOOKUP($A598,' Taxi out times'!$B$2330:$C$2997, 2, 0)), 'ICAO LTO Cycle times'!$D$7,VLOOKUP($A598,' Taxi out times'!$B$2330:$C$2997, 2, 0)*60)</f>
        <v>333.74536464771325</v>
      </c>
      <c r="G598" s="30">
        <f>IF(ISNA(VLOOKUP($A598,' Taxi out times'!$B$2998:$C$3661, 2, 0)), 'ICAO LTO Cycle times'!$D$7,VLOOKUP($A598,' Taxi out times'!$B$2998:$C$3661, 2, 0)*60)</f>
        <v>363.78070973612375</v>
      </c>
      <c r="H598" s="30">
        <f>IF(ISNA(VLOOKUP($A598,' Taxi out times'!$B$3662:$C$4362, 2, 0)), 'ICAO LTO Cycle times'!$D$7,VLOOKUP($A598,' Taxi out times'!$B$3662:$C$4362, 2, 0)*60)</f>
        <v>381.28504672897196</v>
      </c>
      <c r="I598" s="30">
        <f>IF(ISNA(VLOOKUP($A598,' Taxi out times'!$B$4363:$C$5052, 2, 0)), 'ICAO LTO Cycle times'!$D$7,VLOOKUP($A598,' Taxi out times'!$B$4363:$C$5052, 2, 0)*60)</f>
        <v>493.88198757763979</v>
      </c>
      <c r="J598" s="30">
        <f>IF(ISNA(VLOOKUP($A598,' Taxi out times'!$B$5053:$C$5713, 2, 0)), 'ICAO LTO Cycle times'!$D$7,VLOOKUP($A598,' Taxi out times'!$B$5053:$C$5713, 2, 0)*60)</f>
        <v>486.1865793780687</v>
      </c>
      <c r="K598" s="30">
        <f>IF(ISNA(VLOOKUP($A598,' Taxi out times'!$B$5714:$C$6466, 2, 0)), 'ICAO LTO Cycle times'!$D$7,VLOOKUP($A598,' Taxi out times'!$B$5713:$C$6466, 2, 0)*60)</f>
        <v>505.07204610951004</v>
      </c>
      <c r="L598" s="30">
        <f>IF(ISNA(VLOOKUP($A598,' Taxi out times'!$B$6467:$C$7195, 2, 0)), 'ICAO LTO Cycle times'!$D$7,VLOOKUP($A598,' Taxi out times'!$B$6467:$C$7195, 2, 0)*60)</f>
        <v>438.28326180257511</v>
      </c>
      <c r="M598" s="30">
        <f>IF(ISNA(VLOOKUP($A598,'Taxi in times'!$B$2:$C$483, 2, 0)), 'ICAO LTO Cycle times'!$D$8,VLOOKUP($A598,'Taxi in times'!$B$2:$C$483, 2, 0)*60)</f>
        <v>420</v>
      </c>
      <c r="N598" s="30">
        <f>IF(ISNA(VLOOKUP($A598,'Taxi in times'!$B$483:$C$1074, 2, 0)), 'ICAO LTO Cycle times'!$D$8,VLOOKUP($A598,'Taxi in times'!$B$483:$C$1074, 2, 0)*60)</f>
        <v>237.11111111111111</v>
      </c>
      <c r="O598" s="30">
        <f>IF(ISNA(VLOOKUP($A598,'Taxi in times'!$B$1074:$C$1700, 2, 0)), 'ICAO LTO Cycle times'!$D$8,VLOOKUP($A598,'Taxi in times'!$B$1074:$C$1700, 2, 0)*60)</f>
        <v>215.68862275449104</v>
      </c>
      <c r="P598" s="30">
        <f>IF(ISNA(VLOOKUP($A598,'Taxi in times'!$B$1700:$C$2346, 2, 0)), 'ICAO LTO Cycle times'!$D$8,VLOOKUP($A598,'Taxi in times'!$B$1700:$C$2346, 2, 0)*60)</f>
        <v>219.01213540557802</v>
      </c>
      <c r="Q598" s="30">
        <f>IF(ISNA(VLOOKUP($A598,'Taxi in times'!$B$2346:$C$3020, 2, 0)), 'ICAO LTO Cycle times'!$D$8,VLOOKUP($A598,'Taxi in times'!$B$2346:$C$3020, 2, 0)*60)</f>
        <v>226.07960404207054</v>
      </c>
      <c r="R598" s="30">
        <f>IF(ISNA(VLOOKUP($A598,'Taxi in times'!$B$3020:$C$3684, 2, 0)), 'ICAO LTO Cycle times'!$D$8,VLOOKUP($A598,'Taxi in times'!$B$3020:$C$3684, 2, 0)*60)</f>
        <v>238.98643825838687</v>
      </c>
      <c r="S598" s="30">
        <f>IF(ISNA(VLOOKUP($A598,'Taxi in times'!$B$3684:$C$4389, 2, 0)), 'ICAO LTO Cycle times'!$D$8,VLOOKUP($A598,'Taxi in times'!$B$3684:$C$4389, 2, 0)*60)</f>
        <v>269.33229207340884</v>
      </c>
      <c r="T598" s="30">
        <f>IF(ISNA(VLOOKUP($A598,'Taxi in times'!$B$4389:$C$5084, 2, 0)), 'ICAO LTO Cycle times'!$D$8,VLOOKUP($A598,'Taxi in times'!$B$4389:$C$5084, 2, 0)*60)</f>
        <v>348.74418604651163</v>
      </c>
      <c r="U598" s="30">
        <f>IF(ISNA(VLOOKUP($A598,'Taxi in times'!$B$5085:$C$5749, 2, 0)), 'ICAO LTO Cycle times'!$D$8,VLOOKUP($A598,'Taxi in times'!$B$5085:$C$5749, 2, 0)*60)</f>
        <v>332.52892561983469</v>
      </c>
      <c r="V598" s="30">
        <f>IF(ISNA(VLOOKUP($A598,'Taxi in times'!$B$5750:$C$6509, 2, 0)), 'ICAO LTO Cycle times'!$D$8,VLOOKUP($A598,'Taxi in times'!$B$5750:$C$6509, 2, 0)*60)</f>
        <v>350.43103448275861</v>
      </c>
      <c r="W598" s="30">
        <f>IF(ISNA(VLOOKUP($A598,'Taxi in times'!$B$6510:$C$7239, 2, 0)), 'ICAO LTO Cycle times'!$D$8,VLOOKUP($A598,'Taxi in times'!$B$6510:$C$7239, 2, 0)*60)</f>
        <v>311.27429805615549</v>
      </c>
    </row>
    <row r="599" spans="1:23">
      <c r="A599" s="3" t="s">
        <v>848</v>
      </c>
      <c r="B599" s="30">
        <f>IF(ISNA(VLOOKUP($A599,' Taxi out times'!$B$2:$C$483, 2, 0)), 'ICAO LTO Cycle times'!$D$7,VLOOKUP($A599,' Taxi out times'!$B$2:$C$483, 2, 0)*60)</f>
        <v>564.5851154833191</v>
      </c>
      <c r="C599" s="30">
        <f>IF(ISNA(VLOOKUP($A599,' Taxi out times'!$B$484:$C$1071, 2, 0)), 'ICAO LTO Cycle times'!$D$7,VLOOKUP($A599,' Taxi out times'!$B$484:$C$1071, 2, 0)*60)</f>
        <v>538.86290322580646</v>
      </c>
      <c r="D599" s="30">
        <f>IF(ISNA(VLOOKUP($A599,' Taxi out times'!$B$1072:$C$1692, 2, 0)), 'ICAO LTO Cycle times'!$D$7,VLOOKUP($A599,' Taxi out times'!$B$1072:$C$1692, 2, 0)*60)</f>
        <v>479.80674497915879</v>
      </c>
      <c r="E599" s="30">
        <f>IF(ISNA(VLOOKUP($A599,' Taxi out times'!$B$1693:$C$2329, 2, 0)), 'ICAO LTO Cycle times'!$D$7,VLOOKUP($A599,' Taxi out times'!$B$1693:$C$2329, 2, 0)*60)</f>
        <v>480.715465052284</v>
      </c>
      <c r="F599" s="30">
        <f>IF(ISNA(VLOOKUP($A599,' Taxi out times'!$B$2330:$C$2997, 2, 0)), 'ICAO LTO Cycle times'!$D$7,VLOOKUP($A599,' Taxi out times'!$B$2330:$C$2997, 2, 0)*60)</f>
        <v>493.96034570411791</v>
      </c>
      <c r="G599" s="30">
        <f>IF(ISNA(VLOOKUP($A599,' Taxi out times'!$B$2998:$C$3661, 2, 0)), 'ICAO LTO Cycle times'!$D$7,VLOOKUP($A599,' Taxi out times'!$B$2998:$C$3661, 2, 0)*60)</f>
        <v>496.03859827323515</v>
      </c>
      <c r="H599" s="30">
        <f>IF(ISNA(VLOOKUP($A599,' Taxi out times'!$B$3662:$C$4362, 2, 0)), 'ICAO LTO Cycle times'!$D$7,VLOOKUP($A599,' Taxi out times'!$B$3662:$C$4362, 2, 0)*60)</f>
        <v>487.88352785465048</v>
      </c>
      <c r="I599" s="30">
        <f>IF(ISNA(VLOOKUP($A599,' Taxi out times'!$B$4363:$C$5052, 2, 0)), 'ICAO LTO Cycle times'!$D$7,VLOOKUP($A599,' Taxi out times'!$B$4363:$C$5052, 2, 0)*60)</f>
        <v>506.71564390665515</v>
      </c>
      <c r="J599" s="30">
        <f>IF(ISNA(VLOOKUP($A599,' Taxi out times'!$B$5053:$C$5713, 2, 0)), 'ICAO LTO Cycle times'!$D$7,VLOOKUP($A599,' Taxi out times'!$B$5053:$C$5713, 2, 0)*60)</f>
        <v>518.40878286798591</v>
      </c>
      <c r="K599" s="30">
        <f>IF(ISNA(VLOOKUP($A599,' Taxi out times'!$B$5714:$C$6466, 2, 0)), 'ICAO LTO Cycle times'!$D$7,VLOOKUP($A599,' Taxi out times'!$B$5713:$C$6466, 2, 0)*60)</f>
        <v>522.13827901268235</v>
      </c>
      <c r="L599" s="30">
        <f>IF(ISNA(VLOOKUP($A599,' Taxi out times'!$B$6467:$C$7195, 2, 0)), 'ICAO LTO Cycle times'!$D$7,VLOOKUP($A599,' Taxi out times'!$B$6467:$C$7195, 2, 0)*60)</f>
        <v>518.43204090328084</v>
      </c>
      <c r="M599" s="30">
        <f>IF(ISNA(VLOOKUP($A599,'Taxi in times'!$B$2:$C$483, 2, 0)), 'ICAO LTO Cycle times'!$D$8,VLOOKUP($A599,'Taxi in times'!$B$2:$C$483, 2, 0)*60)</f>
        <v>234.19354838709677</v>
      </c>
      <c r="N599" s="30">
        <f>IF(ISNA(VLOOKUP($A599,'Taxi in times'!$B$483:$C$1074, 2, 0)), 'ICAO LTO Cycle times'!$D$8,VLOOKUP($A599,'Taxi in times'!$B$483:$C$1074, 2, 0)*60)</f>
        <v>221.76136363636363</v>
      </c>
      <c r="O599" s="30">
        <f>IF(ISNA(VLOOKUP($A599,'Taxi in times'!$B$1074:$C$1700, 2, 0)), 'ICAO LTO Cycle times'!$D$8,VLOOKUP($A599,'Taxi in times'!$B$1074:$C$1700, 2, 0)*60)</f>
        <v>231.82335102350265</v>
      </c>
      <c r="P599" s="30">
        <f>IF(ISNA(VLOOKUP($A599,'Taxi in times'!$B$1700:$C$2346, 2, 0)), 'ICAO LTO Cycle times'!$D$8,VLOOKUP($A599,'Taxi in times'!$B$1700:$C$2346, 2, 0)*60)</f>
        <v>223.42220598977354</v>
      </c>
      <c r="Q599" s="30">
        <f>IF(ISNA(VLOOKUP($A599,'Taxi in times'!$B$2346:$C$3020, 2, 0)), 'ICAO LTO Cycle times'!$D$8,VLOOKUP($A599,'Taxi in times'!$B$2346:$C$3020, 2, 0)*60)</f>
        <v>224.61460446247463</v>
      </c>
      <c r="R599" s="30">
        <f>IF(ISNA(VLOOKUP($A599,'Taxi in times'!$B$3020:$C$3684, 2, 0)), 'ICAO LTO Cycle times'!$D$8,VLOOKUP($A599,'Taxi in times'!$B$3020:$C$3684, 2, 0)*60)</f>
        <v>223.03776129467298</v>
      </c>
      <c r="S599" s="30">
        <f>IF(ISNA(VLOOKUP($A599,'Taxi in times'!$B$3684:$C$4389, 2, 0)), 'ICAO LTO Cycle times'!$D$8,VLOOKUP($A599,'Taxi in times'!$B$3684:$C$4389, 2, 0)*60)</f>
        <v>234.70267651689477</v>
      </c>
      <c r="T599" s="30">
        <f>IF(ISNA(VLOOKUP($A599,'Taxi in times'!$B$4389:$C$5084, 2, 0)), 'ICAO LTO Cycle times'!$D$8,VLOOKUP($A599,'Taxi in times'!$B$4389:$C$5084, 2, 0)*60)</f>
        <v>233.60379801467417</v>
      </c>
      <c r="U599" s="30">
        <f>IF(ISNA(VLOOKUP($A599,'Taxi in times'!$B$5085:$C$5749, 2, 0)), 'ICAO LTO Cycle times'!$D$8,VLOOKUP($A599,'Taxi in times'!$B$5085:$C$5749, 2, 0)*60)</f>
        <v>236.09775967413441</v>
      </c>
      <c r="V599" s="30">
        <f>IF(ISNA(VLOOKUP($A599,'Taxi in times'!$B$5750:$C$6509, 2, 0)), 'ICAO LTO Cycle times'!$D$8,VLOOKUP($A599,'Taxi in times'!$B$5750:$C$6509, 2, 0)*60)</f>
        <v>240.3792250618302</v>
      </c>
      <c r="W599" s="30">
        <f>IF(ISNA(VLOOKUP($A599,'Taxi in times'!$B$6510:$C$7239, 2, 0)), 'ICAO LTO Cycle times'!$D$8,VLOOKUP($A599,'Taxi in times'!$B$6510:$C$7239, 2, 0)*60)</f>
        <v>220.27104136947219</v>
      </c>
    </row>
    <row r="600" spans="1:23">
      <c r="A600" s="3" t="s">
        <v>849</v>
      </c>
      <c r="B600" s="30">
        <f>IF(ISNA(VLOOKUP($A600,' Taxi out times'!$B$2:$C$483, 2, 0)), 'ICAO LTO Cycle times'!$D$7,VLOOKUP($A600,' Taxi out times'!$B$2:$C$483, 2, 0)*60)</f>
        <v>462.60223048327134</v>
      </c>
      <c r="C600" s="30">
        <f>IF(ISNA(VLOOKUP($A600,' Taxi out times'!$B$484:$C$1071, 2, 0)), 'ICAO LTO Cycle times'!$D$7,VLOOKUP($A600,' Taxi out times'!$B$484:$C$1071, 2, 0)*60)</f>
        <v>439.1608391608392</v>
      </c>
      <c r="D600" s="30">
        <f>IF(ISNA(VLOOKUP($A600,' Taxi out times'!$B$1072:$C$1692, 2, 0)), 'ICAO LTO Cycle times'!$D$7,VLOOKUP($A600,' Taxi out times'!$B$1072:$C$1692, 2, 0)*60)</f>
        <v>411.75406871609408</v>
      </c>
      <c r="E600" s="30">
        <f>IF(ISNA(VLOOKUP($A600,' Taxi out times'!$B$1693:$C$2329, 2, 0)), 'ICAO LTO Cycle times'!$D$7,VLOOKUP($A600,' Taxi out times'!$B$1693:$C$2329, 2, 0)*60)</f>
        <v>410.93328663981788</v>
      </c>
      <c r="F600" s="30">
        <f>IF(ISNA(VLOOKUP($A600,' Taxi out times'!$B$2330:$C$2997, 2, 0)), 'ICAO LTO Cycle times'!$D$7,VLOOKUP($A600,' Taxi out times'!$B$2330:$C$2997, 2, 0)*60)</f>
        <v>442.83903252710593</v>
      </c>
      <c r="G600" s="30">
        <f>IF(ISNA(VLOOKUP($A600,' Taxi out times'!$B$2998:$C$3661, 2, 0)), 'ICAO LTO Cycle times'!$D$7,VLOOKUP($A600,' Taxi out times'!$B$2998:$C$3661, 2, 0)*60)</f>
        <v>526.73916856691801</v>
      </c>
      <c r="H600" s="30">
        <f>IF(ISNA(VLOOKUP($A600,' Taxi out times'!$B$3662:$C$4362, 2, 0)), 'ICAO LTO Cycle times'!$D$7,VLOOKUP($A600,' Taxi out times'!$B$3662:$C$4362, 2, 0)*60)</f>
        <v>535.63947274670466</v>
      </c>
      <c r="I600" s="30">
        <f>IF(ISNA(VLOOKUP($A600,' Taxi out times'!$B$4363:$C$5052, 2, 0)), 'ICAO LTO Cycle times'!$D$7,VLOOKUP($A600,' Taxi out times'!$B$4363:$C$5052, 2, 0)*60)</f>
        <v>512.55131964809391</v>
      </c>
      <c r="J600" s="30">
        <f>IF(ISNA(VLOOKUP($A600,' Taxi out times'!$B$5053:$C$5713, 2, 0)), 'ICAO LTO Cycle times'!$D$7,VLOOKUP($A600,' Taxi out times'!$B$5053:$C$5713, 2, 0)*60)</f>
        <v>474.78991596638656</v>
      </c>
      <c r="K600" s="30">
        <f>IF(ISNA(VLOOKUP($A600,' Taxi out times'!$B$5714:$C$6466, 2, 0)), 'ICAO LTO Cycle times'!$D$7,VLOOKUP($A600,' Taxi out times'!$B$5713:$C$6466, 2, 0)*60)</f>
        <v>528.52941176470586</v>
      </c>
      <c r="L600" s="30">
        <f>IF(ISNA(VLOOKUP($A600,' Taxi out times'!$B$6467:$C$7195, 2, 0)), 'ICAO LTO Cycle times'!$D$7,VLOOKUP($A600,' Taxi out times'!$B$6467:$C$7195, 2, 0)*60)</f>
        <v>559.2964824120603</v>
      </c>
      <c r="M600" s="30">
        <f>IF(ISNA(VLOOKUP($A600,'Taxi in times'!$B$2:$C$483, 2, 0)), 'ICAO LTO Cycle times'!$D$8,VLOOKUP($A600,'Taxi in times'!$B$2:$C$483, 2, 0)*60)</f>
        <v>238.68131868131869</v>
      </c>
      <c r="N600" s="30">
        <f>IF(ISNA(VLOOKUP($A600,'Taxi in times'!$B$483:$C$1074, 2, 0)), 'ICAO LTO Cycle times'!$D$8,VLOOKUP($A600,'Taxi in times'!$B$483:$C$1074, 2, 0)*60)</f>
        <v>228.94348894348894</v>
      </c>
      <c r="O600" s="30">
        <f>IF(ISNA(VLOOKUP($A600,'Taxi in times'!$B$1074:$C$1700, 2, 0)), 'ICAO LTO Cycle times'!$D$8,VLOOKUP($A600,'Taxi in times'!$B$1074:$C$1700, 2, 0)*60)</f>
        <v>207.1562952243126</v>
      </c>
      <c r="P600" s="30">
        <f>IF(ISNA(VLOOKUP($A600,'Taxi in times'!$B$1700:$C$2346, 2, 0)), 'ICAO LTO Cycle times'!$D$8,VLOOKUP($A600,'Taxi in times'!$B$1700:$C$2346, 2, 0)*60)</f>
        <v>206.0906069616932</v>
      </c>
      <c r="Q600" s="30">
        <f>IF(ISNA(VLOOKUP($A600,'Taxi in times'!$B$2346:$C$3020, 2, 0)), 'ICAO LTO Cycle times'!$D$8,VLOOKUP($A600,'Taxi in times'!$B$2346:$C$3020, 2, 0)*60)</f>
        <v>206.19548872180451</v>
      </c>
      <c r="R600" s="30">
        <f>IF(ISNA(VLOOKUP($A600,'Taxi in times'!$B$3020:$C$3684, 2, 0)), 'ICAO LTO Cycle times'!$D$8,VLOOKUP($A600,'Taxi in times'!$B$3020:$C$3684, 2, 0)*60)</f>
        <v>216.12168653264541</v>
      </c>
      <c r="S600" s="30">
        <f>IF(ISNA(VLOOKUP($A600,'Taxi in times'!$B$3684:$C$4389, 2, 0)), 'ICAO LTO Cycle times'!$D$8,VLOOKUP($A600,'Taxi in times'!$B$3684:$C$4389, 2, 0)*60)</f>
        <v>225.70404872805449</v>
      </c>
      <c r="T600" s="30">
        <f>IF(ISNA(VLOOKUP($A600,'Taxi in times'!$B$4389:$C$5084, 2, 0)), 'ICAO LTO Cycle times'!$D$8,VLOOKUP($A600,'Taxi in times'!$B$4389:$C$5084, 2, 0)*60)</f>
        <v>214.41176470588238</v>
      </c>
      <c r="U600" s="30">
        <f>IF(ISNA(VLOOKUP($A600,'Taxi in times'!$B$5085:$C$5749, 2, 0)), 'ICAO LTO Cycle times'!$D$8,VLOOKUP($A600,'Taxi in times'!$B$5085:$C$5749, 2, 0)*60)</f>
        <v>233.46368715083798</v>
      </c>
      <c r="V600" s="30">
        <f>IF(ISNA(VLOOKUP($A600,'Taxi in times'!$B$5750:$C$6509, 2, 0)), 'ICAO LTO Cycle times'!$D$8,VLOOKUP($A600,'Taxi in times'!$B$5750:$C$6509, 2, 0)*60)</f>
        <v>222.7810650887574</v>
      </c>
      <c r="W600" s="30">
        <f>IF(ISNA(VLOOKUP($A600,'Taxi in times'!$B$6510:$C$7239, 2, 0)), 'ICAO LTO Cycle times'!$D$8,VLOOKUP($A600,'Taxi in times'!$B$6510:$C$7239, 2, 0)*60)</f>
        <v>191.70731707317074</v>
      </c>
    </row>
    <row r="601" spans="1:23">
      <c r="A601" s="3" t="s">
        <v>850</v>
      </c>
      <c r="B601" s="30">
        <f>IF(ISNA(VLOOKUP($A601,' Taxi out times'!$B$2:$C$483, 2, 0)), 'ICAO LTO Cycle times'!$D$7,VLOOKUP($A601,' Taxi out times'!$B$2:$C$483, 2, 0)*60)</f>
        <v>1140</v>
      </c>
      <c r="C601" s="30">
        <f>IF(ISNA(VLOOKUP($A601,' Taxi out times'!$B$484:$C$1071, 2, 0)), 'ICAO LTO Cycle times'!$D$7,VLOOKUP($A601,' Taxi out times'!$B$484:$C$1071, 2, 0)*60)</f>
        <v>1140</v>
      </c>
      <c r="D601" s="30">
        <f>IF(ISNA(VLOOKUP($A601,' Taxi out times'!$B$1072:$C$1692, 2, 0)), 'ICAO LTO Cycle times'!$D$7,VLOOKUP($A601,' Taxi out times'!$B$1072:$C$1692, 2, 0)*60)</f>
        <v>268.40336134453781</v>
      </c>
      <c r="E601" s="30">
        <f>IF(ISNA(VLOOKUP($A601,' Taxi out times'!$B$1693:$C$2329, 2, 0)), 'ICAO LTO Cycle times'!$D$7,VLOOKUP($A601,' Taxi out times'!$B$1693:$C$2329, 2, 0)*60)</f>
        <v>269.12378303198886</v>
      </c>
      <c r="F601" s="30">
        <f>IF(ISNA(VLOOKUP($A601,' Taxi out times'!$B$2330:$C$2997, 2, 0)), 'ICAO LTO Cycle times'!$D$7,VLOOKUP($A601,' Taxi out times'!$B$2330:$C$2997, 2, 0)*60)</f>
        <v>289.97326203208559</v>
      </c>
      <c r="G601" s="30">
        <f>IF(ISNA(VLOOKUP($A601,' Taxi out times'!$B$2998:$C$3661, 2, 0)), 'ICAO LTO Cycle times'!$D$7,VLOOKUP($A601,' Taxi out times'!$B$2998:$C$3661, 2, 0)*60)</f>
        <v>358.73493975903614</v>
      </c>
      <c r="H601" s="30">
        <f>IF(ISNA(VLOOKUP($A601,' Taxi out times'!$B$3662:$C$4362, 2, 0)), 'ICAO LTO Cycle times'!$D$7,VLOOKUP($A601,' Taxi out times'!$B$3662:$C$4362, 2, 0)*60)</f>
        <v>337.82234957020057</v>
      </c>
      <c r="I601" s="30">
        <f>IF(ISNA(VLOOKUP($A601,' Taxi out times'!$B$4363:$C$5052, 2, 0)), 'ICAO LTO Cycle times'!$D$7,VLOOKUP($A601,' Taxi out times'!$B$4363:$C$5052, 2, 0)*60)</f>
        <v>1140</v>
      </c>
      <c r="J601" s="30">
        <f>IF(ISNA(VLOOKUP($A601,' Taxi out times'!$B$5053:$C$5713, 2, 0)), 'ICAO LTO Cycle times'!$D$7,VLOOKUP($A601,' Taxi out times'!$B$5053:$C$5713, 2, 0)*60)</f>
        <v>1140</v>
      </c>
      <c r="K601" s="30">
        <f>IF(ISNA(VLOOKUP($A601,' Taxi out times'!$B$5714:$C$6466, 2, 0)), 'ICAO LTO Cycle times'!$D$7,VLOOKUP($A601,' Taxi out times'!$B$5713:$C$6466, 2, 0)*60)</f>
        <v>413.63636363636363</v>
      </c>
      <c r="L601" s="30">
        <f>IF(ISNA(VLOOKUP($A601,' Taxi out times'!$B$6467:$C$7195, 2, 0)), 'ICAO LTO Cycle times'!$D$7,VLOOKUP($A601,' Taxi out times'!$B$6467:$C$7195, 2, 0)*60)</f>
        <v>1140</v>
      </c>
      <c r="M601" s="30">
        <f>IF(ISNA(VLOOKUP($A601,'Taxi in times'!$B$2:$C$483, 2, 0)), 'ICAO LTO Cycle times'!$D$8,VLOOKUP($A601,'Taxi in times'!$B$2:$C$483, 2, 0)*60)</f>
        <v>420</v>
      </c>
      <c r="N601" s="30">
        <f>IF(ISNA(VLOOKUP($A601,'Taxi in times'!$B$483:$C$1074, 2, 0)), 'ICAO LTO Cycle times'!$D$8,VLOOKUP($A601,'Taxi in times'!$B$483:$C$1074, 2, 0)*60)</f>
        <v>420</v>
      </c>
      <c r="O601" s="30">
        <f>IF(ISNA(VLOOKUP($A601,'Taxi in times'!$B$1074:$C$1700, 2, 0)), 'ICAO LTO Cycle times'!$D$8,VLOOKUP($A601,'Taxi in times'!$B$1074:$C$1700, 2, 0)*60)</f>
        <v>197.13080168776372</v>
      </c>
      <c r="P601" s="30">
        <f>IF(ISNA(VLOOKUP($A601,'Taxi in times'!$B$1700:$C$2346, 2, 0)), 'ICAO LTO Cycle times'!$D$8,VLOOKUP($A601,'Taxi in times'!$B$1700:$C$2346, 2, 0)*60)</f>
        <v>195.37604456824513</v>
      </c>
      <c r="Q601" s="30">
        <f>IF(ISNA(VLOOKUP($A601,'Taxi in times'!$B$2346:$C$3020, 2, 0)), 'ICAO LTO Cycle times'!$D$8,VLOOKUP($A601,'Taxi in times'!$B$2346:$C$3020, 2, 0)*60)</f>
        <v>194.535666218035</v>
      </c>
      <c r="R601" s="30">
        <f>IF(ISNA(VLOOKUP($A601,'Taxi in times'!$B$3020:$C$3684, 2, 0)), 'ICAO LTO Cycle times'!$D$8,VLOOKUP($A601,'Taxi in times'!$B$3020:$C$3684, 2, 0)*60)</f>
        <v>214</v>
      </c>
      <c r="S601" s="30">
        <f>IF(ISNA(VLOOKUP($A601,'Taxi in times'!$B$3684:$C$4389, 2, 0)), 'ICAO LTO Cycle times'!$D$8,VLOOKUP($A601,'Taxi in times'!$B$3684:$C$4389, 2, 0)*60)</f>
        <v>234.46685878962538</v>
      </c>
      <c r="T601" s="30">
        <f>IF(ISNA(VLOOKUP($A601,'Taxi in times'!$B$4389:$C$5084, 2, 0)), 'ICAO LTO Cycle times'!$D$8,VLOOKUP($A601,'Taxi in times'!$B$4389:$C$5084, 2, 0)*60)</f>
        <v>420</v>
      </c>
      <c r="U601" s="30">
        <f>IF(ISNA(VLOOKUP($A601,'Taxi in times'!$B$5085:$C$5749, 2, 0)), 'ICAO LTO Cycle times'!$D$8,VLOOKUP($A601,'Taxi in times'!$B$5085:$C$5749, 2, 0)*60)</f>
        <v>420</v>
      </c>
      <c r="V601" s="30">
        <f>IF(ISNA(VLOOKUP($A601,'Taxi in times'!$B$5750:$C$6509, 2, 0)), 'ICAO LTO Cycle times'!$D$8,VLOOKUP($A601,'Taxi in times'!$B$5750:$C$6509, 2, 0)*60)</f>
        <v>299.01639344262298</v>
      </c>
      <c r="W601" s="30">
        <f>IF(ISNA(VLOOKUP($A601,'Taxi in times'!$B$6510:$C$7239, 2, 0)), 'ICAO LTO Cycle times'!$D$8,VLOOKUP($A601,'Taxi in times'!$B$6510:$C$7239, 2, 0)*60)</f>
        <v>420</v>
      </c>
    </row>
    <row r="602" spans="1:23">
      <c r="A602" s="3" t="s">
        <v>851</v>
      </c>
      <c r="B602" s="30">
        <f>IF(ISNA(VLOOKUP($A602,' Taxi out times'!$B$2:$C$483, 2, 0)), 'ICAO LTO Cycle times'!$D$7,VLOOKUP($A602,' Taxi out times'!$B$2:$C$483, 2, 0)*60)</f>
        <v>577.16312056737593</v>
      </c>
      <c r="C602" s="30">
        <f>IF(ISNA(VLOOKUP($A602,' Taxi out times'!$B$484:$C$1071, 2, 0)), 'ICAO LTO Cycle times'!$D$7,VLOOKUP($A602,' Taxi out times'!$B$484:$C$1071, 2, 0)*60)</f>
        <v>605.3145197997269</v>
      </c>
      <c r="D602" s="30">
        <f>IF(ISNA(VLOOKUP($A602,' Taxi out times'!$B$1072:$C$1692, 2, 0)), 'ICAO LTO Cycle times'!$D$7,VLOOKUP($A602,' Taxi out times'!$B$1072:$C$1692, 2, 0)*60)</f>
        <v>609.80625931445604</v>
      </c>
      <c r="E602" s="30">
        <f>IF(ISNA(VLOOKUP($A602,' Taxi out times'!$B$1693:$C$2329, 2, 0)), 'ICAO LTO Cycle times'!$D$7,VLOOKUP($A602,' Taxi out times'!$B$1693:$C$2329, 2, 0)*60)</f>
        <v>623.18490566037735</v>
      </c>
      <c r="F602" s="30">
        <f>IF(ISNA(VLOOKUP($A602,' Taxi out times'!$B$2330:$C$2997, 2, 0)), 'ICAO LTO Cycle times'!$D$7,VLOOKUP($A602,' Taxi out times'!$B$2330:$C$2997, 2, 0)*60)</f>
        <v>639.81391489866064</v>
      </c>
      <c r="G602" s="30">
        <f>IF(ISNA(VLOOKUP($A602,' Taxi out times'!$B$2998:$C$3661, 2, 0)), 'ICAO LTO Cycle times'!$D$7,VLOOKUP($A602,' Taxi out times'!$B$2998:$C$3661, 2, 0)*60)</f>
        <v>640.22483392948391</v>
      </c>
      <c r="H602" s="30">
        <f>IF(ISNA(VLOOKUP($A602,' Taxi out times'!$B$3662:$C$4362, 2, 0)), 'ICAO LTO Cycle times'!$D$7,VLOOKUP($A602,' Taxi out times'!$B$3662:$C$4362, 2, 0)*60)</f>
        <v>631.5322580645161</v>
      </c>
      <c r="I602" s="30">
        <f>IF(ISNA(VLOOKUP($A602,' Taxi out times'!$B$4363:$C$5052, 2, 0)), 'ICAO LTO Cycle times'!$D$7,VLOOKUP($A602,' Taxi out times'!$B$4363:$C$5052, 2, 0)*60)</f>
        <v>646.24664879356567</v>
      </c>
      <c r="J602" s="30">
        <f>IF(ISNA(VLOOKUP($A602,' Taxi out times'!$B$5053:$C$5713, 2, 0)), 'ICAO LTO Cycle times'!$D$7,VLOOKUP($A602,' Taxi out times'!$B$5053:$C$5713, 2, 0)*60)</f>
        <v>657.18391470622316</v>
      </c>
      <c r="K602" s="30">
        <f>IF(ISNA(VLOOKUP($A602,' Taxi out times'!$B$5714:$C$6466, 2, 0)), 'ICAO LTO Cycle times'!$D$7,VLOOKUP($A602,' Taxi out times'!$B$5713:$C$6466, 2, 0)*60)</f>
        <v>681.67285289037522</v>
      </c>
      <c r="L602" s="30">
        <f>IF(ISNA(VLOOKUP($A602,' Taxi out times'!$B$6467:$C$7195, 2, 0)), 'ICAO LTO Cycle times'!$D$7,VLOOKUP($A602,' Taxi out times'!$B$6467:$C$7195, 2, 0)*60)</f>
        <v>660.90556099537434</v>
      </c>
      <c r="M602" s="30">
        <f>IF(ISNA(VLOOKUP($A602,'Taxi in times'!$B$2:$C$483, 2, 0)), 'ICAO LTO Cycle times'!$D$8,VLOOKUP($A602,'Taxi in times'!$B$2:$C$483, 2, 0)*60)</f>
        <v>290.15838339705078</v>
      </c>
      <c r="N602" s="30">
        <f>IF(ISNA(VLOOKUP($A602,'Taxi in times'!$B$483:$C$1074, 2, 0)), 'ICAO LTO Cycle times'!$D$8,VLOOKUP($A602,'Taxi in times'!$B$483:$C$1074, 2, 0)*60)</f>
        <v>298.53952046677</v>
      </c>
      <c r="O602" s="30">
        <f>IF(ISNA(VLOOKUP($A602,'Taxi in times'!$B$1074:$C$1700, 2, 0)), 'ICAO LTO Cycle times'!$D$8,VLOOKUP($A602,'Taxi in times'!$B$1074:$C$1700, 2, 0)*60)</f>
        <v>300.43247721623857</v>
      </c>
      <c r="P602" s="30">
        <f>IF(ISNA(VLOOKUP($A602,'Taxi in times'!$B$1700:$C$2346, 2, 0)), 'ICAO LTO Cycle times'!$D$8,VLOOKUP($A602,'Taxi in times'!$B$1700:$C$2346, 2, 0)*60)</f>
        <v>300.11979345955251</v>
      </c>
      <c r="Q602" s="30">
        <f>IF(ISNA(VLOOKUP($A602,'Taxi in times'!$B$2346:$C$3020, 2, 0)), 'ICAO LTO Cycle times'!$D$8,VLOOKUP($A602,'Taxi in times'!$B$2346:$C$3020, 2, 0)*60)</f>
        <v>288.37482219061167</v>
      </c>
      <c r="R602" s="30">
        <f>IF(ISNA(VLOOKUP($A602,'Taxi in times'!$B$3020:$C$3684, 2, 0)), 'ICAO LTO Cycle times'!$D$8,VLOOKUP($A602,'Taxi in times'!$B$3020:$C$3684, 2, 0)*60)</f>
        <v>286.91045369371415</v>
      </c>
      <c r="S602" s="30">
        <f>IF(ISNA(VLOOKUP($A602,'Taxi in times'!$B$3684:$C$4389, 2, 0)), 'ICAO LTO Cycle times'!$D$8,VLOOKUP($A602,'Taxi in times'!$B$3684:$C$4389, 2, 0)*60)</f>
        <v>295.53872556334875</v>
      </c>
      <c r="T602" s="30">
        <f>IF(ISNA(VLOOKUP($A602,'Taxi in times'!$B$4389:$C$5084, 2, 0)), 'ICAO LTO Cycle times'!$D$8,VLOOKUP($A602,'Taxi in times'!$B$4389:$C$5084, 2, 0)*60)</f>
        <v>287.4108832807571</v>
      </c>
      <c r="U602" s="30">
        <f>IF(ISNA(VLOOKUP($A602,'Taxi in times'!$B$5085:$C$5749, 2, 0)), 'ICAO LTO Cycle times'!$D$8,VLOOKUP($A602,'Taxi in times'!$B$5085:$C$5749, 2, 0)*60)</f>
        <v>281.60610969682944</v>
      </c>
      <c r="V602" s="30">
        <f>IF(ISNA(VLOOKUP($A602,'Taxi in times'!$B$5750:$C$6509, 2, 0)), 'ICAO LTO Cycle times'!$D$8,VLOOKUP($A602,'Taxi in times'!$B$5750:$C$6509, 2, 0)*60)</f>
        <v>283.04131866514587</v>
      </c>
      <c r="W602" s="30">
        <f>IF(ISNA(VLOOKUP($A602,'Taxi in times'!$B$6510:$C$7239, 2, 0)), 'ICAO LTO Cycle times'!$D$8,VLOOKUP($A602,'Taxi in times'!$B$6510:$C$7239, 2, 0)*60)</f>
        <v>293.72850495650414</v>
      </c>
    </row>
    <row r="603" spans="1:23">
      <c r="A603" s="3" t="s">
        <v>852</v>
      </c>
      <c r="B603" s="30">
        <f>IF(ISNA(VLOOKUP($A603,' Taxi out times'!$B$2:$C$483, 2, 0)), 'ICAO LTO Cycle times'!$D$7,VLOOKUP($A603,' Taxi out times'!$B$2:$C$483, 2, 0)*60)</f>
        <v>1140</v>
      </c>
      <c r="C603" s="30">
        <f>IF(ISNA(VLOOKUP($A603,' Taxi out times'!$B$484:$C$1071, 2, 0)), 'ICAO LTO Cycle times'!$D$7,VLOOKUP($A603,' Taxi out times'!$B$484:$C$1071, 2, 0)*60)</f>
        <v>1140</v>
      </c>
      <c r="D603" s="30">
        <f>IF(ISNA(VLOOKUP($A603,' Taxi out times'!$B$1072:$C$1692, 2, 0)), 'ICAO LTO Cycle times'!$D$7,VLOOKUP($A603,' Taxi out times'!$B$1072:$C$1692, 2, 0)*60)</f>
        <v>331.53564899451555</v>
      </c>
      <c r="E603" s="30">
        <f>IF(ISNA(VLOOKUP($A603,' Taxi out times'!$B$1693:$C$2329, 2, 0)), 'ICAO LTO Cycle times'!$D$7,VLOOKUP($A603,' Taxi out times'!$B$1693:$C$2329, 2, 0)*60)</f>
        <v>301.64516129032256</v>
      </c>
      <c r="F603" s="30">
        <f>IF(ISNA(VLOOKUP($A603,' Taxi out times'!$B$2330:$C$2997, 2, 0)), 'ICAO LTO Cycle times'!$D$7,VLOOKUP($A603,' Taxi out times'!$B$2330:$C$2997, 2, 0)*60)</f>
        <v>311.20122417750576</v>
      </c>
      <c r="G603" s="30">
        <f>IF(ISNA(VLOOKUP($A603,' Taxi out times'!$B$2998:$C$3661, 2, 0)), 'ICAO LTO Cycle times'!$D$7,VLOOKUP($A603,' Taxi out times'!$B$2998:$C$3661, 2, 0)*60)</f>
        <v>314.7729083665339</v>
      </c>
      <c r="H603" s="30">
        <f>IF(ISNA(VLOOKUP($A603,' Taxi out times'!$B$3662:$C$4362, 2, 0)), 'ICAO LTO Cycle times'!$D$7,VLOOKUP($A603,' Taxi out times'!$B$3662:$C$4362, 2, 0)*60)</f>
        <v>337.72315653298836</v>
      </c>
      <c r="I603" s="30">
        <f>IF(ISNA(VLOOKUP($A603,' Taxi out times'!$B$4363:$C$5052, 2, 0)), 'ICAO LTO Cycle times'!$D$7,VLOOKUP($A603,' Taxi out times'!$B$4363:$C$5052, 2, 0)*60)</f>
        <v>446.08695652173913</v>
      </c>
      <c r="J603" s="30">
        <f>IF(ISNA(VLOOKUP($A603,' Taxi out times'!$B$5053:$C$5713, 2, 0)), 'ICAO LTO Cycle times'!$D$7,VLOOKUP($A603,' Taxi out times'!$B$5053:$C$5713, 2, 0)*60)</f>
        <v>480.55045871559633</v>
      </c>
      <c r="K603" s="30">
        <f>IF(ISNA(VLOOKUP($A603,' Taxi out times'!$B$5714:$C$6466, 2, 0)), 'ICAO LTO Cycle times'!$D$7,VLOOKUP($A603,' Taxi out times'!$B$5713:$C$6466, 2, 0)*60)</f>
        <v>467.25</v>
      </c>
      <c r="L603" s="30">
        <f>IF(ISNA(VLOOKUP($A603,' Taxi out times'!$B$6467:$C$7195, 2, 0)), 'ICAO LTO Cycle times'!$D$7,VLOOKUP($A603,' Taxi out times'!$B$6467:$C$7195, 2, 0)*60)</f>
        <v>430.16528925619838</v>
      </c>
      <c r="M603" s="30">
        <f>IF(ISNA(VLOOKUP($A603,'Taxi in times'!$B$2:$C$483, 2, 0)), 'ICAO LTO Cycle times'!$D$8,VLOOKUP($A603,'Taxi in times'!$B$2:$C$483, 2, 0)*60)</f>
        <v>420</v>
      </c>
      <c r="N603" s="30">
        <f>IF(ISNA(VLOOKUP($A603,'Taxi in times'!$B$483:$C$1074, 2, 0)), 'ICAO LTO Cycle times'!$D$8,VLOOKUP($A603,'Taxi in times'!$B$483:$C$1074, 2, 0)*60)</f>
        <v>420</v>
      </c>
      <c r="O603" s="30">
        <f>IF(ISNA(VLOOKUP($A603,'Taxi in times'!$B$1074:$C$1700, 2, 0)), 'ICAO LTO Cycle times'!$D$8,VLOOKUP($A603,'Taxi in times'!$B$1074:$C$1700, 2, 0)*60)</f>
        <v>185.34818941504179</v>
      </c>
      <c r="P603" s="30">
        <f>IF(ISNA(VLOOKUP($A603,'Taxi in times'!$B$1700:$C$2346, 2, 0)), 'ICAO LTO Cycle times'!$D$8,VLOOKUP($A603,'Taxi in times'!$B$1700:$C$2346, 2, 0)*60)</f>
        <v>185.86797066014671</v>
      </c>
      <c r="Q603" s="30">
        <f>IF(ISNA(VLOOKUP($A603,'Taxi in times'!$B$2346:$C$3020, 2, 0)), 'ICAO LTO Cycle times'!$D$8,VLOOKUP($A603,'Taxi in times'!$B$2346:$C$3020, 2, 0)*60)</f>
        <v>190.78703703703704</v>
      </c>
      <c r="R603" s="30">
        <f>IF(ISNA(VLOOKUP($A603,'Taxi in times'!$B$3020:$C$3684, 2, 0)), 'ICAO LTO Cycle times'!$D$8,VLOOKUP($A603,'Taxi in times'!$B$3020:$C$3684, 2, 0)*60)</f>
        <v>186.93418940609951</v>
      </c>
      <c r="S603" s="30">
        <f>IF(ISNA(VLOOKUP($A603,'Taxi in times'!$B$3684:$C$4389, 2, 0)), 'ICAO LTO Cycle times'!$D$8,VLOOKUP($A603,'Taxi in times'!$B$3684:$C$4389, 2, 0)*60)</f>
        <v>218.125</v>
      </c>
      <c r="T603" s="30">
        <f>IF(ISNA(VLOOKUP($A603,'Taxi in times'!$B$4389:$C$5084, 2, 0)), 'ICAO LTO Cycle times'!$D$8,VLOOKUP($A603,'Taxi in times'!$B$4389:$C$5084, 2, 0)*60)</f>
        <v>282.61904761904765</v>
      </c>
      <c r="U603" s="30">
        <f>IF(ISNA(VLOOKUP($A603,'Taxi in times'!$B$5085:$C$5749, 2, 0)), 'ICAO LTO Cycle times'!$D$8,VLOOKUP($A603,'Taxi in times'!$B$5085:$C$5749, 2, 0)*60)</f>
        <v>341.70403587443946</v>
      </c>
      <c r="V603" s="30">
        <f>IF(ISNA(VLOOKUP($A603,'Taxi in times'!$B$5750:$C$6509, 2, 0)), 'ICAO LTO Cycle times'!$D$8,VLOOKUP($A603,'Taxi in times'!$B$5750:$C$6509, 2, 0)*60)</f>
        <v>313.94190871369295</v>
      </c>
      <c r="W603" s="30">
        <f>IF(ISNA(VLOOKUP($A603,'Taxi in times'!$B$6510:$C$7239, 2, 0)), 'ICAO LTO Cycle times'!$D$8,VLOOKUP($A603,'Taxi in times'!$B$6510:$C$7239, 2, 0)*60)</f>
        <v>295.45816733067727</v>
      </c>
    </row>
    <row r="604" spans="1:23">
      <c r="A604" s="3" t="s">
        <v>853</v>
      </c>
      <c r="B604" s="30">
        <f>IF(ISNA(VLOOKUP($A604,' Taxi out times'!$B$2:$C$483, 2, 0)), 'ICAO LTO Cycle times'!$D$7,VLOOKUP($A604,' Taxi out times'!$B$2:$C$483, 2, 0)*60)</f>
        <v>695.1138930722891</v>
      </c>
      <c r="C604" s="30">
        <f>IF(ISNA(VLOOKUP($A604,' Taxi out times'!$B$484:$C$1071, 2, 0)), 'ICAO LTO Cycle times'!$D$7,VLOOKUP($A604,' Taxi out times'!$B$484:$C$1071, 2, 0)*60)</f>
        <v>718.41601743834008</v>
      </c>
      <c r="D604" s="30">
        <f>IF(ISNA(VLOOKUP($A604,' Taxi out times'!$B$1072:$C$1692, 2, 0)), 'ICAO LTO Cycle times'!$D$7,VLOOKUP($A604,' Taxi out times'!$B$1072:$C$1692, 2, 0)*60)</f>
        <v>742.26345456985644</v>
      </c>
      <c r="E604" s="30">
        <f>IF(ISNA(VLOOKUP($A604,' Taxi out times'!$B$1693:$C$2329, 2, 0)), 'ICAO LTO Cycle times'!$D$7,VLOOKUP($A604,' Taxi out times'!$B$1693:$C$2329, 2, 0)*60)</f>
        <v>752.37262669034283</v>
      </c>
      <c r="F604" s="30">
        <f>IF(ISNA(VLOOKUP($A604,' Taxi out times'!$B$2330:$C$2997, 2, 0)), 'ICAO LTO Cycle times'!$D$7,VLOOKUP($A604,' Taxi out times'!$B$2330:$C$2997, 2, 0)*60)</f>
        <v>746.87076790087883</v>
      </c>
      <c r="G604" s="30">
        <f>IF(ISNA(VLOOKUP($A604,' Taxi out times'!$B$2998:$C$3661, 2, 0)), 'ICAO LTO Cycle times'!$D$7,VLOOKUP($A604,' Taxi out times'!$B$2998:$C$3661, 2, 0)*60)</f>
        <v>756.57300206521052</v>
      </c>
      <c r="H604" s="30">
        <f>IF(ISNA(VLOOKUP($A604,' Taxi out times'!$B$3662:$C$4362, 2, 0)), 'ICAO LTO Cycle times'!$D$7,VLOOKUP($A604,' Taxi out times'!$B$3662:$C$4362, 2, 0)*60)</f>
        <v>750.03212658834809</v>
      </c>
      <c r="I604" s="30">
        <f>IF(ISNA(VLOOKUP($A604,' Taxi out times'!$B$4363:$C$5052, 2, 0)), 'ICAO LTO Cycle times'!$D$7,VLOOKUP($A604,' Taxi out times'!$B$4363:$C$5052, 2, 0)*60)</f>
        <v>756.6180419251001</v>
      </c>
      <c r="J604" s="30">
        <f>IF(ISNA(VLOOKUP($A604,' Taxi out times'!$B$5053:$C$5713, 2, 0)), 'ICAO LTO Cycle times'!$D$7,VLOOKUP($A604,' Taxi out times'!$B$5053:$C$5713, 2, 0)*60)</f>
        <v>763.70246552444632</v>
      </c>
      <c r="K604" s="30">
        <f>IF(ISNA(VLOOKUP($A604,' Taxi out times'!$B$5714:$C$6466, 2, 0)), 'ICAO LTO Cycle times'!$D$7,VLOOKUP($A604,' Taxi out times'!$B$5713:$C$6466, 2, 0)*60)</f>
        <v>804.01433900676147</v>
      </c>
      <c r="L604" s="30">
        <f>IF(ISNA(VLOOKUP($A604,' Taxi out times'!$B$6467:$C$7195, 2, 0)), 'ICAO LTO Cycle times'!$D$7,VLOOKUP($A604,' Taxi out times'!$B$6467:$C$7195, 2, 0)*60)</f>
        <v>783.91686519346092</v>
      </c>
      <c r="M604" s="30">
        <f>IF(ISNA(VLOOKUP($A604,'Taxi in times'!$B$2:$C$483, 2, 0)), 'ICAO LTO Cycle times'!$D$8,VLOOKUP($A604,'Taxi in times'!$B$2:$C$483, 2, 0)*60)</f>
        <v>275.648287542341</v>
      </c>
      <c r="N604" s="30">
        <f>IF(ISNA(VLOOKUP($A604,'Taxi in times'!$B$483:$C$1074, 2, 0)), 'ICAO LTO Cycle times'!$D$8,VLOOKUP($A604,'Taxi in times'!$B$483:$C$1074, 2, 0)*60)</f>
        <v>296.15873658635348</v>
      </c>
      <c r="O604" s="30">
        <f>IF(ISNA(VLOOKUP($A604,'Taxi in times'!$B$1074:$C$1700, 2, 0)), 'ICAO LTO Cycle times'!$D$8,VLOOKUP($A604,'Taxi in times'!$B$1074:$C$1700, 2, 0)*60)</f>
        <v>292.13065123789022</v>
      </c>
      <c r="P604" s="30">
        <f>IF(ISNA(VLOOKUP($A604,'Taxi in times'!$B$1700:$C$2346, 2, 0)), 'ICAO LTO Cycle times'!$D$8,VLOOKUP($A604,'Taxi in times'!$B$1700:$C$2346, 2, 0)*60)</f>
        <v>301.60332663008285</v>
      </c>
      <c r="Q604" s="30">
        <f>IF(ISNA(VLOOKUP($A604,'Taxi in times'!$B$2346:$C$3020, 2, 0)), 'ICAO LTO Cycle times'!$D$8,VLOOKUP($A604,'Taxi in times'!$B$2346:$C$3020, 2, 0)*60)</f>
        <v>302.86728328672831</v>
      </c>
      <c r="R604" s="30">
        <f>IF(ISNA(VLOOKUP($A604,'Taxi in times'!$B$3020:$C$3684, 2, 0)), 'ICAO LTO Cycle times'!$D$8,VLOOKUP($A604,'Taxi in times'!$B$3020:$C$3684, 2, 0)*60)</f>
        <v>292.8470704147295</v>
      </c>
      <c r="S604" s="30">
        <f>IF(ISNA(VLOOKUP($A604,'Taxi in times'!$B$3684:$C$4389, 2, 0)), 'ICAO LTO Cycle times'!$D$8,VLOOKUP($A604,'Taxi in times'!$B$3684:$C$4389, 2, 0)*60)</f>
        <v>306.84830492242861</v>
      </c>
      <c r="T604" s="30">
        <f>IF(ISNA(VLOOKUP($A604,'Taxi in times'!$B$4389:$C$5084, 2, 0)), 'ICAO LTO Cycle times'!$D$8,VLOOKUP($A604,'Taxi in times'!$B$4389:$C$5084, 2, 0)*60)</f>
        <v>309.55289088651756</v>
      </c>
      <c r="U604" s="30">
        <f>IF(ISNA(VLOOKUP($A604,'Taxi in times'!$B$5085:$C$5749, 2, 0)), 'ICAO LTO Cycle times'!$D$8,VLOOKUP($A604,'Taxi in times'!$B$5085:$C$5749, 2, 0)*60)</f>
        <v>301.23731465844475</v>
      </c>
      <c r="V604" s="30">
        <f>IF(ISNA(VLOOKUP($A604,'Taxi in times'!$B$5750:$C$6509, 2, 0)), 'ICAO LTO Cycle times'!$D$8,VLOOKUP($A604,'Taxi in times'!$B$5750:$C$6509, 2, 0)*60)</f>
        <v>318.06276297335205</v>
      </c>
      <c r="W604" s="30">
        <f>IF(ISNA(VLOOKUP($A604,'Taxi in times'!$B$6510:$C$7239, 2, 0)), 'ICAO LTO Cycle times'!$D$8,VLOOKUP($A604,'Taxi in times'!$B$6510:$C$7239, 2, 0)*60)</f>
        <v>293.87348032145064</v>
      </c>
    </row>
    <row r="605" spans="1:23">
      <c r="A605" s="3" t="s">
        <v>854</v>
      </c>
      <c r="B605" s="30">
        <f>IF(ISNA(VLOOKUP($A605,' Taxi out times'!$B$2:$C$483, 2, 0)), 'ICAO LTO Cycle times'!$D$7,VLOOKUP($A605,' Taxi out times'!$B$2:$C$483, 2, 0)*60)</f>
        <v>1140</v>
      </c>
      <c r="C605" s="30">
        <f>IF(ISNA(VLOOKUP($A605,' Taxi out times'!$B$484:$C$1071, 2, 0)), 'ICAO LTO Cycle times'!$D$7,VLOOKUP($A605,' Taxi out times'!$B$484:$C$1071, 2, 0)*60)</f>
        <v>1140</v>
      </c>
      <c r="D605" s="30">
        <f>IF(ISNA(VLOOKUP($A605,' Taxi out times'!$B$1072:$C$1692, 2, 0)), 'ICAO LTO Cycle times'!$D$7,VLOOKUP($A605,' Taxi out times'!$B$1072:$C$1692, 2, 0)*60)</f>
        <v>266.30399999999997</v>
      </c>
      <c r="E605" s="30">
        <f>IF(ISNA(VLOOKUP($A605,' Taxi out times'!$B$1693:$C$2329, 2, 0)), 'ICAO LTO Cycle times'!$D$7,VLOOKUP($A605,' Taxi out times'!$B$1693:$C$2329, 2, 0)*60)</f>
        <v>266.37462235649548</v>
      </c>
      <c r="F605" s="30">
        <f>IF(ISNA(VLOOKUP($A605,' Taxi out times'!$B$2330:$C$2997, 2, 0)), 'ICAO LTO Cycle times'!$D$7,VLOOKUP($A605,' Taxi out times'!$B$2330:$C$2997, 2, 0)*60)</f>
        <v>291.23893805309734</v>
      </c>
      <c r="G605" s="30">
        <f>IF(ISNA(VLOOKUP($A605,' Taxi out times'!$B$2998:$C$3661, 2, 0)), 'ICAO LTO Cycle times'!$D$7,VLOOKUP($A605,' Taxi out times'!$B$2998:$C$3661, 2, 0)*60)</f>
        <v>364.64028776978421</v>
      </c>
      <c r="H605" s="30">
        <f>IF(ISNA(VLOOKUP($A605,' Taxi out times'!$B$3662:$C$4362, 2, 0)), 'ICAO LTO Cycle times'!$D$7,VLOOKUP($A605,' Taxi out times'!$B$3662:$C$4362, 2, 0)*60)</f>
        <v>328.78228782287823</v>
      </c>
      <c r="I605" s="30">
        <f>IF(ISNA(VLOOKUP($A605,' Taxi out times'!$B$4363:$C$5052, 2, 0)), 'ICAO LTO Cycle times'!$D$7,VLOOKUP($A605,' Taxi out times'!$B$4363:$C$5052, 2, 0)*60)</f>
        <v>1140</v>
      </c>
      <c r="J605" s="30">
        <f>IF(ISNA(VLOOKUP($A605,' Taxi out times'!$B$5053:$C$5713, 2, 0)), 'ICAO LTO Cycle times'!$D$7,VLOOKUP($A605,' Taxi out times'!$B$5053:$C$5713, 2, 0)*60)</f>
        <v>1140</v>
      </c>
      <c r="K605" s="30">
        <f>IF(ISNA(VLOOKUP($A605,' Taxi out times'!$B$5714:$C$6466, 2, 0)), 'ICAO LTO Cycle times'!$D$7,VLOOKUP($A605,' Taxi out times'!$B$5713:$C$6466, 2, 0)*60)</f>
        <v>1140</v>
      </c>
      <c r="L605" s="30">
        <f>IF(ISNA(VLOOKUP($A605,' Taxi out times'!$B$6467:$C$7195, 2, 0)), 'ICAO LTO Cycle times'!$D$7,VLOOKUP($A605,' Taxi out times'!$B$6467:$C$7195, 2, 0)*60)</f>
        <v>1140</v>
      </c>
      <c r="M605" s="30">
        <f>IF(ISNA(VLOOKUP($A605,'Taxi in times'!$B$2:$C$483, 2, 0)), 'ICAO LTO Cycle times'!$D$8,VLOOKUP($A605,'Taxi in times'!$B$2:$C$483, 2, 0)*60)</f>
        <v>420</v>
      </c>
      <c r="N605" s="30">
        <f>IF(ISNA(VLOOKUP($A605,'Taxi in times'!$B$483:$C$1074, 2, 0)), 'ICAO LTO Cycle times'!$D$8,VLOOKUP($A605,'Taxi in times'!$B$483:$C$1074, 2, 0)*60)</f>
        <v>420</v>
      </c>
      <c r="O605" s="30">
        <f>IF(ISNA(VLOOKUP($A605,'Taxi in times'!$B$1074:$C$1700, 2, 0)), 'ICAO LTO Cycle times'!$D$8,VLOOKUP($A605,'Taxi in times'!$B$1074:$C$1700, 2, 0)*60)</f>
        <v>193.37579617834396</v>
      </c>
      <c r="P605" s="30">
        <f>IF(ISNA(VLOOKUP($A605,'Taxi in times'!$B$1700:$C$2346, 2, 0)), 'ICAO LTO Cycle times'!$D$8,VLOOKUP($A605,'Taxi in times'!$B$1700:$C$2346, 2, 0)*60)</f>
        <v>193.57466063348417</v>
      </c>
      <c r="Q605" s="30">
        <f>IF(ISNA(VLOOKUP($A605,'Taxi in times'!$B$2346:$C$3020, 2, 0)), 'ICAO LTO Cycle times'!$D$8,VLOOKUP($A605,'Taxi in times'!$B$2346:$C$3020, 2, 0)*60)</f>
        <v>197.10487444608569</v>
      </c>
      <c r="R605" s="30">
        <f>IF(ISNA(VLOOKUP($A605,'Taxi in times'!$B$3020:$C$3684, 2, 0)), 'ICAO LTO Cycle times'!$D$8,VLOOKUP($A605,'Taxi in times'!$B$3020:$C$3684, 2, 0)*60)</f>
        <v>223.08797127468583</v>
      </c>
      <c r="S605" s="30">
        <f>IF(ISNA(VLOOKUP($A605,'Taxi in times'!$B$3684:$C$4389, 2, 0)), 'ICAO LTO Cycle times'!$D$8,VLOOKUP($A605,'Taxi in times'!$B$3684:$C$4389, 2, 0)*60)</f>
        <v>216.22222222222223</v>
      </c>
      <c r="T605" s="30">
        <f>IF(ISNA(VLOOKUP($A605,'Taxi in times'!$B$4389:$C$5084, 2, 0)), 'ICAO LTO Cycle times'!$D$8,VLOOKUP($A605,'Taxi in times'!$B$4389:$C$5084, 2, 0)*60)</f>
        <v>420</v>
      </c>
      <c r="U605" s="30">
        <f>IF(ISNA(VLOOKUP($A605,'Taxi in times'!$B$5085:$C$5749, 2, 0)), 'ICAO LTO Cycle times'!$D$8,VLOOKUP($A605,'Taxi in times'!$B$5085:$C$5749, 2, 0)*60)</f>
        <v>420</v>
      </c>
      <c r="V605" s="30">
        <f>IF(ISNA(VLOOKUP($A605,'Taxi in times'!$B$5750:$C$6509, 2, 0)), 'ICAO LTO Cycle times'!$D$8,VLOOKUP($A605,'Taxi in times'!$B$5750:$C$6509, 2, 0)*60)</f>
        <v>420</v>
      </c>
      <c r="W605" s="30">
        <f>IF(ISNA(VLOOKUP($A605,'Taxi in times'!$B$6510:$C$7239, 2, 0)), 'ICAO LTO Cycle times'!$D$8,VLOOKUP($A605,'Taxi in times'!$B$6510:$C$7239, 2, 0)*60)</f>
        <v>420</v>
      </c>
    </row>
    <row r="606" spans="1:23">
      <c r="A606" s="3" t="s">
        <v>1282</v>
      </c>
      <c r="B606" s="30">
        <f>IF(ISNA(VLOOKUP($A606,' Taxi out times'!$B$2:$C$483, 2, 0)), 'ICAO LTO Cycle times'!$D$7,VLOOKUP($A606,' Taxi out times'!$B$2:$C$483, 2, 0)*60)</f>
        <v>1140</v>
      </c>
      <c r="C606" s="30">
        <f>IF(ISNA(VLOOKUP($A606,' Taxi out times'!$B$484:$C$1071, 2, 0)), 'ICAO LTO Cycle times'!$D$7,VLOOKUP($A606,' Taxi out times'!$B$484:$C$1071, 2, 0)*60)</f>
        <v>1140</v>
      </c>
      <c r="D606" s="30">
        <f>IF(ISNA(VLOOKUP($A606,' Taxi out times'!$B$1072:$C$1692, 2, 0)), 'ICAO LTO Cycle times'!$D$7,VLOOKUP($A606,' Taxi out times'!$B$1072:$C$1692, 2, 0)*60)</f>
        <v>1140</v>
      </c>
      <c r="E606" s="30">
        <f>IF(ISNA(VLOOKUP($A606,' Taxi out times'!$B$1693:$C$2329, 2, 0)), 'ICAO LTO Cycle times'!$D$7,VLOOKUP($A606,' Taxi out times'!$B$1693:$C$2329, 2, 0)*60)</f>
        <v>1140</v>
      </c>
      <c r="F606" s="30">
        <f>IF(ISNA(VLOOKUP($A606,' Taxi out times'!$B$2330:$C$2997, 2, 0)), 'ICAO LTO Cycle times'!$D$7,VLOOKUP($A606,' Taxi out times'!$B$2330:$C$2997, 2, 0)*60)</f>
        <v>1140</v>
      </c>
      <c r="G606" s="30">
        <f>IF(ISNA(VLOOKUP($A606,' Taxi out times'!$B$2998:$C$3661, 2, 0)), 'ICAO LTO Cycle times'!$D$7,VLOOKUP($A606,' Taxi out times'!$B$2998:$C$3661, 2, 0)*60)</f>
        <v>1140</v>
      </c>
      <c r="H606" s="30">
        <f>IF(ISNA(VLOOKUP($A606,' Taxi out times'!$B$3662:$C$4362, 2, 0)), 'ICAO LTO Cycle times'!$D$7,VLOOKUP($A606,' Taxi out times'!$B$3662:$C$4362, 2, 0)*60)</f>
        <v>1140</v>
      </c>
      <c r="I606" s="30">
        <f>IF(ISNA(VLOOKUP($A606,' Taxi out times'!$B$4363:$C$5052, 2, 0)), 'ICAO LTO Cycle times'!$D$7,VLOOKUP($A606,' Taxi out times'!$B$4363:$C$5052, 2, 0)*60)</f>
        <v>1140</v>
      </c>
      <c r="J606" s="30">
        <f>IF(ISNA(VLOOKUP($A606,' Taxi out times'!$B$5053:$C$5713, 2, 0)), 'ICAO LTO Cycle times'!$D$7,VLOOKUP($A606,' Taxi out times'!$B$5053:$C$5713, 2, 0)*60)</f>
        <v>1140</v>
      </c>
      <c r="K606" s="30">
        <f>IF(ISNA(VLOOKUP($A606,' Taxi out times'!$B$5714:$C$6466, 2, 0)), 'ICAO LTO Cycle times'!$D$7,VLOOKUP($A606,' Taxi out times'!$B$5713:$C$6466, 2, 0)*60)</f>
        <v>480</v>
      </c>
      <c r="L606" s="30">
        <f>IF(ISNA(VLOOKUP($A606,' Taxi out times'!$B$6467:$C$7195, 2, 0)), 'ICAO LTO Cycle times'!$D$7,VLOOKUP($A606,' Taxi out times'!$B$6467:$C$7195, 2, 0)*60)</f>
        <v>394.86486486486484</v>
      </c>
      <c r="M606" s="30">
        <f>IF(ISNA(VLOOKUP($A606,'Taxi in times'!$B$2:$C$483, 2, 0)), 'ICAO LTO Cycle times'!$D$8,VLOOKUP($A606,'Taxi in times'!$B$2:$C$483, 2, 0)*60)</f>
        <v>420</v>
      </c>
      <c r="N606" s="30">
        <f>IF(ISNA(VLOOKUP($A606,'Taxi in times'!$B$483:$C$1074, 2, 0)), 'ICAO LTO Cycle times'!$D$8,VLOOKUP($A606,'Taxi in times'!$B$483:$C$1074, 2, 0)*60)</f>
        <v>420</v>
      </c>
      <c r="O606" s="30">
        <f>IF(ISNA(VLOOKUP($A606,'Taxi in times'!$B$1074:$C$1700, 2, 0)), 'ICAO LTO Cycle times'!$D$8,VLOOKUP($A606,'Taxi in times'!$B$1074:$C$1700, 2, 0)*60)</f>
        <v>420</v>
      </c>
      <c r="P606" s="30">
        <f>IF(ISNA(VLOOKUP($A606,'Taxi in times'!$B$1700:$C$2346, 2, 0)), 'ICAO LTO Cycle times'!$D$8,VLOOKUP($A606,'Taxi in times'!$B$1700:$C$2346, 2, 0)*60)</f>
        <v>420</v>
      </c>
      <c r="Q606" s="30">
        <f>IF(ISNA(VLOOKUP($A606,'Taxi in times'!$B$2346:$C$3020, 2, 0)), 'ICAO LTO Cycle times'!$D$8,VLOOKUP($A606,'Taxi in times'!$B$2346:$C$3020, 2, 0)*60)</f>
        <v>420</v>
      </c>
      <c r="R606" s="30">
        <f>IF(ISNA(VLOOKUP($A606,'Taxi in times'!$B$3020:$C$3684, 2, 0)), 'ICAO LTO Cycle times'!$D$8,VLOOKUP($A606,'Taxi in times'!$B$3020:$C$3684, 2, 0)*60)</f>
        <v>420</v>
      </c>
      <c r="S606" s="30">
        <f>IF(ISNA(VLOOKUP($A606,'Taxi in times'!$B$3684:$C$4389, 2, 0)), 'ICAO LTO Cycle times'!$D$8,VLOOKUP($A606,'Taxi in times'!$B$3684:$C$4389, 2, 0)*60)</f>
        <v>420</v>
      </c>
      <c r="T606" s="30">
        <f>IF(ISNA(VLOOKUP($A606,'Taxi in times'!$B$4389:$C$5084, 2, 0)), 'ICAO LTO Cycle times'!$D$8,VLOOKUP($A606,'Taxi in times'!$B$4389:$C$5084, 2, 0)*60)</f>
        <v>420</v>
      </c>
      <c r="U606" s="30">
        <f>IF(ISNA(VLOOKUP($A606,'Taxi in times'!$B$5085:$C$5749, 2, 0)), 'ICAO LTO Cycle times'!$D$8,VLOOKUP($A606,'Taxi in times'!$B$5085:$C$5749, 2, 0)*60)</f>
        <v>420</v>
      </c>
      <c r="V606" s="30">
        <f>IF(ISNA(VLOOKUP($A606,'Taxi in times'!$B$5750:$C$6509, 2, 0)), 'ICAO LTO Cycle times'!$D$8,VLOOKUP($A606,'Taxi in times'!$B$5750:$C$6509, 2, 0)*60)</f>
        <v>214.57627118644066</v>
      </c>
      <c r="W606" s="30">
        <f>IF(ISNA(VLOOKUP($A606,'Taxi in times'!$B$6510:$C$7239, 2, 0)), 'ICAO LTO Cycle times'!$D$8,VLOOKUP($A606,'Taxi in times'!$B$6510:$C$7239, 2, 0)*60)</f>
        <v>230</v>
      </c>
    </row>
    <row r="607" spans="1:23">
      <c r="A607" s="3" t="s">
        <v>855</v>
      </c>
      <c r="B607" s="30">
        <f>IF(ISNA(VLOOKUP($A607,' Taxi out times'!$B$2:$C$483, 2, 0)), 'ICAO LTO Cycle times'!$D$7,VLOOKUP($A607,' Taxi out times'!$B$2:$C$483, 2, 0)*60)</f>
        <v>559.8044009779951</v>
      </c>
      <c r="C607" s="30">
        <f>IF(ISNA(VLOOKUP($A607,' Taxi out times'!$B$484:$C$1071, 2, 0)), 'ICAO LTO Cycle times'!$D$7,VLOOKUP($A607,' Taxi out times'!$B$484:$C$1071, 2, 0)*60)</f>
        <v>574.55180442374854</v>
      </c>
      <c r="D607" s="30">
        <f>IF(ISNA(VLOOKUP($A607,' Taxi out times'!$B$1072:$C$1692, 2, 0)), 'ICAO LTO Cycle times'!$D$7,VLOOKUP($A607,' Taxi out times'!$B$1072:$C$1692, 2, 0)*60)</f>
        <v>580.46189376443419</v>
      </c>
      <c r="E607" s="30">
        <f>IF(ISNA(VLOOKUP($A607,' Taxi out times'!$B$1693:$C$2329, 2, 0)), 'ICAO LTO Cycle times'!$D$7,VLOOKUP($A607,' Taxi out times'!$B$1693:$C$2329, 2, 0)*60)</f>
        <v>634.79467258601551</v>
      </c>
      <c r="F607" s="30">
        <f>IF(ISNA(VLOOKUP($A607,' Taxi out times'!$B$2330:$C$2997, 2, 0)), 'ICAO LTO Cycle times'!$D$7,VLOOKUP($A607,' Taxi out times'!$B$2330:$C$2997, 2, 0)*60)</f>
        <v>617.18506360279025</v>
      </c>
      <c r="G607" s="30">
        <f>IF(ISNA(VLOOKUP($A607,' Taxi out times'!$B$2998:$C$3661, 2, 0)), 'ICAO LTO Cycle times'!$D$7,VLOOKUP($A607,' Taxi out times'!$B$2998:$C$3661, 2, 0)*60)</f>
        <v>618.06818181818176</v>
      </c>
      <c r="H607" s="30">
        <f>IF(ISNA(VLOOKUP($A607,' Taxi out times'!$B$3662:$C$4362, 2, 0)), 'ICAO LTO Cycle times'!$D$7,VLOOKUP($A607,' Taxi out times'!$B$3662:$C$4362, 2, 0)*60)</f>
        <v>620.55304740406325</v>
      </c>
      <c r="I607" s="30">
        <f>IF(ISNA(VLOOKUP($A607,' Taxi out times'!$B$4363:$C$5052, 2, 0)), 'ICAO LTO Cycle times'!$D$7,VLOOKUP($A607,' Taxi out times'!$B$4363:$C$5052, 2, 0)*60)</f>
        <v>608.46647230320696</v>
      </c>
      <c r="J607" s="30">
        <f>IF(ISNA(VLOOKUP($A607,' Taxi out times'!$B$5053:$C$5713, 2, 0)), 'ICAO LTO Cycle times'!$D$7,VLOOKUP($A607,' Taxi out times'!$B$5053:$C$5713, 2, 0)*60)</f>
        <v>624.07514450867052</v>
      </c>
      <c r="K607" s="30">
        <f>IF(ISNA(VLOOKUP($A607,' Taxi out times'!$B$5714:$C$6466, 2, 0)), 'ICAO LTO Cycle times'!$D$7,VLOOKUP($A607,' Taxi out times'!$B$5713:$C$6466, 2, 0)*60)</f>
        <v>616.72676837725385</v>
      </c>
      <c r="L607" s="30">
        <f>IF(ISNA(VLOOKUP($A607,' Taxi out times'!$B$6467:$C$7195, 2, 0)), 'ICAO LTO Cycle times'!$D$7,VLOOKUP($A607,' Taxi out times'!$B$6467:$C$7195, 2, 0)*60)</f>
        <v>615.42857142857144</v>
      </c>
      <c r="M607" s="30">
        <f>IF(ISNA(VLOOKUP($A607,'Taxi in times'!$B$2:$C$483, 2, 0)), 'ICAO LTO Cycle times'!$D$8,VLOOKUP($A607,'Taxi in times'!$B$2:$C$483, 2, 0)*60)</f>
        <v>194.90864799025579</v>
      </c>
      <c r="N607" s="30">
        <f>IF(ISNA(VLOOKUP($A607,'Taxi in times'!$B$483:$C$1074, 2, 0)), 'ICAO LTO Cycle times'!$D$8,VLOOKUP($A607,'Taxi in times'!$B$483:$C$1074, 2, 0)*60)</f>
        <v>199.87659082144236</v>
      </c>
      <c r="O607" s="30">
        <f>IF(ISNA(VLOOKUP($A607,'Taxi in times'!$B$1074:$C$1700, 2, 0)), 'ICAO LTO Cycle times'!$D$8,VLOOKUP($A607,'Taxi in times'!$B$1074:$C$1700, 2, 0)*60)</f>
        <v>209.40470696815873</v>
      </c>
      <c r="P607" s="30">
        <f>IF(ISNA(VLOOKUP($A607,'Taxi in times'!$B$1700:$C$2346, 2, 0)), 'ICAO LTO Cycle times'!$D$8,VLOOKUP($A607,'Taxi in times'!$B$1700:$C$2346, 2, 0)*60)</f>
        <v>219.26544240400668</v>
      </c>
      <c r="Q607" s="30">
        <f>IF(ISNA(VLOOKUP($A607,'Taxi in times'!$B$2346:$C$3020, 2, 0)), 'ICAO LTO Cycle times'!$D$8,VLOOKUP($A607,'Taxi in times'!$B$2346:$C$3020, 2, 0)*60)</f>
        <v>242.03265306122449</v>
      </c>
      <c r="R607" s="30">
        <f>IF(ISNA(VLOOKUP($A607,'Taxi in times'!$B$3020:$C$3684, 2, 0)), 'ICAO LTO Cycle times'!$D$8,VLOOKUP($A607,'Taxi in times'!$B$3020:$C$3684, 2, 0)*60)</f>
        <v>246.76923076923075</v>
      </c>
      <c r="S607" s="30">
        <f>IF(ISNA(VLOOKUP($A607,'Taxi in times'!$B$3684:$C$4389, 2, 0)), 'ICAO LTO Cycle times'!$D$8,VLOOKUP($A607,'Taxi in times'!$B$3684:$C$4389, 2, 0)*60)</f>
        <v>269.21768707482994</v>
      </c>
      <c r="T607" s="30">
        <f>IF(ISNA(VLOOKUP($A607,'Taxi in times'!$B$4389:$C$5084, 2, 0)), 'ICAO LTO Cycle times'!$D$8,VLOOKUP($A607,'Taxi in times'!$B$4389:$C$5084, 2, 0)*60)</f>
        <v>266.20649651972155</v>
      </c>
      <c r="U607" s="30">
        <f>IF(ISNA(VLOOKUP($A607,'Taxi in times'!$B$5085:$C$5749, 2, 0)), 'ICAO LTO Cycle times'!$D$8,VLOOKUP($A607,'Taxi in times'!$B$5085:$C$5749, 2, 0)*60)</f>
        <v>278.85411651420316</v>
      </c>
      <c r="V607" s="30">
        <f>IF(ISNA(VLOOKUP($A607,'Taxi in times'!$B$5750:$C$6509, 2, 0)), 'ICAO LTO Cycle times'!$D$8,VLOOKUP($A607,'Taxi in times'!$B$5750:$C$6509, 2, 0)*60)</f>
        <v>267.94634597594819</v>
      </c>
      <c r="W607" s="30">
        <f>IF(ISNA(VLOOKUP($A607,'Taxi in times'!$B$6510:$C$7239, 2, 0)), 'ICAO LTO Cycle times'!$D$8,VLOOKUP($A607,'Taxi in times'!$B$6510:$C$7239, 2, 0)*60)</f>
        <v>278.37528604118995</v>
      </c>
    </row>
    <row r="608" spans="1:23">
      <c r="A608" s="3" t="s">
        <v>1283</v>
      </c>
      <c r="B608" s="30">
        <f>IF(ISNA(VLOOKUP($A608,' Taxi out times'!$B$2:$C$483, 2, 0)), 'ICAO LTO Cycle times'!$D$7,VLOOKUP($A608,' Taxi out times'!$B$2:$C$483, 2, 0)*60)</f>
        <v>1140</v>
      </c>
      <c r="C608" s="30">
        <f>IF(ISNA(VLOOKUP($A608,' Taxi out times'!$B$484:$C$1071, 2, 0)), 'ICAO LTO Cycle times'!$D$7,VLOOKUP($A608,' Taxi out times'!$B$484:$C$1071, 2, 0)*60)</f>
        <v>1140</v>
      </c>
      <c r="D608" s="30">
        <f>IF(ISNA(VLOOKUP($A608,' Taxi out times'!$B$1072:$C$1692, 2, 0)), 'ICAO LTO Cycle times'!$D$7,VLOOKUP($A608,' Taxi out times'!$B$1072:$C$1692, 2, 0)*60)</f>
        <v>1140</v>
      </c>
      <c r="E608" s="30">
        <f>IF(ISNA(VLOOKUP($A608,' Taxi out times'!$B$1693:$C$2329, 2, 0)), 'ICAO LTO Cycle times'!$D$7,VLOOKUP($A608,' Taxi out times'!$B$1693:$C$2329, 2, 0)*60)</f>
        <v>1140</v>
      </c>
      <c r="F608" s="30">
        <f>IF(ISNA(VLOOKUP($A608,' Taxi out times'!$B$2330:$C$2997, 2, 0)), 'ICAO LTO Cycle times'!$D$7,VLOOKUP($A608,' Taxi out times'!$B$2330:$C$2997, 2, 0)*60)</f>
        <v>1140</v>
      </c>
      <c r="G608" s="30">
        <f>IF(ISNA(VLOOKUP($A608,' Taxi out times'!$B$2998:$C$3661, 2, 0)), 'ICAO LTO Cycle times'!$D$7,VLOOKUP($A608,' Taxi out times'!$B$2998:$C$3661, 2, 0)*60)</f>
        <v>1140</v>
      </c>
      <c r="H608" s="30">
        <f>IF(ISNA(VLOOKUP($A608,' Taxi out times'!$B$3662:$C$4362, 2, 0)), 'ICAO LTO Cycle times'!$D$7,VLOOKUP($A608,' Taxi out times'!$B$3662:$C$4362, 2, 0)*60)</f>
        <v>1140</v>
      </c>
      <c r="I608" s="30">
        <f>IF(ISNA(VLOOKUP($A608,' Taxi out times'!$B$4363:$C$5052, 2, 0)), 'ICAO LTO Cycle times'!$D$7,VLOOKUP($A608,' Taxi out times'!$B$4363:$C$5052, 2, 0)*60)</f>
        <v>1140</v>
      </c>
      <c r="J608" s="30">
        <f>IF(ISNA(VLOOKUP($A608,' Taxi out times'!$B$5053:$C$5713, 2, 0)), 'ICAO LTO Cycle times'!$D$7,VLOOKUP($A608,' Taxi out times'!$B$5053:$C$5713, 2, 0)*60)</f>
        <v>1140</v>
      </c>
      <c r="K608" s="30">
        <f>IF(ISNA(VLOOKUP($A608,' Taxi out times'!$B$5714:$C$6466, 2, 0)), 'ICAO LTO Cycle times'!$D$7,VLOOKUP($A608,' Taxi out times'!$B$5713:$C$6466, 2, 0)*60)</f>
        <v>541.31506849315076</v>
      </c>
      <c r="L608" s="30">
        <f>IF(ISNA(VLOOKUP($A608,' Taxi out times'!$B$6467:$C$7195, 2, 0)), 'ICAO LTO Cycle times'!$D$7,VLOOKUP($A608,' Taxi out times'!$B$6467:$C$7195, 2, 0)*60)</f>
        <v>552.88</v>
      </c>
      <c r="M608" s="30">
        <f>IF(ISNA(VLOOKUP($A608,'Taxi in times'!$B$2:$C$483, 2, 0)), 'ICAO LTO Cycle times'!$D$8,VLOOKUP($A608,'Taxi in times'!$B$2:$C$483, 2, 0)*60)</f>
        <v>420</v>
      </c>
      <c r="N608" s="30">
        <f>IF(ISNA(VLOOKUP($A608,'Taxi in times'!$B$483:$C$1074, 2, 0)), 'ICAO LTO Cycle times'!$D$8,VLOOKUP($A608,'Taxi in times'!$B$483:$C$1074, 2, 0)*60)</f>
        <v>420</v>
      </c>
      <c r="O608" s="30">
        <f>IF(ISNA(VLOOKUP($A608,'Taxi in times'!$B$1074:$C$1700, 2, 0)), 'ICAO LTO Cycle times'!$D$8,VLOOKUP($A608,'Taxi in times'!$B$1074:$C$1700, 2, 0)*60)</f>
        <v>420</v>
      </c>
      <c r="P608" s="30">
        <f>IF(ISNA(VLOOKUP($A608,'Taxi in times'!$B$1700:$C$2346, 2, 0)), 'ICAO LTO Cycle times'!$D$8,VLOOKUP($A608,'Taxi in times'!$B$1700:$C$2346, 2, 0)*60)</f>
        <v>420</v>
      </c>
      <c r="Q608" s="30">
        <f>IF(ISNA(VLOOKUP($A608,'Taxi in times'!$B$2346:$C$3020, 2, 0)), 'ICAO LTO Cycle times'!$D$8,VLOOKUP($A608,'Taxi in times'!$B$2346:$C$3020, 2, 0)*60)</f>
        <v>420</v>
      </c>
      <c r="R608" s="30">
        <f>IF(ISNA(VLOOKUP($A608,'Taxi in times'!$B$3020:$C$3684, 2, 0)), 'ICAO LTO Cycle times'!$D$8,VLOOKUP($A608,'Taxi in times'!$B$3020:$C$3684, 2, 0)*60)</f>
        <v>420</v>
      </c>
      <c r="S608" s="30">
        <f>IF(ISNA(VLOOKUP($A608,'Taxi in times'!$B$3684:$C$4389, 2, 0)), 'ICAO LTO Cycle times'!$D$8,VLOOKUP($A608,'Taxi in times'!$B$3684:$C$4389, 2, 0)*60)</f>
        <v>420</v>
      </c>
      <c r="T608" s="30">
        <f>IF(ISNA(VLOOKUP($A608,'Taxi in times'!$B$4389:$C$5084, 2, 0)), 'ICAO LTO Cycle times'!$D$8,VLOOKUP($A608,'Taxi in times'!$B$4389:$C$5084, 2, 0)*60)</f>
        <v>420</v>
      </c>
      <c r="U608" s="30">
        <f>IF(ISNA(VLOOKUP($A608,'Taxi in times'!$B$5085:$C$5749, 2, 0)), 'ICAO LTO Cycle times'!$D$8,VLOOKUP($A608,'Taxi in times'!$B$5085:$C$5749, 2, 0)*60)</f>
        <v>420</v>
      </c>
      <c r="V608" s="30">
        <f>IF(ISNA(VLOOKUP($A608,'Taxi in times'!$B$5750:$C$6509, 2, 0)), 'ICAO LTO Cycle times'!$D$8,VLOOKUP($A608,'Taxi in times'!$B$5750:$C$6509, 2, 0)*60)</f>
        <v>434.95890410958907</v>
      </c>
      <c r="W608" s="30">
        <f>IF(ISNA(VLOOKUP($A608,'Taxi in times'!$B$6510:$C$7239, 2, 0)), 'ICAO LTO Cycle times'!$D$8,VLOOKUP($A608,'Taxi in times'!$B$6510:$C$7239, 2, 0)*60)</f>
        <v>460</v>
      </c>
    </row>
    <row r="609" spans="1:23">
      <c r="A609" s="3" t="s">
        <v>1284</v>
      </c>
      <c r="B609" s="30">
        <f>IF(ISNA(VLOOKUP($A609,' Taxi out times'!$B$2:$C$483, 2, 0)), 'ICAO LTO Cycle times'!$D$7,VLOOKUP($A609,' Taxi out times'!$B$2:$C$483, 2, 0)*60)</f>
        <v>1140</v>
      </c>
      <c r="C609" s="30">
        <f>IF(ISNA(VLOOKUP($A609,' Taxi out times'!$B$484:$C$1071, 2, 0)), 'ICAO LTO Cycle times'!$D$7,VLOOKUP($A609,' Taxi out times'!$B$484:$C$1071, 2, 0)*60)</f>
        <v>1140</v>
      </c>
      <c r="D609" s="30">
        <f>IF(ISNA(VLOOKUP($A609,' Taxi out times'!$B$1072:$C$1692, 2, 0)), 'ICAO LTO Cycle times'!$D$7,VLOOKUP($A609,' Taxi out times'!$B$1072:$C$1692, 2, 0)*60)</f>
        <v>1140</v>
      </c>
      <c r="E609" s="30">
        <f>IF(ISNA(VLOOKUP($A609,' Taxi out times'!$B$1693:$C$2329, 2, 0)), 'ICAO LTO Cycle times'!$D$7,VLOOKUP($A609,' Taxi out times'!$B$1693:$C$2329, 2, 0)*60)</f>
        <v>1140</v>
      </c>
      <c r="F609" s="30">
        <f>IF(ISNA(VLOOKUP($A609,' Taxi out times'!$B$2330:$C$2997, 2, 0)), 'ICAO LTO Cycle times'!$D$7,VLOOKUP($A609,' Taxi out times'!$B$2330:$C$2997, 2, 0)*60)</f>
        <v>1140</v>
      </c>
      <c r="G609" s="30">
        <f>IF(ISNA(VLOOKUP($A609,' Taxi out times'!$B$2998:$C$3661, 2, 0)), 'ICAO LTO Cycle times'!$D$7,VLOOKUP($A609,' Taxi out times'!$B$2998:$C$3661, 2, 0)*60)</f>
        <v>1140</v>
      </c>
      <c r="H609" s="30">
        <f>IF(ISNA(VLOOKUP($A609,' Taxi out times'!$B$3662:$C$4362, 2, 0)), 'ICAO LTO Cycle times'!$D$7,VLOOKUP($A609,' Taxi out times'!$B$3662:$C$4362, 2, 0)*60)</f>
        <v>1140</v>
      </c>
      <c r="I609" s="30">
        <f>IF(ISNA(VLOOKUP($A609,' Taxi out times'!$B$4363:$C$5052, 2, 0)), 'ICAO LTO Cycle times'!$D$7,VLOOKUP($A609,' Taxi out times'!$B$4363:$C$5052, 2, 0)*60)</f>
        <v>1140</v>
      </c>
      <c r="J609" s="30">
        <f>IF(ISNA(VLOOKUP($A609,' Taxi out times'!$B$5053:$C$5713, 2, 0)), 'ICAO LTO Cycle times'!$D$7,VLOOKUP($A609,' Taxi out times'!$B$5053:$C$5713, 2, 0)*60)</f>
        <v>1140</v>
      </c>
      <c r="K609" s="30">
        <f>IF(ISNA(VLOOKUP($A609,' Taxi out times'!$B$5714:$C$6466, 2, 0)), 'ICAO LTO Cycle times'!$D$7,VLOOKUP($A609,' Taxi out times'!$B$5713:$C$6466, 2, 0)*60)</f>
        <v>568.83116883116884</v>
      </c>
      <c r="L609" s="30">
        <f>IF(ISNA(VLOOKUP($A609,' Taxi out times'!$B$6467:$C$7195, 2, 0)), 'ICAO LTO Cycle times'!$D$7,VLOOKUP($A609,' Taxi out times'!$B$6467:$C$7195, 2, 0)*60)</f>
        <v>1140</v>
      </c>
      <c r="M609" s="30">
        <f>IF(ISNA(VLOOKUP($A609,'Taxi in times'!$B$2:$C$483, 2, 0)), 'ICAO LTO Cycle times'!$D$8,VLOOKUP($A609,'Taxi in times'!$B$2:$C$483, 2, 0)*60)</f>
        <v>420</v>
      </c>
      <c r="N609" s="30">
        <f>IF(ISNA(VLOOKUP($A609,'Taxi in times'!$B$483:$C$1074, 2, 0)), 'ICAO LTO Cycle times'!$D$8,VLOOKUP($A609,'Taxi in times'!$B$483:$C$1074, 2, 0)*60)</f>
        <v>420</v>
      </c>
      <c r="O609" s="30">
        <f>IF(ISNA(VLOOKUP($A609,'Taxi in times'!$B$1074:$C$1700, 2, 0)), 'ICAO LTO Cycle times'!$D$8,VLOOKUP($A609,'Taxi in times'!$B$1074:$C$1700, 2, 0)*60)</f>
        <v>420</v>
      </c>
      <c r="P609" s="30">
        <f>IF(ISNA(VLOOKUP($A609,'Taxi in times'!$B$1700:$C$2346, 2, 0)), 'ICAO LTO Cycle times'!$D$8,VLOOKUP($A609,'Taxi in times'!$B$1700:$C$2346, 2, 0)*60)</f>
        <v>420</v>
      </c>
      <c r="Q609" s="30">
        <f>IF(ISNA(VLOOKUP($A609,'Taxi in times'!$B$2346:$C$3020, 2, 0)), 'ICAO LTO Cycle times'!$D$8,VLOOKUP($A609,'Taxi in times'!$B$2346:$C$3020, 2, 0)*60)</f>
        <v>420</v>
      </c>
      <c r="R609" s="30">
        <f>IF(ISNA(VLOOKUP($A609,'Taxi in times'!$B$3020:$C$3684, 2, 0)), 'ICAO LTO Cycle times'!$D$8,VLOOKUP($A609,'Taxi in times'!$B$3020:$C$3684, 2, 0)*60)</f>
        <v>420</v>
      </c>
      <c r="S609" s="30">
        <f>IF(ISNA(VLOOKUP($A609,'Taxi in times'!$B$3684:$C$4389, 2, 0)), 'ICAO LTO Cycle times'!$D$8,VLOOKUP($A609,'Taxi in times'!$B$3684:$C$4389, 2, 0)*60)</f>
        <v>420</v>
      </c>
      <c r="T609" s="30">
        <f>IF(ISNA(VLOOKUP($A609,'Taxi in times'!$B$4389:$C$5084, 2, 0)), 'ICAO LTO Cycle times'!$D$8,VLOOKUP($A609,'Taxi in times'!$B$4389:$C$5084, 2, 0)*60)</f>
        <v>420</v>
      </c>
      <c r="U609" s="30">
        <f>IF(ISNA(VLOOKUP($A609,'Taxi in times'!$B$5085:$C$5749, 2, 0)), 'ICAO LTO Cycle times'!$D$8,VLOOKUP($A609,'Taxi in times'!$B$5085:$C$5749, 2, 0)*60)</f>
        <v>420</v>
      </c>
      <c r="V609" s="30">
        <f>IF(ISNA(VLOOKUP($A609,'Taxi in times'!$B$5750:$C$6509, 2, 0)), 'ICAO LTO Cycle times'!$D$8,VLOOKUP($A609,'Taxi in times'!$B$5750:$C$6509, 2, 0)*60)</f>
        <v>326.40000000000003</v>
      </c>
      <c r="W609" s="30">
        <f>IF(ISNA(VLOOKUP($A609,'Taxi in times'!$B$6510:$C$7239, 2, 0)), 'ICAO LTO Cycle times'!$D$8,VLOOKUP($A609,'Taxi in times'!$B$6510:$C$7239, 2, 0)*60)</f>
        <v>420</v>
      </c>
    </row>
    <row r="610" spans="1:23">
      <c r="A610" s="3" t="s">
        <v>1160</v>
      </c>
      <c r="B610" s="30">
        <f>IF(ISNA(VLOOKUP($A610,' Taxi out times'!$B$2:$C$483, 2, 0)), 'ICAO LTO Cycle times'!$D$7,VLOOKUP($A610,' Taxi out times'!$B$2:$C$483, 2, 0)*60)</f>
        <v>423.27731092436971</v>
      </c>
      <c r="C610" s="30">
        <f>IF(ISNA(VLOOKUP($A610,' Taxi out times'!$B$484:$C$1071, 2, 0)), 'ICAO LTO Cycle times'!$D$7,VLOOKUP($A610,' Taxi out times'!$B$484:$C$1071, 2, 0)*60)</f>
        <v>1140</v>
      </c>
      <c r="D610" s="30">
        <f>IF(ISNA(VLOOKUP($A610,' Taxi out times'!$B$1072:$C$1692, 2, 0)), 'ICAO LTO Cycle times'!$D$7,VLOOKUP($A610,' Taxi out times'!$B$1072:$C$1692, 2, 0)*60)</f>
        <v>1140</v>
      </c>
      <c r="E610" s="30">
        <f>IF(ISNA(VLOOKUP($A610,' Taxi out times'!$B$1693:$C$2329, 2, 0)), 'ICAO LTO Cycle times'!$D$7,VLOOKUP($A610,' Taxi out times'!$B$1693:$C$2329, 2, 0)*60)</f>
        <v>1140</v>
      </c>
      <c r="F610" s="30">
        <f>IF(ISNA(VLOOKUP($A610,' Taxi out times'!$B$2330:$C$2997, 2, 0)), 'ICAO LTO Cycle times'!$D$7,VLOOKUP($A610,' Taxi out times'!$B$2330:$C$2997, 2, 0)*60)</f>
        <v>1140</v>
      </c>
      <c r="G610" s="30">
        <f>IF(ISNA(VLOOKUP($A610,' Taxi out times'!$B$2998:$C$3661, 2, 0)), 'ICAO LTO Cycle times'!$D$7,VLOOKUP($A610,' Taxi out times'!$B$2998:$C$3661, 2, 0)*60)</f>
        <v>1140</v>
      </c>
      <c r="H610" s="30">
        <f>IF(ISNA(VLOOKUP($A610,' Taxi out times'!$B$3662:$C$4362, 2, 0)), 'ICAO LTO Cycle times'!$D$7,VLOOKUP($A610,' Taxi out times'!$B$3662:$C$4362, 2, 0)*60)</f>
        <v>1140</v>
      </c>
      <c r="I610" s="30">
        <f>IF(ISNA(VLOOKUP($A610,' Taxi out times'!$B$4363:$C$5052, 2, 0)), 'ICAO LTO Cycle times'!$D$7,VLOOKUP($A610,' Taxi out times'!$B$4363:$C$5052, 2, 0)*60)</f>
        <v>1140</v>
      </c>
      <c r="J610" s="30">
        <f>IF(ISNA(VLOOKUP($A610,' Taxi out times'!$B$5053:$C$5713, 2, 0)), 'ICAO LTO Cycle times'!$D$7,VLOOKUP($A610,' Taxi out times'!$B$5053:$C$5713, 2, 0)*60)</f>
        <v>1140</v>
      </c>
      <c r="K610" s="30">
        <f>IF(ISNA(VLOOKUP($A610,' Taxi out times'!$B$5714:$C$6466, 2, 0)), 'ICAO LTO Cycle times'!$D$7,VLOOKUP($A610,' Taxi out times'!$B$5713:$C$6466, 2, 0)*60)</f>
        <v>1140</v>
      </c>
      <c r="L610" s="30">
        <f>IF(ISNA(VLOOKUP($A610,' Taxi out times'!$B$6467:$C$7195, 2, 0)), 'ICAO LTO Cycle times'!$D$7,VLOOKUP($A610,' Taxi out times'!$B$6467:$C$7195, 2, 0)*60)</f>
        <v>1140</v>
      </c>
      <c r="M610" s="30">
        <f>IF(ISNA(VLOOKUP($A610,'Taxi in times'!$B$2:$C$483, 2, 0)), 'ICAO LTO Cycle times'!$D$8,VLOOKUP($A610,'Taxi in times'!$B$2:$C$483, 2, 0)*60)</f>
        <v>274.21276595744678</v>
      </c>
      <c r="N610" s="30">
        <f>IF(ISNA(VLOOKUP($A610,'Taxi in times'!$B$483:$C$1074, 2, 0)), 'ICAO LTO Cycle times'!$D$8,VLOOKUP($A610,'Taxi in times'!$B$483:$C$1074, 2, 0)*60)</f>
        <v>420</v>
      </c>
      <c r="O610" s="30">
        <f>IF(ISNA(VLOOKUP($A610,'Taxi in times'!$B$1074:$C$1700, 2, 0)), 'ICAO LTO Cycle times'!$D$8,VLOOKUP($A610,'Taxi in times'!$B$1074:$C$1700, 2, 0)*60)</f>
        <v>420</v>
      </c>
      <c r="P610" s="30">
        <f>IF(ISNA(VLOOKUP($A610,'Taxi in times'!$B$1700:$C$2346, 2, 0)), 'ICAO LTO Cycle times'!$D$8,VLOOKUP($A610,'Taxi in times'!$B$1700:$C$2346, 2, 0)*60)</f>
        <v>420</v>
      </c>
      <c r="Q610" s="30">
        <f>IF(ISNA(VLOOKUP($A610,'Taxi in times'!$B$2346:$C$3020, 2, 0)), 'ICAO LTO Cycle times'!$D$8,VLOOKUP($A610,'Taxi in times'!$B$2346:$C$3020, 2, 0)*60)</f>
        <v>420</v>
      </c>
      <c r="R610" s="30">
        <f>IF(ISNA(VLOOKUP($A610,'Taxi in times'!$B$3020:$C$3684, 2, 0)), 'ICAO LTO Cycle times'!$D$8,VLOOKUP($A610,'Taxi in times'!$B$3020:$C$3684, 2, 0)*60)</f>
        <v>420</v>
      </c>
      <c r="S610" s="30">
        <f>IF(ISNA(VLOOKUP($A610,'Taxi in times'!$B$3684:$C$4389, 2, 0)), 'ICAO LTO Cycle times'!$D$8,VLOOKUP($A610,'Taxi in times'!$B$3684:$C$4389, 2, 0)*60)</f>
        <v>420</v>
      </c>
      <c r="T610" s="30">
        <f>IF(ISNA(VLOOKUP($A610,'Taxi in times'!$B$4389:$C$5084, 2, 0)), 'ICAO LTO Cycle times'!$D$8,VLOOKUP($A610,'Taxi in times'!$B$4389:$C$5084, 2, 0)*60)</f>
        <v>420</v>
      </c>
      <c r="U610" s="30">
        <f>IF(ISNA(VLOOKUP($A610,'Taxi in times'!$B$5085:$C$5749, 2, 0)), 'ICAO LTO Cycle times'!$D$8,VLOOKUP($A610,'Taxi in times'!$B$5085:$C$5749, 2, 0)*60)</f>
        <v>420</v>
      </c>
      <c r="V610" s="30">
        <f>IF(ISNA(VLOOKUP($A610,'Taxi in times'!$B$5750:$C$6509, 2, 0)), 'ICAO LTO Cycle times'!$D$8,VLOOKUP($A610,'Taxi in times'!$B$5750:$C$6509, 2, 0)*60)</f>
        <v>420</v>
      </c>
      <c r="W610" s="30">
        <f>IF(ISNA(VLOOKUP($A610,'Taxi in times'!$B$6510:$C$7239, 2, 0)), 'ICAO LTO Cycle times'!$D$8,VLOOKUP($A610,'Taxi in times'!$B$6510:$C$7239, 2, 0)*60)</f>
        <v>420</v>
      </c>
    </row>
    <row r="611" spans="1:23">
      <c r="A611" s="3" t="s">
        <v>1184</v>
      </c>
      <c r="B611" s="30">
        <f>IF(ISNA(VLOOKUP($A611,' Taxi out times'!$B$2:$C$483, 2, 0)), 'ICAO LTO Cycle times'!$D$7,VLOOKUP($A611,' Taxi out times'!$B$2:$C$483, 2, 0)*60)</f>
        <v>1140</v>
      </c>
      <c r="C611" s="30">
        <f>IF(ISNA(VLOOKUP($A611,' Taxi out times'!$B$484:$C$1071, 2, 0)), 'ICAO LTO Cycle times'!$D$7,VLOOKUP($A611,' Taxi out times'!$B$484:$C$1071, 2, 0)*60)</f>
        <v>1140</v>
      </c>
      <c r="D611" s="30">
        <f>IF(ISNA(VLOOKUP($A611,' Taxi out times'!$B$1072:$C$1692, 2, 0)), 'ICAO LTO Cycle times'!$D$7,VLOOKUP($A611,' Taxi out times'!$B$1072:$C$1692, 2, 0)*60)</f>
        <v>1140</v>
      </c>
      <c r="E611" s="30">
        <f>IF(ISNA(VLOOKUP($A611,' Taxi out times'!$B$1693:$C$2329, 2, 0)), 'ICAO LTO Cycle times'!$D$7,VLOOKUP($A611,' Taxi out times'!$B$1693:$C$2329, 2, 0)*60)</f>
        <v>361.1764705882353</v>
      </c>
      <c r="F611" s="30">
        <f>IF(ISNA(VLOOKUP($A611,' Taxi out times'!$B$2330:$C$2997, 2, 0)), 'ICAO LTO Cycle times'!$D$7,VLOOKUP($A611,' Taxi out times'!$B$2330:$C$2997, 2, 0)*60)</f>
        <v>1140</v>
      </c>
      <c r="G611" s="30">
        <f>IF(ISNA(VLOOKUP($A611,' Taxi out times'!$B$2998:$C$3661, 2, 0)), 'ICAO LTO Cycle times'!$D$7,VLOOKUP($A611,' Taxi out times'!$B$2998:$C$3661, 2, 0)*60)</f>
        <v>1140</v>
      </c>
      <c r="H611" s="30">
        <f>IF(ISNA(VLOOKUP($A611,' Taxi out times'!$B$3662:$C$4362, 2, 0)), 'ICAO LTO Cycle times'!$D$7,VLOOKUP($A611,' Taxi out times'!$B$3662:$C$4362, 2, 0)*60)</f>
        <v>1140</v>
      </c>
      <c r="I611" s="30">
        <f>IF(ISNA(VLOOKUP($A611,' Taxi out times'!$B$4363:$C$5052, 2, 0)), 'ICAO LTO Cycle times'!$D$7,VLOOKUP($A611,' Taxi out times'!$B$4363:$C$5052, 2, 0)*60)</f>
        <v>1140</v>
      </c>
      <c r="J611" s="30">
        <f>IF(ISNA(VLOOKUP($A611,' Taxi out times'!$B$5053:$C$5713, 2, 0)), 'ICAO LTO Cycle times'!$D$7,VLOOKUP($A611,' Taxi out times'!$B$5053:$C$5713, 2, 0)*60)</f>
        <v>1140</v>
      </c>
      <c r="K611" s="30">
        <f>IF(ISNA(VLOOKUP($A611,' Taxi out times'!$B$5714:$C$6466, 2, 0)), 'ICAO LTO Cycle times'!$D$7,VLOOKUP($A611,' Taxi out times'!$B$5713:$C$6466, 2, 0)*60)</f>
        <v>538.13793103448279</v>
      </c>
      <c r="L611" s="30">
        <f>IF(ISNA(VLOOKUP($A611,' Taxi out times'!$B$6467:$C$7195, 2, 0)), 'ICAO LTO Cycle times'!$D$7,VLOOKUP($A611,' Taxi out times'!$B$6467:$C$7195, 2, 0)*60)</f>
        <v>571.36363636363637</v>
      </c>
      <c r="M611" s="30">
        <f>IF(ISNA(VLOOKUP($A611,'Taxi in times'!$B$2:$C$483, 2, 0)), 'ICAO LTO Cycle times'!$D$8,VLOOKUP($A611,'Taxi in times'!$B$2:$C$483, 2, 0)*60)</f>
        <v>420</v>
      </c>
      <c r="N611" s="30">
        <f>IF(ISNA(VLOOKUP($A611,'Taxi in times'!$B$483:$C$1074, 2, 0)), 'ICAO LTO Cycle times'!$D$8,VLOOKUP($A611,'Taxi in times'!$B$483:$C$1074, 2, 0)*60)</f>
        <v>420</v>
      </c>
      <c r="O611" s="30">
        <f>IF(ISNA(VLOOKUP($A611,'Taxi in times'!$B$1074:$C$1700, 2, 0)), 'ICAO LTO Cycle times'!$D$8,VLOOKUP($A611,'Taxi in times'!$B$1074:$C$1700, 2, 0)*60)</f>
        <v>420</v>
      </c>
      <c r="P611" s="30">
        <f>IF(ISNA(VLOOKUP($A611,'Taxi in times'!$B$1700:$C$2346, 2, 0)), 'ICAO LTO Cycle times'!$D$8,VLOOKUP($A611,'Taxi in times'!$B$1700:$C$2346, 2, 0)*60)</f>
        <v>267.11538461538458</v>
      </c>
      <c r="Q611" s="30">
        <f>IF(ISNA(VLOOKUP($A611,'Taxi in times'!$B$2346:$C$3020, 2, 0)), 'ICAO LTO Cycle times'!$D$8,VLOOKUP($A611,'Taxi in times'!$B$2346:$C$3020, 2, 0)*60)</f>
        <v>420</v>
      </c>
      <c r="R611" s="30">
        <f>IF(ISNA(VLOOKUP($A611,'Taxi in times'!$B$3020:$C$3684, 2, 0)), 'ICAO LTO Cycle times'!$D$8,VLOOKUP($A611,'Taxi in times'!$B$3020:$C$3684, 2, 0)*60)</f>
        <v>420</v>
      </c>
      <c r="S611" s="30">
        <f>IF(ISNA(VLOOKUP($A611,'Taxi in times'!$B$3684:$C$4389, 2, 0)), 'ICAO LTO Cycle times'!$D$8,VLOOKUP($A611,'Taxi in times'!$B$3684:$C$4389, 2, 0)*60)</f>
        <v>420</v>
      </c>
      <c r="T611" s="30">
        <f>IF(ISNA(VLOOKUP($A611,'Taxi in times'!$B$4389:$C$5084, 2, 0)), 'ICAO LTO Cycle times'!$D$8,VLOOKUP($A611,'Taxi in times'!$B$4389:$C$5084, 2, 0)*60)</f>
        <v>420</v>
      </c>
      <c r="U611" s="30">
        <f>IF(ISNA(VLOOKUP($A611,'Taxi in times'!$B$5085:$C$5749, 2, 0)), 'ICAO LTO Cycle times'!$D$8,VLOOKUP($A611,'Taxi in times'!$B$5085:$C$5749, 2, 0)*60)</f>
        <v>420</v>
      </c>
      <c r="V611" s="30">
        <f>IF(ISNA(VLOOKUP($A611,'Taxi in times'!$B$5750:$C$6509, 2, 0)), 'ICAO LTO Cycle times'!$D$8,VLOOKUP($A611,'Taxi in times'!$B$5750:$C$6509, 2, 0)*60)</f>
        <v>457.78546712802768</v>
      </c>
      <c r="W611" s="30">
        <f>IF(ISNA(VLOOKUP($A611,'Taxi in times'!$B$6510:$C$7239, 2, 0)), 'ICAO LTO Cycle times'!$D$8,VLOOKUP($A611,'Taxi in times'!$B$6510:$C$7239, 2, 0)*60)</f>
        <v>539.21397379912662</v>
      </c>
    </row>
    <row r="612" spans="1:23">
      <c r="A612" s="3" t="s">
        <v>856</v>
      </c>
      <c r="B612" s="30">
        <f>IF(ISNA(VLOOKUP($A612,' Taxi out times'!$B$2:$C$483, 2, 0)), 'ICAO LTO Cycle times'!$D$7,VLOOKUP($A612,' Taxi out times'!$B$2:$C$483, 2, 0)*60)</f>
        <v>1140</v>
      </c>
      <c r="C612" s="30">
        <f>IF(ISNA(VLOOKUP($A612,' Taxi out times'!$B$484:$C$1071, 2, 0)), 'ICAO LTO Cycle times'!$D$7,VLOOKUP($A612,' Taxi out times'!$B$484:$C$1071, 2, 0)*60)</f>
        <v>486.38297872340428</v>
      </c>
      <c r="D612" s="30">
        <f>IF(ISNA(VLOOKUP($A612,' Taxi out times'!$B$1072:$C$1692, 2, 0)), 'ICAO LTO Cycle times'!$D$7,VLOOKUP($A612,' Taxi out times'!$B$1072:$C$1692, 2, 0)*60)</f>
        <v>587.23981900452497</v>
      </c>
      <c r="E612" s="30">
        <f>IF(ISNA(VLOOKUP($A612,' Taxi out times'!$B$1693:$C$2329, 2, 0)), 'ICAO LTO Cycle times'!$D$7,VLOOKUP($A612,' Taxi out times'!$B$1693:$C$2329, 2, 0)*60)</f>
        <v>434.64830666170451</v>
      </c>
      <c r="F612" s="30">
        <f>IF(ISNA(VLOOKUP($A612,' Taxi out times'!$B$2330:$C$2997, 2, 0)), 'ICAO LTO Cycle times'!$D$7,VLOOKUP($A612,' Taxi out times'!$B$2330:$C$2997, 2, 0)*60)</f>
        <v>419.8191560616209</v>
      </c>
      <c r="G612" s="30">
        <f>IF(ISNA(VLOOKUP($A612,' Taxi out times'!$B$2998:$C$3661, 2, 0)), 'ICAO LTO Cycle times'!$D$7,VLOOKUP($A612,' Taxi out times'!$B$2998:$C$3661, 2, 0)*60)</f>
        <v>454.42565597667635</v>
      </c>
      <c r="H612" s="30">
        <f>IF(ISNA(VLOOKUP($A612,' Taxi out times'!$B$3662:$C$4362, 2, 0)), 'ICAO LTO Cycle times'!$D$7,VLOOKUP($A612,' Taxi out times'!$B$3662:$C$4362, 2, 0)*60)</f>
        <v>482.96069868995636</v>
      </c>
      <c r="I612" s="30">
        <f>IF(ISNA(VLOOKUP($A612,' Taxi out times'!$B$4363:$C$5052, 2, 0)), 'ICAO LTO Cycle times'!$D$7,VLOOKUP($A612,' Taxi out times'!$B$4363:$C$5052, 2, 0)*60)</f>
        <v>560.55248618784526</v>
      </c>
      <c r="J612" s="30">
        <f>IF(ISNA(VLOOKUP($A612,' Taxi out times'!$B$5053:$C$5713, 2, 0)), 'ICAO LTO Cycle times'!$D$7,VLOOKUP($A612,' Taxi out times'!$B$5053:$C$5713, 2, 0)*60)</f>
        <v>1140</v>
      </c>
      <c r="K612" s="30">
        <f>IF(ISNA(VLOOKUP($A612,' Taxi out times'!$B$5714:$C$6466, 2, 0)), 'ICAO LTO Cycle times'!$D$7,VLOOKUP($A612,' Taxi out times'!$B$5713:$C$6466, 2, 0)*60)</f>
        <v>1140</v>
      </c>
      <c r="L612" s="30">
        <f>IF(ISNA(VLOOKUP($A612,' Taxi out times'!$B$6467:$C$7195, 2, 0)), 'ICAO LTO Cycle times'!$D$7,VLOOKUP($A612,' Taxi out times'!$B$6467:$C$7195, 2, 0)*60)</f>
        <v>1140</v>
      </c>
      <c r="M612" s="30">
        <f>IF(ISNA(VLOOKUP($A612,'Taxi in times'!$B$2:$C$483, 2, 0)), 'ICAO LTO Cycle times'!$D$8,VLOOKUP($A612,'Taxi in times'!$B$2:$C$483, 2, 0)*60)</f>
        <v>420</v>
      </c>
      <c r="N612" s="30">
        <f>IF(ISNA(VLOOKUP($A612,'Taxi in times'!$B$483:$C$1074, 2, 0)), 'ICAO LTO Cycle times'!$D$8,VLOOKUP($A612,'Taxi in times'!$B$483:$C$1074, 2, 0)*60)</f>
        <v>385.64885496183206</v>
      </c>
      <c r="O612" s="30">
        <f>IF(ISNA(VLOOKUP($A612,'Taxi in times'!$B$1074:$C$1700, 2, 0)), 'ICAO LTO Cycle times'!$D$8,VLOOKUP($A612,'Taxi in times'!$B$1074:$C$1700, 2, 0)*60)</f>
        <v>432.12121212121212</v>
      </c>
      <c r="P612" s="30">
        <f>IF(ISNA(VLOOKUP($A612,'Taxi in times'!$B$1700:$C$2346, 2, 0)), 'ICAO LTO Cycle times'!$D$8,VLOOKUP($A612,'Taxi in times'!$B$1700:$C$2346, 2, 0)*60)</f>
        <v>366.01351351351349</v>
      </c>
      <c r="Q612" s="30">
        <f>IF(ISNA(VLOOKUP($A612,'Taxi in times'!$B$2346:$C$3020, 2, 0)), 'ICAO LTO Cycle times'!$D$8,VLOOKUP($A612,'Taxi in times'!$B$2346:$C$3020, 2, 0)*60)</f>
        <v>350.4080267558528</v>
      </c>
      <c r="R612" s="30">
        <f>IF(ISNA(VLOOKUP($A612,'Taxi in times'!$B$3020:$C$3684, 2, 0)), 'ICAO LTO Cycle times'!$D$8,VLOOKUP($A612,'Taxi in times'!$B$3020:$C$3684, 2, 0)*60)</f>
        <v>357.17030567685589</v>
      </c>
      <c r="S612" s="30">
        <f>IF(ISNA(VLOOKUP($A612,'Taxi in times'!$B$3684:$C$4389, 2, 0)), 'ICAO LTO Cycle times'!$D$8,VLOOKUP($A612,'Taxi in times'!$B$3684:$C$4389, 2, 0)*60)</f>
        <v>354.86386408189935</v>
      </c>
      <c r="T612" s="30">
        <f>IF(ISNA(VLOOKUP($A612,'Taxi in times'!$B$4389:$C$5084, 2, 0)), 'ICAO LTO Cycle times'!$D$8,VLOOKUP($A612,'Taxi in times'!$B$4389:$C$5084, 2, 0)*60)</f>
        <v>372.81423804226915</v>
      </c>
      <c r="U612" s="30">
        <f>IF(ISNA(VLOOKUP($A612,'Taxi in times'!$B$5085:$C$5749, 2, 0)), 'ICAO LTO Cycle times'!$D$8,VLOOKUP($A612,'Taxi in times'!$B$5085:$C$5749, 2, 0)*60)</f>
        <v>420</v>
      </c>
      <c r="V612" s="30">
        <f>IF(ISNA(VLOOKUP($A612,'Taxi in times'!$B$5750:$C$6509, 2, 0)), 'ICAO LTO Cycle times'!$D$8,VLOOKUP($A612,'Taxi in times'!$B$5750:$C$6509, 2, 0)*60)</f>
        <v>420</v>
      </c>
      <c r="W612" s="30">
        <f>IF(ISNA(VLOOKUP($A612,'Taxi in times'!$B$6510:$C$7239, 2, 0)), 'ICAO LTO Cycle times'!$D$8,VLOOKUP($A612,'Taxi in times'!$B$6510:$C$7239, 2, 0)*60)</f>
        <v>420</v>
      </c>
    </row>
    <row r="613" spans="1:23">
      <c r="A613" s="3" t="s">
        <v>857</v>
      </c>
      <c r="B613" s="30">
        <f>IF(ISNA(VLOOKUP($A613,' Taxi out times'!$B$2:$C$483, 2, 0)), 'ICAO LTO Cycle times'!$D$7,VLOOKUP($A613,' Taxi out times'!$B$2:$C$483, 2, 0)*60)</f>
        <v>398.64768683274019</v>
      </c>
      <c r="C613" s="30">
        <f>IF(ISNA(VLOOKUP($A613,' Taxi out times'!$B$484:$C$1071, 2, 0)), 'ICAO LTO Cycle times'!$D$7,VLOOKUP($A613,' Taxi out times'!$B$484:$C$1071, 2, 0)*60)</f>
        <v>316.57458563535909</v>
      </c>
      <c r="D613" s="30">
        <f>IF(ISNA(VLOOKUP($A613,' Taxi out times'!$B$1072:$C$1692, 2, 0)), 'ICAO LTO Cycle times'!$D$7,VLOOKUP($A613,' Taxi out times'!$B$1072:$C$1692, 2, 0)*60)</f>
        <v>341.78571428571428</v>
      </c>
      <c r="E613" s="30">
        <f>IF(ISNA(VLOOKUP($A613,' Taxi out times'!$B$1693:$C$2329, 2, 0)), 'ICAO LTO Cycle times'!$D$7,VLOOKUP($A613,' Taxi out times'!$B$1693:$C$2329, 2, 0)*60)</f>
        <v>1140</v>
      </c>
      <c r="F613" s="30">
        <f>IF(ISNA(VLOOKUP($A613,' Taxi out times'!$B$2330:$C$2997, 2, 0)), 'ICAO LTO Cycle times'!$D$7,VLOOKUP($A613,' Taxi out times'!$B$2330:$C$2997, 2, 0)*60)</f>
        <v>617.51351351351354</v>
      </c>
      <c r="G613" s="30">
        <f>IF(ISNA(VLOOKUP($A613,' Taxi out times'!$B$2998:$C$3661, 2, 0)), 'ICAO LTO Cycle times'!$D$7,VLOOKUP($A613,' Taxi out times'!$B$2998:$C$3661, 2, 0)*60)</f>
        <v>641.0362694300519</v>
      </c>
      <c r="H613" s="30">
        <f>IF(ISNA(VLOOKUP($A613,' Taxi out times'!$B$3662:$C$4362, 2, 0)), 'ICAO LTO Cycle times'!$D$7,VLOOKUP($A613,' Taxi out times'!$B$3662:$C$4362, 2, 0)*60)</f>
        <v>645.13761467889913</v>
      </c>
      <c r="I613" s="30">
        <f>IF(ISNA(VLOOKUP($A613,' Taxi out times'!$B$4363:$C$5052, 2, 0)), 'ICAO LTO Cycle times'!$D$7,VLOOKUP($A613,' Taxi out times'!$B$4363:$C$5052, 2, 0)*60)</f>
        <v>672</v>
      </c>
      <c r="J613" s="30">
        <f>IF(ISNA(VLOOKUP($A613,' Taxi out times'!$B$5053:$C$5713, 2, 0)), 'ICAO LTO Cycle times'!$D$7,VLOOKUP($A613,' Taxi out times'!$B$5053:$C$5713, 2, 0)*60)</f>
        <v>550.50583657587549</v>
      </c>
      <c r="K613" s="30">
        <f>IF(ISNA(VLOOKUP($A613,' Taxi out times'!$B$5714:$C$6466, 2, 0)), 'ICAO LTO Cycle times'!$D$7,VLOOKUP($A613,' Taxi out times'!$B$5713:$C$6466, 2, 0)*60)</f>
        <v>321.09890109890108</v>
      </c>
      <c r="L613" s="30">
        <f>IF(ISNA(VLOOKUP($A613,' Taxi out times'!$B$6467:$C$7195, 2, 0)), 'ICAO LTO Cycle times'!$D$7,VLOOKUP($A613,' Taxi out times'!$B$6467:$C$7195, 2, 0)*60)</f>
        <v>419.36395759717311</v>
      </c>
      <c r="M613" s="30">
        <f>IF(ISNA(VLOOKUP($A613,'Taxi in times'!$B$2:$C$483, 2, 0)), 'ICAO LTO Cycle times'!$D$8,VLOOKUP($A613,'Taxi in times'!$B$2:$C$483, 2, 0)*60)</f>
        <v>292.35955056179773</v>
      </c>
      <c r="N613" s="30">
        <f>IF(ISNA(VLOOKUP($A613,'Taxi in times'!$B$483:$C$1074, 2, 0)), 'ICAO LTO Cycle times'!$D$8,VLOOKUP($A613,'Taxi in times'!$B$483:$C$1074, 2, 0)*60)</f>
        <v>272.20338983050846</v>
      </c>
      <c r="O613" s="30">
        <f>IF(ISNA(VLOOKUP($A613,'Taxi in times'!$B$1074:$C$1700, 2, 0)), 'ICAO LTO Cycle times'!$D$8,VLOOKUP($A613,'Taxi in times'!$B$1074:$C$1700, 2, 0)*60)</f>
        <v>294.49541284403671</v>
      </c>
      <c r="P613" s="30">
        <f>IF(ISNA(VLOOKUP($A613,'Taxi in times'!$B$1700:$C$2346, 2, 0)), 'ICAO LTO Cycle times'!$D$8,VLOOKUP($A613,'Taxi in times'!$B$1700:$C$2346, 2, 0)*60)</f>
        <v>420</v>
      </c>
      <c r="Q613" s="30">
        <f>IF(ISNA(VLOOKUP($A613,'Taxi in times'!$B$2346:$C$3020, 2, 0)), 'ICAO LTO Cycle times'!$D$8,VLOOKUP($A613,'Taxi in times'!$B$2346:$C$3020, 2, 0)*60)</f>
        <v>285.40540540540542</v>
      </c>
      <c r="R613" s="30">
        <f>IF(ISNA(VLOOKUP($A613,'Taxi in times'!$B$3020:$C$3684, 2, 0)), 'ICAO LTO Cycle times'!$D$8,VLOOKUP($A613,'Taxi in times'!$B$3020:$C$3684, 2, 0)*60)</f>
        <v>357.47663551401865</v>
      </c>
      <c r="S613" s="30">
        <f>IF(ISNA(VLOOKUP($A613,'Taxi in times'!$B$3684:$C$4389, 2, 0)), 'ICAO LTO Cycle times'!$D$8,VLOOKUP($A613,'Taxi in times'!$B$3684:$C$4389, 2, 0)*60)</f>
        <v>373.90557939914163</v>
      </c>
      <c r="T613" s="30">
        <f>IF(ISNA(VLOOKUP($A613,'Taxi in times'!$B$4389:$C$5084, 2, 0)), 'ICAO LTO Cycle times'!$D$8,VLOOKUP($A613,'Taxi in times'!$B$4389:$C$5084, 2, 0)*60)</f>
        <v>389.89323843416366</v>
      </c>
      <c r="U613" s="30">
        <f>IF(ISNA(VLOOKUP($A613,'Taxi in times'!$B$5085:$C$5749, 2, 0)), 'ICAO LTO Cycle times'!$D$8,VLOOKUP($A613,'Taxi in times'!$B$5085:$C$5749, 2, 0)*60)</f>
        <v>422.55813953488371</v>
      </c>
      <c r="V613" s="30">
        <f>IF(ISNA(VLOOKUP($A613,'Taxi in times'!$B$5750:$C$6509, 2, 0)), 'ICAO LTO Cycle times'!$D$8,VLOOKUP($A613,'Taxi in times'!$B$5750:$C$6509, 2, 0)*60)</f>
        <v>492.71739130434787</v>
      </c>
      <c r="W613" s="30">
        <f>IF(ISNA(VLOOKUP($A613,'Taxi in times'!$B$6510:$C$7239, 2, 0)), 'ICAO LTO Cycle times'!$D$8,VLOOKUP($A613,'Taxi in times'!$B$6510:$C$7239, 2, 0)*60)</f>
        <v>395.70422535211264</v>
      </c>
    </row>
    <row r="614" spans="1:23">
      <c r="A614" s="3" t="s">
        <v>858</v>
      </c>
      <c r="B614" s="30">
        <f>IF(ISNA(VLOOKUP($A614,' Taxi out times'!$B$2:$C$483, 2, 0)), 'ICAO LTO Cycle times'!$D$7,VLOOKUP($A614,' Taxi out times'!$B$2:$C$483, 2, 0)*60)</f>
        <v>670.37257824143069</v>
      </c>
      <c r="C614" s="30">
        <f>IF(ISNA(VLOOKUP($A614,' Taxi out times'!$B$484:$C$1071, 2, 0)), 'ICAO LTO Cycle times'!$D$7,VLOOKUP($A614,' Taxi out times'!$B$484:$C$1071, 2, 0)*60)</f>
        <v>1140</v>
      </c>
      <c r="D614" s="30">
        <f>IF(ISNA(VLOOKUP($A614,' Taxi out times'!$B$1072:$C$1692, 2, 0)), 'ICAO LTO Cycle times'!$D$7,VLOOKUP($A614,' Taxi out times'!$B$1072:$C$1692, 2, 0)*60)</f>
        <v>528</v>
      </c>
      <c r="E614" s="30">
        <f>IF(ISNA(VLOOKUP($A614,' Taxi out times'!$B$1693:$C$2329, 2, 0)), 'ICAO LTO Cycle times'!$D$7,VLOOKUP($A614,' Taxi out times'!$B$1693:$C$2329, 2, 0)*60)</f>
        <v>524.76383951244281</v>
      </c>
      <c r="F614" s="30">
        <f>IF(ISNA(VLOOKUP($A614,' Taxi out times'!$B$2330:$C$2997, 2, 0)), 'ICAO LTO Cycle times'!$D$7,VLOOKUP($A614,' Taxi out times'!$B$2330:$C$2997, 2, 0)*60)</f>
        <v>538.3364556013488</v>
      </c>
      <c r="G614" s="30">
        <f>IF(ISNA(VLOOKUP($A614,' Taxi out times'!$B$2998:$C$3661, 2, 0)), 'ICAO LTO Cycle times'!$D$7,VLOOKUP($A614,' Taxi out times'!$B$2998:$C$3661, 2, 0)*60)</f>
        <v>496.17174515235462</v>
      </c>
      <c r="H614" s="30">
        <f>IF(ISNA(VLOOKUP($A614,' Taxi out times'!$B$3662:$C$4362, 2, 0)), 'ICAO LTO Cycle times'!$D$7,VLOOKUP($A614,' Taxi out times'!$B$3662:$C$4362, 2, 0)*60)</f>
        <v>496.036866359447</v>
      </c>
      <c r="I614" s="30">
        <f>IF(ISNA(VLOOKUP($A614,' Taxi out times'!$B$4363:$C$5052, 2, 0)), 'ICAO LTO Cycle times'!$D$7,VLOOKUP($A614,' Taxi out times'!$B$4363:$C$5052, 2, 0)*60)</f>
        <v>499.97807017543863</v>
      </c>
      <c r="J614" s="30">
        <f>IF(ISNA(VLOOKUP($A614,' Taxi out times'!$B$5053:$C$5713, 2, 0)), 'ICAO LTO Cycle times'!$D$7,VLOOKUP($A614,' Taxi out times'!$B$5053:$C$5713, 2, 0)*60)</f>
        <v>495.77697129660174</v>
      </c>
      <c r="K614" s="30">
        <f>IF(ISNA(VLOOKUP($A614,' Taxi out times'!$B$5714:$C$6466, 2, 0)), 'ICAO LTO Cycle times'!$D$7,VLOOKUP($A614,' Taxi out times'!$B$5713:$C$6466, 2, 0)*60)</f>
        <v>565.05213875292611</v>
      </c>
      <c r="L614" s="30">
        <f>IF(ISNA(VLOOKUP($A614,' Taxi out times'!$B$6467:$C$7195, 2, 0)), 'ICAO LTO Cycle times'!$D$7,VLOOKUP($A614,' Taxi out times'!$B$6467:$C$7195, 2, 0)*60)</f>
        <v>571.7553719008265</v>
      </c>
      <c r="M614" s="30">
        <f>IF(ISNA(VLOOKUP($A614,'Taxi in times'!$B$2:$C$483, 2, 0)), 'ICAO LTO Cycle times'!$D$8,VLOOKUP($A614,'Taxi in times'!$B$2:$C$483, 2, 0)*60)</f>
        <v>311.81886792452826</v>
      </c>
      <c r="N614" s="30">
        <f>IF(ISNA(VLOOKUP($A614,'Taxi in times'!$B$483:$C$1074, 2, 0)), 'ICAO LTO Cycle times'!$D$8,VLOOKUP($A614,'Taxi in times'!$B$483:$C$1074, 2, 0)*60)</f>
        <v>420</v>
      </c>
      <c r="O614" s="30">
        <f>IF(ISNA(VLOOKUP($A614,'Taxi in times'!$B$1074:$C$1700, 2, 0)), 'ICAO LTO Cycle times'!$D$8,VLOOKUP($A614,'Taxi in times'!$B$1074:$C$1700, 2, 0)*60)</f>
        <v>349.5</v>
      </c>
      <c r="P614" s="30">
        <f>IF(ISNA(VLOOKUP($A614,'Taxi in times'!$B$1700:$C$2346, 2, 0)), 'ICAO LTO Cycle times'!$D$8,VLOOKUP($A614,'Taxi in times'!$B$1700:$C$2346, 2, 0)*60)</f>
        <v>303.06680161943319</v>
      </c>
      <c r="Q614" s="30">
        <f>IF(ISNA(VLOOKUP($A614,'Taxi in times'!$B$2346:$C$3020, 2, 0)), 'ICAO LTO Cycle times'!$D$8,VLOOKUP($A614,'Taxi in times'!$B$2346:$C$3020, 2, 0)*60)</f>
        <v>322.20648527767423</v>
      </c>
      <c r="R614" s="30">
        <f>IF(ISNA(VLOOKUP($A614,'Taxi in times'!$B$3020:$C$3684, 2, 0)), 'ICAO LTO Cycle times'!$D$8,VLOOKUP($A614,'Taxi in times'!$B$3020:$C$3684, 2, 0)*60)</f>
        <v>309.75973487986744</v>
      </c>
      <c r="S614" s="30">
        <f>IF(ISNA(VLOOKUP($A614,'Taxi in times'!$B$3684:$C$4389, 2, 0)), 'ICAO LTO Cycle times'!$D$8,VLOOKUP($A614,'Taxi in times'!$B$3684:$C$4389, 2, 0)*60)</f>
        <v>331.29489291598026</v>
      </c>
      <c r="T614" s="30">
        <f>IF(ISNA(VLOOKUP($A614,'Taxi in times'!$B$4389:$C$5084, 2, 0)), 'ICAO LTO Cycle times'!$D$8,VLOOKUP($A614,'Taxi in times'!$B$4389:$C$5084, 2, 0)*60)</f>
        <v>332.54572055596196</v>
      </c>
      <c r="U614" s="30">
        <f>IF(ISNA(VLOOKUP($A614,'Taxi in times'!$B$5085:$C$5749, 2, 0)), 'ICAO LTO Cycle times'!$D$8,VLOOKUP($A614,'Taxi in times'!$B$5085:$C$5749, 2, 0)*60)</f>
        <v>318.01576872536134</v>
      </c>
      <c r="V614" s="30">
        <f>IF(ISNA(VLOOKUP($A614,'Taxi in times'!$B$5750:$C$6509, 2, 0)), 'ICAO LTO Cycle times'!$D$8,VLOOKUP($A614,'Taxi in times'!$B$5750:$C$6509, 2, 0)*60)</f>
        <v>414.17834394904457</v>
      </c>
      <c r="W614" s="30">
        <f>IF(ISNA(VLOOKUP($A614,'Taxi in times'!$B$6510:$C$7239, 2, 0)), 'ICAO LTO Cycle times'!$D$8,VLOOKUP($A614,'Taxi in times'!$B$6510:$C$7239, 2, 0)*60)</f>
        <v>419.9504377994383</v>
      </c>
    </row>
    <row r="615" spans="1:23">
      <c r="A615" s="3" t="s">
        <v>1285</v>
      </c>
      <c r="B615" s="30">
        <f>IF(ISNA(VLOOKUP($A615,' Taxi out times'!$B$2:$C$483, 2, 0)), 'ICAO LTO Cycle times'!$D$7,VLOOKUP($A615,' Taxi out times'!$B$2:$C$483, 2, 0)*60)</f>
        <v>1140</v>
      </c>
      <c r="C615" s="30">
        <f>IF(ISNA(VLOOKUP($A615,' Taxi out times'!$B$484:$C$1071, 2, 0)), 'ICAO LTO Cycle times'!$D$7,VLOOKUP($A615,' Taxi out times'!$B$484:$C$1071, 2, 0)*60)</f>
        <v>1140</v>
      </c>
      <c r="D615" s="30">
        <f>IF(ISNA(VLOOKUP($A615,' Taxi out times'!$B$1072:$C$1692, 2, 0)), 'ICAO LTO Cycle times'!$D$7,VLOOKUP($A615,' Taxi out times'!$B$1072:$C$1692, 2, 0)*60)</f>
        <v>1140</v>
      </c>
      <c r="E615" s="30">
        <f>IF(ISNA(VLOOKUP($A615,' Taxi out times'!$B$1693:$C$2329, 2, 0)), 'ICAO LTO Cycle times'!$D$7,VLOOKUP($A615,' Taxi out times'!$B$1693:$C$2329, 2, 0)*60)</f>
        <v>1140</v>
      </c>
      <c r="F615" s="30">
        <f>IF(ISNA(VLOOKUP($A615,' Taxi out times'!$B$2330:$C$2997, 2, 0)), 'ICAO LTO Cycle times'!$D$7,VLOOKUP($A615,' Taxi out times'!$B$2330:$C$2997, 2, 0)*60)</f>
        <v>1140</v>
      </c>
      <c r="G615" s="30">
        <f>IF(ISNA(VLOOKUP($A615,' Taxi out times'!$B$2998:$C$3661, 2, 0)), 'ICAO LTO Cycle times'!$D$7,VLOOKUP($A615,' Taxi out times'!$B$2998:$C$3661, 2, 0)*60)</f>
        <v>1140</v>
      </c>
      <c r="H615" s="30">
        <f>IF(ISNA(VLOOKUP($A615,' Taxi out times'!$B$3662:$C$4362, 2, 0)), 'ICAO LTO Cycle times'!$D$7,VLOOKUP($A615,' Taxi out times'!$B$3662:$C$4362, 2, 0)*60)</f>
        <v>1140</v>
      </c>
      <c r="I615" s="30">
        <f>IF(ISNA(VLOOKUP($A615,' Taxi out times'!$B$4363:$C$5052, 2, 0)), 'ICAO LTO Cycle times'!$D$7,VLOOKUP($A615,' Taxi out times'!$B$4363:$C$5052, 2, 0)*60)</f>
        <v>1140</v>
      </c>
      <c r="J615" s="30">
        <f>IF(ISNA(VLOOKUP($A615,' Taxi out times'!$B$5053:$C$5713, 2, 0)), 'ICAO LTO Cycle times'!$D$7,VLOOKUP($A615,' Taxi out times'!$B$5053:$C$5713, 2, 0)*60)</f>
        <v>1140</v>
      </c>
      <c r="K615" s="30">
        <f>IF(ISNA(VLOOKUP($A615,' Taxi out times'!$B$5714:$C$6466, 2, 0)), 'ICAO LTO Cycle times'!$D$7,VLOOKUP($A615,' Taxi out times'!$B$5713:$C$6466, 2, 0)*60)</f>
        <v>705.25951557093424</v>
      </c>
      <c r="L615" s="30">
        <f>IF(ISNA(VLOOKUP($A615,' Taxi out times'!$B$6467:$C$7195, 2, 0)), 'ICAO LTO Cycle times'!$D$7,VLOOKUP($A615,' Taxi out times'!$B$6467:$C$7195, 2, 0)*60)</f>
        <v>782.05882352941182</v>
      </c>
      <c r="M615" s="30">
        <f>IF(ISNA(VLOOKUP($A615,'Taxi in times'!$B$2:$C$483, 2, 0)), 'ICAO LTO Cycle times'!$D$8,VLOOKUP($A615,'Taxi in times'!$B$2:$C$483, 2, 0)*60)</f>
        <v>420</v>
      </c>
      <c r="N615" s="30">
        <f>IF(ISNA(VLOOKUP($A615,'Taxi in times'!$B$483:$C$1074, 2, 0)), 'ICAO LTO Cycle times'!$D$8,VLOOKUP($A615,'Taxi in times'!$B$483:$C$1074, 2, 0)*60)</f>
        <v>420</v>
      </c>
      <c r="O615" s="30">
        <f>IF(ISNA(VLOOKUP($A615,'Taxi in times'!$B$1074:$C$1700, 2, 0)), 'ICAO LTO Cycle times'!$D$8,VLOOKUP($A615,'Taxi in times'!$B$1074:$C$1700, 2, 0)*60)</f>
        <v>420</v>
      </c>
      <c r="P615" s="30">
        <f>IF(ISNA(VLOOKUP($A615,'Taxi in times'!$B$1700:$C$2346, 2, 0)), 'ICAO LTO Cycle times'!$D$8,VLOOKUP($A615,'Taxi in times'!$B$1700:$C$2346, 2, 0)*60)</f>
        <v>420</v>
      </c>
      <c r="Q615" s="30">
        <f>IF(ISNA(VLOOKUP($A615,'Taxi in times'!$B$2346:$C$3020, 2, 0)), 'ICAO LTO Cycle times'!$D$8,VLOOKUP($A615,'Taxi in times'!$B$2346:$C$3020, 2, 0)*60)</f>
        <v>420</v>
      </c>
      <c r="R615" s="30">
        <f>IF(ISNA(VLOOKUP($A615,'Taxi in times'!$B$3020:$C$3684, 2, 0)), 'ICAO LTO Cycle times'!$D$8,VLOOKUP($A615,'Taxi in times'!$B$3020:$C$3684, 2, 0)*60)</f>
        <v>420</v>
      </c>
      <c r="S615" s="30">
        <f>IF(ISNA(VLOOKUP($A615,'Taxi in times'!$B$3684:$C$4389, 2, 0)), 'ICAO LTO Cycle times'!$D$8,VLOOKUP($A615,'Taxi in times'!$B$3684:$C$4389, 2, 0)*60)</f>
        <v>420</v>
      </c>
      <c r="T615" s="30">
        <f>IF(ISNA(VLOOKUP($A615,'Taxi in times'!$B$4389:$C$5084, 2, 0)), 'ICAO LTO Cycle times'!$D$8,VLOOKUP($A615,'Taxi in times'!$B$4389:$C$5084, 2, 0)*60)</f>
        <v>420</v>
      </c>
      <c r="U615" s="30">
        <f>IF(ISNA(VLOOKUP($A615,'Taxi in times'!$B$5085:$C$5749, 2, 0)), 'ICAO LTO Cycle times'!$D$8,VLOOKUP($A615,'Taxi in times'!$B$5085:$C$5749, 2, 0)*60)</f>
        <v>420</v>
      </c>
      <c r="V615" s="30">
        <f>IF(ISNA(VLOOKUP($A615,'Taxi in times'!$B$5750:$C$6509, 2, 0)), 'ICAO LTO Cycle times'!$D$8,VLOOKUP($A615,'Taxi in times'!$B$5750:$C$6509, 2, 0)*60)</f>
        <v>330.30508474576271</v>
      </c>
      <c r="W615" s="30">
        <f>IF(ISNA(VLOOKUP($A615,'Taxi in times'!$B$6510:$C$7239, 2, 0)), 'ICAO LTO Cycle times'!$D$8,VLOOKUP($A615,'Taxi in times'!$B$6510:$C$7239, 2, 0)*60)</f>
        <v>417.91044776119406</v>
      </c>
    </row>
    <row r="616" spans="1:23">
      <c r="A616" s="3" t="s">
        <v>859</v>
      </c>
      <c r="B616" s="30">
        <f>IF(ISNA(VLOOKUP($A616,' Taxi out times'!$B$2:$C$483, 2, 0)), 'ICAO LTO Cycle times'!$D$7,VLOOKUP($A616,' Taxi out times'!$B$2:$C$483, 2, 0)*60)</f>
        <v>720.80717488789242</v>
      </c>
      <c r="C616" s="30">
        <f>IF(ISNA(VLOOKUP($A616,' Taxi out times'!$B$484:$C$1071, 2, 0)), 'ICAO LTO Cycle times'!$D$7,VLOOKUP($A616,' Taxi out times'!$B$484:$C$1071, 2, 0)*60)</f>
        <v>297.78801843317973</v>
      </c>
      <c r="D616" s="30">
        <f>IF(ISNA(VLOOKUP($A616,' Taxi out times'!$B$1072:$C$1692, 2, 0)), 'ICAO LTO Cycle times'!$D$7,VLOOKUP($A616,' Taxi out times'!$B$1072:$C$1692, 2, 0)*60)</f>
        <v>327.14754098360652</v>
      </c>
      <c r="E616" s="30">
        <f>IF(ISNA(VLOOKUP($A616,' Taxi out times'!$B$1693:$C$2329, 2, 0)), 'ICAO LTO Cycle times'!$D$7,VLOOKUP($A616,' Taxi out times'!$B$1693:$C$2329, 2, 0)*60)</f>
        <v>368.43137254901961</v>
      </c>
      <c r="F616" s="30">
        <f>IF(ISNA(VLOOKUP($A616,' Taxi out times'!$B$2330:$C$2997, 2, 0)), 'ICAO LTO Cycle times'!$D$7,VLOOKUP($A616,' Taxi out times'!$B$2330:$C$2997, 2, 0)*60)</f>
        <v>327.78012684989426</v>
      </c>
      <c r="G616" s="30">
        <f>IF(ISNA(VLOOKUP($A616,' Taxi out times'!$B$2998:$C$3661, 2, 0)), 'ICAO LTO Cycle times'!$D$7,VLOOKUP($A616,' Taxi out times'!$B$2998:$C$3661, 2, 0)*60)</f>
        <v>370.2439024390244</v>
      </c>
      <c r="H616" s="30">
        <f>IF(ISNA(VLOOKUP($A616,' Taxi out times'!$B$3662:$C$4362, 2, 0)), 'ICAO LTO Cycle times'!$D$7,VLOOKUP($A616,' Taxi out times'!$B$3662:$C$4362, 2, 0)*60)</f>
        <v>369.72972972972974</v>
      </c>
      <c r="I616" s="30">
        <f>IF(ISNA(VLOOKUP($A616,' Taxi out times'!$B$4363:$C$5052, 2, 0)), 'ICAO LTO Cycle times'!$D$7,VLOOKUP($A616,' Taxi out times'!$B$4363:$C$5052, 2, 0)*60)</f>
        <v>342</v>
      </c>
      <c r="J616" s="30">
        <f>IF(ISNA(VLOOKUP($A616,' Taxi out times'!$B$5053:$C$5713, 2, 0)), 'ICAO LTO Cycle times'!$D$7,VLOOKUP($A616,' Taxi out times'!$B$5053:$C$5713, 2, 0)*60)</f>
        <v>368.73563218390808</v>
      </c>
      <c r="K616" s="30">
        <f>IF(ISNA(VLOOKUP($A616,' Taxi out times'!$B$5714:$C$6466, 2, 0)), 'ICAO LTO Cycle times'!$D$7,VLOOKUP($A616,' Taxi out times'!$B$5713:$C$6466, 2, 0)*60)</f>
        <v>526.1330935251799</v>
      </c>
      <c r="L616" s="30">
        <f>IF(ISNA(VLOOKUP($A616,' Taxi out times'!$B$6467:$C$7195, 2, 0)), 'ICAO LTO Cycle times'!$D$7,VLOOKUP($A616,' Taxi out times'!$B$6467:$C$7195, 2, 0)*60)</f>
        <v>582.09348781462245</v>
      </c>
      <c r="M616" s="30">
        <f>IF(ISNA(VLOOKUP($A616,'Taxi in times'!$B$2:$C$483, 2, 0)), 'ICAO LTO Cycle times'!$D$8,VLOOKUP($A616,'Taxi in times'!$B$2:$C$483, 2, 0)*60)</f>
        <v>235.73333333333332</v>
      </c>
      <c r="N616" s="30">
        <f>IF(ISNA(VLOOKUP($A616,'Taxi in times'!$B$483:$C$1074, 2, 0)), 'ICAO LTO Cycle times'!$D$8,VLOOKUP($A616,'Taxi in times'!$B$483:$C$1074, 2, 0)*60)</f>
        <v>262.46575342465758</v>
      </c>
      <c r="O616" s="30">
        <f>IF(ISNA(VLOOKUP($A616,'Taxi in times'!$B$1074:$C$1700, 2, 0)), 'ICAO LTO Cycle times'!$D$8,VLOOKUP($A616,'Taxi in times'!$B$1074:$C$1700, 2, 0)*60)</f>
        <v>264.90196078431376</v>
      </c>
      <c r="P616" s="30">
        <f>IF(ISNA(VLOOKUP($A616,'Taxi in times'!$B$1700:$C$2346, 2, 0)), 'ICAO LTO Cycle times'!$D$8,VLOOKUP($A616,'Taxi in times'!$B$1700:$C$2346, 2, 0)*60)</f>
        <v>262.67100977198697</v>
      </c>
      <c r="Q616" s="30">
        <f>IF(ISNA(VLOOKUP($A616,'Taxi in times'!$B$2346:$C$3020, 2, 0)), 'ICAO LTO Cycle times'!$D$8,VLOOKUP($A616,'Taxi in times'!$B$2346:$C$3020, 2, 0)*60)</f>
        <v>241.64556962025318</v>
      </c>
      <c r="R616" s="30">
        <f>IF(ISNA(VLOOKUP($A616,'Taxi in times'!$B$3020:$C$3684, 2, 0)), 'ICAO LTO Cycle times'!$D$8,VLOOKUP($A616,'Taxi in times'!$B$3020:$C$3684, 2, 0)*60)</f>
        <v>268.75305623471883</v>
      </c>
      <c r="S616" s="30">
        <f>IF(ISNA(VLOOKUP($A616,'Taxi in times'!$B$3684:$C$4389, 2, 0)), 'ICAO LTO Cycle times'!$D$8,VLOOKUP($A616,'Taxi in times'!$B$3684:$C$4389, 2, 0)*60)</f>
        <v>281.47651006711408</v>
      </c>
      <c r="T616" s="30">
        <f>IF(ISNA(VLOOKUP($A616,'Taxi in times'!$B$4389:$C$5084, 2, 0)), 'ICAO LTO Cycle times'!$D$8,VLOOKUP($A616,'Taxi in times'!$B$4389:$C$5084, 2, 0)*60)</f>
        <v>267.36</v>
      </c>
      <c r="U616" s="30">
        <f>IF(ISNA(VLOOKUP($A616,'Taxi in times'!$B$5085:$C$5749, 2, 0)), 'ICAO LTO Cycle times'!$D$8,VLOOKUP($A616,'Taxi in times'!$B$5085:$C$5749, 2, 0)*60)</f>
        <v>283.34600760456271</v>
      </c>
      <c r="V616" s="30">
        <f>IF(ISNA(VLOOKUP($A616,'Taxi in times'!$B$5750:$C$6509, 2, 0)), 'ICAO LTO Cycle times'!$D$8,VLOOKUP($A616,'Taxi in times'!$B$5750:$C$6509, 2, 0)*60)</f>
        <v>420.56578356533453</v>
      </c>
      <c r="W616" s="30">
        <f>IF(ISNA(VLOOKUP($A616,'Taxi in times'!$B$6510:$C$7239, 2, 0)), 'ICAO LTO Cycle times'!$D$8,VLOOKUP($A616,'Taxi in times'!$B$6510:$C$7239, 2, 0)*60)</f>
        <v>451.3630975898854</v>
      </c>
    </row>
    <row r="617" spans="1:23">
      <c r="A617" s="3" t="s">
        <v>1161</v>
      </c>
      <c r="B617" s="30">
        <f>IF(ISNA(VLOOKUP($A617,' Taxi out times'!$B$2:$C$483, 2, 0)), 'ICAO LTO Cycle times'!$D$7,VLOOKUP($A617,' Taxi out times'!$B$2:$C$483, 2, 0)*60)</f>
        <v>612</v>
      </c>
      <c r="C617" s="30">
        <f>IF(ISNA(VLOOKUP($A617,' Taxi out times'!$B$484:$C$1071, 2, 0)), 'ICAO LTO Cycle times'!$D$7,VLOOKUP($A617,' Taxi out times'!$B$484:$C$1071, 2, 0)*60)</f>
        <v>1140</v>
      </c>
      <c r="D617" s="30">
        <f>IF(ISNA(VLOOKUP($A617,' Taxi out times'!$B$1072:$C$1692, 2, 0)), 'ICAO LTO Cycle times'!$D$7,VLOOKUP($A617,' Taxi out times'!$B$1072:$C$1692, 2, 0)*60)</f>
        <v>1140</v>
      </c>
      <c r="E617" s="30">
        <f>IF(ISNA(VLOOKUP($A617,' Taxi out times'!$B$1693:$C$2329, 2, 0)), 'ICAO LTO Cycle times'!$D$7,VLOOKUP($A617,' Taxi out times'!$B$1693:$C$2329, 2, 0)*60)</f>
        <v>1140</v>
      </c>
      <c r="F617" s="30">
        <f>IF(ISNA(VLOOKUP($A617,' Taxi out times'!$B$2330:$C$2997, 2, 0)), 'ICAO LTO Cycle times'!$D$7,VLOOKUP($A617,' Taxi out times'!$B$2330:$C$2997, 2, 0)*60)</f>
        <v>1140</v>
      </c>
      <c r="G617" s="30">
        <f>IF(ISNA(VLOOKUP($A617,' Taxi out times'!$B$2998:$C$3661, 2, 0)), 'ICAO LTO Cycle times'!$D$7,VLOOKUP($A617,' Taxi out times'!$B$2998:$C$3661, 2, 0)*60)</f>
        <v>1140</v>
      </c>
      <c r="H617" s="30">
        <f>IF(ISNA(VLOOKUP($A617,' Taxi out times'!$B$3662:$C$4362, 2, 0)), 'ICAO LTO Cycle times'!$D$7,VLOOKUP($A617,' Taxi out times'!$B$3662:$C$4362, 2, 0)*60)</f>
        <v>1140</v>
      </c>
      <c r="I617" s="30">
        <f>IF(ISNA(VLOOKUP($A617,' Taxi out times'!$B$4363:$C$5052, 2, 0)), 'ICAO LTO Cycle times'!$D$7,VLOOKUP($A617,' Taxi out times'!$B$4363:$C$5052, 2, 0)*60)</f>
        <v>1140</v>
      </c>
      <c r="J617" s="30">
        <f>IF(ISNA(VLOOKUP($A617,' Taxi out times'!$B$5053:$C$5713, 2, 0)), 'ICAO LTO Cycle times'!$D$7,VLOOKUP($A617,' Taxi out times'!$B$5053:$C$5713, 2, 0)*60)</f>
        <v>1140</v>
      </c>
      <c r="K617" s="30">
        <f>IF(ISNA(VLOOKUP($A617,' Taxi out times'!$B$5714:$C$6466, 2, 0)), 'ICAO LTO Cycle times'!$D$7,VLOOKUP($A617,' Taxi out times'!$B$5713:$C$6466, 2, 0)*60)</f>
        <v>539.58904109589048</v>
      </c>
      <c r="L617" s="30">
        <f>IF(ISNA(VLOOKUP($A617,' Taxi out times'!$B$6467:$C$7195, 2, 0)), 'ICAO LTO Cycle times'!$D$7,VLOOKUP($A617,' Taxi out times'!$B$6467:$C$7195, 2, 0)*60)</f>
        <v>554.17322834645665</v>
      </c>
      <c r="M617" s="30">
        <f>IF(ISNA(VLOOKUP($A617,'Taxi in times'!$B$2:$C$483, 2, 0)), 'ICAO LTO Cycle times'!$D$8,VLOOKUP($A617,'Taxi in times'!$B$2:$C$483, 2, 0)*60)</f>
        <v>313.93364928909949</v>
      </c>
      <c r="N617" s="30">
        <f>IF(ISNA(VLOOKUP($A617,'Taxi in times'!$B$483:$C$1074, 2, 0)), 'ICAO LTO Cycle times'!$D$8,VLOOKUP($A617,'Taxi in times'!$B$483:$C$1074, 2, 0)*60)</f>
        <v>420</v>
      </c>
      <c r="O617" s="30">
        <f>IF(ISNA(VLOOKUP($A617,'Taxi in times'!$B$1074:$C$1700, 2, 0)), 'ICAO LTO Cycle times'!$D$8,VLOOKUP($A617,'Taxi in times'!$B$1074:$C$1700, 2, 0)*60)</f>
        <v>420</v>
      </c>
      <c r="P617" s="30">
        <f>IF(ISNA(VLOOKUP($A617,'Taxi in times'!$B$1700:$C$2346, 2, 0)), 'ICAO LTO Cycle times'!$D$8,VLOOKUP($A617,'Taxi in times'!$B$1700:$C$2346, 2, 0)*60)</f>
        <v>420</v>
      </c>
      <c r="Q617" s="30">
        <f>IF(ISNA(VLOOKUP($A617,'Taxi in times'!$B$2346:$C$3020, 2, 0)), 'ICAO LTO Cycle times'!$D$8,VLOOKUP($A617,'Taxi in times'!$B$2346:$C$3020, 2, 0)*60)</f>
        <v>420</v>
      </c>
      <c r="R617" s="30">
        <f>IF(ISNA(VLOOKUP($A617,'Taxi in times'!$B$3020:$C$3684, 2, 0)), 'ICAO LTO Cycle times'!$D$8,VLOOKUP($A617,'Taxi in times'!$B$3020:$C$3684, 2, 0)*60)</f>
        <v>420</v>
      </c>
      <c r="S617" s="30">
        <f>IF(ISNA(VLOOKUP($A617,'Taxi in times'!$B$3684:$C$4389, 2, 0)), 'ICAO LTO Cycle times'!$D$8,VLOOKUP($A617,'Taxi in times'!$B$3684:$C$4389, 2, 0)*60)</f>
        <v>420</v>
      </c>
      <c r="T617" s="30">
        <f>IF(ISNA(VLOOKUP($A617,'Taxi in times'!$B$4389:$C$5084, 2, 0)), 'ICAO LTO Cycle times'!$D$8,VLOOKUP($A617,'Taxi in times'!$B$4389:$C$5084, 2, 0)*60)</f>
        <v>420</v>
      </c>
      <c r="U617" s="30">
        <f>IF(ISNA(VLOOKUP($A617,'Taxi in times'!$B$5085:$C$5749, 2, 0)), 'ICAO LTO Cycle times'!$D$8,VLOOKUP($A617,'Taxi in times'!$B$5085:$C$5749, 2, 0)*60)</f>
        <v>420</v>
      </c>
      <c r="V617" s="30">
        <f>IF(ISNA(VLOOKUP($A617,'Taxi in times'!$B$5750:$C$6509, 2, 0)), 'ICAO LTO Cycle times'!$D$8,VLOOKUP($A617,'Taxi in times'!$B$5750:$C$6509, 2, 0)*60)</f>
        <v>482.77873070325899</v>
      </c>
      <c r="W617" s="30">
        <f>IF(ISNA(VLOOKUP($A617,'Taxi in times'!$B$6510:$C$7239, 2, 0)), 'ICAO LTO Cycle times'!$D$8,VLOOKUP($A617,'Taxi in times'!$B$6510:$C$7239, 2, 0)*60)</f>
        <v>517.32283464566933</v>
      </c>
    </row>
    <row r="618" spans="1:23">
      <c r="A618" s="3" t="s">
        <v>860</v>
      </c>
      <c r="B618" s="30">
        <f>IF(ISNA(VLOOKUP($A618,' Taxi out times'!$B$2:$C$483, 2, 0)), 'ICAO LTO Cycle times'!$D$7,VLOOKUP($A618,' Taxi out times'!$B$2:$C$483, 2, 0)*60)</f>
        <v>713.61170963667428</v>
      </c>
      <c r="C618" s="30">
        <f>IF(ISNA(VLOOKUP($A618,' Taxi out times'!$B$484:$C$1071, 2, 0)), 'ICAO LTO Cycle times'!$D$7,VLOOKUP($A618,' Taxi out times'!$B$484:$C$1071, 2, 0)*60)</f>
        <v>651.4055505819158</v>
      </c>
      <c r="D618" s="30">
        <f>IF(ISNA(VLOOKUP($A618,' Taxi out times'!$B$1072:$C$1692, 2, 0)), 'ICAO LTO Cycle times'!$D$7,VLOOKUP($A618,' Taxi out times'!$B$1072:$C$1692, 2, 0)*60)</f>
        <v>658.19985825655567</v>
      </c>
      <c r="E618" s="30">
        <f>IF(ISNA(VLOOKUP($A618,' Taxi out times'!$B$1693:$C$2329, 2, 0)), 'ICAO LTO Cycle times'!$D$7,VLOOKUP($A618,' Taxi out times'!$B$1693:$C$2329, 2, 0)*60)</f>
        <v>655.18373313841448</v>
      </c>
      <c r="F618" s="30">
        <f>IF(ISNA(VLOOKUP($A618,' Taxi out times'!$B$2330:$C$2997, 2, 0)), 'ICAO LTO Cycle times'!$D$7,VLOOKUP($A618,' Taxi out times'!$B$2330:$C$2997, 2, 0)*60)</f>
        <v>623.80784366942601</v>
      </c>
      <c r="G618" s="30">
        <f>IF(ISNA(VLOOKUP($A618,' Taxi out times'!$B$2998:$C$3661, 2, 0)), 'ICAO LTO Cycle times'!$D$7,VLOOKUP($A618,' Taxi out times'!$B$2998:$C$3661, 2, 0)*60)</f>
        <v>673.64521152348823</v>
      </c>
      <c r="H618" s="30">
        <f>IF(ISNA(VLOOKUP($A618,' Taxi out times'!$B$3662:$C$4362, 2, 0)), 'ICAO LTO Cycle times'!$D$7,VLOOKUP($A618,' Taxi out times'!$B$3662:$C$4362, 2, 0)*60)</f>
        <v>638.31405416637813</v>
      </c>
      <c r="I618" s="30">
        <f>IF(ISNA(VLOOKUP($A618,' Taxi out times'!$B$4363:$C$5052, 2, 0)), 'ICAO LTO Cycle times'!$D$7,VLOOKUP($A618,' Taxi out times'!$B$4363:$C$5052, 2, 0)*60)</f>
        <v>701.93566496379049</v>
      </c>
      <c r="J618" s="30">
        <f>IF(ISNA(VLOOKUP($A618,' Taxi out times'!$B$5053:$C$5713, 2, 0)), 'ICAO LTO Cycle times'!$D$7,VLOOKUP($A618,' Taxi out times'!$B$5053:$C$5713, 2, 0)*60)</f>
        <v>711.55860349127181</v>
      </c>
      <c r="K618" s="30">
        <f>IF(ISNA(VLOOKUP($A618,' Taxi out times'!$B$5714:$C$6466, 2, 0)), 'ICAO LTO Cycle times'!$D$7,VLOOKUP($A618,' Taxi out times'!$B$5713:$C$6466, 2, 0)*60)</f>
        <v>752.83065223749634</v>
      </c>
      <c r="L618" s="30">
        <f>IF(ISNA(VLOOKUP($A618,' Taxi out times'!$B$6467:$C$7195, 2, 0)), 'ICAO LTO Cycle times'!$D$7,VLOOKUP($A618,' Taxi out times'!$B$6467:$C$7195, 2, 0)*60)</f>
        <v>773.95546471600687</v>
      </c>
      <c r="M618" s="30">
        <f>IF(ISNA(VLOOKUP($A618,'Taxi in times'!$B$2:$C$483, 2, 0)), 'ICAO LTO Cycle times'!$D$8,VLOOKUP($A618,'Taxi in times'!$B$2:$C$483, 2, 0)*60)</f>
        <v>382.07314336997979</v>
      </c>
      <c r="N618" s="30">
        <f>IF(ISNA(VLOOKUP($A618,'Taxi in times'!$B$483:$C$1074, 2, 0)), 'ICAO LTO Cycle times'!$D$8,VLOOKUP($A618,'Taxi in times'!$B$483:$C$1074, 2, 0)*60)</f>
        <v>412.71734815402942</v>
      </c>
      <c r="O618" s="30">
        <f>IF(ISNA(VLOOKUP($A618,'Taxi in times'!$B$1074:$C$1700, 2, 0)), 'ICAO LTO Cycle times'!$D$8,VLOOKUP($A618,'Taxi in times'!$B$1074:$C$1700, 2, 0)*60)</f>
        <v>410.95682429226633</v>
      </c>
      <c r="P618" s="30">
        <f>IF(ISNA(VLOOKUP($A618,'Taxi in times'!$B$1700:$C$2346, 2, 0)), 'ICAO LTO Cycle times'!$D$8,VLOOKUP($A618,'Taxi in times'!$B$1700:$C$2346, 2, 0)*60)</f>
        <v>408.96859196167156</v>
      </c>
      <c r="Q618" s="30">
        <f>IF(ISNA(VLOOKUP($A618,'Taxi in times'!$B$2346:$C$3020, 2, 0)), 'ICAO LTO Cycle times'!$D$8,VLOOKUP($A618,'Taxi in times'!$B$2346:$C$3020, 2, 0)*60)</f>
        <v>407.016687016687</v>
      </c>
      <c r="R618" s="30">
        <f>IF(ISNA(VLOOKUP($A618,'Taxi in times'!$B$3020:$C$3684, 2, 0)), 'ICAO LTO Cycle times'!$D$8,VLOOKUP($A618,'Taxi in times'!$B$3020:$C$3684, 2, 0)*60)</f>
        <v>417.4957808645982</v>
      </c>
      <c r="S618" s="30">
        <f>IF(ISNA(VLOOKUP($A618,'Taxi in times'!$B$3684:$C$4389, 2, 0)), 'ICAO LTO Cycle times'!$D$8,VLOOKUP($A618,'Taxi in times'!$B$3684:$C$4389, 2, 0)*60)</f>
        <v>404.96875433967506</v>
      </c>
      <c r="T618" s="30">
        <f>IF(ISNA(VLOOKUP($A618,'Taxi in times'!$B$4389:$C$5084, 2, 0)), 'ICAO LTO Cycle times'!$D$8,VLOOKUP($A618,'Taxi in times'!$B$4389:$C$5084, 2, 0)*60)</f>
        <v>428.94188285940868</v>
      </c>
      <c r="U618" s="30">
        <f>IF(ISNA(VLOOKUP($A618,'Taxi in times'!$B$5085:$C$5749, 2, 0)), 'ICAO LTO Cycle times'!$D$8,VLOOKUP($A618,'Taxi in times'!$B$5085:$C$5749, 2, 0)*60)</f>
        <v>439.82297176975857</v>
      </c>
      <c r="V618" s="30">
        <f>IF(ISNA(VLOOKUP($A618,'Taxi in times'!$B$5750:$C$6509, 2, 0)), 'ICAO LTO Cycle times'!$D$8,VLOOKUP($A618,'Taxi in times'!$B$5750:$C$6509, 2, 0)*60)</f>
        <v>497.64084196929218</v>
      </c>
      <c r="W618" s="30">
        <f>IF(ISNA(VLOOKUP($A618,'Taxi in times'!$B$6510:$C$7239, 2, 0)), 'ICAO LTO Cycle times'!$D$8,VLOOKUP($A618,'Taxi in times'!$B$6510:$C$7239, 2, 0)*60)</f>
        <v>492.38630225775086</v>
      </c>
    </row>
    <row r="619" spans="1:23">
      <c r="A619" s="3" t="s">
        <v>861</v>
      </c>
      <c r="B619" s="30">
        <f>IF(ISNA(VLOOKUP($A619,' Taxi out times'!$B$2:$C$483, 2, 0)), 'ICAO LTO Cycle times'!$D$7,VLOOKUP($A619,' Taxi out times'!$B$2:$C$483, 2, 0)*60)</f>
        <v>535.81967213114751</v>
      </c>
      <c r="C619" s="30">
        <f>IF(ISNA(VLOOKUP($A619,' Taxi out times'!$B$484:$C$1071, 2, 0)), 'ICAO LTO Cycle times'!$D$7,VLOOKUP($A619,' Taxi out times'!$B$484:$C$1071, 2, 0)*60)</f>
        <v>352.8</v>
      </c>
      <c r="D619" s="30">
        <f>IF(ISNA(VLOOKUP($A619,' Taxi out times'!$B$1072:$C$1692, 2, 0)), 'ICAO LTO Cycle times'!$D$7,VLOOKUP($A619,' Taxi out times'!$B$1072:$C$1692, 2, 0)*60)</f>
        <v>342.8780487804878</v>
      </c>
      <c r="E619" s="30">
        <f>IF(ISNA(VLOOKUP($A619,' Taxi out times'!$B$1693:$C$2329, 2, 0)), 'ICAO LTO Cycle times'!$D$7,VLOOKUP($A619,' Taxi out times'!$B$1693:$C$2329, 2, 0)*60)</f>
        <v>320.33132530120486</v>
      </c>
      <c r="F619" s="30">
        <f>IF(ISNA(VLOOKUP($A619,' Taxi out times'!$B$2330:$C$2997, 2, 0)), 'ICAO LTO Cycle times'!$D$7,VLOOKUP($A619,' Taxi out times'!$B$2330:$C$2997, 2, 0)*60)</f>
        <v>284.04458598726114</v>
      </c>
      <c r="G619" s="30">
        <f>IF(ISNA(VLOOKUP($A619,' Taxi out times'!$B$2998:$C$3661, 2, 0)), 'ICAO LTO Cycle times'!$D$7,VLOOKUP($A619,' Taxi out times'!$B$2998:$C$3661, 2, 0)*60)</f>
        <v>324.73537604456823</v>
      </c>
      <c r="H619" s="30">
        <f>IF(ISNA(VLOOKUP($A619,' Taxi out times'!$B$3662:$C$4362, 2, 0)), 'ICAO LTO Cycle times'!$D$7,VLOOKUP($A619,' Taxi out times'!$B$3662:$C$4362, 2, 0)*60)</f>
        <v>313.65705614567526</v>
      </c>
      <c r="I619" s="30">
        <f>IF(ISNA(VLOOKUP($A619,' Taxi out times'!$B$4363:$C$5052, 2, 0)), 'ICAO LTO Cycle times'!$D$7,VLOOKUP($A619,' Taxi out times'!$B$4363:$C$5052, 2, 0)*60)</f>
        <v>307.87330316742083</v>
      </c>
      <c r="J619" s="30">
        <f>IF(ISNA(VLOOKUP($A619,' Taxi out times'!$B$5053:$C$5713, 2, 0)), 'ICAO LTO Cycle times'!$D$7,VLOOKUP($A619,' Taxi out times'!$B$5053:$C$5713, 2, 0)*60)</f>
        <v>301.38075313807531</v>
      </c>
      <c r="K619" s="30">
        <f>IF(ISNA(VLOOKUP($A619,' Taxi out times'!$B$5714:$C$6466, 2, 0)), 'ICAO LTO Cycle times'!$D$7,VLOOKUP($A619,' Taxi out times'!$B$5713:$C$6466, 2, 0)*60)</f>
        <v>390.46706586826349</v>
      </c>
      <c r="L619" s="30">
        <f>IF(ISNA(VLOOKUP($A619,' Taxi out times'!$B$6467:$C$7195, 2, 0)), 'ICAO LTO Cycle times'!$D$7,VLOOKUP($A619,' Taxi out times'!$B$6467:$C$7195, 2, 0)*60)</f>
        <v>415.90082644628103</v>
      </c>
      <c r="M619" s="30">
        <f>IF(ISNA(VLOOKUP($A619,'Taxi in times'!$B$2:$C$483, 2, 0)), 'ICAO LTO Cycle times'!$D$8,VLOOKUP($A619,'Taxi in times'!$B$2:$C$483, 2, 0)*60)</f>
        <v>276.08053691275165</v>
      </c>
      <c r="N619" s="30">
        <f>IF(ISNA(VLOOKUP($A619,'Taxi in times'!$B$483:$C$1074, 2, 0)), 'ICAO LTO Cycle times'!$D$8,VLOOKUP($A619,'Taxi in times'!$B$483:$C$1074, 2, 0)*60)</f>
        <v>300.26548672566372</v>
      </c>
      <c r="O619" s="30">
        <f>IF(ISNA(VLOOKUP($A619,'Taxi in times'!$B$1074:$C$1700, 2, 0)), 'ICAO LTO Cycle times'!$D$8,VLOOKUP($A619,'Taxi in times'!$B$1074:$C$1700, 2, 0)*60)</f>
        <v>262.88508557457209</v>
      </c>
      <c r="P619" s="30">
        <f>IF(ISNA(VLOOKUP($A619,'Taxi in times'!$B$1700:$C$2346, 2, 0)), 'ICAO LTO Cycle times'!$D$8,VLOOKUP($A619,'Taxi in times'!$B$1700:$C$2346, 2, 0)*60)</f>
        <v>240.99248120300751</v>
      </c>
      <c r="Q619" s="30">
        <f>IF(ISNA(VLOOKUP($A619,'Taxi in times'!$B$2346:$C$3020, 2, 0)), 'ICAO LTO Cycle times'!$D$8,VLOOKUP($A619,'Taxi in times'!$B$2346:$C$3020, 2, 0)*60)</f>
        <v>213.6724960254372</v>
      </c>
      <c r="R619" s="30">
        <f>IF(ISNA(VLOOKUP($A619,'Taxi in times'!$B$3020:$C$3684, 2, 0)), 'ICAO LTO Cycle times'!$D$8,VLOOKUP($A619,'Taxi in times'!$B$3020:$C$3684, 2, 0)*60)</f>
        <v>241.75487465181058</v>
      </c>
      <c r="S619" s="30">
        <f>IF(ISNA(VLOOKUP($A619,'Taxi in times'!$B$3684:$C$4389, 2, 0)), 'ICAO LTO Cycle times'!$D$8,VLOOKUP($A619,'Taxi in times'!$B$3684:$C$4389, 2, 0)*60)</f>
        <v>254.22492401215808</v>
      </c>
      <c r="T619" s="30">
        <f>IF(ISNA(VLOOKUP($A619,'Taxi in times'!$B$4389:$C$5084, 2, 0)), 'ICAO LTO Cycle times'!$D$8,VLOOKUP($A619,'Taxi in times'!$B$4389:$C$5084, 2, 0)*60)</f>
        <v>246.31936579841451</v>
      </c>
      <c r="U619" s="30">
        <f>IF(ISNA(VLOOKUP($A619,'Taxi in times'!$B$5085:$C$5749, 2, 0)), 'ICAO LTO Cycle times'!$D$8,VLOOKUP($A619,'Taxi in times'!$B$5085:$C$5749, 2, 0)*60)</f>
        <v>265.21376433785196</v>
      </c>
      <c r="V619" s="30">
        <f>IF(ISNA(VLOOKUP($A619,'Taxi in times'!$B$5750:$C$6509, 2, 0)), 'ICAO LTO Cycle times'!$D$8,VLOOKUP($A619,'Taxi in times'!$B$5750:$C$6509, 2, 0)*60)</f>
        <v>316.06694560669456</v>
      </c>
      <c r="W619" s="30">
        <f>IF(ISNA(VLOOKUP($A619,'Taxi in times'!$B$6510:$C$7239, 2, 0)), 'ICAO LTO Cycle times'!$D$8,VLOOKUP($A619,'Taxi in times'!$B$6510:$C$7239, 2, 0)*60)</f>
        <v>318.2737768004398</v>
      </c>
    </row>
    <row r="620" spans="1:23">
      <c r="A620" s="3" t="s">
        <v>1162</v>
      </c>
      <c r="B620" s="30">
        <f>IF(ISNA(VLOOKUP($A620,' Taxi out times'!$B$2:$C$483, 2, 0)), 'ICAO LTO Cycle times'!$D$7,VLOOKUP($A620,' Taxi out times'!$B$2:$C$483, 2, 0)*60)</f>
        <v>510.89108910891093</v>
      </c>
      <c r="C620" s="30">
        <f>IF(ISNA(VLOOKUP($A620,' Taxi out times'!$B$484:$C$1071, 2, 0)), 'ICAO LTO Cycle times'!$D$7,VLOOKUP($A620,' Taxi out times'!$B$484:$C$1071, 2, 0)*60)</f>
        <v>1140</v>
      </c>
      <c r="D620" s="30">
        <f>IF(ISNA(VLOOKUP($A620,' Taxi out times'!$B$1072:$C$1692, 2, 0)), 'ICAO LTO Cycle times'!$D$7,VLOOKUP($A620,' Taxi out times'!$B$1072:$C$1692, 2, 0)*60)</f>
        <v>1140</v>
      </c>
      <c r="E620" s="30">
        <f>IF(ISNA(VLOOKUP($A620,' Taxi out times'!$B$1693:$C$2329, 2, 0)), 'ICAO LTO Cycle times'!$D$7,VLOOKUP($A620,' Taxi out times'!$B$1693:$C$2329, 2, 0)*60)</f>
        <v>1140</v>
      </c>
      <c r="F620" s="30">
        <f>IF(ISNA(VLOOKUP($A620,' Taxi out times'!$B$2330:$C$2997, 2, 0)), 'ICAO LTO Cycle times'!$D$7,VLOOKUP($A620,' Taxi out times'!$B$2330:$C$2997, 2, 0)*60)</f>
        <v>1140</v>
      </c>
      <c r="G620" s="30">
        <f>IF(ISNA(VLOOKUP($A620,' Taxi out times'!$B$2998:$C$3661, 2, 0)), 'ICAO LTO Cycle times'!$D$7,VLOOKUP($A620,' Taxi out times'!$B$2998:$C$3661, 2, 0)*60)</f>
        <v>1140</v>
      </c>
      <c r="H620" s="30">
        <f>IF(ISNA(VLOOKUP($A620,' Taxi out times'!$B$3662:$C$4362, 2, 0)), 'ICAO LTO Cycle times'!$D$7,VLOOKUP($A620,' Taxi out times'!$B$3662:$C$4362, 2, 0)*60)</f>
        <v>1140</v>
      </c>
      <c r="I620" s="30">
        <f>IF(ISNA(VLOOKUP($A620,' Taxi out times'!$B$4363:$C$5052, 2, 0)), 'ICAO LTO Cycle times'!$D$7,VLOOKUP($A620,' Taxi out times'!$B$4363:$C$5052, 2, 0)*60)</f>
        <v>1140</v>
      </c>
      <c r="J620" s="30">
        <f>IF(ISNA(VLOOKUP($A620,' Taxi out times'!$B$5053:$C$5713, 2, 0)), 'ICAO LTO Cycle times'!$D$7,VLOOKUP($A620,' Taxi out times'!$B$5053:$C$5713, 2, 0)*60)</f>
        <v>1140</v>
      </c>
      <c r="K620" s="30">
        <f>IF(ISNA(VLOOKUP($A620,' Taxi out times'!$B$5714:$C$6466, 2, 0)), 'ICAO LTO Cycle times'!$D$7,VLOOKUP($A620,' Taxi out times'!$B$5713:$C$6466, 2, 0)*60)</f>
        <v>536.97478991596643</v>
      </c>
      <c r="L620" s="30">
        <f>IF(ISNA(VLOOKUP($A620,' Taxi out times'!$B$6467:$C$7195, 2, 0)), 'ICAO LTO Cycle times'!$D$7,VLOOKUP($A620,' Taxi out times'!$B$6467:$C$7195, 2, 0)*60)</f>
        <v>551.85770750988138</v>
      </c>
      <c r="M620" s="30">
        <f>IF(ISNA(VLOOKUP($A620,'Taxi in times'!$B$2:$C$483, 2, 0)), 'ICAO LTO Cycle times'!$D$8,VLOOKUP($A620,'Taxi in times'!$B$2:$C$483, 2, 0)*60)</f>
        <v>420</v>
      </c>
      <c r="N620" s="30">
        <f>IF(ISNA(VLOOKUP($A620,'Taxi in times'!$B$483:$C$1074, 2, 0)), 'ICAO LTO Cycle times'!$D$8,VLOOKUP($A620,'Taxi in times'!$B$483:$C$1074, 2, 0)*60)</f>
        <v>420</v>
      </c>
      <c r="O620" s="30">
        <f>IF(ISNA(VLOOKUP($A620,'Taxi in times'!$B$1074:$C$1700, 2, 0)), 'ICAO LTO Cycle times'!$D$8,VLOOKUP($A620,'Taxi in times'!$B$1074:$C$1700, 2, 0)*60)</f>
        <v>420</v>
      </c>
      <c r="P620" s="30">
        <f>IF(ISNA(VLOOKUP($A620,'Taxi in times'!$B$1700:$C$2346, 2, 0)), 'ICAO LTO Cycle times'!$D$8,VLOOKUP($A620,'Taxi in times'!$B$1700:$C$2346, 2, 0)*60)</f>
        <v>420</v>
      </c>
      <c r="Q620" s="30">
        <f>IF(ISNA(VLOOKUP($A620,'Taxi in times'!$B$2346:$C$3020, 2, 0)), 'ICAO LTO Cycle times'!$D$8,VLOOKUP($A620,'Taxi in times'!$B$2346:$C$3020, 2, 0)*60)</f>
        <v>420</v>
      </c>
      <c r="R620" s="30">
        <f>IF(ISNA(VLOOKUP($A620,'Taxi in times'!$B$3020:$C$3684, 2, 0)), 'ICAO LTO Cycle times'!$D$8,VLOOKUP($A620,'Taxi in times'!$B$3020:$C$3684, 2, 0)*60)</f>
        <v>420</v>
      </c>
      <c r="S620" s="30">
        <f>IF(ISNA(VLOOKUP($A620,'Taxi in times'!$B$3684:$C$4389, 2, 0)), 'ICAO LTO Cycle times'!$D$8,VLOOKUP($A620,'Taxi in times'!$B$3684:$C$4389, 2, 0)*60)</f>
        <v>420</v>
      </c>
      <c r="T620" s="30">
        <f>IF(ISNA(VLOOKUP($A620,'Taxi in times'!$B$4389:$C$5084, 2, 0)), 'ICAO LTO Cycle times'!$D$8,VLOOKUP($A620,'Taxi in times'!$B$4389:$C$5084, 2, 0)*60)</f>
        <v>420</v>
      </c>
      <c r="U620" s="30">
        <f>IF(ISNA(VLOOKUP($A620,'Taxi in times'!$B$5085:$C$5749, 2, 0)), 'ICAO LTO Cycle times'!$D$8,VLOOKUP($A620,'Taxi in times'!$B$5085:$C$5749, 2, 0)*60)</f>
        <v>420</v>
      </c>
      <c r="V620" s="30">
        <f>IF(ISNA(VLOOKUP($A620,'Taxi in times'!$B$5750:$C$6509, 2, 0)), 'ICAO LTO Cycle times'!$D$8,VLOOKUP($A620,'Taxi in times'!$B$5750:$C$6509, 2, 0)*60)</f>
        <v>456.30252100840335</v>
      </c>
      <c r="W620" s="30">
        <f>IF(ISNA(VLOOKUP($A620,'Taxi in times'!$B$6510:$C$7239, 2, 0)), 'ICAO LTO Cycle times'!$D$8,VLOOKUP($A620,'Taxi in times'!$B$6510:$C$7239, 2, 0)*60)</f>
        <v>469.3984962406015</v>
      </c>
    </row>
    <row r="621" spans="1:23">
      <c r="A621" s="3" t="s">
        <v>1163</v>
      </c>
      <c r="B621" s="30">
        <f>IF(ISNA(VLOOKUP($A621,' Taxi out times'!$B$2:$C$483, 2, 0)), 'ICAO LTO Cycle times'!$D$7,VLOOKUP($A621,' Taxi out times'!$B$2:$C$483, 2, 0)*60)</f>
        <v>697.31092436974791</v>
      </c>
      <c r="C621" s="30">
        <f>IF(ISNA(VLOOKUP($A621,' Taxi out times'!$B$484:$C$1071, 2, 0)), 'ICAO LTO Cycle times'!$D$7,VLOOKUP($A621,' Taxi out times'!$B$484:$C$1071, 2, 0)*60)</f>
        <v>1140</v>
      </c>
      <c r="D621" s="30">
        <f>IF(ISNA(VLOOKUP($A621,' Taxi out times'!$B$1072:$C$1692, 2, 0)), 'ICAO LTO Cycle times'!$D$7,VLOOKUP($A621,' Taxi out times'!$B$1072:$C$1692, 2, 0)*60)</f>
        <v>1140</v>
      </c>
      <c r="E621" s="30">
        <f>IF(ISNA(VLOOKUP($A621,' Taxi out times'!$B$1693:$C$2329, 2, 0)), 'ICAO LTO Cycle times'!$D$7,VLOOKUP($A621,' Taxi out times'!$B$1693:$C$2329, 2, 0)*60)</f>
        <v>1140</v>
      </c>
      <c r="F621" s="30">
        <f>IF(ISNA(VLOOKUP($A621,' Taxi out times'!$B$2330:$C$2997, 2, 0)), 'ICAO LTO Cycle times'!$D$7,VLOOKUP($A621,' Taxi out times'!$B$2330:$C$2997, 2, 0)*60)</f>
        <v>1140</v>
      </c>
      <c r="G621" s="30">
        <f>IF(ISNA(VLOOKUP($A621,' Taxi out times'!$B$2998:$C$3661, 2, 0)), 'ICAO LTO Cycle times'!$D$7,VLOOKUP($A621,' Taxi out times'!$B$2998:$C$3661, 2, 0)*60)</f>
        <v>1140</v>
      </c>
      <c r="H621" s="30">
        <f>IF(ISNA(VLOOKUP($A621,' Taxi out times'!$B$3662:$C$4362, 2, 0)), 'ICAO LTO Cycle times'!$D$7,VLOOKUP($A621,' Taxi out times'!$B$3662:$C$4362, 2, 0)*60)</f>
        <v>1140</v>
      </c>
      <c r="I621" s="30">
        <f>IF(ISNA(VLOOKUP($A621,' Taxi out times'!$B$4363:$C$5052, 2, 0)), 'ICAO LTO Cycle times'!$D$7,VLOOKUP($A621,' Taxi out times'!$B$4363:$C$5052, 2, 0)*60)</f>
        <v>1140</v>
      </c>
      <c r="J621" s="30">
        <f>IF(ISNA(VLOOKUP($A621,' Taxi out times'!$B$5053:$C$5713, 2, 0)), 'ICAO LTO Cycle times'!$D$7,VLOOKUP($A621,' Taxi out times'!$B$5053:$C$5713, 2, 0)*60)</f>
        <v>1140</v>
      </c>
      <c r="K621" s="30">
        <f>IF(ISNA(VLOOKUP($A621,' Taxi out times'!$B$5714:$C$6466, 2, 0)), 'ICAO LTO Cycle times'!$D$7,VLOOKUP($A621,' Taxi out times'!$B$5713:$C$6466, 2, 0)*60)</f>
        <v>1140</v>
      </c>
      <c r="L621" s="30">
        <f>IF(ISNA(VLOOKUP($A621,' Taxi out times'!$B$6467:$C$7195, 2, 0)), 'ICAO LTO Cycle times'!$D$7,VLOOKUP($A621,' Taxi out times'!$B$6467:$C$7195, 2, 0)*60)</f>
        <v>1140</v>
      </c>
      <c r="M621" s="30">
        <f>IF(ISNA(VLOOKUP($A621,'Taxi in times'!$B$2:$C$483, 2, 0)), 'ICAO LTO Cycle times'!$D$8,VLOOKUP($A621,'Taxi in times'!$B$2:$C$483, 2, 0)*60)</f>
        <v>268.9830508474576</v>
      </c>
      <c r="N621" s="30">
        <f>IF(ISNA(VLOOKUP($A621,'Taxi in times'!$B$483:$C$1074, 2, 0)), 'ICAO LTO Cycle times'!$D$8,VLOOKUP($A621,'Taxi in times'!$B$483:$C$1074, 2, 0)*60)</f>
        <v>420</v>
      </c>
      <c r="O621" s="30">
        <f>IF(ISNA(VLOOKUP($A621,'Taxi in times'!$B$1074:$C$1700, 2, 0)), 'ICAO LTO Cycle times'!$D$8,VLOOKUP($A621,'Taxi in times'!$B$1074:$C$1700, 2, 0)*60)</f>
        <v>420</v>
      </c>
      <c r="P621" s="30">
        <f>IF(ISNA(VLOOKUP($A621,'Taxi in times'!$B$1700:$C$2346, 2, 0)), 'ICAO LTO Cycle times'!$D$8,VLOOKUP($A621,'Taxi in times'!$B$1700:$C$2346, 2, 0)*60)</f>
        <v>420</v>
      </c>
      <c r="Q621" s="30">
        <f>IF(ISNA(VLOOKUP($A621,'Taxi in times'!$B$2346:$C$3020, 2, 0)), 'ICAO LTO Cycle times'!$D$8,VLOOKUP($A621,'Taxi in times'!$B$2346:$C$3020, 2, 0)*60)</f>
        <v>420</v>
      </c>
      <c r="R621" s="30">
        <f>IF(ISNA(VLOOKUP($A621,'Taxi in times'!$B$3020:$C$3684, 2, 0)), 'ICAO LTO Cycle times'!$D$8,VLOOKUP($A621,'Taxi in times'!$B$3020:$C$3684, 2, 0)*60)</f>
        <v>420</v>
      </c>
      <c r="S621" s="30">
        <f>IF(ISNA(VLOOKUP($A621,'Taxi in times'!$B$3684:$C$4389, 2, 0)), 'ICAO LTO Cycle times'!$D$8,VLOOKUP($A621,'Taxi in times'!$B$3684:$C$4389, 2, 0)*60)</f>
        <v>420</v>
      </c>
      <c r="T621" s="30">
        <f>IF(ISNA(VLOOKUP($A621,'Taxi in times'!$B$4389:$C$5084, 2, 0)), 'ICAO LTO Cycle times'!$D$8,VLOOKUP($A621,'Taxi in times'!$B$4389:$C$5084, 2, 0)*60)</f>
        <v>420</v>
      </c>
      <c r="U621" s="30">
        <f>IF(ISNA(VLOOKUP($A621,'Taxi in times'!$B$5085:$C$5749, 2, 0)), 'ICAO LTO Cycle times'!$D$8,VLOOKUP($A621,'Taxi in times'!$B$5085:$C$5749, 2, 0)*60)</f>
        <v>420</v>
      </c>
      <c r="V621" s="30">
        <f>IF(ISNA(VLOOKUP($A621,'Taxi in times'!$B$5750:$C$6509, 2, 0)), 'ICAO LTO Cycle times'!$D$8,VLOOKUP($A621,'Taxi in times'!$B$5750:$C$6509, 2, 0)*60)</f>
        <v>420</v>
      </c>
      <c r="W621" s="30">
        <f>IF(ISNA(VLOOKUP($A621,'Taxi in times'!$B$6510:$C$7239, 2, 0)), 'ICAO LTO Cycle times'!$D$8,VLOOKUP($A621,'Taxi in times'!$B$6510:$C$7239, 2, 0)*60)</f>
        <v>420</v>
      </c>
    </row>
    <row r="622" spans="1:23">
      <c r="A622" s="3" t="s">
        <v>862</v>
      </c>
      <c r="B622" s="30">
        <f>IF(ISNA(VLOOKUP($A622,' Taxi out times'!$B$2:$C$483, 2, 0)), 'ICAO LTO Cycle times'!$D$7,VLOOKUP($A622,' Taxi out times'!$B$2:$C$483, 2, 0)*60)</f>
        <v>570</v>
      </c>
      <c r="C622" s="30">
        <f>IF(ISNA(VLOOKUP($A622,' Taxi out times'!$B$484:$C$1071, 2, 0)), 'ICAO LTO Cycle times'!$D$7,VLOOKUP($A622,' Taxi out times'!$B$484:$C$1071, 2, 0)*60)</f>
        <v>308.75</v>
      </c>
      <c r="D622" s="30">
        <f>IF(ISNA(VLOOKUP($A622,' Taxi out times'!$B$1072:$C$1692, 2, 0)), 'ICAO LTO Cycle times'!$D$7,VLOOKUP($A622,' Taxi out times'!$B$1072:$C$1692, 2, 0)*60)</f>
        <v>356.38069705093835</v>
      </c>
      <c r="E622" s="30">
        <f>IF(ISNA(VLOOKUP($A622,' Taxi out times'!$B$1693:$C$2329, 2, 0)), 'ICAO LTO Cycle times'!$D$7,VLOOKUP($A622,' Taxi out times'!$B$1693:$C$2329, 2, 0)*60)</f>
        <v>303.82417582417582</v>
      </c>
      <c r="F622" s="30">
        <f>IF(ISNA(VLOOKUP($A622,' Taxi out times'!$B$2330:$C$2997, 2, 0)), 'ICAO LTO Cycle times'!$D$7,VLOOKUP($A622,' Taxi out times'!$B$2330:$C$2997, 2, 0)*60)</f>
        <v>313.09941520467834</v>
      </c>
      <c r="G622" s="30">
        <f>IF(ISNA(VLOOKUP($A622,' Taxi out times'!$B$2998:$C$3661, 2, 0)), 'ICAO LTO Cycle times'!$D$7,VLOOKUP($A622,' Taxi out times'!$B$2998:$C$3661, 2, 0)*60)</f>
        <v>305.7342657342657</v>
      </c>
      <c r="H622" s="30">
        <f>IF(ISNA(VLOOKUP($A622,' Taxi out times'!$B$3662:$C$4362, 2, 0)), 'ICAO LTO Cycle times'!$D$7,VLOOKUP($A622,' Taxi out times'!$B$3662:$C$4362, 2, 0)*60)</f>
        <v>364.20000000000005</v>
      </c>
      <c r="I622" s="30">
        <f>IF(ISNA(VLOOKUP($A622,' Taxi out times'!$B$4363:$C$5052, 2, 0)), 'ICAO LTO Cycle times'!$D$7,VLOOKUP($A622,' Taxi out times'!$B$4363:$C$5052, 2, 0)*60)</f>
        <v>420.87719298245617</v>
      </c>
      <c r="J622" s="30">
        <f>IF(ISNA(VLOOKUP($A622,' Taxi out times'!$B$5053:$C$5713, 2, 0)), 'ICAO LTO Cycle times'!$D$7,VLOOKUP($A622,' Taxi out times'!$B$5053:$C$5713, 2, 0)*60)</f>
        <v>468.93854748603354</v>
      </c>
      <c r="K622" s="30">
        <f>IF(ISNA(VLOOKUP($A622,' Taxi out times'!$B$5714:$C$6466, 2, 0)), 'ICAO LTO Cycle times'!$D$7,VLOOKUP($A622,' Taxi out times'!$B$5713:$C$6466, 2, 0)*60)</f>
        <v>510.50561797752806</v>
      </c>
      <c r="L622" s="30">
        <f>IF(ISNA(VLOOKUP($A622,' Taxi out times'!$B$6467:$C$7195, 2, 0)), 'ICAO LTO Cycle times'!$D$7,VLOOKUP($A622,' Taxi out times'!$B$6467:$C$7195, 2, 0)*60)</f>
        <v>503.52828379674014</v>
      </c>
      <c r="M622" s="30">
        <f>IF(ISNA(VLOOKUP($A622,'Taxi in times'!$B$2:$C$483, 2, 0)), 'ICAO LTO Cycle times'!$D$8,VLOOKUP($A622,'Taxi in times'!$B$2:$C$483, 2, 0)*60)</f>
        <v>148.23529411764707</v>
      </c>
      <c r="N622" s="30">
        <f>IF(ISNA(VLOOKUP($A622,'Taxi in times'!$B$483:$C$1074, 2, 0)), 'ICAO LTO Cycle times'!$D$8,VLOOKUP($A622,'Taxi in times'!$B$483:$C$1074, 2, 0)*60)</f>
        <v>217.5257731958763</v>
      </c>
      <c r="O622" s="30">
        <f>IF(ISNA(VLOOKUP($A622,'Taxi in times'!$B$1074:$C$1700, 2, 0)), 'ICAO LTO Cycle times'!$D$8,VLOOKUP($A622,'Taxi in times'!$B$1074:$C$1700, 2, 0)*60)</f>
        <v>229.07630522088354</v>
      </c>
      <c r="P622" s="30">
        <f>IF(ISNA(VLOOKUP($A622,'Taxi in times'!$B$1700:$C$2346, 2, 0)), 'ICAO LTO Cycle times'!$D$8,VLOOKUP($A622,'Taxi in times'!$B$1700:$C$2346, 2, 0)*60)</f>
        <v>209.93377483443709</v>
      </c>
      <c r="Q622" s="30">
        <f>IF(ISNA(VLOOKUP($A622,'Taxi in times'!$B$2346:$C$3020, 2, 0)), 'ICAO LTO Cycle times'!$D$8,VLOOKUP($A622,'Taxi in times'!$B$2346:$C$3020, 2, 0)*60)</f>
        <v>201.4453125</v>
      </c>
      <c r="R622" s="30">
        <f>IF(ISNA(VLOOKUP($A622,'Taxi in times'!$B$3020:$C$3684, 2, 0)), 'ICAO LTO Cycle times'!$D$8,VLOOKUP($A622,'Taxi in times'!$B$3020:$C$3684, 2, 0)*60)</f>
        <v>210.28037383177571</v>
      </c>
      <c r="S622" s="30">
        <f>IF(ISNA(VLOOKUP($A622,'Taxi in times'!$B$3684:$C$4389, 2, 0)), 'ICAO LTO Cycle times'!$D$8,VLOOKUP($A622,'Taxi in times'!$B$3684:$C$4389, 2, 0)*60)</f>
        <v>204.53172205438068</v>
      </c>
      <c r="T622" s="30">
        <f>IF(ISNA(VLOOKUP($A622,'Taxi in times'!$B$4389:$C$5084, 2, 0)), 'ICAO LTO Cycle times'!$D$8,VLOOKUP($A622,'Taxi in times'!$B$4389:$C$5084, 2, 0)*60)</f>
        <v>169.48818897637796</v>
      </c>
      <c r="U622" s="30">
        <f>IF(ISNA(VLOOKUP($A622,'Taxi in times'!$B$5085:$C$5749, 2, 0)), 'ICAO LTO Cycle times'!$D$8,VLOOKUP($A622,'Taxi in times'!$B$5085:$C$5749, 2, 0)*60)</f>
        <v>191.2469831053902</v>
      </c>
      <c r="V622" s="30">
        <f>IF(ISNA(VLOOKUP($A622,'Taxi in times'!$B$5750:$C$6509, 2, 0)), 'ICAO LTO Cycle times'!$D$8,VLOOKUP($A622,'Taxi in times'!$B$5750:$C$6509, 2, 0)*60)</f>
        <v>253.03605313092976</v>
      </c>
      <c r="W622" s="30">
        <f>IF(ISNA(VLOOKUP($A622,'Taxi in times'!$B$6510:$C$7239, 2, 0)), 'ICAO LTO Cycle times'!$D$8,VLOOKUP($A622,'Taxi in times'!$B$6510:$C$7239, 2, 0)*60)</f>
        <v>238.08695652173913</v>
      </c>
    </row>
    <row r="623" spans="1:23">
      <c r="A623" s="3" t="s">
        <v>863</v>
      </c>
      <c r="B623" s="30">
        <f>IF(ISNA(VLOOKUP($A623,' Taxi out times'!$B$2:$C$483, 2, 0)), 'ICAO LTO Cycle times'!$D$7,VLOOKUP($A623,' Taxi out times'!$B$2:$C$483, 2, 0)*60)</f>
        <v>573.47627737226276</v>
      </c>
      <c r="C623" s="30">
        <f>IF(ISNA(VLOOKUP($A623,' Taxi out times'!$B$484:$C$1071, 2, 0)), 'ICAO LTO Cycle times'!$D$7,VLOOKUP($A623,' Taxi out times'!$B$484:$C$1071, 2, 0)*60)</f>
        <v>488.51299531316579</v>
      </c>
      <c r="D623" s="30">
        <f>IF(ISNA(VLOOKUP($A623,' Taxi out times'!$B$1072:$C$1692, 2, 0)), 'ICAO LTO Cycle times'!$D$7,VLOOKUP($A623,' Taxi out times'!$B$1072:$C$1692, 2, 0)*60)</f>
        <v>493.33333333333326</v>
      </c>
      <c r="E623" s="30">
        <f>IF(ISNA(VLOOKUP($A623,' Taxi out times'!$B$1693:$C$2329, 2, 0)), 'ICAO LTO Cycle times'!$D$7,VLOOKUP($A623,' Taxi out times'!$B$1693:$C$2329, 2, 0)*60)</f>
        <v>386.1861520998865</v>
      </c>
      <c r="F623" s="30">
        <f>IF(ISNA(VLOOKUP($A623,' Taxi out times'!$B$2330:$C$2997, 2, 0)), 'ICAO LTO Cycle times'!$D$7,VLOOKUP($A623,' Taxi out times'!$B$2330:$C$2997, 2, 0)*60)</f>
        <v>510.24970273483945</v>
      </c>
      <c r="G623" s="30">
        <f>IF(ISNA(VLOOKUP($A623,' Taxi out times'!$B$2998:$C$3661, 2, 0)), 'ICAO LTO Cycle times'!$D$7,VLOOKUP($A623,' Taxi out times'!$B$2998:$C$3661, 2, 0)*60)</f>
        <v>585.83673469387747</v>
      </c>
      <c r="H623" s="30">
        <f>IF(ISNA(VLOOKUP($A623,' Taxi out times'!$B$3662:$C$4362, 2, 0)), 'ICAO LTO Cycle times'!$D$7,VLOOKUP($A623,' Taxi out times'!$B$3662:$C$4362, 2, 0)*60)</f>
        <v>561.34270650263613</v>
      </c>
      <c r="I623" s="30">
        <f>IF(ISNA(VLOOKUP($A623,' Taxi out times'!$B$4363:$C$5052, 2, 0)), 'ICAO LTO Cycle times'!$D$7,VLOOKUP($A623,' Taxi out times'!$B$4363:$C$5052, 2, 0)*60)</f>
        <v>438.01937567276644</v>
      </c>
      <c r="J623" s="30">
        <f>IF(ISNA(VLOOKUP($A623,' Taxi out times'!$B$5053:$C$5713, 2, 0)), 'ICAO LTO Cycle times'!$D$7,VLOOKUP($A623,' Taxi out times'!$B$5053:$C$5713, 2, 0)*60)</f>
        <v>437.72789738891436</v>
      </c>
      <c r="K623" s="30">
        <f>IF(ISNA(VLOOKUP($A623,' Taxi out times'!$B$5714:$C$6466, 2, 0)), 'ICAO LTO Cycle times'!$D$7,VLOOKUP($A623,' Taxi out times'!$B$5713:$C$6466, 2, 0)*60)</f>
        <v>487.06618962432913</v>
      </c>
      <c r="L623" s="30">
        <f>IF(ISNA(VLOOKUP($A623,' Taxi out times'!$B$6467:$C$7195, 2, 0)), 'ICAO LTO Cycle times'!$D$7,VLOOKUP($A623,' Taxi out times'!$B$6467:$C$7195, 2, 0)*60)</f>
        <v>509.22852983988361</v>
      </c>
      <c r="M623" s="30">
        <f>IF(ISNA(VLOOKUP($A623,'Taxi in times'!$B$2:$C$483, 2, 0)), 'ICAO LTO Cycle times'!$D$8,VLOOKUP($A623,'Taxi in times'!$B$2:$C$483, 2, 0)*60)</f>
        <v>291.61524500907439</v>
      </c>
      <c r="N623" s="30">
        <f>IF(ISNA(VLOOKUP($A623,'Taxi in times'!$B$483:$C$1074, 2, 0)), 'ICAO LTO Cycle times'!$D$8,VLOOKUP($A623,'Taxi in times'!$B$483:$C$1074, 2, 0)*60)</f>
        <v>271.14991482112441</v>
      </c>
      <c r="O623" s="30">
        <f>IF(ISNA(VLOOKUP($A623,'Taxi in times'!$B$1074:$C$1700, 2, 0)), 'ICAO LTO Cycle times'!$D$8,VLOOKUP($A623,'Taxi in times'!$B$1074:$C$1700, 2, 0)*60)</f>
        <v>287.90030211480359</v>
      </c>
      <c r="P623" s="30">
        <f>IF(ISNA(VLOOKUP($A623,'Taxi in times'!$B$1700:$C$2346, 2, 0)), 'ICAO LTO Cycle times'!$D$8,VLOOKUP($A623,'Taxi in times'!$B$1700:$C$2346, 2, 0)*60)</f>
        <v>272.20011370096648</v>
      </c>
      <c r="Q623" s="30">
        <f>IF(ISNA(VLOOKUP($A623,'Taxi in times'!$B$2346:$C$3020, 2, 0)), 'ICAO LTO Cycle times'!$D$8,VLOOKUP($A623,'Taxi in times'!$B$2346:$C$3020, 2, 0)*60)</f>
        <v>304.10763751483972</v>
      </c>
      <c r="R623" s="30">
        <f>IF(ISNA(VLOOKUP($A623,'Taxi in times'!$B$3020:$C$3684, 2, 0)), 'ICAO LTO Cycle times'!$D$8,VLOOKUP($A623,'Taxi in times'!$B$3020:$C$3684, 2, 0)*60)</f>
        <v>352.56384065372828</v>
      </c>
      <c r="S623" s="30">
        <f>IF(ISNA(VLOOKUP($A623,'Taxi in times'!$B$3684:$C$4389, 2, 0)), 'ICAO LTO Cycle times'!$D$8,VLOOKUP($A623,'Taxi in times'!$B$3684:$C$4389, 2, 0)*60)</f>
        <v>335.1636747624076</v>
      </c>
      <c r="T623" s="30">
        <f>IF(ISNA(VLOOKUP($A623,'Taxi in times'!$B$4389:$C$5084, 2, 0)), 'ICAO LTO Cycle times'!$D$8,VLOOKUP($A623,'Taxi in times'!$B$4389:$C$5084, 2, 0)*60)</f>
        <v>305.71938593359516</v>
      </c>
      <c r="U623" s="30">
        <f>IF(ISNA(VLOOKUP($A623,'Taxi in times'!$B$5085:$C$5749, 2, 0)), 'ICAO LTO Cycle times'!$D$8,VLOOKUP($A623,'Taxi in times'!$B$5085:$C$5749, 2, 0)*60)</f>
        <v>292.29785290086801</v>
      </c>
      <c r="V623" s="30">
        <f>IF(ISNA(VLOOKUP($A623,'Taxi in times'!$B$5750:$C$6509, 2, 0)), 'ICAO LTO Cycle times'!$D$8,VLOOKUP($A623,'Taxi in times'!$B$5750:$C$6509, 2, 0)*60)</f>
        <v>371.23214285714283</v>
      </c>
      <c r="W623" s="30">
        <f>IF(ISNA(VLOOKUP($A623,'Taxi in times'!$B$6510:$C$7239, 2, 0)), 'ICAO LTO Cycle times'!$D$8,VLOOKUP($A623,'Taxi in times'!$B$6510:$C$7239, 2, 0)*60)</f>
        <v>344.31105710814091</v>
      </c>
    </row>
    <row r="624" spans="1:23">
      <c r="A624" s="3" t="s">
        <v>864</v>
      </c>
      <c r="B624" s="30">
        <f>IF(ISNA(VLOOKUP($A624,' Taxi out times'!$B$2:$C$483, 2, 0)), 'ICAO LTO Cycle times'!$D$7,VLOOKUP($A624,' Taxi out times'!$B$2:$C$483, 2, 0)*60)</f>
        <v>697.41561541084218</v>
      </c>
      <c r="C624" s="30">
        <f>IF(ISNA(VLOOKUP($A624,' Taxi out times'!$B$484:$C$1071, 2, 0)), 'ICAO LTO Cycle times'!$D$7,VLOOKUP($A624,' Taxi out times'!$B$484:$C$1071, 2, 0)*60)</f>
        <v>713.2208582339108</v>
      </c>
      <c r="D624" s="30">
        <f>IF(ISNA(VLOOKUP($A624,' Taxi out times'!$B$1072:$C$1692, 2, 0)), 'ICAO LTO Cycle times'!$D$7,VLOOKUP($A624,' Taxi out times'!$B$1072:$C$1692, 2, 0)*60)</f>
        <v>700.24559061874345</v>
      </c>
      <c r="E624" s="30">
        <f>IF(ISNA(VLOOKUP($A624,' Taxi out times'!$B$1693:$C$2329, 2, 0)), 'ICAO LTO Cycle times'!$D$7,VLOOKUP($A624,' Taxi out times'!$B$1693:$C$2329, 2, 0)*60)</f>
        <v>707.63434600691289</v>
      </c>
      <c r="F624" s="30">
        <f>IF(ISNA(VLOOKUP($A624,' Taxi out times'!$B$2330:$C$2997, 2, 0)), 'ICAO LTO Cycle times'!$D$7,VLOOKUP($A624,' Taxi out times'!$B$2330:$C$2997, 2, 0)*60)</f>
        <v>662.62248004135324</v>
      </c>
      <c r="G624" s="30">
        <f>IF(ISNA(VLOOKUP($A624,' Taxi out times'!$B$2998:$C$3661, 2, 0)), 'ICAO LTO Cycle times'!$D$7,VLOOKUP($A624,' Taxi out times'!$B$2998:$C$3661, 2, 0)*60)</f>
        <v>663.2811972544165</v>
      </c>
      <c r="H624" s="30">
        <f>IF(ISNA(VLOOKUP($A624,' Taxi out times'!$B$3662:$C$4362, 2, 0)), 'ICAO LTO Cycle times'!$D$7,VLOOKUP($A624,' Taxi out times'!$B$3662:$C$4362, 2, 0)*60)</f>
        <v>665.65992659788105</v>
      </c>
      <c r="I624" s="30">
        <f>IF(ISNA(VLOOKUP($A624,' Taxi out times'!$B$4363:$C$5052, 2, 0)), 'ICAO LTO Cycle times'!$D$7,VLOOKUP($A624,' Taxi out times'!$B$4363:$C$5052, 2, 0)*60)</f>
        <v>663.7715392061956</v>
      </c>
      <c r="J624" s="30">
        <f>IF(ISNA(VLOOKUP($A624,' Taxi out times'!$B$5053:$C$5713, 2, 0)), 'ICAO LTO Cycle times'!$D$7,VLOOKUP($A624,' Taxi out times'!$B$5053:$C$5713, 2, 0)*60)</f>
        <v>657.68678255165628</v>
      </c>
      <c r="K624" s="30">
        <f>IF(ISNA(VLOOKUP($A624,' Taxi out times'!$B$5714:$C$6466, 2, 0)), 'ICAO LTO Cycle times'!$D$7,VLOOKUP($A624,' Taxi out times'!$B$5713:$C$6466, 2, 0)*60)</f>
        <v>656.87653472154011</v>
      </c>
      <c r="L624" s="30">
        <f>IF(ISNA(VLOOKUP($A624,' Taxi out times'!$B$6467:$C$7195, 2, 0)), 'ICAO LTO Cycle times'!$D$7,VLOOKUP($A624,' Taxi out times'!$B$6467:$C$7195, 2, 0)*60)</f>
        <v>663.85354028271888</v>
      </c>
      <c r="M624" s="30">
        <f>IF(ISNA(VLOOKUP($A624,'Taxi in times'!$B$2:$C$483, 2, 0)), 'ICAO LTO Cycle times'!$D$8,VLOOKUP($A624,'Taxi in times'!$B$2:$C$483, 2, 0)*60)</f>
        <v>247.22965413241229</v>
      </c>
      <c r="N624" s="30">
        <f>IF(ISNA(VLOOKUP($A624,'Taxi in times'!$B$483:$C$1074, 2, 0)), 'ICAO LTO Cycle times'!$D$8,VLOOKUP($A624,'Taxi in times'!$B$483:$C$1074, 2, 0)*60)</f>
        <v>243.33784917102122</v>
      </c>
      <c r="O624" s="30">
        <f>IF(ISNA(VLOOKUP($A624,'Taxi in times'!$B$1074:$C$1700, 2, 0)), 'ICAO LTO Cycle times'!$D$8,VLOOKUP($A624,'Taxi in times'!$B$1074:$C$1700, 2, 0)*60)</f>
        <v>235.89022272267496</v>
      </c>
      <c r="P624" s="30">
        <f>IF(ISNA(VLOOKUP($A624,'Taxi in times'!$B$1700:$C$2346, 2, 0)), 'ICAO LTO Cycle times'!$D$8,VLOOKUP($A624,'Taxi in times'!$B$1700:$C$2346, 2, 0)*60)</f>
        <v>235.04205675833822</v>
      </c>
      <c r="Q624" s="30">
        <f>IF(ISNA(VLOOKUP($A624,'Taxi in times'!$B$2346:$C$3020, 2, 0)), 'ICAO LTO Cycle times'!$D$8,VLOOKUP($A624,'Taxi in times'!$B$2346:$C$3020, 2, 0)*60)</f>
        <v>234.46467949205385</v>
      </c>
      <c r="R624" s="30">
        <f>IF(ISNA(VLOOKUP($A624,'Taxi in times'!$B$3020:$C$3684, 2, 0)), 'ICAO LTO Cycle times'!$D$8,VLOOKUP($A624,'Taxi in times'!$B$3020:$C$3684, 2, 0)*60)</f>
        <v>226.04156164230102</v>
      </c>
      <c r="S624" s="30">
        <f>IF(ISNA(VLOOKUP($A624,'Taxi in times'!$B$3684:$C$4389, 2, 0)), 'ICAO LTO Cycle times'!$D$8,VLOOKUP($A624,'Taxi in times'!$B$3684:$C$4389, 2, 0)*60)</f>
        <v>225.5721272661286</v>
      </c>
      <c r="T624" s="30">
        <f>IF(ISNA(VLOOKUP($A624,'Taxi in times'!$B$4389:$C$5084, 2, 0)), 'ICAO LTO Cycle times'!$D$8,VLOOKUP($A624,'Taxi in times'!$B$4389:$C$5084, 2, 0)*60)</f>
        <v>227.34152807905519</v>
      </c>
      <c r="U624" s="30">
        <f>IF(ISNA(VLOOKUP($A624,'Taxi in times'!$B$5085:$C$5749, 2, 0)), 'ICAO LTO Cycle times'!$D$8,VLOOKUP($A624,'Taxi in times'!$B$5085:$C$5749, 2, 0)*60)</f>
        <v>227.31807713039643</v>
      </c>
      <c r="V624" s="30">
        <f>IF(ISNA(VLOOKUP($A624,'Taxi in times'!$B$5750:$C$6509, 2, 0)), 'ICAO LTO Cycle times'!$D$8,VLOOKUP($A624,'Taxi in times'!$B$5750:$C$6509, 2, 0)*60)</f>
        <v>220.91864118340098</v>
      </c>
      <c r="W624" s="30">
        <f>IF(ISNA(VLOOKUP($A624,'Taxi in times'!$B$6510:$C$7239, 2, 0)), 'ICAO LTO Cycle times'!$D$8,VLOOKUP($A624,'Taxi in times'!$B$6510:$C$7239, 2, 0)*60)</f>
        <v>224.48106525639815</v>
      </c>
    </row>
    <row r="625" spans="1:23">
      <c r="A625" s="3" t="s">
        <v>865</v>
      </c>
      <c r="B625" s="30">
        <f>IF(ISNA(VLOOKUP($A625,' Taxi out times'!$B$2:$C$483, 2, 0)), 'ICAO LTO Cycle times'!$D$7,VLOOKUP($A625,' Taxi out times'!$B$2:$C$483, 2, 0)*60)</f>
        <v>1140</v>
      </c>
      <c r="C625" s="30">
        <f>IF(ISNA(VLOOKUP($A625,' Taxi out times'!$B$484:$C$1071, 2, 0)), 'ICAO LTO Cycle times'!$D$7,VLOOKUP($A625,' Taxi out times'!$B$484:$C$1071, 2, 0)*60)</f>
        <v>1140</v>
      </c>
      <c r="D625" s="30">
        <f>IF(ISNA(VLOOKUP($A625,' Taxi out times'!$B$1072:$C$1692, 2, 0)), 'ICAO LTO Cycle times'!$D$7,VLOOKUP($A625,' Taxi out times'!$B$1072:$C$1692, 2, 0)*60)</f>
        <v>1140</v>
      </c>
      <c r="E625" s="30">
        <f>IF(ISNA(VLOOKUP($A625,' Taxi out times'!$B$1693:$C$2329, 2, 0)), 'ICAO LTO Cycle times'!$D$7,VLOOKUP($A625,' Taxi out times'!$B$1693:$C$2329, 2, 0)*60)</f>
        <v>1140</v>
      </c>
      <c r="F625" s="30">
        <f>IF(ISNA(VLOOKUP($A625,' Taxi out times'!$B$2330:$C$2997, 2, 0)), 'ICAO LTO Cycle times'!$D$7,VLOOKUP($A625,' Taxi out times'!$B$2330:$C$2997, 2, 0)*60)</f>
        <v>427.77327935222672</v>
      </c>
      <c r="G625" s="30">
        <f>IF(ISNA(VLOOKUP($A625,' Taxi out times'!$B$2998:$C$3661, 2, 0)), 'ICAO LTO Cycle times'!$D$7,VLOOKUP($A625,' Taxi out times'!$B$2998:$C$3661, 2, 0)*60)</f>
        <v>1140</v>
      </c>
      <c r="H625" s="30">
        <f>IF(ISNA(VLOOKUP($A625,' Taxi out times'!$B$3662:$C$4362, 2, 0)), 'ICAO LTO Cycle times'!$D$7,VLOOKUP($A625,' Taxi out times'!$B$3662:$C$4362, 2, 0)*60)</f>
        <v>1140</v>
      </c>
      <c r="I625" s="30">
        <f>IF(ISNA(VLOOKUP($A625,' Taxi out times'!$B$4363:$C$5052, 2, 0)), 'ICAO LTO Cycle times'!$D$7,VLOOKUP($A625,' Taxi out times'!$B$4363:$C$5052, 2, 0)*60)</f>
        <v>1140</v>
      </c>
      <c r="J625" s="30">
        <f>IF(ISNA(VLOOKUP($A625,' Taxi out times'!$B$5053:$C$5713, 2, 0)), 'ICAO LTO Cycle times'!$D$7,VLOOKUP($A625,' Taxi out times'!$B$5053:$C$5713, 2, 0)*60)</f>
        <v>1140</v>
      </c>
      <c r="K625" s="30">
        <f>IF(ISNA(VLOOKUP($A625,' Taxi out times'!$B$5714:$C$6466, 2, 0)), 'ICAO LTO Cycle times'!$D$7,VLOOKUP($A625,' Taxi out times'!$B$5713:$C$6466, 2, 0)*60)</f>
        <v>1140</v>
      </c>
      <c r="L625" s="30">
        <f>IF(ISNA(VLOOKUP($A625,' Taxi out times'!$B$6467:$C$7195, 2, 0)), 'ICAO LTO Cycle times'!$D$7,VLOOKUP($A625,' Taxi out times'!$B$6467:$C$7195, 2, 0)*60)</f>
        <v>1140</v>
      </c>
      <c r="M625" s="30">
        <f>IF(ISNA(VLOOKUP($A625,'Taxi in times'!$B$2:$C$483, 2, 0)), 'ICAO LTO Cycle times'!$D$8,VLOOKUP($A625,'Taxi in times'!$B$2:$C$483, 2, 0)*60)</f>
        <v>420</v>
      </c>
      <c r="N625" s="30">
        <f>IF(ISNA(VLOOKUP($A625,'Taxi in times'!$B$483:$C$1074, 2, 0)), 'ICAO LTO Cycle times'!$D$8,VLOOKUP($A625,'Taxi in times'!$B$483:$C$1074, 2, 0)*60)</f>
        <v>420</v>
      </c>
      <c r="O625" s="30">
        <f>IF(ISNA(VLOOKUP($A625,'Taxi in times'!$B$1074:$C$1700, 2, 0)), 'ICAO LTO Cycle times'!$D$8,VLOOKUP($A625,'Taxi in times'!$B$1074:$C$1700, 2, 0)*60)</f>
        <v>420</v>
      </c>
      <c r="P625" s="30">
        <f>IF(ISNA(VLOOKUP($A625,'Taxi in times'!$B$1700:$C$2346, 2, 0)), 'ICAO LTO Cycle times'!$D$8,VLOOKUP($A625,'Taxi in times'!$B$1700:$C$2346, 2, 0)*60)</f>
        <v>420</v>
      </c>
      <c r="Q625" s="30">
        <f>IF(ISNA(VLOOKUP($A625,'Taxi in times'!$B$2346:$C$3020, 2, 0)), 'ICAO LTO Cycle times'!$D$8,VLOOKUP($A625,'Taxi in times'!$B$2346:$C$3020, 2, 0)*60)</f>
        <v>337.34439834024892</v>
      </c>
      <c r="R625" s="30">
        <f>IF(ISNA(VLOOKUP($A625,'Taxi in times'!$B$3020:$C$3684, 2, 0)), 'ICAO LTO Cycle times'!$D$8,VLOOKUP($A625,'Taxi in times'!$B$3020:$C$3684, 2, 0)*60)</f>
        <v>420</v>
      </c>
      <c r="S625" s="30">
        <f>IF(ISNA(VLOOKUP($A625,'Taxi in times'!$B$3684:$C$4389, 2, 0)), 'ICAO LTO Cycle times'!$D$8,VLOOKUP($A625,'Taxi in times'!$B$3684:$C$4389, 2, 0)*60)</f>
        <v>420</v>
      </c>
      <c r="T625" s="30">
        <f>IF(ISNA(VLOOKUP($A625,'Taxi in times'!$B$4389:$C$5084, 2, 0)), 'ICAO LTO Cycle times'!$D$8,VLOOKUP($A625,'Taxi in times'!$B$4389:$C$5084, 2, 0)*60)</f>
        <v>420</v>
      </c>
      <c r="U625" s="30">
        <f>IF(ISNA(VLOOKUP($A625,'Taxi in times'!$B$5085:$C$5749, 2, 0)), 'ICAO LTO Cycle times'!$D$8,VLOOKUP($A625,'Taxi in times'!$B$5085:$C$5749, 2, 0)*60)</f>
        <v>420</v>
      </c>
      <c r="V625" s="30">
        <f>IF(ISNA(VLOOKUP($A625,'Taxi in times'!$B$5750:$C$6509, 2, 0)), 'ICAO LTO Cycle times'!$D$8,VLOOKUP($A625,'Taxi in times'!$B$5750:$C$6509, 2, 0)*60)</f>
        <v>420</v>
      </c>
      <c r="W625" s="30">
        <f>IF(ISNA(VLOOKUP($A625,'Taxi in times'!$B$6510:$C$7239, 2, 0)), 'ICAO LTO Cycle times'!$D$8,VLOOKUP($A625,'Taxi in times'!$B$6510:$C$7239, 2, 0)*60)</f>
        <v>420</v>
      </c>
    </row>
    <row r="626" spans="1:23">
      <c r="A626" s="3" t="s">
        <v>866</v>
      </c>
      <c r="B626" s="30">
        <f>IF(ISNA(VLOOKUP($A626,' Taxi out times'!$B$2:$C$483, 2, 0)), 'ICAO LTO Cycle times'!$D$7,VLOOKUP($A626,' Taxi out times'!$B$2:$C$483, 2, 0)*60)</f>
        <v>452.29152067274003</v>
      </c>
      <c r="C626" s="30">
        <f>IF(ISNA(VLOOKUP($A626,' Taxi out times'!$B$484:$C$1071, 2, 0)), 'ICAO LTO Cycle times'!$D$7,VLOOKUP($A626,' Taxi out times'!$B$484:$C$1071, 2, 0)*60)</f>
        <v>427.60445682451257</v>
      </c>
      <c r="D626" s="30">
        <f>IF(ISNA(VLOOKUP($A626,' Taxi out times'!$B$1072:$C$1692, 2, 0)), 'ICAO LTO Cycle times'!$D$7,VLOOKUP($A626,' Taxi out times'!$B$1072:$C$1692, 2, 0)*60)</f>
        <v>445.77348066298345</v>
      </c>
      <c r="E626" s="30">
        <f>IF(ISNA(VLOOKUP($A626,' Taxi out times'!$B$1693:$C$2329, 2, 0)), 'ICAO LTO Cycle times'!$D$7,VLOOKUP($A626,' Taxi out times'!$B$1693:$C$2329, 2, 0)*60)</f>
        <v>443.31932773109247</v>
      </c>
      <c r="F626" s="30">
        <f>IF(ISNA(VLOOKUP($A626,' Taxi out times'!$B$2330:$C$2997, 2, 0)), 'ICAO LTO Cycle times'!$D$7,VLOOKUP($A626,' Taxi out times'!$B$2330:$C$2997, 2, 0)*60)</f>
        <v>435.20491803278685</v>
      </c>
      <c r="G626" s="30">
        <f>IF(ISNA(VLOOKUP($A626,' Taxi out times'!$B$2998:$C$3661, 2, 0)), 'ICAO LTO Cycle times'!$D$7,VLOOKUP($A626,' Taxi out times'!$B$2998:$C$3661, 2, 0)*60)</f>
        <v>448.29234012649334</v>
      </c>
      <c r="H626" s="30">
        <f>IF(ISNA(VLOOKUP($A626,' Taxi out times'!$B$3662:$C$4362, 2, 0)), 'ICAO LTO Cycle times'!$D$7,VLOOKUP($A626,' Taxi out times'!$B$3662:$C$4362, 2, 0)*60)</f>
        <v>453.80985426786953</v>
      </c>
      <c r="I626" s="30">
        <f>IF(ISNA(VLOOKUP($A626,' Taxi out times'!$B$4363:$C$5052, 2, 0)), 'ICAO LTO Cycle times'!$D$7,VLOOKUP($A626,' Taxi out times'!$B$4363:$C$5052, 2, 0)*60)</f>
        <v>437.14285714285711</v>
      </c>
      <c r="J626" s="30">
        <f>IF(ISNA(VLOOKUP($A626,' Taxi out times'!$B$5053:$C$5713, 2, 0)), 'ICAO LTO Cycle times'!$D$7,VLOOKUP($A626,' Taxi out times'!$B$5053:$C$5713, 2, 0)*60)</f>
        <v>451.46912704045423</v>
      </c>
      <c r="K626" s="30">
        <f>IF(ISNA(VLOOKUP($A626,' Taxi out times'!$B$5714:$C$6466, 2, 0)), 'ICAO LTO Cycle times'!$D$7,VLOOKUP($A626,' Taxi out times'!$B$5713:$C$6466, 2, 0)*60)</f>
        <v>443.66136034732273</v>
      </c>
      <c r="L626" s="30">
        <f>IF(ISNA(VLOOKUP($A626,' Taxi out times'!$B$6467:$C$7195, 2, 0)), 'ICAO LTO Cycle times'!$D$7,VLOOKUP($A626,' Taxi out times'!$B$6467:$C$7195, 2, 0)*60)</f>
        <v>416.76851372345931</v>
      </c>
      <c r="M626" s="30">
        <f>IF(ISNA(VLOOKUP($A626,'Taxi in times'!$B$2:$C$483, 2, 0)), 'ICAO LTO Cycle times'!$D$8,VLOOKUP($A626,'Taxi in times'!$B$2:$C$483, 2, 0)*60)</f>
        <v>180.04207573632539</v>
      </c>
      <c r="N626" s="30">
        <f>IF(ISNA(VLOOKUP($A626,'Taxi in times'!$B$483:$C$1074, 2, 0)), 'ICAO LTO Cycle times'!$D$8,VLOOKUP($A626,'Taxi in times'!$B$483:$C$1074, 2, 0)*60)</f>
        <v>180</v>
      </c>
      <c r="O626" s="30">
        <f>IF(ISNA(VLOOKUP($A626,'Taxi in times'!$B$1074:$C$1700, 2, 0)), 'ICAO LTO Cycle times'!$D$8,VLOOKUP($A626,'Taxi in times'!$B$1074:$C$1700, 2, 0)*60)</f>
        <v>179.95844875346259</v>
      </c>
      <c r="P626" s="30">
        <f>IF(ISNA(VLOOKUP($A626,'Taxi in times'!$B$1700:$C$2346, 2, 0)), 'ICAO LTO Cycle times'!$D$8,VLOOKUP($A626,'Taxi in times'!$B$1700:$C$2346, 2, 0)*60)</f>
        <v>180.4634831460674</v>
      </c>
      <c r="Q626" s="30">
        <f>IF(ISNA(VLOOKUP($A626,'Taxi in times'!$B$2346:$C$3020, 2, 0)), 'ICAO LTO Cycle times'!$D$8,VLOOKUP($A626,'Taxi in times'!$B$2346:$C$3020, 2, 0)*60)</f>
        <v>182.22527472527472</v>
      </c>
      <c r="R626" s="30">
        <f>IF(ISNA(VLOOKUP($A626,'Taxi in times'!$B$3020:$C$3684, 2, 0)), 'ICAO LTO Cycle times'!$D$8,VLOOKUP($A626,'Taxi in times'!$B$3020:$C$3684, 2, 0)*60)</f>
        <v>179.95762711864407</v>
      </c>
      <c r="S626" s="30">
        <f>IF(ISNA(VLOOKUP($A626,'Taxi in times'!$B$3684:$C$4389, 2, 0)), 'ICAO LTO Cycle times'!$D$8,VLOOKUP($A626,'Taxi in times'!$B$3684:$C$4389, 2, 0)*60)</f>
        <v>181.08333333333334</v>
      </c>
      <c r="T626" s="30">
        <f>IF(ISNA(VLOOKUP($A626,'Taxi in times'!$B$4389:$C$5084, 2, 0)), 'ICAO LTO Cycle times'!$D$8,VLOOKUP($A626,'Taxi in times'!$B$4389:$C$5084, 2, 0)*60)</f>
        <v>181.68185003503856</v>
      </c>
      <c r="U626" s="30">
        <f>IF(ISNA(VLOOKUP($A626,'Taxi in times'!$B$5085:$C$5749, 2, 0)), 'ICAO LTO Cycle times'!$D$8,VLOOKUP($A626,'Taxi in times'!$B$5085:$C$5749, 2, 0)*60)</f>
        <v>180.42674253200568</v>
      </c>
      <c r="V626" s="30">
        <f>IF(ISNA(VLOOKUP($A626,'Taxi in times'!$B$5750:$C$6509, 2, 0)), 'ICAO LTO Cycle times'!$D$8,VLOOKUP($A626,'Taxi in times'!$B$5750:$C$6509, 2, 0)*60)</f>
        <v>192.3644251626898</v>
      </c>
      <c r="W626" s="30">
        <f>IF(ISNA(VLOOKUP($A626,'Taxi in times'!$B$6510:$C$7239, 2, 0)), 'ICAO LTO Cycle times'!$D$8,VLOOKUP($A626,'Taxi in times'!$B$6510:$C$7239, 2, 0)*60)</f>
        <v>241.72928461142564</v>
      </c>
    </row>
    <row r="627" spans="1:23">
      <c r="A627" s="3" t="s">
        <v>867</v>
      </c>
      <c r="B627" s="30">
        <f>IF(ISNA(VLOOKUP($A627,' Taxi out times'!$B$2:$C$483, 2, 0)), 'ICAO LTO Cycle times'!$D$7,VLOOKUP($A627,' Taxi out times'!$B$2:$C$483, 2, 0)*60)</f>
        <v>304.6076794657763</v>
      </c>
      <c r="C627" s="30">
        <f>IF(ISNA(VLOOKUP($A627,' Taxi out times'!$B$484:$C$1071, 2, 0)), 'ICAO LTO Cycle times'!$D$7,VLOOKUP($A627,' Taxi out times'!$B$484:$C$1071, 2, 0)*60)</f>
        <v>356.17473435655256</v>
      </c>
      <c r="D627" s="30">
        <f>IF(ISNA(VLOOKUP($A627,' Taxi out times'!$B$1072:$C$1692, 2, 0)), 'ICAO LTO Cycle times'!$D$7,VLOOKUP($A627,' Taxi out times'!$B$1072:$C$1692, 2, 0)*60)</f>
        <v>350.29017857142861</v>
      </c>
      <c r="E627" s="30">
        <f>IF(ISNA(VLOOKUP($A627,' Taxi out times'!$B$1693:$C$2329, 2, 0)), 'ICAO LTO Cycle times'!$D$7,VLOOKUP($A627,' Taxi out times'!$B$1693:$C$2329, 2, 0)*60)</f>
        <v>377.22518676627533</v>
      </c>
      <c r="F627" s="30">
        <f>IF(ISNA(VLOOKUP($A627,' Taxi out times'!$B$2330:$C$2997, 2, 0)), 'ICAO LTO Cycle times'!$D$7,VLOOKUP($A627,' Taxi out times'!$B$2330:$C$2997, 2, 0)*60)</f>
        <v>365.46190155091028</v>
      </c>
      <c r="G627" s="30">
        <f>IF(ISNA(VLOOKUP($A627,' Taxi out times'!$B$2998:$C$3661, 2, 0)), 'ICAO LTO Cycle times'!$D$7,VLOOKUP($A627,' Taxi out times'!$B$2998:$C$3661, 2, 0)*60)</f>
        <v>367.68421052631578</v>
      </c>
      <c r="H627" s="30">
        <f>IF(ISNA(VLOOKUP($A627,' Taxi out times'!$B$3662:$C$4362, 2, 0)), 'ICAO LTO Cycle times'!$D$7,VLOOKUP($A627,' Taxi out times'!$B$3662:$C$4362, 2, 0)*60)</f>
        <v>327.80793319415449</v>
      </c>
      <c r="I627" s="30">
        <f>IF(ISNA(VLOOKUP($A627,' Taxi out times'!$B$4363:$C$5052, 2, 0)), 'ICAO LTO Cycle times'!$D$7,VLOOKUP($A627,' Taxi out times'!$B$4363:$C$5052, 2, 0)*60)</f>
        <v>316.0092807424594</v>
      </c>
      <c r="J627" s="30">
        <f>IF(ISNA(VLOOKUP($A627,' Taxi out times'!$B$5053:$C$5713, 2, 0)), 'ICAO LTO Cycle times'!$D$7,VLOOKUP($A627,' Taxi out times'!$B$5053:$C$5713, 2, 0)*60)</f>
        <v>1140</v>
      </c>
      <c r="K627" s="30">
        <f>IF(ISNA(VLOOKUP($A627,' Taxi out times'!$B$5714:$C$6466, 2, 0)), 'ICAO LTO Cycle times'!$D$7,VLOOKUP($A627,' Taxi out times'!$B$5713:$C$6466, 2, 0)*60)</f>
        <v>1140</v>
      </c>
      <c r="L627" s="30">
        <f>IF(ISNA(VLOOKUP($A627,' Taxi out times'!$B$6467:$C$7195, 2, 0)), 'ICAO LTO Cycle times'!$D$7,VLOOKUP($A627,' Taxi out times'!$B$6467:$C$7195, 2, 0)*60)</f>
        <v>1140</v>
      </c>
      <c r="M627" s="30">
        <f>IF(ISNA(VLOOKUP($A627,'Taxi in times'!$B$2:$C$483, 2, 0)), 'ICAO LTO Cycle times'!$D$8,VLOOKUP($A627,'Taxi in times'!$B$2:$C$483, 2, 0)*60)</f>
        <v>171.02521008403363</v>
      </c>
      <c r="N627" s="30">
        <f>IF(ISNA(VLOOKUP($A627,'Taxi in times'!$B$483:$C$1074, 2, 0)), 'ICAO LTO Cycle times'!$D$8,VLOOKUP($A627,'Taxi in times'!$B$483:$C$1074, 2, 0)*60)</f>
        <v>186.64310954063603</v>
      </c>
      <c r="O627" s="30">
        <f>IF(ISNA(VLOOKUP($A627,'Taxi in times'!$B$1074:$C$1700, 2, 0)), 'ICAO LTO Cycle times'!$D$8,VLOOKUP($A627,'Taxi in times'!$B$1074:$C$1700, 2, 0)*60)</f>
        <v>182</v>
      </c>
      <c r="P627" s="30">
        <f>IF(ISNA(VLOOKUP($A627,'Taxi in times'!$B$1700:$C$2346, 2, 0)), 'ICAO LTO Cycle times'!$D$8,VLOOKUP($A627,'Taxi in times'!$B$1700:$C$2346, 2, 0)*60)</f>
        <v>186.59551760939169</v>
      </c>
      <c r="Q627" s="30">
        <f>IF(ISNA(VLOOKUP($A627,'Taxi in times'!$B$2346:$C$3020, 2, 0)), 'ICAO LTO Cycle times'!$D$8,VLOOKUP($A627,'Taxi in times'!$B$2346:$C$3020, 2, 0)*60)</f>
        <v>194.15593220338982</v>
      </c>
      <c r="R627" s="30">
        <f>IF(ISNA(VLOOKUP($A627,'Taxi in times'!$B$3020:$C$3684, 2, 0)), 'ICAO LTO Cycle times'!$D$8,VLOOKUP($A627,'Taxi in times'!$B$3020:$C$3684, 2, 0)*60)</f>
        <v>185.57894736842107</v>
      </c>
      <c r="S627" s="30">
        <f>IF(ISNA(VLOOKUP($A627,'Taxi in times'!$B$3684:$C$4389, 2, 0)), 'ICAO LTO Cycle times'!$D$8,VLOOKUP($A627,'Taxi in times'!$B$3684:$C$4389, 2, 0)*60)</f>
        <v>191.67364016736403</v>
      </c>
      <c r="T627" s="30">
        <f>IF(ISNA(VLOOKUP($A627,'Taxi in times'!$B$4389:$C$5084, 2, 0)), 'ICAO LTO Cycle times'!$D$8,VLOOKUP($A627,'Taxi in times'!$B$4389:$C$5084, 2, 0)*60)</f>
        <v>187.88018433179724</v>
      </c>
      <c r="U627" s="30">
        <f>IF(ISNA(VLOOKUP($A627,'Taxi in times'!$B$5085:$C$5749, 2, 0)), 'ICAO LTO Cycle times'!$D$8,VLOOKUP($A627,'Taxi in times'!$B$5085:$C$5749, 2, 0)*60)</f>
        <v>420</v>
      </c>
      <c r="V627" s="30">
        <f>IF(ISNA(VLOOKUP($A627,'Taxi in times'!$B$5750:$C$6509, 2, 0)), 'ICAO LTO Cycle times'!$D$8,VLOOKUP($A627,'Taxi in times'!$B$5750:$C$6509, 2, 0)*60)</f>
        <v>420</v>
      </c>
      <c r="W627" s="30">
        <f>IF(ISNA(VLOOKUP($A627,'Taxi in times'!$B$6510:$C$7239, 2, 0)), 'ICAO LTO Cycle times'!$D$8,VLOOKUP($A627,'Taxi in times'!$B$6510:$C$7239, 2, 0)*60)</f>
        <v>420</v>
      </c>
    </row>
    <row r="628" spans="1:23">
      <c r="A628" s="3" t="s">
        <v>868</v>
      </c>
      <c r="B628" s="30">
        <f>IF(ISNA(VLOOKUP($A628,' Taxi out times'!$B$2:$C$483, 2, 0)), 'ICAO LTO Cycle times'!$D$7,VLOOKUP($A628,' Taxi out times'!$B$2:$C$483, 2, 0)*60)</f>
        <v>718.13199064916387</v>
      </c>
      <c r="C628" s="30">
        <f>IF(ISNA(VLOOKUP($A628,' Taxi out times'!$B$484:$C$1071, 2, 0)), 'ICAO LTO Cycle times'!$D$7,VLOOKUP($A628,' Taxi out times'!$B$484:$C$1071, 2, 0)*60)</f>
        <v>696.2266056281137</v>
      </c>
      <c r="D628" s="30">
        <f>IF(ISNA(VLOOKUP($A628,' Taxi out times'!$B$1072:$C$1692, 2, 0)), 'ICAO LTO Cycle times'!$D$7,VLOOKUP($A628,' Taxi out times'!$B$1072:$C$1692, 2, 0)*60)</f>
        <v>682.6326066432066</v>
      </c>
      <c r="E628" s="30">
        <f>IF(ISNA(VLOOKUP($A628,' Taxi out times'!$B$1693:$C$2329, 2, 0)), 'ICAO LTO Cycle times'!$D$7,VLOOKUP($A628,' Taxi out times'!$B$1693:$C$2329, 2, 0)*60)</f>
        <v>709.71593526394986</v>
      </c>
      <c r="F628" s="30">
        <f>IF(ISNA(VLOOKUP($A628,' Taxi out times'!$B$2330:$C$2997, 2, 0)), 'ICAO LTO Cycle times'!$D$7,VLOOKUP($A628,' Taxi out times'!$B$2330:$C$2997, 2, 0)*60)</f>
        <v>688.8159885675858</v>
      </c>
      <c r="G628" s="30">
        <f>IF(ISNA(VLOOKUP($A628,' Taxi out times'!$B$2998:$C$3661, 2, 0)), 'ICAO LTO Cycle times'!$D$7,VLOOKUP($A628,' Taxi out times'!$B$2998:$C$3661, 2, 0)*60)</f>
        <v>721.26480563527264</v>
      </c>
      <c r="H628" s="30">
        <f>IF(ISNA(VLOOKUP($A628,' Taxi out times'!$B$3662:$C$4362, 2, 0)), 'ICAO LTO Cycle times'!$D$7,VLOOKUP($A628,' Taxi out times'!$B$3662:$C$4362, 2, 0)*60)</f>
        <v>697.87464655984923</v>
      </c>
      <c r="I628" s="30">
        <f>IF(ISNA(VLOOKUP($A628,' Taxi out times'!$B$4363:$C$5052, 2, 0)), 'ICAO LTO Cycle times'!$D$7,VLOOKUP($A628,' Taxi out times'!$B$4363:$C$5052, 2, 0)*60)</f>
        <v>747.54346079219181</v>
      </c>
      <c r="J628" s="30">
        <f>IF(ISNA(VLOOKUP($A628,' Taxi out times'!$B$5053:$C$5713, 2, 0)), 'ICAO LTO Cycle times'!$D$7,VLOOKUP($A628,' Taxi out times'!$B$5053:$C$5713, 2, 0)*60)</f>
        <v>752.78543189169761</v>
      </c>
      <c r="K628" s="30">
        <f>IF(ISNA(VLOOKUP($A628,' Taxi out times'!$B$5714:$C$6466, 2, 0)), 'ICAO LTO Cycle times'!$D$7,VLOOKUP($A628,' Taxi out times'!$B$5713:$C$6466, 2, 0)*60)</f>
        <v>717.48841163492102</v>
      </c>
      <c r="L628" s="30">
        <f>IF(ISNA(VLOOKUP($A628,' Taxi out times'!$B$6467:$C$7195, 2, 0)), 'ICAO LTO Cycle times'!$D$7,VLOOKUP($A628,' Taxi out times'!$B$6467:$C$7195, 2, 0)*60)</f>
        <v>716.44267848600521</v>
      </c>
      <c r="M628" s="30">
        <f>IF(ISNA(VLOOKUP($A628,'Taxi in times'!$B$2:$C$483, 2, 0)), 'ICAO LTO Cycle times'!$D$8,VLOOKUP($A628,'Taxi in times'!$B$2:$C$483, 2, 0)*60)</f>
        <v>316.73713400799511</v>
      </c>
      <c r="N628" s="30">
        <f>IF(ISNA(VLOOKUP($A628,'Taxi in times'!$B$483:$C$1074, 2, 0)), 'ICAO LTO Cycle times'!$D$8,VLOOKUP($A628,'Taxi in times'!$B$483:$C$1074, 2, 0)*60)</f>
        <v>306.1331685115469</v>
      </c>
      <c r="O628" s="30">
        <f>IF(ISNA(VLOOKUP($A628,'Taxi in times'!$B$1074:$C$1700, 2, 0)), 'ICAO LTO Cycle times'!$D$8,VLOOKUP($A628,'Taxi in times'!$B$1074:$C$1700, 2, 0)*60)</f>
        <v>291.12221169580573</v>
      </c>
      <c r="P628" s="30">
        <f>IF(ISNA(VLOOKUP($A628,'Taxi in times'!$B$1700:$C$2346, 2, 0)), 'ICAO LTO Cycle times'!$D$8,VLOOKUP($A628,'Taxi in times'!$B$1700:$C$2346, 2, 0)*60)</f>
        <v>292.00826590009314</v>
      </c>
      <c r="Q628" s="30">
        <f>IF(ISNA(VLOOKUP($A628,'Taxi in times'!$B$2346:$C$3020, 2, 0)), 'ICAO LTO Cycle times'!$D$8,VLOOKUP($A628,'Taxi in times'!$B$2346:$C$3020, 2, 0)*60)</f>
        <v>297.58356648505378</v>
      </c>
      <c r="R628" s="30">
        <f>IF(ISNA(VLOOKUP($A628,'Taxi in times'!$B$3020:$C$3684, 2, 0)), 'ICAO LTO Cycle times'!$D$8,VLOOKUP($A628,'Taxi in times'!$B$3020:$C$3684, 2, 0)*60)</f>
        <v>315.12974802557352</v>
      </c>
      <c r="S628" s="30">
        <f>IF(ISNA(VLOOKUP($A628,'Taxi in times'!$B$3684:$C$4389, 2, 0)), 'ICAO LTO Cycle times'!$D$8,VLOOKUP($A628,'Taxi in times'!$B$3684:$C$4389, 2, 0)*60)</f>
        <v>300.99179885085692</v>
      </c>
      <c r="T628" s="30">
        <f>IF(ISNA(VLOOKUP($A628,'Taxi in times'!$B$4389:$C$5084, 2, 0)), 'ICAO LTO Cycle times'!$D$8,VLOOKUP($A628,'Taxi in times'!$B$4389:$C$5084, 2, 0)*60)</f>
        <v>306.12428294535698</v>
      </c>
      <c r="U628" s="30">
        <f>IF(ISNA(VLOOKUP($A628,'Taxi in times'!$B$5085:$C$5749, 2, 0)), 'ICAO LTO Cycle times'!$D$8,VLOOKUP($A628,'Taxi in times'!$B$5085:$C$5749, 2, 0)*60)</f>
        <v>301.79226841139393</v>
      </c>
      <c r="V628" s="30">
        <f>IF(ISNA(VLOOKUP($A628,'Taxi in times'!$B$5750:$C$6509, 2, 0)), 'ICAO LTO Cycle times'!$D$8,VLOOKUP($A628,'Taxi in times'!$B$5750:$C$6509, 2, 0)*60)</f>
        <v>304.0745163118271</v>
      </c>
      <c r="W628" s="30">
        <f>IF(ISNA(VLOOKUP($A628,'Taxi in times'!$B$6510:$C$7239, 2, 0)), 'ICAO LTO Cycle times'!$D$8,VLOOKUP($A628,'Taxi in times'!$B$6510:$C$7239, 2, 0)*60)</f>
        <v>306.37459760023415</v>
      </c>
    </row>
    <row r="629" spans="1:23">
      <c r="A629" s="3" t="s">
        <v>869</v>
      </c>
      <c r="B629" s="30">
        <f>IF(ISNA(VLOOKUP($A629,' Taxi out times'!$B$2:$C$483, 2, 0)), 'ICAO LTO Cycle times'!$D$7,VLOOKUP($A629,' Taxi out times'!$B$2:$C$483, 2, 0)*60)</f>
        <v>386.50935720097641</v>
      </c>
      <c r="C629" s="30">
        <f>IF(ISNA(VLOOKUP($A629,' Taxi out times'!$B$484:$C$1071, 2, 0)), 'ICAO LTO Cycle times'!$D$7,VLOOKUP($A629,' Taxi out times'!$B$484:$C$1071, 2, 0)*60)</f>
        <v>372.78606965174129</v>
      </c>
      <c r="D629" s="30">
        <f>IF(ISNA(VLOOKUP($A629,' Taxi out times'!$B$1072:$C$1692, 2, 0)), 'ICAO LTO Cycle times'!$D$7,VLOOKUP($A629,' Taxi out times'!$B$1072:$C$1692, 2, 0)*60)</f>
        <v>377.02506063055785</v>
      </c>
      <c r="E629" s="30">
        <f>IF(ISNA(VLOOKUP($A629,' Taxi out times'!$B$1693:$C$2329, 2, 0)), 'ICAO LTO Cycle times'!$D$7,VLOOKUP($A629,' Taxi out times'!$B$1693:$C$2329, 2, 0)*60)</f>
        <v>365.51612903225805</v>
      </c>
      <c r="F629" s="30">
        <f>IF(ISNA(VLOOKUP($A629,' Taxi out times'!$B$2330:$C$2997, 2, 0)), 'ICAO LTO Cycle times'!$D$7,VLOOKUP($A629,' Taxi out times'!$B$2330:$C$2997, 2, 0)*60)</f>
        <v>366.96907216494844</v>
      </c>
      <c r="G629" s="30">
        <f>IF(ISNA(VLOOKUP($A629,' Taxi out times'!$B$2998:$C$3661, 2, 0)), 'ICAO LTO Cycle times'!$D$7,VLOOKUP($A629,' Taxi out times'!$B$2998:$C$3661, 2, 0)*60)</f>
        <v>362.46816846229189</v>
      </c>
      <c r="H629" s="30">
        <f>IF(ISNA(VLOOKUP($A629,' Taxi out times'!$B$3662:$C$4362, 2, 0)), 'ICAO LTO Cycle times'!$D$7,VLOOKUP($A629,' Taxi out times'!$B$3662:$C$4362, 2, 0)*60)</f>
        <v>371.36986301369865</v>
      </c>
      <c r="I629" s="30">
        <f>IF(ISNA(VLOOKUP($A629,' Taxi out times'!$B$4363:$C$5052, 2, 0)), 'ICAO LTO Cycle times'!$D$7,VLOOKUP($A629,' Taxi out times'!$B$4363:$C$5052, 2, 0)*60)</f>
        <v>368.61143523920657</v>
      </c>
      <c r="J629" s="30">
        <f>IF(ISNA(VLOOKUP($A629,' Taxi out times'!$B$5053:$C$5713, 2, 0)), 'ICAO LTO Cycle times'!$D$7,VLOOKUP($A629,' Taxi out times'!$B$5053:$C$5713, 2, 0)*60)</f>
        <v>362.09302325581393</v>
      </c>
      <c r="K629" s="30">
        <f>IF(ISNA(VLOOKUP($A629,' Taxi out times'!$B$5714:$C$6466, 2, 0)), 'ICAO LTO Cycle times'!$D$7,VLOOKUP($A629,' Taxi out times'!$B$5713:$C$6466, 2, 0)*60)</f>
        <v>1140</v>
      </c>
      <c r="L629" s="30">
        <f>IF(ISNA(VLOOKUP($A629,' Taxi out times'!$B$6467:$C$7195, 2, 0)), 'ICAO LTO Cycle times'!$D$7,VLOOKUP($A629,' Taxi out times'!$B$6467:$C$7195, 2, 0)*60)</f>
        <v>1140</v>
      </c>
      <c r="M629" s="30">
        <f>IF(ISNA(VLOOKUP($A629,'Taxi in times'!$B$2:$C$483, 2, 0)), 'ICAO LTO Cycle times'!$D$8,VLOOKUP($A629,'Taxi in times'!$B$2:$C$483, 2, 0)*60)</f>
        <v>241.4218009478673</v>
      </c>
      <c r="N629" s="30">
        <f>IF(ISNA(VLOOKUP($A629,'Taxi in times'!$B$483:$C$1074, 2, 0)), 'ICAO LTO Cycle times'!$D$8,VLOOKUP($A629,'Taxi in times'!$B$483:$C$1074, 2, 0)*60)</f>
        <v>240.8723747980614</v>
      </c>
      <c r="O629" s="30">
        <f>IF(ISNA(VLOOKUP($A629,'Taxi in times'!$B$1074:$C$1700, 2, 0)), 'ICAO LTO Cycle times'!$D$8,VLOOKUP($A629,'Taxi in times'!$B$1074:$C$1700, 2, 0)*60)</f>
        <v>217.88235294117646</v>
      </c>
      <c r="P629" s="30">
        <f>IF(ISNA(VLOOKUP($A629,'Taxi in times'!$B$1700:$C$2346, 2, 0)), 'ICAO LTO Cycle times'!$D$8,VLOOKUP($A629,'Taxi in times'!$B$1700:$C$2346, 2, 0)*60)</f>
        <v>222.56087981146896</v>
      </c>
      <c r="Q629" s="30">
        <f>IF(ISNA(VLOOKUP($A629,'Taxi in times'!$B$2346:$C$3020, 2, 0)), 'ICAO LTO Cycle times'!$D$8,VLOOKUP($A629,'Taxi in times'!$B$2346:$C$3020, 2, 0)*60)</f>
        <v>232.39204934886908</v>
      </c>
      <c r="R629" s="30">
        <f>IF(ISNA(VLOOKUP($A629,'Taxi in times'!$B$3020:$C$3684, 2, 0)), 'ICAO LTO Cycle times'!$D$8,VLOOKUP($A629,'Taxi in times'!$B$3020:$C$3684, 2, 0)*60)</f>
        <v>217.92775665399239</v>
      </c>
      <c r="S629" s="30">
        <f>IF(ISNA(VLOOKUP($A629,'Taxi in times'!$B$3684:$C$4389, 2, 0)), 'ICAO LTO Cycle times'!$D$8,VLOOKUP($A629,'Taxi in times'!$B$3684:$C$4389, 2, 0)*60)</f>
        <v>219.68715083798884</v>
      </c>
      <c r="T629" s="30">
        <f>IF(ISNA(VLOOKUP($A629,'Taxi in times'!$B$4389:$C$5084, 2, 0)), 'ICAO LTO Cycle times'!$D$8,VLOOKUP($A629,'Taxi in times'!$B$4389:$C$5084, 2, 0)*60)</f>
        <v>224.24657534246577</v>
      </c>
      <c r="U629" s="30">
        <f>IF(ISNA(VLOOKUP($A629,'Taxi in times'!$B$5085:$C$5749, 2, 0)), 'ICAO LTO Cycle times'!$D$8,VLOOKUP($A629,'Taxi in times'!$B$5085:$C$5749, 2, 0)*60)</f>
        <v>254.6511627906977</v>
      </c>
      <c r="V629" s="30">
        <f>IF(ISNA(VLOOKUP($A629,'Taxi in times'!$B$5750:$C$6509, 2, 0)), 'ICAO LTO Cycle times'!$D$8,VLOOKUP($A629,'Taxi in times'!$B$5750:$C$6509, 2, 0)*60)</f>
        <v>420</v>
      </c>
      <c r="W629" s="30">
        <f>IF(ISNA(VLOOKUP($A629,'Taxi in times'!$B$6510:$C$7239, 2, 0)), 'ICAO LTO Cycle times'!$D$8,VLOOKUP($A629,'Taxi in times'!$B$6510:$C$7239, 2, 0)*60)</f>
        <v>420</v>
      </c>
    </row>
    <row r="630" spans="1:23">
      <c r="A630" s="3" t="s">
        <v>870</v>
      </c>
      <c r="B630" s="30">
        <f>IF(ISNA(VLOOKUP($A630,' Taxi out times'!$B$2:$C$483, 2, 0)), 'ICAO LTO Cycle times'!$D$7,VLOOKUP($A630,' Taxi out times'!$B$2:$C$483, 2, 0)*60)</f>
        <v>1140</v>
      </c>
      <c r="C630" s="30">
        <f>IF(ISNA(VLOOKUP($A630,' Taxi out times'!$B$484:$C$1071, 2, 0)), 'ICAO LTO Cycle times'!$D$7,VLOOKUP($A630,' Taxi out times'!$B$484:$C$1071, 2, 0)*60)</f>
        <v>1140</v>
      </c>
      <c r="D630" s="30">
        <f>IF(ISNA(VLOOKUP($A630,' Taxi out times'!$B$1072:$C$1692, 2, 0)), 'ICAO LTO Cycle times'!$D$7,VLOOKUP($A630,' Taxi out times'!$B$1072:$C$1692, 2, 0)*60)</f>
        <v>1140</v>
      </c>
      <c r="E630" s="30">
        <f>IF(ISNA(VLOOKUP($A630,' Taxi out times'!$B$1693:$C$2329, 2, 0)), 'ICAO LTO Cycle times'!$D$7,VLOOKUP($A630,' Taxi out times'!$B$1693:$C$2329, 2, 0)*60)</f>
        <v>1140</v>
      </c>
      <c r="F630" s="30">
        <f>IF(ISNA(VLOOKUP($A630,' Taxi out times'!$B$2330:$C$2997, 2, 0)), 'ICAO LTO Cycle times'!$D$7,VLOOKUP($A630,' Taxi out times'!$B$2330:$C$2997, 2, 0)*60)</f>
        <v>465.08474576271186</v>
      </c>
      <c r="G630" s="30">
        <f>IF(ISNA(VLOOKUP($A630,' Taxi out times'!$B$2998:$C$3661, 2, 0)), 'ICAO LTO Cycle times'!$D$7,VLOOKUP($A630,' Taxi out times'!$B$2998:$C$3661, 2, 0)*60)</f>
        <v>1140</v>
      </c>
      <c r="H630" s="30">
        <f>IF(ISNA(VLOOKUP($A630,' Taxi out times'!$B$3662:$C$4362, 2, 0)), 'ICAO LTO Cycle times'!$D$7,VLOOKUP($A630,' Taxi out times'!$B$3662:$C$4362, 2, 0)*60)</f>
        <v>1140</v>
      </c>
      <c r="I630" s="30">
        <f>IF(ISNA(VLOOKUP($A630,' Taxi out times'!$B$4363:$C$5052, 2, 0)), 'ICAO LTO Cycle times'!$D$7,VLOOKUP($A630,' Taxi out times'!$B$4363:$C$5052, 2, 0)*60)</f>
        <v>1140</v>
      </c>
      <c r="J630" s="30">
        <f>IF(ISNA(VLOOKUP($A630,' Taxi out times'!$B$5053:$C$5713, 2, 0)), 'ICAO LTO Cycle times'!$D$7,VLOOKUP($A630,' Taxi out times'!$B$5053:$C$5713, 2, 0)*60)</f>
        <v>1140</v>
      </c>
      <c r="K630" s="30">
        <f>IF(ISNA(VLOOKUP($A630,' Taxi out times'!$B$5714:$C$6466, 2, 0)), 'ICAO LTO Cycle times'!$D$7,VLOOKUP($A630,' Taxi out times'!$B$5713:$C$6466, 2, 0)*60)</f>
        <v>1140</v>
      </c>
      <c r="L630" s="30">
        <f>IF(ISNA(VLOOKUP($A630,' Taxi out times'!$B$6467:$C$7195, 2, 0)), 'ICAO LTO Cycle times'!$D$7,VLOOKUP($A630,' Taxi out times'!$B$6467:$C$7195, 2, 0)*60)</f>
        <v>1140</v>
      </c>
      <c r="M630" s="30">
        <f>IF(ISNA(VLOOKUP($A630,'Taxi in times'!$B$2:$C$483, 2, 0)), 'ICAO LTO Cycle times'!$D$8,VLOOKUP($A630,'Taxi in times'!$B$2:$C$483, 2, 0)*60)</f>
        <v>420</v>
      </c>
      <c r="N630" s="30">
        <f>IF(ISNA(VLOOKUP($A630,'Taxi in times'!$B$483:$C$1074, 2, 0)), 'ICAO LTO Cycle times'!$D$8,VLOOKUP($A630,'Taxi in times'!$B$483:$C$1074, 2, 0)*60)</f>
        <v>420</v>
      </c>
      <c r="O630" s="30">
        <f>IF(ISNA(VLOOKUP($A630,'Taxi in times'!$B$1074:$C$1700, 2, 0)), 'ICAO LTO Cycle times'!$D$8,VLOOKUP($A630,'Taxi in times'!$B$1074:$C$1700, 2, 0)*60)</f>
        <v>420</v>
      </c>
      <c r="P630" s="30">
        <f>IF(ISNA(VLOOKUP($A630,'Taxi in times'!$B$1700:$C$2346, 2, 0)), 'ICAO LTO Cycle times'!$D$8,VLOOKUP($A630,'Taxi in times'!$B$1700:$C$2346, 2, 0)*60)</f>
        <v>420</v>
      </c>
      <c r="Q630" s="30">
        <f>IF(ISNA(VLOOKUP($A630,'Taxi in times'!$B$2346:$C$3020, 2, 0)), 'ICAO LTO Cycle times'!$D$8,VLOOKUP($A630,'Taxi in times'!$B$2346:$C$3020, 2, 0)*60)</f>
        <v>368.91428571428571</v>
      </c>
      <c r="R630" s="30">
        <f>IF(ISNA(VLOOKUP($A630,'Taxi in times'!$B$3020:$C$3684, 2, 0)), 'ICAO LTO Cycle times'!$D$8,VLOOKUP($A630,'Taxi in times'!$B$3020:$C$3684, 2, 0)*60)</f>
        <v>420</v>
      </c>
      <c r="S630" s="30">
        <f>IF(ISNA(VLOOKUP($A630,'Taxi in times'!$B$3684:$C$4389, 2, 0)), 'ICAO LTO Cycle times'!$D$8,VLOOKUP($A630,'Taxi in times'!$B$3684:$C$4389, 2, 0)*60)</f>
        <v>420</v>
      </c>
      <c r="T630" s="30">
        <f>IF(ISNA(VLOOKUP($A630,'Taxi in times'!$B$4389:$C$5084, 2, 0)), 'ICAO LTO Cycle times'!$D$8,VLOOKUP($A630,'Taxi in times'!$B$4389:$C$5084, 2, 0)*60)</f>
        <v>420</v>
      </c>
      <c r="U630" s="30">
        <f>IF(ISNA(VLOOKUP($A630,'Taxi in times'!$B$5085:$C$5749, 2, 0)), 'ICAO LTO Cycle times'!$D$8,VLOOKUP($A630,'Taxi in times'!$B$5085:$C$5749, 2, 0)*60)</f>
        <v>420</v>
      </c>
      <c r="V630" s="30">
        <f>IF(ISNA(VLOOKUP($A630,'Taxi in times'!$B$5750:$C$6509, 2, 0)), 'ICAO LTO Cycle times'!$D$8,VLOOKUP($A630,'Taxi in times'!$B$5750:$C$6509, 2, 0)*60)</f>
        <v>420</v>
      </c>
      <c r="W630" s="30">
        <f>IF(ISNA(VLOOKUP($A630,'Taxi in times'!$B$6510:$C$7239, 2, 0)), 'ICAO LTO Cycle times'!$D$8,VLOOKUP($A630,'Taxi in times'!$B$6510:$C$7239, 2, 0)*60)</f>
        <v>420</v>
      </c>
    </row>
    <row r="631" spans="1:23">
      <c r="A631" s="3" t="s">
        <v>871</v>
      </c>
      <c r="B631" s="30">
        <f>IF(ISNA(VLOOKUP($A631,' Taxi out times'!$B$2:$C$483, 2, 0)), 'ICAO LTO Cycle times'!$D$7,VLOOKUP($A631,' Taxi out times'!$B$2:$C$483, 2, 0)*60)</f>
        <v>667.12871287128712</v>
      </c>
      <c r="C631" s="30">
        <f>IF(ISNA(VLOOKUP($A631,' Taxi out times'!$B$484:$C$1071, 2, 0)), 'ICAO LTO Cycle times'!$D$7,VLOOKUP($A631,' Taxi out times'!$B$484:$C$1071, 2, 0)*60)</f>
        <v>737.62920881252603</v>
      </c>
      <c r="D631" s="30">
        <f>IF(ISNA(VLOOKUP($A631,' Taxi out times'!$B$1072:$C$1692, 2, 0)), 'ICAO LTO Cycle times'!$D$7,VLOOKUP($A631,' Taxi out times'!$B$1072:$C$1692, 2, 0)*60)</f>
        <v>693.24251658003232</v>
      </c>
      <c r="E631" s="30">
        <f>IF(ISNA(VLOOKUP($A631,' Taxi out times'!$B$1693:$C$2329, 2, 0)), 'ICAO LTO Cycle times'!$D$7,VLOOKUP($A631,' Taxi out times'!$B$1693:$C$2329, 2, 0)*60)</f>
        <v>730.40281819574204</v>
      </c>
      <c r="F631" s="30">
        <f>IF(ISNA(VLOOKUP($A631,' Taxi out times'!$B$2330:$C$2997, 2, 0)), 'ICAO LTO Cycle times'!$D$7,VLOOKUP($A631,' Taxi out times'!$B$2330:$C$2997, 2, 0)*60)</f>
        <v>756.63849004168605</v>
      </c>
      <c r="G631" s="30">
        <f>IF(ISNA(VLOOKUP($A631,' Taxi out times'!$B$2998:$C$3661, 2, 0)), 'ICAO LTO Cycle times'!$D$7,VLOOKUP($A631,' Taxi out times'!$B$2998:$C$3661, 2, 0)*60)</f>
        <v>739.54090395006915</v>
      </c>
      <c r="H631" s="30">
        <f>IF(ISNA(VLOOKUP($A631,' Taxi out times'!$B$3662:$C$4362, 2, 0)), 'ICAO LTO Cycle times'!$D$7,VLOOKUP($A631,' Taxi out times'!$B$3662:$C$4362, 2, 0)*60)</f>
        <v>705</v>
      </c>
      <c r="I631" s="30">
        <f>IF(ISNA(VLOOKUP($A631,' Taxi out times'!$B$4363:$C$5052, 2, 0)), 'ICAO LTO Cycle times'!$D$7,VLOOKUP($A631,' Taxi out times'!$B$4363:$C$5052, 2, 0)*60)</f>
        <v>718.66706830333612</v>
      </c>
      <c r="J631" s="30">
        <f>IF(ISNA(VLOOKUP($A631,' Taxi out times'!$B$5053:$C$5713, 2, 0)), 'ICAO LTO Cycle times'!$D$7,VLOOKUP($A631,' Taxi out times'!$B$5053:$C$5713, 2, 0)*60)</f>
        <v>715.56586608442501</v>
      </c>
      <c r="K631" s="30">
        <f>IF(ISNA(VLOOKUP($A631,' Taxi out times'!$B$5714:$C$6466, 2, 0)), 'ICAO LTO Cycle times'!$D$7,VLOOKUP($A631,' Taxi out times'!$B$5713:$C$6466, 2, 0)*60)</f>
        <v>720.69482592235181</v>
      </c>
      <c r="L631" s="30">
        <f>IF(ISNA(VLOOKUP($A631,' Taxi out times'!$B$6467:$C$7195, 2, 0)), 'ICAO LTO Cycle times'!$D$7,VLOOKUP($A631,' Taxi out times'!$B$6467:$C$7195, 2, 0)*60)</f>
        <v>732.10342376495669</v>
      </c>
      <c r="M631" s="30">
        <f>IF(ISNA(VLOOKUP($A631,'Taxi in times'!$B$2:$C$483, 2, 0)), 'ICAO LTO Cycle times'!$D$8,VLOOKUP($A631,'Taxi in times'!$B$2:$C$483, 2, 0)*60)</f>
        <v>303.40590979782269</v>
      </c>
      <c r="N631" s="30">
        <f>IF(ISNA(VLOOKUP($A631,'Taxi in times'!$B$483:$C$1074, 2, 0)), 'ICAO LTO Cycle times'!$D$8,VLOOKUP($A631,'Taxi in times'!$B$483:$C$1074, 2, 0)*60)</f>
        <v>467.79947737587679</v>
      </c>
      <c r="O631" s="30">
        <f>IF(ISNA(VLOOKUP($A631,'Taxi in times'!$B$1074:$C$1700, 2, 0)), 'ICAO LTO Cycle times'!$D$8,VLOOKUP($A631,'Taxi in times'!$B$1074:$C$1700, 2, 0)*60)</f>
        <v>434.23429908223858</v>
      </c>
      <c r="P631" s="30">
        <f>IF(ISNA(VLOOKUP($A631,'Taxi in times'!$B$1700:$C$2346, 2, 0)), 'ICAO LTO Cycle times'!$D$8,VLOOKUP($A631,'Taxi in times'!$B$1700:$C$2346, 2, 0)*60)</f>
        <v>484.73356401384086</v>
      </c>
      <c r="Q631" s="30">
        <f>IF(ISNA(VLOOKUP($A631,'Taxi in times'!$B$2346:$C$3020, 2, 0)), 'ICAO LTO Cycle times'!$D$8,VLOOKUP($A631,'Taxi in times'!$B$2346:$C$3020, 2, 0)*60)</f>
        <v>498.13255813953486</v>
      </c>
      <c r="R631" s="30">
        <f>IF(ISNA(VLOOKUP($A631,'Taxi in times'!$B$3020:$C$3684, 2, 0)), 'ICAO LTO Cycle times'!$D$8,VLOOKUP($A631,'Taxi in times'!$B$3020:$C$3684, 2, 0)*60)</f>
        <v>414.76192484500865</v>
      </c>
      <c r="S631" s="30">
        <f>IF(ISNA(VLOOKUP($A631,'Taxi in times'!$B$3684:$C$4389, 2, 0)), 'ICAO LTO Cycle times'!$D$8,VLOOKUP($A631,'Taxi in times'!$B$3684:$C$4389, 2, 0)*60)</f>
        <v>366.11869345192451</v>
      </c>
      <c r="T631" s="30">
        <f>IF(ISNA(VLOOKUP($A631,'Taxi in times'!$B$4389:$C$5084, 2, 0)), 'ICAO LTO Cycle times'!$D$8,VLOOKUP($A631,'Taxi in times'!$B$4389:$C$5084, 2, 0)*60)</f>
        <v>372.39747991096692</v>
      </c>
      <c r="U631" s="30">
        <f>IF(ISNA(VLOOKUP($A631,'Taxi in times'!$B$5085:$C$5749, 2, 0)), 'ICAO LTO Cycle times'!$D$8,VLOOKUP($A631,'Taxi in times'!$B$5085:$C$5749, 2, 0)*60)</f>
        <v>376.30931778850533</v>
      </c>
      <c r="V631" s="30">
        <f>IF(ISNA(VLOOKUP($A631,'Taxi in times'!$B$5750:$C$6509, 2, 0)), 'ICAO LTO Cycle times'!$D$8,VLOOKUP($A631,'Taxi in times'!$B$5750:$C$6509, 2, 0)*60)</f>
        <v>422.24242650072659</v>
      </c>
      <c r="W631" s="30">
        <f>IF(ISNA(VLOOKUP($A631,'Taxi in times'!$B$6510:$C$7239, 2, 0)), 'ICAO LTO Cycle times'!$D$8,VLOOKUP($A631,'Taxi in times'!$B$6510:$C$7239, 2, 0)*60)</f>
        <v>443.67962029071492</v>
      </c>
    </row>
    <row r="632" spans="1:23">
      <c r="A632" s="3" t="s">
        <v>872</v>
      </c>
      <c r="B632" s="30">
        <f>IF(ISNA(VLOOKUP($A632,' Taxi out times'!$B$2:$C$483, 2, 0)), 'ICAO LTO Cycle times'!$D$7,VLOOKUP($A632,' Taxi out times'!$B$2:$C$483, 2, 0)*60)</f>
        <v>536.65782493368704</v>
      </c>
      <c r="C632" s="30">
        <f>IF(ISNA(VLOOKUP($A632,' Taxi out times'!$B$484:$C$1071, 2, 0)), 'ICAO LTO Cycle times'!$D$7,VLOOKUP($A632,' Taxi out times'!$B$484:$C$1071, 2, 0)*60)</f>
        <v>676.01047369673881</v>
      </c>
      <c r="D632" s="30">
        <f>IF(ISNA(VLOOKUP($A632,' Taxi out times'!$B$1072:$C$1692, 2, 0)), 'ICAO LTO Cycle times'!$D$7,VLOOKUP($A632,' Taxi out times'!$B$1072:$C$1692, 2, 0)*60)</f>
        <v>665.52767273977315</v>
      </c>
      <c r="E632" s="30">
        <f>IF(ISNA(VLOOKUP($A632,' Taxi out times'!$B$1693:$C$2329, 2, 0)), 'ICAO LTO Cycle times'!$D$7,VLOOKUP($A632,' Taxi out times'!$B$1693:$C$2329, 2, 0)*60)</f>
        <v>657.86395422759063</v>
      </c>
      <c r="F632" s="30">
        <f>IF(ISNA(VLOOKUP($A632,' Taxi out times'!$B$2330:$C$2997, 2, 0)), 'ICAO LTO Cycle times'!$D$7,VLOOKUP($A632,' Taxi out times'!$B$2330:$C$2997, 2, 0)*60)</f>
        <v>681.4946466809422</v>
      </c>
      <c r="G632" s="30">
        <f>IF(ISNA(VLOOKUP($A632,' Taxi out times'!$B$2998:$C$3661, 2, 0)), 'ICAO LTO Cycle times'!$D$7,VLOOKUP($A632,' Taxi out times'!$B$2998:$C$3661, 2, 0)*60)</f>
        <v>621.96307460437072</v>
      </c>
      <c r="H632" s="30">
        <f>IF(ISNA(VLOOKUP($A632,' Taxi out times'!$B$3662:$C$4362, 2, 0)), 'ICAO LTO Cycle times'!$D$7,VLOOKUP($A632,' Taxi out times'!$B$3662:$C$4362, 2, 0)*60)</f>
        <v>615.51504424778761</v>
      </c>
      <c r="I632" s="30">
        <f>IF(ISNA(VLOOKUP($A632,' Taxi out times'!$B$4363:$C$5052, 2, 0)), 'ICAO LTO Cycle times'!$D$7,VLOOKUP($A632,' Taxi out times'!$B$4363:$C$5052, 2, 0)*60)</f>
        <v>616.0796019900497</v>
      </c>
      <c r="J632" s="30">
        <f>IF(ISNA(VLOOKUP($A632,' Taxi out times'!$B$5053:$C$5713, 2, 0)), 'ICAO LTO Cycle times'!$D$7,VLOOKUP($A632,' Taxi out times'!$B$5053:$C$5713, 2, 0)*60)</f>
        <v>614.66666666666663</v>
      </c>
      <c r="K632" s="30">
        <f>IF(ISNA(VLOOKUP($A632,' Taxi out times'!$B$5714:$C$6466, 2, 0)), 'ICAO LTO Cycle times'!$D$7,VLOOKUP($A632,' Taxi out times'!$B$5713:$C$6466, 2, 0)*60)</f>
        <v>626.52479644707626</v>
      </c>
      <c r="L632" s="30">
        <f>IF(ISNA(VLOOKUP($A632,' Taxi out times'!$B$6467:$C$7195, 2, 0)), 'ICAO LTO Cycle times'!$D$7,VLOOKUP($A632,' Taxi out times'!$B$6467:$C$7195, 2, 0)*60)</f>
        <v>653.91904323827043</v>
      </c>
      <c r="M632" s="30">
        <f>IF(ISNA(VLOOKUP($A632,'Taxi in times'!$B$2:$C$483, 2, 0)), 'ICAO LTO Cycle times'!$D$8,VLOOKUP($A632,'Taxi in times'!$B$2:$C$483, 2, 0)*60)</f>
        <v>330.07556675062972</v>
      </c>
      <c r="N632" s="30">
        <f>IF(ISNA(VLOOKUP($A632,'Taxi in times'!$B$483:$C$1074, 2, 0)), 'ICAO LTO Cycle times'!$D$8,VLOOKUP($A632,'Taxi in times'!$B$483:$C$1074, 2, 0)*60)</f>
        <v>476.62937062937061</v>
      </c>
      <c r="O632" s="30">
        <f>IF(ISNA(VLOOKUP($A632,'Taxi in times'!$B$1074:$C$1700, 2, 0)), 'ICAO LTO Cycle times'!$D$8,VLOOKUP($A632,'Taxi in times'!$B$1074:$C$1700, 2, 0)*60)</f>
        <v>386.02758620689656</v>
      </c>
      <c r="P632" s="30">
        <f>IF(ISNA(VLOOKUP($A632,'Taxi in times'!$B$1700:$C$2346, 2, 0)), 'ICAO LTO Cycle times'!$D$8,VLOOKUP($A632,'Taxi in times'!$B$1700:$C$2346, 2, 0)*60)</f>
        <v>371.79050457738981</v>
      </c>
      <c r="Q632" s="30">
        <f>IF(ISNA(VLOOKUP($A632,'Taxi in times'!$B$2346:$C$3020, 2, 0)), 'ICAO LTO Cycle times'!$D$8,VLOOKUP($A632,'Taxi in times'!$B$2346:$C$3020, 2, 0)*60)</f>
        <v>360.67125645438898</v>
      </c>
      <c r="R632" s="30">
        <f>IF(ISNA(VLOOKUP($A632,'Taxi in times'!$B$3020:$C$3684, 2, 0)), 'ICAO LTO Cycle times'!$D$8,VLOOKUP($A632,'Taxi in times'!$B$3020:$C$3684, 2, 0)*60)</f>
        <v>335.19830573738926</v>
      </c>
      <c r="S632" s="30">
        <f>IF(ISNA(VLOOKUP($A632,'Taxi in times'!$B$3684:$C$4389, 2, 0)), 'ICAO LTO Cycle times'!$D$8,VLOOKUP($A632,'Taxi in times'!$B$3684:$C$4389, 2, 0)*60)</f>
        <v>310.67364999096981</v>
      </c>
      <c r="T632" s="30">
        <f>IF(ISNA(VLOOKUP($A632,'Taxi in times'!$B$4389:$C$5084, 2, 0)), 'ICAO LTO Cycle times'!$D$8,VLOOKUP($A632,'Taxi in times'!$B$4389:$C$5084, 2, 0)*60)</f>
        <v>285.83888149134486</v>
      </c>
      <c r="U632" s="30">
        <f>IF(ISNA(VLOOKUP($A632,'Taxi in times'!$B$5085:$C$5749, 2, 0)), 'ICAO LTO Cycle times'!$D$8,VLOOKUP($A632,'Taxi in times'!$B$5085:$C$5749, 2, 0)*60)</f>
        <v>290.49950474034245</v>
      </c>
      <c r="V632" s="30">
        <f>IF(ISNA(VLOOKUP($A632,'Taxi in times'!$B$5750:$C$6509, 2, 0)), 'ICAO LTO Cycle times'!$D$8,VLOOKUP($A632,'Taxi in times'!$B$5750:$C$6509, 2, 0)*60)</f>
        <v>278.70072182121044</v>
      </c>
      <c r="W632" s="30">
        <f>IF(ISNA(VLOOKUP($A632,'Taxi in times'!$B$6510:$C$7239, 2, 0)), 'ICAO LTO Cycle times'!$D$8,VLOOKUP($A632,'Taxi in times'!$B$6510:$C$7239, 2, 0)*60)</f>
        <v>273.9162448228256</v>
      </c>
    </row>
    <row r="633" spans="1:23">
      <c r="A633" s="3" t="s">
        <v>873</v>
      </c>
      <c r="B633" s="30">
        <f>IF(ISNA(VLOOKUP($A633,' Taxi out times'!$B$2:$C$483, 2, 0)), 'ICAO LTO Cycle times'!$D$7,VLOOKUP($A633,' Taxi out times'!$B$2:$C$483, 2, 0)*60)</f>
        <v>1140</v>
      </c>
      <c r="C633" s="30">
        <f>IF(ISNA(VLOOKUP($A633,' Taxi out times'!$B$484:$C$1071, 2, 0)), 'ICAO LTO Cycle times'!$D$7,VLOOKUP($A633,' Taxi out times'!$B$484:$C$1071, 2, 0)*60)</f>
        <v>1140</v>
      </c>
      <c r="D633" s="30">
        <f>IF(ISNA(VLOOKUP($A633,' Taxi out times'!$B$1072:$C$1692, 2, 0)), 'ICAO LTO Cycle times'!$D$7,VLOOKUP($A633,' Taxi out times'!$B$1072:$C$1692, 2, 0)*60)</f>
        <v>1140</v>
      </c>
      <c r="E633" s="30">
        <f>IF(ISNA(VLOOKUP($A633,' Taxi out times'!$B$1693:$C$2329, 2, 0)), 'ICAO LTO Cycle times'!$D$7,VLOOKUP($A633,' Taxi out times'!$B$1693:$C$2329, 2, 0)*60)</f>
        <v>1140</v>
      </c>
      <c r="F633" s="30">
        <f>IF(ISNA(VLOOKUP($A633,' Taxi out times'!$B$2330:$C$2997, 2, 0)), 'ICAO LTO Cycle times'!$D$7,VLOOKUP($A633,' Taxi out times'!$B$2330:$C$2997, 2, 0)*60)</f>
        <v>999.61165048543694</v>
      </c>
      <c r="G633" s="30">
        <f>IF(ISNA(VLOOKUP($A633,' Taxi out times'!$B$2998:$C$3661, 2, 0)), 'ICAO LTO Cycle times'!$D$7,VLOOKUP($A633,' Taxi out times'!$B$2998:$C$3661, 2, 0)*60)</f>
        <v>1072.9411764705883</v>
      </c>
      <c r="H633" s="30">
        <f>IF(ISNA(VLOOKUP($A633,' Taxi out times'!$B$3662:$C$4362, 2, 0)), 'ICAO LTO Cycle times'!$D$7,VLOOKUP($A633,' Taxi out times'!$B$3662:$C$4362, 2, 0)*60)</f>
        <v>994.53237410071938</v>
      </c>
      <c r="I633" s="30">
        <f>IF(ISNA(VLOOKUP($A633,' Taxi out times'!$B$4363:$C$5052, 2, 0)), 'ICAO LTO Cycle times'!$D$7,VLOOKUP($A633,' Taxi out times'!$B$4363:$C$5052, 2, 0)*60)</f>
        <v>1140</v>
      </c>
      <c r="J633" s="30">
        <f>IF(ISNA(VLOOKUP($A633,' Taxi out times'!$B$5053:$C$5713, 2, 0)), 'ICAO LTO Cycle times'!$D$7,VLOOKUP($A633,' Taxi out times'!$B$5053:$C$5713, 2, 0)*60)</f>
        <v>1140</v>
      </c>
      <c r="K633" s="30">
        <f>IF(ISNA(VLOOKUP($A633,' Taxi out times'!$B$5714:$C$6466, 2, 0)), 'ICAO LTO Cycle times'!$D$7,VLOOKUP($A633,' Taxi out times'!$B$5713:$C$6466, 2, 0)*60)</f>
        <v>1140</v>
      </c>
      <c r="L633" s="30">
        <f>IF(ISNA(VLOOKUP($A633,' Taxi out times'!$B$6467:$C$7195, 2, 0)), 'ICAO LTO Cycle times'!$D$7,VLOOKUP($A633,' Taxi out times'!$B$6467:$C$7195, 2, 0)*60)</f>
        <v>1140</v>
      </c>
      <c r="M633" s="30">
        <f>IF(ISNA(VLOOKUP($A633,'Taxi in times'!$B$2:$C$483, 2, 0)), 'ICAO LTO Cycle times'!$D$8,VLOOKUP($A633,'Taxi in times'!$B$2:$C$483, 2, 0)*60)</f>
        <v>420</v>
      </c>
      <c r="N633" s="30">
        <f>IF(ISNA(VLOOKUP($A633,'Taxi in times'!$B$483:$C$1074, 2, 0)), 'ICAO LTO Cycle times'!$D$8,VLOOKUP($A633,'Taxi in times'!$B$483:$C$1074, 2, 0)*60)</f>
        <v>420</v>
      </c>
      <c r="O633" s="30">
        <f>IF(ISNA(VLOOKUP($A633,'Taxi in times'!$B$1074:$C$1700, 2, 0)), 'ICAO LTO Cycle times'!$D$8,VLOOKUP($A633,'Taxi in times'!$B$1074:$C$1700, 2, 0)*60)</f>
        <v>420</v>
      </c>
      <c r="P633" s="30">
        <f>IF(ISNA(VLOOKUP($A633,'Taxi in times'!$B$1700:$C$2346, 2, 0)), 'ICAO LTO Cycle times'!$D$8,VLOOKUP($A633,'Taxi in times'!$B$1700:$C$2346, 2, 0)*60)</f>
        <v>420</v>
      </c>
      <c r="Q633" s="30">
        <f>IF(ISNA(VLOOKUP($A633,'Taxi in times'!$B$2346:$C$3020, 2, 0)), 'ICAO LTO Cycle times'!$D$8,VLOOKUP($A633,'Taxi in times'!$B$2346:$C$3020, 2, 0)*60)</f>
        <v>556.41509433962256</v>
      </c>
      <c r="R633" s="30">
        <f>IF(ISNA(VLOOKUP($A633,'Taxi in times'!$B$3020:$C$3684, 2, 0)), 'ICAO LTO Cycle times'!$D$8,VLOOKUP($A633,'Taxi in times'!$B$3020:$C$3684, 2, 0)*60)</f>
        <v>723.88888888888891</v>
      </c>
      <c r="S633" s="30">
        <f>IF(ISNA(VLOOKUP($A633,'Taxi in times'!$B$3684:$C$4389, 2, 0)), 'ICAO LTO Cycle times'!$D$8,VLOOKUP($A633,'Taxi in times'!$B$3684:$C$4389, 2, 0)*60)</f>
        <v>598.72340425531911</v>
      </c>
      <c r="T633" s="30">
        <f>IF(ISNA(VLOOKUP($A633,'Taxi in times'!$B$4389:$C$5084, 2, 0)), 'ICAO LTO Cycle times'!$D$8,VLOOKUP($A633,'Taxi in times'!$B$4389:$C$5084, 2, 0)*60)</f>
        <v>420</v>
      </c>
      <c r="U633" s="30">
        <f>IF(ISNA(VLOOKUP($A633,'Taxi in times'!$B$5085:$C$5749, 2, 0)), 'ICAO LTO Cycle times'!$D$8,VLOOKUP($A633,'Taxi in times'!$B$5085:$C$5749, 2, 0)*60)</f>
        <v>420</v>
      </c>
      <c r="V633" s="30">
        <f>IF(ISNA(VLOOKUP($A633,'Taxi in times'!$B$5750:$C$6509, 2, 0)), 'ICAO LTO Cycle times'!$D$8,VLOOKUP($A633,'Taxi in times'!$B$5750:$C$6509, 2, 0)*60)</f>
        <v>420</v>
      </c>
      <c r="W633" s="30">
        <f>IF(ISNA(VLOOKUP($A633,'Taxi in times'!$B$6510:$C$7239, 2, 0)), 'ICAO LTO Cycle times'!$D$8,VLOOKUP($A633,'Taxi in times'!$B$6510:$C$7239, 2, 0)*60)</f>
        <v>420</v>
      </c>
    </row>
    <row r="634" spans="1:23">
      <c r="A634" s="3" t="s">
        <v>874</v>
      </c>
      <c r="B634" s="30">
        <f>IF(ISNA(VLOOKUP($A634,' Taxi out times'!$B$2:$C$483, 2, 0)), 'ICAO LTO Cycle times'!$D$7,VLOOKUP($A634,' Taxi out times'!$B$2:$C$483, 2, 0)*60)</f>
        <v>947.01244813278015</v>
      </c>
      <c r="C634" s="30">
        <f>IF(ISNA(VLOOKUP($A634,' Taxi out times'!$B$484:$C$1071, 2, 0)), 'ICAO LTO Cycle times'!$D$7,VLOOKUP($A634,' Taxi out times'!$B$484:$C$1071, 2, 0)*60)</f>
        <v>913.41853035143765</v>
      </c>
      <c r="D634" s="30">
        <f>IF(ISNA(VLOOKUP($A634,' Taxi out times'!$B$1072:$C$1692, 2, 0)), 'ICAO LTO Cycle times'!$D$7,VLOOKUP($A634,' Taxi out times'!$B$1072:$C$1692, 2, 0)*60)</f>
        <v>898.60080240722164</v>
      </c>
      <c r="E634" s="30">
        <f>IF(ISNA(VLOOKUP($A634,' Taxi out times'!$B$1693:$C$2329, 2, 0)), 'ICAO LTO Cycle times'!$D$7,VLOOKUP($A634,' Taxi out times'!$B$1693:$C$2329, 2, 0)*60)</f>
        <v>875.33401479165411</v>
      </c>
      <c r="F634" s="30">
        <f>IF(ISNA(VLOOKUP($A634,' Taxi out times'!$B$2330:$C$2997, 2, 0)), 'ICAO LTO Cycle times'!$D$7,VLOOKUP($A634,' Taxi out times'!$B$2330:$C$2997, 2, 0)*60)</f>
        <v>948.91434433236452</v>
      </c>
      <c r="G634" s="30">
        <f>IF(ISNA(VLOOKUP($A634,' Taxi out times'!$B$2998:$C$3661, 2, 0)), 'ICAO LTO Cycle times'!$D$7,VLOOKUP($A634,' Taxi out times'!$B$2998:$C$3661, 2, 0)*60)</f>
        <v>933.51165570830835</v>
      </c>
      <c r="H634" s="30">
        <f>IF(ISNA(VLOOKUP($A634,' Taxi out times'!$B$3662:$C$4362, 2, 0)), 'ICAO LTO Cycle times'!$D$7,VLOOKUP($A634,' Taxi out times'!$B$3662:$C$4362, 2, 0)*60)</f>
        <v>910.5527638190955</v>
      </c>
      <c r="I634" s="30">
        <f>IF(ISNA(VLOOKUP($A634,' Taxi out times'!$B$4363:$C$5052, 2, 0)), 'ICAO LTO Cycle times'!$D$7,VLOOKUP($A634,' Taxi out times'!$B$4363:$C$5052, 2, 0)*60)</f>
        <v>917.76566965136215</v>
      </c>
      <c r="J634" s="30">
        <f>IF(ISNA(VLOOKUP($A634,' Taxi out times'!$B$5053:$C$5713, 2, 0)), 'ICAO LTO Cycle times'!$D$7,VLOOKUP($A634,' Taxi out times'!$B$5053:$C$5713, 2, 0)*60)</f>
        <v>893.1192366575284</v>
      </c>
      <c r="K634" s="30">
        <f>IF(ISNA(VLOOKUP($A634,' Taxi out times'!$B$5714:$C$6466, 2, 0)), 'ICAO LTO Cycle times'!$D$7,VLOOKUP($A634,' Taxi out times'!$B$5713:$C$6466, 2, 0)*60)</f>
        <v>858.61376065115098</v>
      </c>
      <c r="L634" s="30">
        <f>IF(ISNA(VLOOKUP($A634,' Taxi out times'!$B$6467:$C$7195, 2, 0)), 'ICAO LTO Cycle times'!$D$7,VLOOKUP($A634,' Taxi out times'!$B$6467:$C$7195, 2, 0)*60)</f>
        <v>899.39426611124725</v>
      </c>
      <c r="M634" s="30">
        <f>IF(ISNA(VLOOKUP($A634,'Taxi in times'!$B$2:$C$483, 2, 0)), 'ICAO LTO Cycle times'!$D$8,VLOOKUP($A634,'Taxi in times'!$B$2:$C$483, 2, 0)*60)</f>
        <v>407.31492461460272</v>
      </c>
      <c r="N634" s="30">
        <f>IF(ISNA(VLOOKUP($A634,'Taxi in times'!$B$483:$C$1074, 2, 0)), 'ICAO LTO Cycle times'!$D$8,VLOOKUP($A634,'Taxi in times'!$B$483:$C$1074, 2, 0)*60)</f>
        <v>447.51978342357353</v>
      </c>
      <c r="O634" s="30">
        <f>IF(ISNA(VLOOKUP($A634,'Taxi in times'!$B$1074:$C$1700, 2, 0)), 'ICAO LTO Cycle times'!$D$8,VLOOKUP($A634,'Taxi in times'!$B$1074:$C$1700, 2, 0)*60)</f>
        <v>468.57500782962728</v>
      </c>
      <c r="P634" s="30">
        <f>IF(ISNA(VLOOKUP($A634,'Taxi in times'!$B$1700:$C$2346, 2, 0)), 'ICAO LTO Cycle times'!$D$8,VLOOKUP($A634,'Taxi in times'!$B$1700:$C$2346, 2, 0)*60)</f>
        <v>412.21258134490239</v>
      </c>
      <c r="Q634" s="30">
        <f>IF(ISNA(VLOOKUP($A634,'Taxi in times'!$B$2346:$C$3020, 2, 0)), 'ICAO LTO Cycle times'!$D$8,VLOOKUP($A634,'Taxi in times'!$B$2346:$C$3020, 2, 0)*60)</f>
        <v>431.52299829642249</v>
      </c>
      <c r="R634" s="30">
        <f>IF(ISNA(VLOOKUP($A634,'Taxi in times'!$B$3020:$C$3684, 2, 0)), 'ICAO LTO Cycle times'!$D$8,VLOOKUP($A634,'Taxi in times'!$B$3020:$C$3684, 2, 0)*60)</f>
        <v>436.54264339152121</v>
      </c>
      <c r="S634" s="30">
        <f>IF(ISNA(VLOOKUP($A634,'Taxi in times'!$B$3684:$C$4389, 2, 0)), 'ICAO LTO Cycle times'!$D$8,VLOOKUP($A634,'Taxi in times'!$B$3684:$C$4389, 2, 0)*60)</f>
        <v>390.24352531890219</v>
      </c>
      <c r="T634" s="30">
        <f>IF(ISNA(VLOOKUP($A634,'Taxi in times'!$B$4389:$C$5084, 2, 0)), 'ICAO LTO Cycle times'!$D$8,VLOOKUP($A634,'Taxi in times'!$B$4389:$C$5084, 2, 0)*60)</f>
        <v>407.21869015702794</v>
      </c>
      <c r="U634" s="30">
        <f>IF(ISNA(VLOOKUP($A634,'Taxi in times'!$B$5085:$C$5749, 2, 0)), 'ICAO LTO Cycle times'!$D$8,VLOOKUP($A634,'Taxi in times'!$B$5085:$C$5749, 2, 0)*60)</f>
        <v>413.71270835545175</v>
      </c>
      <c r="V634" s="30">
        <f>IF(ISNA(VLOOKUP($A634,'Taxi in times'!$B$5750:$C$6509, 2, 0)), 'ICAO LTO Cycle times'!$D$8,VLOOKUP($A634,'Taxi in times'!$B$5750:$C$6509, 2, 0)*60)</f>
        <v>416.80624008914413</v>
      </c>
      <c r="W634" s="30">
        <f>IF(ISNA(VLOOKUP($A634,'Taxi in times'!$B$6510:$C$7239, 2, 0)), 'ICAO LTO Cycle times'!$D$8,VLOOKUP($A634,'Taxi in times'!$B$6510:$C$7239, 2, 0)*60)</f>
        <v>398.61253955696202</v>
      </c>
    </row>
    <row r="635" spans="1:23">
      <c r="A635" s="3" t="s">
        <v>875</v>
      </c>
      <c r="B635" s="30">
        <f>IF(ISNA(VLOOKUP($A635,' Taxi out times'!$B$2:$C$483, 2, 0)), 'ICAO LTO Cycle times'!$D$7,VLOOKUP($A635,' Taxi out times'!$B$2:$C$483, 2, 0)*60)</f>
        <v>1140</v>
      </c>
      <c r="C635" s="30">
        <f>IF(ISNA(VLOOKUP($A635,' Taxi out times'!$B$484:$C$1071, 2, 0)), 'ICAO LTO Cycle times'!$D$7,VLOOKUP($A635,' Taxi out times'!$B$484:$C$1071, 2, 0)*60)</f>
        <v>634.78341013824888</v>
      </c>
      <c r="D635" s="30">
        <f>IF(ISNA(VLOOKUP($A635,' Taxi out times'!$B$1072:$C$1692, 2, 0)), 'ICAO LTO Cycle times'!$D$7,VLOOKUP($A635,' Taxi out times'!$B$1072:$C$1692, 2, 0)*60)</f>
        <v>517.56097560975616</v>
      </c>
      <c r="E635" s="30">
        <f>IF(ISNA(VLOOKUP($A635,' Taxi out times'!$B$1693:$C$2329, 2, 0)), 'ICAO LTO Cycle times'!$D$7,VLOOKUP($A635,' Taxi out times'!$B$1693:$C$2329, 2, 0)*60)</f>
        <v>544.09919028340084</v>
      </c>
      <c r="F635" s="30">
        <f>IF(ISNA(VLOOKUP($A635,' Taxi out times'!$B$2330:$C$2997, 2, 0)), 'ICAO LTO Cycle times'!$D$7,VLOOKUP($A635,' Taxi out times'!$B$2330:$C$2997, 2, 0)*60)</f>
        <v>569.00473933649289</v>
      </c>
      <c r="G635" s="30">
        <f>IF(ISNA(VLOOKUP($A635,' Taxi out times'!$B$2998:$C$3661, 2, 0)), 'ICAO LTO Cycle times'!$D$7,VLOOKUP($A635,' Taxi out times'!$B$2998:$C$3661, 2, 0)*60)</f>
        <v>616.7811336367397</v>
      </c>
      <c r="H635" s="30">
        <f>IF(ISNA(VLOOKUP($A635,' Taxi out times'!$B$3662:$C$4362, 2, 0)), 'ICAO LTO Cycle times'!$D$7,VLOOKUP($A635,' Taxi out times'!$B$3662:$C$4362, 2, 0)*60)</f>
        <v>612.498023715415</v>
      </c>
      <c r="I635" s="30">
        <f>IF(ISNA(VLOOKUP($A635,' Taxi out times'!$B$4363:$C$5052, 2, 0)), 'ICAO LTO Cycle times'!$D$7,VLOOKUP($A635,' Taxi out times'!$B$4363:$C$5052, 2, 0)*60)</f>
        <v>630.08614501076818</v>
      </c>
      <c r="J635" s="30">
        <f>IF(ISNA(VLOOKUP($A635,' Taxi out times'!$B$5053:$C$5713, 2, 0)), 'ICAO LTO Cycle times'!$D$7,VLOOKUP($A635,' Taxi out times'!$B$5053:$C$5713, 2, 0)*60)</f>
        <v>651.35692393424358</v>
      </c>
      <c r="K635" s="30">
        <f>IF(ISNA(VLOOKUP($A635,' Taxi out times'!$B$5714:$C$6466, 2, 0)), 'ICAO LTO Cycle times'!$D$7,VLOOKUP($A635,' Taxi out times'!$B$5713:$C$6466, 2, 0)*60)</f>
        <v>645.16129032258061</v>
      </c>
      <c r="L635" s="30">
        <f>IF(ISNA(VLOOKUP($A635,' Taxi out times'!$B$6467:$C$7195, 2, 0)), 'ICAO LTO Cycle times'!$D$7,VLOOKUP($A635,' Taxi out times'!$B$6467:$C$7195, 2, 0)*60)</f>
        <v>636.48506151142351</v>
      </c>
      <c r="M635" s="30">
        <f>IF(ISNA(VLOOKUP($A635,'Taxi in times'!$B$2:$C$483, 2, 0)), 'ICAO LTO Cycle times'!$D$8,VLOOKUP($A635,'Taxi in times'!$B$2:$C$483, 2, 0)*60)</f>
        <v>420</v>
      </c>
      <c r="N635" s="30">
        <f>IF(ISNA(VLOOKUP($A635,'Taxi in times'!$B$483:$C$1074, 2, 0)), 'ICAO LTO Cycle times'!$D$8,VLOOKUP($A635,'Taxi in times'!$B$483:$C$1074, 2, 0)*60)</f>
        <v>307.15736040609141</v>
      </c>
      <c r="O635" s="30">
        <f>IF(ISNA(VLOOKUP($A635,'Taxi in times'!$B$1074:$C$1700, 2, 0)), 'ICAO LTO Cycle times'!$D$8,VLOOKUP($A635,'Taxi in times'!$B$1074:$C$1700, 2, 0)*60)</f>
        <v>308.88283378746593</v>
      </c>
      <c r="P635" s="30">
        <f>IF(ISNA(VLOOKUP($A635,'Taxi in times'!$B$1700:$C$2346, 2, 0)), 'ICAO LTO Cycle times'!$D$8,VLOOKUP($A635,'Taxi in times'!$B$1700:$C$2346, 2, 0)*60)</f>
        <v>300.09160305343511</v>
      </c>
      <c r="Q635" s="30">
        <f>IF(ISNA(VLOOKUP($A635,'Taxi in times'!$B$2346:$C$3020, 2, 0)), 'ICAO LTO Cycle times'!$D$8,VLOOKUP($A635,'Taxi in times'!$B$2346:$C$3020, 2, 0)*60)</f>
        <v>300.23386747509744</v>
      </c>
      <c r="R635" s="30">
        <f>IF(ISNA(VLOOKUP($A635,'Taxi in times'!$B$3020:$C$3684, 2, 0)), 'ICAO LTO Cycle times'!$D$8,VLOOKUP($A635,'Taxi in times'!$B$3020:$C$3684, 2, 0)*60)</f>
        <v>306.38135593220341</v>
      </c>
      <c r="S635" s="30">
        <f>IF(ISNA(VLOOKUP($A635,'Taxi in times'!$B$3684:$C$4389, 2, 0)), 'ICAO LTO Cycle times'!$D$8,VLOOKUP($A635,'Taxi in times'!$B$3684:$C$4389, 2, 0)*60)</f>
        <v>304.75920679886684</v>
      </c>
      <c r="T635" s="30">
        <f>IF(ISNA(VLOOKUP($A635,'Taxi in times'!$B$4389:$C$5084, 2, 0)), 'ICAO LTO Cycle times'!$D$8,VLOOKUP($A635,'Taxi in times'!$B$4389:$C$5084, 2, 0)*60)</f>
        <v>309.52622061482822</v>
      </c>
      <c r="U635" s="30">
        <f>IF(ISNA(VLOOKUP($A635,'Taxi in times'!$B$5085:$C$5749, 2, 0)), 'ICAO LTO Cycle times'!$D$8,VLOOKUP($A635,'Taxi in times'!$B$5085:$C$5749, 2, 0)*60)</f>
        <v>308.3</v>
      </c>
      <c r="V635" s="30">
        <f>IF(ISNA(VLOOKUP($A635,'Taxi in times'!$B$5750:$C$6509, 2, 0)), 'ICAO LTO Cycle times'!$D$8,VLOOKUP($A635,'Taxi in times'!$B$5750:$C$6509, 2, 0)*60)</f>
        <v>302.62234533702679</v>
      </c>
      <c r="W635" s="30">
        <f>IF(ISNA(VLOOKUP($A635,'Taxi in times'!$B$6510:$C$7239, 2, 0)), 'ICAO LTO Cycle times'!$D$8,VLOOKUP($A635,'Taxi in times'!$B$6510:$C$7239, 2, 0)*60)</f>
        <v>231.45459144953202</v>
      </c>
    </row>
    <row r="636" spans="1:23">
      <c r="A636" s="3" t="s">
        <v>1286</v>
      </c>
      <c r="B636" s="30">
        <f>IF(ISNA(VLOOKUP($A636,' Taxi out times'!$B$2:$C$483, 2, 0)), 'ICAO LTO Cycle times'!$D$7,VLOOKUP($A636,' Taxi out times'!$B$2:$C$483, 2, 0)*60)</f>
        <v>1140</v>
      </c>
      <c r="C636" s="30">
        <f>IF(ISNA(VLOOKUP($A636,' Taxi out times'!$B$484:$C$1071, 2, 0)), 'ICAO LTO Cycle times'!$D$7,VLOOKUP($A636,' Taxi out times'!$B$484:$C$1071, 2, 0)*60)</f>
        <v>1140</v>
      </c>
      <c r="D636" s="30">
        <f>IF(ISNA(VLOOKUP($A636,' Taxi out times'!$B$1072:$C$1692, 2, 0)), 'ICAO LTO Cycle times'!$D$7,VLOOKUP($A636,' Taxi out times'!$B$1072:$C$1692, 2, 0)*60)</f>
        <v>1140</v>
      </c>
      <c r="E636" s="30">
        <f>IF(ISNA(VLOOKUP($A636,' Taxi out times'!$B$1693:$C$2329, 2, 0)), 'ICAO LTO Cycle times'!$D$7,VLOOKUP($A636,' Taxi out times'!$B$1693:$C$2329, 2, 0)*60)</f>
        <v>1140</v>
      </c>
      <c r="F636" s="30">
        <f>IF(ISNA(VLOOKUP($A636,' Taxi out times'!$B$2330:$C$2997, 2, 0)), 'ICAO LTO Cycle times'!$D$7,VLOOKUP($A636,' Taxi out times'!$B$2330:$C$2997, 2, 0)*60)</f>
        <v>1140</v>
      </c>
      <c r="G636" s="30">
        <f>IF(ISNA(VLOOKUP($A636,' Taxi out times'!$B$2998:$C$3661, 2, 0)), 'ICAO LTO Cycle times'!$D$7,VLOOKUP($A636,' Taxi out times'!$B$2998:$C$3661, 2, 0)*60)</f>
        <v>1140</v>
      </c>
      <c r="H636" s="30">
        <f>IF(ISNA(VLOOKUP($A636,' Taxi out times'!$B$3662:$C$4362, 2, 0)), 'ICAO LTO Cycle times'!$D$7,VLOOKUP($A636,' Taxi out times'!$B$3662:$C$4362, 2, 0)*60)</f>
        <v>1140</v>
      </c>
      <c r="I636" s="30">
        <f>IF(ISNA(VLOOKUP($A636,' Taxi out times'!$B$4363:$C$5052, 2, 0)), 'ICAO LTO Cycle times'!$D$7,VLOOKUP($A636,' Taxi out times'!$B$4363:$C$5052, 2, 0)*60)</f>
        <v>1140</v>
      </c>
      <c r="J636" s="30">
        <f>IF(ISNA(VLOOKUP($A636,' Taxi out times'!$B$5053:$C$5713, 2, 0)), 'ICAO LTO Cycle times'!$D$7,VLOOKUP($A636,' Taxi out times'!$B$5053:$C$5713, 2, 0)*60)</f>
        <v>1140</v>
      </c>
      <c r="K636" s="30">
        <f>IF(ISNA(VLOOKUP($A636,' Taxi out times'!$B$5714:$C$6466, 2, 0)), 'ICAO LTO Cycle times'!$D$7,VLOOKUP($A636,' Taxi out times'!$B$5713:$C$6466, 2, 0)*60)</f>
        <v>350.18181818181813</v>
      </c>
      <c r="L636" s="30">
        <f>IF(ISNA(VLOOKUP($A636,' Taxi out times'!$B$6467:$C$7195, 2, 0)), 'ICAO LTO Cycle times'!$D$7,VLOOKUP($A636,' Taxi out times'!$B$6467:$C$7195, 2, 0)*60)</f>
        <v>600.85714285714289</v>
      </c>
      <c r="M636" s="30">
        <f>IF(ISNA(VLOOKUP($A636,'Taxi in times'!$B$2:$C$483, 2, 0)), 'ICAO LTO Cycle times'!$D$8,VLOOKUP($A636,'Taxi in times'!$B$2:$C$483, 2, 0)*60)</f>
        <v>420</v>
      </c>
      <c r="N636" s="30">
        <f>IF(ISNA(VLOOKUP($A636,'Taxi in times'!$B$483:$C$1074, 2, 0)), 'ICAO LTO Cycle times'!$D$8,VLOOKUP($A636,'Taxi in times'!$B$483:$C$1074, 2, 0)*60)</f>
        <v>420</v>
      </c>
      <c r="O636" s="30">
        <f>IF(ISNA(VLOOKUP($A636,'Taxi in times'!$B$1074:$C$1700, 2, 0)), 'ICAO LTO Cycle times'!$D$8,VLOOKUP($A636,'Taxi in times'!$B$1074:$C$1700, 2, 0)*60)</f>
        <v>420</v>
      </c>
      <c r="P636" s="30">
        <f>IF(ISNA(VLOOKUP($A636,'Taxi in times'!$B$1700:$C$2346, 2, 0)), 'ICAO LTO Cycle times'!$D$8,VLOOKUP($A636,'Taxi in times'!$B$1700:$C$2346, 2, 0)*60)</f>
        <v>420</v>
      </c>
      <c r="Q636" s="30">
        <f>IF(ISNA(VLOOKUP($A636,'Taxi in times'!$B$2346:$C$3020, 2, 0)), 'ICAO LTO Cycle times'!$D$8,VLOOKUP($A636,'Taxi in times'!$B$2346:$C$3020, 2, 0)*60)</f>
        <v>420</v>
      </c>
      <c r="R636" s="30">
        <f>IF(ISNA(VLOOKUP($A636,'Taxi in times'!$B$3020:$C$3684, 2, 0)), 'ICAO LTO Cycle times'!$D$8,VLOOKUP($A636,'Taxi in times'!$B$3020:$C$3684, 2, 0)*60)</f>
        <v>420</v>
      </c>
      <c r="S636" s="30">
        <f>IF(ISNA(VLOOKUP($A636,'Taxi in times'!$B$3684:$C$4389, 2, 0)), 'ICAO LTO Cycle times'!$D$8,VLOOKUP($A636,'Taxi in times'!$B$3684:$C$4389, 2, 0)*60)</f>
        <v>420</v>
      </c>
      <c r="T636" s="30">
        <f>IF(ISNA(VLOOKUP($A636,'Taxi in times'!$B$4389:$C$5084, 2, 0)), 'ICAO LTO Cycle times'!$D$8,VLOOKUP($A636,'Taxi in times'!$B$4389:$C$5084, 2, 0)*60)</f>
        <v>420</v>
      </c>
      <c r="U636" s="30">
        <f>IF(ISNA(VLOOKUP($A636,'Taxi in times'!$B$5085:$C$5749, 2, 0)), 'ICAO LTO Cycle times'!$D$8,VLOOKUP($A636,'Taxi in times'!$B$5085:$C$5749, 2, 0)*60)</f>
        <v>420</v>
      </c>
      <c r="V636" s="30">
        <f>IF(ISNA(VLOOKUP($A636,'Taxi in times'!$B$5750:$C$6509, 2, 0)), 'ICAO LTO Cycle times'!$D$8,VLOOKUP($A636,'Taxi in times'!$B$5750:$C$6509, 2, 0)*60)</f>
        <v>383.56363636363636</v>
      </c>
      <c r="W636" s="30">
        <f>IF(ISNA(VLOOKUP($A636,'Taxi in times'!$B$6510:$C$7239, 2, 0)), 'ICAO LTO Cycle times'!$D$8,VLOOKUP($A636,'Taxi in times'!$B$6510:$C$7239, 2, 0)*60)</f>
        <v>318.64285714285717</v>
      </c>
    </row>
    <row r="637" spans="1:23">
      <c r="A637" s="3" t="s">
        <v>876</v>
      </c>
      <c r="B637" s="30">
        <f>IF(ISNA(VLOOKUP($A637,' Taxi out times'!$B$2:$C$483, 2, 0)), 'ICAO LTO Cycle times'!$D$7,VLOOKUP($A637,' Taxi out times'!$B$2:$C$483, 2, 0)*60)</f>
        <v>1140</v>
      </c>
      <c r="C637" s="30">
        <f>IF(ISNA(VLOOKUP($A637,' Taxi out times'!$B$484:$C$1071, 2, 0)), 'ICAO LTO Cycle times'!$D$7,VLOOKUP($A637,' Taxi out times'!$B$484:$C$1071, 2, 0)*60)</f>
        <v>928.25806451612902</v>
      </c>
      <c r="D637" s="30">
        <f>IF(ISNA(VLOOKUP($A637,' Taxi out times'!$B$1072:$C$1692, 2, 0)), 'ICAO LTO Cycle times'!$D$7,VLOOKUP($A637,' Taxi out times'!$B$1072:$C$1692, 2, 0)*60)</f>
        <v>818.69436201780422</v>
      </c>
      <c r="E637" s="30">
        <f>IF(ISNA(VLOOKUP($A637,' Taxi out times'!$B$1693:$C$2329, 2, 0)), 'ICAO LTO Cycle times'!$D$7,VLOOKUP($A637,' Taxi out times'!$B$1693:$C$2329, 2, 0)*60)</f>
        <v>822.58741258741259</v>
      </c>
      <c r="F637" s="30">
        <f>IF(ISNA(VLOOKUP($A637,' Taxi out times'!$B$2330:$C$2997, 2, 0)), 'ICAO LTO Cycle times'!$D$7,VLOOKUP($A637,' Taxi out times'!$B$2330:$C$2997, 2, 0)*60)</f>
        <v>864.97785651018603</v>
      </c>
      <c r="G637" s="30">
        <f>IF(ISNA(VLOOKUP($A637,' Taxi out times'!$B$2998:$C$3661, 2, 0)), 'ICAO LTO Cycle times'!$D$7,VLOOKUP($A637,' Taxi out times'!$B$2998:$C$3661, 2, 0)*60)</f>
        <v>759.02406417112297</v>
      </c>
      <c r="H637" s="30">
        <f>IF(ISNA(VLOOKUP($A637,' Taxi out times'!$B$3662:$C$4362, 2, 0)), 'ICAO LTO Cycle times'!$D$7,VLOOKUP($A637,' Taxi out times'!$B$3662:$C$4362, 2, 0)*60)</f>
        <v>802.91729323308266</v>
      </c>
      <c r="I637" s="30">
        <f>IF(ISNA(VLOOKUP($A637,' Taxi out times'!$B$4363:$C$5052, 2, 0)), 'ICAO LTO Cycle times'!$D$7,VLOOKUP($A637,' Taxi out times'!$B$4363:$C$5052, 2, 0)*60)</f>
        <v>819.69301611665378</v>
      </c>
      <c r="J637" s="30">
        <f>IF(ISNA(VLOOKUP($A637,' Taxi out times'!$B$5053:$C$5713, 2, 0)), 'ICAO LTO Cycle times'!$D$7,VLOOKUP($A637,' Taxi out times'!$B$5053:$C$5713, 2, 0)*60)</f>
        <v>814.44264943457188</v>
      </c>
      <c r="K637" s="30">
        <f>IF(ISNA(VLOOKUP($A637,' Taxi out times'!$B$5714:$C$6466, 2, 0)), 'ICAO LTO Cycle times'!$D$7,VLOOKUP($A637,' Taxi out times'!$B$5713:$C$6466, 2, 0)*60)</f>
        <v>796.83591662212712</v>
      </c>
      <c r="L637" s="30">
        <f>IF(ISNA(VLOOKUP($A637,' Taxi out times'!$B$6467:$C$7195, 2, 0)), 'ICAO LTO Cycle times'!$D$7,VLOOKUP($A637,' Taxi out times'!$B$6467:$C$7195, 2, 0)*60)</f>
        <v>813.56152512998267</v>
      </c>
      <c r="M637" s="30">
        <f>IF(ISNA(VLOOKUP($A637,'Taxi in times'!$B$2:$C$483, 2, 0)), 'ICAO LTO Cycle times'!$D$8,VLOOKUP($A637,'Taxi in times'!$B$2:$C$483, 2, 0)*60)</f>
        <v>420</v>
      </c>
      <c r="N637" s="30">
        <f>IF(ISNA(VLOOKUP($A637,'Taxi in times'!$B$483:$C$1074, 2, 0)), 'ICAO LTO Cycle times'!$D$8,VLOOKUP($A637,'Taxi in times'!$B$483:$C$1074, 2, 0)*60)</f>
        <v>304.9315068493151</v>
      </c>
      <c r="O637" s="30">
        <f>IF(ISNA(VLOOKUP($A637,'Taxi in times'!$B$1074:$C$1700, 2, 0)), 'ICAO LTO Cycle times'!$D$8,VLOOKUP($A637,'Taxi in times'!$B$1074:$C$1700, 2, 0)*60)</f>
        <v>396.15460852329039</v>
      </c>
      <c r="P637" s="30">
        <f>IF(ISNA(VLOOKUP($A637,'Taxi in times'!$B$1700:$C$2346, 2, 0)), 'ICAO LTO Cycle times'!$D$8,VLOOKUP($A637,'Taxi in times'!$B$1700:$C$2346, 2, 0)*60)</f>
        <v>574.18788410886737</v>
      </c>
      <c r="Q637" s="30">
        <f>IF(ISNA(VLOOKUP($A637,'Taxi in times'!$B$2346:$C$3020, 2, 0)), 'ICAO LTO Cycle times'!$D$8,VLOOKUP($A637,'Taxi in times'!$B$2346:$C$3020, 2, 0)*60)</f>
        <v>595.07142857142856</v>
      </c>
      <c r="R637" s="30">
        <f>IF(ISNA(VLOOKUP($A637,'Taxi in times'!$B$3020:$C$3684, 2, 0)), 'ICAO LTO Cycle times'!$D$8,VLOOKUP($A637,'Taxi in times'!$B$3020:$C$3684, 2, 0)*60)</f>
        <v>393.74224672639559</v>
      </c>
      <c r="S637" s="30">
        <f>IF(ISNA(VLOOKUP($A637,'Taxi in times'!$B$3684:$C$4389, 2, 0)), 'ICAO LTO Cycle times'!$D$8,VLOOKUP($A637,'Taxi in times'!$B$3684:$C$4389, 2, 0)*60)</f>
        <v>386.25290923196275</v>
      </c>
      <c r="T637" s="30">
        <f>IF(ISNA(VLOOKUP($A637,'Taxi in times'!$B$4389:$C$5084, 2, 0)), 'ICAO LTO Cycle times'!$D$8,VLOOKUP($A637,'Taxi in times'!$B$4389:$C$5084, 2, 0)*60)</f>
        <v>348.33078101071976</v>
      </c>
      <c r="U637" s="30">
        <f>IF(ISNA(VLOOKUP($A637,'Taxi in times'!$B$5085:$C$5749, 2, 0)), 'ICAO LTO Cycle times'!$D$8,VLOOKUP($A637,'Taxi in times'!$B$5085:$C$5749, 2, 0)*60)</f>
        <v>321.25806451612902</v>
      </c>
      <c r="V637" s="30">
        <f>IF(ISNA(VLOOKUP($A637,'Taxi in times'!$B$5750:$C$6509, 2, 0)), 'ICAO LTO Cycle times'!$D$8,VLOOKUP($A637,'Taxi in times'!$B$5750:$C$6509, 2, 0)*60)</f>
        <v>325.83288983501859</v>
      </c>
      <c r="W637" s="30">
        <f>IF(ISNA(VLOOKUP($A637,'Taxi in times'!$B$6510:$C$7239, 2, 0)), 'ICAO LTO Cycle times'!$D$8,VLOOKUP($A637,'Taxi in times'!$B$6510:$C$7239, 2, 0)*60)</f>
        <v>310.06501950585175</v>
      </c>
    </row>
    <row r="638" spans="1:23">
      <c r="A638" s="3" t="s">
        <v>877</v>
      </c>
      <c r="B638" s="30">
        <f>IF(ISNA(VLOOKUP($A638,' Taxi out times'!$B$2:$C$483, 2, 0)), 'ICAO LTO Cycle times'!$D$7,VLOOKUP($A638,' Taxi out times'!$B$2:$C$483, 2, 0)*60)</f>
        <v>1140</v>
      </c>
      <c r="C638" s="30">
        <f>IF(ISNA(VLOOKUP($A638,' Taxi out times'!$B$484:$C$1071, 2, 0)), 'ICAO LTO Cycle times'!$D$7,VLOOKUP($A638,' Taxi out times'!$B$484:$C$1071, 2, 0)*60)</f>
        <v>1140</v>
      </c>
      <c r="D638" s="30">
        <f>IF(ISNA(VLOOKUP($A638,' Taxi out times'!$B$1072:$C$1692, 2, 0)), 'ICAO LTO Cycle times'!$D$7,VLOOKUP($A638,' Taxi out times'!$B$1072:$C$1692, 2, 0)*60)</f>
        <v>1140</v>
      </c>
      <c r="E638" s="30">
        <f>IF(ISNA(VLOOKUP($A638,' Taxi out times'!$B$1693:$C$2329, 2, 0)), 'ICAO LTO Cycle times'!$D$7,VLOOKUP($A638,' Taxi out times'!$B$1693:$C$2329, 2, 0)*60)</f>
        <v>1140</v>
      </c>
      <c r="F638" s="30">
        <f>IF(ISNA(VLOOKUP($A638,' Taxi out times'!$B$2330:$C$2997, 2, 0)), 'ICAO LTO Cycle times'!$D$7,VLOOKUP($A638,' Taxi out times'!$B$2330:$C$2997, 2, 0)*60)</f>
        <v>710.76923076923083</v>
      </c>
      <c r="G638" s="30">
        <f>IF(ISNA(VLOOKUP($A638,' Taxi out times'!$B$2998:$C$3661, 2, 0)), 'ICAO LTO Cycle times'!$D$7,VLOOKUP($A638,' Taxi out times'!$B$2998:$C$3661, 2, 0)*60)</f>
        <v>656.66666666666663</v>
      </c>
      <c r="H638" s="30">
        <f>IF(ISNA(VLOOKUP($A638,' Taxi out times'!$B$3662:$C$4362, 2, 0)), 'ICAO LTO Cycle times'!$D$7,VLOOKUP($A638,' Taxi out times'!$B$3662:$C$4362, 2, 0)*60)</f>
        <v>500.68085106382978</v>
      </c>
      <c r="I638" s="30">
        <f>IF(ISNA(VLOOKUP($A638,' Taxi out times'!$B$4363:$C$5052, 2, 0)), 'ICAO LTO Cycle times'!$D$7,VLOOKUP($A638,' Taxi out times'!$B$4363:$C$5052, 2, 0)*60)</f>
        <v>429.04109589041099</v>
      </c>
      <c r="J638" s="30">
        <f>IF(ISNA(VLOOKUP($A638,' Taxi out times'!$B$5053:$C$5713, 2, 0)), 'ICAO LTO Cycle times'!$D$7,VLOOKUP($A638,' Taxi out times'!$B$5053:$C$5713, 2, 0)*60)</f>
        <v>385.95505617977528</v>
      </c>
      <c r="K638" s="30">
        <f>IF(ISNA(VLOOKUP($A638,' Taxi out times'!$B$5714:$C$6466, 2, 0)), 'ICAO LTO Cycle times'!$D$7,VLOOKUP($A638,' Taxi out times'!$B$5713:$C$6466, 2, 0)*60)</f>
        <v>332.05211726384368</v>
      </c>
      <c r="L638" s="30">
        <f>IF(ISNA(VLOOKUP($A638,' Taxi out times'!$B$6467:$C$7195, 2, 0)), 'ICAO LTO Cycle times'!$D$7,VLOOKUP($A638,' Taxi out times'!$B$6467:$C$7195, 2, 0)*60)</f>
        <v>557.74193548387098</v>
      </c>
      <c r="M638" s="30">
        <f>IF(ISNA(VLOOKUP($A638,'Taxi in times'!$B$2:$C$483, 2, 0)), 'ICAO LTO Cycle times'!$D$8,VLOOKUP($A638,'Taxi in times'!$B$2:$C$483, 2, 0)*60)</f>
        <v>420</v>
      </c>
      <c r="N638" s="30">
        <f>IF(ISNA(VLOOKUP($A638,'Taxi in times'!$B$483:$C$1074, 2, 0)), 'ICAO LTO Cycle times'!$D$8,VLOOKUP($A638,'Taxi in times'!$B$483:$C$1074, 2, 0)*60)</f>
        <v>420</v>
      </c>
      <c r="O638" s="30">
        <f>IF(ISNA(VLOOKUP($A638,'Taxi in times'!$B$1074:$C$1700, 2, 0)), 'ICAO LTO Cycle times'!$D$8,VLOOKUP($A638,'Taxi in times'!$B$1074:$C$1700, 2, 0)*60)</f>
        <v>420</v>
      </c>
      <c r="P638" s="30">
        <f>IF(ISNA(VLOOKUP($A638,'Taxi in times'!$B$1700:$C$2346, 2, 0)), 'ICAO LTO Cycle times'!$D$8,VLOOKUP($A638,'Taxi in times'!$B$1700:$C$2346, 2, 0)*60)</f>
        <v>420</v>
      </c>
      <c r="Q638" s="30">
        <f>IF(ISNA(VLOOKUP($A638,'Taxi in times'!$B$2346:$C$3020, 2, 0)), 'ICAO LTO Cycle times'!$D$8,VLOOKUP($A638,'Taxi in times'!$B$2346:$C$3020, 2, 0)*60)</f>
        <v>527.38461538461547</v>
      </c>
      <c r="R638" s="30">
        <f>IF(ISNA(VLOOKUP($A638,'Taxi in times'!$B$3020:$C$3684, 2, 0)), 'ICAO LTO Cycle times'!$D$8,VLOOKUP($A638,'Taxi in times'!$B$3020:$C$3684, 2, 0)*60)</f>
        <v>490.6484641638225</v>
      </c>
      <c r="S638" s="30">
        <f>IF(ISNA(VLOOKUP($A638,'Taxi in times'!$B$3684:$C$4389, 2, 0)), 'ICAO LTO Cycle times'!$D$8,VLOOKUP($A638,'Taxi in times'!$B$3684:$C$4389, 2, 0)*60)</f>
        <v>590.30567685589517</v>
      </c>
      <c r="T638" s="30">
        <f>IF(ISNA(VLOOKUP($A638,'Taxi in times'!$B$4389:$C$5084, 2, 0)), 'ICAO LTO Cycle times'!$D$8,VLOOKUP($A638,'Taxi in times'!$B$4389:$C$5084, 2, 0)*60)</f>
        <v>672.98630136986299</v>
      </c>
      <c r="U638" s="30">
        <f>IF(ISNA(VLOOKUP($A638,'Taxi in times'!$B$5085:$C$5749, 2, 0)), 'ICAO LTO Cycle times'!$D$8,VLOOKUP($A638,'Taxi in times'!$B$5085:$C$5749, 2, 0)*60)</f>
        <v>582.78409090909088</v>
      </c>
      <c r="V638" s="30">
        <f>IF(ISNA(VLOOKUP($A638,'Taxi in times'!$B$5750:$C$6509, 2, 0)), 'ICAO LTO Cycle times'!$D$8,VLOOKUP($A638,'Taxi in times'!$B$5750:$C$6509, 2, 0)*60)</f>
        <v>623.64820846905536</v>
      </c>
      <c r="W638" s="30">
        <f>IF(ISNA(VLOOKUP($A638,'Taxi in times'!$B$6510:$C$7239, 2, 0)), 'ICAO LTO Cycle times'!$D$8,VLOOKUP($A638,'Taxi in times'!$B$6510:$C$7239, 2, 0)*60)</f>
        <v>627.82841823056299</v>
      </c>
    </row>
    <row r="639" spans="1:23">
      <c r="A639" s="3" t="s">
        <v>878</v>
      </c>
      <c r="B639" s="30">
        <f>IF(ISNA(VLOOKUP($A639,' Taxi out times'!$B$2:$C$483, 2, 0)), 'ICAO LTO Cycle times'!$D$7,VLOOKUP($A639,' Taxi out times'!$B$2:$C$483, 2, 0)*60)</f>
        <v>1140</v>
      </c>
      <c r="C639" s="30">
        <f>IF(ISNA(VLOOKUP($A639,' Taxi out times'!$B$484:$C$1071, 2, 0)), 'ICAO LTO Cycle times'!$D$7,VLOOKUP($A639,' Taxi out times'!$B$484:$C$1071, 2, 0)*60)</f>
        <v>1140</v>
      </c>
      <c r="D639" s="30">
        <f>IF(ISNA(VLOOKUP($A639,' Taxi out times'!$B$1072:$C$1692, 2, 0)), 'ICAO LTO Cycle times'!$D$7,VLOOKUP($A639,' Taxi out times'!$B$1072:$C$1692, 2, 0)*60)</f>
        <v>607.76859504132233</v>
      </c>
      <c r="E639" s="30">
        <f>IF(ISNA(VLOOKUP($A639,' Taxi out times'!$B$1693:$C$2329, 2, 0)), 'ICAO LTO Cycle times'!$D$7,VLOOKUP($A639,' Taxi out times'!$B$1693:$C$2329, 2, 0)*60)</f>
        <v>597.40384615384619</v>
      </c>
      <c r="F639" s="30">
        <f>IF(ISNA(VLOOKUP($A639,' Taxi out times'!$B$2330:$C$2997, 2, 0)), 'ICAO LTO Cycle times'!$D$7,VLOOKUP($A639,' Taxi out times'!$B$2330:$C$2997, 2, 0)*60)</f>
        <v>682.92307692307691</v>
      </c>
      <c r="G639" s="30">
        <f>IF(ISNA(VLOOKUP($A639,' Taxi out times'!$B$2998:$C$3661, 2, 0)), 'ICAO LTO Cycle times'!$D$7,VLOOKUP($A639,' Taxi out times'!$B$2998:$C$3661, 2, 0)*60)</f>
        <v>666.69902912621365</v>
      </c>
      <c r="H639" s="30">
        <f>IF(ISNA(VLOOKUP($A639,' Taxi out times'!$B$3662:$C$4362, 2, 0)), 'ICAO LTO Cycle times'!$D$7,VLOOKUP($A639,' Taxi out times'!$B$3662:$C$4362, 2, 0)*60)</f>
        <v>634.82573726541557</v>
      </c>
      <c r="I639" s="30">
        <f>IF(ISNA(VLOOKUP($A639,' Taxi out times'!$B$4363:$C$5052, 2, 0)), 'ICAO LTO Cycle times'!$D$7,VLOOKUP($A639,' Taxi out times'!$B$4363:$C$5052, 2, 0)*60)</f>
        <v>640.5</v>
      </c>
      <c r="J639" s="30">
        <f>IF(ISNA(VLOOKUP($A639,' Taxi out times'!$B$5053:$C$5713, 2, 0)), 'ICAO LTO Cycle times'!$D$7,VLOOKUP($A639,' Taxi out times'!$B$5053:$C$5713, 2, 0)*60)</f>
        <v>630.42362002567393</v>
      </c>
      <c r="K639" s="30">
        <f>IF(ISNA(VLOOKUP($A639,' Taxi out times'!$B$5714:$C$6466, 2, 0)), 'ICAO LTO Cycle times'!$D$7,VLOOKUP($A639,' Taxi out times'!$B$5713:$C$6466, 2, 0)*60)</f>
        <v>624.39252336448601</v>
      </c>
      <c r="L639" s="30">
        <f>IF(ISNA(VLOOKUP($A639,' Taxi out times'!$B$6467:$C$7195, 2, 0)), 'ICAO LTO Cycle times'!$D$7,VLOOKUP($A639,' Taxi out times'!$B$6467:$C$7195, 2, 0)*60)</f>
        <v>586.32464255677041</v>
      </c>
      <c r="M639" s="30">
        <f>IF(ISNA(VLOOKUP($A639,'Taxi in times'!$B$2:$C$483, 2, 0)), 'ICAO LTO Cycle times'!$D$8,VLOOKUP($A639,'Taxi in times'!$B$2:$C$483, 2, 0)*60)</f>
        <v>420</v>
      </c>
      <c r="N639" s="30">
        <f>IF(ISNA(VLOOKUP($A639,'Taxi in times'!$B$483:$C$1074, 2, 0)), 'ICAO LTO Cycle times'!$D$8,VLOOKUP($A639,'Taxi in times'!$B$483:$C$1074, 2, 0)*60)</f>
        <v>420</v>
      </c>
      <c r="O639" s="30">
        <f>IF(ISNA(VLOOKUP($A639,'Taxi in times'!$B$1074:$C$1700, 2, 0)), 'ICAO LTO Cycle times'!$D$8,VLOOKUP($A639,'Taxi in times'!$B$1074:$C$1700, 2, 0)*60)</f>
        <v>413.86740331491711</v>
      </c>
      <c r="P639" s="30">
        <f>IF(ISNA(VLOOKUP($A639,'Taxi in times'!$B$1700:$C$2346, 2, 0)), 'ICAO LTO Cycle times'!$D$8,VLOOKUP($A639,'Taxi in times'!$B$1700:$C$2346, 2, 0)*60)</f>
        <v>475.37349397590361</v>
      </c>
      <c r="Q639" s="30">
        <f>IF(ISNA(VLOOKUP($A639,'Taxi in times'!$B$2346:$C$3020, 2, 0)), 'ICAO LTO Cycle times'!$D$8,VLOOKUP($A639,'Taxi in times'!$B$2346:$C$3020, 2, 0)*60)</f>
        <v>476.0204081632653</v>
      </c>
      <c r="R639" s="30">
        <f>IF(ISNA(VLOOKUP($A639,'Taxi in times'!$B$3020:$C$3684, 2, 0)), 'ICAO LTO Cycle times'!$D$8,VLOOKUP($A639,'Taxi in times'!$B$3020:$C$3684, 2, 0)*60)</f>
        <v>487.38916256157643</v>
      </c>
      <c r="S639" s="30">
        <f>IF(ISNA(VLOOKUP($A639,'Taxi in times'!$B$3684:$C$4389, 2, 0)), 'ICAO LTO Cycle times'!$D$8,VLOOKUP($A639,'Taxi in times'!$B$3684:$C$4389, 2, 0)*60)</f>
        <v>466.91056910569102</v>
      </c>
      <c r="T639" s="30">
        <f>IF(ISNA(VLOOKUP($A639,'Taxi in times'!$B$4389:$C$5084, 2, 0)), 'ICAO LTO Cycle times'!$D$8,VLOOKUP($A639,'Taxi in times'!$B$4389:$C$5084, 2, 0)*60)</f>
        <v>480.90150250417361</v>
      </c>
      <c r="U639" s="30">
        <f>IF(ISNA(VLOOKUP($A639,'Taxi in times'!$B$5085:$C$5749, 2, 0)), 'ICAO LTO Cycle times'!$D$8,VLOOKUP($A639,'Taxi in times'!$B$5085:$C$5749, 2, 0)*60)</f>
        <v>490.06353240152481</v>
      </c>
      <c r="V639" s="30">
        <f>IF(ISNA(VLOOKUP($A639,'Taxi in times'!$B$5750:$C$6509, 2, 0)), 'ICAO LTO Cycle times'!$D$8,VLOOKUP($A639,'Taxi in times'!$B$5750:$C$6509, 2, 0)*60)</f>
        <v>471.10851808634771</v>
      </c>
      <c r="W639" s="30">
        <f>IF(ISNA(VLOOKUP($A639,'Taxi in times'!$B$6510:$C$7239, 2, 0)), 'ICAO LTO Cycle times'!$D$8,VLOOKUP($A639,'Taxi in times'!$B$6510:$C$7239, 2, 0)*60)</f>
        <v>451.45973154362417</v>
      </c>
    </row>
    <row r="640" spans="1:23">
      <c r="A640" s="3" t="s">
        <v>1287</v>
      </c>
      <c r="B640" s="30">
        <f>IF(ISNA(VLOOKUP($A640,' Taxi out times'!$B$2:$C$483, 2, 0)), 'ICAO LTO Cycle times'!$D$7,VLOOKUP($A640,' Taxi out times'!$B$2:$C$483, 2, 0)*60)</f>
        <v>1140</v>
      </c>
      <c r="C640" s="30">
        <f>IF(ISNA(VLOOKUP($A640,' Taxi out times'!$B$484:$C$1071, 2, 0)), 'ICAO LTO Cycle times'!$D$7,VLOOKUP($A640,' Taxi out times'!$B$484:$C$1071, 2, 0)*60)</f>
        <v>1140</v>
      </c>
      <c r="D640" s="30">
        <f>IF(ISNA(VLOOKUP($A640,' Taxi out times'!$B$1072:$C$1692, 2, 0)), 'ICAO LTO Cycle times'!$D$7,VLOOKUP($A640,' Taxi out times'!$B$1072:$C$1692, 2, 0)*60)</f>
        <v>1140</v>
      </c>
      <c r="E640" s="30">
        <f>IF(ISNA(VLOOKUP($A640,' Taxi out times'!$B$1693:$C$2329, 2, 0)), 'ICAO LTO Cycle times'!$D$7,VLOOKUP($A640,' Taxi out times'!$B$1693:$C$2329, 2, 0)*60)</f>
        <v>1140</v>
      </c>
      <c r="F640" s="30">
        <f>IF(ISNA(VLOOKUP($A640,' Taxi out times'!$B$2330:$C$2997, 2, 0)), 'ICAO LTO Cycle times'!$D$7,VLOOKUP($A640,' Taxi out times'!$B$2330:$C$2997, 2, 0)*60)</f>
        <v>1140</v>
      </c>
      <c r="G640" s="30">
        <f>IF(ISNA(VLOOKUP($A640,' Taxi out times'!$B$2998:$C$3661, 2, 0)), 'ICAO LTO Cycle times'!$D$7,VLOOKUP($A640,' Taxi out times'!$B$2998:$C$3661, 2, 0)*60)</f>
        <v>1140</v>
      </c>
      <c r="H640" s="30">
        <f>IF(ISNA(VLOOKUP($A640,' Taxi out times'!$B$3662:$C$4362, 2, 0)), 'ICAO LTO Cycle times'!$D$7,VLOOKUP($A640,' Taxi out times'!$B$3662:$C$4362, 2, 0)*60)</f>
        <v>1140</v>
      </c>
      <c r="I640" s="30">
        <f>IF(ISNA(VLOOKUP($A640,' Taxi out times'!$B$4363:$C$5052, 2, 0)), 'ICAO LTO Cycle times'!$D$7,VLOOKUP($A640,' Taxi out times'!$B$4363:$C$5052, 2, 0)*60)</f>
        <v>1140</v>
      </c>
      <c r="J640" s="30">
        <f>IF(ISNA(VLOOKUP($A640,' Taxi out times'!$B$5053:$C$5713, 2, 0)), 'ICAO LTO Cycle times'!$D$7,VLOOKUP($A640,' Taxi out times'!$B$5053:$C$5713, 2, 0)*60)</f>
        <v>1140</v>
      </c>
      <c r="K640" s="30">
        <f>IF(ISNA(VLOOKUP($A640,' Taxi out times'!$B$5714:$C$6466, 2, 0)), 'ICAO LTO Cycle times'!$D$7,VLOOKUP($A640,' Taxi out times'!$B$5713:$C$6466, 2, 0)*60)</f>
        <v>532.5</v>
      </c>
      <c r="L640" s="30">
        <f>IF(ISNA(VLOOKUP($A640,' Taxi out times'!$B$6467:$C$7195, 2, 0)), 'ICAO LTO Cycle times'!$D$7,VLOOKUP($A640,' Taxi out times'!$B$6467:$C$7195, 2, 0)*60)</f>
        <v>488.49056603773585</v>
      </c>
      <c r="M640" s="30">
        <f>IF(ISNA(VLOOKUP($A640,'Taxi in times'!$B$2:$C$483, 2, 0)), 'ICAO LTO Cycle times'!$D$8,VLOOKUP($A640,'Taxi in times'!$B$2:$C$483, 2, 0)*60)</f>
        <v>420</v>
      </c>
      <c r="N640" s="30">
        <f>IF(ISNA(VLOOKUP($A640,'Taxi in times'!$B$483:$C$1074, 2, 0)), 'ICAO LTO Cycle times'!$D$8,VLOOKUP($A640,'Taxi in times'!$B$483:$C$1074, 2, 0)*60)</f>
        <v>420</v>
      </c>
      <c r="O640" s="30">
        <f>IF(ISNA(VLOOKUP($A640,'Taxi in times'!$B$1074:$C$1700, 2, 0)), 'ICAO LTO Cycle times'!$D$8,VLOOKUP($A640,'Taxi in times'!$B$1074:$C$1700, 2, 0)*60)</f>
        <v>420</v>
      </c>
      <c r="P640" s="30">
        <f>IF(ISNA(VLOOKUP($A640,'Taxi in times'!$B$1700:$C$2346, 2, 0)), 'ICAO LTO Cycle times'!$D$8,VLOOKUP($A640,'Taxi in times'!$B$1700:$C$2346, 2, 0)*60)</f>
        <v>420</v>
      </c>
      <c r="Q640" s="30">
        <f>IF(ISNA(VLOOKUP($A640,'Taxi in times'!$B$2346:$C$3020, 2, 0)), 'ICAO LTO Cycle times'!$D$8,VLOOKUP($A640,'Taxi in times'!$B$2346:$C$3020, 2, 0)*60)</f>
        <v>420</v>
      </c>
      <c r="R640" s="30">
        <f>IF(ISNA(VLOOKUP($A640,'Taxi in times'!$B$3020:$C$3684, 2, 0)), 'ICAO LTO Cycle times'!$D$8,VLOOKUP($A640,'Taxi in times'!$B$3020:$C$3684, 2, 0)*60)</f>
        <v>420</v>
      </c>
      <c r="S640" s="30">
        <f>IF(ISNA(VLOOKUP($A640,'Taxi in times'!$B$3684:$C$4389, 2, 0)), 'ICAO LTO Cycle times'!$D$8,VLOOKUP($A640,'Taxi in times'!$B$3684:$C$4389, 2, 0)*60)</f>
        <v>420</v>
      </c>
      <c r="T640" s="30">
        <f>IF(ISNA(VLOOKUP($A640,'Taxi in times'!$B$4389:$C$5084, 2, 0)), 'ICAO LTO Cycle times'!$D$8,VLOOKUP($A640,'Taxi in times'!$B$4389:$C$5084, 2, 0)*60)</f>
        <v>420</v>
      </c>
      <c r="U640" s="30">
        <f>IF(ISNA(VLOOKUP($A640,'Taxi in times'!$B$5085:$C$5749, 2, 0)), 'ICAO LTO Cycle times'!$D$8,VLOOKUP($A640,'Taxi in times'!$B$5085:$C$5749, 2, 0)*60)</f>
        <v>420</v>
      </c>
      <c r="V640" s="30">
        <f>IF(ISNA(VLOOKUP($A640,'Taxi in times'!$B$5750:$C$6509, 2, 0)), 'ICAO LTO Cycle times'!$D$8,VLOOKUP($A640,'Taxi in times'!$B$5750:$C$6509, 2, 0)*60)</f>
        <v>286</v>
      </c>
      <c r="W640" s="30">
        <f>IF(ISNA(VLOOKUP($A640,'Taxi in times'!$B$6510:$C$7239, 2, 0)), 'ICAO LTO Cycle times'!$D$8,VLOOKUP($A640,'Taxi in times'!$B$6510:$C$7239, 2, 0)*60)</f>
        <v>263.55140186915889</v>
      </c>
    </row>
    <row r="641" spans="1:23">
      <c r="A641" s="3" t="s">
        <v>879</v>
      </c>
      <c r="B641" s="30">
        <f>IF(ISNA(VLOOKUP($A641,' Taxi out times'!$B$2:$C$483, 2, 0)), 'ICAO LTO Cycle times'!$D$7,VLOOKUP($A641,' Taxi out times'!$B$2:$C$483, 2, 0)*60)</f>
        <v>1140</v>
      </c>
      <c r="C641" s="30">
        <f>IF(ISNA(VLOOKUP($A641,' Taxi out times'!$B$484:$C$1071, 2, 0)), 'ICAO LTO Cycle times'!$D$7,VLOOKUP($A641,' Taxi out times'!$B$484:$C$1071, 2, 0)*60)</f>
        <v>640.16129032258073</v>
      </c>
      <c r="D641" s="30">
        <f>IF(ISNA(VLOOKUP($A641,' Taxi out times'!$B$1072:$C$1692, 2, 0)), 'ICAO LTO Cycle times'!$D$7,VLOOKUP($A641,' Taxi out times'!$B$1072:$C$1692, 2, 0)*60)</f>
        <v>596.6834170854271</v>
      </c>
      <c r="E641" s="30">
        <f>IF(ISNA(VLOOKUP($A641,' Taxi out times'!$B$1693:$C$2329, 2, 0)), 'ICAO LTO Cycle times'!$D$7,VLOOKUP($A641,' Taxi out times'!$B$1693:$C$2329, 2, 0)*60)</f>
        <v>625.66473988439304</v>
      </c>
      <c r="F641" s="30">
        <f>IF(ISNA(VLOOKUP($A641,' Taxi out times'!$B$2330:$C$2997, 2, 0)), 'ICAO LTO Cycle times'!$D$7,VLOOKUP($A641,' Taxi out times'!$B$2330:$C$2997, 2, 0)*60)</f>
        <v>682.70848182466148</v>
      </c>
      <c r="G641" s="30">
        <f>IF(ISNA(VLOOKUP($A641,' Taxi out times'!$B$2998:$C$3661, 2, 0)), 'ICAO LTO Cycle times'!$D$7,VLOOKUP($A641,' Taxi out times'!$B$2998:$C$3661, 2, 0)*60)</f>
        <v>637.62277580071179</v>
      </c>
      <c r="H641" s="30">
        <f>IF(ISNA(VLOOKUP($A641,' Taxi out times'!$B$3662:$C$4362, 2, 0)), 'ICAO LTO Cycle times'!$D$7,VLOOKUP($A641,' Taxi out times'!$B$3662:$C$4362, 2, 0)*60)</f>
        <v>621.15981119352671</v>
      </c>
      <c r="I641" s="30">
        <f>IF(ISNA(VLOOKUP($A641,' Taxi out times'!$B$4363:$C$5052, 2, 0)), 'ICAO LTO Cycle times'!$D$7,VLOOKUP($A641,' Taxi out times'!$B$4363:$C$5052, 2, 0)*60)</f>
        <v>645.24</v>
      </c>
      <c r="J641" s="30">
        <f>IF(ISNA(VLOOKUP($A641,' Taxi out times'!$B$5053:$C$5713, 2, 0)), 'ICAO LTO Cycle times'!$D$7,VLOOKUP($A641,' Taxi out times'!$B$5053:$C$5713, 2, 0)*60)</f>
        <v>660.60572069545708</v>
      </c>
      <c r="K641" s="30">
        <f>IF(ISNA(VLOOKUP($A641,' Taxi out times'!$B$5714:$C$6466, 2, 0)), 'ICAO LTO Cycle times'!$D$7,VLOOKUP($A641,' Taxi out times'!$B$5713:$C$6466, 2, 0)*60)</f>
        <v>629.66466036113502</v>
      </c>
      <c r="L641" s="30">
        <f>IF(ISNA(VLOOKUP($A641,' Taxi out times'!$B$6467:$C$7195, 2, 0)), 'ICAO LTO Cycle times'!$D$7,VLOOKUP($A641,' Taxi out times'!$B$6467:$C$7195, 2, 0)*60)</f>
        <v>601.23881624225737</v>
      </c>
      <c r="M641" s="30">
        <f>IF(ISNA(VLOOKUP($A641,'Taxi in times'!$B$2:$C$483, 2, 0)), 'ICAO LTO Cycle times'!$D$8,VLOOKUP($A641,'Taxi in times'!$B$2:$C$483, 2, 0)*60)</f>
        <v>420</v>
      </c>
      <c r="N641" s="30">
        <f>IF(ISNA(VLOOKUP($A641,'Taxi in times'!$B$483:$C$1074, 2, 0)), 'ICAO LTO Cycle times'!$D$8,VLOOKUP($A641,'Taxi in times'!$B$483:$C$1074, 2, 0)*60)</f>
        <v>485.92668024439922</v>
      </c>
      <c r="O641" s="30">
        <f>IF(ISNA(VLOOKUP($A641,'Taxi in times'!$B$1074:$C$1700, 2, 0)), 'ICAO LTO Cycle times'!$D$8,VLOOKUP($A641,'Taxi in times'!$B$1074:$C$1700, 2, 0)*60)</f>
        <v>530.239651416122</v>
      </c>
      <c r="P641" s="30">
        <f>IF(ISNA(VLOOKUP($A641,'Taxi in times'!$B$1700:$C$2346, 2, 0)), 'ICAO LTO Cycle times'!$D$8,VLOOKUP($A641,'Taxi in times'!$B$1700:$C$2346, 2, 0)*60)</f>
        <v>561.09725685785543</v>
      </c>
      <c r="Q641" s="30">
        <f>IF(ISNA(VLOOKUP($A641,'Taxi in times'!$B$2346:$C$3020, 2, 0)), 'ICAO LTO Cycle times'!$D$8,VLOOKUP($A641,'Taxi in times'!$B$2346:$C$3020, 2, 0)*60)</f>
        <v>425.01428571428568</v>
      </c>
      <c r="R641" s="30">
        <f>IF(ISNA(VLOOKUP($A641,'Taxi in times'!$B$3020:$C$3684, 2, 0)), 'ICAO LTO Cycle times'!$D$8,VLOOKUP($A641,'Taxi in times'!$B$3020:$C$3684, 2, 0)*60)</f>
        <v>499.82646420824295</v>
      </c>
      <c r="S641" s="30">
        <f>IF(ISNA(VLOOKUP($A641,'Taxi in times'!$B$3684:$C$4389, 2, 0)), 'ICAO LTO Cycle times'!$D$8,VLOOKUP($A641,'Taxi in times'!$B$3684:$C$4389, 2, 0)*60)</f>
        <v>563.32184700206744</v>
      </c>
      <c r="T641" s="30">
        <f>IF(ISNA(VLOOKUP($A641,'Taxi in times'!$B$4389:$C$5084, 2, 0)), 'ICAO LTO Cycle times'!$D$8,VLOOKUP($A641,'Taxi in times'!$B$4389:$C$5084, 2, 0)*60)</f>
        <v>576.60881174899873</v>
      </c>
      <c r="U641" s="30">
        <f>IF(ISNA(VLOOKUP($A641,'Taxi in times'!$B$5085:$C$5749, 2, 0)), 'ICAO LTO Cycle times'!$D$8,VLOOKUP($A641,'Taxi in times'!$B$5085:$C$5749, 2, 0)*60)</f>
        <v>577.34078212290501</v>
      </c>
      <c r="V641" s="30">
        <f>IF(ISNA(VLOOKUP($A641,'Taxi in times'!$B$5750:$C$6509, 2, 0)), 'ICAO LTO Cycle times'!$D$8,VLOOKUP($A641,'Taxi in times'!$B$5750:$C$6509, 2, 0)*60)</f>
        <v>584.18604651162786</v>
      </c>
      <c r="W641" s="30">
        <f>IF(ISNA(VLOOKUP($A641,'Taxi in times'!$B$6510:$C$7239, 2, 0)), 'ICAO LTO Cycle times'!$D$8,VLOOKUP($A641,'Taxi in times'!$B$6510:$C$7239, 2, 0)*60)</f>
        <v>503.08965517241376</v>
      </c>
    </row>
    <row r="642" spans="1:23">
      <c r="A642" s="3" t="s">
        <v>880</v>
      </c>
      <c r="B642" s="30">
        <f>IF(ISNA(VLOOKUP($A642,' Taxi out times'!$B$2:$C$483, 2, 0)), 'ICAO LTO Cycle times'!$D$7,VLOOKUP($A642,' Taxi out times'!$B$2:$C$483, 2, 0)*60)</f>
        <v>585.91304347826076</v>
      </c>
      <c r="C642" s="30">
        <f>IF(ISNA(VLOOKUP($A642,' Taxi out times'!$B$484:$C$1071, 2, 0)), 'ICAO LTO Cycle times'!$D$7,VLOOKUP($A642,' Taxi out times'!$B$484:$C$1071, 2, 0)*60)</f>
        <v>704.58333333333337</v>
      </c>
      <c r="D642" s="30">
        <f>IF(ISNA(VLOOKUP($A642,' Taxi out times'!$B$1072:$C$1692, 2, 0)), 'ICAO LTO Cycle times'!$D$7,VLOOKUP($A642,' Taxi out times'!$B$1072:$C$1692, 2, 0)*60)</f>
        <v>693.72945638432361</v>
      </c>
      <c r="E642" s="30">
        <f>IF(ISNA(VLOOKUP($A642,' Taxi out times'!$B$1693:$C$2329, 2, 0)), 'ICAO LTO Cycle times'!$D$7,VLOOKUP($A642,' Taxi out times'!$B$1693:$C$2329, 2, 0)*60)</f>
        <v>749.46291560102304</v>
      </c>
      <c r="F642" s="30">
        <f>IF(ISNA(VLOOKUP($A642,' Taxi out times'!$B$2330:$C$2997, 2, 0)), 'ICAO LTO Cycle times'!$D$7,VLOOKUP($A642,' Taxi out times'!$B$2330:$C$2997, 2, 0)*60)</f>
        <v>868.27880512091042</v>
      </c>
      <c r="G642" s="30">
        <f>IF(ISNA(VLOOKUP($A642,' Taxi out times'!$B$2998:$C$3661, 2, 0)), 'ICAO LTO Cycle times'!$D$7,VLOOKUP($A642,' Taxi out times'!$B$2998:$C$3661, 2, 0)*60)</f>
        <v>705.13151822796499</v>
      </c>
      <c r="H642" s="30">
        <f>IF(ISNA(VLOOKUP($A642,' Taxi out times'!$B$3662:$C$4362, 2, 0)), 'ICAO LTO Cycle times'!$D$7,VLOOKUP($A642,' Taxi out times'!$B$3662:$C$4362, 2, 0)*60)</f>
        <v>711.54362416107381</v>
      </c>
      <c r="I642" s="30">
        <f>IF(ISNA(VLOOKUP($A642,' Taxi out times'!$B$4363:$C$5052, 2, 0)), 'ICAO LTO Cycle times'!$D$7,VLOOKUP($A642,' Taxi out times'!$B$4363:$C$5052, 2, 0)*60)</f>
        <v>684.37291897891225</v>
      </c>
      <c r="J642" s="30">
        <f>IF(ISNA(VLOOKUP($A642,' Taxi out times'!$B$5053:$C$5713, 2, 0)), 'ICAO LTO Cycle times'!$D$7,VLOOKUP($A642,' Taxi out times'!$B$5053:$C$5713, 2, 0)*60)</f>
        <v>713.69414726242917</v>
      </c>
      <c r="K642" s="30">
        <f>IF(ISNA(VLOOKUP($A642,' Taxi out times'!$B$5714:$C$6466, 2, 0)), 'ICAO LTO Cycle times'!$D$7,VLOOKUP($A642,' Taxi out times'!$B$5713:$C$6466, 2, 0)*60)</f>
        <v>732.00415368639676</v>
      </c>
      <c r="L642" s="30">
        <f>IF(ISNA(VLOOKUP($A642,' Taxi out times'!$B$6467:$C$7195, 2, 0)), 'ICAO LTO Cycle times'!$D$7,VLOOKUP($A642,' Taxi out times'!$B$6467:$C$7195, 2, 0)*60)</f>
        <v>800.08695652173913</v>
      </c>
      <c r="M642" s="30">
        <f>IF(ISNA(VLOOKUP($A642,'Taxi in times'!$B$2:$C$483, 2, 0)), 'ICAO LTO Cycle times'!$D$8,VLOOKUP($A642,'Taxi in times'!$B$2:$C$483, 2, 0)*60)</f>
        <v>412.5</v>
      </c>
      <c r="N642" s="30">
        <f>IF(ISNA(VLOOKUP($A642,'Taxi in times'!$B$483:$C$1074, 2, 0)), 'ICAO LTO Cycle times'!$D$8,VLOOKUP($A642,'Taxi in times'!$B$483:$C$1074, 2, 0)*60)</f>
        <v>311.08739159439625</v>
      </c>
      <c r="O642" s="30">
        <f>IF(ISNA(VLOOKUP($A642,'Taxi in times'!$B$1074:$C$1700, 2, 0)), 'ICAO LTO Cycle times'!$D$8,VLOOKUP($A642,'Taxi in times'!$B$1074:$C$1700, 2, 0)*60)</f>
        <v>311.55405405405406</v>
      </c>
      <c r="P642" s="30">
        <f>IF(ISNA(VLOOKUP($A642,'Taxi in times'!$B$1700:$C$2346, 2, 0)), 'ICAO LTO Cycle times'!$D$8,VLOOKUP($A642,'Taxi in times'!$B$1700:$C$2346, 2, 0)*60)</f>
        <v>313.41212744090444</v>
      </c>
      <c r="Q642" s="30">
        <f>IF(ISNA(VLOOKUP($A642,'Taxi in times'!$B$2346:$C$3020, 2, 0)), 'ICAO LTO Cycle times'!$D$8,VLOOKUP($A642,'Taxi in times'!$B$2346:$C$3020, 2, 0)*60)</f>
        <v>293.58365019011404</v>
      </c>
      <c r="R642" s="30">
        <f>IF(ISNA(VLOOKUP($A642,'Taxi in times'!$B$3020:$C$3684, 2, 0)), 'ICAO LTO Cycle times'!$D$8,VLOOKUP($A642,'Taxi in times'!$B$3020:$C$3684, 2, 0)*60)</f>
        <v>301.96487897484576</v>
      </c>
      <c r="S642" s="30">
        <f>IF(ISNA(VLOOKUP($A642,'Taxi in times'!$B$3684:$C$4389, 2, 0)), 'ICAO LTO Cycle times'!$D$8,VLOOKUP($A642,'Taxi in times'!$B$3684:$C$4389, 2, 0)*60)</f>
        <v>288.25927435792909</v>
      </c>
      <c r="T642" s="30">
        <f>IF(ISNA(VLOOKUP($A642,'Taxi in times'!$B$4389:$C$5084, 2, 0)), 'ICAO LTO Cycle times'!$D$8,VLOOKUP($A642,'Taxi in times'!$B$4389:$C$5084, 2, 0)*60)</f>
        <v>265.71747211895911</v>
      </c>
      <c r="U642" s="30">
        <f>IF(ISNA(VLOOKUP($A642,'Taxi in times'!$B$5085:$C$5749, 2, 0)), 'ICAO LTO Cycle times'!$D$8,VLOOKUP($A642,'Taxi in times'!$B$5085:$C$5749, 2, 0)*60)</f>
        <v>264.88035264483631</v>
      </c>
      <c r="V642" s="30">
        <f>IF(ISNA(VLOOKUP($A642,'Taxi in times'!$B$5750:$C$6509, 2, 0)), 'ICAO LTO Cycle times'!$D$8,VLOOKUP($A642,'Taxi in times'!$B$5750:$C$6509, 2, 0)*60)</f>
        <v>278.68965517241378</v>
      </c>
      <c r="W642" s="30">
        <f>IF(ISNA(VLOOKUP($A642,'Taxi in times'!$B$6510:$C$7239, 2, 0)), 'ICAO LTO Cycle times'!$D$8,VLOOKUP($A642,'Taxi in times'!$B$6510:$C$7239, 2, 0)*60)</f>
        <v>229.05085667663855</v>
      </c>
    </row>
    <row r="643" spans="1:23">
      <c r="A643" s="3" t="s">
        <v>1080</v>
      </c>
      <c r="B643" s="30">
        <f>IF(ISNA(VLOOKUP($A643,' Taxi out times'!$B$2:$C$483, 2, 0)), 'ICAO LTO Cycle times'!$D$7,VLOOKUP($A643,' Taxi out times'!$B$2:$C$483, 2, 0)*60)</f>
        <v>1140</v>
      </c>
      <c r="C643" s="30">
        <f>IF(ISNA(VLOOKUP($A643,' Taxi out times'!$B$484:$C$1071, 2, 0)), 'ICAO LTO Cycle times'!$D$7,VLOOKUP($A643,' Taxi out times'!$B$484:$C$1071, 2, 0)*60)</f>
        <v>1140</v>
      </c>
      <c r="D643" s="30">
        <f>IF(ISNA(VLOOKUP($A643,' Taxi out times'!$B$1072:$C$1692, 2, 0)), 'ICAO LTO Cycle times'!$D$7,VLOOKUP($A643,' Taxi out times'!$B$1072:$C$1692, 2, 0)*60)</f>
        <v>1140</v>
      </c>
      <c r="E643" s="30">
        <f>IF(ISNA(VLOOKUP($A643,' Taxi out times'!$B$1693:$C$2329, 2, 0)), 'ICAO LTO Cycle times'!$D$7,VLOOKUP($A643,' Taxi out times'!$B$1693:$C$2329, 2, 0)*60)</f>
        <v>1140</v>
      </c>
      <c r="F643" s="30">
        <f>IF(ISNA(VLOOKUP($A643,' Taxi out times'!$B$2330:$C$2997, 2, 0)), 'ICAO LTO Cycle times'!$D$7,VLOOKUP($A643,' Taxi out times'!$B$2330:$C$2997, 2, 0)*60)</f>
        <v>1140</v>
      </c>
      <c r="G643" s="30">
        <f>IF(ISNA(VLOOKUP($A643,' Taxi out times'!$B$2998:$C$3661, 2, 0)), 'ICAO LTO Cycle times'!$D$7,VLOOKUP($A643,' Taxi out times'!$B$2998:$C$3661, 2, 0)*60)</f>
        <v>1140</v>
      </c>
      <c r="H643" s="30">
        <f>IF(ISNA(VLOOKUP($A643,' Taxi out times'!$B$3662:$C$4362, 2, 0)), 'ICAO LTO Cycle times'!$D$7,VLOOKUP($A643,' Taxi out times'!$B$3662:$C$4362, 2, 0)*60)</f>
        <v>490.15384615384613</v>
      </c>
      <c r="I643" s="30">
        <f>IF(ISNA(VLOOKUP($A643,' Taxi out times'!$B$4363:$C$5052, 2, 0)), 'ICAO LTO Cycle times'!$D$7,VLOOKUP($A643,' Taxi out times'!$B$4363:$C$5052, 2, 0)*60)</f>
        <v>1140</v>
      </c>
      <c r="J643" s="30">
        <f>IF(ISNA(VLOOKUP($A643,' Taxi out times'!$B$5053:$C$5713, 2, 0)), 'ICAO LTO Cycle times'!$D$7,VLOOKUP($A643,' Taxi out times'!$B$5053:$C$5713, 2, 0)*60)</f>
        <v>1140</v>
      </c>
      <c r="K643" s="30">
        <f>IF(ISNA(VLOOKUP($A643,' Taxi out times'!$B$5714:$C$6466, 2, 0)), 'ICAO LTO Cycle times'!$D$7,VLOOKUP($A643,' Taxi out times'!$B$5713:$C$6466, 2, 0)*60)</f>
        <v>1140</v>
      </c>
      <c r="L643" s="30">
        <f>IF(ISNA(VLOOKUP($A643,' Taxi out times'!$B$6467:$C$7195, 2, 0)), 'ICAO LTO Cycle times'!$D$7,VLOOKUP($A643,' Taxi out times'!$B$6467:$C$7195, 2, 0)*60)</f>
        <v>529.62962962962956</v>
      </c>
      <c r="M643" s="30">
        <f>IF(ISNA(VLOOKUP($A643,'Taxi in times'!$B$2:$C$483, 2, 0)), 'ICAO LTO Cycle times'!$D$8,VLOOKUP($A643,'Taxi in times'!$B$2:$C$483, 2, 0)*60)</f>
        <v>420</v>
      </c>
      <c r="N643" s="30">
        <f>IF(ISNA(VLOOKUP($A643,'Taxi in times'!$B$483:$C$1074, 2, 0)), 'ICAO LTO Cycle times'!$D$8,VLOOKUP($A643,'Taxi in times'!$B$483:$C$1074, 2, 0)*60)</f>
        <v>420</v>
      </c>
      <c r="O643" s="30">
        <f>IF(ISNA(VLOOKUP($A643,'Taxi in times'!$B$1074:$C$1700, 2, 0)), 'ICAO LTO Cycle times'!$D$8,VLOOKUP($A643,'Taxi in times'!$B$1074:$C$1700, 2, 0)*60)</f>
        <v>420</v>
      </c>
      <c r="P643" s="30">
        <f>IF(ISNA(VLOOKUP($A643,'Taxi in times'!$B$1700:$C$2346, 2, 0)), 'ICAO LTO Cycle times'!$D$8,VLOOKUP($A643,'Taxi in times'!$B$1700:$C$2346, 2, 0)*60)</f>
        <v>420</v>
      </c>
      <c r="Q643" s="30">
        <f>IF(ISNA(VLOOKUP($A643,'Taxi in times'!$B$2346:$C$3020, 2, 0)), 'ICAO LTO Cycle times'!$D$8,VLOOKUP($A643,'Taxi in times'!$B$2346:$C$3020, 2, 0)*60)</f>
        <v>420</v>
      </c>
      <c r="R643" s="30">
        <f>IF(ISNA(VLOOKUP($A643,'Taxi in times'!$B$3020:$C$3684, 2, 0)), 'ICAO LTO Cycle times'!$D$8,VLOOKUP($A643,'Taxi in times'!$B$3020:$C$3684, 2, 0)*60)</f>
        <v>420</v>
      </c>
      <c r="S643" s="30">
        <f>IF(ISNA(VLOOKUP($A643,'Taxi in times'!$B$3684:$C$4389, 2, 0)), 'ICAO LTO Cycle times'!$D$8,VLOOKUP($A643,'Taxi in times'!$B$3684:$C$4389, 2, 0)*60)</f>
        <v>258.46153846153845</v>
      </c>
      <c r="T643" s="30">
        <f>IF(ISNA(VLOOKUP($A643,'Taxi in times'!$B$4389:$C$5084, 2, 0)), 'ICAO LTO Cycle times'!$D$8,VLOOKUP($A643,'Taxi in times'!$B$4389:$C$5084, 2, 0)*60)</f>
        <v>420</v>
      </c>
      <c r="U643" s="30">
        <f>IF(ISNA(VLOOKUP($A643,'Taxi in times'!$B$5085:$C$5749, 2, 0)), 'ICAO LTO Cycle times'!$D$8,VLOOKUP($A643,'Taxi in times'!$B$5085:$C$5749, 2, 0)*60)</f>
        <v>420</v>
      </c>
      <c r="V643" s="30">
        <f>IF(ISNA(VLOOKUP($A643,'Taxi in times'!$B$5750:$C$6509, 2, 0)), 'ICAO LTO Cycle times'!$D$8,VLOOKUP($A643,'Taxi in times'!$B$5750:$C$6509, 2, 0)*60)</f>
        <v>420</v>
      </c>
      <c r="W643" s="30">
        <f>IF(ISNA(VLOOKUP($A643,'Taxi in times'!$B$6510:$C$7239, 2, 0)), 'ICAO LTO Cycle times'!$D$8,VLOOKUP($A643,'Taxi in times'!$B$6510:$C$7239, 2, 0)*60)</f>
        <v>350.48780487804879</v>
      </c>
    </row>
    <row r="644" spans="1:23">
      <c r="A644" s="3" t="s">
        <v>881</v>
      </c>
      <c r="B644" s="30">
        <f>IF(ISNA(VLOOKUP($A644,' Taxi out times'!$B$2:$C$483, 2, 0)), 'ICAO LTO Cycle times'!$D$7,VLOOKUP($A644,' Taxi out times'!$B$2:$C$483, 2, 0)*60)</f>
        <v>1140</v>
      </c>
      <c r="C644" s="30">
        <f>IF(ISNA(VLOOKUP($A644,' Taxi out times'!$B$484:$C$1071, 2, 0)), 'ICAO LTO Cycle times'!$D$7,VLOOKUP($A644,' Taxi out times'!$B$484:$C$1071, 2, 0)*60)</f>
        <v>752.80135823429544</v>
      </c>
      <c r="D644" s="30">
        <f>IF(ISNA(VLOOKUP($A644,' Taxi out times'!$B$1072:$C$1692, 2, 0)), 'ICAO LTO Cycle times'!$D$7,VLOOKUP($A644,' Taxi out times'!$B$1072:$C$1692, 2, 0)*60)</f>
        <v>700.0840336134454</v>
      </c>
      <c r="E644" s="30">
        <f>IF(ISNA(VLOOKUP($A644,' Taxi out times'!$B$1693:$C$2329, 2, 0)), 'ICAO LTO Cycle times'!$D$7,VLOOKUP($A644,' Taxi out times'!$B$1693:$C$2329, 2, 0)*60)</f>
        <v>638.84773662551436</v>
      </c>
      <c r="F644" s="30">
        <f>IF(ISNA(VLOOKUP($A644,' Taxi out times'!$B$2330:$C$2997, 2, 0)), 'ICAO LTO Cycle times'!$D$7,VLOOKUP($A644,' Taxi out times'!$B$2330:$C$2997, 2, 0)*60)</f>
        <v>668.43243243243239</v>
      </c>
      <c r="G644" s="30">
        <f>IF(ISNA(VLOOKUP($A644,' Taxi out times'!$B$2998:$C$3661, 2, 0)), 'ICAO LTO Cycle times'!$D$7,VLOOKUP($A644,' Taxi out times'!$B$2998:$C$3661, 2, 0)*60)</f>
        <v>461.14285714285717</v>
      </c>
      <c r="H644" s="30">
        <f>IF(ISNA(VLOOKUP($A644,' Taxi out times'!$B$3662:$C$4362, 2, 0)), 'ICAO LTO Cycle times'!$D$7,VLOOKUP($A644,' Taxi out times'!$B$3662:$C$4362, 2, 0)*60)</f>
        <v>329.47761194029852</v>
      </c>
      <c r="I644" s="30">
        <f>IF(ISNA(VLOOKUP($A644,' Taxi out times'!$B$4363:$C$5052, 2, 0)), 'ICAO LTO Cycle times'!$D$7,VLOOKUP($A644,' Taxi out times'!$B$4363:$C$5052, 2, 0)*60)</f>
        <v>300.47457627118649</v>
      </c>
      <c r="J644" s="30">
        <f>IF(ISNA(VLOOKUP($A644,' Taxi out times'!$B$5053:$C$5713, 2, 0)), 'ICAO LTO Cycle times'!$D$7,VLOOKUP($A644,' Taxi out times'!$B$5053:$C$5713, 2, 0)*60)</f>
        <v>288.31081081081084</v>
      </c>
      <c r="K644" s="30">
        <f>IF(ISNA(VLOOKUP($A644,' Taxi out times'!$B$5714:$C$6466, 2, 0)), 'ICAO LTO Cycle times'!$D$7,VLOOKUP($A644,' Taxi out times'!$B$5713:$C$6466, 2, 0)*60)</f>
        <v>323.26996197718631</v>
      </c>
      <c r="L644" s="30">
        <f>IF(ISNA(VLOOKUP($A644,' Taxi out times'!$B$6467:$C$7195, 2, 0)), 'ICAO LTO Cycle times'!$D$7,VLOOKUP($A644,' Taxi out times'!$B$6467:$C$7195, 2, 0)*60)</f>
        <v>360.23885350318471</v>
      </c>
      <c r="M644" s="30">
        <f>IF(ISNA(VLOOKUP($A644,'Taxi in times'!$B$2:$C$483, 2, 0)), 'ICAO LTO Cycle times'!$D$8,VLOOKUP($A644,'Taxi in times'!$B$2:$C$483, 2, 0)*60)</f>
        <v>420</v>
      </c>
      <c r="N644" s="30">
        <f>IF(ISNA(VLOOKUP($A644,'Taxi in times'!$B$483:$C$1074, 2, 0)), 'ICAO LTO Cycle times'!$D$8,VLOOKUP($A644,'Taxi in times'!$B$483:$C$1074, 2, 0)*60)</f>
        <v>339.25423728813558</v>
      </c>
      <c r="O644" s="30">
        <f>IF(ISNA(VLOOKUP($A644,'Taxi in times'!$B$1074:$C$1700, 2, 0)), 'ICAO LTO Cycle times'!$D$8,VLOOKUP($A644,'Taxi in times'!$B$1074:$C$1700, 2, 0)*60)</f>
        <v>319.66386554621846</v>
      </c>
      <c r="P644" s="30">
        <f>IF(ISNA(VLOOKUP($A644,'Taxi in times'!$B$1700:$C$2346, 2, 0)), 'ICAO LTO Cycle times'!$D$8,VLOOKUP($A644,'Taxi in times'!$B$1700:$C$2346, 2, 0)*60)</f>
        <v>320.49382716049382</v>
      </c>
      <c r="Q644" s="30">
        <f>IF(ISNA(VLOOKUP($A644,'Taxi in times'!$B$2346:$C$3020, 2, 0)), 'ICAO LTO Cycle times'!$D$8,VLOOKUP($A644,'Taxi in times'!$B$2346:$C$3020, 2, 0)*60)</f>
        <v>331.57894736842104</v>
      </c>
      <c r="R644" s="30">
        <f>IF(ISNA(VLOOKUP($A644,'Taxi in times'!$B$3020:$C$3684, 2, 0)), 'ICAO LTO Cycle times'!$D$8,VLOOKUP($A644,'Taxi in times'!$B$3020:$C$3684, 2, 0)*60)</f>
        <v>326.53495440729483</v>
      </c>
      <c r="S644" s="30">
        <f>IF(ISNA(VLOOKUP($A644,'Taxi in times'!$B$3684:$C$4389, 2, 0)), 'ICAO LTO Cycle times'!$D$8,VLOOKUP($A644,'Taxi in times'!$B$3684:$C$4389, 2, 0)*60)</f>
        <v>339.48979591836735</v>
      </c>
      <c r="T644" s="30">
        <f>IF(ISNA(VLOOKUP($A644,'Taxi in times'!$B$4389:$C$5084, 2, 0)), 'ICAO LTO Cycle times'!$D$8,VLOOKUP($A644,'Taxi in times'!$B$4389:$C$5084, 2, 0)*60)</f>
        <v>336.27118644067798</v>
      </c>
      <c r="U644" s="30">
        <f>IF(ISNA(VLOOKUP($A644,'Taxi in times'!$B$5085:$C$5749, 2, 0)), 'ICAO LTO Cycle times'!$D$8,VLOOKUP($A644,'Taxi in times'!$B$5085:$C$5749, 2, 0)*60)</f>
        <v>317.21973094170403</v>
      </c>
      <c r="V644" s="30">
        <f>IF(ISNA(VLOOKUP($A644,'Taxi in times'!$B$5750:$C$6509, 2, 0)), 'ICAO LTO Cycle times'!$D$8,VLOOKUP($A644,'Taxi in times'!$B$5750:$C$6509, 2, 0)*60)</f>
        <v>340.83650190114071</v>
      </c>
      <c r="W644" s="30">
        <f>IF(ISNA(VLOOKUP($A644,'Taxi in times'!$B$6510:$C$7239, 2, 0)), 'ICAO LTO Cycle times'!$D$8,VLOOKUP($A644,'Taxi in times'!$B$6510:$C$7239, 2, 0)*60)</f>
        <v>332.15311004784689</v>
      </c>
    </row>
    <row r="645" spans="1:23">
      <c r="A645" s="3" t="s">
        <v>882</v>
      </c>
      <c r="B645" s="30">
        <f>IF(ISNA(VLOOKUP($A645,' Taxi out times'!$B$2:$C$483, 2, 0)), 'ICAO LTO Cycle times'!$D$7,VLOOKUP($A645,' Taxi out times'!$B$2:$C$483, 2, 0)*60)</f>
        <v>1140</v>
      </c>
      <c r="C645" s="30">
        <f>IF(ISNA(VLOOKUP($A645,' Taxi out times'!$B$484:$C$1071, 2, 0)), 'ICAO LTO Cycle times'!$D$7,VLOOKUP($A645,' Taxi out times'!$B$484:$C$1071, 2, 0)*60)</f>
        <v>1140</v>
      </c>
      <c r="D645" s="30">
        <f>IF(ISNA(VLOOKUP($A645,' Taxi out times'!$B$1072:$C$1692, 2, 0)), 'ICAO LTO Cycle times'!$D$7,VLOOKUP($A645,' Taxi out times'!$B$1072:$C$1692, 2, 0)*60)</f>
        <v>693.62068965517233</v>
      </c>
      <c r="E645" s="30">
        <f>IF(ISNA(VLOOKUP($A645,' Taxi out times'!$B$1693:$C$2329, 2, 0)), 'ICAO LTO Cycle times'!$D$7,VLOOKUP($A645,' Taxi out times'!$B$1693:$C$2329, 2, 0)*60)</f>
        <v>715.84905660377365</v>
      </c>
      <c r="F645" s="30">
        <f>IF(ISNA(VLOOKUP($A645,' Taxi out times'!$B$2330:$C$2997, 2, 0)), 'ICAO LTO Cycle times'!$D$7,VLOOKUP($A645,' Taxi out times'!$B$2330:$C$2997, 2, 0)*60)</f>
        <v>737.05263157894728</v>
      </c>
      <c r="G645" s="30">
        <f>IF(ISNA(VLOOKUP($A645,' Taxi out times'!$B$2998:$C$3661, 2, 0)), 'ICAO LTO Cycle times'!$D$7,VLOOKUP($A645,' Taxi out times'!$B$2998:$C$3661, 2, 0)*60)</f>
        <v>661.62162162162156</v>
      </c>
      <c r="H645" s="30">
        <f>IF(ISNA(VLOOKUP($A645,' Taxi out times'!$B$3662:$C$4362, 2, 0)), 'ICAO LTO Cycle times'!$D$7,VLOOKUP($A645,' Taxi out times'!$B$3662:$C$4362, 2, 0)*60)</f>
        <v>616.8081494057725</v>
      </c>
      <c r="I645" s="30">
        <f>IF(ISNA(VLOOKUP($A645,' Taxi out times'!$B$4363:$C$5052, 2, 0)), 'ICAO LTO Cycle times'!$D$7,VLOOKUP($A645,' Taxi out times'!$B$4363:$C$5052, 2, 0)*60)</f>
        <v>622.79635258358667</v>
      </c>
      <c r="J645" s="30">
        <f>IF(ISNA(VLOOKUP($A645,' Taxi out times'!$B$5053:$C$5713, 2, 0)), 'ICAO LTO Cycle times'!$D$7,VLOOKUP($A645,' Taxi out times'!$B$5053:$C$5713, 2, 0)*60)</f>
        <v>609.0350877192983</v>
      </c>
      <c r="K645" s="30">
        <f>IF(ISNA(VLOOKUP($A645,' Taxi out times'!$B$5714:$C$6466, 2, 0)), 'ICAO LTO Cycle times'!$D$7,VLOOKUP($A645,' Taxi out times'!$B$5713:$C$6466, 2, 0)*60)</f>
        <v>623.71029224904703</v>
      </c>
      <c r="L645" s="30">
        <f>IF(ISNA(VLOOKUP($A645,' Taxi out times'!$B$6467:$C$7195, 2, 0)), 'ICAO LTO Cycle times'!$D$7,VLOOKUP($A645,' Taxi out times'!$B$6467:$C$7195, 2, 0)*60)</f>
        <v>641.46299483648886</v>
      </c>
      <c r="M645" s="30">
        <f>IF(ISNA(VLOOKUP($A645,'Taxi in times'!$B$2:$C$483, 2, 0)), 'ICAO LTO Cycle times'!$D$8,VLOOKUP($A645,'Taxi in times'!$B$2:$C$483, 2, 0)*60)</f>
        <v>420</v>
      </c>
      <c r="N645" s="30">
        <f>IF(ISNA(VLOOKUP($A645,'Taxi in times'!$B$483:$C$1074, 2, 0)), 'ICAO LTO Cycle times'!$D$8,VLOOKUP($A645,'Taxi in times'!$B$483:$C$1074, 2, 0)*60)</f>
        <v>420</v>
      </c>
      <c r="O645" s="30">
        <f>IF(ISNA(VLOOKUP($A645,'Taxi in times'!$B$1074:$C$1700, 2, 0)), 'ICAO LTO Cycle times'!$D$8,VLOOKUP($A645,'Taxi in times'!$B$1074:$C$1700, 2, 0)*60)</f>
        <v>326.92307692307691</v>
      </c>
      <c r="P645" s="30">
        <f>IF(ISNA(VLOOKUP($A645,'Taxi in times'!$B$1700:$C$2346, 2, 0)), 'ICAO LTO Cycle times'!$D$8,VLOOKUP($A645,'Taxi in times'!$B$1700:$C$2346, 2, 0)*60)</f>
        <v>309.52380952380952</v>
      </c>
      <c r="Q645" s="30">
        <f>IF(ISNA(VLOOKUP($A645,'Taxi in times'!$B$2346:$C$3020, 2, 0)), 'ICAO LTO Cycle times'!$D$8,VLOOKUP($A645,'Taxi in times'!$B$2346:$C$3020, 2, 0)*60)</f>
        <v>328.73015873015873</v>
      </c>
      <c r="R645" s="30">
        <f>IF(ISNA(VLOOKUP($A645,'Taxi in times'!$B$3020:$C$3684, 2, 0)), 'ICAO LTO Cycle times'!$D$8,VLOOKUP($A645,'Taxi in times'!$B$3020:$C$3684, 2, 0)*60)</f>
        <v>327.18232044198896</v>
      </c>
      <c r="S645" s="30">
        <f>IF(ISNA(VLOOKUP($A645,'Taxi in times'!$B$3684:$C$4389, 2, 0)), 'ICAO LTO Cycle times'!$D$8,VLOOKUP($A645,'Taxi in times'!$B$3684:$C$4389, 2, 0)*60)</f>
        <v>377.91666666666663</v>
      </c>
      <c r="T645" s="30">
        <f>IF(ISNA(VLOOKUP($A645,'Taxi in times'!$B$4389:$C$5084, 2, 0)), 'ICAO LTO Cycle times'!$D$8,VLOOKUP($A645,'Taxi in times'!$B$4389:$C$5084, 2, 0)*60)</f>
        <v>408.18320610687022</v>
      </c>
      <c r="U645" s="30">
        <f>IF(ISNA(VLOOKUP($A645,'Taxi in times'!$B$5085:$C$5749, 2, 0)), 'ICAO LTO Cycle times'!$D$8,VLOOKUP($A645,'Taxi in times'!$B$5085:$C$5749, 2, 0)*60)</f>
        <v>449.74212034383953</v>
      </c>
      <c r="V645" s="30">
        <f>IF(ISNA(VLOOKUP($A645,'Taxi in times'!$B$5750:$C$6509, 2, 0)), 'ICAO LTO Cycle times'!$D$8,VLOOKUP($A645,'Taxi in times'!$B$5750:$C$6509, 2, 0)*60)</f>
        <v>466.3358778625954</v>
      </c>
      <c r="W645" s="30">
        <f>IF(ISNA(VLOOKUP($A645,'Taxi in times'!$B$6510:$C$7239, 2, 0)), 'ICAO LTO Cycle times'!$D$8,VLOOKUP($A645,'Taxi in times'!$B$6510:$C$7239, 2, 0)*60)</f>
        <v>343.94148020654046</v>
      </c>
    </row>
    <row r="646" spans="1:23">
      <c r="A646" s="3" t="s">
        <v>883</v>
      </c>
      <c r="B646" s="30">
        <f>IF(ISNA(VLOOKUP($A646,' Taxi out times'!$B$2:$C$483, 2, 0)), 'ICAO LTO Cycle times'!$D$7,VLOOKUP($A646,' Taxi out times'!$B$2:$C$483, 2, 0)*60)</f>
        <v>966.02845803891194</v>
      </c>
      <c r="C646" s="30">
        <f>IF(ISNA(VLOOKUP($A646,' Taxi out times'!$B$484:$C$1071, 2, 0)), 'ICAO LTO Cycle times'!$D$7,VLOOKUP($A646,' Taxi out times'!$B$484:$C$1071, 2, 0)*60)</f>
        <v>838.75142531356903</v>
      </c>
      <c r="D646" s="30">
        <f>IF(ISNA(VLOOKUP($A646,' Taxi out times'!$B$1072:$C$1692, 2, 0)), 'ICAO LTO Cycle times'!$D$7,VLOOKUP($A646,' Taxi out times'!$B$1072:$C$1692, 2, 0)*60)</f>
        <v>855.62987551867218</v>
      </c>
      <c r="E646" s="30">
        <f>IF(ISNA(VLOOKUP($A646,' Taxi out times'!$B$1693:$C$2329, 2, 0)), 'ICAO LTO Cycle times'!$D$7,VLOOKUP($A646,' Taxi out times'!$B$1693:$C$2329, 2, 0)*60)</f>
        <v>916.55583770057808</v>
      </c>
      <c r="F646" s="30">
        <f>IF(ISNA(VLOOKUP($A646,' Taxi out times'!$B$2330:$C$2997, 2, 0)), 'ICAO LTO Cycle times'!$D$7,VLOOKUP($A646,' Taxi out times'!$B$2330:$C$2997, 2, 0)*60)</f>
        <v>1051.1461947721491</v>
      </c>
      <c r="G646" s="30">
        <f>IF(ISNA(VLOOKUP($A646,' Taxi out times'!$B$2998:$C$3661, 2, 0)), 'ICAO LTO Cycle times'!$D$7,VLOOKUP($A646,' Taxi out times'!$B$2998:$C$3661, 2, 0)*60)</f>
        <v>1251.1135903638249</v>
      </c>
      <c r="H646" s="30">
        <f>IF(ISNA(VLOOKUP($A646,' Taxi out times'!$B$3662:$C$4362, 2, 0)), 'ICAO LTO Cycle times'!$D$7,VLOOKUP($A646,' Taxi out times'!$B$3662:$C$4362, 2, 0)*60)</f>
        <v>1110.8180373011805</v>
      </c>
      <c r="I646" s="30">
        <f>IF(ISNA(VLOOKUP($A646,' Taxi out times'!$B$4363:$C$5052, 2, 0)), 'ICAO LTO Cycle times'!$D$7,VLOOKUP($A646,' Taxi out times'!$B$4363:$C$5052, 2, 0)*60)</f>
        <v>1144.9666529201802</v>
      </c>
      <c r="J646" s="30">
        <f>IF(ISNA(VLOOKUP($A646,' Taxi out times'!$B$5053:$C$5713, 2, 0)), 'ICAO LTO Cycle times'!$D$7,VLOOKUP($A646,' Taxi out times'!$B$5053:$C$5713, 2, 0)*60)</f>
        <v>1038.2689664346206</v>
      </c>
      <c r="K646" s="30">
        <f>IF(ISNA(VLOOKUP($A646,' Taxi out times'!$B$5714:$C$6466, 2, 0)), 'ICAO LTO Cycle times'!$D$7,VLOOKUP($A646,' Taxi out times'!$B$5713:$C$6466, 2, 0)*60)</f>
        <v>1140.5198549773045</v>
      </c>
      <c r="L646" s="30">
        <f>IF(ISNA(VLOOKUP($A646,' Taxi out times'!$B$6467:$C$7195, 2, 0)), 'ICAO LTO Cycle times'!$D$7,VLOOKUP($A646,' Taxi out times'!$B$6467:$C$7195, 2, 0)*60)</f>
        <v>1190.5617739486599</v>
      </c>
      <c r="M646" s="30">
        <f>IF(ISNA(VLOOKUP($A646,'Taxi in times'!$B$2:$C$483, 2, 0)), 'ICAO LTO Cycle times'!$D$8,VLOOKUP($A646,'Taxi in times'!$B$2:$C$483, 2, 0)*60)</f>
        <v>402.26667924884401</v>
      </c>
      <c r="N646" s="30">
        <f>IF(ISNA(VLOOKUP($A646,'Taxi in times'!$B$483:$C$1074, 2, 0)), 'ICAO LTO Cycle times'!$D$8,VLOOKUP($A646,'Taxi in times'!$B$483:$C$1074, 2, 0)*60)</f>
        <v>483.29220067654484</v>
      </c>
      <c r="O646" s="30">
        <f>IF(ISNA(VLOOKUP($A646,'Taxi in times'!$B$1074:$C$1700, 2, 0)), 'ICAO LTO Cycle times'!$D$8,VLOOKUP($A646,'Taxi in times'!$B$1074:$C$1700, 2, 0)*60)</f>
        <v>410.96237586170076</v>
      </c>
      <c r="P646" s="30">
        <f>IF(ISNA(VLOOKUP($A646,'Taxi in times'!$B$1700:$C$2346, 2, 0)), 'ICAO LTO Cycle times'!$D$8,VLOOKUP($A646,'Taxi in times'!$B$1700:$C$2346, 2, 0)*60)</f>
        <v>415.37290222251022</v>
      </c>
      <c r="Q646" s="30">
        <f>IF(ISNA(VLOOKUP($A646,'Taxi in times'!$B$2346:$C$3020, 2, 0)), 'ICAO LTO Cycle times'!$D$8,VLOOKUP($A646,'Taxi in times'!$B$2346:$C$3020, 2, 0)*60)</f>
        <v>429.64839740207412</v>
      </c>
      <c r="R646" s="30">
        <f>IF(ISNA(VLOOKUP($A646,'Taxi in times'!$B$3020:$C$3684, 2, 0)), 'ICAO LTO Cycle times'!$D$8,VLOOKUP($A646,'Taxi in times'!$B$3020:$C$3684, 2, 0)*60)</f>
        <v>467.16408879476609</v>
      </c>
      <c r="S646" s="30">
        <f>IF(ISNA(VLOOKUP($A646,'Taxi in times'!$B$3684:$C$4389, 2, 0)), 'ICAO LTO Cycle times'!$D$8,VLOOKUP($A646,'Taxi in times'!$B$3684:$C$4389, 2, 0)*60)</f>
        <v>532.82938742625026</v>
      </c>
      <c r="T646" s="30">
        <f>IF(ISNA(VLOOKUP($A646,'Taxi in times'!$B$4389:$C$5084, 2, 0)), 'ICAO LTO Cycle times'!$D$8,VLOOKUP($A646,'Taxi in times'!$B$4389:$C$5084, 2, 0)*60)</f>
        <v>563.02162962543127</v>
      </c>
      <c r="U646" s="30">
        <f>IF(ISNA(VLOOKUP($A646,'Taxi in times'!$B$5085:$C$5749, 2, 0)), 'ICAO LTO Cycle times'!$D$8,VLOOKUP($A646,'Taxi in times'!$B$5085:$C$5749, 2, 0)*60)</f>
        <v>561.55909928274343</v>
      </c>
      <c r="V646" s="30">
        <f>IF(ISNA(VLOOKUP($A646,'Taxi in times'!$B$5750:$C$6509, 2, 0)), 'ICAO LTO Cycle times'!$D$8,VLOOKUP($A646,'Taxi in times'!$B$5750:$C$6509, 2, 0)*60)</f>
        <v>605.58508125134222</v>
      </c>
      <c r="W646" s="30">
        <f>IF(ISNA(VLOOKUP($A646,'Taxi in times'!$B$6510:$C$7239, 2, 0)), 'ICAO LTO Cycle times'!$D$8,VLOOKUP($A646,'Taxi in times'!$B$6510:$C$7239, 2, 0)*60)</f>
        <v>657.80004595019705</v>
      </c>
    </row>
    <row r="647" spans="1:23">
      <c r="A647" s="3" t="s">
        <v>884</v>
      </c>
      <c r="B647" s="30">
        <f>IF(ISNA(VLOOKUP($A647,' Taxi out times'!$B$2:$C$483, 2, 0)), 'ICAO LTO Cycle times'!$D$7,VLOOKUP($A647,' Taxi out times'!$B$2:$C$483, 2, 0)*60)</f>
        <v>1140</v>
      </c>
      <c r="C647" s="30">
        <f>IF(ISNA(VLOOKUP($A647,' Taxi out times'!$B$484:$C$1071, 2, 0)), 'ICAO LTO Cycle times'!$D$7,VLOOKUP($A647,' Taxi out times'!$B$484:$C$1071, 2, 0)*60)</f>
        <v>1140</v>
      </c>
      <c r="D647" s="30">
        <f>IF(ISNA(VLOOKUP($A647,' Taxi out times'!$B$1072:$C$1692, 2, 0)), 'ICAO LTO Cycle times'!$D$7,VLOOKUP($A647,' Taxi out times'!$B$1072:$C$1692, 2, 0)*60)</f>
        <v>1140</v>
      </c>
      <c r="E647" s="30">
        <f>IF(ISNA(VLOOKUP($A647,' Taxi out times'!$B$1693:$C$2329, 2, 0)), 'ICAO LTO Cycle times'!$D$7,VLOOKUP($A647,' Taxi out times'!$B$1693:$C$2329, 2, 0)*60)</f>
        <v>1140</v>
      </c>
      <c r="F647" s="30">
        <f>IF(ISNA(VLOOKUP($A647,' Taxi out times'!$B$2330:$C$2997, 2, 0)), 'ICAO LTO Cycle times'!$D$7,VLOOKUP($A647,' Taxi out times'!$B$2330:$C$2997, 2, 0)*60)</f>
        <v>705.20547945205476</v>
      </c>
      <c r="G647" s="30">
        <f>IF(ISNA(VLOOKUP($A647,' Taxi out times'!$B$2998:$C$3661, 2, 0)), 'ICAO LTO Cycle times'!$D$7,VLOOKUP($A647,' Taxi out times'!$B$2998:$C$3661, 2, 0)*60)</f>
        <v>652.59259259259261</v>
      </c>
      <c r="H647" s="30">
        <f>IF(ISNA(VLOOKUP($A647,' Taxi out times'!$B$3662:$C$4362, 2, 0)), 'ICAO LTO Cycle times'!$D$7,VLOOKUP($A647,' Taxi out times'!$B$3662:$C$4362, 2, 0)*60)</f>
        <v>637.87234042553189</v>
      </c>
      <c r="I647" s="30">
        <f>IF(ISNA(VLOOKUP($A647,' Taxi out times'!$B$4363:$C$5052, 2, 0)), 'ICAO LTO Cycle times'!$D$7,VLOOKUP($A647,' Taxi out times'!$B$4363:$C$5052, 2, 0)*60)</f>
        <v>1140</v>
      </c>
      <c r="J647" s="30">
        <f>IF(ISNA(VLOOKUP($A647,' Taxi out times'!$B$5053:$C$5713, 2, 0)), 'ICAO LTO Cycle times'!$D$7,VLOOKUP($A647,' Taxi out times'!$B$5053:$C$5713, 2, 0)*60)</f>
        <v>1140</v>
      </c>
      <c r="K647" s="30">
        <f>IF(ISNA(VLOOKUP($A647,' Taxi out times'!$B$5714:$C$6466, 2, 0)), 'ICAO LTO Cycle times'!$D$7,VLOOKUP($A647,' Taxi out times'!$B$5713:$C$6466, 2, 0)*60)</f>
        <v>660</v>
      </c>
      <c r="L647" s="30">
        <f>IF(ISNA(VLOOKUP($A647,' Taxi out times'!$B$6467:$C$7195, 2, 0)), 'ICAO LTO Cycle times'!$D$7,VLOOKUP($A647,' Taxi out times'!$B$6467:$C$7195, 2, 0)*60)</f>
        <v>614.64705882352939</v>
      </c>
      <c r="M647" s="30">
        <f>IF(ISNA(VLOOKUP($A647,'Taxi in times'!$B$2:$C$483, 2, 0)), 'ICAO LTO Cycle times'!$D$8,VLOOKUP($A647,'Taxi in times'!$B$2:$C$483, 2, 0)*60)</f>
        <v>420</v>
      </c>
      <c r="N647" s="30">
        <f>IF(ISNA(VLOOKUP($A647,'Taxi in times'!$B$483:$C$1074, 2, 0)), 'ICAO LTO Cycle times'!$D$8,VLOOKUP($A647,'Taxi in times'!$B$483:$C$1074, 2, 0)*60)</f>
        <v>420</v>
      </c>
      <c r="O647" s="30">
        <f>IF(ISNA(VLOOKUP($A647,'Taxi in times'!$B$1074:$C$1700, 2, 0)), 'ICAO LTO Cycle times'!$D$8,VLOOKUP($A647,'Taxi in times'!$B$1074:$C$1700, 2, 0)*60)</f>
        <v>420</v>
      </c>
      <c r="P647" s="30">
        <f>IF(ISNA(VLOOKUP($A647,'Taxi in times'!$B$1700:$C$2346, 2, 0)), 'ICAO LTO Cycle times'!$D$8,VLOOKUP($A647,'Taxi in times'!$B$1700:$C$2346, 2, 0)*60)</f>
        <v>420</v>
      </c>
      <c r="Q647" s="30">
        <f>IF(ISNA(VLOOKUP($A647,'Taxi in times'!$B$2346:$C$3020, 2, 0)), 'ICAO LTO Cycle times'!$D$8,VLOOKUP($A647,'Taxi in times'!$B$2346:$C$3020, 2, 0)*60)</f>
        <v>320.54794520547944</v>
      </c>
      <c r="R647" s="30">
        <f>IF(ISNA(VLOOKUP($A647,'Taxi in times'!$B$3020:$C$3684, 2, 0)), 'ICAO LTO Cycle times'!$D$8,VLOOKUP($A647,'Taxi in times'!$B$3020:$C$3684, 2, 0)*60)</f>
        <v>304.15094339622641</v>
      </c>
      <c r="S647" s="30">
        <f>IF(ISNA(VLOOKUP($A647,'Taxi in times'!$B$3684:$C$4389, 2, 0)), 'ICAO LTO Cycle times'!$D$8,VLOOKUP($A647,'Taxi in times'!$B$3684:$C$4389, 2, 0)*60)</f>
        <v>275.07042253521126</v>
      </c>
      <c r="T647" s="30">
        <f>IF(ISNA(VLOOKUP($A647,'Taxi in times'!$B$4389:$C$5084, 2, 0)), 'ICAO LTO Cycle times'!$D$8,VLOOKUP($A647,'Taxi in times'!$B$4389:$C$5084, 2, 0)*60)</f>
        <v>420</v>
      </c>
      <c r="U647" s="30">
        <f>IF(ISNA(VLOOKUP($A647,'Taxi in times'!$B$5085:$C$5749, 2, 0)), 'ICAO LTO Cycle times'!$D$8,VLOOKUP($A647,'Taxi in times'!$B$5085:$C$5749, 2, 0)*60)</f>
        <v>420</v>
      </c>
      <c r="V647" s="30">
        <f>IF(ISNA(VLOOKUP($A647,'Taxi in times'!$B$5750:$C$6509, 2, 0)), 'ICAO LTO Cycle times'!$D$8,VLOOKUP($A647,'Taxi in times'!$B$5750:$C$6509, 2, 0)*60)</f>
        <v>371.62790697674421</v>
      </c>
      <c r="W647" s="30">
        <f>IF(ISNA(VLOOKUP($A647,'Taxi in times'!$B$6510:$C$7239, 2, 0)), 'ICAO LTO Cycle times'!$D$8,VLOOKUP($A647,'Taxi in times'!$B$6510:$C$7239, 2, 0)*60)</f>
        <v>328.486646884273</v>
      </c>
    </row>
    <row r="648" spans="1:23">
      <c r="A648" s="3" t="s">
        <v>885</v>
      </c>
      <c r="B648" s="30">
        <f>IF(ISNA(VLOOKUP($A648,' Taxi out times'!$B$2:$C$483, 2, 0)), 'ICAO LTO Cycle times'!$D$7,VLOOKUP($A648,' Taxi out times'!$B$2:$C$483, 2, 0)*60)</f>
        <v>657.45625841184392</v>
      </c>
      <c r="C648" s="30">
        <f>IF(ISNA(VLOOKUP($A648,' Taxi out times'!$B$484:$C$1071, 2, 0)), 'ICAO LTO Cycle times'!$D$7,VLOOKUP($A648,' Taxi out times'!$B$484:$C$1071, 2, 0)*60)</f>
        <v>612.20230131121218</v>
      </c>
      <c r="D648" s="30">
        <f>IF(ISNA(VLOOKUP($A648,' Taxi out times'!$B$1072:$C$1692, 2, 0)), 'ICAO LTO Cycle times'!$D$7,VLOOKUP($A648,' Taxi out times'!$B$1072:$C$1692, 2, 0)*60)</f>
        <v>713.03809707986852</v>
      </c>
      <c r="E648" s="30">
        <f>IF(ISNA(VLOOKUP($A648,' Taxi out times'!$B$1693:$C$2329, 2, 0)), 'ICAO LTO Cycle times'!$D$7,VLOOKUP($A648,' Taxi out times'!$B$1693:$C$2329, 2, 0)*60)</f>
        <v>660.84497957428516</v>
      </c>
      <c r="F648" s="30">
        <f>IF(ISNA(VLOOKUP($A648,' Taxi out times'!$B$2330:$C$2997, 2, 0)), 'ICAO LTO Cycle times'!$D$7,VLOOKUP($A648,' Taxi out times'!$B$2330:$C$2997, 2, 0)*60)</f>
        <v>722.29303342705396</v>
      </c>
      <c r="G648" s="30">
        <f>IF(ISNA(VLOOKUP($A648,' Taxi out times'!$B$2998:$C$3661, 2, 0)), 'ICAO LTO Cycle times'!$D$7,VLOOKUP($A648,' Taxi out times'!$B$2998:$C$3661, 2, 0)*60)</f>
        <v>689.6873815839333</v>
      </c>
      <c r="H648" s="30">
        <f>IF(ISNA(VLOOKUP($A648,' Taxi out times'!$B$3662:$C$4362, 2, 0)), 'ICAO LTO Cycle times'!$D$7,VLOOKUP($A648,' Taxi out times'!$B$3662:$C$4362, 2, 0)*60)</f>
        <v>695.54512443539102</v>
      </c>
      <c r="I648" s="30">
        <f>IF(ISNA(VLOOKUP($A648,' Taxi out times'!$B$4363:$C$5052, 2, 0)), 'ICAO LTO Cycle times'!$D$7,VLOOKUP($A648,' Taxi out times'!$B$4363:$C$5052, 2, 0)*60)</f>
        <v>749.98552123552122</v>
      </c>
      <c r="J648" s="30">
        <f>IF(ISNA(VLOOKUP($A648,' Taxi out times'!$B$5053:$C$5713, 2, 0)), 'ICAO LTO Cycle times'!$D$7,VLOOKUP($A648,' Taxi out times'!$B$5053:$C$5713, 2, 0)*60)</f>
        <v>760.85886757851301</v>
      </c>
      <c r="K648" s="30">
        <f>IF(ISNA(VLOOKUP($A648,' Taxi out times'!$B$5714:$C$6466, 2, 0)), 'ICAO LTO Cycle times'!$D$7,VLOOKUP($A648,' Taxi out times'!$B$5713:$C$6466, 2, 0)*60)</f>
        <v>723.3950787945812</v>
      </c>
      <c r="L648" s="30">
        <f>IF(ISNA(VLOOKUP($A648,' Taxi out times'!$B$6467:$C$7195, 2, 0)), 'ICAO LTO Cycle times'!$D$7,VLOOKUP($A648,' Taxi out times'!$B$6467:$C$7195, 2, 0)*60)</f>
        <v>710.062729498164</v>
      </c>
      <c r="M648" s="30">
        <f>IF(ISNA(VLOOKUP($A648,'Taxi in times'!$B$2:$C$483, 2, 0)), 'ICAO LTO Cycle times'!$D$8,VLOOKUP($A648,'Taxi in times'!$B$2:$C$483, 2, 0)*60)</f>
        <v>289.3170731707317</v>
      </c>
      <c r="N648" s="30">
        <f>IF(ISNA(VLOOKUP($A648,'Taxi in times'!$B$483:$C$1074, 2, 0)), 'ICAO LTO Cycle times'!$D$8,VLOOKUP($A648,'Taxi in times'!$B$483:$C$1074, 2, 0)*60)</f>
        <v>303.90307114163539</v>
      </c>
      <c r="O648" s="30">
        <f>IF(ISNA(VLOOKUP($A648,'Taxi in times'!$B$1074:$C$1700, 2, 0)), 'ICAO LTO Cycle times'!$D$8,VLOOKUP($A648,'Taxi in times'!$B$1074:$C$1700, 2, 0)*60)</f>
        <v>302.85964400350161</v>
      </c>
      <c r="P648" s="30">
        <f>IF(ISNA(VLOOKUP($A648,'Taxi in times'!$B$1700:$C$2346, 2, 0)), 'ICAO LTO Cycle times'!$D$8,VLOOKUP($A648,'Taxi in times'!$B$1700:$C$2346, 2, 0)*60)</f>
        <v>300.58703365229542</v>
      </c>
      <c r="Q648" s="30">
        <f>IF(ISNA(VLOOKUP($A648,'Taxi in times'!$B$2346:$C$3020, 2, 0)), 'ICAO LTO Cycle times'!$D$8,VLOOKUP($A648,'Taxi in times'!$B$2346:$C$3020, 2, 0)*60)</f>
        <v>305.94984326018806</v>
      </c>
      <c r="R648" s="30">
        <f>IF(ISNA(VLOOKUP($A648,'Taxi in times'!$B$3020:$C$3684, 2, 0)), 'ICAO LTO Cycle times'!$D$8,VLOOKUP($A648,'Taxi in times'!$B$3020:$C$3684, 2, 0)*60)</f>
        <v>315.13269230769231</v>
      </c>
      <c r="S648" s="30">
        <f>IF(ISNA(VLOOKUP($A648,'Taxi in times'!$B$3684:$C$4389, 2, 0)), 'ICAO LTO Cycle times'!$D$8,VLOOKUP($A648,'Taxi in times'!$B$3684:$C$4389, 2, 0)*60)</f>
        <v>280.09938561619083</v>
      </c>
      <c r="T648" s="30">
        <f>IF(ISNA(VLOOKUP($A648,'Taxi in times'!$B$4389:$C$5084, 2, 0)), 'ICAO LTO Cycle times'!$D$8,VLOOKUP($A648,'Taxi in times'!$B$4389:$C$5084, 2, 0)*60)</f>
        <v>284.93217054263567</v>
      </c>
      <c r="U648" s="30">
        <f>IF(ISNA(VLOOKUP($A648,'Taxi in times'!$B$5085:$C$5749, 2, 0)), 'ICAO LTO Cycle times'!$D$8,VLOOKUP($A648,'Taxi in times'!$B$5085:$C$5749, 2, 0)*60)</f>
        <v>311.91739961759083</v>
      </c>
      <c r="V648" s="30">
        <f>IF(ISNA(VLOOKUP($A648,'Taxi in times'!$B$5750:$C$6509, 2, 0)), 'ICAO LTO Cycle times'!$D$8,VLOOKUP($A648,'Taxi in times'!$B$5750:$C$6509, 2, 0)*60)</f>
        <v>313.07635285396589</v>
      </c>
      <c r="W648" s="30">
        <f>IF(ISNA(VLOOKUP($A648,'Taxi in times'!$B$6510:$C$7239, 2, 0)), 'ICAO LTO Cycle times'!$D$8,VLOOKUP($A648,'Taxi in times'!$B$6510:$C$7239, 2, 0)*60)</f>
        <v>288.21395634798648</v>
      </c>
    </row>
    <row r="649" spans="1:23">
      <c r="A649" s="3" t="s">
        <v>1051</v>
      </c>
      <c r="B649" s="30">
        <f>IF(ISNA(VLOOKUP($A649,' Taxi out times'!$B$2:$C$483, 2, 0)), 'ICAO LTO Cycle times'!$D$7,VLOOKUP($A649,' Taxi out times'!$B$2:$C$483, 2, 0)*60)</f>
        <v>1140</v>
      </c>
      <c r="C649" s="30">
        <f>IF(ISNA(VLOOKUP($A649,' Taxi out times'!$B$484:$C$1071, 2, 0)), 'ICAO LTO Cycle times'!$D$7,VLOOKUP($A649,' Taxi out times'!$B$484:$C$1071, 2, 0)*60)</f>
        <v>1140</v>
      </c>
      <c r="D649" s="30">
        <f>IF(ISNA(VLOOKUP($A649,' Taxi out times'!$B$1072:$C$1692, 2, 0)), 'ICAO LTO Cycle times'!$D$7,VLOOKUP($A649,' Taxi out times'!$B$1072:$C$1692, 2, 0)*60)</f>
        <v>1140</v>
      </c>
      <c r="E649" s="30">
        <f>IF(ISNA(VLOOKUP($A649,' Taxi out times'!$B$1693:$C$2329, 2, 0)), 'ICAO LTO Cycle times'!$D$7,VLOOKUP($A649,' Taxi out times'!$B$1693:$C$2329, 2, 0)*60)</f>
        <v>1140</v>
      </c>
      <c r="F649" s="30">
        <f>IF(ISNA(VLOOKUP($A649,' Taxi out times'!$B$2330:$C$2997, 2, 0)), 'ICAO LTO Cycle times'!$D$7,VLOOKUP($A649,' Taxi out times'!$B$2330:$C$2997, 2, 0)*60)</f>
        <v>1140</v>
      </c>
      <c r="G649" s="30">
        <f>IF(ISNA(VLOOKUP($A649,' Taxi out times'!$B$2998:$C$3661, 2, 0)), 'ICAO LTO Cycle times'!$D$7,VLOOKUP($A649,' Taxi out times'!$B$2998:$C$3661, 2, 0)*60)</f>
        <v>701.02564102564099</v>
      </c>
      <c r="H649" s="30">
        <f>IF(ISNA(VLOOKUP($A649,' Taxi out times'!$B$3662:$C$4362, 2, 0)), 'ICAO LTO Cycle times'!$D$7,VLOOKUP($A649,' Taxi out times'!$B$3662:$C$4362, 2, 0)*60)</f>
        <v>642.16216216216219</v>
      </c>
      <c r="I649" s="30">
        <f>IF(ISNA(VLOOKUP($A649,' Taxi out times'!$B$4363:$C$5052, 2, 0)), 'ICAO LTO Cycle times'!$D$7,VLOOKUP($A649,' Taxi out times'!$B$4363:$C$5052, 2, 0)*60)</f>
        <v>1140</v>
      </c>
      <c r="J649" s="30">
        <f>IF(ISNA(VLOOKUP($A649,' Taxi out times'!$B$5053:$C$5713, 2, 0)), 'ICAO LTO Cycle times'!$D$7,VLOOKUP($A649,' Taxi out times'!$B$5053:$C$5713, 2, 0)*60)</f>
        <v>1140</v>
      </c>
      <c r="K649" s="30">
        <f>IF(ISNA(VLOOKUP($A649,' Taxi out times'!$B$5714:$C$6466, 2, 0)), 'ICAO LTO Cycle times'!$D$7,VLOOKUP($A649,' Taxi out times'!$B$5713:$C$6466, 2, 0)*60)</f>
        <v>1140</v>
      </c>
      <c r="L649" s="30">
        <f>IF(ISNA(VLOOKUP($A649,' Taxi out times'!$B$6467:$C$7195, 2, 0)), 'ICAO LTO Cycle times'!$D$7,VLOOKUP($A649,' Taxi out times'!$B$6467:$C$7195, 2, 0)*60)</f>
        <v>460.79999999999995</v>
      </c>
      <c r="M649" s="30">
        <f>IF(ISNA(VLOOKUP($A649,'Taxi in times'!$B$2:$C$483, 2, 0)), 'ICAO LTO Cycle times'!$D$8,VLOOKUP($A649,'Taxi in times'!$B$2:$C$483, 2, 0)*60)</f>
        <v>420</v>
      </c>
      <c r="N649" s="30">
        <f>IF(ISNA(VLOOKUP($A649,'Taxi in times'!$B$483:$C$1074, 2, 0)), 'ICAO LTO Cycle times'!$D$8,VLOOKUP($A649,'Taxi in times'!$B$483:$C$1074, 2, 0)*60)</f>
        <v>420</v>
      </c>
      <c r="O649" s="30">
        <f>IF(ISNA(VLOOKUP($A649,'Taxi in times'!$B$1074:$C$1700, 2, 0)), 'ICAO LTO Cycle times'!$D$8,VLOOKUP($A649,'Taxi in times'!$B$1074:$C$1700, 2, 0)*60)</f>
        <v>420</v>
      </c>
      <c r="P649" s="30">
        <f>IF(ISNA(VLOOKUP($A649,'Taxi in times'!$B$1700:$C$2346, 2, 0)), 'ICAO LTO Cycle times'!$D$8,VLOOKUP($A649,'Taxi in times'!$B$1700:$C$2346, 2, 0)*60)</f>
        <v>420</v>
      </c>
      <c r="Q649" s="30">
        <f>IF(ISNA(VLOOKUP($A649,'Taxi in times'!$B$2346:$C$3020, 2, 0)), 'ICAO LTO Cycle times'!$D$8,VLOOKUP($A649,'Taxi in times'!$B$2346:$C$3020, 2, 0)*60)</f>
        <v>420</v>
      </c>
      <c r="R649" s="30">
        <f>IF(ISNA(VLOOKUP($A649,'Taxi in times'!$B$3020:$C$3684, 2, 0)), 'ICAO LTO Cycle times'!$D$8,VLOOKUP($A649,'Taxi in times'!$B$3020:$C$3684, 2, 0)*60)</f>
        <v>314.73684210526312</v>
      </c>
      <c r="S649" s="30">
        <f>IF(ISNA(VLOOKUP($A649,'Taxi in times'!$B$3684:$C$4389, 2, 0)), 'ICAO LTO Cycle times'!$D$8,VLOOKUP($A649,'Taxi in times'!$B$3684:$C$4389, 2, 0)*60)</f>
        <v>291.35135135135135</v>
      </c>
      <c r="T649" s="30">
        <f>IF(ISNA(VLOOKUP($A649,'Taxi in times'!$B$4389:$C$5084, 2, 0)), 'ICAO LTO Cycle times'!$D$8,VLOOKUP($A649,'Taxi in times'!$B$4389:$C$5084, 2, 0)*60)</f>
        <v>420</v>
      </c>
      <c r="U649" s="30">
        <f>IF(ISNA(VLOOKUP($A649,'Taxi in times'!$B$5085:$C$5749, 2, 0)), 'ICAO LTO Cycle times'!$D$8,VLOOKUP($A649,'Taxi in times'!$B$5085:$C$5749, 2, 0)*60)</f>
        <v>420</v>
      </c>
      <c r="V649" s="30">
        <f>IF(ISNA(VLOOKUP($A649,'Taxi in times'!$B$5750:$C$6509, 2, 0)), 'ICAO LTO Cycle times'!$D$8,VLOOKUP($A649,'Taxi in times'!$B$5750:$C$6509, 2, 0)*60)</f>
        <v>420</v>
      </c>
      <c r="W649" s="30">
        <f>IF(ISNA(VLOOKUP($A649,'Taxi in times'!$B$6510:$C$7239, 2, 0)), 'ICAO LTO Cycle times'!$D$8,VLOOKUP($A649,'Taxi in times'!$B$6510:$C$7239, 2, 0)*60)</f>
        <v>320</v>
      </c>
    </row>
    <row r="650" spans="1:23">
      <c r="A650" s="3" t="s">
        <v>1288</v>
      </c>
      <c r="B650" s="30">
        <f>IF(ISNA(VLOOKUP($A650,' Taxi out times'!$B$2:$C$483, 2, 0)), 'ICAO LTO Cycle times'!$D$7,VLOOKUP($A650,' Taxi out times'!$B$2:$C$483, 2, 0)*60)</f>
        <v>1140</v>
      </c>
      <c r="C650" s="30">
        <f>IF(ISNA(VLOOKUP($A650,' Taxi out times'!$B$484:$C$1071, 2, 0)), 'ICAO LTO Cycle times'!$D$7,VLOOKUP($A650,' Taxi out times'!$B$484:$C$1071, 2, 0)*60)</f>
        <v>1140</v>
      </c>
      <c r="D650" s="30">
        <f>IF(ISNA(VLOOKUP($A650,' Taxi out times'!$B$1072:$C$1692, 2, 0)), 'ICAO LTO Cycle times'!$D$7,VLOOKUP($A650,' Taxi out times'!$B$1072:$C$1692, 2, 0)*60)</f>
        <v>1140</v>
      </c>
      <c r="E650" s="30">
        <f>IF(ISNA(VLOOKUP($A650,' Taxi out times'!$B$1693:$C$2329, 2, 0)), 'ICAO LTO Cycle times'!$D$7,VLOOKUP($A650,' Taxi out times'!$B$1693:$C$2329, 2, 0)*60)</f>
        <v>1140</v>
      </c>
      <c r="F650" s="30">
        <f>IF(ISNA(VLOOKUP($A650,' Taxi out times'!$B$2330:$C$2997, 2, 0)), 'ICAO LTO Cycle times'!$D$7,VLOOKUP($A650,' Taxi out times'!$B$2330:$C$2997, 2, 0)*60)</f>
        <v>1140</v>
      </c>
      <c r="G650" s="30">
        <f>IF(ISNA(VLOOKUP($A650,' Taxi out times'!$B$2998:$C$3661, 2, 0)), 'ICAO LTO Cycle times'!$D$7,VLOOKUP($A650,' Taxi out times'!$B$2998:$C$3661, 2, 0)*60)</f>
        <v>1140</v>
      </c>
      <c r="H650" s="30">
        <f>IF(ISNA(VLOOKUP($A650,' Taxi out times'!$B$3662:$C$4362, 2, 0)), 'ICAO LTO Cycle times'!$D$7,VLOOKUP($A650,' Taxi out times'!$B$3662:$C$4362, 2, 0)*60)</f>
        <v>1140</v>
      </c>
      <c r="I650" s="30">
        <f>IF(ISNA(VLOOKUP($A650,' Taxi out times'!$B$4363:$C$5052, 2, 0)), 'ICAO LTO Cycle times'!$D$7,VLOOKUP($A650,' Taxi out times'!$B$4363:$C$5052, 2, 0)*60)</f>
        <v>1140</v>
      </c>
      <c r="J650" s="30">
        <f>IF(ISNA(VLOOKUP($A650,' Taxi out times'!$B$5053:$C$5713, 2, 0)), 'ICAO LTO Cycle times'!$D$7,VLOOKUP($A650,' Taxi out times'!$B$5053:$C$5713, 2, 0)*60)</f>
        <v>1140</v>
      </c>
      <c r="K650" s="30">
        <f>IF(ISNA(VLOOKUP($A650,' Taxi out times'!$B$5714:$C$6466, 2, 0)), 'ICAO LTO Cycle times'!$D$7,VLOOKUP($A650,' Taxi out times'!$B$5713:$C$6466, 2, 0)*60)</f>
        <v>436.48854961832063</v>
      </c>
      <c r="L650" s="30">
        <f>IF(ISNA(VLOOKUP($A650,' Taxi out times'!$B$6467:$C$7195, 2, 0)), 'ICAO LTO Cycle times'!$D$7,VLOOKUP($A650,' Taxi out times'!$B$6467:$C$7195, 2, 0)*60)</f>
        <v>421.08433734939763</v>
      </c>
      <c r="M650" s="30">
        <f>IF(ISNA(VLOOKUP($A650,'Taxi in times'!$B$2:$C$483, 2, 0)), 'ICAO LTO Cycle times'!$D$8,VLOOKUP($A650,'Taxi in times'!$B$2:$C$483, 2, 0)*60)</f>
        <v>420</v>
      </c>
      <c r="N650" s="30">
        <f>IF(ISNA(VLOOKUP($A650,'Taxi in times'!$B$483:$C$1074, 2, 0)), 'ICAO LTO Cycle times'!$D$8,VLOOKUP($A650,'Taxi in times'!$B$483:$C$1074, 2, 0)*60)</f>
        <v>420</v>
      </c>
      <c r="O650" s="30">
        <f>IF(ISNA(VLOOKUP($A650,'Taxi in times'!$B$1074:$C$1700, 2, 0)), 'ICAO LTO Cycle times'!$D$8,VLOOKUP($A650,'Taxi in times'!$B$1074:$C$1700, 2, 0)*60)</f>
        <v>420</v>
      </c>
      <c r="P650" s="30">
        <f>IF(ISNA(VLOOKUP($A650,'Taxi in times'!$B$1700:$C$2346, 2, 0)), 'ICAO LTO Cycle times'!$D$8,VLOOKUP($A650,'Taxi in times'!$B$1700:$C$2346, 2, 0)*60)</f>
        <v>420</v>
      </c>
      <c r="Q650" s="30">
        <f>IF(ISNA(VLOOKUP($A650,'Taxi in times'!$B$2346:$C$3020, 2, 0)), 'ICAO LTO Cycle times'!$D$8,VLOOKUP($A650,'Taxi in times'!$B$2346:$C$3020, 2, 0)*60)</f>
        <v>420</v>
      </c>
      <c r="R650" s="30">
        <f>IF(ISNA(VLOOKUP($A650,'Taxi in times'!$B$3020:$C$3684, 2, 0)), 'ICAO LTO Cycle times'!$D$8,VLOOKUP($A650,'Taxi in times'!$B$3020:$C$3684, 2, 0)*60)</f>
        <v>420</v>
      </c>
      <c r="S650" s="30">
        <f>IF(ISNA(VLOOKUP($A650,'Taxi in times'!$B$3684:$C$4389, 2, 0)), 'ICAO LTO Cycle times'!$D$8,VLOOKUP($A650,'Taxi in times'!$B$3684:$C$4389, 2, 0)*60)</f>
        <v>420</v>
      </c>
      <c r="T650" s="30">
        <f>IF(ISNA(VLOOKUP($A650,'Taxi in times'!$B$4389:$C$5084, 2, 0)), 'ICAO LTO Cycle times'!$D$8,VLOOKUP($A650,'Taxi in times'!$B$4389:$C$5084, 2, 0)*60)</f>
        <v>420</v>
      </c>
      <c r="U650" s="30">
        <f>IF(ISNA(VLOOKUP($A650,'Taxi in times'!$B$5085:$C$5749, 2, 0)), 'ICAO LTO Cycle times'!$D$8,VLOOKUP($A650,'Taxi in times'!$B$5085:$C$5749, 2, 0)*60)</f>
        <v>420</v>
      </c>
      <c r="V650" s="30">
        <f>IF(ISNA(VLOOKUP($A650,'Taxi in times'!$B$5750:$C$6509, 2, 0)), 'ICAO LTO Cycle times'!$D$8,VLOOKUP($A650,'Taxi in times'!$B$5750:$C$6509, 2, 0)*60)</f>
        <v>537.23076923076928</v>
      </c>
      <c r="W650" s="30">
        <f>IF(ISNA(VLOOKUP($A650,'Taxi in times'!$B$6510:$C$7239, 2, 0)), 'ICAO LTO Cycle times'!$D$8,VLOOKUP($A650,'Taxi in times'!$B$6510:$C$7239, 2, 0)*60)</f>
        <v>580.1204819277109</v>
      </c>
    </row>
    <row r="651" spans="1:23">
      <c r="A651" s="3" t="s">
        <v>1052</v>
      </c>
      <c r="B651" s="30">
        <f>IF(ISNA(VLOOKUP($A651,' Taxi out times'!$B$2:$C$483, 2, 0)), 'ICAO LTO Cycle times'!$D$7,VLOOKUP($A651,' Taxi out times'!$B$2:$C$483, 2, 0)*60)</f>
        <v>1140</v>
      </c>
      <c r="C651" s="30">
        <f>IF(ISNA(VLOOKUP($A651,' Taxi out times'!$B$484:$C$1071, 2, 0)), 'ICAO LTO Cycle times'!$D$7,VLOOKUP($A651,' Taxi out times'!$B$484:$C$1071, 2, 0)*60)</f>
        <v>1140</v>
      </c>
      <c r="D651" s="30">
        <f>IF(ISNA(VLOOKUP($A651,' Taxi out times'!$B$1072:$C$1692, 2, 0)), 'ICAO LTO Cycle times'!$D$7,VLOOKUP($A651,' Taxi out times'!$B$1072:$C$1692, 2, 0)*60)</f>
        <v>708.32579185520365</v>
      </c>
      <c r="E651" s="30">
        <f>IF(ISNA(VLOOKUP($A651,' Taxi out times'!$B$1693:$C$2329, 2, 0)), 'ICAO LTO Cycle times'!$D$7,VLOOKUP($A651,' Taxi out times'!$B$1693:$C$2329, 2, 0)*60)</f>
        <v>626.35514018691595</v>
      </c>
      <c r="F651" s="30">
        <f>IF(ISNA(VLOOKUP($A651,' Taxi out times'!$B$2330:$C$2997, 2, 0)), 'ICAO LTO Cycle times'!$D$7,VLOOKUP($A651,' Taxi out times'!$B$2330:$C$2997, 2, 0)*60)</f>
        <v>1140</v>
      </c>
      <c r="G651" s="30">
        <f>IF(ISNA(VLOOKUP($A651,' Taxi out times'!$B$2998:$C$3661, 2, 0)), 'ICAO LTO Cycle times'!$D$7,VLOOKUP($A651,' Taxi out times'!$B$2998:$C$3661, 2, 0)*60)</f>
        <v>661.35977337110478</v>
      </c>
      <c r="H651" s="30">
        <f>IF(ISNA(VLOOKUP($A651,' Taxi out times'!$B$3662:$C$4362, 2, 0)), 'ICAO LTO Cycle times'!$D$7,VLOOKUP($A651,' Taxi out times'!$B$3662:$C$4362, 2, 0)*60)</f>
        <v>560.57636887608066</v>
      </c>
      <c r="I651" s="30">
        <f>IF(ISNA(VLOOKUP($A651,' Taxi out times'!$B$4363:$C$5052, 2, 0)), 'ICAO LTO Cycle times'!$D$7,VLOOKUP($A651,' Taxi out times'!$B$4363:$C$5052, 2, 0)*60)</f>
        <v>500.5</v>
      </c>
      <c r="J651" s="30">
        <f>IF(ISNA(VLOOKUP($A651,' Taxi out times'!$B$5053:$C$5713, 2, 0)), 'ICAO LTO Cycle times'!$D$7,VLOOKUP($A651,' Taxi out times'!$B$5053:$C$5713, 2, 0)*60)</f>
        <v>1140</v>
      </c>
      <c r="K651" s="30">
        <f>IF(ISNA(VLOOKUP($A651,' Taxi out times'!$B$5714:$C$6466, 2, 0)), 'ICAO LTO Cycle times'!$D$7,VLOOKUP($A651,' Taxi out times'!$B$5713:$C$6466, 2, 0)*60)</f>
        <v>502</v>
      </c>
      <c r="L651" s="30">
        <f>IF(ISNA(VLOOKUP($A651,' Taxi out times'!$B$6467:$C$7195, 2, 0)), 'ICAO LTO Cycle times'!$D$7,VLOOKUP($A651,' Taxi out times'!$B$6467:$C$7195, 2, 0)*60)</f>
        <v>612.61724659606648</v>
      </c>
      <c r="M651" s="30">
        <f>IF(ISNA(VLOOKUP($A651,'Taxi in times'!$B$2:$C$483, 2, 0)), 'ICAO LTO Cycle times'!$D$8,VLOOKUP($A651,'Taxi in times'!$B$2:$C$483, 2, 0)*60)</f>
        <v>420</v>
      </c>
      <c r="N651" s="30">
        <f>IF(ISNA(VLOOKUP($A651,'Taxi in times'!$B$483:$C$1074, 2, 0)), 'ICAO LTO Cycle times'!$D$8,VLOOKUP($A651,'Taxi in times'!$B$483:$C$1074, 2, 0)*60)</f>
        <v>420</v>
      </c>
      <c r="O651" s="30">
        <f>IF(ISNA(VLOOKUP($A651,'Taxi in times'!$B$1074:$C$1700, 2, 0)), 'ICAO LTO Cycle times'!$D$8,VLOOKUP($A651,'Taxi in times'!$B$1074:$C$1700, 2, 0)*60)</f>
        <v>311.83486238532112</v>
      </c>
      <c r="P651" s="30">
        <f>IF(ISNA(VLOOKUP($A651,'Taxi in times'!$B$1700:$C$2346, 2, 0)), 'ICAO LTO Cycle times'!$D$8,VLOOKUP($A651,'Taxi in times'!$B$1700:$C$2346, 2, 0)*60)</f>
        <v>309.35779816513758</v>
      </c>
      <c r="Q651" s="30">
        <f>IF(ISNA(VLOOKUP($A651,'Taxi in times'!$B$2346:$C$3020, 2, 0)), 'ICAO LTO Cycle times'!$D$8,VLOOKUP($A651,'Taxi in times'!$B$2346:$C$3020, 2, 0)*60)</f>
        <v>420</v>
      </c>
      <c r="R651" s="30">
        <f>IF(ISNA(VLOOKUP($A651,'Taxi in times'!$B$3020:$C$3684, 2, 0)), 'ICAO LTO Cycle times'!$D$8,VLOOKUP($A651,'Taxi in times'!$B$3020:$C$3684, 2, 0)*60)</f>
        <v>330.34090909090912</v>
      </c>
      <c r="S651" s="30">
        <f>IF(ISNA(VLOOKUP($A651,'Taxi in times'!$B$3684:$C$4389, 2, 0)), 'ICAO LTO Cycle times'!$D$8,VLOOKUP($A651,'Taxi in times'!$B$3684:$C$4389, 2, 0)*60)</f>
        <v>315.61403508771934</v>
      </c>
      <c r="T651" s="30">
        <f>IF(ISNA(VLOOKUP($A651,'Taxi in times'!$B$4389:$C$5084, 2, 0)), 'ICAO LTO Cycle times'!$D$8,VLOOKUP($A651,'Taxi in times'!$B$4389:$C$5084, 2, 0)*60)</f>
        <v>308.42975206611573</v>
      </c>
      <c r="U651" s="30">
        <f>IF(ISNA(VLOOKUP($A651,'Taxi in times'!$B$5085:$C$5749, 2, 0)), 'ICAO LTO Cycle times'!$D$8,VLOOKUP($A651,'Taxi in times'!$B$5085:$C$5749, 2, 0)*60)</f>
        <v>420</v>
      </c>
      <c r="V651" s="30">
        <f>IF(ISNA(VLOOKUP($A651,'Taxi in times'!$B$5750:$C$6509, 2, 0)), 'ICAO LTO Cycle times'!$D$8,VLOOKUP($A651,'Taxi in times'!$B$5750:$C$6509, 2, 0)*60)</f>
        <v>303.82978723404256</v>
      </c>
      <c r="W651" s="30">
        <f>IF(ISNA(VLOOKUP($A651,'Taxi in times'!$B$6510:$C$7239, 2, 0)), 'ICAO LTO Cycle times'!$D$8,VLOOKUP($A651,'Taxi in times'!$B$6510:$C$7239, 2, 0)*60)</f>
        <v>327.83783783783787</v>
      </c>
    </row>
    <row r="652" spans="1:23">
      <c r="A652" s="3" t="s">
        <v>886</v>
      </c>
      <c r="B652" s="30">
        <f>IF(ISNA(VLOOKUP($A652,' Taxi out times'!$B$2:$C$483, 2, 0)), 'ICAO LTO Cycle times'!$D$7,VLOOKUP($A652,' Taxi out times'!$B$2:$C$483, 2, 0)*60)</f>
        <v>735.25878594249207</v>
      </c>
      <c r="C652" s="30">
        <f>IF(ISNA(VLOOKUP($A652,' Taxi out times'!$B$484:$C$1071, 2, 0)), 'ICAO LTO Cycle times'!$D$7,VLOOKUP($A652,' Taxi out times'!$B$484:$C$1071, 2, 0)*60)</f>
        <v>635.55048859934857</v>
      </c>
      <c r="D652" s="30">
        <f>IF(ISNA(VLOOKUP($A652,' Taxi out times'!$B$1072:$C$1692, 2, 0)), 'ICAO LTO Cycle times'!$D$7,VLOOKUP($A652,' Taxi out times'!$B$1072:$C$1692, 2, 0)*60)</f>
        <v>652.43791390728472</v>
      </c>
      <c r="E652" s="30">
        <f>IF(ISNA(VLOOKUP($A652,' Taxi out times'!$B$1693:$C$2329, 2, 0)), 'ICAO LTO Cycle times'!$D$7,VLOOKUP($A652,' Taxi out times'!$B$1693:$C$2329, 2, 0)*60)</f>
        <v>671.4976651100734</v>
      </c>
      <c r="F652" s="30">
        <f>IF(ISNA(VLOOKUP($A652,' Taxi out times'!$B$2330:$C$2997, 2, 0)), 'ICAO LTO Cycle times'!$D$7,VLOOKUP($A652,' Taxi out times'!$B$2330:$C$2997, 2, 0)*60)</f>
        <v>682.34404536862007</v>
      </c>
      <c r="G652" s="30">
        <f>IF(ISNA(VLOOKUP($A652,' Taxi out times'!$B$2998:$C$3661, 2, 0)), 'ICAO LTO Cycle times'!$D$7,VLOOKUP($A652,' Taxi out times'!$B$2998:$C$3661, 2, 0)*60)</f>
        <v>676.75578866572857</v>
      </c>
      <c r="H652" s="30">
        <f>IF(ISNA(VLOOKUP($A652,' Taxi out times'!$B$3662:$C$4362, 2, 0)), 'ICAO LTO Cycle times'!$D$7,VLOOKUP($A652,' Taxi out times'!$B$3662:$C$4362, 2, 0)*60)</f>
        <v>686.95386961494478</v>
      </c>
      <c r="I652" s="30">
        <f>IF(ISNA(VLOOKUP($A652,' Taxi out times'!$B$4363:$C$5052, 2, 0)), 'ICAO LTO Cycle times'!$D$7,VLOOKUP($A652,' Taxi out times'!$B$4363:$C$5052, 2, 0)*60)</f>
        <v>665.0651465798046</v>
      </c>
      <c r="J652" s="30">
        <f>IF(ISNA(VLOOKUP($A652,' Taxi out times'!$B$5053:$C$5713, 2, 0)), 'ICAO LTO Cycle times'!$D$7,VLOOKUP($A652,' Taxi out times'!$B$5053:$C$5713, 2, 0)*60)</f>
        <v>688.62018397547001</v>
      </c>
      <c r="K652" s="30">
        <f>IF(ISNA(VLOOKUP($A652,' Taxi out times'!$B$5714:$C$6466, 2, 0)), 'ICAO LTO Cycle times'!$D$7,VLOOKUP($A652,' Taxi out times'!$B$5713:$C$6466, 2, 0)*60)</f>
        <v>686.56799259944501</v>
      </c>
      <c r="L652" s="30">
        <f>IF(ISNA(VLOOKUP($A652,' Taxi out times'!$B$6467:$C$7195, 2, 0)), 'ICAO LTO Cycle times'!$D$7,VLOOKUP($A652,' Taxi out times'!$B$6467:$C$7195, 2, 0)*60)</f>
        <v>694.61538461538464</v>
      </c>
      <c r="M652" s="30">
        <f>IF(ISNA(VLOOKUP($A652,'Taxi in times'!$B$2:$C$483, 2, 0)), 'ICAO LTO Cycle times'!$D$8,VLOOKUP($A652,'Taxi in times'!$B$2:$C$483, 2, 0)*60)</f>
        <v>302.10909090909092</v>
      </c>
      <c r="N652" s="30">
        <f>IF(ISNA(VLOOKUP($A652,'Taxi in times'!$B$483:$C$1074, 2, 0)), 'ICAO LTO Cycle times'!$D$8,VLOOKUP($A652,'Taxi in times'!$B$483:$C$1074, 2, 0)*60)</f>
        <v>316.65336198956095</v>
      </c>
      <c r="O652" s="30">
        <f>IF(ISNA(VLOOKUP($A652,'Taxi in times'!$B$1074:$C$1700, 2, 0)), 'ICAO LTO Cycle times'!$D$8,VLOOKUP($A652,'Taxi in times'!$B$1074:$C$1700, 2, 0)*60)</f>
        <v>319.99586520570602</v>
      </c>
      <c r="P652" s="30">
        <f>IF(ISNA(VLOOKUP($A652,'Taxi in times'!$B$1700:$C$2346, 2, 0)), 'ICAO LTO Cycle times'!$D$8,VLOOKUP($A652,'Taxi in times'!$B$1700:$C$2346, 2, 0)*60)</f>
        <v>319.85067197610749</v>
      </c>
      <c r="Q652" s="30">
        <f>IF(ISNA(VLOOKUP($A652,'Taxi in times'!$B$2346:$C$3020, 2, 0)), 'ICAO LTO Cycle times'!$D$8,VLOOKUP($A652,'Taxi in times'!$B$2346:$C$3020, 2, 0)*60)</f>
        <v>315.06960556844547</v>
      </c>
      <c r="R652" s="30">
        <f>IF(ISNA(VLOOKUP($A652,'Taxi in times'!$B$3020:$C$3684, 2, 0)), 'ICAO LTO Cycle times'!$D$8,VLOOKUP($A652,'Taxi in times'!$B$3020:$C$3684, 2, 0)*60)</f>
        <v>318.89545337785768</v>
      </c>
      <c r="S652" s="30">
        <f>IF(ISNA(VLOOKUP($A652,'Taxi in times'!$B$3684:$C$4389, 2, 0)), 'ICAO LTO Cycle times'!$D$8,VLOOKUP($A652,'Taxi in times'!$B$3684:$C$4389, 2, 0)*60)</f>
        <v>313.86915410171224</v>
      </c>
      <c r="T652" s="30">
        <f>IF(ISNA(VLOOKUP($A652,'Taxi in times'!$B$4389:$C$5084, 2, 0)), 'ICAO LTO Cycle times'!$D$8,VLOOKUP($A652,'Taxi in times'!$B$4389:$C$5084, 2, 0)*60)</f>
        <v>302.70822138635145</v>
      </c>
      <c r="U652" s="30">
        <f>IF(ISNA(VLOOKUP($A652,'Taxi in times'!$B$5085:$C$5749, 2, 0)), 'ICAO LTO Cycle times'!$D$8,VLOOKUP($A652,'Taxi in times'!$B$5085:$C$5749, 2, 0)*60)</f>
        <v>317.18380889183811</v>
      </c>
      <c r="V652" s="30">
        <f>IF(ISNA(VLOOKUP($A652,'Taxi in times'!$B$5750:$C$6509, 2, 0)), 'ICAO LTO Cycle times'!$D$8,VLOOKUP($A652,'Taxi in times'!$B$5750:$C$6509, 2, 0)*60)</f>
        <v>307.43119266055044</v>
      </c>
      <c r="W652" s="30">
        <f>IF(ISNA(VLOOKUP($A652,'Taxi in times'!$B$6510:$C$7239, 2, 0)), 'ICAO LTO Cycle times'!$D$8,VLOOKUP($A652,'Taxi in times'!$B$6510:$C$7239, 2, 0)*60)</f>
        <v>299.81341107871725</v>
      </c>
    </row>
    <row r="653" spans="1:23">
      <c r="A653" s="3" t="s">
        <v>887</v>
      </c>
      <c r="B653" s="30">
        <f>IF(ISNA(VLOOKUP($A653,' Taxi out times'!$B$2:$C$483, 2, 0)), 'ICAO LTO Cycle times'!$D$7,VLOOKUP($A653,' Taxi out times'!$B$2:$C$483, 2, 0)*60)</f>
        <v>1140</v>
      </c>
      <c r="C653" s="30">
        <f>IF(ISNA(VLOOKUP($A653,' Taxi out times'!$B$484:$C$1071, 2, 0)), 'ICAO LTO Cycle times'!$D$7,VLOOKUP($A653,' Taxi out times'!$B$484:$C$1071, 2, 0)*60)</f>
        <v>1140</v>
      </c>
      <c r="D653" s="30">
        <f>IF(ISNA(VLOOKUP($A653,' Taxi out times'!$B$1072:$C$1692, 2, 0)), 'ICAO LTO Cycle times'!$D$7,VLOOKUP($A653,' Taxi out times'!$B$1072:$C$1692, 2, 0)*60)</f>
        <v>1140</v>
      </c>
      <c r="E653" s="30">
        <f>IF(ISNA(VLOOKUP($A653,' Taxi out times'!$B$1693:$C$2329, 2, 0)), 'ICAO LTO Cycle times'!$D$7,VLOOKUP($A653,' Taxi out times'!$B$1693:$C$2329, 2, 0)*60)</f>
        <v>1140</v>
      </c>
      <c r="F653" s="30">
        <f>IF(ISNA(VLOOKUP($A653,' Taxi out times'!$B$2330:$C$2997, 2, 0)), 'ICAO LTO Cycle times'!$D$7,VLOOKUP($A653,' Taxi out times'!$B$2330:$C$2997, 2, 0)*60)</f>
        <v>600.34285714285716</v>
      </c>
      <c r="G653" s="30">
        <f>IF(ISNA(VLOOKUP($A653,' Taxi out times'!$B$2998:$C$3661, 2, 0)), 'ICAO LTO Cycle times'!$D$7,VLOOKUP($A653,' Taxi out times'!$B$2998:$C$3661, 2, 0)*60)</f>
        <v>591.56549520766771</v>
      </c>
      <c r="H653" s="30">
        <f>IF(ISNA(VLOOKUP($A653,' Taxi out times'!$B$3662:$C$4362, 2, 0)), 'ICAO LTO Cycle times'!$D$7,VLOOKUP($A653,' Taxi out times'!$B$3662:$C$4362, 2, 0)*60)</f>
        <v>596.47058823529414</v>
      </c>
      <c r="I653" s="30">
        <f>IF(ISNA(VLOOKUP($A653,' Taxi out times'!$B$4363:$C$5052, 2, 0)), 'ICAO LTO Cycle times'!$D$7,VLOOKUP($A653,' Taxi out times'!$B$4363:$C$5052, 2, 0)*60)</f>
        <v>1140</v>
      </c>
      <c r="J653" s="30">
        <f>IF(ISNA(VLOOKUP($A653,' Taxi out times'!$B$5053:$C$5713, 2, 0)), 'ICAO LTO Cycle times'!$D$7,VLOOKUP($A653,' Taxi out times'!$B$5053:$C$5713, 2, 0)*60)</f>
        <v>1140</v>
      </c>
      <c r="K653" s="30">
        <f>IF(ISNA(VLOOKUP($A653,' Taxi out times'!$B$5714:$C$6466, 2, 0)), 'ICAO LTO Cycle times'!$D$7,VLOOKUP($A653,' Taxi out times'!$B$5713:$C$6466, 2, 0)*60)</f>
        <v>586.18181818181813</v>
      </c>
      <c r="L653" s="30">
        <f>IF(ISNA(VLOOKUP($A653,' Taxi out times'!$B$6467:$C$7195, 2, 0)), 'ICAO LTO Cycle times'!$D$7,VLOOKUP($A653,' Taxi out times'!$B$6467:$C$7195, 2, 0)*60)</f>
        <v>711.37931034482756</v>
      </c>
      <c r="M653" s="30">
        <f>IF(ISNA(VLOOKUP($A653,'Taxi in times'!$B$2:$C$483, 2, 0)), 'ICAO LTO Cycle times'!$D$8,VLOOKUP($A653,'Taxi in times'!$B$2:$C$483, 2, 0)*60)</f>
        <v>420</v>
      </c>
      <c r="N653" s="30">
        <f>IF(ISNA(VLOOKUP($A653,'Taxi in times'!$B$483:$C$1074, 2, 0)), 'ICAO LTO Cycle times'!$D$8,VLOOKUP($A653,'Taxi in times'!$B$483:$C$1074, 2, 0)*60)</f>
        <v>420</v>
      </c>
      <c r="O653" s="30">
        <f>IF(ISNA(VLOOKUP($A653,'Taxi in times'!$B$1074:$C$1700, 2, 0)), 'ICAO LTO Cycle times'!$D$8,VLOOKUP($A653,'Taxi in times'!$B$1074:$C$1700, 2, 0)*60)</f>
        <v>420</v>
      </c>
      <c r="P653" s="30">
        <f>IF(ISNA(VLOOKUP($A653,'Taxi in times'!$B$1700:$C$2346, 2, 0)), 'ICAO LTO Cycle times'!$D$8,VLOOKUP($A653,'Taxi in times'!$B$1700:$C$2346, 2, 0)*60)</f>
        <v>420</v>
      </c>
      <c r="Q653" s="30">
        <f>IF(ISNA(VLOOKUP($A653,'Taxi in times'!$B$2346:$C$3020, 2, 0)), 'ICAO LTO Cycle times'!$D$8,VLOOKUP($A653,'Taxi in times'!$B$2346:$C$3020, 2, 0)*60)</f>
        <v>416.91428571428571</v>
      </c>
      <c r="R653" s="30">
        <f>IF(ISNA(VLOOKUP($A653,'Taxi in times'!$B$3020:$C$3684, 2, 0)), 'ICAO LTO Cycle times'!$D$8,VLOOKUP($A653,'Taxi in times'!$B$3020:$C$3684, 2, 0)*60)</f>
        <v>454.23076923076923</v>
      </c>
      <c r="S653" s="30">
        <f>IF(ISNA(VLOOKUP($A653,'Taxi in times'!$B$3684:$C$4389, 2, 0)), 'ICAO LTO Cycle times'!$D$8,VLOOKUP($A653,'Taxi in times'!$B$3684:$C$4389, 2, 0)*60)</f>
        <v>414</v>
      </c>
      <c r="T653" s="30">
        <f>IF(ISNA(VLOOKUP($A653,'Taxi in times'!$B$4389:$C$5084, 2, 0)), 'ICAO LTO Cycle times'!$D$8,VLOOKUP($A653,'Taxi in times'!$B$4389:$C$5084, 2, 0)*60)</f>
        <v>420</v>
      </c>
      <c r="U653" s="30">
        <f>IF(ISNA(VLOOKUP($A653,'Taxi in times'!$B$5085:$C$5749, 2, 0)), 'ICAO LTO Cycle times'!$D$8,VLOOKUP($A653,'Taxi in times'!$B$5085:$C$5749, 2, 0)*60)</f>
        <v>420</v>
      </c>
      <c r="V653" s="30">
        <f>IF(ISNA(VLOOKUP($A653,'Taxi in times'!$B$5750:$C$6509, 2, 0)), 'ICAO LTO Cycle times'!$D$8,VLOOKUP($A653,'Taxi in times'!$B$5750:$C$6509, 2, 0)*60)</f>
        <v>416</v>
      </c>
      <c r="W653" s="30">
        <f>IF(ISNA(VLOOKUP($A653,'Taxi in times'!$B$6510:$C$7239, 2, 0)), 'ICAO LTO Cycle times'!$D$8,VLOOKUP($A653,'Taxi in times'!$B$6510:$C$7239, 2, 0)*60)</f>
        <v>457.00389105058366</v>
      </c>
    </row>
    <row r="654" spans="1:23">
      <c r="A654" s="3" t="s">
        <v>888</v>
      </c>
      <c r="B654" s="30">
        <f>IF(ISNA(VLOOKUP($A654,' Taxi out times'!$B$2:$C$483, 2, 0)), 'ICAO LTO Cycle times'!$D$7,VLOOKUP($A654,' Taxi out times'!$B$2:$C$483, 2, 0)*60)</f>
        <v>1140</v>
      </c>
      <c r="C654" s="30">
        <f>IF(ISNA(VLOOKUP($A654,' Taxi out times'!$B$484:$C$1071, 2, 0)), 'ICAO LTO Cycle times'!$D$7,VLOOKUP($A654,' Taxi out times'!$B$484:$C$1071, 2, 0)*60)</f>
        <v>1140</v>
      </c>
      <c r="D654" s="30">
        <f>IF(ISNA(VLOOKUP($A654,' Taxi out times'!$B$1072:$C$1692, 2, 0)), 'ICAO LTO Cycle times'!$D$7,VLOOKUP($A654,' Taxi out times'!$B$1072:$C$1692, 2, 0)*60)</f>
        <v>1140</v>
      </c>
      <c r="E654" s="30">
        <f>IF(ISNA(VLOOKUP($A654,' Taxi out times'!$B$1693:$C$2329, 2, 0)), 'ICAO LTO Cycle times'!$D$7,VLOOKUP($A654,' Taxi out times'!$B$1693:$C$2329, 2, 0)*60)</f>
        <v>471.79331306990878</v>
      </c>
      <c r="F654" s="30">
        <f>IF(ISNA(VLOOKUP($A654,' Taxi out times'!$B$2330:$C$2997, 2, 0)), 'ICAO LTO Cycle times'!$D$7,VLOOKUP($A654,' Taxi out times'!$B$2330:$C$2997, 2, 0)*60)</f>
        <v>568.92655367231635</v>
      </c>
      <c r="G654" s="30">
        <f>IF(ISNA(VLOOKUP($A654,' Taxi out times'!$B$2998:$C$3661, 2, 0)), 'ICAO LTO Cycle times'!$D$7,VLOOKUP($A654,' Taxi out times'!$B$2998:$C$3661, 2, 0)*60)</f>
        <v>397.86407766990294</v>
      </c>
      <c r="H654" s="30">
        <f>IF(ISNA(VLOOKUP($A654,' Taxi out times'!$B$3662:$C$4362, 2, 0)), 'ICAO LTO Cycle times'!$D$7,VLOOKUP($A654,' Taxi out times'!$B$3662:$C$4362, 2, 0)*60)</f>
        <v>315.56313993174064</v>
      </c>
      <c r="I654" s="30">
        <f>IF(ISNA(VLOOKUP($A654,' Taxi out times'!$B$4363:$C$5052, 2, 0)), 'ICAO LTO Cycle times'!$D$7,VLOOKUP($A654,' Taxi out times'!$B$4363:$C$5052, 2, 0)*60)</f>
        <v>341.36842105263156</v>
      </c>
      <c r="J654" s="30">
        <f>IF(ISNA(VLOOKUP($A654,' Taxi out times'!$B$5053:$C$5713, 2, 0)), 'ICAO LTO Cycle times'!$D$7,VLOOKUP($A654,' Taxi out times'!$B$5053:$C$5713, 2, 0)*60)</f>
        <v>353.75</v>
      </c>
      <c r="K654" s="30">
        <f>IF(ISNA(VLOOKUP($A654,' Taxi out times'!$B$5714:$C$6466, 2, 0)), 'ICAO LTO Cycle times'!$D$7,VLOOKUP($A654,' Taxi out times'!$B$5713:$C$6466, 2, 0)*60)</f>
        <v>338.21917808219177</v>
      </c>
      <c r="L654" s="30">
        <f>IF(ISNA(VLOOKUP($A654,' Taxi out times'!$B$6467:$C$7195, 2, 0)), 'ICAO LTO Cycle times'!$D$7,VLOOKUP($A654,' Taxi out times'!$B$6467:$C$7195, 2, 0)*60)</f>
        <v>355.23178807947016</v>
      </c>
      <c r="M654" s="30">
        <f>IF(ISNA(VLOOKUP($A654,'Taxi in times'!$B$2:$C$483, 2, 0)), 'ICAO LTO Cycle times'!$D$8,VLOOKUP($A654,'Taxi in times'!$B$2:$C$483, 2, 0)*60)</f>
        <v>420</v>
      </c>
      <c r="N654" s="30">
        <f>IF(ISNA(VLOOKUP($A654,'Taxi in times'!$B$483:$C$1074, 2, 0)), 'ICAO LTO Cycle times'!$D$8,VLOOKUP($A654,'Taxi in times'!$B$483:$C$1074, 2, 0)*60)</f>
        <v>420</v>
      </c>
      <c r="O654" s="30">
        <f>IF(ISNA(VLOOKUP($A654,'Taxi in times'!$B$1074:$C$1700, 2, 0)), 'ICAO LTO Cycle times'!$D$8,VLOOKUP($A654,'Taxi in times'!$B$1074:$C$1700, 2, 0)*60)</f>
        <v>420</v>
      </c>
      <c r="P654" s="30">
        <f>IF(ISNA(VLOOKUP($A654,'Taxi in times'!$B$1700:$C$2346, 2, 0)), 'ICAO LTO Cycle times'!$D$8,VLOOKUP($A654,'Taxi in times'!$B$1700:$C$2346, 2, 0)*60)</f>
        <v>320.60790273556228</v>
      </c>
      <c r="Q654" s="30">
        <f>IF(ISNA(VLOOKUP($A654,'Taxi in times'!$B$2346:$C$3020, 2, 0)), 'ICAO LTO Cycle times'!$D$8,VLOOKUP($A654,'Taxi in times'!$B$2346:$C$3020, 2, 0)*60)</f>
        <v>282.82485875706215</v>
      </c>
      <c r="R654" s="30">
        <f>IF(ISNA(VLOOKUP($A654,'Taxi in times'!$B$3020:$C$3684, 2, 0)), 'ICAO LTO Cycle times'!$D$8,VLOOKUP($A654,'Taxi in times'!$B$3020:$C$3684, 2, 0)*60)</f>
        <v>290.92682926829269</v>
      </c>
      <c r="S654" s="30">
        <f>IF(ISNA(VLOOKUP($A654,'Taxi in times'!$B$3684:$C$4389, 2, 0)), 'ICAO LTO Cycle times'!$D$8,VLOOKUP($A654,'Taxi in times'!$B$3684:$C$4389, 2, 0)*60)</f>
        <v>280.34482758620692</v>
      </c>
      <c r="T654" s="30">
        <f>IF(ISNA(VLOOKUP($A654,'Taxi in times'!$B$4389:$C$5084, 2, 0)), 'ICAO LTO Cycle times'!$D$8,VLOOKUP($A654,'Taxi in times'!$B$4389:$C$5084, 2, 0)*60)</f>
        <v>271.26315789473682</v>
      </c>
      <c r="U654" s="30">
        <f>IF(ISNA(VLOOKUP($A654,'Taxi in times'!$B$5085:$C$5749, 2, 0)), 'ICAO LTO Cycle times'!$D$8,VLOOKUP($A654,'Taxi in times'!$B$5085:$C$5749, 2, 0)*60)</f>
        <v>243.75</v>
      </c>
      <c r="V654" s="30">
        <f>IF(ISNA(VLOOKUP($A654,'Taxi in times'!$B$5750:$C$6509, 2, 0)), 'ICAO LTO Cycle times'!$D$8,VLOOKUP($A654,'Taxi in times'!$B$5750:$C$6509, 2, 0)*60)</f>
        <v>271.64383561643837</v>
      </c>
      <c r="W654" s="30">
        <f>IF(ISNA(VLOOKUP($A654,'Taxi in times'!$B$6510:$C$7239, 2, 0)), 'ICAO LTO Cycle times'!$D$8,VLOOKUP($A654,'Taxi in times'!$B$6510:$C$7239, 2, 0)*60)</f>
        <v>245.13157894736841</v>
      </c>
    </row>
    <row r="655" spans="1:23">
      <c r="A655" s="3" t="s">
        <v>1289</v>
      </c>
      <c r="B655" s="30">
        <f>IF(ISNA(VLOOKUP($A655,' Taxi out times'!$B$2:$C$483, 2, 0)), 'ICAO LTO Cycle times'!$D$7,VLOOKUP($A655,' Taxi out times'!$B$2:$C$483, 2, 0)*60)</f>
        <v>1140</v>
      </c>
      <c r="C655" s="30">
        <f>IF(ISNA(VLOOKUP($A655,' Taxi out times'!$B$484:$C$1071, 2, 0)), 'ICAO LTO Cycle times'!$D$7,VLOOKUP($A655,' Taxi out times'!$B$484:$C$1071, 2, 0)*60)</f>
        <v>1140</v>
      </c>
      <c r="D655" s="30">
        <f>IF(ISNA(VLOOKUP($A655,' Taxi out times'!$B$1072:$C$1692, 2, 0)), 'ICAO LTO Cycle times'!$D$7,VLOOKUP($A655,' Taxi out times'!$B$1072:$C$1692, 2, 0)*60)</f>
        <v>1140</v>
      </c>
      <c r="E655" s="30">
        <f>IF(ISNA(VLOOKUP($A655,' Taxi out times'!$B$1693:$C$2329, 2, 0)), 'ICAO LTO Cycle times'!$D$7,VLOOKUP($A655,' Taxi out times'!$B$1693:$C$2329, 2, 0)*60)</f>
        <v>1140</v>
      </c>
      <c r="F655" s="30">
        <f>IF(ISNA(VLOOKUP($A655,' Taxi out times'!$B$2330:$C$2997, 2, 0)), 'ICAO LTO Cycle times'!$D$7,VLOOKUP($A655,' Taxi out times'!$B$2330:$C$2997, 2, 0)*60)</f>
        <v>1140</v>
      </c>
      <c r="G655" s="30">
        <f>IF(ISNA(VLOOKUP($A655,' Taxi out times'!$B$2998:$C$3661, 2, 0)), 'ICAO LTO Cycle times'!$D$7,VLOOKUP($A655,' Taxi out times'!$B$2998:$C$3661, 2, 0)*60)</f>
        <v>1140</v>
      </c>
      <c r="H655" s="30">
        <f>IF(ISNA(VLOOKUP($A655,' Taxi out times'!$B$3662:$C$4362, 2, 0)), 'ICAO LTO Cycle times'!$D$7,VLOOKUP($A655,' Taxi out times'!$B$3662:$C$4362, 2, 0)*60)</f>
        <v>1140</v>
      </c>
      <c r="I655" s="30">
        <f>IF(ISNA(VLOOKUP($A655,' Taxi out times'!$B$4363:$C$5052, 2, 0)), 'ICAO LTO Cycle times'!$D$7,VLOOKUP($A655,' Taxi out times'!$B$4363:$C$5052, 2, 0)*60)</f>
        <v>1140</v>
      </c>
      <c r="J655" s="30">
        <f>IF(ISNA(VLOOKUP($A655,' Taxi out times'!$B$5053:$C$5713, 2, 0)), 'ICAO LTO Cycle times'!$D$7,VLOOKUP($A655,' Taxi out times'!$B$5053:$C$5713, 2, 0)*60)</f>
        <v>1140</v>
      </c>
      <c r="K655" s="30">
        <f>IF(ISNA(VLOOKUP($A655,' Taxi out times'!$B$5714:$C$6466, 2, 0)), 'ICAO LTO Cycle times'!$D$7,VLOOKUP($A655,' Taxi out times'!$B$5713:$C$6466, 2, 0)*60)</f>
        <v>430.26737967914437</v>
      </c>
      <c r="L655" s="30">
        <f>IF(ISNA(VLOOKUP($A655,' Taxi out times'!$B$6467:$C$7195, 2, 0)), 'ICAO LTO Cycle times'!$D$7,VLOOKUP($A655,' Taxi out times'!$B$6467:$C$7195, 2, 0)*60)</f>
        <v>400.3473945409429</v>
      </c>
      <c r="M655" s="30">
        <f>IF(ISNA(VLOOKUP($A655,'Taxi in times'!$B$2:$C$483, 2, 0)), 'ICAO LTO Cycle times'!$D$8,VLOOKUP($A655,'Taxi in times'!$B$2:$C$483, 2, 0)*60)</f>
        <v>420</v>
      </c>
      <c r="N655" s="30">
        <f>IF(ISNA(VLOOKUP($A655,'Taxi in times'!$B$483:$C$1074, 2, 0)), 'ICAO LTO Cycle times'!$D$8,VLOOKUP($A655,'Taxi in times'!$B$483:$C$1074, 2, 0)*60)</f>
        <v>420</v>
      </c>
      <c r="O655" s="30">
        <f>IF(ISNA(VLOOKUP($A655,'Taxi in times'!$B$1074:$C$1700, 2, 0)), 'ICAO LTO Cycle times'!$D$8,VLOOKUP($A655,'Taxi in times'!$B$1074:$C$1700, 2, 0)*60)</f>
        <v>420</v>
      </c>
      <c r="P655" s="30">
        <f>IF(ISNA(VLOOKUP($A655,'Taxi in times'!$B$1700:$C$2346, 2, 0)), 'ICAO LTO Cycle times'!$D$8,VLOOKUP($A655,'Taxi in times'!$B$1700:$C$2346, 2, 0)*60)</f>
        <v>420</v>
      </c>
      <c r="Q655" s="30">
        <f>IF(ISNA(VLOOKUP($A655,'Taxi in times'!$B$2346:$C$3020, 2, 0)), 'ICAO LTO Cycle times'!$D$8,VLOOKUP($A655,'Taxi in times'!$B$2346:$C$3020, 2, 0)*60)</f>
        <v>420</v>
      </c>
      <c r="R655" s="30">
        <f>IF(ISNA(VLOOKUP($A655,'Taxi in times'!$B$3020:$C$3684, 2, 0)), 'ICAO LTO Cycle times'!$D$8,VLOOKUP($A655,'Taxi in times'!$B$3020:$C$3684, 2, 0)*60)</f>
        <v>420</v>
      </c>
      <c r="S655" s="30">
        <f>IF(ISNA(VLOOKUP($A655,'Taxi in times'!$B$3684:$C$4389, 2, 0)), 'ICAO LTO Cycle times'!$D$8,VLOOKUP($A655,'Taxi in times'!$B$3684:$C$4389, 2, 0)*60)</f>
        <v>420</v>
      </c>
      <c r="T655" s="30">
        <f>IF(ISNA(VLOOKUP($A655,'Taxi in times'!$B$4389:$C$5084, 2, 0)), 'ICAO LTO Cycle times'!$D$8,VLOOKUP($A655,'Taxi in times'!$B$4389:$C$5084, 2, 0)*60)</f>
        <v>420</v>
      </c>
      <c r="U655" s="30">
        <f>IF(ISNA(VLOOKUP($A655,'Taxi in times'!$B$5085:$C$5749, 2, 0)), 'ICAO LTO Cycle times'!$D$8,VLOOKUP($A655,'Taxi in times'!$B$5085:$C$5749, 2, 0)*60)</f>
        <v>420</v>
      </c>
      <c r="V655" s="30">
        <f>IF(ISNA(VLOOKUP($A655,'Taxi in times'!$B$5750:$C$6509, 2, 0)), 'ICAO LTO Cycle times'!$D$8,VLOOKUP($A655,'Taxi in times'!$B$5750:$C$6509, 2, 0)*60)</f>
        <v>315.2</v>
      </c>
      <c r="W655" s="30">
        <f>IF(ISNA(VLOOKUP($A655,'Taxi in times'!$B$6510:$C$7239, 2, 0)), 'ICAO LTO Cycle times'!$D$8,VLOOKUP($A655,'Taxi in times'!$B$6510:$C$7239, 2, 0)*60)</f>
        <v>294.14999999999998</v>
      </c>
    </row>
    <row r="656" spans="1:23">
      <c r="A656" s="3" t="s">
        <v>889</v>
      </c>
      <c r="B656" s="30">
        <f>IF(ISNA(VLOOKUP($A656,' Taxi out times'!$B$2:$C$483, 2, 0)), 'ICAO LTO Cycle times'!$D$7,VLOOKUP($A656,' Taxi out times'!$B$2:$C$483, 2, 0)*60)</f>
        <v>1140</v>
      </c>
      <c r="C656" s="30">
        <f>IF(ISNA(VLOOKUP($A656,' Taxi out times'!$B$484:$C$1071, 2, 0)), 'ICAO LTO Cycle times'!$D$7,VLOOKUP($A656,' Taxi out times'!$B$484:$C$1071, 2, 0)*60)</f>
        <v>662.01117318435752</v>
      </c>
      <c r="D656" s="30">
        <f>IF(ISNA(VLOOKUP($A656,' Taxi out times'!$B$1072:$C$1692, 2, 0)), 'ICAO LTO Cycle times'!$D$7,VLOOKUP($A656,' Taxi out times'!$B$1072:$C$1692, 2, 0)*60)</f>
        <v>670.85324232081916</v>
      </c>
      <c r="E656" s="30">
        <f>IF(ISNA(VLOOKUP($A656,' Taxi out times'!$B$1693:$C$2329, 2, 0)), 'ICAO LTO Cycle times'!$D$7,VLOOKUP($A656,' Taxi out times'!$B$1693:$C$2329, 2, 0)*60)</f>
        <v>649.73913043478262</v>
      </c>
      <c r="F656" s="30">
        <f>IF(ISNA(VLOOKUP($A656,' Taxi out times'!$B$2330:$C$2997, 2, 0)), 'ICAO LTO Cycle times'!$D$7,VLOOKUP($A656,' Taxi out times'!$B$2330:$C$2997, 2, 0)*60)</f>
        <v>743.20693391115924</v>
      </c>
      <c r="G656" s="30">
        <f>IF(ISNA(VLOOKUP($A656,' Taxi out times'!$B$2998:$C$3661, 2, 0)), 'ICAO LTO Cycle times'!$D$7,VLOOKUP($A656,' Taxi out times'!$B$2998:$C$3661, 2, 0)*60)</f>
        <v>589.39467312348677</v>
      </c>
      <c r="H656" s="30">
        <f>IF(ISNA(VLOOKUP($A656,' Taxi out times'!$B$3662:$C$4362, 2, 0)), 'ICAO LTO Cycle times'!$D$7,VLOOKUP($A656,' Taxi out times'!$B$3662:$C$4362, 2, 0)*60)</f>
        <v>539.39546599496225</v>
      </c>
      <c r="I656" s="30">
        <f>IF(ISNA(VLOOKUP($A656,' Taxi out times'!$B$4363:$C$5052, 2, 0)), 'ICAO LTO Cycle times'!$D$7,VLOOKUP($A656,' Taxi out times'!$B$4363:$C$5052, 2, 0)*60)</f>
        <v>590.20408163265301</v>
      </c>
      <c r="J656" s="30">
        <f>IF(ISNA(VLOOKUP($A656,' Taxi out times'!$B$5053:$C$5713, 2, 0)), 'ICAO LTO Cycle times'!$D$7,VLOOKUP($A656,' Taxi out times'!$B$5053:$C$5713, 2, 0)*60)</f>
        <v>652.61583011583014</v>
      </c>
      <c r="K656" s="30">
        <f>IF(ISNA(VLOOKUP($A656,' Taxi out times'!$B$5714:$C$6466, 2, 0)), 'ICAO LTO Cycle times'!$D$7,VLOOKUP($A656,' Taxi out times'!$B$5713:$C$6466, 2, 0)*60)</f>
        <v>653.66008911521328</v>
      </c>
      <c r="L656" s="30">
        <f>IF(ISNA(VLOOKUP($A656,' Taxi out times'!$B$6467:$C$7195, 2, 0)), 'ICAO LTO Cycle times'!$D$7,VLOOKUP($A656,' Taxi out times'!$B$6467:$C$7195, 2, 0)*60)</f>
        <v>632.6002166847237</v>
      </c>
      <c r="M656" s="30">
        <f>IF(ISNA(VLOOKUP($A656,'Taxi in times'!$B$2:$C$483, 2, 0)), 'ICAO LTO Cycle times'!$D$8,VLOOKUP($A656,'Taxi in times'!$B$2:$C$483, 2, 0)*60)</f>
        <v>420</v>
      </c>
      <c r="N656" s="30">
        <f>IF(ISNA(VLOOKUP($A656,'Taxi in times'!$B$483:$C$1074, 2, 0)), 'ICAO LTO Cycle times'!$D$8,VLOOKUP($A656,'Taxi in times'!$B$483:$C$1074, 2, 0)*60)</f>
        <v>315.29411764705884</v>
      </c>
      <c r="O656" s="30">
        <f>IF(ISNA(VLOOKUP($A656,'Taxi in times'!$B$1074:$C$1700, 2, 0)), 'ICAO LTO Cycle times'!$D$8,VLOOKUP($A656,'Taxi in times'!$B$1074:$C$1700, 2, 0)*60)</f>
        <v>362.96052631578948</v>
      </c>
      <c r="P656" s="30">
        <f>IF(ISNA(VLOOKUP($A656,'Taxi in times'!$B$1700:$C$2346, 2, 0)), 'ICAO LTO Cycle times'!$D$8,VLOOKUP($A656,'Taxi in times'!$B$1700:$C$2346, 2, 0)*60)</f>
        <v>366.33863965267727</v>
      </c>
      <c r="Q656" s="30">
        <f>IF(ISNA(VLOOKUP($A656,'Taxi in times'!$B$2346:$C$3020, 2, 0)), 'ICAO LTO Cycle times'!$D$8,VLOOKUP($A656,'Taxi in times'!$B$2346:$C$3020, 2, 0)*60)</f>
        <v>417.47027027027025</v>
      </c>
      <c r="R656" s="30">
        <f>IF(ISNA(VLOOKUP($A656,'Taxi in times'!$B$3020:$C$3684, 2, 0)), 'ICAO LTO Cycle times'!$D$8,VLOOKUP($A656,'Taxi in times'!$B$3020:$C$3684, 2, 0)*60)</f>
        <v>456.57701711491444</v>
      </c>
      <c r="S656" s="30">
        <f>IF(ISNA(VLOOKUP($A656,'Taxi in times'!$B$3684:$C$4389, 2, 0)), 'ICAO LTO Cycle times'!$D$8,VLOOKUP($A656,'Taxi in times'!$B$3684:$C$4389, 2, 0)*60)</f>
        <v>453.33904109589042</v>
      </c>
      <c r="T656" s="30">
        <f>IF(ISNA(VLOOKUP($A656,'Taxi in times'!$B$4389:$C$5084, 2, 0)), 'ICAO LTO Cycle times'!$D$8,VLOOKUP($A656,'Taxi in times'!$B$4389:$C$5084, 2, 0)*60)</f>
        <v>423.95184135977337</v>
      </c>
      <c r="U656" s="30">
        <f>IF(ISNA(VLOOKUP($A656,'Taxi in times'!$B$5085:$C$5749, 2, 0)), 'ICAO LTO Cycle times'!$D$8,VLOOKUP($A656,'Taxi in times'!$B$5085:$C$5749, 2, 0)*60)</f>
        <v>279.27745664739882</v>
      </c>
      <c r="V656" s="30">
        <f>IF(ISNA(VLOOKUP($A656,'Taxi in times'!$B$5750:$C$6509, 2, 0)), 'ICAO LTO Cycle times'!$D$8,VLOOKUP($A656,'Taxi in times'!$B$5750:$C$6509, 2, 0)*60)</f>
        <v>287.82386726228464</v>
      </c>
      <c r="W656" s="30">
        <f>IF(ISNA(VLOOKUP($A656,'Taxi in times'!$B$6510:$C$7239, 2, 0)), 'ICAO LTO Cycle times'!$D$8,VLOOKUP($A656,'Taxi in times'!$B$6510:$C$7239, 2, 0)*60)</f>
        <v>259.66359196961474</v>
      </c>
    </row>
    <row r="657" spans="1:23">
      <c r="A657" s="3" t="s">
        <v>890</v>
      </c>
      <c r="B657" s="30">
        <f>IF(ISNA(VLOOKUP($A657,' Taxi out times'!$B$2:$C$483, 2, 0)), 'ICAO LTO Cycle times'!$D$7,VLOOKUP($A657,' Taxi out times'!$B$2:$C$483, 2, 0)*60)</f>
        <v>622.18181818181813</v>
      </c>
      <c r="C657" s="30">
        <f>IF(ISNA(VLOOKUP($A657,' Taxi out times'!$B$484:$C$1071, 2, 0)), 'ICAO LTO Cycle times'!$D$7,VLOOKUP($A657,' Taxi out times'!$B$484:$C$1071, 2, 0)*60)</f>
        <v>701.53591160220992</v>
      </c>
      <c r="D657" s="30">
        <f>IF(ISNA(VLOOKUP($A657,' Taxi out times'!$B$1072:$C$1692, 2, 0)), 'ICAO LTO Cycle times'!$D$7,VLOOKUP($A657,' Taxi out times'!$B$1072:$C$1692, 2, 0)*60)</f>
        <v>695.53253211769584</v>
      </c>
      <c r="E657" s="30">
        <f>IF(ISNA(VLOOKUP($A657,' Taxi out times'!$B$1693:$C$2329, 2, 0)), 'ICAO LTO Cycle times'!$D$7,VLOOKUP($A657,' Taxi out times'!$B$1693:$C$2329, 2, 0)*60)</f>
        <v>757.64966740576494</v>
      </c>
      <c r="F657" s="30">
        <f>IF(ISNA(VLOOKUP($A657,' Taxi out times'!$B$2330:$C$2997, 2, 0)), 'ICAO LTO Cycle times'!$D$7,VLOOKUP($A657,' Taxi out times'!$B$2330:$C$2997, 2, 0)*60)</f>
        <v>745.02291475710365</v>
      </c>
      <c r="G657" s="30">
        <f>IF(ISNA(VLOOKUP($A657,' Taxi out times'!$B$2998:$C$3661, 2, 0)), 'ICAO LTO Cycle times'!$D$7,VLOOKUP($A657,' Taxi out times'!$B$2998:$C$3661, 2, 0)*60)</f>
        <v>615.61277033985584</v>
      </c>
      <c r="H657" s="30">
        <f>IF(ISNA(VLOOKUP($A657,' Taxi out times'!$B$3662:$C$4362, 2, 0)), 'ICAO LTO Cycle times'!$D$7,VLOOKUP($A657,' Taxi out times'!$B$3662:$C$4362, 2, 0)*60)</f>
        <v>681.3698630136987</v>
      </c>
      <c r="I657" s="30">
        <f>IF(ISNA(VLOOKUP($A657,' Taxi out times'!$B$4363:$C$5052, 2, 0)), 'ICAO LTO Cycle times'!$D$7,VLOOKUP($A657,' Taxi out times'!$B$4363:$C$5052, 2, 0)*60)</f>
        <v>670.30052592036066</v>
      </c>
      <c r="J657" s="30">
        <f>IF(ISNA(VLOOKUP($A657,' Taxi out times'!$B$5053:$C$5713, 2, 0)), 'ICAO LTO Cycle times'!$D$7,VLOOKUP($A657,' Taxi out times'!$B$5053:$C$5713, 2, 0)*60)</f>
        <v>683.32943652092592</v>
      </c>
      <c r="K657" s="30">
        <f>IF(ISNA(VLOOKUP($A657,' Taxi out times'!$B$5714:$C$6466, 2, 0)), 'ICAO LTO Cycle times'!$D$7,VLOOKUP($A657,' Taxi out times'!$B$5713:$C$6466, 2, 0)*60)</f>
        <v>639.48337100419758</v>
      </c>
      <c r="L657" s="30">
        <f>IF(ISNA(VLOOKUP($A657,' Taxi out times'!$B$6467:$C$7195, 2, 0)), 'ICAO LTO Cycle times'!$D$7,VLOOKUP($A657,' Taxi out times'!$B$6467:$C$7195, 2, 0)*60)</f>
        <v>675.53154058808752</v>
      </c>
      <c r="M657" s="30">
        <f>IF(ISNA(VLOOKUP($A657,'Taxi in times'!$B$2:$C$483, 2, 0)), 'ICAO LTO Cycle times'!$D$8,VLOOKUP($A657,'Taxi in times'!$B$2:$C$483, 2, 0)*60)</f>
        <v>343.92523364485982</v>
      </c>
      <c r="N657" s="30">
        <f>IF(ISNA(VLOOKUP($A657,'Taxi in times'!$B$483:$C$1074, 2, 0)), 'ICAO LTO Cycle times'!$D$8,VLOOKUP($A657,'Taxi in times'!$B$483:$C$1074, 2, 0)*60)</f>
        <v>332.59691980881576</v>
      </c>
      <c r="O657" s="30">
        <f>IF(ISNA(VLOOKUP($A657,'Taxi in times'!$B$1074:$C$1700, 2, 0)), 'ICAO LTO Cycle times'!$D$8,VLOOKUP($A657,'Taxi in times'!$B$1074:$C$1700, 2, 0)*60)</f>
        <v>323.4847853272197</v>
      </c>
      <c r="P657" s="30">
        <f>IF(ISNA(VLOOKUP($A657,'Taxi in times'!$B$1700:$C$2346, 2, 0)), 'ICAO LTO Cycle times'!$D$8,VLOOKUP($A657,'Taxi in times'!$B$1700:$C$2346, 2, 0)*60)</f>
        <v>357.22717149220489</v>
      </c>
      <c r="Q657" s="30">
        <f>IF(ISNA(VLOOKUP($A657,'Taxi in times'!$B$2346:$C$3020, 2, 0)), 'ICAO LTO Cycle times'!$D$8,VLOOKUP($A657,'Taxi in times'!$B$2346:$C$3020, 2, 0)*60)</f>
        <v>343.81868131868129</v>
      </c>
      <c r="R657" s="30">
        <f>IF(ISNA(VLOOKUP($A657,'Taxi in times'!$B$3020:$C$3684, 2, 0)), 'ICAO LTO Cycle times'!$D$8,VLOOKUP($A657,'Taxi in times'!$B$3020:$C$3684, 2, 0)*60)</f>
        <v>340.52029136316338</v>
      </c>
      <c r="S657" s="30">
        <f>IF(ISNA(VLOOKUP($A657,'Taxi in times'!$B$3684:$C$4389, 2, 0)), 'ICAO LTO Cycle times'!$D$8,VLOOKUP($A657,'Taxi in times'!$B$3684:$C$4389, 2, 0)*60)</f>
        <v>330.68882175226582</v>
      </c>
      <c r="T657" s="30">
        <f>IF(ISNA(VLOOKUP($A657,'Taxi in times'!$B$4389:$C$5084, 2, 0)), 'ICAO LTO Cycle times'!$D$8,VLOOKUP($A657,'Taxi in times'!$B$4389:$C$5084, 2, 0)*60)</f>
        <v>357.71665410700831</v>
      </c>
      <c r="U657" s="30">
        <f>IF(ISNA(VLOOKUP($A657,'Taxi in times'!$B$5085:$C$5749, 2, 0)), 'ICAO LTO Cycle times'!$D$8,VLOOKUP($A657,'Taxi in times'!$B$5085:$C$5749, 2, 0)*60)</f>
        <v>390.78541374474054</v>
      </c>
      <c r="V657" s="30">
        <f>IF(ISNA(VLOOKUP($A657,'Taxi in times'!$B$5750:$C$6509, 2, 0)), 'ICAO LTO Cycle times'!$D$8,VLOOKUP($A657,'Taxi in times'!$B$5750:$C$6509, 2, 0)*60)</f>
        <v>385.60929648241205</v>
      </c>
      <c r="W657" s="30">
        <f>IF(ISNA(VLOOKUP($A657,'Taxi in times'!$B$6510:$C$7239, 2, 0)), 'ICAO LTO Cycle times'!$D$8,VLOOKUP($A657,'Taxi in times'!$B$6510:$C$7239, 2, 0)*60)</f>
        <v>404.9132511943676</v>
      </c>
    </row>
    <row r="658" spans="1:23">
      <c r="A658" s="3" t="s">
        <v>891</v>
      </c>
      <c r="B658" s="30">
        <f>IF(ISNA(VLOOKUP($A658,' Taxi out times'!$B$2:$C$483, 2, 0)), 'ICAO LTO Cycle times'!$D$7,VLOOKUP($A658,' Taxi out times'!$B$2:$C$483, 2, 0)*60)</f>
        <v>1140</v>
      </c>
      <c r="C658" s="30">
        <f>IF(ISNA(VLOOKUP($A658,' Taxi out times'!$B$484:$C$1071, 2, 0)), 'ICAO LTO Cycle times'!$D$7,VLOOKUP($A658,' Taxi out times'!$B$484:$C$1071, 2, 0)*60)</f>
        <v>764.23076923076928</v>
      </c>
      <c r="D658" s="30">
        <f>IF(ISNA(VLOOKUP($A658,' Taxi out times'!$B$1072:$C$1692, 2, 0)), 'ICAO LTO Cycle times'!$D$7,VLOOKUP($A658,' Taxi out times'!$B$1072:$C$1692, 2, 0)*60)</f>
        <v>873.75</v>
      </c>
      <c r="E658" s="30">
        <f>IF(ISNA(VLOOKUP($A658,' Taxi out times'!$B$1693:$C$2329, 2, 0)), 'ICAO LTO Cycle times'!$D$7,VLOOKUP($A658,' Taxi out times'!$B$1693:$C$2329, 2, 0)*60)</f>
        <v>823.57723577235777</v>
      </c>
      <c r="F658" s="30">
        <f>IF(ISNA(VLOOKUP($A658,' Taxi out times'!$B$2330:$C$2997, 2, 0)), 'ICAO LTO Cycle times'!$D$7,VLOOKUP($A658,' Taxi out times'!$B$2330:$C$2997, 2, 0)*60)</f>
        <v>832.69961977186313</v>
      </c>
      <c r="G658" s="30">
        <f>IF(ISNA(VLOOKUP($A658,' Taxi out times'!$B$2998:$C$3661, 2, 0)), 'ICAO LTO Cycle times'!$D$7,VLOOKUP($A658,' Taxi out times'!$B$2998:$C$3661, 2, 0)*60)</f>
        <v>871.8145161290322</v>
      </c>
      <c r="H658" s="30">
        <f>IF(ISNA(VLOOKUP($A658,' Taxi out times'!$B$3662:$C$4362, 2, 0)), 'ICAO LTO Cycle times'!$D$7,VLOOKUP($A658,' Taxi out times'!$B$3662:$C$4362, 2, 0)*60)</f>
        <v>682.00282087447113</v>
      </c>
      <c r="I658" s="30">
        <f>IF(ISNA(VLOOKUP($A658,' Taxi out times'!$B$4363:$C$5052, 2, 0)), 'ICAO LTO Cycle times'!$D$7,VLOOKUP($A658,' Taxi out times'!$B$4363:$C$5052, 2, 0)*60)</f>
        <v>631.48760330578511</v>
      </c>
      <c r="J658" s="30">
        <f>IF(ISNA(VLOOKUP($A658,' Taxi out times'!$B$5053:$C$5713, 2, 0)), 'ICAO LTO Cycle times'!$D$7,VLOOKUP($A658,' Taxi out times'!$B$5053:$C$5713, 2, 0)*60)</f>
        <v>653.4224598930482</v>
      </c>
      <c r="K658" s="30">
        <f>IF(ISNA(VLOOKUP($A658,' Taxi out times'!$B$5714:$C$6466, 2, 0)), 'ICAO LTO Cycle times'!$D$7,VLOOKUP($A658,' Taxi out times'!$B$5713:$C$6466, 2, 0)*60)</f>
        <v>659.89830508474574</v>
      </c>
      <c r="L658" s="30">
        <f>IF(ISNA(VLOOKUP($A658,' Taxi out times'!$B$6467:$C$7195, 2, 0)), 'ICAO LTO Cycle times'!$D$7,VLOOKUP($A658,' Taxi out times'!$B$6467:$C$7195, 2, 0)*60)</f>
        <v>684.61325966850825</v>
      </c>
      <c r="M658" s="30">
        <f>IF(ISNA(VLOOKUP($A658,'Taxi in times'!$B$2:$C$483, 2, 0)), 'ICAO LTO Cycle times'!$D$8,VLOOKUP($A658,'Taxi in times'!$B$2:$C$483, 2, 0)*60)</f>
        <v>420</v>
      </c>
      <c r="N658" s="30">
        <f>IF(ISNA(VLOOKUP($A658,'Taxi in times'!$B$483:$C$1074, 2, 0)), 'ICAO LTO Cycle times'!$D$8,VLOOKUP($A658,'Taxi in times'!$B$483:$C$1074, 2, 0)*60)</f>
        <v>302.30769230769232</v>
      </c>
      <c r="O658" s="30">
        <f>IF(ISNA(VLOOKUP($A658,'Taxi in times'!$B$1074:$C$1700, 2, 0)), 'ICAO LTO Cycle times'!$D$8,VLOOKUP($A658,'Taxi in times'!$B$1074:$C$1700, 2, 0)*60)</f>
        <v>313.63636363636363</v>
      </c>
      <c r="P658" s="30">
        <f>IF(ISNA(VLOOKUP($A658,'Taxi in times'!$B$1700:$C$2346, 2, 0)), 'ICAO LTO Cycle times'!$D$8,VLOOKUP($A658,'Taxi in times'!$B$1700:$C$2346, 2, 0)*60)</f>
        <v>313.26145552560644</v>
      </c>
      <c r="Q658" s="30">
        <f>IF(ISNA(VLOOKUP($A658,'Taxi in times'!$B$2346:$C$3020, 2, 0)), 'ICAO LTO Cycle times'!$D$8,VLOOKUP($A658,'Taxi in times'!$B$2346:$C$3020, 2, 0)*60)</f>
        <v>360.34220532319392</v>
      </c>
      <c r="R658" s="30">
        <f>IF(ISNA(VLOOKUP($A658,'Taxi in times'!$B$3020:$C$3684, 2, 0)), 'ICAO LTO Cycle times'!$D$8,VLOOKUP($A658,'Taxi in times'!$B$3020:$C$3684, 2, 0)*60)</f>
        <v>373.73195876288662</v>
      </c>
      <c r="S658" s="30">
        <f>IF(ISNA(VLOOKUP($A658,'Taxi in times'!$B$3684:$C$4389, 2, 0)), 'ICAO LTO Cycle times'!$D$8,VLOOKUP($A658,'Taxi in times'!$B$3684:$C$4389, 2, 0)*60)</f>
        <v>412.51063829787233</v>
      </c>
      <c r="T658" s="30">
        <f>IF(ISNA(VLOOKUP($A658,'Taxi in times'!$B$4389:$C$5084, 2, 0)), 'ICAO LTO Cycle times'!$D$8,VLOOKUP($A658,'Taxi in times'!$B$4389:$C$5084, 2, 0)*60)</f>
        <v>284.21487603305786</v>
      </c>
      <c r="U658" s="30">
        <f>IF(ISNA(VLOOKUP($A658,'Taxi in times'!$B$5085:$C$5749, 2, 0)), 'ICAO LTO Cycle times'!$D$8,VLOOKUP($A658,'Taxi in times'!$B$5085:$C$5749, 2, 0)*60)</f>
        <v>335.91999999999996</v>
      </c>
      <c r="V658" s="30">
        <f>IF(ISNA(VLOOKUP($A658,'Taxi in times'!$B$5750:$C$6509, 2, 0)), 'ICAO LTO Cycle times'!$D$8,VLOOKUP($A658,'Taxi in times'!$B$5750:$C$6509, 2, 0)*60)</f>
        <v>345.6610169491525</v>
      </c>
      <c r="W658" s="30">
        <f>IF(ISNA(VLOOKUP($A658,'Taxi in times'!$B$6510:$C$7239, 2, 0)), 'ICAO LTO Cycle times'!$D$8,VLOOKUP($A658,'Taxi in times'!$B$6510:$C$7239, 2, 0)*60)</f>
        <v>306.13259668508289</v>
      </c>
    </row>
    <row r="659" spans="1:23">
      <c r="A659" s="3" t="s">
        <v>892</v>
      </c>
      <c r="B659" s="30">
        <f>IF(ISNA(VLOOKUP($A659,' Taxi out times'!$B$2:$C$483, 2, 0)), 'ICAO LTO Cycle times'!$D$7,VLOOKUP($A659,' Taxi out times'!$B$2:$C$483, 2, 0)*60)</f>
        <v>658.57988165680479</v>
      </c>
      <c r="C659" s="30">
        <f>IF(ISNA(VLOOKUP($A659,' Taxi out times'!$B$484:$C$1071, 2, 0)), 'ICAO LTO Cycle times'!$D$7,VLOOKUP($A659,' Taxi out times'!$B$484:$C$1071, 2, 0)*60)</f>
        <v>840.79155672823219</v>
      </c>
      <c r="D659" s="30">
        <f>IF(ISNA(VLOOKUP($A659,' Taxi out times'!$B$1072:$C$1692, 2, 0)), 'ICAO LTO Cycle times'!$D$7,VLOOKUP($A659,' Taxi out times'!$B$1072:$C$1692, 2, 0)*60)</f>
        <v>668.2793296089385</v>
      </c>
      <c r="E659" s="30">
        <f>IF(ISNA(VLOOKUP($A659,' Taxi out times'!$B$1693:$C$2329, 2, 0)), 'ICAO LTO Cycle times'!$D$7,VLOOKUP($A659,' Taxi out times'!$B$1693:$C$2329, 2, 0)*60)</f>
        <v>664.53385672227682</v>
      </c>
      <c r="F659" s="30">
        <f>IF(ISNA(VLOOKUP($A659,' Taxi out times'!$B$2330:$C$2997, 2, 0)), 'ICAO LTO Cycle times'!$D$7,VLOOKUP($A659,' Taxi out times'!$B$2330:$C$2997, 2, 0)*60)</f>
        <v>637.15440582053361</v>
      </c>
      <c r="G659" s="30">
        <f>IF(ISNA(VLOOKUP($A659,' Taxi out times'!$B$2998:$C$3661, 2, 0)), 'ICAO LTO Cycle times'!$D$7,VLOOKUP($A659,' Taxi out times'!$B$2998:$C$3661, 2, 0)*60)</f>
        <v>699.030303030303</v>
      </c>
      <c r="H659" s="30">
        <f>IF(ISNA(VLOOKUP($A659,' Taxi out times'!$B$3662:$C$4362, 2, 0)), 'ICAO LTO Cycle times'!$D$7,VLOOKUP($A659,' Taxi out times'!$B$3662:$C$4362, 2, 0)*60)</f>
        <v>694.54465849387043</v>
      </c>
      <c r="I659" s="30">
        <f>IF(ISNA(VLOOKUP($A659,' Taxi out times'!$B$4363:$C$5052, 2, 0)), 'ICAO LTO Cycle times'!$D$7,VLOOKUP($A659,' Taxi out times'!$B$4363:$C$5052, 2, 0)*60)</f>
        <v>686.11520138588128</v>
      </c>
      <c r="J659" s="30">
        <f>IF(ISNA(VLOOKUP($A659,' Taxi out times'!$B$5053:$C$5713, 2, 0)), 'ICAO LTO Cycle times'!$D$7,VLOOKUP($A659,' Taxi out times'!$B$5053:$C$5713, 2, 0)*60)</f>
        <v>716.64212076583215</v>
      </c>
      <c r="K659" s="30">
        <f>IF(ISNA(VLOOKUP($A659,' Taxi out times'!$B$5714:$C$6466, 2, 0)), 'ICAO LTO Cycle times'!$D$7,VLOOKUP($A659,' Taxi out times'!$B$5713:$C$6466, 2, 0)*60)</f>
        <v>715.88888888888891</v>
      </c>
      <c r="L659" s="30">
        <f>IF(ISNA(VLOOKUP($A659,' Taxi out times'!$B$6467:$C$7195, 2, 0)), 'ICAO LTO Cycle times'!$D$7,VLOOKUP($A659,' Taxi out times'!$B$6467:$C$7195, 2, 0)*60)</f>
        <v>693.12638580931264</v>
      </c>
      <c r="M659" s="30">
        <f>IF(ISNA(VLOOKUP($A659,'Taxi in times'!$B$2:$C$483, 2, 0)), 'ICAO LTO Cycle times'!$D$8,VLOOKUP($A659,'Taxi in times'!$B$2:$C$483, 2, 0)*60)</f>
        <v>418.64661654135335</v>
      </c>
      <c r="N659" s="30">
        <f>IF(ISNA(VLOOKUP($A659,'Taxi in times'!$B$483:$C$1074, 2, 0)), 'ICAO LTO Cycle times'!$D$8,VLOOKUP($A659,'Taxi in times'!$B$483:$C$1074, 2, 0)*60)</f>
        <v>622.00514138817482</v>
      </c>
      <c r="O659" s="30">
        <f>IF(ISNA(VLOOKUP($A659,'Taxi in times'!$B$1074:$C$1700, 2, 0)), 'ICAO LTO Cycle times'!$D$8,VLOOKUP($A659,'Taxi in times'!$B$1074:$C$1700, 2, 0)*60)</f>
        <v>387.82462057335584</v>
      </c>
      <c r="P659" s="30">
        <f>IF(ISNA(VLOOKUP($A659,'Taxi in times'!$B$1700:$C$2346, 2, 0)), 'ICAO LTO Cycle times'!$D$8,VLOOKUP($A659,'Taxi in times'!$B$1700:$C$2346, 2, 0)*60)</f>
        <v>368.8955223880597</v>
      </c>
      <c r="Q659" s="30">
        <f>IF(ISNA(VLOOKUP($A659,'Taxi in times'!$B$2346:$C$3020, 2, 0)), 'ICAO LTO Cycle times'!$D$8,VLOOKUP($A659,'Taxi in times'!$B$2346:$C$3020, 2, 0)*60)</f>
        <v>319.59382615759546</v>
      </c>
      <c r="R659" s="30">
        <f>IF(ISNA(VLOOKUP($A659,'Taxi in times'!$B$3020:$C$3684, 2, 0)), 'ICAO LTO Cycle times'!$D$8,VLOOKUP($A659,'Taxi in times'!$B$3020:$C$3684, 2, 0)*60)</f>
        <v>354.67145790554417</v>
      </c>
      <c r="S659" s="30">
        <f>IF(ISNA(VLOOKUP($A659,'Taxi in times'!$B$3684:$C$4389, 2, 0)), 'ICAO LTO Cycle times'!$D$8,VLOOKUP($A659,'Taxi in times'!$B$3684:$C$4389, 2, 0)*60)</f>
        <v>383.90856118332584</v>
      </c>
      <c r="T659" s="30">
        <f>IF(ISNA(VLOOKUP($A659,'Taxi in times'!$B$4389:$C$5084, 2, 0)), 'ICAO LTO Cycle times'!$D$8,VLOOKUP($A659,'Taxi in times'!$B$4389:$C$5084, 2, 0)*60)</f>
        <v>348.79581151832457</v>
      </c>
      <c r="U659" s="30">
        <f>IF(ISNA(VLOOKUP($A659,'Taxi in times'!$B$5085:$C$5749, 2, 0)), 'ICAO LTO Cycle times'!$D$8,VLOOKUP($A659,'Taxi in times'!$B$5085:$C$5749, 2, 0)*60)</f>
        <v>363.33456017666543</v>
      </c>
      <c r="V659" s="30">
        <f>IF(ISNA(VLOOKUP($A659,'Taxi in times'!$B$5750:$C$6509, 2, 0)), 'ICAO LTO Cycle times'!$D$8,VLOOKUP($A659,'Taxi in times'!$B$5750:$C$6509, 2, 0)*60)</f>
        <v>352.18358831710714</v>
      </c>
      <c r="W659" s="30">
        <f>IF(ISNA(VLOOKUP($A659,'Taxi in times'!$B$6510:$C$7239, 2, 0)), 'ICAO LTO Cycle times'!$D$8,VLOOKUP($A659,'Taxi in times'!$B$6510:$C$7239, 2, 0)*60)</f>
        <v>298.91712707182319</v>
      </c>
    </row>
    <row r="660" spans="1:23">
      <c r="A660" s="3" t="s">
        <v>893</v>
      </c>
      <c r="B660" s="30">
        <f>IF(ISNA(VLOOKUP($A660,' Taxi out times'!$B$2:$C$483, 2, 0)), 'ICAO LTO Cycle times'!$D$7,VLOOKUP($A660,' Taxi out times'!$B$2:$C$483, 2, 0)*60)</f>
        <v>1140</v>
      </c>
      <c r="C660" s="30">
        <f>IF(ISNA(VLOOKUP($A660,' Taxi out times'!$B$484:$C$1071, 2, 0)), 'ICAO LTO Cycle times'!$D$7,VLOOKUP($A660,' Taxi out times'!$B$484:$C$1071, 2, 0)*60)</f>
        <v>883.91752577319585</v>
      </c>
      <c r="D660" s="30">
        <f>IF(ISNA(VLOOKUP($A660,' Taxi out times'!$B$1072:$C$1692, 2, 0)), 'ICAO LTO Cycle times'!$D$7,VLOOKUP($A660,' Taxi out times'!$B$1072:$C$1692, 2, 0)*60)</f>
        <v>847.57575757575762</v>
      </c>
      <c r="E660" s="30">
        <f>IF(ISNA(VLOOKUP($A660,' Taxi out times'!$B$1693:$C$2329, 2, 0)), 'ICAO LTO Cycle times'!$D$7,VLOOKUP($A660,' Taxi out times'!$B$1693:$C$2329, 2, 0)*60)</f>
        <v>663.0545454545454</v>
      </c>
      <c r="F660" s="30">
        <f>IF(ISNA(VLOOKUP($A660,' Taxi out times'!$B$2330:$C$2997, 2, 0)), 'ICAO LTO Cycle times'!$D$7,VLOOKUP($A660,' Taxi out times'!$B$2330:$C$2997, 2, 0)*60)</f>
        <v>702.45283018867917</v>
      </c>
      <c r="G660" s="30">
        <f>IF(ISNA(VLOOKUP($A660,' Taxi out times'!$B$2998:$C$3661, 2, 0)), 'ICAO LTO Cycle times'!$D$7,VLOOKUP($A660,' Taxi out times'!$B$2998:$C$3661, 2, 0)*60)</f>
        <v>591.36638452237003</v>
      </c>
      <c r="H660" s="30">
        <f>IF(ISNA(VLOOKUP($A660,' Taxi out times'!$B$3662:$C$4362, 2, 0)), 'ICAO LTO Cycle times'!$D$7,VLOOKUP($A660,' Taxi out times'!$B$3662:$C$4362, 2, 0)*60)</f>
        <v>569.16666666666663</v>
      </c>
      <c r="I660" s="30">
        <f>IF(ISNA(VLOOKUP($A660,' Taxi out times'!$B$4363:$C$5052, 2, 0)), 'ICAO LTO Cycle times'!$D$7,VLOOKUP($A660,' Taxi out times'!$B$4363:$C$5052, 2, 0)*60)</f>
        <v>641.26760563380276</v>
      </c>
      <c r="J660" s="30">
        <f>IF(ISNA(VLOOKUP($A660,' Taxi out times'!$B$5053:$C$5713, 2, 0)), 'ICAO LTO Cycle times'!$D$7,VLOOKUP($A660,' Taxi out times'!$B$5053:$C$5713, 2, 0)*60)</f>
        <v>596.32258064516134</v>
      </c>
      <c r="K660" s="30">
        <f>IF(ISNA(VLOOKUP($A660,' Taxi out times'!$B$5714:$C$6466, 2, 0)), 'ICAO LTO Cycle times'!$D$7,VLOOKUP($A660,' Taxi out times'!$B$5713:$C$6466, 2, 0)*60)</f>
        <v>714.5345345345346</v>
      </c>
      <c r="L660" s="30">
        <f>IF(ISNA(VLOOKUP($A660,' Taxi out times'!$B$6467:$C$7195, 2, 0)), 'ICAO LTO Cycle times'!$D$7,VLOOKUP($A660,' Taxi out times'!$B$6467:$C$7195, 2, 0)*60)</f>
        <v>705.45132743362831</v>
      </c>
      <c r="M660" s="30">
        <f>IF(ISNA(VLOOKUP($A660,'Taxi in times'!$B$2:$C$483, 2, 0)), 'ICAO LTO Cycle times'!$D$8,VLOOKUP($A660,'Taxi in times'!$B$2:$C$483, 2, 0)*60)</f>
        <v>420</v>
      </c>
      <c r="N660" s="30">
        <f>IF(ISNA(VLOOKUP($A660,'Taxi in times'!$B$483:$C$1074, 2, 0)), 'ICAO LTO Cycle times'!$D$8,VLOOKUP($A660,'Taxi in times'!$B$483:$C$1074, 2, 0)*60)</f>
        <v>597.18061674008811</v>
      </c>
      <c r="O660" s="30">
        <f>IF(ISNA(VLOOKUP($A660,'Taxi in times'!$B$1074:$C$1700, 2, 0)), 'ICAO LTO Cycle times'!$D$8,VLOOKUP($A660,'Taxi in times'!$B$1074:$C$1700, 2, 0)*60)</f>
        <v>600.4591836734694</v>
      </c>
      <c r="P660" s="30">
        <f>IF(ISNA(VLOOKUP($A660,'Taxi in times'!$B$1700:$C$2346, 2, 0)), 'ICAO LTO Cycle times'!$D$8,VLOOKUP($A660,'Taxi in times'!$B$1700:$C$2346, 2, 0)*60)</f>
        <v>363.37568058076226</v>
      </c>
      <c r="Q660" s="30">
        <f>IF(ISNA(VLOOKUP($A660,'Taxi in times'!$B$2346:$C$3020, 2, 0)), 'ICAO LTO Cycle times'!$D$8,VLOOKUP($A660,'Taxi in times'!$B$2346:$C$3020, 2, 0)*60)</f>
        <v>340.91338582677167</v>
      </c>
      <c r="R660" s="30">
        <f>IF(ISNA(VLOOKUP($A660,'Taxi in times'!$B$3020:$C$3684, 2, 0)), 'ICAO LTO Cycle times'!$D$8,VLOOKUP($A660,'Taxi in times'!$B$3020:$C$3684, 2, 0)*60)</f>
        <v>378.54140914709518</v>
      </c>
      <c r="S660" s="30">
        <f>IF(ISNA(VLOOKUP($A660,'Taxi in times'!$B$3684:$C$4389, 2, 0)), 'ICAO LTO Cycle times'!$D$8,VLOOKUP($A660,'Taxi in times'!$B$3684:$C$4389, 2, 0)*60)</f>
        <v>351.06682297772568</v>
      </c>
      <c r="T660" s="30">
        <f>IF(ISNA(VLOOKUP($A660,'Taxi in times'!$B$4389:$C$5084, 2, 0)), 'ICAO LTO Cycle times'!$D$8,VLOOKUP($A660,'Taxi in times'!$B$4389:$C$5084, 2, 0)*60)</f>
        <v>322.46478873239437</v>
      </c>
      <c r="U660" s="30">
        <f>IF(ISNA(VLOOKUP($A660,'Taxi in times'!$B$5085:$C$5749, 2, 0)), 'ICAO LTO Cycle times'!$D$8,VLOOKUP($A660,'Taxi in times'!$B$5085:$C$5749, 2, 0)*60)</f>
        <v>314.95161290322579</v>
      </c>
      <c r="V660" s="30">
        <f>IF(ISNA(VLOOKUP($A660,'Taxi in times'!$B$5750:$C$6509, 2, 0)), 'ICAO LTO Cycle times'!$D$8,VLOOKUP($A660,'Taxi in times'!$B$5750:$C$6509, 2, 0)*60)</f>
        <v>306.51256281407035</v>
      </c>
      <c r="W660" s="30">
        <f>IF(ISNA(VLOOKUP($A660,'Taxi in times'!$B$6510:$C$7239, 2, 0)), 'ICAO LTO Cycle times'!$D$8,VLOOKUP($A660,'Taxi in times'!$B$6510:$C$7239, 2, 0)*60)</f>
        <v>333.73345101500439</v>
      </c>
    </row>
    <row r="661" spans="1:23">
      <c r="A661" s="3" t="s">
        <v>894</v>
      </c>
      <c r="B661" s="30">
        <f>IF(ISNA(VLOOKUP($A661,' Taxi out times'!$B$2:$C$483, 2, 0)), 'ICAO LTO Cycle times'!$D$7,VLOOKUP($A661,' Taxi out times'!$B$2:$C$483, 2, 0)*60)</f>
        <v>701.9397993311037</v>
      </c>
      <c r="C661" s="30">
        <f>IF(ISNA(VLOOKUP($A661,' Taxi out times'!$B$484:$C$1071, 2, 0)), 'ICAO LTO Cycle times'!$D$7,VLOOKUP($A661,' Taxi out times'!$B$484:$C$1071, 2, 0)*60)</f>
        <v>521.88069594034789</v>
      </c>
      <c r="D661" s="30">
        <f>IF(ISNA(VLOOKUP($A661,' Taxi out times'!$B$1072:$C$1692, 2, 0)), 'ICAO LTO Cycle times'!$D$7,VLOOKUP($A661,' Taxi out times'!$B$1072:$C$1692, 2, 0)*60)</f>
        <v>576.48137535816613</v>
      </c>
      <c r="E661" s="30">
        <f>IF(ISNA(VLOOKUP($A661,' Taxi out times'!$B$1693:$C$2329, 2, 0)), 'ICAO LTO Cycle times'!$D$7,VLOOKUP($A661,' Taxi out times'!$B$1693:$C$2329, 2, 0)*60)</f>
        <v>617.02766798418975</v>
      </c>
      <c r="F661" s="30">
        <f>IF(ISNA(VLOOKUP($A661,' Taxi out times'!$B$2330:$C$2997, 2, 0)), 'ICAO LTO Cycle times'!$D$7,VLOOKUP($A661,' Taxi out times'!$B$2330:$C$2997, 2, 0)*60)</f>
        <v>608.52144082332757</v>
      </c>
      <c r="G661" s="30">
        <f>IF(ISNA(VLOOKUP($A661,' Taxi out times'!$B$2998:$C$3661, 2, 0)), 'ICAO LTO Cycle times'!$D$7,VLOOKUP($A661,' Taxi out times'!$B$2998:$C$3661, 2, 0)*60)</f>
        <v>622.83114797966289</v>
      </c>
      <c r="H661" s="30">
        <f>IF(ISNA(VLOOKUP($A661,' Taxi out times'!$B$3662:$C$4362, 2, 0)), 'ICAO LTO Cycle times'!$D$7,VLOOKUP($A661,' Taxi out times'!$B$3662:$C$4362, 2, 0)*60)</f>
        <v>626.51594478819607</v>
      </c>
      <c r="I661" s="30">
        <f>IF(ISNA(VLOOKUP($A661,' Taxi out times'!$B$4363:$C$5052, 2, 0)), 'ICAO LTO Cycle times'!$D$7,VLOOKUP($A661,' Taxi out times'!$B$4363:$C$5052, 2, 0)*60)</f>
        <v>592.89035177946926</v>
      </c>
      <c r="J661" s="30">
        <f>IF(ISNA(VLOOKUP($A661,' Taxi out times'!$B$5053:$C$5713, 2, 0)), 'ICAO LTO Cycle times'!$D$7,VLOOKUP($A661,' Taxi out times'!$B$5053:$C$5713, 2, 0)*60)</f>
        <v>619.78170478170478</v>
      </c>
      <c r="K661" s="30">
        <f>IF(ISNA(VLOOKUP($A661,' Taxi out times'!$B$5714:$C$6466, 2, 0)), 'ICAO LTO Cycle times'!$D$7,VLOOKUP($A661,' Taxi out times'!$B$5713:$C$6466, 2, 0)*60)</f>
        <v>608.59536082474222</v>
      </c>
      <c r="L661" s="30">
        <f>IF(ISNA(VLOOKUP($A661,' Taxi out times'!$B$6467:$C$7195, 2, 0)), 'ICAO LTO Cycle times'!$D$7,VLOOKUP($A661,' Taxi out times'!$B$6467:$C$7195, 2, 0)*60)</f>
        <v>617.92972786772305</v>
      </c>
      <c r="M661" s="30">
        <f>IF(ISNA(VLOOKUP($A661,'Taxi in times'!$B$2:$C$483, 2, 0)), 'ICAO LTO Cycle times'!$D$8,VLOOKUP($A661,'Taxi in times'!$B$2:$C$483, 2, 0)*60)</f>
        <v>381.6</v>
      </c>
      <c r="N661" s="30">
        <f>IF(ISNA(VLOOKUP($A661,'Taxi in times'!$B$483:$C$1074, 2, 0)), 'ICAO LTO Cycle times'!$D$8,VLOOKUP($A661,'Taxi in times'!$B$483:$C$1074, 2, 0)*60)</f>
        <v>491.09702970297025</v>
      </c>
      <c r="O661" s="30">
        <f>IF(ISNA(VLOOKUP($A661,'Taxi in times'!$B$1074:$C$1700, 2, 0)), 'ICAO LTO Cycle times'!$D$8,VLOOKUP($A661,'Taxi in times'!$B$1074:$C$1700, 2, 0)*60)</f>
        <v>453.14926660914585</v>
      </c>
      <c r="P661" s="30">
        <f>IF(ISNA(VLOOKUP($A661,'Taxi in times'!$B$1700:$C$2346, 2, 0)), 'ICAO LTO Cycle times'!$D$8,VLOOKUP($A661,'Taxi in times'!$B$1700:$C$2346, 2, 0)*60)</f>
        <v>459.53193177310595</v>
      </c>
      <c r="Q661" s="30">
        <f>IF(ISNA(VLOOKUP($A661,'Taxi in times'!$B$2346:$C$3020, 2, 0)), 'ICAO LTO Cycle times'!$D$8,VLOOKUP($A661,'Taxi in times'!$B$2346:$C$3020, 2, 0)*60)</f>
        <v>375.1492281303602</v>
      </c>
      <c r="R661" s="30">
        <f>IF(ISNA(VLOOKUP($A661,'Taxi in times'!$B$3020:$C$3684, 2, 0)), 'ICAO LTO Cycle times'!$D$8,VLOOKUP($A661,'Taxi in times'!$B$3020:$C$3684, 2, 0)*60)</f>
        <v>382.85945072697899</v>
      </c>
      <c r="S661" s="30">
        <f>IF(ISNA(VLOOKUP($A661,'Taxi in times'!$B$3684:$C$4389, 2, 0)), 'ICAO LTO Cycle times'!$D$8,VLOOKUP($A661,'Taxi in times'!$B$3684:$C$4389, 2, 0)*60)</f>
        <v>352.68433734939759</v>
      </c>
      <c r="T661" s="30">
        <f>IF(ISNA(VLOOKUP($A661,'Taxi in times'!$B$4389:$C$5084, 2, 0)), 'ICAO LTO Cycle times'!$D$8,VLOOKUP($A661,'Taxi in times'!$B$4389:$C$5084, 2, 0)*60)</f>
        <v>329.0123456790123</v>
      </c>
      <c r="U661" s="30">
        <f>IF(ISNA(VLOOKUP($A661,'Taxi in times'!$B$5085:$C$5749, 2, 0)), 'ICAO LTO Cycle times'!$D$8,VLOOKUP($A661,'Taxi in times'!$B$5085:$C$5749, 2, 0)*60)</f>
        <v>356.11734253666953</v>
      </c>
      <c r="V661" s="30">
        <f>IF(ISNA(VLOOKUP($A661,'Taxi in times'!$B$5750:$C$6509, 2, 0)), 'ICAO LTO Cycle times'!$D$8,VLOOKUP($A661,'Taxi in times'!$B$5750:$C$6509, 2, 0)*60)</f>
        <v>352.21178479931683</v>
      </c>
      <c r="W661" s="30">
        <f>IF(ISNA(VLOOKUP($A661,'Taxi in times'!$B$6510:$C$7239, 2, 0)), 'ICAO LTO Cycle times'!$D$8,VLOOKUP($A661,'Taxi in times'!$B$6510:$C$7239, 2, 0)*60)</f>
        <v>356.93170234454635</v>
      </c>
    </row>
    <row r="662" spans="1:23">
      <c r="A662" s="3" t="s">
        <v>1178</v>
      </c>
      <c r="B662" s="30">
        <f>IF(ISNA(VLOOKUP($A662,' Taxi out times'!$B$2:$C$483, 2, 0)), 'ICAO LTO Cycle times'!$D$7,VLOOKUP($A662,' Taxi out times'!$B$2:$C$483, 2, 0)*60)</f>
        <v>1140</v>
      </c>
      <c r="C662" s="30">
        <f>IF(ISNA(VLOOKUP($A662,' Taxi out times'!$B$484:$C$1071, 2, 0)), 'ICAO LTO Cycle times'!$D$7,VLOOKUP($A662,' Taxi out times'!$B$484:$C$1071, 2, 0)*60)</f>
        <v>710.02915451895046</v>
      </c>
      <c r="D662" s="30">
        <f>IF(ISNA(VLOOKUP($A662,' Taxi out times'!$B$1072:$C$1692, 2, 0)), 'ICAO LTO Cycle times'!$D$7,VLOOKUP($A662,' Taxi out times'!$B$1072:$C$1692, 2, 0)*60)</f>
        <v>581.70491803278685</v>
      </c>
      <c r="E662" s="30">
        <f>IF(ISNA(VLOOKUP($A662,' Taxi out times'!$B$1693:$C$2329, 2, 0)), 'ICAO LTO Cycle times'!$D$7,VLOOKUP($A662,' Taxi out times'!$B$1693:$C$2329, 2, 0)*60)</f>
        <v>1140</v>
      </c>
      <c r="F662" s="30">
        <f>IF(ISNA(VLOOKUP($A662,' Taxi out times'!$B$2330:$C$2997, 2, 0)), 'ICAO LTO Cycle times'!$D$7,VLOOKUP($A662,' Taxi out times'!$B$2330:$C$2997, 2, 0)*60)</f>
        <v>1140</v>
      </c>
      <c r="G662" s="30">
        <f>IF(ISNA(VLOOKUP($A662,' Taxi out times'!$B$2998:$C$3661, 2, 0)), 'ICAO LTO Cycle times'!$D$7,VLOOKUP($A662,' Taxi out times'!$B$2998:$C$3661, 2, 0)*60)</f>
        <v>1140</v>
      </c>
      <c r="H662" s="30">
        <f>IF(ISNA(VLOOKUP($A662,' Taxi out times'!$B$3662:$C$4362, 2, 0)), 'ICAO LTO Cycle times'!$D$7,VLOOKUP($A662,' Taxi out times'!$B$3662:$C$4362, 2, 0)*60)</f>
        <v>1140</v>
      </c>
      <c r="I662" s="30">
        <f>IF(ISNA(VLOOKUP($A662,' Taxi out times'!$B$4363:$C$5052, 2, 0)), 'ICAO LTO Cycle times'!$D$7,VLOOKUP($A662,' Taxi out times'!$B$4363:$C$5052, 2, 0)*60)</f>
        <v>1140</v>
      </c>
      <c r="J662" s="30">
        <f>IF(ISNA(VLOOKUP($A662,' Taxi out times'!$B$5053:$C$5713, 2, 0)), 'ICAO LTO Cycle times'!$D$7,VLOOKUP($A662,' Taxi out times'!$B$5053:$C$5713, 2, 0)*60)</f>
        <v>1140</v>
      </c>
      <c r="K662" s="30">
        <f>IF(ISNA(VLOOKUP($A662,' Taxi out times'!$B$5714:$C$6466, 2, 0)), 'ICAO LTO Cycle times'!$D$7,VLOOKUP($A662,' Taxi out times'!$B$5713:$C$6466, 2, 0)*60)</f>
        <v>1140</v>
      </c>
      <c r="L662" s="30">
        <f>IF(ISNA(VLOOKUP($A662,' Taxi out times'!$B$6467:$C$7195, 2, 0)), 'ICAO LTO Cycle times'!$D$7,VLOOKUP($A662,' Taxi out times'!$B$6467:$C$7195, 2, 0)*60)</f>
        <v>1140</v>
      </c>
      <c r="M662" s="30">
        <f>IF(ISNA(VLOOKUP($A662,'Taxi in times'!$B$2:$C$483, 2, 0)), 'ICAO LTO Cycle times'!$D$8,VLOOKUP($A662,'Taxi in times'!$B$2:$C$483, 2, 0)*60)</f>
        <v>420</v>
      </c>
      <c r="N662" s="30">
        <f>IF(ISNA(VLOOKUP($A662,'Taxi in times'!$B$483:$C$1074, 2, 0)), 'ICAO LTO Cycle times'!$D$8,VLOOKUP($A662,'Taxi in times'!$B$483:$C$1074, 2, 0)*60)</f>
        <v>327.09677419354836</v>
      </c>
      <c r="O662" s="30">
        <f>IF(ISNA(VLOOKUP($A662,'Taxi in times'!$B$1074:$C$1700, 2, 0)), 'ICAO LTO Cycle times'!$D$8,VLOOKUP($A662,'Taxi in times'!$B$1074:$C$1700, 2, 0)*60)</f>
        <v>307.84313725490199</v>
      </c>
      <c r="P662" s="30">
        <f>IF(ISNA(VLOOKUP($A662,'Taxi in times'!$B$1700:$C$2346, 2, 0)), 'ICAO LTO Cycle times'!$D$8,VLOOKUP($A662,'Taxi in times'!$B$1700:$C$2346, 2, 0)*60)</f>
        <v>420</v>
      </c>
      <c r="Q662" s="30">
        <f>IF(ISNA(VLOOKUP($A662,'Taxi in times'!$B$2346:$C$3020, 2, 0)), 'ICAO LTO Cycle times'!$D$8,VLOOKUP($A662,'Taxi in times'!$B$2346:$C$3020, 2, 0)*60)</f>
        <v>420</v>
      </c>
      <c r="R662" s="30">
        <f>IF(ISNA(VLOOKUP($A662,'Taxi in times'!$B$3020:$C$3684, 2, 0)), 'ICAO LTO Cycle times'!$D$8,VLOOKUP($A662,'Taxi in times'!$B$3020:$C$3684, 2, 0)*60)</f>
        <v>420</v>
      </c>
      <c r="S662" s="30">
        <f>IF(ISNA(VLOOKUP($A662,'Taxi in times'!$B$3684:$C$4389, 2, 0)), 'ICAO LTO Cycle times'!$D$8,VLOOKUP($A662,'Taxi in times'!$B$3684:$C$4389, 2, 0)*60)</f>
        <v>420</v>
      </c>
      <c r="T662" s="30">
        <f>IF(ISNA(VLOOKUP($A662,'Taxi in times'!$B$4389:$C$5084, 2, 0)), 'ICAO LTO Cycle times'!$D$8,VLOOKUP($A662,'Taxi in times'!$B$4389:$C$5084, 2, 0)*60)</f>
        <v>420</v>
      </c>
      <c r="U662" s="30">
        <f>IF(ISNA(VLOOKUP($A662,'Taxi in times'!$B$5085:$C$5749, 2, 0)), 'ICAO LTO Cycle times'!$D$8,VLOOKUP($A662,'Taxi in times'!$B$5085:$C$5749, 2, 0)*60)</f>
        <v>420</v>
      </c>
      <c r="V662" s="30">
        <f>IF(ISNA(VLOOKUP($A662,'Taxi in times'!$B$5750:$C$6509, 2, 0)), 'ICAO LTO Cycle times'!$D$8,VLOOKUP($A662,'Taxi in times'!$B$5750:$C$6509, 2, 0)*60)</f>
        <v>420</v>
      </c>
      <c r="W662" s="30">
        <f>IF(ISNA(VLOOKUP($A662,'Taxi in times'!$B$6510:$C$7239, 2, 0)), 'ICAO LTO Cycle times'!$D$8,VLOOKUP($A662,'Taxi in times'!$B$6510:$C$7239, 2, 0)*60)</f>
        <v>420</v>
      </c>
    </row>
    <row r="663" spans="1:23">
      <c r="A663" s="3" t="s">
        <v>895</v>
      </c>
      <c r="B663" s="30">
        <f>IF(ISNA(VLOOKUP($A663,' Taxi out times'!$B$2:$C$483, 2, 0)), 'ICAO LTO Cycle times'!$D$7,VLOOKUP($A663,' Taxi out times'!$B$2:$C$483, 2, 0)*60)</f>
        <v>1140</v>
      </c>
      <c r="C663" s="30">
        <f>IF(ISNA(VLOOKUP($A663,' Taxi out times'!$B$484:$C$1071, 2, 0)), 'ICAO LTO Cycle times'!$D$7,VLOOKUP($A663,' Taxi out times'!$B$484:$C$1071, 2, 0)*60)</f>
        <v>693.4153846153846</v>
      </c>
      <c r="D663" s="30">
        <f>IF(ISNA(VLOOKUP($A663,' Taxi out times'!$B$1072:$C$1692, 2, 0)), 'ICAO LTO Cycle times'!$D$7,VLOOKUP($A663,' Taxi out times'!$B$1072:$C$1692, 2, 0)*60)</f>
        <v>721.58546655656482</v>
      </c>
      <c r="E663" s="30">
        <f>IF(ISNA(VLOOKUP($A663,' Taxi out times'!$B$1693:$C$2329, 2, 0)), 'ICAO LTO Cycle times'!$D$7,VLOOKUP($A663,' Taxi out times'!$B$1693:$C$2329, 2, 0)*60)</f>
        <v>761.80180180180173</v>
      </c>
      <c r="F663" s="30">
        <f>IF(ISNA(VLOOKUP($A663,' Taxi out times'!$B$2330:$C$2997, 2, 0)), 'ICAO LTO Cycle times'!$D$7,VLOOKUP($A663,' Taxi out times'!$B$2330:$C$2997, 2, 0)*60)</f>
        <v>664.43820224719093</v>
      </c>
      <c r="G663" s="30">
        <f>IF(ISNA(VLOOKUP($A663,' Taxi out times'!$B$2998:$C$3661, 2, 0)), 'ICAO LTO Cycle times'!$D$7,VLOOKUP($A663,' Taxi out times'!$B$2998:$C$3661, 2, 0)*60)</f>
        <v>635.42662116040947</v>
      </c>
      <c r="H663" s="30">
        <f>IF(ISNA(VLOOKUP($A663,' Taxi out times'!$B$3662:$C$4362, 2, 0)), 'ICAO LTO Cycle times'!$D$7,VLOOKUP($A663,' Taxi out times'!$B$3662:$C$4362, 2, 0)*60)</f>
        <v>574.43141852286055</v>
      </c>
      <c r="I663" s="30">
        <f>IF(ISNA(VLOOKUP($A663,' Taxi out times'!$B$4363:$C$5052, 2, 0)), 'ICAO LTO Cycle times'!$D$7,VLOOKUP($A663,' Taxi out times'!$B$4363:$C$5052, 2, 0)*60)</f>
        <v>608.43691148775895</v>
      </c>
      <c r="J663" s="30">
        <f>IF(ISNA(VLOOKUP($A663,' Taxi out times'!$B$5053:$C$5713, 2, 0)), 'ICAO LTO Cycle times'!$D$7,VLOOKUP($A663,' Taxi out times'!$B$5053:$C$5713, 2, 0)*60)</f>
        <v>613.68010403120934</v>
      </c>
      <c r="K663" s="30">
        <f>IF(ISNA(VLOOKUP($A663,' Taxi out times'!$B$5714:$C$6466, 2, 0)), 'ICAO LTO Cycle times'!$D$7,VLOOKUP($A663,' Taxi out times'!$B$5713:$C$6466, 2, 0)*60)</f>
        <v>682.52077562326872</v>
      </c>
      <c r="L663" s="30">
        <f>IF(ISNA(VLOOKUP($A663,' Taxi out times'!$B$6467:$C$7195, 2, 0)), 'ICAO LTO Cycle times'!$D$7,VLOOKUP($A663,' Taxi out times'!$B$6467:$C$7195, 2, 0)*60)</f>
        <v>664.19452887537989</v>
      </c>
      <c r="M663" s="30">
        <f>IF(ISNA(VLOOKUP($A663,'Taxi in times'!$B$2:$C$483, 2, 0)), 'ICAO LTO Cycle times'!$D$8,VLOOKUP($A663,'Taxi in times'!$B$2:$C$483, 2, 0)*60)</f>
        <v>420</v>
      </c>
      <c r="N663" s="30">
        <f>IF(ISNA(VLOOKUP($A663,'Taxi in times'!$B$483:$C$1074, 2, 0)), 'ICAO LTO Cycle times'!$D$8,VLOOKUP($A663,'Taxi in times'!$B$483:$C$1074, 2, 0)*60)</f>
        <v>302.39754098360658</v>
      </c>
      <c r="O663" s="30">
        <f>IF(ISNA(VLOOKUP($A663,'Taxi in times'!$B$1074:$C$1700, 2, 0)), 'ICAO LTO Cycle times'!$D$8,VLOOKUP($A663,'Taxi in times'!$B$1074:$C$1700, 2, 0)*60)</f>
        <v>303.91412056151938</v>
      </c>
      <c r="P663" s="30">
        <f>IF(ISNA(VLOOKUP($A663,'Taxi in times'!$B$1700:$C$2346, 2, 0)), 'ICAO LTO Cycle times'!$D$8,VLOOKUP($A663,'Taxi in times'!$B$1700:$C$2346, 2, 0)*60)</f>
        <v>302.16216216216213</v>
      </c>
      <c r="Q663" s="30">
        <f>IF(ISNA(VLOOKUP($A663,'Taxi in times'!$B$2346:$C$3020, 2, 0)), 'ICAO LTO Cycle times'!$D$8,VLOOKUP($A663,'Taxi in times'!$B$2346:$C$3020, 2, 0)*60)</f>
        <v>301.51543498596817</v>
      </c>
      <c r="R663" s="30">
        <f>IF(ISNA(VLOOKUP($A663,'Taxi in times'!$B$3020:$C$3684, 2, 0)), 'ICAO LTO Cycle times'!$D$8,VLOOKUP($A663,'Taxi in times'!$B$3020:$C$3684, 2, 0)*60)</f>
        <v>307.2</v>
      </c>
      <c r="S663" s="30">
        <f>IF(ISNA(VLOOKUP($A663,'Taxi in times'!$B$3684:$C$4389, 2, 0)), 'ICAO LTO Cycle times'!$D$8,VLOOKUP($A663,'Taxi in times'!$B$3684:$C$4389, 2, 0)*60)</f>
        <v>310.49911920140926</v>
      </c>
      <c r="T663" s="30">
        <f>IF(ISNA(VLOOKUP($A663,'Taxi in times'!$B$4389:$C$5084, 2, 0)), 'ICAO LTO Cycle times'!$D$8,VLOOKUP($A663,'Taxi in times'!$B$4389:$C$5084, 2, 0)*60)</f>
        <v>298.60640301318267</v>
      </c>
      <c r="U663" s="30">
        <f>IF(ISNA(VLOOKUP($A663,'Taxi in times'!$B$5085:$C$5749, 2, 0)), 'ICAO LTO Cycle times'!$D$8,VLOOKUP($A663,'Taxi in times'!$B$5085:$C$5749, 2, 0)*60)</f>
        <v>308.77922077922074</v>
      </c>
      <c r="V663" s="30">
        <f>IF(ISNA(VLOOKUP($A663,'Taxi in times'!$B$5750:$C$6509, 2, 0)), 'ICAO LTO Cycle times'!$D$8,VLOOKUP($A663,'Taxi in times'!$B$5750:$C$6509, 2, 0)*60)</f>
        <v>311.16536158452328</v>
      </c>
      <c r="W663" s="30">
        <f>IF(ISNA(VLOOKUP($A663,'Taxi in times'!$B$6510:$C$7239, 2, 0)), 'ICAO LTO Cycle times'!$D$8,VLOOKUP($A663,'Taxi in times'!$B$6510:$C$7239, 2, 0)*60)</f>
        <v>279.52272727272731</v>
      </c>
    </row>
    <row r="664" spans="1:23">
      <c r="A664" s="3" t="s">
        <v>896</v>
      </c>
      <c r="B664" s="30">
        <f>IF(ISNA(VLOOKUP($A664,' Taxi out times'!$B$2:$C$483, 2, 0)), 'ICAO LTO Cycle times'!$D$7,VLOOKUP($A664,' Taxi out times'!$B$2:$C$483, 2, 0)*60)</f>
        <v>1140</v>
      </c>
      <c r="C664" s="30">
        <f>IF(ISNA(VLOOKUP($A664,' Taxi out times'!$B$484:$C$1071, 2, 0)), 'ICAO LTO Cycle times'!$D$7,VLOOKUP($A664,' Taxi out times'!$B$484:$C$1071, 2, 0)*60)</f>
        <v>560.92105263157896</v>
      </c>
      <c r="D664" s="30">
        <f>IF(ISNA(VLOOKUP($A664,' Taxi out times'!$B$1072:$C$1692, 2, 0)), 'ICAO LTO Cycle times'!$D$7,VLOOKUP($A664,' Taxi out times'!$B$1072:$C$1692, 2, 0)*60)</f>
        <v>699.31034482758616</v>
      </c>
      <c r="E664" s="30">
        <f>IF(ISNA(VLOOKUP($A664,' Taxi out times'!$B$1693:$C$2329, 2, 0)), 'ICAO LTO Cycle times'!$D$7,VLOOKUP($A664,' Taxi out times'!$B$1693:$C$2329, 2, 0)*60)</f>
        <v>730.09478672985779</v>
      </c>
      <c r="F664" s="30">
        <f>IF(ISNA(VLOOKUP($A664,' Taxi out times'!$B$2330:$C$2997, 2, 0)), 'ICAO LTO Cycle times'!$D$7,VLOOKUP($A664,' Taxi out times'!$B$2330:$C$2997, 2, 0)*60)</f>
        <v>685.71428571428578</v>
      </c>
      <c r="G664" s="30">
        <f>IF(ISNA(VLOOKUP($A664,' Taxi out times'!$B$2998:$C$3661, 2, 0)), 'ICAO LTO Cycle times'!$D$7,VLOOKUP($A664,' Taxi out times'!$B$2998:$C$3661, 2, 0)*60)</f>
        <v>776.93370165745864</v>
      </c>
      <c r="H664" s="30">
        <f>IF(ISNA(VLOOKUP($A664,' Taxi out times'!$B$3662:$C$4362, 2, 0)), 'ICAO LTO Cycle times'!$D$7,VLOOKUP($A664,' Taxi out times'!$B$3662:$C$4362, 2, 0)*60)</f>
        <v>607.06849315068496</v>
      </c>
      <c r="I664" s="30">
        <f>IF(ISNA(VLOOKUP($A664,' Taxi out times'!$B$4363:$C$5052, 2, 0)), 'ICAO LTO Cycle times'!$D$7,VLOOKUP($A664,' Taxi out times'!$B$4363:$C$5052, 2, 0)*60)</f>
        <v>595.92783505154637</v>
      </c>
      <c r="J664" s="30">
        <f>IF(ISNA(VLOOKUP($A664,' Taxi out times'!$B$5053:$C$5713, 2, 0)), 'ICAO LTO Cycle times'!$D$7,VLOOKUP($A664,' Taxi out times'!$B$5053:$C$5713, 2, 0)*60)</f>
        <v>562.82706766917295</v>
      </c>
      <c r="K664" s="30">
        <f>IF(ISNA(VLOOKUP($A664,' Taxi out times'!$B$5714:$C$6466, 2, 0)), 'ICAO LTO Cycle times'!$D$7,VLOOKUP($A664,' Taxi out times'!$B$5713:$C$6466, 2, 0)*60)</f>
        <v>582.42700729927003</v>
      </c>
      <c r="L664" s="30">
        <f>IF(ISNA(VLOOKUP($A664,' Taxi out times'!$B$6467:$C$7195, 2, 0)), 'ICAO LTO Cycle times'!$D$7,VLOOKUP($A664,' Taxi out times'!$B$6467:$C$7195, 2, 0)*60)</f>
        <v>609.82394366197184</v>
      </c>
      <c r="M664" s="30">
        <f>IF(ISNA(VLOOKUP($A664,'Taxi in times'!$B$2:$C$483, 2, 0)), 'ICAO LTO Cycle times'!$D$8,VLOOKUP($A664,'Taxi in times'!$B$2:$C$483, 2, 0)*60)</f>
        <v>420</v>
      </c>
      <c r="N664" s="30">
        <f>IF(ISNA(VLOOKUP($A664,'Taxi in times'!$B$483:$C$1074, 2, 0)), 'ICAO LTO Cycle times'!$D$8,VLOOKUP($A664,'Taxi in times'!$B$483:$C$1074, 2, 0)*60)</f>
        <v>397.10526315789474</v>
      </c>
      <c r="O664" s="30">
        <f>IF(ISNA(VLOOKUP($A664,'Taxi in times'!$B$1074:$C$1700, 2, 0)), 'ICAO LTO Cycle times'!$D$8,VLOOKUP($A664,'Taxi in times'!$B$1074:$C$1700, 2, 0)*60)</f>
        <v>511.17241379310349</v>
      </c>
      <c r="P664" s="30">
        <f>IF(ISNA(VLOOKUP($A664,'Taxi in times'!$B$1700:$C$2346, 2, 0)), 'ICAO LTO Cycle times'!$D$8,VLOOKUP($A664,'Taxi in times'!$B$1700:$C$2346, 2, 0)*60)</f>
        <v>515.17730496453896</v>
      </c>
      <c r="Q664" s="30">
        <f>IF(ISNA(VLOOKUP($A664,'Taxi in times'!$B$2346:$C$3020, 2, 0)), 'ICAO LTO Cycle times'!$D$8,VLOOKUP($A664,'Taxi in times'!$B$2346:$C$3020, 2, 0)*60)</f>
        <v>420.27950310559009</v>
      </c>
      <c r="R664" s="30">
        <f>IF(ISNA(VLOOKUP($A664,'Taxi in times'!$B$3020:$C$3684, 2, 0)), 'ICAO LTO Cycle times'!$D$8,VLOOKUP($A664,'Taxi in times'!$B$3020:$C$3684, 2, 0)*60)</f>
        <v>400.58333333333331</v>
      </c>
      <c r="S664" s="30">
        <f>IF(ISNA(VLOOKUP($A664,'Taxi in times'!$B$3684:$C$4389, 2, 0)), 'ICAO LTO Cycle times'!$D$8,VLOOKUP($A664,'Taxi in times'!$B$3684:$C$4389, 2, 0)*60)</f>
        <v>357.16666666666663</v>
      </c>
      <c r="T664" s="30">
        <f>IF(ISNA(VLOOKUP($A664,'Taxi in times'!$B$4389:$C$5084, 2, 0)), 'ICAO LTO Cycle times'!$D$8,VLOOKUP($A664,'Taxi in times'!$B$4389:$C$5084, 2, 0)*60)</f>
        <v>330.5932932072227</v>
      </c>
      <c r="U664" s="30">
        <f>IF(ISNA(VLOOKUP($A664,'Taxi in times'!$B$5085:$C$5749, 2, 0)), 'ICAO LTO Cycle times'!$D$8,VLOOKUP($A664,'Taxi in times'!$B$5085:$C$5749, 2, 0)*60)</f>
        <v>319.26481620405104</v>
      </c>
      <c r="V664" s="30">
        <f>IF(ISNA(VLOOKUP($A664,'Taxi in times'!$B$5750:$C$6509, 2, 0)), 'ICAO LTO Cycle times'!$D$8,VLOOKUP($A664,'Taxi in times'!$B$5750:$C$6509, 2, 0)*60)</f>
        <v>326.90975387420235</v>
      </c>
      <c r="W664" s="30">
        <f>IF(ISNA(VLOOKUP($A664,'Taxi in times'!$B$6510:$C$7239, 2, 0)), 'ICAO LTO Cycle times'!$D$8,VLOOKUP($A664,'Taxi in times'!$B$6510:$C$7239, 2, 0)*60)</f>
        <v>319.04761904761904</v>
      </c>
    </row>
    <row r="665" spans="1:23">
      <c r="A665" s="3" t="s">
        <v>897</v>
      </c>
      <c r="B665" s="30">
        <f>IF(ISNA(VLOOKUP($A665,' Taxi out times'!$B$2:$C$483, 2, 0)), 'ICAO LTO Cycle times'!$D$7,VLOOKUP($A665,' Taxi out times'!$B$2:$C$483, 2, 0)*60)</f>
        <v>1140</v>
      </c>
      <c r="C665" s="30">
        <f>IF(ISNA(VLOOKUP($A665,' Taxi out times'!$B$484:$C$1071, 2, 0)), 'ICAO LTO Cycle times'!$D$7,VLOOKUP($A665,' Taxi out times'!$B$484:$C$1071, 2, 0)*60)</f>
        <v>623.01886792452831</v>
      </c>
      <c r="D665" s="30">
        <f>IF(ISNA(VLOOKUP($A665,' Taxi out times'!$B$1072:$C$1692, 2, 0)), 'ICAO LTO Cycle times'!$D$7,VLOOKUP($A665,' Taxi out times'!$B$1072:$C$1692, 2, 0)*60)</f>
        <v>727.24137931034488</v>
      </c>
      <c r="E665" s="30">
        <f>IF(ISNA(VLOOKUP($A665,' Taxi out times'!$B$1693:$C$2329, 2, 0)), 'ICAO LTO Cycle times'!$D$7,VLOOKUP($A665,' Taxi out times'!$B$1693:$C$2329, 2, 0)*60)</f>
        <v>754.62450592885375</v>
      </c>
      <c r="F665" s="30">
        <f>IF(ISNA(VLOOKUP($A665,' Taxi out times'!$B$2330:$C$2997, 2, 0)), 'ICAO LTO Cycle times'!$D$7,VLOOKUP($A665,' Taxi out times'!$B$2330:$C$2997, 2, 0)*60)</f>
        <v>785.24271844660188</v>
      </c>
      <c r="G665" s="30">
        <f>IF(ISNA(VLOOKUP($A665,' Taxi out times'!$B$2998:$C$3661, 2, 0)), 'ICAO LTO Cycle times'!$D$7,VLOOKUP($A665,' Taxi out times'!$B$2998:$C$3661, 2, 0)*60)</f>
        <v>725.17808219178085</v>
      </c>
      <c r="H665" s="30">
        <f>IF(ISNA(VLOOKUP($A665,' Taxi out times'!$B$3662:$C$4362, 2, 0)), 'ICAO LTO Cycle times'!$D$7,VLOOKUP($A665,' Taxi out times'!$B$3662:$C$4362, 2, 0)*60)</f>
        <v>567.00410396716825</v>
      </c>
      <c r="I665" s="30">
        <f>IF(ISNA(VLOOKUP($A665,' Taxi out times'!$B$4363:$C$5052, 2, 0)), 'ICAO LTO Cycle times'!$D$7,VLOOKUP($A665,' Taxi out times'!$B$4363:$C$5052, 2, 0)*60)</f>
        <v>349.30362116991643</v>
      </c>
      <c r="J665" s="30">
        <f>IF(ISNA(VLOOKUP($A665,' Taxi out times'!$B$5053:$C$5713, 2, 0)), 'ICAO LTO Cycle times'!$D$7,VLOOKUP($A665,' Taxi out times'!$B$5053:$C$5713, 2, 0)*60)</f>
        <v>446.83783783783787</v>
      </c>
      <c r="K665" s="30">
        <f>IF(ISNA(VLOOKUP($A665,' Taxi out times'!$B$5714:$C$6466, 2, 0)), 'ICAO LTO Cycle times'!$D$7,VLOOKUP($A665,' Taxi out times'!$B$5713:$C$6466, 2, 0)*60)</f>
        <v>640.98726114649685</v>
      </c>
      <c r="L665" s="30">
        <f>IF(ISNA(VLOOKUP($A665,' Taxi out times'!$B$6467:$C$7195, 2, 0)), 'ICAO LTO Cycle times'!$D$7,VLOOKUP($A665,' Taxi out times'!$B$6467:$C$7195, 2, 0)*60)</f>
        <v>666.4905660377359</v>
      </c>
      <c r="M665" s="30">
        <f>IF(ISNA(VLOOKUP($A665,'Taxi in times'!$B$2:$C$483, 2, 0)), 'ICAO LTO Cycle times'!$D$8,VLOOKUP($A665,'Taxi in times'!$B$2:$C$483, 2, 0)*60)</f>
        <v>420</v>
      </c>
      <c r="N665" s="30">
        <f>IF(ISNA(VLOOKUP($A665,'Taxi in times'!$B$483:$C$1074, 2, 0)), 'ICAO LTO Cycle times'!$D$8,VLOOKUP($A665,'Taxi in times'!$B$483:$C$1074, 2, 0)*60)</f>
        <v>372.83018867924528</v>
      </c>
      <c r="O665" s="30">
        <f>IF(ISNA(VLOOKUP($A665,'Taxi in times'!$B$1074:$C$1700, 2, 0)), 'ICAO LTO Cycle times'!$D$8,VLOOKUP($A665,'Taxi in times'!$B$1074:$C$1700, 2, 0)*60)</f>
        <v>402.93103448275861</v>
      </c>
      <c r="P665" s="30">
        <f>IF(ISNA(VLOOKUP($A665,'Taxi in times'!$B$1700:$C$2346, 2, 0)), 'ICAO LTO Cycle times'!$D$8,VLOOKUP($A665,'Taxi in times'!$B$1700:$C$2346, 2, 0)*60)</f>
        <v>430.71428571428572</v>
      </c>
      <c r="Q665" s="30">
        <f>IF(ISNA(VLOOKUP($A665,'Taxi in times'!$B$2346:$C$3020, 2, 0)), 'ICAO LTO Cycle times'!$D$8,VLOOKUP($A665,'Taxi in times'!$B$2346:$C$3020, 2, 0)*60)</f>
        <v>349.36893203883494</v>
      </c>
      <c r="R665" s="30">
        <f>IF(ISNA(VLOOKUP($A665,'Taxi in times'!$B$3020:$C$3684, 2, 0)), 'ICAO LTO Cycle times'!$D$8,VLOOKUP($A665,'Taxi in times'!$B$3020:$C$3684, 2, 0)*60)</f>
        <v>355.82753824756605</v>
      </c>
      <c r="S665" s="30">
        <f>IF(ISNA(VLOOKUP($A665,'Taxi in times'!$B$3684:$C$4389, 2, 0)), 'ICAO LTO Cycle times'!$D$8,VLOOKUP($A665,'Taxi in times'!$B$3684:$C$4389, 2, 0)*60)</f>
        <v>368.12154696132598</v>
      </c>
      <c r="T665" s="30">
        <f>IF(ISNA(VLOOKUP($A665,'Taxi in times'!$B$4389:$C$5084, 2, 0)), 'ICAO LTO Cycle times'!$D$8,VLOOKUP($A665,'Taxi in times'!$B$4389:$C$5084, 2, 0)*60)</f>
        <v>385.47486033519556</v>
      </c>
      <c r="U665" s="30">
        <f>IF(ISNA(VLOOKUP($A665,'Taxi in times'!$B$5085:$C$5749, 2, 0)), 'ICAO LTO Cycle times'!$D$8,VLOOKUP($A665,'Taxi in times'!$B$5085:$C$5749, 2, 0)*60)</f>
        <v>389.51612903225805</v>
      </c>
      <c r="V665" s="30">
        <f>IF(ISNA(VLOOKUP($A665,'Taxi in times'!$B$5750:$C$6509, 2, 0)), 'ICAO LTO Cycle times'!$D$8,VLOOKUP($A665,'Taxi in times'!$B$5750:$C$6509, 2, 0)*60)</f>
        <v>385.39936102236419</v>
      </c>
      <c r="W665" s="30">
        <f>IF(ISNA(VLOOKUP($A665,'Taxi in times'!$B$6510:$C$7239, 2, 0)), 'ICAO LTO Cycle times'!$D$8,VLOOKUP($A665,'Taxi in times'!$B$6510:$C$7239, 2, 0)*60)</f>
        <v>312.18158890290039</v>
      </c>
    </row>
    <row r="666" spans="1:23">
      <c r="A666" s="3" t="s">
        <v>1081</v>
      </c>
      <c r="B666" s="30">
        <f>IF(ISNA(VLOOKUP($A666,' Taxi out times'!$B$2:$C$483, 2, 0)), 'ICAO LTO Cycle times'!$D$7,VLOOKUP($A666,' Taxi out times'!$B$2:$C$483, 2, 0)*60)</f>
        <v>1140</v>
      </c>
      <c r="C666" s="30">
        <f>IF(ISNA(VLOOKUP($A666,' Taxi out times'!$B$484:$C$1071, 2, 0)), 'ICAO LTO Cycle times'!$D$7,VLOOKUP($A666,' Taxi out times'!$B$484:$C$1071, 2, 0)*60)</f>
        <v>1140</v>
      </c>
      <c r="D666" s="30">
        <f>IF(ISNA(VLOOKUP($A666,' Taxi out times'!$B$1072:$C$1692, 2, 0)), 'ICAO LTO Cycle times'!$D$7,VLOOKUP($A666,' Taxi out times'!$B$1072:$C$1692, 2, 0)*60)</f>
        <v>1140</v>
      </c>
      <c r="E666" s="30">
        <f>IF(ISNA(VLOOKUP($A666,' Taxi out times'!$B$1693:$C$2329, 2, 0)), 'ICAO LTO Cycle times'!$D$7,VLOOKUP($A666,' Taxi out times'!$B$1693:$C$2329, 2, 0)*60)</f>
        <v>1140</v>
      </c>
      <c r="F666" s="30">
        <f>IF(ISNA(VLOOKUP($A666,' Taxi out times'!$B$2330:$C$2997, 2, 0)), 'ICAO LTO Cycle times'!$D$7,VLOOKUP($A666,' Taxi out times'!$B$2330:$C$2997, 2, 0)*60)</f>
        <v>1140</v>
      </c>
      <c r="G666" s="30">
        <f>IF(ISNA(VLOOKUP($A666,' Taxi out times'!$B$2998:$C$3661, 2, 0)), 'ICAO LTO Cycle times'!$D$7,VLOOKUP($A666,' Taxi out times'!$B$2998:$C$3661, 2, 0)*60)</f>
        <v>1140</v>
      </c>
      <c r="H666" s="30">
        <f>IF(ISNA(VLOOKUP($A666,' Taxi out times'!$B$3662:$C$4362, 2, 0)), 'ICAO LTO Cycle times'!$D$7,VLOOKUP($A666,' Taxi out times'!$B$3662:$C$4362, 2, 0)*60)</f>
        <v>569.70297029702976</v>
      </c>
      <c r="I666" s="30">
        <f>IF(ISNA(VLOOKUP($A666,' Taxi out times'!$B$4363:$C$5052, 2, 0)), 'ICAO LTO Cycle times'!$D$7,VLOOKUP($A666,' Taxi out times'!$B$4363:$C$5052, 2, 0)*60)</f>
        <v>1140</v>
      </c>
      <c r="J666" s="30">
        <f>IF(ISNA(VLOOKUP($A666,' Taxi out times'!$B$5053:$C$5713, 2, 0)), 'ICAO LTO Cycle times'!$D$7,VLOOKUP($A666,' Taxi out times'!$B$5053:$C$5713, 2, 0)*60)</f>
        <v>1140</v>
      </c>
      <c r="K666" s="30">
        <f>IF(ISNA(VLOOKUP($A666,' Taxi out times'!$B$5714:$C$6466, 2, 0)), 'ICAO LTO Cycle times'!$D$7,VLOOKUP($A666,' Taxi out times'!$B$5713:$C$6466, 2, 0)*60)</f>
        <v>1140</v>
      </c>
      <c r="L666" s="30">
        <f>IF(ISNA(VLOOKUP($A666,' Taxi out times'!$B$6467:$C$7195, 2, 0)), 'ICAO LTO Cycle times'!$D$7,VLOOKUP($A666,' Taxi out times'!$B$6467:$C$7195, 2, 0)*60)</f>
        <v>1140</v>
      </c>
      <c r="M666" s="30">
        <f>IF(ISNA(VLOOKUP($A666,'Taxi in times'!$B$2:$C$483, 2, 0)), 'ICAO LTO Cycle times'!$D$8,VLOOKUP($A666,'Taxi in times'!$B$2:$C$483, 2, 0)*60)</f>
        <v>420</v>
      </c>
      <c r="N666" s="30">
        <f>IF(ISNA(VLOOKUP($A666,'Taxi in times'!$B$483:$C$1074, 2, 0)), 'ICAO LTO Cycle times'!$D$8,VLOOKUP($A666,'Taxi in times'!$B$483:$C$1074, 2, 0)*60)</f>
        <v>420</v>
      </c>
      <c r="O666" s="30">
        <f>IF(ISNA(VLOOKUP($A666,'Taxi in times'!$B$1074:$C$1700, 2, 0)), 'ICAO LTO Cycle times'!$D$8,VLOOKUP($A666,'Taxi in times'!$B$1074:$C$1700, 2, 0)*60)</f>
        <v>420</v>
      </c>
      <c r="P666" s="30">
        <f>IF(ISNA(VLOOKUP($A666,'Taxi in times'!$B$1700:$C$2346, 2, 0)), 'ICAO LTO Cycle times'!$D$8,VLOOKUP($A666,'Taxi in times'!$B$1700:$C$2346, 2, 0)*60)</f>
        <v>420</v>
      </c>
      <c r="Q666" s="30">
        <f>IF(ISNA(VLOOKUP($A666,'Taxi in times'!$B$2346:$C$3020, 2, 0)), 'ICAO LTO Cycle times'!$D$8,VLOOKUP($A666,'Taxi in times'!$B$2346:$C$3020, 2, 0)*60)</f>
        <v>420</v>
      </c>
      <c r="R666" s="30">
        <f>IF(ISNA(VLOOKUP($A666,'Taxi in times'!$B$3020:$C$3684, 2, 0)), 'ICAO LTO Cycle times'!$D$8,VLOOKUP($A666,'Taxi in times'!$B$3020:$C$3684, 2, 0)*60)</f>
        <v>420</v>
      </c>
      <c r="S666" s="30">
        <f>IF(ISNA(VLOOKUP($A666,'Taxi in times'!$B$3684:$C$4389, 2, 0)), 'ICAO LTO Cycle times'!$D$8,VLOOKUP($A666,'Taxi in times'!$B$3684:$C$4389, 2, 0)*60)</f>
        <v>420</v>
      </c>
      <c r="T666" s="30">
        <f>IF(ISNA(VLOOKUP($A666,'Taxi in times'!$B$4389:$C$5084, 2, 0)), 'ICAO LTO Cycle times'!$D$8,VLOOKUP($A666,'Taxi in times'!$B$4389:$C$5084, 2, 0)*60)</f>
        <v>420</v>
      </c>
      <c r="U666" s="30">
        <f>IF(ISNA(VLOOKUP($A666,'Taxi in times'!$B$5085:$C$5749, 2, 0)), 'ICAO LTO Cycle times'!$D$8,VLOOKUP($A666,'Taxi in times'!$B$5085:$C$5749, 2, 0)*60)</f>
        <v>420</v>
      </c>
      <c r="V666" s="30">
        <f>IF(ISNA(VLOOKUP($A666,'Taxi in times'!$B$5750:$C$6509, 2, 0)), 'ICAO LTO Cycle times'!$D$8,VLOOKUP($A666,'Taxi in times'!$B$5750:$C$6509, 2, 0)*60)</f>
        <v>420</v>
      </c>
      <c r="W666" s="30">
        <f>IF(ISNA(VLOOKUP($A666,'Taxi in times'!$B$6510:$C$7239, 2, 0)), 'ICAO LTO Cycle times'!$D$8,VLOOKUP($A666,'Taxi in times'!$B$6510:$C$7239, 2, 0)*60)</f>
        <v>420</v>
      </c>
    </row>
    <row r="667" spans="1:23">
      <c r="A667" s="2" t="s">
        <v>898</v>
      </c>
      <c r="B667" s="30">
        <f>IF(ISNA(VLOOKUP($A667,' Taxi out times'!$B$2:$C$483, 2, 0)), 'ICAO LTO Cycle times'!$D$7,VLOOKUP($A667,' Taxi out times'!$B$2:$C$483, 2, 0)*60)</f>
        <v>1140</v>
      </c>
      <c r="C667" s="30">
        <f>IF(ISNA(VLOOKUP($A667,' Taxi out times'!$B$484:$C$1071, 2, 0)), 'ICAO LTO Cycle times'!$D$7,VLOOKUP($A667,' Taxi out times'!$B$484:$C$1071, 2, 0)*60)</f>
        <v>1140</v>
      </c>
      <c r="D667" s="30">
        <f>IF(ISNA(VLOOKUP($A667,' Taxi out times'!$B$1072:$C$1692, 2, 0)), 'ICAO LTO Cycle times'!$D$7,VLOOKUP($A667,' Taxi out times'!$B$1072:$C$1692, 2, 0)*60)</f>
        <v>1140</v>
      </c>
      <c r="E667" s="30">
        <f>IF(ISNA(VLOOKUP($A667,' Taxi out times'!$B$1693:$C$2329, 2, 0)), 'ICAO LTO Cycle times'!$D$7,VLOOKUP($A667,' Taxi out times'!$B$1693:$C$2329, 2, 0)*60)</f>
        <v>1140</v>
      </c>
      <c r="F667" s="30">
        <f>IF(ISNA(VLOOKUP($A667,' Taxi out times'!$B$2330:$C$2997, 2, 0)), 'ICAO LTO Cycle times'!$D$7,VLOOKUP($A667,' Taxi out times'!$B$2330:$C$2997, 2, 0)*60)</f>
        <v>433.65671641791045</v>
      </c>
      <c r="G667" s="30">
        <f>IF(ISNA(VLOOKUP($A667,' Taxi out times'!$B$2998:$C$3661, 2, 0)), 'ICAO LTO Cycle times'!$D$7,VLOOKUP($A667,' Taxi out times'!$B$2998:$C$3661, 2, 0)*60)</f>
        <v>576.58536585365846</v>
      </c>
      <c r="H667" s="30">
        <f>IF(ISNA(VLOOKUP($A667,' Taxi out times'!$B$3662:$C$4362, 2, 0)), 'ICAO LTO Cycle times'!$D$7,VLOOKUP($A667,' Taxi out times'!$B$3662:$C$4362, 2, 0)*60)</f>
        <v>407.56756756756755</v>
      </c>
      <c r="I667" s="30">
        <f>IF(ISNA(VLOOKUP($A667,' Taxi out times'!$B$4363:$C$5052, 2, 0)), 'ICAO LTO Cycle times'!$D$7,VLOOKUP($A667,' Taxi out times'!$B$4363:$C$5052, 2, 0)*60)</f>
        <v>348.49315068493149</v>
      </c>
      <c r="J667" s="30">
        <f>IF(ISNA(VLOOKUP($A667,' Taxi out times'!$B$5053:$C$5713, 2, 0)), 'ICAO LTO Cycle times'!$D$7,VLOOKUP($A667,' Taxi out times'!$B$5053:$C$5713, 2, 0)*60)</f>
        <v>1140</v>
      </c>
      <c r="K667" s="30">
        <f>IF(ISNA(VLOOKUP($A667,' Taxi out times'!$B$5714:$C$6466, 2, 0)), 'ICAO LTO Cycle times'!$D$7,VLOOKUP($A667,' Taxi out times'!$B$5713:$C$6466, 2, 0)*60)</f>
        <v>351.23076923076923</v>
      </c>
      <c r="L667" s="30">
        <f>IF(ISNA(VLOOKUP($A667,' Taxi out times'!$B$6467:$C$7195, 2, 0)), 'ICAO LTO Cycle times'!$D$7,VLOOKUP($A667,' Taxi out times'!$B$6467:$C$7195, 2, 0)*60)</f>
        <v>382.06128133704732</v>
      </c>
      <c r="M667" s="30">
        <f>IF(ISNA(VLOOKUP($A667,'Taxi in times'!$B$2:$C$483, 2, 0)), 'ICAO LTO Cycle times'!$D$8,VLOOKUP($A667,'Taxi in times'!$B$2:$C$483, 2, 0)*60)</f>
        <v>420</v>
      </c>
      <c r="N667" s="30">
        <f>IF(ISNA(VLOOKUP($A667,'Taxi in times'!$B$483:$C$1074, 2, 0)), 'ICAO LTO Cycle times'!$D$8,VLOOKUP($A667,'Taxi in times'!$B$483:$C$1074, 2, 0)*60)</f>
        <v>420</v>
      </c>
      <c r="O667" s="30">
        <f>IF(ISNA(VLOOKUP($A667,'Taxi in times'!$B$1074:$C$1700, 2, 0)), 'ICAO LTO Cycle times'!$D$8,VLOOKUP($A667,'Taxi in times'!$B$1074:$C$1700, 2, 0)*60)</f>
        <v>420</v>
      </c>
      <c r="P667" s="30">
        <f>IF(ISNA(VLOOKUP($A667,'Taxi in times'!$B$1700:$C$2346, 2, 0)), 'ICAO LTO Cycle times'!$D$8,VLOOKUP($A667,'Taxi in times'!$B$1700:$C$2346, 2, 0)*60)</f>
        <v>420</v>
      </c>
      <c r="Q667" s="30">
        <f>IF(ISNA(VLOOKUP($A667,'Taxi in times'!$B$2346:$C$3020, 2, 0)), 'ICAO LTO Cycle times'!$D$8,VLOOKUP($A667,'Taxi in times'!$B$2346:$C$3020, 2, 0)*60)</f>
        <v>360.8955223880597</v>
      </c>
      <c r="R667" s="30">
        <f>IF(ISNA(VLOOKUP($A667,'Taxi in times'!$B$3020:$C$3684, 2, 0)), 'ICAO LTO Cycle times'!$D$8,VLOOKUP($A667,'Taxi in times'!$B$3020:$C$3684, 2, 0)*60)</f>
        <v>489.90825688073397</v>
      </c>
      <c r="S667" s="30">
        <f>IF(ISNA(VLOOKUP($A667,'Taxi in times'!$B$3684:$C$4389, 2, 0)), 'ICAO LTO Cycle times'!$D$8,VLOOKUP($A667,'Taxi in times'!$B$3684:$C$4389, 2, 0)*60)</f>
        <v>408.97590361445782</v>
      </c>
      <c r="T667" s="30">
        <f>IF(ISNA(VLOOKUP($A667,'Taxi in times'!$B$4389:$C$5084, 2, 0)), 'ICAO LTO Cycle times'!$D$8,VLOOKUP($A667,'Taxi in times'!$B$4389:$C$5084, 2, 0)*60)</f>
        <v>395.75342465753425</v>
      </c>
      <c r="U667" s="30">
        <f>IF(ISNA(VLOOKUP($A667,'Taxi in times'!$B$5085:$C$5749, 2, 0)), 'ICAO LTO Cycle times'!$D$8,VLOOKUP($A667,'Taxi in times'!$B$5085:$C$5749, 2, 0)*60)</f>
        <v>420</v>
      </c>
      <c r="V667" s="30">
        <f>IF(ISNA(VLOOKUP($A667,'Taxi in times'!$B$5750:$C$6509, 2, 0)), 'ICAO LTO Cycle times'!$D$8,VLOOKUP($A667,'Taxi in times'!$B$5750:$C$6509, 2, 0)*60)</f>
        <v>450.92307692307691</v>
      </c>
      <c r="W667" s="30">
        <f>IF(ISNA(VLOOKUP($A667,'Taxi in times'!$B$6510:$C$7239, 2, 0)), 'ICAO LTO Cycle times'!$D$8,VLOOKUP($A667,'Taxi in times'!$B$6510:$C$7239, 2, 0)*60)</f>
        <v>401.11420612813373</v>
      </c>
    </row>
    <row r="668" spans="1:23">
      <c r="A668" s="3" t="s">
        <v>899</v>
      </c>
      <c r="B668" s="30">
        <f>IF(ISNA(VLOOKUP($A668,' Taxi out times'!$B$2:$C$483, 2, 0)), 'ICAO LTO Cycle times'!$D$7,VLOOKUP($A668,' Taxi out times'!$B$2:$C$483, 2, 0)*60)</f>
        <v>1140</v>
      </c>
      <c r="C668" s="30">
        <f>IF(ISNA(VLOOKUP($A668,' Taxi out times'!$B$484:$C$1071, 2, 0)), 'ICAO LTO Cycle times'!$D$7,VLOOKUP($A668,' Taxi out times'!$B$484:$C$1071, 2, 0)*60)</f>
        <v>519.28057553956842</v>
      </c>
      <c r="D668" s="30">
        <f>IF(ISNA(VLOOKUP($A668,' Taxi out times'!$B$1072:$C$1692, 2, 0)), 'ICAO LTO Cycle times'!$D$7,VLOOKUP($A668,' Taxi out times'!$B$1072:$C$1692, 2, 0)*60)</f>
        <v>556.65480427046259</v>
      </c>
      <c r="E668" s="30">
        <f>IF(ISNA(VLOOKUP($A668,' Taxi out times'!$B$1693:$C$2329, 2, 0)), 'ICAO LTO Cycle times'!$D$7,VLOOKUP($A668,' Taxi out times'!$B$1693:$C$2329, 2, 0)*60)</f>
        <v>537.08571428571429</v>
      </c>
      <c r="F668" s="30">
        <f>IF(ISNA(VLOOKUP($A668,' Taxi out times'!$B$2330:$C$2997, 2, 0)), 'ICAO LTO Cycle times'!$D$7,VLOOKUP($A668,' Taxi out times'!$B$2330:$C$2997, 2, 0)*60)</f>
        <v>623.38530066815144</v>
      </c>
      <c r="G668" s="30">
        <f>IF(ISNA(VLOOKUP($A668,' Taxi out times'!$B$2998:$C$3661, 2, 0)), 'ICAO LTO Cycle times'!$D$7,VLOOKUP($A668,' Taxi out times'!$B$2998:$C$3661, 2, 0)*60)</f>
        <v>603.5051546391752</v>
      </c>
      <c r="H668" s="30">
        <f>IF(ISNA(VLOOKUP($A668,' Taxi out times'!$B$3662:$C$4362, 2, 0)), 'ICAO LTO Cycle times'!$D$7,VLOOKUP($A668,' Taxi out times'!$B$3662:$C$4362, 2, 0)*60)</f>
        <v>517.88732394366195</v>
      </c>
      <c r="I668" s="30">
        <f>IF(ISNA(VLOOKUP($A668,' Taxi out times'!$B$4363:$C$5052, 2, 0)), 'ICAO LTO Cycle times'!$D$7,VLOOKUP($A668,' Taxi out times'!$B$4363:$C$5052, 2, 0)*60)</f>
        <v>463.91930835734871</v>
      </c>
      <c r="J668" s="30">
        <f>IF(ISNA(VLOOKUP($A668,' Taxi out times'!$B$5053:$C$5713, 2, 0)), 'ICAO LTO Cycle times'!$D$7,VLOOKUP($A668,' Taxi out times'!$B$5053:$C$5713, 2, 0)*60)</f>
        <v>531.95876288659792</v>
      </c>
      <c r="K668" s="30">
        <f>IF(ISNA(VLOOKUP($A668,' Taxi out times'!$B$5714:$C$6466, 2, 0)), 'ICAO LTO Cycle times'!$D$7,VLOOKUP($A668,' Taxi out times'!$B$5713:$C$6466, 2, 0)*60)</f>
        <v>551.97651663405088</v>
      </c>
      <c r="L668" s="30">
        <f>IF(ISNA(VLOOKUP($A668,' Taxi out times'!$B$6467:$C$7195, 2, 0)), 'ICAO LTO Cycle times'!$D$7,VLOOKUP($A668,' Taxi out times'!$B$6467:$C$7195, 2, 0)*60)</f>
        <v>348.35249042145591</v>
      </c>
      <c r="M668" s="30">
        <f>IF(ISNA(VLOOKUP($A668,'Taxi in times'!$B$2:$C$483, 2, 0)), 'ICAO LTO Cycle times'!$D$8,VLOOKUP($A668,'Taxi in times'!$B$2:$C$483, 2, 0)*60)</f>
        <v>420</v>
      </c>
      <c r="N668" s="30">
        <f>IF(ISNA(VLOOKUP($A668,'Taxi in times'!$B$483:$C$1074, 2, 0)), 'ICAO LTO Cycle times'!$D$8,VLOOKUP($A668,'Taxi in times'!$B$483:$C$1074, 2, 0)*60)</f>
        <v>335.82733812949641</v>
      </c>
      <c r="O668" s="30">
        <f>IF(ISNA(VLOOKUP($A668,'Taxi in times'!$B$1074:$C$1700, 2, 0)), 'ICAO LTO Cycle times'!$D$8,VLOOKUP($A668,'Taxi in times'!$B$1074:$C$1700, 2, 0)*60)</f>
        <v>469.78723404255317</v>
      </c>
      <c r="P668" s="30">
        <f>IF(ISNA(VLOOKUP($A668,'Taxi in times'!$B$1700:$C$2346, 2, 0)), 'ICAO LTO Cycle times'!$D$8,VLOOKUP($A668,'Taxi in times'!$B$1700:$C$2346, 2, 0)*60)</f>
        <v>486.32478632478637</v>
      </c>
      <c r="Q668" s="30">
        <f>IF(ISNA(VLOOKUP($A668,'Taxi in times'!$B$2346:$C$3020, 2, 0)), 'ICAO LTO Cycle times'!$D$8,VLOOKUP($A668,'Taxi in times'!$B$2346:$C$3020, 2, 0)*60)</f>
        <v>464.46428571428572</v>
      </c>
      <c r="R668" s="30">
        <f>IF(ISNA(VLOOKUP($A668,'Taxi in times'!$B$3020:$C$3684, 2, 0)), 'ICAO LTO Cycle times'!$D$8,VLOOKUP($A668,'Taxi in times'!$B$3020:$C$3684, 2, 0)*60)</f>
        <v>509.6864111498258</v>
      </c>
      <c r="S668" s="30">
        <f>IF(ISNA(VLOOKUP($A668,'Taxi in times'!$B$3684:$C$4389, 2, 0)), 'ICAO LTO Cycle times'!$D$8,VLOOKUP($A668,'Taxi in times'!$B$3684:$C$4389, 2, 0)*60)</f>
        <v>477.4588235294118</v>
      </c>
      <c r="T668" s="30">
        <f>IF(ISNA(VLOOKUP($A668,'Taxi in times'!$B$4389:$C$5084, 2, 0)), 'ICAO LTO Cycle times'!$D$8,VLOOKUP($A668,'Taxi in times'!$B$4389:$C$5084, 2, 0)*60)</f>
        <v>491.23919308357353</v>
      </c>
      <c r="U668" s="30">
        <f>IF(ISNA(VLOOKUP($A668,'Taxi in times'!$B$5085:$C$5749, 2, 0)), 'ICAO LTO Cycle times'!$D$8,VLOOKUP($A668,'Taxi in times'!$B$5085:$C$5749, 2, 0)*60)</f>
        <v>513.5204081632653</v>
      </c>
      <c r="V668" s="30">
        <f>IF(ISNA(VLOOKUP($A668,'Taxi in times'!$B$5750:$C$6509, 2, 0)), 'ICAO LTO Cycle times'!$D$8,VLOOKUP($A668,'Taxi in times'!$B$5750:$C$6509, 2, 0)*60)</f>
        <v>550.80234833659495</v>
      </c>
      <c r="W668" s="30">
        <f>IF(ISNA(VLOOKUP($A668,'Taxi in times'!$B$6510:$C$7239, 2, 0)), 'ICAO LTO Cycle times'!$D$8,VLOOKUP($A668,'Taxi in times'!$B$6510:$C$7239, 2, 0)*60)</f>
        <v>436.30102040816331</v>
      </c>
    </row>
    <row r="669" spans="1:23">
      <c r="A669" s="3" t="s">
        <v>1082</v>
      </c>
      <c r="B669" s="30">
        <f>IF(ISNA(VLOOKUP($A669,' Taxi out times'!$B$2:$C$483, 2, 0)), 'ICAO LTO Cycle times'!$D$7,VLOOKUP($A669,' Taxi out times'!$B$2:$C$483, 2, 0)*60)</f>
        <v>1140</v>
      </c>
      <c r="C669" s="30">
        <f>IF(ISNA(VLOOKUP($A669,' Taxi out times'!$B$484:$C$1071, 2, 0)), 'ICAO LTO Cycle times'!$D$7,VLOOKUP($A669,' Taxi out times'!$B$484:$C$1071, 2, 0)*60)</f>
        <v>788.5</v>
      </c>
      <c r="D669" s="30">
        <f>IF(ISNA(VLOOKUP($A669,' Taxi out times'!$B$1072:$C$1692, 2, 0)), 'ICAO LTO Cycle times'!$D$7,VLOOKUP($A669,' Taxi out times'!$B$1072:$C$1692, 2, 0)*60)</f>
        <v>801.69642857142856</v>
      </c>
      <c r="E669" s="30">
        <f>IF(ISNA(VLOOKUP($A669,' Taxi out times'!$B$1693:$C$2329, 2, 0)), 'ICAO LTO Cycle times'!$D$7,VLOOKUP($A669,' Taxi out times'!$B$1693:$C$2329, 2, 0)*60)</f>
        <v>769.61538461538464</v>
      </c>
      <c r="F669" s="30">
        <f>IF(ISNA(VLOOKUP($A669,' Taxi out times'!$B$2330:$C$2997, 2, 0)), 'ICAO LTO Cycle times'!$D$7,VLOOKUP($A669,' Taxi out times'!$B$2330:$C$2997, 2, 0)*60)</f>
        <v>1140</v>
      </c>
      <c r="G669" s="30">
        <f>IF(ISNA(VLOOKUP($A669,' Taxi out times'!$B$2998:$C$3661, 2, 0)), 'ICAO LTO Cycle times'!$D$7,VLOOKUP($A669,' Taxi out times'!$B$2998:$C$3661, 2, 0)*60)</f>
        <v>1140</v>
      </c>
      <c r="H669" s="30">
        <f>IF(ISNA(VLOOKUP($A669,' Taxi out times'!$B$3662:$C$4362, 2, 0)), 'ICAO LTO Cycle times'!$D$7,VLOOKUP($A669,' Taxi out times'!$B$3662:$C$4362, 2, 0)*60)</f>
        <v>435.05119453924914</v>
      </c>
      <c r="I669" s="30">
        <f>IF(ISNA(VLOOKUP($A669,' Taxi out times'!$B$4363:$C$5052, 2, 0)), 'ICAO LTO Cycle times'!$D$7,VLOOKUP($A669,' Taxi out times'!$B$4363:$C$5052, 2, 0)*60)</f>
        <v>394.12140575079871</v>
      </c>
      <c r="J669" s="30">
        <f>IF(ISNA(VLOOKUP($A669,' Taxi out times'!$B$5053:$C$5713, 2, 0)), 'ICAO LTO Cycle times'!$D$7,VLOOKUP($A669,' Taxi out times'!$B$5053:$C$5713, 2, 0)*60)</f>
        <v>501.92634560906515</v>
      </c>
      <c r="K669" s="30">
        <f>IF(ISNA(VLOOKUP($A669,' Taxi out times'!$B$5714:$C$6466, 2, 0)), 'ICAO LTO Cycle times'!$D$7,VLOOKUP($A669,' Taxi out times'!$B$5713:$C$6466, 2, 0)*60)</f>
        <v>597.09030100334439</v>
      </c>
      <c r="L669" s="30">
        <f>IF(ISNA(VLOOKUP($A669,' Taxi out times'!$B$6467:$C$7195, 2, 0)), 'ICAO LTO Cycle times'!$D$7,VLOOKUP($A669,' Taxi out times'!$B$6467:$C$7195, 2, 0)*60)</f>
        <v>639.94186046511629</v>
      </c>
      <c r="M669" s="30">
        <f>IF(ISNA(VLOOKUP($A669,'Taxi in times'!$B$2:$C$483, 2, 0)), 'ICAO LTO Cycle times'!$D$8,VLOOKUP($A669,'Taxi in times'!$B$2:$C$483, 2, 0)*60)</f>
        <v>420</v>
      </c>
      <c r="N669" s="30">
        <f>IF(ISNA(VLOOKUP($A669,'Taxi in times'!$B$483:$C$1074, 2, 0)), 'ICAO LTO Cycle times'!$D$8,VLOOKUP($A669,'Taxi in times'!$B$483:$C$1074, 2, 0)*60)</f>
        <v>635.70247933884298</v>
      </c>
      <c r="O669" s="30">
        <f>IF(ISNA(VLOOKUP($A669,'Taxi in times'!$B$1074:$C$1700, 2, 0)), 'ICAO LTO Cycle times'!$D$8,VLOOKUP($A669,'Taxi in times'!$B$1074:$C$1700, 2, 0)*60)</f>
        <v>633.75</v>
      </c>
      <c r="P669" s="30">
        <f>IF(ISNA(VLOOKUP($A669,'Taxi in times'!$B$1700:$C$2346, 2, 0)), 'ICAO LTO Cycle times'!$D$8,VLOOKUP($A669,'Taxi in times'!$B$1700:$C$2346, 2, 0)*60)</f>
        <v>615.76923076923072</v>
      </c>
      <c r="Q669" s="30">
        <f>IF(ISNA(VLOOKUP($A669,'Taxi in times'!$B$2346:$C$3020, 2, 0)), 'ICAO LTO Cycle times'!$D$8,VLOOKUP($A669,'Taxi in times'!$B$2346:$C$3020, 2, 0)*60)</f>
        <v>420</v>
      </c>
      <c r="R669" s="30">
        <f>IF(ISNA(VLOOKUP($A669,'Taxi in times'!$B$3020:$C$3684, 2, 0)), 'ICAO LTO Cycle times'!$D$8,VLOOKUP($A669,'Taxi in times'!$B$3020:$C$3684, 2, 0)*60)</f>
        <v>420</v>
      </c>
      <c r="S669" s="30">
        <f>IF(ISNA(VLOOKUP($A669,'Taxi in times'!$B$3684:$C$4389, 2, 0)), 'ICAO LTO Cycle times'!$D$8,VLOOKUP($A669,'Taxi in times'!$B$3684:$C$4389, 2, 0)*60)</f>
        <v>312.59896729776244</v>
      </c>
      <c r="T669" s="30">
        <f>IF(ISNA(VLOOKUP($A669,'Taxi in times'!$B$4389:$C$5084, 2, 0)), 'ICAO LTO Cycle times'!$D$8,VLOOKUP($A669,'Taxi in times'!$B$4389:$C$5084, 2, 0)*60)</f>
        <v>353.48242811501598</v>
      </c>
      <c r="U669" s="30">
        <f>IF(ISNA(VLOOKUP($A669,'Taxi in times'!$B$5085:$C$5749, 2, 0)), 'ICAO LTO Cycle times'!$D$8,VLOOKUP($A669,'Taxi in times'!$B$5085:$C$5749, 2, 0)*60)</f>
        <v>324.32203389830505</v>
      </c>
      <c r="V669" s="30">
        <f>IF(ISNA(VLOOKUP($A669,'Taxi in times'!$B$5750:$C$6509, 2, 0)), 'ICAO LTO Cycle times'!$D$8,VLOOKUP($A669,'Taxi in times'!$B$5750:$C$6509, 2, 0)*60)</f>
        <v>300.70234113712377</v>
      </c>
      <c r="W669" s="30">
        <f>IF(ISNA(VLOOKUP($A669,'Taxi in times'!$B$6510:$C$7239, 2, 0)), 'ICAO LTO Cycle times'!$D$8,VLOOKUP($A669,'Taxi in times'!$B$6510:$C$7239, 2, 0)*60)</f>
        <v>280.20348837209303</v>
      </c>
    </row>
    <row r="670" spans="1:23">
      <c r="A670" s="3" t="s">
        <v>900</v>
      </c>
      <c r="B670" s="30">
        <f>IF(ISNA(VLOOKUP($A670,' Taxi out times'!$B$2:$C$483, 2, 0)), 'ICAO LTO Cycle times'!$D$7,VLOOKUP($A670,' Taxi out times'!$B$2:$C$483, 2, 0)*60)</f>
        <v>1140</v>
      </c>
      <c r="C670" s="30">
        <f>IF(ISNA(VLOOKUP($A670,' Taxi out times'!$B$484:$C$1071, 2, 0)), 'ICAO LTO Cycle times'!$D$7,VLOOKUP($A670,' Taxi out times'!$B$484:$C$1071, 2, 0)*60)</f>
        <v>534.8201438848921</v>
      </c>
      <c r="D670" s="30">
        <f>IF(ISNA(VLOOKUP($A670,' Taxi out times'!$B$1072:$C$1692, 2, 0)), 'ICAO LTO Cycle times'!$D$7,VLOOKUP($A670,' Taxi out times'!$B$1072:$C$1692, 2, 0)*60)</f>
        <v>687.54448398576517</v>
      </c>
      <c r="E670" s="30">
        <f>IF(ISNA(VLOOKUP($A670,' Taxi out times'!$B$1693:$C$2329, 2, 0)), 'ICAO LTO Cycle times'!$D$7,VLOOKUP($A670,' Taxi out times'!$B$1693:$C$2329, 2, 0)*60)</f>
        <v>703.36283185840705</v>
      </c>
      <c r="F670" s="30">
        <f>IF(ISNA(VLOOKUP($A670,' Taxi out times'!$B$2330:$C$2997, 2, 0)), 'ICAO LTO Cycle times'!$D$7,VLOOKUP($A670,' Taxi out times'!$B$2330:$C$2997, 2, 0)*60)</f>
        <v>507.59358288770051</v>
      </c>
      <c r="G670" s="30">
        <f>IF(ISNA(VLOOKUP($A670,' Taxi out times'!$B$2998:$C$3661, 2, 0)), 'ICAO LTO Cycle times'!$D$7,VLOOKUP($A670,' Taxi out times'!$B$2998:$C$3661, 2, 0)*60)</f>
        <v>520.80924855491321</v>
      </c>
      <c r="H670" s="30">
        <f>IF(ISNA(VLOOKUP($A670,' Taxi out times'!$B$3662:$C$4362, 2, 0)), 'ICAO LTO Cycle times'!$D$7,VLOOKUP($A670,' Taxi out times'!$B$3662:$C$4362, 2, 0)*60)</f>
        <v>512.88702928870293</v>
      </c>
      <c r="I670" s="30">
        <f>IF(ISNA(VLOOKUP($A670,' Taxi out times'!$B$4363:$C$5052, 2, 0)), 'ICAO LTO Cycle times'!$D$7,VLOOKUP($A670,' Taxi out times'!$B$4363:$C$5052, 2, 0)*60)</f>
        <v>426.81818181818181</v>
      </c>
      <c r="J670" s="30">
        <f>IF(ISNA(VLOOKUP($A670,' Taxi out times'!$B$5053:$C$5713, 2, 0)), 'ICAO LTO Cycle times'!$D$7,VLOOKUP($A670,' Taxi out times'!$B$5053:$C$5713, 2, 0)*60)</f>
        <v>492.76283618581903</v>
      </c>
      <c r="K670" s="30">
        <f>IF(ISNA(VLOOKUP($A670,' Taxi out times'!$B$5714:$C$6466, 2, 0)), 'ICAO LTO Cycle times'!$D$7,VLOOKUP($A670,' Taxi out times'!$B$5713:$C$6466, 2, 0)*60)</f>
        <v>582.36598890942696</v>
      </c>
      <c r="L670" s="30">
        <f>IF(ISNA(VLOOKUP($A670,' Taxi out times'!$B$6467:$C$7195, 2, 0)), 'ICAO LTO Cycle times'!$D$7,VLOOKUP($A670,' Taxi out times'!$B$6467:$C$7195, 2, 0)*60)</f>
        <v>606.875</v>
      </c>
      <c r="M670" s="30">
        <f>IF(ISNA(VLOOKUP($A670,'Taxi in times'!$B$2:$C$483, 2, 0)), 'ICAO LTO Cycle times'!$D$8,VLOOKUP($A670,'Taxi in times'!$B$2:$C$483, 2, 0)*60)</f>
        <v>420</v>
      </c>
      <c r="N670" s="30">
        <f>IF(ISNA(VLOOKUP($A670,'Taxi in times'!$B$483:$C$1074, 2, 0)), 'ICAO LTO Cycle times'!$D$8,VLOOKUP($A670,'Taxi in times'!$B$483:$C$1074, 2, 0)*60)</f>
        <v>315.10791366906477</v>
      </c>
      <c r="O670" s="30">
        <f>IF(ISNA(VLOOKUP($A670,'Taxi in times'!$B$1074:$C$1700, 2, 0)), 'ICAO LTO Cycle times'!$D$8,VLOOKUP($A670,'Taxi in times'!$B$1074:$C$1700, 2, 0)*60)</f>
        <v>311.95729537366549</v>
      </c>
      <c r="P670" s="30">
        <f>IF(ISNA(VLOOKUP($A670,'Taxi in times'!$B$1700:$C$2346, 2, 0)), 'ICAO LTO Cycle times'!$D$8,VLOOKUP($A670,'Taxi in times'!$B$1700:$C$2346, 2, 0)*60)</f>
        <v>278.05309734513276</v>
      </c>
      <c r="Q670" s="30">
        <f>IF(ISNA(VLOOKUP($A670,'Taxi in times'!$B$2346:$C$3020, 2, 0)), 'ICAO LTO Cycle times'!$D$8,VLOOKUP($A670,'Taxi in times'!$B$2346:$C$3020, 2, 0)*60)</f>
        <v>309.62566844919786</v>
      </c>
      <c r="R670" s="30">
        <f>IF(ISNA(VLOOKUP($A670,'Taxi in times'!$B$3020:$C$3684, 2, 0)), 'ICAO LTO Cycle times'!$D$8,VLOOKUP($A670,'Taxi in times'!$B$3020:$C$3684, 2, 0)*60)</f>
        <v>310.54054054054052</v>
      </c>
      <c r="S670" s="30">
        <f>IF(ISNA(VLOOKUP($A670,'Taxi in times'!$B$3684:$C$4389, 2, 0)), 'ICAO LTO Cycle times'!$D$8,VLOOKUP($A670,'Taxi in times'!$B$3684:$C$4389, 2, 0)*60)</f>
        <v>282.10084033613447</v>
      </c>
      <c r="T670" s="30">
        <f>IF(ISNA(VLOOKUP($A670,'Taxi in times'!$B$4389:$C$5084, 2, 0)), 'ICAO LTO Cycle times'!$D$8,VLOOKUP($A670,'Taxi in times'!$B$4389:$C$5084, 2, 0)*60)</f>
        <v>235.05681818181819</v>
      </c>
      <c r="U670" s="30">
        <f>IF(ISNA(VLOOKUP($A670,'Taxi in times'!$B$5085:$C$5749, 2, 0)), 'ICAO LTO Cycle times'!$D$8,VLOOKUP($A670,'Taxi in times'!$B$5085:$C$5749, 2, 0)*60)</f>
        <v>222.77372262773724</v>
      </c>
      <c r="V670" s="30">
        <f>IF(ISNA(VLOOKUP($A670,'Taxi in times'!$B$5750:$C$6509, 2, 0)), 'ICAO LTO Cycle times'!$D$8,VLOOKUP($A670,'Taxi in times'!$B$5750:$C$6509, 2, 0)*60)</f>
        <v>293.45656192236601</v>
      </c>
      <c r="W670" s="30">
        <f>IF(ISNA(VLOOKUP($A670,'Taxi in times'!$B$6510:$C$7239, 2, 0)), 'ICAO LTO Cycle times'!$D$8,VLOOKUP($A670,'Taxi in times'!$B$6510:$C$7239, 2, 0)*60)</f>
        <v>289.15474642392718</v>
      </c>
    </row>
    <row r="671" spans="1:23">
      <c r="A671" s="3" t="s">
        <v>901</v>
      </c>
      <c r="B671" s="30">
        <f>IF(ISNA(VLOOKUP($A671,' Taxi out times'!$B$2:$C$483, 2, 0)), 'ICAO LTO Cycle times'!$D$7,VLOOKUP($A671,' Taxi out times'!$B$2:$C$483, 2, 0)*60)</f>
        <v>1140</v>
      </c>
      <c r="C671" s="30">
        <f>IF(ISNA(VLOOKUP($A671,' Taxi out times'!$B$484:$C$1071, 2, 0)), 'ICAO LTO Cycle times'!$D$7,VLOOKUP($A671,' Taxi out times'!$B$484:$C$1071, 2, 0)*60)</f>
        <v>653.64406779661022</v>
      </c>
      <c r="D671" s="30">
        <f>IF(ISNA(VLOOKUP($A671,' Taxi out times'!$B$1072:$C$1692, 2, 0)), 'ICAO LTO Cycle times'!$D$7,VLOOKUP($A671,' Taxi out times'!$B$1072:$C$1692, 2, 0)*60)</f>
        <v>678.14550641940082</v>
      </c>
      <c r="E671" s="30">
        <f>IF(ISNA(VLOOKUP($A671,' Taxi out times'!$B$1693:$C$2329, 2, 0)), 'ICAO LTO Cycle times'!$D$7,VLOOKUP($A671,' Taxi out times'!$B$1693:$C$2329, 2, 0)*60)</f>
        <v>734.46985446985445</v>
      </c>
      <c r="F671" s="30">
        <f>IF(ISNA(VLOOKUP($A671,' Taxi out times'!$B$2330:$C$2997, 2, 0)), 'ICAO LTO Cycle times'!$D$7,VLOOKUP($A671,' Taxi out times'!$B$2330:$C$2997, 2, 0)*60)</f>
        <v>627.91139240506322</v>
      </c>
      <c r="G671" s="30">
        <f>IF(ISNA(VLOOKUP($A671,' Taxi out times'!$B$2998:$C$3661, 2, 0)), 'ICAO LTO Cycle times'!$D$7,VLOOKUP($A671,' Taxi out times'!$B$2998:$C$3661, 2, 0)*60)</f>
        <v>619.04145077720204</v>
      </c>
      <c r="H671" s="30">
        <f>IF(ISNA(VLOOKUP($A671,' Taxi out times'!$B$3662:$C$4362, 2, 0)), 'ICAO LTO Cycle times'!$D$7,VLOOKUP($A671,' Taxi out times'!$B$3662:$C$4362, 2, 0)*60)</f>
        <v>614.18181818181813</v>
      </c>
      <c r="I671" s="30">
        <f>IF(ISNA(VLOOKUP($A671,' Taxi out times'!$B$4363:$C$5052, 2, 0)), 'ICAO LTO Cycle times'!$D$7,VLOOKUP($A671,' Taxi out times'!$B$4363:$C$5052, 2, 0)*60)</f>
        <v>602.43037974683546</v>
      </c>
      <c r="J671" s="30">
        <f>IF(ISNA(VLOOKUP($A671,' Taxi out times'!$B$5053:$C$5713, 2, 0)), 'ICAO LTO Cycle times'!$D$7,VLOOKUP($A671,' Taxi out times'!$B$5053:$C$5713, 2, 0)*60)</f>
        <v>653.32086061739949</v>
      </c>
      <c r="K671" s="30">
        <f>IF(ISNA(VLOOKUP($A671,' Taxi out times'!$B$5714:$C$6466, 2, 0)), 'ICAO LTO Cycle times'!$D$7,VLOOKUP($A671,' Taxi out times'!$B$5713:$C$6466, 2, 0)*60)</f>
        <v>676.41228939544101</v>
      </c>
      <c r="L671" s="30">
        <f>IF(ISNA(VLOOKUP($A671,' Taxi out times'!$B$6467:$C$7195, 2, 0)), 'ICAO LTO Cycle times'!$D$7,VLOOKUP($A671,' Taxi out times'!$B$6467:$C$7195, 2, 0)*60)</f>
        <v>425.04672897196258</v>
      </c>
      <c r="M671" s="30">
        <f>IF(ISNA(VLOOKUP($A671,'Taxi in times'!$B$2:$C$483, 2, 0)), 'ICAO LTO Cycle times'!$D$8,VLOOKUP($A671,'Taxi in times'!$B$2:$C$483, 2, 0)*60)</f>
        <v>420</v>
      </c>
      <c r="N671" s="30">
        <f>IF(ISNA(VLOOKUP($A671,'Taxi in times'!$B$483:$C$1074, 2, 0)), 'ICAO LTO Cycle times'!$D$8,VLOOKUP($A671,'Taxi in times'!$B$483:$C$1074, 2, 0)*60)</f>
        <v>390.72463768115938</v>
      </c>
      <c r="O671" s="30">
        <f>IF(ISNA(VLOOKUP($A671,'Taxi in times'!$B$1074:$C$1700, 2, 0)), 'ICAO LTO Cycle times'!$D$8,VLOOKUP($A671,'Taxi in times'!$B$1074:$C$1700, 2, 0)*60)</f>
        <v>338.71244635193131</v>
      </c>
      <c r="P671" s="30">
        <f>IF(ISNA(VLOOKUP($A671,'Taxi in times'!$B$1700:$C$2346, 2, 0)), 'ICAO LTO Cycle times'!$D$8,VLOOKUP($A671,'Taxi in times'!$B$1700:$C$2346, 2, 0)*60)</f>
        <v>303.86694386694387</v>
      </c>
      <c r="Q671" s="30">
        <f>IF(ISNA(VLOOKUP($A671,'Taxi in times'!$B$2346:$C$3020, 2, 0)), 'ICAO LTO Cycle times'!$D$8,VLOOKUP($A671,'Taxi in times'!$B$2346:$C$3020, 2, 0)*60)</f>
        <v>302.27848101265823</v>
      </c>
      <c r="R671" s="30">
        <f>IF(ISNA(VLOOKUP($A671,'Taxi in times'!$B$3020:$C$3684, 2, 0)), 'ICAO LTO Cycle times'!$D$8,VLOOKUP($A671,'Taxi in times'!$B$3020:$C$3684, 2, 0)*60)</f>
        <v>273.09803921568624</v>
      </c>
      <c r="S671" s="30">
        <f>IF(ISNA(VLOOKUP($A671,'Taxi in times'!$B$3684:$C$4389, 2, 0)), 'ICAO LTO Cycle times'!$D$8,VLOOKUP($A671,'Taxi in times'!$B$3684:$C$4389, 2, 0)*60)</f>
        <v>295.39877300613495</v>
      </c>
      <c r="T671" s="30">
        <f>IF(ISNA(VLOOKUP($A671,'Taxi in times'!$B$4389:$C$5084, 2, 0)), 'ICAO LTO Cycle times'!$D$8,VLOOKUP($A671,'Taxi in times'!$B$4389:$C$5084, 2, 0)*60)</f>
        <v>303.73096446700504</v>
      </c>
      <c r="U671" s="30">
        <f>IF(ISNA(VLOOKUP($A671,'Taxi in times'!$B$5085:$C$5749, 2, 0)), 'ICAO LTO Cycle times'!$D$8,VLOOKUP($A671,'Taxi in times'!$B$5085:$C$5749, 2, 0)*60)</f>
        <v>297.98319327731093</v>
      </c>
      <c r="V671" s="30">
        <f>IF(ISNA(VLOOKUP($A671,'Taxi in times'!$B$5750:$C$6509, 2, 0)), 'ICAO LTO Cycle times'!$D$8,VLOOKUP($A671,'Taxi in times'!$B$5750:$C$6509, 2, 0)*60)</f>
        <v>307.85714285714289</v>
      </c>
      <c r="W671" s="30">
        <f>IF(ISNA(VLOOKUP($A671,'Taxi in times'!$B$6510:$C$7239, 2, 0)), 'ICAO LTO Cycle times'!$D$8,VLOOKUP($A671,'Taxi in times'!$B$6510:$C$7239, 2, 0)*60)</f>
        <v>295.86206896551727</v>
      </c>
    </row>
    <row r="672" spans="1:23">
      <c r="A672" s="3" t="s">
        <v>1113</v>
      </c>
      <c r="B672" s="30">
        <f>IF(ISNA(VLOOKUP($A672,' Taxi out times'!$B$2:$C$483, 2, 0)), 'ICAO LTO Cycle times'!$D$7,VLOOKUP($A672,' Taxi out times'!$B$2:$C$483, 2, 0)*60)</f>
        <v>1140</v>
      </c>
      <c r="C672" s="30">
        <f>IF(ISNA(VLOOKUP($A672,' Taxi out times'!$B$484:$C$1071, 2, 0)), 'ICAO LTO Cycle times'!$D$7,VLOOKUP($A672,' Taxi out times'!$B$484:$C$1071, 2, 0)*60)</f>
        <v>1140</v>
      </c>
      <c r="D672" s="30">
        <f>IF(ISNA(VLOOKUP($A672,' Taxi out times'!$B$1072:$C$1692, 2, 0)), 'ICAO LTO Cycle times'!$D$7,VLOOKUP($A672,' Taxi out times'!$B$1072:$C$1692, 2, 0)*60)</f>
        <v>1140</v>
      </c>
      <c r="E672" s="30">
        <f>IF(ISNA(VLOOKUP($A672,' Taxi out times'!$B$1693:$C$2329, 2, 0)), 'ICAO LTO Cycle times'!$D$7,VLOOKUP($A672,' Taxi out times'!$B$1693:$C$2329, 2, 0)*60)</f>
        <v>1140</v>
      </c>
      <c r="F672" s="30">
        <f>IF(ISNA(VLOOKUP($A672,' Taxi out times'!$B$2330:$C$2997, 2, 0)), 'ICAO LTO Cycle times'!$D$7,VLOOKUP($A672,' Taxi out times'!$B$2330:$C$2997, 2, 0)*60)</f>
        <v>1140</v>
      </c>
      <c r="G672" s="30">
        <f>IF(ISNA(VLOOKUP($A672,' Taxi out times'!$B$2998:$C$3661, 2, 0)), 'ICAO LTO Cycle times'!$D$7,VLOOKUP($A672,' Taxi out times'!$B$2998:$C$3661, 2, 0)*60)</f>
        <v>1140</v>
      </c>
      <c r="H672" s="30">
        <f>IF(ISNA(VLOOKUP($A672,' Taxi out times'!$B$3662:$C$4362, 2, 0)), 'ICAO LTO Cycle times'!$D$7,VLOOKUP($A672,' Taxi out times'!$B$3662:$C$4362, 2, 0)*60)</f>
        <v>1140</v>
      </c>
      <c r="I672" s="30">
        <f>IF(ISNA(VLOOKUP($A672,' Taxi out times'!$B$4363:$C$5052, 2, 0)), 'ICAO LTO Cycle times'!$D$7,VLOOKUP($A672,' Taxi out times'!$B$4363:$C$5052, 2, 0)*60)</f>
        <v>479.2841648590022</v>
      </c>
      <c r="J672" s="30">
        <f>IF(ISNA(VLOOKUP($A672,' Taxi out times'!$B$5053:$C$5713, 2, 0)), 'ICAO LTO Cycle times'!$D$7,VLOOKUP($A672,' Taxi out times'!$B$5053:$C$5713, 2, 0)*60)</f>
        <v>579.23664122137404</v>
      </c>
      <c r="K672" s="30">
        <f>IF(ISNA(VLOOKUP($A672,' Taxi out times'!$B$5714:$C$6466, 2, 0)), 'ICAO LTO Cycle times'!$D$7,VLOOKUP($A672,' Taxi out times'!$B$5713:$C$6466, 2, 0)*60)</f>
        <v>578.35</v>
      </c>
      <c r="L672" s="30">
        <f>IF(ISNA(VLOOKUP($A672,' Taxi out times'!$B$6467:$C$7195, 2, 0)), 'ICAO LTO Cycle times'!$D$7,VLOOKUP($A672,' Taxi out times'!$B$6467:$C$7195, 2, 0)*60)</f>
        <v>678.6910006293266</v>
      </c>
      <c r="M672" s="30">
        <f>IF(ISNA(VLOOKUP($A672,'Taxi in times'!$B$2:$C$483, 2, 0)), 'ICAO LTO Cycle times'!$D$8,VLOOKUP($A672,'Taxi in times'!$B$2:$C$483, 2, 0)*60)</f>
        <v>420</v>
      </c>
      <c r="N672" s="30">
        <f>IF(ISNA(VLOOKUP($A672,'Taxi in times'!$B$483:$C$1074, 2, 0)), 'ICAO LTO Cycle times'!$D$8,VLOOKUP($A672,'Taxi in times'!$B$483:$C$1074, 2, 0)*60)</f>
        <v>420</v>
      </c>
      <c r="O672" s="30">
        <f>IF(ISNA(VLOOKUP($A672,'Taxi in times'!$B$1074:$C$1700, 2, 0)), 'ICAO LTO Cycle times'!$D$8,VLOOKUP($A672,'Taxi in times'!$B$1074:$C$1700, 2, 0)*60)</f>
        <v>420</v>
      </c>
      <c r="P672" s="30">
        <f>IF(ISNA(VLOOKUP($A672,'Taxi in times'!$B$1700:$C$2346, 2, 0)), 'ICAO LTO Cycle times'!$D$8,VLOOKUP($A672,'Taxi in times'!$B$1700:$C$2346, 2, 0)*60)</f>
        <v>420</v>
      </c>
      <c r="Q672" s="30">
        <f>IF(ISNA(VLOOKUP($A672,'Taxi in times'!$B$2346:$C$3020, 2, 0)), 'ICAO LTO Cycle times'!$D$8,VLOOKUP($A672,'Taxi in times'!$B$2346:$C$3020, 2, 0)*60)</f>
        <v>420</v>
      </c>
      <c r="R672" s="30">
        <f>IF(ISNA(VLOOKUP($A672,'Taxi in times'!$B$3020:$C$3684, 2, 0)), 'ICAO LTO Cycle times'!$D$8,VLOOKUP($A672,'Taxi in times'!$B$3020:$C$3684, 2, 0)*60)</f>
        <v>420</v>
      </c>
      <c r="S672" s="30">
        <f>IF(ISNA(VLOOKUP($A672,'Taxi in times'!$B$3684:$C$4389, 2, 0)), 'ICAO LTO Cycle times'!$D$8,VLOOKUP($A672,'Taxi in times'!$B$3684:$C$4389, 2, 0)*60)</f>
        <v>420</v>
      </c>
      <c r="T672" s="30">
        <f>IF(ISNA(VLOOKUP($A672,'Taxi in times'!$B$4389:$C$5084, 2, 0)), 'ICAO LTO Cycle times'!$D$8,VLOOKUP($A672,'Taxi in times'!$B$4389:$C$5084, 2, 0)*60)</f>
        <v>305.33622559652929</v>
      </c>
      <c r="U672" s="30">
        <f>IF(ISNA(VLOOKUP($A672,'Taxi in times'!$B$5085:$C$5749, 2, 0)), 'ICAO LTO Cycle times'!$D$8,VLOOKUP($A672,'Taxi in times'!$B$5085:$C$5749, 2, 0)*60)</f>
        <v>324.40934933670246</v>
      </c>
      <c r="V672" s="30">
        <f>IF(ISNA(VLOOKUP($A672,'Taxi in times'!$B$5750:$C$6509, 2, 0)), 'ICAO LTO Cycle times'!$D$8,VLOOKUP($A672,'Taxi in times'!$B$5750:$C$6509, 2, 0)*60)</f>
        <v>320.7</v>
      </c>
      <c r="W672" s="30">
        <f>IF(ISNA(VLOOKUP($A672,'Taxi in times'!$B$6510:$C$7239, 2, 0)), 'ICAO LTO Cycle times'!$D$8,VLOOKUP($A672,'Taxi in times'!$B$6510:$C$7239, 2, 0)*60)</f>
        <v>302.26557583385778</v>
      </c>
    </row>
    <row r="673" spans="1:23">
      <c r="A673" s="3" t="s">
        <v>1114</v>
      </c>
      <c r="B673" s="30">
        <f>IF(ISNA(VLOOKUP($A673,' Taxi out times'!$B$2:$C$483, 2, 0)), 'ICAO LTO Cycle times'!$D$7,VLOOKUP($A673,' Taxi out times'!$B$2:$C$483, 2, 0)*60)</f>
        <v>1140</v>
      </c>
      <c r="C673" s="30">
        <f>IF(ISNA(VLOOKUP($A673,' Taxi out times'!$B$484:$C$1071, 2, 0)), 'ICAO LTO Cycle times'!$D$7,VLOOKUP($A673,' Taxi out times'!$B$484:$C$1071, 2, 0)*60)</f>
        <v>1140</v>
      </c>
      <c r="D673" s="30">
        <f>IF(ISNA(VLOOKUP($A673,' Taxi out times'!$B$1072:$C$1692, 2, 0)), 'ICAO LTO Cycle times'!$D$7,VLOOKUP($A673,' Taxi out times'!$B$1072:$C$1692, 2, 0)*60)</f>
        <v>1140</v>
      </c>
      <c r="E673" s="30">
        <f>IF(ISNA(VLOOKUP($A673,' Taxi out times'!$B$1693:$C$2329, 2, 0)), 'ICAO LTO Cycle times'!$D$7,VLOOKUP($A673,' Taxi out times'!$B$1693:$C$2329, 2, 0)*60)</f>
        <v>1140</v>
      </c>
      <c r="F673" s="30">
        <f>IF(ISNA(VLOOKUP($A673,' Taxi out times'!$B$2330:$C$2997, 2, 0)), 'ICAO LTO Cycle times'!$D$7,VLOOKUP($A673,' Taxi out times'!$B$2330:$C$2997, 2, 0)*60)</f>
        <v>1140</v>
      </c>
      <c r="G673" s="30">
        <f>IF(ISNA(VLOOKUP($A673,' Taxi out times'!$B$2998:$C$3661, 2, 0)), 'ICAO LTO Cycle times'!$D$7,VLOOKUP($A673,' Taxi out times'!$B$2998:$C$3661, 2, 0)*60)</f>
        <v>1140</v>
      </c>
      <c r="H673" s="30">
        <f>IF(ISNA(VLOOKUP($A673,' Taxi out times'!$B$3662:$C$4362, 2, 0)), 'ICAO LTO Cycle times'!$D$7,VLOOKUP($A673,' Taxi out times'!$B$3662:$C$4362, 2, 0)*60)</f>
        <v>1140</v>
      </c>
      <c r="I673" s="30">
        <f>IF(ISNA(VLOOKUP($A673,' Taxi out times'!$B$4363:$C$5052, 2, 0)), 'ICAO LTO Cycle times'!$D$7,VLOOKUP($A673,' Taxi out times'!$B$4363:$C$5052, 2, 0)*60)</f>
        <v>426.14457831325302</v>
      </c>
      <c r="J673" s="30">
        <f>IF(ISNA(VLOOKUP($A673,' Taxi out times'!$B$5053:$C$5713, 2, 0)), 'ICAO LTO Cycle times'!$D$7,VLOOKUP($A673,' Taxi out times'!$B$5053:$C$5713, 2, 0)*60)</f>
        <v>604.49541284403676</v>
      </c>
      <c r="K673" s="30">
        <f>IF(ISNA(VLOOKUP($A673,' Taxi out times'!$B$5714:$C$6466, 2, 0)), 'ICAO LTO Cycle times'!$D$7,VLOOKUP($A673,' Taxi out times'!$B$5713:$C$6466, 2, 0)*60)</f>
        <v>642.88930581613511</v>
      </c>
      <c r="L673" s="30">
        <f>IF(ISNA(VLOOKUP($A673,' Taxi out times'!$B$6467:$C$7195, 2, 0)), 'ICAO LTO Cycle times'!$D$7,VLOOKUP($A673,' Taxi out times'!$B$6467:$C$7195, 2, 0)*60)</f>
        <v>656.50655021834064</v>
      </c>
      <c r="M673" s="30">
        <f>IF(ISNA(VLOOKUP($A673,'Taxi in times'!$B$2:$C$483, 2, 0)), 'ICAO LTO Cycle times'!$D$8,VLOOKUP($A673,'Taxi in times'!$B$2:$C$483, 2, 0)*60)</f>
        <v>420</v>
      </c>
      <c r="N673" s="30">
        <f>IF(ISNA(VLOOKUP($A673,'Taxi in times'!$B$483:$C$1074, 2, 0)), 'ICAO LTO Cycle times'!$D$8,VLOOKUP($A673,'Taxi in times'!$B$483:$C$1074, 2, 0)*60)</f>
        <v>420</v>
      </c>
      <c r="O673" s="30">
        <f>IF(ISNA(VLOOKUP($A673,'Taxi in times'!$B$1074:$C$1700, 2, 0)), 'ICAO LTO Cycle times'!$D$8,VLOOKUP($A673,'Taxi in times'!$B$1074:$C$1700, 2, 0)*60)</f>
        <v>420</v>
      </c>
      <c r="P673" s="30">
        <f>IF(ISNA(VLOOKUP($A673,'Taxi in times'!$B$1700:$C$2346, 2, 0)), 'ICAO LTO Cycle times'!$D$8,VLOOKUP($A673,'Taxi in times'!$B$1700:$C$2346, 2, 0)*60)</f>
        <v>420</v>
      </c>
      <c r="Q673" s="30">
        <f>IF(ISNA(VLOOKUP($A673,'Taxi in times'!$B$2346:$C$3020, 2, 0)), 'ICAO LTO Cycle times'!$D$8,VLOOKUP($A673,'Taxi in times'!$B$2346:$C$3020, 2, 0)*60)</f>
        <v>420</v>
      </c>
      <c r="R673" s="30">
        <f>IF(ISNA(VLOOKUP($A673,'Taxi in times'!$B$3020:$C$3684, 2, 0)), 'ICAO LTO Cycle times'!$D$8,VLOOKUP($A673,'Taxi in times'!$B$3020:$C$3684, 2, 0)*60)</f>
        <v>420</v>
      </c>
      <c r="S673" s="30">
        <f>IF(ISNA(VLOOKUP($A673,'Taxi in times'!$B$3684:$C$4389, 2, 0)), 'ICAO LTO Cycle times'!$D$8,VLOOKUP($A673,'Taxi in times'!$B$3684:$C$4389, 2, 0)*60)</f>
        <v>420</v>
      </c>
      <c r="T673" s="30">
        <f>IF(ISNA(VLOOKUP($A673,'Taxi in times'!$B$4389:$C$5084, 2, 0)), 'ICAO LTO Cycle times'!$D$8,VLOOKUP($A673,'Taxi in times'!$B$4389:$C$5084, 2, 0)*60)</f>
        <v>366.14457831325302</v>
      </c>
      <c r="U673" s="30">
        <f>IF(ISNA(VLOOKUP($A673,'Taxi in times'!$B$5085:$C$5749, 2, 0)), 'ICAO LTO Cycle times'!$D$8,VLOOKUP($A673,'Taxi in times'!$B$5085:$C$5749, 2, 0)*60)</f>
        <v>315.16079632465545</v>
      </c>
      <c r="V673" s="30">
        <f>IF(ISNA(VLOOKUP($A673,'Taxi in times'!$B$5750:$C$6509, 2, 0)), 'ICAO LTO Cycle times'!$D$8,VLOOKUP($A673,'Taxi in times'!$B$5750:$C$6509, 2, 0)*60)</f>
        <v>336.1121495327103</v>
      </c>
      <c r="W673" s="30">
        <f>IF(ISNA(VLOOKUP($A673,'Taxi in times'!$B$6510:$C$7239, 2, 0)), 'ICAO LTO Cycle times'!$D$8,VLOOKUP($A673,'Taxi in times'!$B$6510:$C$7239, 2, 0)*60)</f>
        <v>446.02620087336243</v>
      </c>
    </row>
    <row r="674" spans="1:23">
      <c r="A674" s="3" t="s">
        <v>1290</v>
      </c>
      <c r="B674" s="30">
        <f>IF(ISNA(VLOOKUP($A674,' Taxi out times'!$B$2:$C$483, 2, 0)), 'ICAO LTO Cycle times'!$D$7,VLOOKUP($A674,' Taxi out times'!$B$2:$C$483, 2, 0)*60)</f>
        <v>1140</v>
      </c>
      <c r="C674" s="30">
        <f>IF(ISNA(VLOOKUP($A674,' Taxi out times'!$B$484:$C$1071, 2, 0)), 'ICAO LTO Cycle times'!$D$7,VLOOKUP($A674,' Taxi out times'!$B$484:$C$1071, 2, 0)*60)</f>
        <v>1140</v>
      </c>
      <c r="D674" s="30">
        <f>IF(ISNA(VLOOKUP($A674,' Taxi out times'!$B$1072:$C$1692, 2, 0)), 'ICAO LTO Cycle times'!$D$7,VLOOKUP($A674,' Taxi out times'!$B$1072:$C$1692, 2, 0)*60)</f>
        <v>1140</v>
      </c>
      <c r="E674" s="30">
        <f>IF(ISNA(VLOOKUP($A674,' Taxi out times'!$B$1693:$C$2329, 2, 0)), 'ICAO LTO Cycle times'!$D$7,VLOOKUP($A674,' Taxi out times'!$B$1693:$C$2329, 2, 0)*60)</f>
        <v>1140</v>
      </c>
      <c r="F674" s="30">
        <f>IF(ISNA(VLOOKUP($A674,' Taxi out times'!$B$2330:$C$2997, 2, 0)), 'ICAO LTO Cycle times'!$D$7,VLOOKUP($A674,' Taxi out times'!$B$2330:$C$2997, 2, 0)*60)</f>
        <v>1140</v>
      </c>
      <c r="G674" s="30">
        <f>IF(ISNA(VLOOKUP($A674,' Taxi out times'!$B$2998:$C$3661, 2, 0)), 'ICAO LTO Cycle times'!$D$7,VLOOKUP($A674,' Taxi out times'!$B$2998:$C$3661, 2, 0)*60)</f>
        <v>1140</v>
      </c>
      <c r="H674" s="30">
        <f>IF(ISNA(VLOOKUP($A674,' Taxi out times'!$B$3662:$C$4362, 2, 0)), 'ICAO LTO Cycle times'!$D$7,VLOOKUP($A674,' Taxi out times'!$B$3662:$C$4362, 2, 0)*60)</f>
        <v>1140</v>
      </c>
      <c r="I674" s="30">
        <f>IF(ISNA(VLOOKUP($A674,' Taxi out times'!$B$4363:$C$5052, 2, 0)), 'ICAO LTO Cycle times'!$D$7,VLOOKUP($A674,' Taxi out times'!$B$4363:$C$5052, 2, 0)*60)</f>
        <v>1140</v>
      </c>
      <c r="J674" s="30">
        <f>IF(ISNA(VLOOKUP($A674,' Taxi out times'!$B$5053:$C$5713, 2, 0)), 'ICAO LTO Cycle times'!$D$7,VLOOKUP($A674,' Taxi out times'!$B$5053:$C$5713, 2, 0)*60)</f>
        <v>1140</v>
      </c>
      <c r="K674" s="30">
        <f>IF(ISNA(VLOOKUP($A674,' Taxi out times'!$B$5714:$C$6466, 2, 0)), 'ICAO LTO Cycle times'!$D$7,VLOOKUP($A674,' Taxi out times'!$B$5713:$C$6466, 2, 0)*60)</f>
        <v>488</v>
      </c>
      <c r="L674" s="30">
        <f>IF(ISNA(VLOOKUP($A674,' Taxi out times'!$B$6467:$C$7195, 2, 0)), 'ICAO LTO Cycle times'!$D$7,VLOOKUP($A674,' Taxi out times'!$B$6467:$C$7195, 2, 0)*60)</f>
        <v>384.13662239089183</v>
      </c>
      <c r="M674" s="30">
        <f>IF(ISNA(VLOOKUP($A674,'Taxi in times'!$B$2:$C$483, 2, 0)), 'ICAO LTO Cycle times'!$D$8,VLOOKUP($A674,'Taxi in times'!$B$2:$C$483, 2, 0)*60)</f>
        <v>420</v>
      </c>
      <c r="N674" s="30">
        <f>IF(ISNA(VLOOKUP($A674,'Taxi in times'!$B$483:$C$1074, 2, 0)), 'ICAO LTO Cycle times'!$D$8,VLOOKUP($A674,'Taxi in times'!$B$483:$C$1074, 2, 0)*60)</f>
        <v>420</v>
      </c>
      <c r="O674" s="30">
        <f>IF(ISNA(VLOOKUP($A674,'Taxi in times'!$B$1074:$C$1700, 2, 0)), 'ICAO LTO Cycle times'!$D$8,VLOOKUP($A674,'Taxi in times'!$B$1074:$C$1700, 2, 0)*60)</f>
        <v>420</v>
      </c>
      <c r="P674" s="30">
        <f>IF(ISNA(VLOOKUP($A674,'Taxi in times'!$B$1700:$C$2346, 2, 0)), 'ICAO LTO Cycle times'!$D$8,VLOOKUP($A674,'Taxi in times'!$B$1700:$C$2346, 2, 0)*60)</f>
        <v>420</v>
      </c>
      <c r="Q674" s="30">
        <f>IF(ISNA(VLOOKUP($A674,'Taxi in times'!$B$2346:$C$3020, 2, 0)), 'ICAO LTO Cycle times'!$D$8,VLOOKUP($A674,'Taxi in times'!$B$2346:$C$3020, 2, 0)*60)</f>
        <v>420</v>
      </c>
      <c r="R674" s="30">
        <f>IF(ISNA(VLOOKUP($A674,'Taxi in times'!$B$3020:$C$3684, 2, 0)), 'ICAO LTO Cycle times'!$D$8,VLOOKUP($A674,'Taxi in times'!$B$3020:$C$3684, 2, 0)*60)</f>
        <v>420</v>
      </c>
      <c r="S674" s="30">
        <f>IF(ISNA(VLOOKUP($A674,'Taxi in times'!$B$3684:$C$4389, 2, 0)), 'ICAO LTO Cycle times'!$D$8,VLOOKUP($A674,'Taxi in times'!$B$3684:$C$4389, 2, 0)*60)</f>
        <v>420</v>
      </c>
      <c r="T674" s="30">
        <f>IF(ISNA(VLOOKUP($A674,'Taxi in times'!$B$4389:$C$5084, 2, 0)), 'ICAO LTO Cycle times'!$D$8,VLOOKUP($A674,'Taxi in times'!$B$4389:$C$5084, 2, 0)*60)</f>
        <v>420</v>
      </c>
      <c r="U674" s="30">
        <f>IF(ISNA(VLOOKUP($A674,'Taxi in times'!$B$5085:$C$5749, 2, 0)), 'ICAO LTO Cycle times'!$D$8,VLOOKUP($A674,'Taxi in times'!$B$5085:$C$5749, 2, 0)*60)</f>
        <v>420</v>
      </c>
      <c r="V674" s="30">
        <f>IF(ISNA(VLOOKUP($A674,'Taxi in times'!$B$5750:$C$6509, 2, 0)), 'ICAO LTO Cycle times'!$D$8,VLOOKUP($A674,'Taxi in times'!$B$5750:$C$6509, 2, 0)*60)</f>
        <v>355.23076923076923</v>
      </c>
      <c r="W674" s="30">
        <f>IF(ISNA(VLOOKUP($A674,'Taxi in times'!$B$6510:$C$7239, 2, 0)), 'ICAO LTO Cycle times'!$D$8,VLOOKUP($A674,'Taxi in times'!$B$6510:$C$7239, 2, 0)*60)</f>
        <v>370.22727272727275</v>
      </c>
    </row>
    <row r="675" spans="1:23">
      <c r="A675" s="3" t="s">
        <v>1291</v>
      </c>
      <c r="B675" s="30">
        <f>IF(ISNA(VLOOKUP($A675,' Taxi out times'!$B$2:$C$483, 2, 0)), 'ICAO LTO Cycle times'!$D$7,VLOOKUP($A675,' Taxi out times'!$B$2:$C$483, 2, 0)*60)</f>
        <v>1140</v>
      </c>
      <c r="C675" s="30">
        <f>IF(ISNA(VLOOKUP($A675,' Taxi out times'!$B$484:$C$1071, 2, 0)), 'ICAO LTO Cycle times'!$D$7,VLOOKUP($A675,' Taxi out times'!$B$484:$C$1071, 2, 0)*60)</f>
        <v>1140</v>
      </c>
      <c r="D675" s="30">
        <f>IF(ISNA(VLOOKUP($A675,' Taxi out times'!$B$1072:$C$1692, 2, 0)), 'ICAO LTO Cycle times'!$D$7,VLOOKUP($A675,' Taxi out times'!$B$1072:$C$1692, 2, 0)*60)</f>
        <v>1140</v>
      </c>
      <c r="E675" s="30">
        <f>IF(ISNA(VLOOKUP($A675,' Taxi out times'!$B$1693:$C$2329, 2, 0)), 'ICAO LTO Cycle times'!$D$7,VLOOKUP($A675,' Taxi out times'!$B$1693:$C$2329, 2, 0)*60)</f>
        <v>1140</v>
      </c>
      <c r="F675" s="30">
        <f>IF(ISNA(VLOOKUP($A675,' Taxi out times'!$B$2330:$C$2997, 2, 0)), 'ICAO LTO Cycle times'!$D$7,VLOOKUP($A675,' Taxi out times'!$B$2330:$C$2997, 2, 0)*60)</f>
        <v>1140</v>
      </c>
      <c r="G675" s="30">
        <f>IF(ISNA(VLOOKUP($A675,' Taxi out times'!$B$2998:$C$3661, 2, 0)), 'ICAO LTO Cycle times'!$D$7,VLOOKUP($A675,' Taxi out times'!$B$2998:$C$3661, 2, 0)*60)</f>
        <v>1140</v>
      </c>
      <c r="H675" s="30">
        <f>IF(ISNA(VLOOKUP($A675,' Taxi out times'!$B$3662:$C$4362, 2, 0)), 'ICAO LTO Cycle times'!$D$7,VLOOKUP($A675,' Taxi out times'!$B$3662:$C$4362, 2, 0)*60)</f>
        <v>1140</v>
      </c>
      <c r="I675" s="30">
        <f>IF(ISNA(VLOOKUP($A675,' Taxi out times'!$B$4363:$C$5052, 2, 0)), 'ICAO LTO Cycle times'!$D$7,VLOOKUP($A675,' Taxi out times'!$B$4363:$C$5052, 2, 0)*60)</f>
        <v>1140</v>
      </c>
      <c r="J675" s="30">
        <f>IF(ISNA(VLOOKUP($A675,' Taxi out times'!$B$5053:$C$5713, 2, 0)), 'ICAO LTO Cycle times'!$D$7,VLOOKUP($A675,' Taxi out times'!$B$5053:$C$5713, 2, 0)*60)</f>
        <v>1140</v>
      </c>
      <c r="K675" s="30">
        <f>IF(ISNA(VLOOKUP($A675,' Taxi out times'!$B$5714:$C$6466, 2, 0)), 'ICAO LTO Cycle times'!$D$7,VLOOKUP($A675,' Taxi out times'!$B$5713:$C$6466, 2, 0)*60)</f>
        <v>588.96457765667571</v>
      </c>
      <c r="L675" s="30">
        <f>IF(ISNA(VLOOKUP($A675,' Taxi out times'!$B$6467:$C$7195, 2, 0)), 'ICAO LTO Cycle times'!$D$7,VLOOKUP($A675,' Taxi out times'!$B$6467:$C$7195, 2, 0)*60)</f>
        <v>512.82352941176464</v>
      </c>
      <c r="M675" s="30">
        <f>IF(ISNA(VLOOKUP($A675,'Taxi in times'!$B$2:$C$483, 2, 0)), 'ICAO LTO Cycle times'!$D$8,VLOOKUP($A675,'Taxi in times'!$B$2:$C$483, 2, 0)*60)</f>
        <v>420</v>
      </c>
      <c r="N675" s="30">
        <f>IF(ISNA(VLOOKUP($A675,'Taxi in times'!$B$483:$C$1074, 2, 0)), 'ICAO LTO Cycle times'!$D$8,VLOOKUP($A675,'Taxi in times'!$B$483:$C$1074, 2, 0)*60)</f>
        <v>420</v>
      </c>
      <c r="O675" s="30">
        <f>IF(ISNA(VLOOKUP($A675,'Taxi in times'!$B$1074:$C$1700, 2, 0)), 'ICAO LTO Cycle times'!$D$8,VLOOKUP($A675,'Taxi in times'!$B$1074:$C$1700, 2, 0)*60)</f>
        <v>420</v>
      </c>
      <c r="P675" s="30">
        <f>IF(ISNA(VLOOKUP($A675,'Taxi in times'!$B$1700:$C$2346, 2, 0)), 'ICAO LTO Cycle times'!$D$8,VLOOKUP($A675,'Taxi in times'!$B$1700:$C$2346, 2, 0)*60)</f>
        <v>420</v>
      </c>
      <c r="Q675" s="30">
        <f>IF(ISNA(VLOOKUP($A675,'Taxi in times'!$B$2346:$C$3020, 2, 0)), 'ICAO LTO Cycle times'!$D$8,VLOOKUP($A675,'Taxi in times'!$B$2346:$C$3020, 2, 0)*60)</f>
        <v>420</v>
      </c>
      <c r="R675" s="30">
        <f>IF(ISNA(VLOOKUP($A675,'Taxi in times'!$B$3020:$C$3684, 2, 0)), 'ICAO LTO Cycle times'!$D$8,VLOOKUP($A675,'Taxi in times'!$B$3020:$C$3684, 2, 0)*60)</f>
        <v>420</v>
      </c>
      <c r="S675" s="30">
        <f>IF(ISNA(VLOOKUP($A675,'Taxi in times'!$B$3684:$C$4389, 2, 0)), 'ICAO LTO Cycle times'!$D$8,VLOOKUP($A675,'Taxi in times'!$B$3684:$C$4389, 2, 0)*60)</f>
        <v>420</v>
      </c>
      <c r="T675" s="30">
        <f>IF(ISNA(VLOOKUP($A675,'Taxi in times'!$B$4389:$C$5084, 2, 0)), 'ICAO LTO Cycle times'!$D$8,VLOOKUP($A675,'Taxi in times'!$B$4389:$C$5084, 2, 0)*60)</f>
        <v>420</v>
      </c>
      <c r="U675" s="30">
        <f>IF(ISNA(VLOOKUP($A675,'Taxi in times'!$B$5085:$C$5749, 2, 0)), 'ICAO LTO Cycle times'!$D$8,VLOOKUP($A675,'Taxi in times'!$B$5085:$C$5749, 2, 0)*60)</f>
        <v>420</v>
      </c>
      <c r="V675" s="30">
        <f>IF(ISNA(VLOOKUP($A675,'Taxi in times'!$B$5750:$C$6509, 2, 0)), 'ICAO LTO Cycle times'!$D$8,VLOOKUP($A675,'Taxi in times'!$B$5750:$C$6509, 2, 0)*60)</f>
        <v>360.16348773841958</v>
      </c>
      <c r="W675" s="30">
        <f>IF(ISNA(VLOOKUP($A675,'Taxi in times'!$B$6510:$C$7239, 2, 0)), 'ICAO LTO Cycle times'!$D$8,VLOOKUP($A675,'Taxi in times'!$B$6510:$C$7239, 2, 0)*60)</f>
        <v>305.43529411764706</v>
      </c>
    </row>
    <row r="676" spans="1:23">
      <c r="A676" s="3" t="s">
        <v>1053</v>
      </c>
      <c r="B676" s="30">
        <f>IF(ISNA(VLOOKUP($A676,' Taxi out times'!$B$2:$C$483, 2, 0)), 'ICAO LTO Cycle times'!$D$7,VLOOKUP($A676,' Taxi out times'!$B$2:$C$483, 2, 0)*60)</f>
        <v>1140</v>
      </c>
      <c r="C676" s="30">
        <f>IF(ISNA(VLOOKUP($A676,' Taxi out times'!$B$484:$C$1071, 2, 0)), 'ICAO LTO Cycle times'!$D$7,VLOOKUP($A676,' Taxi out times'!$B$484:$C$1071, 2, 0)*60)</f>
        <v>1140</v>
      </c>
      <c r="D676" s="30">
        <f>IF(ISNA(VLOOKUP($A676,' Taxi out times'!$B$1072:$C$1692, 2, 0)), 'ICAO LTO Cycle times'!$D$7,VLOOKUP($A676,' Taxi out times'!$B$1072:$C$1692, 2, 0)*60)</f>
        <v>1140</v>
      </c>
      <c r="E676" s="30">
        <f>IF(ISNA(VLOOKUP($A676,' Taxi out times'!$B$1693:$C$2329, 2, 0)), 'ICAO LTO Cycle times'!$D$7,VLOOKUP($A676,' Taxi out times'!$B$1693:$C$2329, 2, 0)*60)</f>
        <v>1140</v>
      </c>
      <c r="F676" s="30">
        <f>IF(ISNA(VLOOKUP($A676,' Taxi out times'!$B$2330:$C$2997, 2, 0)), 'ICAO LTO Cycle times'!$D$7,VLOOKUP($A676,' Taxi out times'!$B$2330:$C$2997, 2, 0)*60)</f>
        <v>1140</v>
      </c>
      <c r="G676" s="30">
        <f>IF(ISNA(VLOOKUP($A676,' Taxi out times'!$B$2998:$C$3661, 2, 0)), 'ICAO LTO Cycle times'!$D$7,VLOOKUP($A676,' Taxi out times'!$B$2998:$C$3661, 2, 0)*60)</f>
        <v>615.77464788732391</v>
      </c>
      <c r="H676" s="30">
        <f>IF(ISNA(VLOOKUP($A676,' Taxi out times'!$B$3662:$C$4362, 2, 0)), 'ICAO LTO Cycle times'!$D$7,VLOOKUP($A676,' Taxi out times'!$B$3662:$C$4362, 2, 0)*60)</f>
        <v>616.273381294964</v>
      </c>
      <c r="I676" s="30">
        <f>IF(ISNA(VLOOKUP($A676,' Taxi out times'!$B$4363:$C$5052, 2, 0)), 'ICAO LTO Cycle times'!$D$7,VLOOKUP($A676,' Taxi out times'!$B$4363:$C$5052, 2, 0)*60)</f>
        <v>474.29094236047575</v>
      </c>
      <c r="J676" s="30">
        <f>IF(ISNA(VLOOKUP($A676,' Taxi out times'!$B$5053:$C$5713, 2, 0)), 'ICAO LTO Cycle times'!$D$7,VLOOKUP($A676,' Taxi out times'!$B$5053:$C$5713, 2, 0)*60)</f>
        <v>395.86956521739131</v>
      </c>
      <c r="K676" s="30">
        <f>IF(ISNA(VLOOKUP($A676,' Taxi out times'!$B$5714:$C$6466, 2, 0)), 'ICAO LTO Cycle times'!$D$7,VLOOKUP($A676,' Taxi out times'!$B$5713:$C$6466, 2, 0)*60)</f>
        <v>403.93767705382436</v>
      </c>
      <c r="L676" s="30">
        <f>IF(ISNA(VLOOKUP($A676,' Taxi out times'!$B$6467:$C$7195, 2, 0)), 'ICAO LTO Cycle times'!$D$7,VLOOKUP($A676,' Taxi out times'!$B$6467:$C$7195, 2, 0)*60)</f>
        <v>471.20388349514565</v>
      </c>
      <c r="M676" s="30">
        <f>IF(ISNA(VLOOKUP($A676,'Taxi in times'!$B$2:$C$483, 2, 0)), 'ICAO LTO Cycle times'!$D$8,VLOOKUP($A676,'Taxi in times'!$B$2:$C$483, 2, 0)*60)</f>
        <v>420</v>
      </c>
      <c r="N676" s="30">
        <f>IF(ISNA(VLOOKUP($A676,'Taxi in times'!$B$483:$C$1074, 2, 0)), 'ICAO LTO Cycle times'!$D$8,VLOOKUP($A676,'Taxi in times'!$B$483:$C$1074, 2, 0)*60)</f>
        <v>420</v>
      </c>
      <c r="O676" s="30">
        <f>IF(ISNA(VLOOKUP($A676,'Taxi in times'!$B$1074:$C$1700, 2, 0)), 'ICAO LTO Cycle times'!$D$8,VLOOKUP($A676,'Taxi in times'!$B$1074:$C$1700, 2, 0)*60)</f>
        <v>420</v>
      </c>
      <c r="P676" s="30">
        <f>IF(ISNA(VLOOKUP($A676,'Taxi in times'!$B$1700:$C$2346, 2, 0)), 'ICAO LTO Cycle times'!$D$8,VLOOKUP($A676,'Taxi in times'!$B$1700:$C$2346, 2, 0)*60)</f>
        <v>420</v>
      </c>
      <c r="Q676" s="30">
        <f>IF(ISNA(VLOOKUP($A676,'Taxi in times'!$B$2346:$C$3020, 2, 0)), 'ICAO LTO Cycle times'!$D$8,VLOOKUP($A676,'Taxi in times'!$B$2346:$C$3020, 2, 0)*60)</f>
        <v>420</v>
      </c>
      <c r="R676" s="30">
        <f>IF(ISNA(VLOOKUP($A676,'Taxi in times'!$B$3020:$C$3684, 2, 0)), 'ICAO LTO Cycle times'!$D$8,VLOOKUP($A676,'Taxi in times'!$B$3020:$C$3684, 2, 0)*60)</f>
        <v>318.55072463768113</v>
      </c>
      <c r="S676" s="30">
        <f>IF(ISNA(VLOOKUP($A676,'Taxi in times'!$B$3684:$C$4389, 2, 0)), 'ICAO LTO Cycle times'!$D$8,VLOOKUP($A676,'Taxi in times'!$B$3684:$C$4389, 2, 0)*60)</f>
        <v>316.67902149740553</v>
      </c>
      <c r="T676" s="30">
        <f>IF(ISNA(VLOOKUP($A676,'Taxi in times'!$B$4389:$C$5084, 2, 0)), 'ICAO LTO Cycle times'!$D$8,VLOOKUP($A676,'Taxi in times'!$B$4389:$C$5084, 2, 0)*60)</f>
        <v>305.56985294117646</v>
      </c>
      <c r="U676" s="30">
        <f>IF(ISNA(VLOOKUP($A676,'Taxi in times'!$B$5085:$C$5749, 2, 0)), 'ICAO LTO Cycle times'!$D$8,VLOOKUP($A676,'Taxi in times'!$B$5085:$C$5749, 2, 0)*60)</f>
        <v>299.41946499715425</v>
      </c>
      <c r="V676" s="30">
        <f>IF(ISNA(VLOOKUP($A676,'Taxi in times'!$B$5750:$C$6509, 2, 0)), 'ICAO LTO Cycle times'!$D$8,VLOOKUP($A676,'Taxi in times'!$B$5750:$C$6509, 2, 0)*60)</f>
        <v>327.49291784702552</v>
      </c>
      <c r="W676" s="30">
        <f>IF(ISNA(VLOOKUP($A676,'Taxi in times'!$B$6510:$C$7239, 2, 0)), 'ICAO LTO Cycle times'!$D$8,VLOOKUP($A676,'Taxi in times'!$B$6510:$C$7239, 2, 0)*60)</f>
        <v>285.06550218340612</v>
      </c>
    </row>
    <row r="677" spans="1:23">
      <c r="A677" s="3" t="s">
        <v>1054</v>
      </c>
      <c r="B677" s="30">
        <f>IF(ISNA(VLOOKUP($A677,' Taxi out times'!$B$2:$C$483, 2, 0)), 'ICAO LTO Cycle times'!$D$7,VLOOKUP($A677,' Taxi out times'!$B$2:$C$483, 2, 0)*60)</f>
        <v>1140</v>
      </c>
      <c r="C677" s="30">
        <f>IF(ISNA(VLOOKUP($A677,' Taxi out times'!$B$484:$C$1071, 2, 0)), 'ICAO LTO Cycle times'!$D$7,VLOOKUP($A677,' Taxi out times'!$B$484:$C$1071, 2, 0)*60)</f>
        <v>1140</v>
      </c>
      <c r="D677" s="30">
        <f>IF(ISNA(VLOOKUP($A677,' Taxi out times'!$B$1072:$C$1692, 2, 0)), 'ICAO LTO Cycle times'!$D$7,VLOOKUP($A677,' Taxi out times'!$B$1072:$C$1692, 2, 0)*60)</f>
        <v>1140</v>
      </c>
      <c r="E677" s="30">
        <f>IF(ISNA(VLOOKUP($A677,' Taxi out times'!$B$1693:$C$2329, 2, 0)), 'ICAO LTO Cycle times'!$D$7,VLOOKUP($A677,' Taxi out times'!$B$1693:$C$2329, 2, 0)*60)</f>
        <v>1140</v>
      </c>
      <c r="F677" s="30">
        <f>IF(ISNA(VLOOKUP($A677,' Taxi out times'!$B$2330:$C$2997, 2, 0)), 'ICAO LTO Cycle times'!$D$7,VLOOKUP($A677,' Taxi out times'!$B$2330:$C$2997, 2, 0)*60)</f>
        <v>1140</v>
      </c>
      <c r="G677" s="30">
        <f>IF(ISNA(VLOOKUP($A677,' Taxi out times'!$B$2998:$C$3661, 2, 0)), 'ICAO LTO Cycle times'!$D$7,VLOOKUP($A677,' Taxi out times'!$B$2998:$C$3661, 2, 0)*60)</f>
        <v>409.81132075471697</v>
      </c>
      <c r="H677" s="30">
        <f>IF(ISNA(VLOOKUP($A677,' Taxi out times'!$B$3662:$C$4362, 2, 0)), 'ICAO LTO Cycle times'!$D$7,VLOOKUP($A677,' Taxi out times'!$B$3662:$C$4362, 2, 0)*60)</f>
        <v>363.41463414634143</v>
      </c>
      <c r="I677" s="30">
        <f>IF(ISNA(VLOOKUP($A677,' Taxi out times'!$B$4363:$C$5052, 2, 0)), 'ICAO LTO Cycle times'!$D$7,VLOOKUP($A677,' Taxi out times'!$B$4363:$C$5052, 2, 0)*60)</f>
        <v>1140</v>
      </c>
      <c r="J677" s="30">
        <f>IF(ISNA(VLOOKUP($A677,' Taxi out times'!$B$5053:$C$5713, 2, 0)), 'ICAO LTO Cycle times'!$D$7,VLOOKUP($A677,' Taxi out times'!$B$5053:$C$5713, 2, 0)*60)</f>
        <v>1140</v>
      </c>
      <c r="K677" s="30">
        <f>IF(ISNA(VLOOKUP($A677,' Taxi out times'!$B$5714:$C$6466, 2, 0)), 'ICAO LTO Cycle times'!$D$7,VLOOKUP($A677,' Taxi out times'!$B$5713:$C$6466, 2, 0)*60)</f>
        <v>319.72972972972974</v>
      </c>
      <c r="L677" s="30">
        <f>IF(ISNA(VLOOKUP($A677,' Taxi out times'!$B$6467:$C$7195, 2, 0)), 'ICAO LTO Cycle times'!$D$7,VLOOKUP($A677,' Taxi out times'!$B$6467:$C$7195, 2, 0)*60)</f>
        <v>550.6508875739645</v>
      </c>
      <c r="M677" s="30">
        <f>IF(ISNA(VLOOKUP($A677,'Taxi in times'!$B$2:$C$483, 2, 0)), 'ICAO LTO Cycle times'!$D$8,VLOOKUP($A677,'Taxi in times'!$B$2:$C$483, 2, 0)*60)</f>
        <v>420</v>
      </c>
      <c r="N677" s="30">
        <f>IF(ISNA(VLOOKUP($A677,'Taxi in times'!$B$483:$C$1074, 2, 0)), 'ICAO LTO Cycle times'!$D$8,VLOOKUP($A677,'Taxi in times'!$B$483:$C$1074, 2, 0)*60)</f>
        <v>420</v>
      </c>
      <c r="O677" s="30">
        <f>IF(ISNA(VLOOKUP($A677,'Taxi in times'!$B$1074:$C$1700, 2, 0)), 'ICAO LTO Cycle times'!$D$8,VLOOKUP($A677,'Taxi in times'!$B$1074:$C$1700, 2, 0)*60)</f>
        <v>420</v>
      </c>
      <c r="P677" s="30">
        <f>IF(ISNA(VLOOKUP($A677,'Taxi in times'!$B$1700:$C$2346, 2, 0)), 'ICAO LTO Cycle times'!$D$8,VLOOKUP($A677,'Taxi in times'!$B$1700:$C$2346, 2, 0)*60)</f>
        <v>420</v>
      </c>
      <c r="Q677" s="30">
        <f>IF(ISNA(VLOOKUP($A677,'Taxi in times'!$B$2346:$C$3020, 2, 0)), 'ICAO LTO Cycle times'!$D$8,VLOOKUP($A677,'Taxi in times'!$B$2346:$C$3020, 2, 0)*60)</f>
        <v>420</v>
      </c>
      <c r="R677" s="30">
        <f>IF(ISNA(VLOOKUP($A677,'Taxi in times'!$B$3020:$C$3684, 2, 0)), 'ICAO LTO Cycle times'!$D$8,VLOOKUP($A677,'Taxi in times'!$B$3020:$C$3684, 2, 0)*60)</f>
        <v>275.47169811320759</v>
      </c>
      <c r="S677" s="30">
        <f>IF(ISNA(VLOOKUP($A677,'Taxi in times'!$B$3684:$C$4389, 2, 0)), 'ICAO LTO Cycle times'!$D$8,VLOOKUP($A677,'Taxi in times'!$B$3684:$C$4389, 2, 0)*60)</f>
        <v>273.65853658536582</v>
      </c>
      <c r="T677" s="30">
        <f>IF(ISNA(VLOOKUP($A677,'Taxi in times'!$B$4389:$C$5084, 2, 0)), 'ICAO LTO Cycle times'!$D$8,VLOOKUP($A677,'Taxi in times'!$B$4389:$C$5084, 2, 0)*60)</f>
        <v>420</v>
      </c>
      <c r="U677" s="30">
        <f>IF(ISNA(VLOOKUP($A677,'Taxi in times'!$B$5085:$C$5749, 2, 0)), 'ICAO LTO Cycle times'!$D$8,VLOOKUP($A677,'Taxi in times'!$B$5085:$C$5749, 2, 0)*60)</f>
        <v>420</v>
      </c>
      <c r="V677" s="30">
        <f>IF(ISNA(VLOOKUP($A677,'Taxi in times'!$B$5750:$C$6509, 2, 0)), 'ICAO LTO Cycle times'!$D$8,VLOOKUP($A677,'Taxi in times'!$B$5750:$C$6509, 2, 0)*60)</f>
        <v>264.59459459459458</v>
      </c>
      <c r="W677" s="30">
        <f>IF(ISNA(VLOOKUP($A677,'Taxi in times'!$B$6510:$C$7239, 2, 0)), 'ICAO LTO Cycle times'!$D$8,VLOOKUP($A677,'Taxi in times'!$B$6510:$C$7239, 2, 0)*60)</f>
        <v>247.27810650887574</v>
      </c>
    </row>
    <row r="678" spans="1:23">
      <c r="A678" s="3" t="s">
        <v>1292</v>
      </c>
      <c r="B678" s="30">
        <f>IF(ISNA(VLOOKUP($A678,' Taxi out times'!$B$2:$C$483, 2, 0)), 'ICAO LTO Cycle times'!$D$7,VLOOKUP($A678,' Taxi out times'!$B$2:$C$483, 2, 0)*60)</f>
        <v>1140</v>
      </c>
      <c r="C678" s="30">
        <f>IF(ISNA(VLOOKUP($A678,' Taxi out times'!$B$484:$C$1071, 2, 0)), 'ICAO LTO Cycle times'!$D$7,VLOOKUP($A678,' Taxi out times'!$B$484:$C$1071, 2, 0)*60)</f>
        <v>1140</v>
      </c>
      <c r="D678" s="30">
        <f>IF(ISNA(VLOOKUP($A678,' Taxi out times'!$B$1072:$C$1692, 2, 0)), 'ICAO LTO Cycle times'!$D$7,VLOOKUP($A678,' Taxi out times'!$B$1072:$C$1692, 2, 0)*60)</f>
        <v>1140</v>
      </c>
      <c r="E678" s="30">
        <f>IF(ISNA(VLOOKUP($A678,' Taxi out times'!$B$1693:$C$2329, 2, 0)), 'ICAO LTO Cycle times'!$D$7,VLOOKUP($A678,' Taxi out times'!$B$1693:$C$2329, 2, 0)*60)</f>
        <v>1140</v>
      </c>
      <c r="F678" s="30">
        <f>IF(ISNA(VLOOKUP($A678,' Taxi out times'!$B$2330:$C$2997, 2, 0)), 'ICAO LTO Cycle times'!$D$7,VLOOKUP($A678,' Taxi out times'!$B$2330:$C$2997, 2, 0)*60)</f>
        <v>1140</v>
      </c>
      <c r="G678" s="30">
        <f>IF(ISNA(VLOOKUP($A678,' Taxi out times'!$B$2998:$C$3661, 2, 0)), 'ICAO LTO Cycle times'!$D$7,VLOOKUP($A678,' Taxi out times'!$B$2998:$C$3661, 2, 0)*60)</f>
        <v>1140</v>
      </c>
      <c r="H678" s="30">
        <f>IF(ISNA(VLOOKUP($A678,' Taxi out times'!$B$3662:$C$4362, 2, 0)), 'ICAO LTO Cycle times'!$D$7,VLOOKUP($A678,' Taxi out times'!$B$3662:$C$4362, 2, 0)*60)</f>
        <v>1140</v>
      </c>
      <c r="I678" s="30">
        <f>IF(ISNA(VLOOKUP($A678,' Taxi out times'!$B$4363:$C$5052, 2, 0)), 'ICAO LTO Cycle times'!$D$7,VLOOKUP($A678,' Taxi out times'!$B$4363:$C$5052, 2, 0)*60)</f>
        <v>1140</v>
      </c>
      <c r="J678" s="30">
        <f>IF(ISNA(VLOOKUP($A678,' Taxi out times'!$B$5053:$C$5713, 2, 0)), 'ICAO LTO Cycle times'!$D$7,VLOOKUP($A678,' Taxi out times'!$B$5053:$C$5713, 2, 0)*60)</f>
        <v>1140</v>
      </c>
      <c r="K678" s="30">
        <f>IF(ISNA(VLOOKUP($A678,' Taxi out times'!$B$5714:$C$6466, 2, 0)), 'ICAO LTO Cycle times'!$D$7,VLOOKUP($A678,' Taxi out times'!$B$5713:$C$6466, 2, 0)*60)</f>
        <v>668.66666666666663</v>
      </c>
      <c r="L678" s="30">
        <f>IF(ISNA(VLOOKUP($A678,' Taxi out times'!$B$6467:$C$7195, 2, 0)), 'ICAO LTO Cycle times'!$D$7,VLOOKUP($A678,' Taxi out times'!$B$6467:$C$7195, 2, 0)*60)</f>
        <v>673.23943661971839</v>
      </c>
      <c r="M678" s="30">
        <f>IF(ISNA(VLOOKUP($A678,'Taxi in times'!$B$2:$C$483, 2, 0)), 'ICAO LTO Cycle times'!$D$8,VLOOKUP($A678,'Taxi in times'!$B$2:$C$483, 2, 0)*60)</f>
        <v>420</v>
      </c>
      <c r="N678" s="30">
        <f>IF(ISNA(VLOOKUP($A678,'Taxi in times'!$B$483:$C$1074, 2, 0)), 'ICAO LTO Cycle times'!$D$8,VLOOKUP($A678,'Taxi in times'!$B$483:$C$1074, 2, 0)*60)</f>
        <v>420</v>
      </c>
      <c r="O678" s="30">
        <f>IF(ISNA(VLOOKUP($A678,'Taxi in times'!$B$1074:$C$1700, 2, 0)), 'ICAO LTO Cycle times'!$D$8,VLOOKUP($A678,'Taxi in times'!$B$1074:$C$1700, 2, 0)*60)</f>
        <v>420</v>
      </c>
      <c r="P678" s="30">
        <f>IF(ISNA(VLOOKUP($A678,'Taxi in times'!$B$1700:$C$2346, 2, 0)), 'ICAO LTO Cycle times'!$D$8,VLOOKUP($A678,'Taxi in times'!$B$1700:$C$2346, 2, 0)*60)</f>
        <v>420</v>
      </c>
      <c r="Q678" s="30">
        <f>IF(ISNA(VLOOKUP($A678,'Taxi in times'!$B$2346:$C$3020, 2, 0)), 'ICAO LTO Cycle times'!$D$8,VLOOKUP($A678,'Taxi in times'!$B$2346:$C$3020, 2, 0)*60)</f>
        <v>420</v>
      </c>
      <c r="R678" s="30">
        <f>IF(ISNA(VLOOKUP($A678,'Taxi in times'!$B$3020:$C$3684, 2, 0)), 'ICAO LTO Cycle times'!$D$8,VLOOKUP($A678,'Taxi in times'!$B$3020:$C$3684, 2, 0)*60)</f>
        <v>420</v>
      </c>
      <c r="S678" s="30">
        <f>IF(ISNA(VLOOKUP($A678,'Taxi in times'!$B$3684:$C$4389, 2, 0)), 'ICAO LTO Cycle times'!$D$8,VLOOKUP($A678,'Taxi in times'!$B$3684:$C$4389, 2, 0)*60)</f>
        <v>420</v>
      </c>
      <c r="T678" s="30">
        <f>IF(ISNA(VLOOKUP($A678,'Taxi in times'!$B$4389:$C$5084, 2, 0)), 'ICAO LTO Cycle times'!$D$8,VLOOKUP($A678,'Taxi in times'!$B$4389:$C$5084, 2, 0)*60)</f>
        <v>420</v>
      </c>
      <c r="U678" s="30">
        <f>IF(ISNA(VLOOKUP($A678,'Taxi in times'!$B$5085:$C$5749, 2, 0)), 'ICAO LTO Cycle times'!$D$8,VLOOKUP($A678,'Taxi in times'!$B$5085:$C$5749, 2, 0)*60)</f>
        <v>420</v>
      </c>
      <c r="V678" s="30">
        <f>IF(ISNA(VLOOKUP($A678,'Taxi in times'!$B$5750:$C$6509, 2, 0)), 'ICAO LTO Cycle times'!$D$8,VLOOKUP($A678,'Taxi in times'!$B$5750:$C$6509, 2, 0)*60)</f>
        <v>272.66666666666663</v>
      </c>
      <c r="W678" s="30">
        <f>IF(ISNA(VLOOKUP($A678,'Taxi in times'!$B$6510:$C$7239, 2, 0)), 'ICAO LTO Cycle times'!$D$8,VLOOKUP($A678,'Taxi in times'!$B$6510:$C$7239, 2, 0)*60)</f>
        <v>265.63380281690144</v>
      </c>
    </row>
    <row r="679" spans="1:23">
      <c r="A679" s="3" t="s">
        <v>902</v>
      </c>
      <c r="B679" s="30">
        <f>IF(ISNA(VLOOKUP($A679,' Taxi out times'!$B$2:$C$483, 2, 0)), 'ICAO LTO Cycle times'!$D$7,VLOOKUP($A679,' Taxi out times'!$B$2:$C$483, 2, 0)*60)</f>
        <v>648.15489749430526</v>
      </c>
      <c r="C679" s="30">
        <f>IF(ISNA(VLOOKUP($A679,' Taxi out times'!$B$484:$C$1071, 2, 0)), 'ICAO LTO Cycle times'!$D$7,VLOOKUP($A679,' Taxi out times'!$B$484:$C$1071, 2, 0)*60)</f>
        <v>544.14634146341461</v>
      </c>
      <c r="D679" s="30">
        <f>IF(ISNA(VLOOKUP($A679,' Taxi out times'!$B$1072:$C$1692, 2, 0)), 'ICAO LTO Cycle times'!$D$7,VLOOKUP($A679,' Taxi out times'!$B$1072:$C$1692, 2, 0)*60)</f>
        <v>589.44154278826829</v>
      </c>
      <c r="E679" s="30">
        <f>IF(ISNA(VLOOKUP($A679,' Taxi out times'!$B$1693:$C$2329, 2, 0)), 'ICAO LTO Cycle times'!$D$7,VLOOKUP($A679,' Taxi out times'!$B$1693:$C$2329, 2, 0)*60)</f>
        <v>594.26658551430307</v>
      </c>
      <c r="F679" s="30">
        <f>IF(ISNA(VLOOKUP($A679,' Taxi out times'!$B$2330:$C$2997, 2, 0)), 'ICAO LTO Cycle times'!$D$7,VLOOKUP($A679,' Taxi out times'!$B$2330:$C$2997, 2, 0)*60)</f>
        <v>619.00862068965512</v>
      </c>
      <c r="G679" s="30">
        <f>IF(ISNA(VLOOKUP($A679,' Taxi out times'!$B$2998:$C$3661, 2, 0)), 'ICAO LTO Cycle times'!$D$7,VLOOKUP($A679,' Taxi out times'!$B$2998:$C$3661, 2, 0)*60)</f>
        <v>612.69617706237432</v>
      </c>
      <c r="H679" s="30">
        <f>IF(ISNA(VLOOKUP($A679,' Taxi out times'!$B$3662:$C$4362, 2, 0)), 'ICAO LTO Cycle times'!$D$7,VLOOKUP($A679,' Taxi out times'!$B$3662:$C$4362, 2, 0)*60)</f>
        <v>622.520654462984</v>
      </c>
      <c r="I679" s="30">
        <f>IF(ISNA(VLOOKUP($A679,' Taxi out times'!$B$4363:$C$5052, 2, 0)), 'ICAO LTO Cycle times'!$D$7,VLOOKUP($A679,' Taxi out times'!$B$4363:$C$5052, 2, 0)*60)</f>
        <v>625.43388112425123</v>
      </c>
      <c r="J679" s="30">
        <f>IF(ISNA(VLOOKUP($A679,' Taxi out times'!$B$5053:$C$5713, 2, 0)), 'ICAO LTO Cycle times'!$D$7,VLOOKUP($A679,' Taxi out times'!$B$5053:$C$5713, 2, 0)*60)</f>
        <v>670.99222395023321</v>
      </c>
      <c r="K679" s="30">
        <f>IF(ISNA(VLOOKUP($A679,' Taxi out times'!$B$5714:$C$6466, 2, 0)), 'ICAO LTO Cycle times'!$D$7,VLOOKUP($A679,' Taxi out times'!$B$5713:$C$6466, 2, 0)*60)</f>
        <v>629.12021751796465</v>
      </c>
      <c r="L679" s="30">
        <f>IF(ISNA(VLOOKUP($A679,' Taxi out times'!$B$6467:$C$7195, 2, 0)), 'ICAO LTO Cycle times'!$D$7,VLOOKUP($A679,' Taxi out times'!$B$6467:$C$7195, 2, 0)*60)</f>
        <v>633.69894099848716</v>
      </c>
      <c r="M679" s="30">
        <f>IF(ISNA(VLOOKUP($A679,'Taxi in times'!$B$2:$C$483, 2, 0)), 'ICAO LTO Cycle times'!$D$8,VLOOKUP($A679,'Taxi in times'!$B$2:$C$483, 2, 0)*60)</f>
        <v>317.51916376306622</v>
      </c>
      <c r="N679" s="30">
        <f>IF(ISNA(VLOOKUP($A679,'Taxi in times'!$B$483:$C$1074, 2, 0)), 'ICAO LTO Cycle times'!$D$8,VLOOKUP($A679,'Taxi in times'!$B$483:$C$1074, 2, 0)*60)</f>
        <v>320.61374249499664</v>
      </c>
      <c r="O679" s="30">
        <f>IF(ISNA(VLOOKUP($A679,'Taxi in times'!$B$1074:$C$1700, 2, 0)), 'ICAO LTO Cycle times'!$D$8,VLOOKUP($A679,'Taxi in times'!$B$1074:$C$1700, 2, 0)*60)</f>
        <v>342.59735046166202</v>
      </c>
      <c r="P679" s="30">
        <f>IF(ISNA(VLOOKUP($A679,'Taxi in times'!$B$1700:$C$2346, 2, 0)), 'ICAO LTO Cycle times'!$D$8,VLOOKUP($A679,'Taxi in times'!$B$1700:$C$2346, 2, 0)*60)</f>
        <v>344.50516089860355</v>
      </c>
      <c r="Q679" s="30">
        <f>IF(ISNA(VLOOKUP($A679,'Taxi in times'!$B$2346:$C$3020, 2, 0)), 'ICAO LTO Cycle times'!$D$8,VLOOKUP($A679,'Taxi in times'!$B$2346:$C$3020, 2, 0)*60)</f>
        <v>339.33931777378814</v>
      </c>
      <c r="R679" s="30">
        <f>IF(ISNA(VLOOKUP($A679,'Taxi in times'!$B$3020:$C$3684, 2, 0)), 'ICAO LTO Cycle times'!$D$8,VLOOKUP($A679,'Taxi in times'!$B$3020:$C$3684, 2, 0)*60)</f>
        <v>347.8275744098529</v>
      </c>
      <c r="S679" s="30">
        <f>IF(ISNA(VLOOKUP($A679,'Taxi in times'!$B$3684:$C$4389, 2, 0)), 'ICAO LTO Cycle times'!$D$8,VLOOKUP($A679,'Taxi in times'!$B$3684:$C$4389, 2, 0)*60)</f>
        <v>347.24354731965587</v>
      </c>
      <c r="T679" s="30">
        <f>IF(ISNA(VLOOKUP($A679,'Taxi in times'!$B$4389:$C$5084, 2, 0)), 'ICAO LTO Cycle times'!$D$8,VLOOKUP($A679,'Taxi in times'!$B$4389:$C$5084, 2, 0)*60)</f>
        <v>401.00752572569496</v>
      </c>
      <c r="U679" s="30">
        <f>IF(ISNA(VLOOKUP($A679,'Taxi in times'!$B$5085:$C$5749, 2, 0)), 'ICAO LTO Cycle times'!$D$8,VLOOKUP($A679,'Taxi in times'!$B$5085:$C$5749, 2, 0)*60)</f>
        <v>447.3697347893916</v>
      </c>
      <c r="V679" s="30">
        <f>IF(ISNA(VLOOKUP($A679,'Taxi in times'!$B$5750:$C$6509, 2, 0)), 'ICAO LTO Cycle times'!$D$8,VLOOKUP($A679,'Taxi in times'!$B$5750:$C$6509, 2, 0)*60)</f>
        <v>359.91811269253265</v>
      </c>
      <c r="W679" s="30">
        <f>IF(ISNA(VLOOKUP($A679,'Taxi in times'!$B$6510:$C$7239, 2, 0)), 'ICAO LTO Cycle times'!$D$8,VLOOKUP($A679,'Taxi in times'!$B$6510:$C$7239, 2, 0)*60)</f>
        <v>350.80350342726581</v>
      </c>
    </row>
    <row r="680" spans="1:23">
      <c r="A680" s="3" t="s">
        <v>1293</v>
      </c>
      <c r="B680" s="30">
        <f>IF(ISNA(VLOOKUP($A680,' Taxi out times'!$B$2:$C$483, 2, 0)), 'ICAO LTO Cycle times'!$D$7,VLOOKUP($A680,' Taxi out times'!$B$2:$C$483, 2, 0)*60)</f>
        <v>1140</v>
      </c>
      <c r="C680" s="30">
        <f>IF(ISNA(VLOOKUP($A680,' Taxi out times'!$B$484:$C$1071, 2, 0)), 'ICAO LTO Cycle times'!$D$7,VLOOKUP($A680,' Taxi out times'!$B$484:$C$1071, 2, 0)*60)</f>
        <v>1140</v>
      </c>
      <c r="D680" s="30">
        <f>IF(ISNA(VLOOKUP($A680,' Taxi out times'!$B$1072:$C$1692, 2, 0)), 'ICAO LTO Cycle times'!$D$7,VLOOKUP($A680,' Taxi out times'!$B$1072:$C$1692, 2, 0)*60)</f>
        <v>1140</v>
      </c>
      <c r="E680" s="30">
        <f>IF(ISNA(VLOOKUP($A680,' Taxi out times'!$B$1693:$C$2329, 2, 0)), 'ICAO LTO Cycle times'!$D$7,VLOOKUP($A680,' Taxi out times'!$B$1693:$C$2329, 2, 0)*60)</f>
        <v>1140</v>
      </c>
      <c r="F680" s="30">
        <f>IF(ISNA(VLOOKUP($A680,' Taxi out times'!$B$2330:$C$2997, 2, 0)), 'ICAO LTO Cycle times'!$D$7,VLOOKUP($A680,' Taxi out times'!$B$2330:$C$2997, 2, 0)*60)</f>
        <v>1140</v>
      </c>
      <c r="G680" s="30">
        <f>IF(ISNA(VLOOKUP($A680,' Taxi out times'!$B$2998:$C$3661, 2, 0)), 'ICAO LTO Cycle times'!$D$7,VLOOKUP($A680,' Taxi out times'!$B$2998:$C$3661, 2, 0)*60)</f>
        <v>1140</v>
      </c>
      <c r="H680" s="30">
        <f>IF(ISNA(VLOOKUP($A680,' Taxi out times'!$B$3662:$C$4362, 2, 0)), 'ICAO LTO Cycle times'!$D$7,VLOOKUP($A680,' Taxi out times'!$B$3662:$C$4362, 2, 0)*60)</f>
        <v>1140</v>
      </c>
      <c r="I680" s="30">
        <f>IF(ISNA(VLOOKUP($A680,' Taxi out times'!$B$4363:$C$5052, 2, 0)), 'ICAO LTO Cycle times'!$D$7,VLOOKUP($A680,' Taxi out times'!$B$4363:$C$5052, 2, 0)*60)</f>
        <v>1140</v>
      </c>
      <c r="J680" s="30">
        <f>IF(ISNA(VLOOKUP($A680,' Taxi out times'!$B$5053:$C$5713, 2, 0)), 'ICAO LTO Cycle times'!$D$7,VLOOKUP($A680,' Taxi out times'!$B$5053:$C$5713, 2, 0)*60)</f>
        <v>1140</v>
      </c>
      <c r="K680" s="30">
        <f>IF(ISNA(VLOOKUP($A680,' Taxi out times'!$B$5714:$C$6466, 2, 0)), 'ICAO LTO Cycle times'!$D$7,VLOOKUP($A680,' Taxi out times'!$B$5713:$C$6466, 2, 0)*60)</f>
        <v>538.62420382165601</v>
      </c>
      <c r="L680" s="30">
        <f>IF(ISNA(VLOOKUP($A680,' Taxi out times'!$B$6467:$C$7195, 2, 0)), 'ICAO LTO Cycle times'!$D$7,VLOOKUP($A680,' Taxi out times'!$B$6467:$C$7195, 2, 0)*60)</f>
        <v>540.76190476190482</v>
      </c>
      <c r="M680" s="30">
        <f>IF(ISNA(VLOOKUP($A680,'Taxi in times'!$B$2:$C$483, 2, 0)), 'ICAO LTO Cycle times'!$D$8,VLOOKUP($A680,'Taxi in times'!$B$2:$C$483, 2, 0)*60)</f>
        <v>420</v>
      </c>
      <c r="N680" s="30">
        <f>IF(ISNA(VLOOKUP($A680,'Taxi in times'!$B$483:$C$1074, 2, 0)), 'ICAO LTO Cycle times'!$D$8,VLOOKUP($A680,'Taxi in times'!$B$483:$C$1074, 2, 0)*60)</f>
        <v>420</v>
      </c>
      <c r="O680" s="30">
        <f>IF(ISNA(VLOOKUP($A680,'Taxi in times'!$B$1074:$C$1700, 2, 0)), 'ICAO LTO Cycle times'!$D$8,VLOOKUP($A680,'Taxi in times'!$B$1074:$C$1700, 2, 0)*60)</f>
        <v>420</v>
      </c>
      <c r="P680" s="30">
        <f>IF(ISNA(VLOOKUP($A680,'Taxi in times'!$B$1700:$C$2346, 2, 0)), 'ICAO LTO Cycle times'!$D$8,VLOOKUP($A680,'Taxi in times'!$B$1700:$C$2346, 2, 0)*60)</f>
        <v>420</v>
      </c>
      <c r="Q680" s="30">
        <f>IF(ISNA(VLOOKUP($A680,'Taxi in times'!$B$2346:$C$3020, 2, 0)), 'ICAO LTO Cycle times'!$D$8,VLOOKUP($A680,'Taxi in times'!$B$2346:$C$3020, 2, 0)*60)</f>
        <v>420</v>
      </c>
      <c r="R680" s="30">
        <f>IF(ISNA(VLOOKUP($A680,'Taxi in times'!$B$3020:$C$3684, 2, 0)), 'ICAO LTO Cycle times'!$D$8,VLOOKUP($A680,'Taxi in times'!$B$3020:$C$3684, 2, 0)*60)</f>
        <v>420</v>
      </c>
      <c r="S680" s="30">
        <f>IF(ISNA(VLOOKUP($A680,'Taxi in times'!$B$3684:$C$4389, 2, 0)), 'ICAO LTO Cycle times'!$D$8,VLOOKUP($A680,'Taxi in times'!$B$3684:$C$4389, 2, 0)*60)</f>
        <v>420</v>
      </c>
      <c r="T680" s="30">
        <f>IF(ISNA(VLOOKUP($A680,'Taxi in times'!$B$4389:$C$5084, 2, 0)), 'ICAO LTO Cycle times'!$D$8,VLOOKUP($A680,'Taxi in times'!$B$4389:$C$5084, 2, 0)*60)</f>
        <v>420</v>
      </c>
      <c r="U680" s="30">
        <f>IF(ISNA(VLOOKUP($A680,'Taxi in times'!$B$5085:$C$5749, 2, 0)), 'ICAO LTO Cycle times'!$D$8,VLOOKUP($A680,'Taxi in times'!$B$5085:$C$5749, 2, 0)*60)</f>
        <v>420</v>
      </c>
      <c r="V680" s="30">
        <f>IF(ISNA(VLOOKUP($A680,'Taxi in times'!$B$5750:$C$6509, 2, 0)), 'ICAO LTO Cycle times'!$D$8,VLOOKUP($A680,'Taxi in times'!$B$5750:$C$6509, 2, 0)*60)</f>
        <v>263.13993174061432</v>
      </c>
      <c r="W680" s="30">
        <f>IF(ISNA(VLOOKUP($A680,'Taxi in times'!$B$6510:$C$7239, 2, 0)), 'ICAO LTO Cycle times'!$D$8,VLOOKUP($A680,'Taxi in times'!$B$6510:$C$7239, 2, 0)*60)</f>
        <v>266.88342585249802</v>
      </c>
    </row>
    <row r="681" spans="1:23">
      <c r="A681" s="3" t="s">
        <v>903</v>
      </c>
      <c r="B681" s="30">
        <f>IF(ISNA(VLOOKUP($A681,' Taxi out times'!$B$2:$C$483, 2, 0)), 'ICAO LTO Cycle times'!$D$7,VLOOKUP($A681,' Taxi out times'!$B$2:$C$483, 2, 0)*60)</f>
        <v>1140</v>
      </c>
      <c r="C681" s="30">
        <f>IF(ISNA(VLOOKUP($A681,' Taxi out times'!$B$484:$C$1071, 2, 0)), 'ICAO LTO Cycle times'!$D$7,VLOOKUP($A681,' Taxi out times'!$B$484:$C$1071, 2, 0)*60)</f>
        <v>752.01716738197422</v>
      </c>
      <c r="D681" s="30">
        <f>IF(ISNA(VLOOKUP($A681,' Taxi out times'!$B$1072:$C$1692, 2, 0)), 'ICAO LTO Cycle times'!$D$7,VLOOKUP($A681,' Taxi out times'!$B$1072:$C$1692, 2, 0)*60)</f>
        <v>711.82692307692309</v>
      </c>
      <c r="E681" s="30">
        <f>IF(ISNA(VLOOKUP($A681,' Taxi out times'!$B$1693:$C$2329, 2, 0)), 'ICAO LTO Cycle times'!$D$7,VLOOKUP($A681,' Taxi out times'!$B$1693:$C$2329, 2, 0)*60)</f>
        <v>728.86061946902657</v>
      </c>
      <c r="F681" s="30">
        <f>IF(ISNA(VLOOKUP($A681,' Taxi out times'!$B$2330:$C$2997, 2, 0)), 'ICAO LTO Cycle times'!$D$7,VLOOKUP($A681,' Taxi out times'!$B$2330:$C$2997, 2, 0)*60)</f>
        <v>706.29397590361441</v>
      </c>
      <c r="G681" s="30">
        <f>IF(ISNA(VLOOKUP($A681,' Taxi out times'!$B$2998:$C$3661, 2, 0)), 'ICAO LTO Cycle times'!$D$7,VLOOKUP($A681,' Taxi out times'!$B$2998:$C$3661, 2, 0)*60)</f>
        <v>647.18809980806134</v>
      </c>
      <c r="H681" s="30">
        <f>IF(ISNA(VLOOKUP($A681,' Taxi out times'!$B$3662:$C$4362, 2, 0)), 'ICAO LTO Cycle times'!$D$7,VLOOKUP($A681,' Taxi out times'!$B$3662:$C$4362, 2, 0)*60)</f>
        <v>629.35813953488366</v>
      </c>
      <c r="I681" s="30">
        <f>IF(ISNA(VLOOKUP($A681,' Taxi out times'!$B$4363:$C$5052, 2, 0)), 'ICAO LTO Cycle times'!$D$7,VLOOKUP($A681,' Taxi out times'!$B$4363:$C$5052, 2, 0)*60)</f>
        <v>637.55168220510745</v>
      </c>
      <c r="J681" s="30">
        <f>IF(ISNA(VLOOKUP($A681,' Taxi out times'!$B$5053:$C$5713, 2, 0)), 'ICAO LTO Cycle times'!$D$7,VLOOKUP($A681,' Taxi out times'!$B$5053:$C$5713, 2, 0)*60)</f>
        <v>618.42563783447417</v>
      </c>
      <c r="K681" s="30">
        <f>IF(ISNA(VLOOKUP($A681,' Taxi out times'!$B$5714:$C$6466, 2, 0)), 'ICAO LTO Cycle times'!$D$7,VLOOKUP($A681,' Taxi out times'!$B$5713:$C$6466, 2, 0)*60)</f>
        <v>604.90619469026547</v>
      </c>
      <c r="L681" s="30">
        <f>IF(ISNA(VLOOKUP($A681,' Taxi out times'!$B$6467:$C$7195, 2, 0)), 'ICAO LTO Cycle times'!$D$7,VLOOKUP($A681,' Taxi out times'!$B$6467:$C$7195, 2, 0)*60)</f>
        <v>615.86122198342036</v>
      </c>
      <c r="M681" s="30">
        <f>IF(ISNA(VLOOKUP($A681,'Taxi in times'!$B$2:$C$483, 2, 0)), 'ICAO LTO Cycle times'!$D$8,VLOOKUP($A681,'Taxi in times'!$B$2:$C$483, 2, 0)*60)</f>
        <v>364.70588235294116</v>
      </c>
      <c r="N681" s="30">
        <f>IF(ISNA(VLOOKUP($A681,'Taxi in times'!$B$483:$C$1074, 2, 0)), 'ICAO LTO Cycle times'!$D$8,VLOOKUP($A681,'Taxi in times'!$B$483:$C$1074, 2, 0)*60)</f>
        <v>416.11814345991559</v>
      </c>
      <c r="O681" s="30">
        <f>IF(ISNA(VLOOKUP($A681,'Taxi in times'!$B$1074:$C$1700, 2, 0)), 'ICAO LTO Cycle times'!$D$8,VLOOKUP($A681,'Taxi in times'!$B$1074:$C$1700, 2, 0)*60)</f>
        <v>393.43315508021391</v>
      </c>
      <c r="P681" s="30">
        <f>IF(ISNA(VLOOKUP($A681,'Taxi in times'!$B$1700:$C$2346, 2, 0)), 'ICAO LTO Cycle times'!$D$8,VLOOKUP($A681,'Taxi in times'!$B$1700:$C$2346, 2, 0)*60)</f>
        <v>394.53333333333336</v>
      </c>
      <c r="Q681" s="30">
        <f>IF(ISNA(VLOOKUP($A681,'Taxi in times'!$B$2346:$C$3020, 2, 0)), 'ICAO LTO Cycle times'!$D$8,VLOOKUP($A681,'Taxi in times'!$B$2346:$C$3020, 2, 0)*60)</f>
        <v>354.34343434343435</v>
      </c>
      <c r="R681" s="30">
        <f>IF(ISNA(VLOOKUP($A681,'Taxi in times'!$B$3020:$C$3684, 2, 0)), 'ICAO LTO Cycle times'!$D$8,VLOOKUP($A681,'Taxi in times'!$B$3020:$C$3684, 2, 0)*60)</f>
        <v>375.85735222276503</v>
      </c>
      <c r="S681" s="30">
        <f>IF(ISNA(VLOOKUP($A681,'Taxi in times'!$B$3684:$C$4389, 2, 0)), 'ICAO LTO Cycle times'!$D$8,VLOOKUP($A681,'Taxi in times'!$B$3684:$C$4389, 2, 0)*60)</f>
        <v>389.15107913669067</v>
      </c>
      <c r="T681" s="30">
        <f>IF(ISNA(VLOOKUP($A681,'Taxi in times'!$B$4389:$C$5084, 2, 0)), 'ICAO LTO Cycle times'!$D$8,VLOOKUP($A681,'Taxi in times'!$B$4389:$C$5084, 2, 0)*60)</f>
        <v>401.89971463514064</v>
      </c>
      <c r="U681" s="30">
        <f>IF(ISNA(VLOOKUP($A681,'Taxi in times'!$B$5085:$C$5749, 2, 0)), 'ICAO LTO Cycle times'!$D$8,VLOOKUP($A681,'Taxi in times'!$B$5085:$C$5749, 2, 0)*60)</f>
        <v>430.69767441860466</v>
      </c>
      <c r="V681" s="30">
        <f>IF(ISNA(VLOOKUP($A681,'Taxi in times'!$B$5750:$C$6509, 2, 0)), 'ICAO LTO Cycle times'!$D$8,VLOOKUP($A681,'Taxi in times'!$B$5750:$C$6509, 2, 0)*60)</f>
        <v>431.41432133950838</v>
      </c>
      <c r="W681" s="30">
        <f>IF(ISNA(VLOOKUP($A681,'Taxi in times'!$B$6510:$C$7239, 2, 0)), 'ICAO LTO Cycle times'!$D$8,VLOOKUP($A681,'Taxi in times'!$B$6510:$C$7239, 2, 0)*60)</f>
        <v>391.42056074766356</v>
      </c>
    </row>
    <row r="682" spans="1:23">
      <c r="A682" s="3" t="s">
        <v>904</v>
      </c>
      <c r="B682" s="30">
        <f>IF(ISNA(VLOOKUP($A682,' Taxi out times'!$B$2:$C$483, 2, 0)), 'ICAO LTO Cycle times'!$D$7,VLOOKUP($A682,' Taxi out times'!$B$2:$C$483, 2, 0)*60)</f>
        <v>1140</v>
      </c>
      <c r="C682" s="30">
        <f>IF(ISNA(VLOOKUP($A682,' Taxi out times'!$B$484:$C$1071, 2, 0)), 'ICAO LTO Cycle times'!$D$7,VLOOKUP($A682,' Taxi out times'!$B$484:$C$1071, 2, 0)*60)</f>
        <v>800.03533568904595</v>
      </c>
      <c r="D682" s="30">
        <f>IF(ISNA(VLOOKUP($A682,' Taxi out times'!$B$1072:$C$1692, 2, 0)), 'ICAO LTO Cycle times'!$D$7,VLOOKUP($A682,' Taxi out times'!$B$1072:$C$1692, 2, 0)*60)</f>
        <v>699.62282243886852</v>
      </c>
      <c r="E682" s="30">
        <f>IF(ISNA(VLOOKUP($A682,' Taxi out times'!$B$1693:$C$2329, 2, 0)), 'ICAO LTO Cycle times'!$D$7,VLOOKUP($A682,' Taxi out times'!$B$1693:$C$2329, 2, 0)*60)</f>
        <v>670.90784358563917</v>
      </c>
      <c r="F682" s="30">
        <f>IF(ISNA(VLOOKUP($A682,' Taxi out times'!$B$2330:$C$2997, 2, 0)), 'ICAO LTO Cycle times'!$D$7,VLOOKUP($A682,' Taxi out times'!$B$2330:$C$2997, 2, 0)*60)</f>
        <v>706.47976391231032</v>
      </c>
      <c r="G682" s="30">
        <f>IF(ISNA(VLOOKUP($A682,' Taxi out times'!$B$2998:$C$3661, 2, 0)), 'ICAO LTO Cycle times'!$D$7,VLOOKUP($A682,' Taxi out times'!$B$2998:$C$3661, 2, 0)*60)</f>
        <v>745.61356960106127</v>
      </c>
      <c r="H682" s="30">
        <f>IF(ISNA(VLOOKUP($A682,' Taxi out times'!$B$3662:$C$4362, 2, 0)), 'ICAO LTO Cycle times'!$D$7,VLOOKUP($A682,' Taxi out times'!$B$3662:$C$4362, 2, 0)*60)</f>
        <v>721.78342611070275</v>
      </c>
      <c r="I682" s="30">
        <f>IF(ISNA(VLOOKUP($A682,' Taxi out times'!$B$4363:$C$5052, 2, 0)), 'ICAO LTO Cycle times'!$D$7,VLOOKUP($A682,' Taxi out times'!$B$4363:$C$5052, 2, 0)*60)</f>
        <v>746.01536772777172</v>
      </c>
      <c r="J682" s="30">
        <f>IF(ISNA(VLOOKUP($A682,' Taxi out times'!$B$5053:$C$5713, 2, 0)), 'ICAO LTO Cycle times'!$D$7,VLOOKUP($A682,' Taxi out times'!$B$5053:$C$5713, 2, 0)*60)</f>
        <v>793.25206539950318</v>
      </c>
      <c r="K682" s="30">
        <f>IF(ISNA(VLOOKUP($A682,' Taxi out times'!$B$5714:$C$6466, 2, 0)), 'ICAO LTO Cycle times'!$D$7,VLOOKUP($A682,' Taxi out times'!$B$5713:$C$6466, 2, 0)*60)</f>
        <v>917.63811009800577</v>
      </c>
      <c r="L682" s="30">
        <f>IF(ISNA(VLOOKUP($A682,' Taxi out times'!$B$6467:$C$7195, 2, 0)), 'ICAO LTO Cycle times'!$D$7,VLOOKUP($A682,' Taxi out times'!$B$6467:$C$7195, 2, 0)*60)</f>
        <v>1122.9072327931792</v>
      </c>
      <c r="M682" s="30">
        <f>IF(ISNA(VLOOKUP($A682,'Taxi in times'!$B$2:$C$483, 2, 0)), 'ICAO LTO Cycle times'!$D$8,VLOOKUP($A682,'Taxi in times'!$B$2:$C$483, 2, 0)*60)</f>
        <v>420</v>
      </c>
      <c r="N682" s="30">
        <f>IF(ISNA(VLOOKUP($A682,'Taxi in times'!$B$483:$C$1074, 2, 0)), 'ICAO LTO Cycle times'!$D$8,VLOOKUP($A682,'Taxi in times'!$B$483:$C$1074, 2, 0)*60)</f>
        <v>396.65158371040724</v>
      </c>
      <c r="O682" s="30">
        <f>IF(ISNA(VLOOKUP($A682,'Taxi in times'!$B$1074:$C$1700, 2, 0)), 'ICAO LTO Cycle times'!$D$8,VLOOKUP($A682,'Taxi in times'!$B$1074:$C$1700, 2, 0)*60)</f>
        <v>370.79178885630495</v>
      </c>
      <c r="P682" s="30">
        <f>IF(ISNA(VLOOKUP($A682,'Taxi in times'!$B$1700:$C$2346, 2, 0)), 'ICAO LTO Cycle times'!$D$8,VLOOKUP($A682,'Taxi in times'!$B$1700:$C$2346, 2, 0)*60)</f>
        <v>340.18880957863229</v>
      </c>
      <c r="Q682" s="30">
        <f>IF(ISNA(VLOOKUP($A682,'Taxi in times'!$B$2346:$C$3020, 2, 0)), 'ICAO LTO Cycle times'!$D$8,VLOOKUP($A682,'Taxi in times'!$B$2346:$C$3020, 2, 0)*60)</f>
        <v>345.93313584426579</v>
      </c>
      <c r="R682" s="30">
        <f>IF(ISNA(VLOOKUP($A682,'Taxi in times'!$B$3020:$C$3684, 2, 0)), 'ICAO LTO Cycle times'!$D$8,VLOOKUP($A682,'Taxi in times'!$B$3020:$C$3684, 2, 0)*60)</f>
        <v>437.60691794341574</v>
      </c>
      <c r="S682" s="30">
        <f>IF(ISNA(VLOOKUP($A682,'Taxi in times'!$B$3684:$C$4389, 2, 0)), 'ICAO LTO Cycle times'!$D$8,VLOOKUP($A682,'Taxi in times'!$B$3684:$C$4389, 2, 0)*60)</f>
        <v>371.57472840417677</v>
      </c>
      <c r="T682" s="30">
        <f>IF(ISNA(VLOOKUP($A682,'Taxi in times'!$B$4389:$C$5084, 2, 0)), 'ICAO LTO Cycle times'!$D$8,VLOOKUP($A682,'Taxi in times'!$B$4389:$C$5084, 2, 0)*60)</f>
        <v>309.01318681318679</v>
      </c>
      <c r="U682" s="30">
        <f>IF(ISNA(VLOOKUP($A682,'Taxi in times'!$B$5085:$C$5749, 2, 0)), 'ICAO LTO Cycle times'!$D$8,VLOOKUP($A682,'Taxi in times'!$B$5085:$C$5749, 2, 0)*60)</f>
        <v>331.67199395594815</v>
      </c>
      <c r="V682" s="30">
        <f>IF(ISNA(VLOOKUP($A682,'Taxi in times'!$B$5750:$C$6509, 2, 0)), 'ICAO LTO Cycle times'!$D$8,VLOOKUP($A682,'Taxi in times'!$B$5750:$C$6509, 2, 0)*60)</f>
        <v>353.26025802696677</v>
      </c>
      <c r="W682" s="30">
        <f>IF(ISNA(VLOOKUP($A682,'Taxi in times'!$B$6510:$C$7239, 2, 0)), 'ICAO LTO Cycle times'!$D$8,VLOOKUP($A682,'Taxi in times'!$B$6510:$C$7239, 2, 0)*60)</f>
        <v>329.43006933874517</v>
      </c>
    </row>
    <row r="683" spans="1:23">
      <c r="A683" s="3" t="s">
        <v>905</v>
      </c>
      <c r="B683" s="30">
        <f>IF(ISNA(VLOOKUP($A683,' Taxi out times'!$B$2:$C$483, 2, 0)), 'ICAO LTO Cycle times'!$D$7,VLOOKUP($A683,' Taxi out times'!$B$2:$C$483, 2, 0)*60)</f>
        <v>501.82926829268291</v>
      </c>
      <c r="C683" s="30">
        <f>IF(ISNA(VLOOKUP($A683,' Taxi out times'!$B$484:$C$1071, 2, 0)), 'ICAO LTO Cycle times'!$D$7,VLOOKUP($A683,' Taxi out times'!$B$484:$C$1071, 2, 0)*60)</f>
        <v>504.43478260869563</v>
      </c>
      <c r="D683" s="30">
        <f>IF(ISNA(VLOOKUP($A683,' Taxi out times'!$B$1072:$C$1692, 2, 0)), 'ICAO LTO Cycle times'!$D$7,VLOOKUP($A683,' Taxi out times'!$B$1072:$C$1692, 2, 0)*60)</f>
        <v>477.12153518123671</v>
      </c>
      <c r="E683" s="30">
        <f>IF(ISNA(VLOOKUP($A683,' Taxi out times'!$B$1693:$C$2329, 2, 0)), 'ICAO LTO Cycle times'!$D$7,VLOOKUP($A683,' Taxi out times'!$B$1693:$C$2329, 2, 0)*60)</f>
        <v>539.36215450035445</v>
      </c>
      <c r="F683" s="30">
        <f>IF(ISNA(VLOOKUP($A683,' Taxi out times'!$B$2330:$C$2997, 2, 0)), 'ICAO LTO Cycle times'!$D$7,VLOOKUP($A683,' Taxi out times'!$B$2330:$C$2997, 2, 0)*60)</f>
        <v>571.73590504451045</v>
      </c>
      <c r="G683" s="30">
        <f>IF(ISNA(VLOOKUP($A683,' Taxi out times'!$B$2998:$C$3661, 2, 0)), 'ICAO LTO Cycle times'!$D$7,VLOOKUP($A683,' Taxi out times'!$B$2998:$C$3661, 2, 0)*60)</f>
        <v>551.16564417177915</v>
      </c>
      <c r="H683" s="30">
        <f>IF(ISNA(VLOOKUP($A683,' Taxi out times'!$B$3662:$C$4362, 2, 0)), 'ICAO LTO Cycle times'!$D$7,VLOOKUP($A683,' Taxi out times'!$B$3662:$C$4362, 2, 0)*60)</f>
        <v>555.43778801843314</v>
      </c>
      <c r="I683" s="30">
        <f>IF(ISNA(VLOOKUP($A683,' Taxi out times'!$B$4363:$C$5052, 2, 0)), 'ICAO LTO Cycle times'!$D$7,VLOOKUP($A683,' Taxi out times'!$B$4363:$C$5052, 2, 0)*60)</f>
        <v>554.63185378590072</v>
      </c>
      <c r="J683" s="30">
        <f>IF(ISNA(VLOOKUP($A683,' Taxi out times'!$B$5053:$C$5713, 2, 0)), 'ICAO LTO Cycle times'!$D$7,VLOOKUP($A683,' Taxi out times'!$B$5053:$C$5713, 2, 0)*60)</f>
        <v>515.83410138248848</v>
      </c>
      <c r="K683" s="30">
        <f>IF(ISNA(VLOOKUP($A683,' Taxi out times'!$B$5714:$C$6466, 2, 0)), 'ICAO LTO Cycle times'!$D$7,VLOOKUP($A683,' Taxi out times'!$B$5713:$C$6466, 2, 0)*60)</f>
        <v>564.28678117998504</v>
      </c>
      <c r="L683" s="30">
        <f>IF(ISNA(VLOOKUP($A683,' Taxi out times'!$B$6467:$C$7195, 2, 0)), 'ICAO LTO Cycle times'!$D$7,VLOOKUP($A683,' Taxi out times'!$B$6467:$C$7195, 2, 0)*60)</f>
        <v>591.7117117117117</v>
      </c>
      <c r="M683" s="30">
        <f>IF(ISNA(VLOOKUP($A683,'Taxi in times'!$B$2:$C$483, 2, 0)), 'ICAO LTO Cycle times'!$D$8,VLOOKUP($A683,'Taxi in times'!$B$2:$C$483, 2, 0)*60)</f>
        <v>252.75303643724695</v>
      </c>
      <c r="N683" s="30">
        <f>IF(ISNA(VLOOKUP($A683,'Taxi in times'!$B$483:$C$1074, 2, 0)), 'ICAO LTO Cycle times'!$D$8,VLOOKUP($A683,'Taxi in times'!$B$483:$C$1074, 2, 0)*60)</f>
        <v>231.18155619596541</v>
      </c>
      <c r="O683" s="30">
        <f>IF(ISNA(VLOOKUP($A683,'Taxi in times'!$B$1074:$C$1700, 2, 0)), 'ICAO LTO Cycle times'!$D$8,VLOOKUP($A683,'Taxi in times'!$B$1074:$C$1700, 2, 0)*60)</f>
        <v>247.40425531914892</v>
      </c>
      <c r="P683" s="30">
        <f>IF(ISNA(VLOOKUP($A683,'Taxi in times'!$B$1700:$C$2346, 2, 0)), 'ICAO LTO Cycle times'!$D$8,VLOOKUP($A683,'Taxi in times'!$B$1700:$C$2346, 2, 0)*60)</f>
        <v>263.70212765957444</v>
      </c>
      <c r="Q683" s="30">
        <f>IF(ISNA(VLOOKUP($A683,'Taxi in times'!$B$2346:$C$3020, 2, 0)), 'ICAO LTO Cycle times'!$D$8,VLOOKUP($A683,'Taxi in times'!$B$2346:$C$3020, 2, 0)*60)</f>
        <v>246.81918819188189</v>
      </c>
      <c r="R683" s="30">
        <f>IF(ISNA(VLOOKUP($A683,'Taxi in times'!$B$3020:$C$3684, 2, 0)), 'ICAO LTO Cycle times'!$D$8,VLOOKUP($A683,'Taxi in times'!$B$3020:$C$3684, 2, 0)*60)</f>
        <v>271.39874739039664</v>
      </c>
      <c r="S683" s="30">
        <f>IF(ISNA(VLOOKUP($A683,'Taxi in times'!$B$3684:$C$4389, 2, 0)), 'ICAO LTO Cycle times'!$D$8,VLOOKUP($A683,'Taxi in times'!$B$3684:$C$4389, 2, 0)*60)</f>
        <v>264.74708171206225</v>
      </c>
      <c r="T683" s="30">
        <f>IF(ISNA(VLOOKUP($A683,'Taxi in times'!$B$4389:$C$5084, 2, 0)), 'ICAO LTO Cycle times'!$D$8,VLOOKUP($A683,'Taxi in times'!$B$4389:$C$5084, 2, 0)*60)</f>
        <v>273.46214099216706</v>
      </c>
      <c r="U683" s="30">
        <f>IF(ISNA(VLOOKUP($A683,'Taxi in times'!$B$5085:$C$5749, 2, 0)), 'ICAO LTO Cycle times'!$D$8,VLOOKUP($A683,'Taxi in times'!$B$5085:$C$5749, 2, 0)*60)</f>
        <v>269.91735537190084</v>
      </c>
      <c r="V683" s="30">
        <f>IF(ISNA(VLOOKUP($A683,'Taxi in times'!$B$5750:$C$6509, 2, 0)), 'ICAO LTO Cycle times'!$D$8,VLOOKUP($A683,'Taxi in times'!$B$5750:$C$6509, 2, 0)*60)</f>
        <v>344.37313432835822</v>
      </c>
      <c r="W683" s="30">
        <f>IF(ISNA(VLOOKUP($A683,'Taxi in times'!$B$6510:$C$7239, 2, 0)), 'ICAO LTO Cycle times'!$D$8,VLOOKUP($A683,'Taxi in times'!$B$6510:$C$7239, 2, 0)*60)</f>
        <v>409.06458797327394</v>
      </c>
    </row>
    <row r="684" spans="1:23">
      <c r="A684" s="3" t="s">
        <v>1294</v>
      </c>
      <c r="B684" s="30">
        <f>IF(ISNA(VLOOKUP($A684,' Taxi out times'!$B$2:$C$483, 2, 0)), 'ICAO LTO Cycle times'!$D$7,VLOOKUP($A684,' Taxi out times'!$B$2:$C$483, 2, 0)*60)</f>
        <v>1140</v>
      </c>
      <c r="C684" s="30">
        <f>IF(ISNA(VLOOKUP($A684,' Taxi out times'!$B$484:$C$1071, 2, 0)), 'ICAO LTO Cycle times'!$D$7,VLOOKUP($A684,' Taxi out times'!$B$484:$C$1071, 2, 0)*60)</f>
        <v>1140</v>
      </c>
      <c r="D684" s="30">
        <f>IF(ISNA(VLOOKUP($A684,' Taxi out times'!$B$1072:$C$1692, 2, 0)), 'ICAO LTO Cycle times'!$D$7,VLOOKUP($A684,' Taxi out times'!$B$1072:$C$1692, 2, 0)*60)</f>
        <v>1140</v>
      </c>
      <c r="E684" s="30">
        <f>IF(ISNA(VLOOKUP($A684,' Taxi out times'!$B$1693:$C$2329, 2, 0)), 'ICAO LTO Cycle times'!$D$7,VLOOKUP($A684,' Taxi out times'!$B$1693:$C$2329, 2, 0)*60)</f>
        <v>1140</v>
      </c>
      <c r="F684" s="30">
        <f>IF(ISNA(VLOOKUP($A684,' Taxi out times'!$B$2330:$C$2997, 2, 0)), 'ICAO LTO Cycle times'!$D$7,VLOOKUP($A684,' Taxi out times'!$B$2330:$C$2997, 2, 0)*60)</f>
        <v>1140</v>
      </c>
      <c r="G684" s="30">
        <f>IF(ISNA(VLOOKUP($A684,' Taxi out times'!$B$2998:$C$3661, 2, 0)), 'ICAO LTO Cycle times'!$D$7,VLOOKUP($A684,' Taxi out times'!$B$2998:$C$3661, 2, 0)*60)</f>
        <v>1140</v>
      </c>
      <c r="H684" s="30">
        <f>IF(ISNA(VLOOKUP($A684,' Taxi out times'!$B$3662:$C$4362, 2, 0)), 'ICAO LTO Cycle times'!$D$7,VLOOKUP($A684,' Taxi out times'!$B$3662:$C$4362, 2, 0)*60)</f>
        <v>1140</v>
      </c>
      <c r="I684" s="30">
        <f>IF(ISNA(VLOOKUP($A684,' Taxi out times'!$B$4363:$C$5052, 2, 0)), 'ICAO LTO Cycle times'!$D$7,VLOOKUP($A684,' Taxi out times'!$B$4363:$C$5052, 2, 0)*60)</f>
        <v>1140</v>
      </c>
      <c r="J684" s="30">
        <f>IF(ISNA(VLOOKUP($A684,' Taxi out times'!$B$5053:$C$5713, 2, 0)), 'ICAO LTO Cycle times'!$D$7,VLOOKUP($A684,' Taxi out times'!$B$5053:$C$5713, 2, 0)*60)</f>
        <v>1140</v>
      </c>
      <c r="K684" s="30">
        <f>IF(ISNA(VLOOKUP($A684,' Taxi out times'!$B$5714:$C$6466, 2, 0)), 'ICAO LTO Cycle times'!$D$7,VLOOKUP($A684,' Taxi out times'!$B$5713:$C$6466, 2, 0)*60)</f>
        <v>385.71428571428572</v>
      </c>
      <c r="L684" s="30">
        <f>IF(ISNA(VLOOKUP($A684,' Taxi out times'!$B$6467:$C$7195, 2, 0)), 'ICAO LTO Cycle times'!$D$7,VLOOKUP($A684,' Taxi out times'!$B$6467:$C$7195, 2, 0)*60)</f>
        <v>479.67914438502675</v>
      </c>
      <c r="M684" s="30">
        <f>IF(ISNA(VLOOKUP($A684,'Taxi in times'!$B$2:$C$483, 2, 0)), 'ICAO LTO Cycle times'!$D$8,VLOOKUP($A684,'Taxi in times'!$B$2:$C$483, 2, 0)*60)</f>
        <v>420</v>
      </c>
      <c r="N684" s="30">
        <f>IF(ISNA(VLOOKUP($A684,'Taxi in times'!$B$483:$C$1074, 2, 0)), 'ICAO LTO Cycle times'!$D$8,VLOOKUP($A684,'Taxi in times'!$B$483:$C$1074, 2, 0)*60)</f>
        <v>420</v>
      </c>
      <c r="O684" s="30">
        <f>IF(ISNA(VLOOKUP($A684,'Taxi in times'!$B$1074:$C$1700, 2, 0)), 'ICAO LTO Cycle times'!$D$8,VLOOKUP($A684,'Taxi in times'!$B$1074:$C$1700, 2, 0)*60)</f>
        <v>420</v>
      </c>
      <c r="P684" s="30">
        <f>IF(ISNA(VLOOKUP($A684,'Taxi in times'!$B$1700:$C$2346, 2, 0)), 'ICAO LTO Cycle times'!$D$8,VLOOKUP($A684,'Taxi in times'!$B$1700:$C$2346, 2, 0)*60)</f>
        <v>420</v>
      </c>
      <c r="Q684" s="30">
        <f>IF(ISNA(VLOOKUP($A684,'Taxi in times'!$B$2346:$C$3020, 2, 0)), 'ICAO LTO Cycle times'!$D$8,VLOOKUP($A684,'Taxi in times'!$B$2346:$C$3020, 2, 0)*60)</f>
        <v>420</v>
      </c>
      <c r="R684" s="30">
        <f>IF(ISNA(VLOOKUP($A684,'Taxi in times'!$B$3020:$C$3684, 2, 0)), 'ICAO LTO Cycle times'!$D$8,VLOOKUP($A684,'Taxi in times'!$B$3020:$C$3684, 2, 0)*60)</f>
        <v>420</v>
      </c>
      <c r="S684" s="30">
        <f>IF(ISNA(VLOOKUP($A684,'Taxi in times'!$B$3684:$C$4389, 2, 0)), 'ICAO LTO Cycle times'!$D$8,VLOOKUP($A684,'Taxi in times'!$B$3684:$C$4389, 2, 0)*60)</f>
        <v>420</v>
      </c>
      <c r="T684" s="30">
        <f>IF(ISNA(VLOOKUP($A684,'Taxi in times'!$B$4389:$C$5084, 2, 0)), 'ICAO LTO Cycle times'!$D$8,VLOOKUP($A684,'Taxi in times'!$B$4389:$C$5084, 2, 0)*60)</f>
        <v>420</v>
      </c>
      <c r="U684" s="30">
        <f>IF(ISNA(VLOOKUP($A684,'Taxi in times'!$B$5085:$C$5749, 2, 0)), 'ICAO LTO Cycle times'!$D$8,VLOOKUP($A684,'Taxi in times'!$B$5085:$C$5749, 2, 0)*60)</f>
        <v>420</v>
      </c>
      <c r="V684" s="30">
        <f>IF(ISNA(VLOOKUP($A684,'Taxi in times'!$B$5750:$C$6509, 2, 0)), 'ICAO LTO Cycle times'!$D$8,VLOOKUP($A684,'Taxi in times'!$B$5750:$C$6509, 2, 0)*60)</f>
        <v>253.33333333333334</v>
      </c>
      <c r="W684" s="30">
        <f>IF(ISNA(VLOOKUP($A684,'Taxi in times'!$B$6510:$C$7239, 2, 0)), 'ICAO LTO Cycle times'!$D$8,VLOOKUP($A684,'Taxi in times'!$B$6510:$C$7239, 2, 0)*60)</f>
        <v>265.98930481283423</v>
      </c>
    </row>
    <row r="685" spans="1:23">
      <c r="A685" s="3" t="s">
        <v>906</v>
      </c>
      <c r="B685" s="30">
        <f>IF(ISNA(VLOOKUP($A685,' Taxi out times'!$B$2:$C$483, 2, 0)), 'ICAO LTO Cycle times'!$D$7,VLOOKUP($A685,' Taxi out times'!$B$2:$C$483, 2, 0)*60)</f>
        <v>531.3573407202216</v>
      </c>
      <c r="C685" s="30">
        <f>IF(ISNA(VLOOKUP($A685,' Taxi out times'!$B$484:$C$1071, 2, 0)), 'ICAO LTO Cycle times'!$D$7,VLOOKUP($A685,' Taxi out times'!$B$484:$C$1071, 2, 0)*60)</f>
        <v>503.56769320162692</v>
      </c>
      <c r="D685" s="30">
        <f>IF(ISNA(VLOOKUP($A685,' Taxi out times'!$B$1072:$C$1692, 2, 0)), 'ICAO LTO Cycle times'!$D$7,VLOOKUP($A685,' Taxi out times'!$B$1072:$C$1692, 2, 0)*60)</f>
        <v>518.9455184534271</v>
      </c>
      <c r="E685" s="30">
        <f>IF(ISNA(VLOOKUP($A685,' Taxi out times'!$B$1693:$C$2329, 2, 0)), 'ICAO LTO Cycle times'!$D$7,VLOOKUP($A685,' Taxi out times'!$B$1693:$C$2329, 2, 0)*60)</f>
        <v>527.24850099933383</v>
      </c>
      <c r="F685" s="30">
        <f>IF(ISNA(VLOOKUP($A685,' Taxi out times'!$B$2330:$C$2997, 2, 0)), 'ICAO LTO Cycle times'!$D$7,VLOOKUP($A685,' Taxi out times'!$B$2330:$C$2997, 2, 0)*60)</f>
        <v>526.17647058823525</v>
      </c>
      <c r="G685" s="30">
        <f>IF(ISNA(VLOOKUP($A685,' Taxi out times'!$B$2998:$C$3661, 2, 0)), 'ICAO LTO Cycle times'!$D$7,VLOOKUP($A685,' Taxi out times'!$B$2998:$C$3661, 2, 0)*60)</f>
        <v>518.08973789426921</v>
      </c>
      <c r="H685" s="30">
        <f>IF(ISNA(VLOOKUP($A685,' Taxi out times'!$B$3662:$C$4362, 2, 0)), 'ICAO LTO Cycle times'!$D$7,VLOOKUP($A685,' Taxi out times'!$B$3662:$C$4362, 2, 0)*60)</f>
        <v>535.54751131221724</v>
      </c>
      <c r="I685" s="30">
        <f>IF(ISNA(VLOOKUP($A685,' Taxi out times'!$B$4363:$C$5052, 2, 0)), 'ICAO LTO Cycle times'!$D$7,VLOOKUP($A685,' Taxi out times'!$B$4363:$C$5052, 2, 0)*60)</f>
        <v>604.01622718052738</v>
      </c>
      <c r="J685" s="30">
        <f>IF(ISNA(VLOOKUP($A685,' Taxi out times'!$B$5053:$C$5713, 2, 0)), 'ICAO LTO Cycle times'!$D$7,VLOOKUP($A685,' Taxi out times'!$B$5053:$C$5713, 2, 0)*60)</f>
        <v>648.72541879096866</v>
      </c>
      <c r="K685" s="30">
        <f>IF(ISNA(VLOOKUP($A685,' Taxi out times'!$B$5714:$C$6466, 2, 0)), 'ICAO LTO Cycle times'!$D$7,VLOOKUP($A685,' Taxi out times'!$B$5713:$C$6466, 2, 0)*60)</f>
        <v>626.05859257022041</v>
      </c>
      <c r="L685" s="30">
        <f>IF(ISNA(VLOOKUP($A685,' Taxi out times'!$B$6467:$C$7195, 2, 0)), 'ICAO LTO Cycle times'!$D$7,VLOOKUP($A685,' Taxi out times'!$B$6467:$C$7195, 2, 0)*60)</f>
        <v>634.5603944124897</v>
      </c>
      <c r="M685" s="30">
        <f>IF(ISNA(VLOOKUP($A685,'Taxi in times'!$B$2:$C$483, 2, 0)), 'ICAO LTO Cycle times'!$D$8,VLOOKUP($A685,'Taxi in times'!$B$2:$C$483, 2, 0)*60)</f>
        <v>291.73553719008265</v>
      </c>
      <c r="N685" s="30">
        <f>IF(ISNA(VLOOKUP($A685,'Taxi in times'!$B$483:$C$1074, 2, 0)), 'ICAO LTO Cycle times'!$D$8,VLOOKUP($A685,'Taxi in times'!$B$483:$C$1074, 2, 0)*60)</f>
        <v>289.18950437317784</v>
      </c>
      <c r="O685" s="30">
        <f>IF(ISNA(VLOOKUP($A685,'Taxi in times'!$B$1074:$C$1700, 2, 0)), 'ICAO LTO Cycle times'!$D$8,VLOOKUP($A685,'Taxi in times'!$B$1074:$C$1700, 2, 0)*60)</f>
        <v>288.85764499121262</v>
      </c>
      <c r="P685" s="30">
        <f>IF(ISNA(VLOOKUP($A685,'Taxi in times'!$B$1700:$C$2346, 2, 0)), 'ICAO LTO Cycle times'!$D$8,VLOOKUP($A685,'Taxi in times'!$B$1700:$C$2346, 2, 0)*60)</f>
        <v>299.52063914780297</v>
      </c>
      <c r="Q685" s="30">
        <f>IF(ISNA(VLOOKUP($A685,'Taxi in times'!$B$2346:$C$3020, 2, 0)), 'ICAO LTO Cycle times'!$D$8,VLOOKUP($A685,'Taxi in times'!$B$2346:$C$3020, 2, 0)*60)</f>
        <v>290.7421875</v>
      </c>
      <c r="R685" s="30">
        <f>IF(ISNA(VLOOKUP($A685,'Taxi in times'!$B$3020:$C$3684, 2, 0)), 'ICAO LTO Cycle times'!$D$8,VLOOKUP($A685,'Taxi in times'!$B$3020:$C$3684, 2, 0)*60)</f>
        <v>307.01876909646444</v>
      </c>
      <c r="S685" s="30">
        <f>IF(ISNA(VLOOKUP($A685,'Taxi in times'!$B$3684:$C$4389, 2, 0)), 'ICAO LTO Cycle times'!$D$8,VLOOKUP($A685,'Taxi in times'!$B$3684:$C$4389, 2, 0)*60)</f>
        <v>331.30909090909091</v>
      </c>
      <c r="T685" s="30">
        <f>IF(ISNA(VLOOKUP($A685,'Taxi in times'!$B$4389:$C$5084, 2, 0)), 'ICAO LTO Cycle times'!$D$8,VLOOKUP($A685,'Taxi in times'!$B$4389:$C$5084, 2, 0)*60)</f>
        <v>309.74619289340097</v>
      </c>
      <c r="U685" s="30">
        <f>IF(ISNA(VLOOKUP($A685,'Taxi in times'!$B$5085:$C$5749, 2, 0)), 'ICAO LTO Cycle times'!$D$8,VLOOKUP($A685,'Taxi in times'!$B$5085:$C$5749, 2, 0)*60)</f>
        <v>305.53980370774264</v>
      </c>
      <c r="V685" s="30">
        <f>IF(ISNA(VLOOKUP($A685,'Taxi in times'!$B$5750:$C$6509, 2, 0)), 'ICAO LTO Cycle times'!$D$8,VLOOKUP($A685,'Taxi in times'!$B$5750:$C$6509, 2, 0)*60)</f>
        <v>301.68886198547216</v>
      </c>
      <c r="W685" s="30">
        <f>IF(ISNA(VLOOKUP($A685,'Taxi in times'!$B$6510:$C$7239, 2, 0)), 'ICAO LTO Cycle times'!$D$8,VLOOKUP($A685,'Taxi in times'!$B$6510:$C$7239, 2, 0)*60)</f>
        <v>310.48267326732673</v>
      </c>
    </row>
    <row r="686" spans="1:23">
      <c r="A686" s="3" t="s">
        <v>907</v>
      </c>
      <c r="B686" s="30">
        <f>IF(ISNA(VLOOKUP($A686,' Taxi out times'!$B$2:$C$483, 2, 0)), 'ICAO LTO Cycle times'!$D$7,VLOOKUP($A686,' Taxi out times'!$B$2:$C$483, 2, 0)*60)</f>
        <v>1140</v>
      </c>
      <c r="C686" s="30">
        <f>IF(ISNA(VLOOKUP($A686,' Taxi out times'!$B$484:$C$1071, 2, 0)), 'ICAO LTO Cycle times'!$D$7,VLOOKUP($A686,' Taxi out times'!$B$484:$C$1071, 2, 0)*60)</f>
        <v>1140</v>
      </c>
      <c r="D686" s="30">
        <f>IF(ISNA(VLOOKUP($A686,' Taxi out times'!$B$1072:$C$1692, 2, 0)), 'ICAO LTO Cycle times'!$D$7,VLOOKUP($A686,' Taxi out times'!$B$1072:$C$1692, 2, 0)*60)</f>
        <v>532.62135922330094</v>
      </c>
      <c r="E686" s="30">
        <f>IF(ISNA(VLOOKUP($A686,' Taxi out times'!$B$1693:$C$2329, 2, 0)), 'ICAO LTO Cycle times'!$D$7,VLOOKUP($A686,' Taxi out times'!$B$1693:$C$2329, 2, 0)*60)</f>
        <v>617.86113328012777</v>
      </c>
      <c r="F686" s="30">
        <f>IF(ISNA(VLOOKUP($A686,' Taxi out times'!$B$2330:$C$2997, 2, 0)), 'ICAO LTO Cycle times'!$D$7,VLOOKUP($A686,' Taxi out times'!$B$2330:$C$2997, 2, 0)*60)</f>
        <v>711.875</v>
      </c>
      <c r="G686" s="30">
        <f>IF(ISNA(VLOOKUP($A686,' Taxi out times'!$B$2998:$C$3661, 2, 0)), 'ICAO LTO Cycle times'!$D$7,VLOOKUP($A686,' Taxi out times'!$B$2998:$C$3661, 2, 0)*60)</f>
        <v>703.1868131868132</v>
      </c>
      <c r="H686" s="30">
        <f>IF(ISNA(VLOOKUP($A686,' Taxi out times'!$B$3662:$C$4362, 2, 0)), 'ICAO LTO Cycle times'!$D$7,VLOOKUP($A686,' Taxi out times'!$B$3662:$C$4362, 2, 0)*60)</f>
        <v>647.44897959183675</v>
      </c>
      <c r="I686" s="30">
        <f>IF(ISNA(VLOOKUP($A686,' Taxi out times'!$B$4363:$C$5052, 2, 0)), 'ICAO LTO Cycle times'!$D$7,VLOOKUP($A686,' Taxi out times'!$B$4363:$C$5052, 2, 0)*60)</f>
        <v>626.62557781201849</v>
      </c>
      <c r="J686" s="30">
        <f>IF(ISNA(VLOOKUP($A686,' Taxi out times'!$B$5053:$C$5713, 2, 0)), 'ICAO LTO Cycle times'!$D$7,VLOOKUP($A686,' Taxi out times'!$B$5053:$C$5713, 2, 0)*60)</f>
        <v>616.06811145510835</v>
      </c>
      <c r="K686" s="30">
        <f>IF(ISNA(VLOOKUP($A686,' Taxi out times'!$B$5714:$C$6466, 2, 0)), 'ICAO LTO Cycle times'!$D$7,VLOOKUP($A686,' Taxi out times'!$B$5713:$C$6466, 2, 0)*60)</f>
        <v>595.55366269165245</v>
      </c>
      <c r="L686" s="30">
        <f>IF(ISNA(VLOOKUP($A686,' Taxi out times'!$B$6467:$C$7195, 2, 0)), 'ICAO LTO Cycle times'!$D$7,VLOOKUP($A686,' Taxi out times'!$B$6467:$C$7195, 2, 0)*60)</f>
        <v>604.54368932038835</v>
      </c>
      <c r="M686" s="30">
        <f>IF(ISNA(VLOOKUP($A686,'Taxi in times'!$B$2:$C$483, 2, 0)), 'ICAO LTO Cycle times'!$D$8,VLOOKUP($A686,'Taxi in times'!$B$2:$C$483, 2, 0)*60)</f>
        <v>420</v>
      </c>
      <c r="N686" s="30">
        <f>IF(ISNA(VLOOKUP($A686,'Taxi in times'!$B$483:$C$1074, 2, 0)), 'ICAO LTO Cycle times'!$D$8,VLOOKUP($A686,'Taxi in times'!$B$483:$C$1074, 2, 0)*60)</f>
        <v>420</v>
      </c>
      <c r="O686" s="30">
        <f>IF(ISNA(VLOOKUP($A686,'Taxi in times'!$B$1074:$C$1700, 2, 0)), 'ICAO LTO Cycle times'!$D$8,VLOOKUP($A686,'Taxi in times'!$B$1074:$C$1700, 2, 0)*60)</f>
        <v>233.2258064516129</v>
      </c>
      <c r="P686" s="30">
        <f>IF(ISNA(VLOOKUP($A686,'Taxi in times'!$B$1700:$C$2346, 2, 0)), 'ICAO LTO Cycle times'!$D$8,VLOOKUP($A686,'Taxi in times'!$B$1700:$C$2346, 2, 0)*60)</f>
        <v>256.79425837320576</v>
      </c>
      <c r="Q686" s="30">
        <f>IF(ISNA(VLOOKUP($A686,'Taxi in times'!$B$2346:$C$3020, 2, 0)), 'ICAO LTO Cycle times'!$D$8,VLOOKUP($A686,'Taxi in times'!$B$2346:$C$3020, 2, 0)*60)</f>
        <v>324.02674591381873</v>
      </c>
      <c r="R686" s="30">
        <f>IF(ISNA(VLOOKUP($A686,'Taxi in times'!$B$3020:$C$3684, 2, 0)), 'ICAO LTO Cycle times'!$D$8,VLOOKUP($A686,'Taxi in times'!$B$3020:$C$3684, 2, 0)*60)</f>
        <v>263.50684931506851</v>
      </c>
      <c r="S686" s="30">
        <f>IF(ISNA(VLOOKUP($A686,'Taxi in times'!$B$3684:$C$4389, 2, 0)), 'ICAO LTO Cycle times'!$D$8,VLOOKUP($A686,'Taxi in times'!$B$3684:$C$4389, 2, 0)*60)</f>
        <v>215.69003690036899</v>
      </c>
      <c r="T686" s="30">
        <f>IF(ISNA(VLOOKUP($A686,'Taxi in times'!$B$4389:$C$5084, 2, 0)), 'ICAO LTO Cycle times'!$D$8,VLOOKUP($A686,'Taxi in times'!$B$4389:$C$5084, 2, 0)*60)</f>
        <v>204.10138248847926</v>
      </c>
      <c r="U686" s="30">
        <f>IF(ISNA(VLOOKUP($A686,'Taxi in times'!$B$5085:$C$5749, 2, 0)), 'ICAO LTO Cycle times'!$D$8,VLOOKUP($A686,'Taxi in times'!$B$5085:$C$5749, 2, 0)*60)</f>
        <v>200.83140877598154</v>
      </c>
      <c r="V686" s="30">
        <f>IF(ISNA(VLOOKUP($A686,'Taxi in times'!$B$5750:$C$6509, 2, 0)), 'ICAO LTO Cycle times'!$D$8,VLOOKUP($A686,'Taxi in times'!$B$5750:$C$6509, 2, 0)*60)</f>
        <v>210.82706766917295</v>
      </c>
      <c r="W686" s="30">
        <f>IF(ISNA(VLOOKUP($A686,'Taxi in times'!$B$6510:$C$7239, 2, 0)), 'ICAO LTO Cycle times'!$D$8,VLOOKUP($A686,'Taxi in times'!$B$6510:$C$7239, 2, 0)*60)</f>
        <v>203.9766081871345</v>
      </c>
    </row>
    <row r="687" spans="1:23">
      <c r="A687" s="3" t="s">
        <v>908</v>
      </c>
      <c r="B687" s="30">
        <f>IF(ISNA(VLOOKUP($A687,' Taxi out times'!$B$2:$C$483, 2, 0)), 'ICAO LTO Cycle times'!$D$7,VLOOKUP($A687,' Taxi out times'!$B$2:$C$483, 2, 0)*60)</f>
        <v>627.08010335917311</v>
      </c>
      <c r="C687" s="30">
        <f>IF(ISNA(VLOOKUP($A687,' Taxi out times'!$B$484:$C$1071, 2, 0)), 'ICAO LTO Cycle times'!$D$7,VLOOKUP($A687,' Taxi out times'!$B$484:$C$1071, 2, 0)*60)</f>
        <v>611.40579710144925</v>
      </c>
      <c r="D687" s="30">
        <f>IF(ISNA(VLOOKUP($A687,' Taxi out times'!$B$1072:$C$1692, 2, 0)), 'ICAO LTO Cycle times'!$D$7,VLOOKUP($A687,' Taxi out times'!$B$1072:$C$1692, 2, 0)*60)</f>
        <v>611.08102108768037</v>
      </c>
      <c r="E687" s="30">
        <f>IF(ISNA(VLOOKUP($A687,' Taxi out times'!$B$1693:$C$2329, 2, 0)), 'ICAO LTO Cycle times'!$D$7,VLOOKUP($A687,' Taxi out times'!$B$1693:$C$2329, 2, 0)*60)</f>
        <v>591.51679937852009</v>
      </c>
      <c r="F687" s="30">
        <f>IF(ISNA(VLOOKUP($A687,' Taxi out times'!$B$2330:$C$2997, 2, 0)), 'ICAO LTO Cycle times'!$D$7,VLOOKUP($A687,' Taxi out times'!$B$2330:$C$2997, 2, 0)*60)</f>
        <v>602.53801169590645</v>
      </c>
      <c r="G687" s="30">
        <f>IF(ISNA(VLOOKUP($A687,' Taxi out times'!$B$2998:$C$3661, 2, 0)), 'ICAO LTO Cycle times'!$D$7,VLOOKUP($A687,' Taxi out times'!$B$2998:$C$3661, 2, 0)*60)</f>
        <v>624.38556418455914</v>
      </c>
      <c r="H687" s="30">
        <f>IF(ISNA(VLOOKUP($A687,' Taxi out times'!$B$3662:$C$4362, 2, 0)), 'ICAO LTO Cycle times'!$D$7,VLOOKUP($A687,' Taxi out times'!$B$3662:$C$4362, 2, 0)*60)</f>
        <v>642.57081774452161</v>
      </c>
      <c r="I687" s="30">
        <f>IF(ISNA(VLOOKUP($A687,' Taxi out times'!$B$4363:$C$5052, 2, 0)), 'ICAO LTO Cycle times'!$D$7,VLOOKUP($A687,' Taxi out times'!$B$4363:$C$5052, 2, 0)*60)</f>
        <v>626.63990677197978</v>
      </c>
      <c r="J687" s="30">
        <f>IF(ISNA(VLOOKUP($A687,' Taxi out times'!$B$5053:$C$5713, 2, 0)), 'ICAO LTO Cycle times'!$D$7,VLOOKUP($A687,' Taxi out times'!$B$5053:$C$5713, 2, 0)*60)</f>
        <v>636.29268292682934</v>
      </c>
      <c r="K687" s="30">
        <f>IF(ISNA(VLOOKUP($A687,' Taxi out times'!$B$5714:$C$6466, 2, 0)), 'ICAO LTO Cycle times'!$D$7,VLOOKUP($A687,' Taxi out times'!$B$5713:$C$6466, 2, 0)*60)</f>
        <v>638.7765049963441</v>
      </c>
      <c r="L687" s="30">
        <f>IF(ISNA(VLOOKUP($A687,' Taxi out times'!$B$6467:$C$7195, 2, 0)), 'ICAO LTO Cycle times'!$D$7,VLOOKUP($A687,' Taxi out times'!$B$6467:$C$7195, 2, 0)*60)</f>
        <v>641.08633405639921</v>
      </c>
      <c r="M687" s="30">
        <f>IF(ISNA(VLOOKUP($A687,'Taxi in times'!$B$2:$C$483, 2, 0)), 'ICAO LTO Cycle times'!$D$8,VLOOKUP($A687,'Taxi in times'!$B$2:$C$483, 2, 0)*60)</f>
        <v>287.97936371453136</v>
      </c>
      <c r="N687" s="30">
        <f>IF(ISNA(VLOOKUP($A687,'Taxi in times'!$B$483:$C$1074, 2, 0)), 'ICAO LTO Cycle times'!$D$8,VLOOKUP($A687,'Taxi in times'!$B$483:$C$1074, 2, 0)*60)</f>
        <v>292.45822232986194</v>
      </c>
      <c r="O687" s="30">
        <f>IF(ISNA(VLOOKUP($A687,'Taxi in times'!$B$1074:$C$1700, 2, 0)), 'ICAO LTO Cycle times'!$D$8,VLOOKUP($A687,'Taxi in times'!$B$1074:$C$1700, 2, 0)*60)</f>
        <v>296.16224648985957</v>
      </c>
      <c r="P687" s="30">
        <f>IF(ISNA(VLOOKUP($A687,'Taxi in times'!$B$1700:$C$2346, 2, 0)), 'ICAO LTO Cycle times'!$D$8,VLOOKUP($A687,'Taxi in times'!$B$1700:$C$2346, 2, 0)*60)</f>
        <v>291.81447700368722</v>
      </c>
      <c r="Q687" s="30">
        <f>IF(ISNA(VLOOKUP($A687,'Taxi in times'!$B$2346:$C$3020, 2, 0)), 'ICAO LTO Cycle times'!$D$8,VLOOKUP($A687,'Taxi in times'!$B$2346:$C$3020, 2, 0)*60)</f>
        <v>306.17543859649123</v>
      </c>
      <c r="R687" s="30">
        <f>IF(ISNA(VLOOKUP($A687,'Taxi in times'!$B$3020:$C$3684, 2, 0)), 'ICAO LTO Cycle times'!$D$8,VLOOKUP($A687,'Taxi in times'!$B$3020:$C$3684, 2, 0)*60)</f>
        <v>293.61174850849011</v>
      </c>
      <c r="S687" s="30">
        <f>IF(ISNA(VLOOKUP($A687,'Taxi in times'!$B$3684:$C$4389, 2, 0)), 'ICAO LTO Cycle times'!$D$8,VLOOKUP($A687,'Taxi in times'!$B$3684:$C$4389, 2, 0)*60)</f>
        <v>291.34677419354836</v>
      </c>
      <c r="T687" s="30">
        <f>IF(ISNA(VLOOKUP($A687,'Taxi in times'!$B$4389:$C$5084, 2, 0)), 'ICAO LTO Cycle times'!$D$8,VLOOKUP($A687,'Taxi in times'!$B$4389:$C$5084, 2, 0)*60)</f>
        <v>295.33239038189538</v>
      </c>
      <c r="U687" s="30">
        <f>IF(ISNA(VLOOKUP($A687,'Taxi in times'!$B$5085:$C$5749, 2, 0)), 'ICAO LTO Cycle times'!$D$8,VLOOKUP($A687,'Taxi in times'!$B$5085:$C$5749, 2, 0)*60)</f>
        <v>298.65177195685669</v>
      </c>
      <c r="V687" s="30">
        <f>IF(ISNA(VLOOKUP($A687,'Taxi in times'!$B$5750:$C$6509, 2, 0)), 'ICAO LTO Cycle times'!$D$8,VLOOKUP($A687,'Taxi in times'!$B$5750:$C$6509, 2, 0)*60)</f>
        <v>297.0543769812241</v>
      </c>
      <c r="W687" s="30">
        <f>IF(ISNA(VLOOKUP($A687,'Taxi in times'!$B$6510:$C$7239, 2, 0)), 'ICAO LTO Cycle times'!$D$8,VLOOKUP($A687,'Taxi in times'!$B$6510:$C$7239, 2, 0)*60)</f>
        <v>304.16243654822335</v>
      </c>
    </row>
    <row r="688" spans="1:23">
      <c r="A688" s="3" t="s">
        <v>909</v>
      </c>
      <c r="B688" s="30">
        <f>IF(ISNA(VLOOKUP($A688,' Taxi out times'!$B$2:$C$483, 2, 0)), 'ICAO LTO Cycle times'!$D$7,VLOOKUP($A688,' Taxi out times'!$B$2:$C$483, 2, 0)*60)</f>
        <v>520.50955414012742</v>
      </c>
      <c r="C688" s="30">
        <f>IF(ISNA(VLOOKUP($A688,' Taxi out times'!$B$484:$C$1071, 2, 0)), 'ICAO LTO Cycle times'!$D$7,VLOOKUP($A688,' Taxi out times'!$B$484:$C$1071, 2, 0)*60)</f>
        <v>500.59701492537317</v>
      </c>
      <c r="D688" s="30">
        <f>IF(ISNA(VLOOKUP($A688,' Taxi out times'!$B$1072:$C$1692, 2, 0)), 'ICAO LTO Cycle times'!$D$7,VLOOKUP($A688,' Taxi out times'!$B$1072:$C$1692, 2, 0)*60)</f>
        <v>457.14285714285711</v>
      </c>
      <c r="E688" s="30">
        <f>IF(ISNA(VLOOKUP($A688,' Taxi out times'!$B$1693:$C$2329, 2, 0)), 'ICAO LTO Cycle times'!$D$7,VLOOKUP($A688,' Taxi out times'!$B$1693:$C$2329, 2, 0)*60)</f>
        <v>482.41935483870969</v>
      </c>
      <c r="F688" s="30">
        <f>IF(ISNA(VLOOKUP($A688,' Taxi out times'!$B$2330:$C$2997, 2, 0)), 'ICAO LTO Cycle times'!$D$7,VLOOKUP($A688,' Taxi out times'!$B$2330:$C$2997, 2, 0)*60)</f>
        <v>524.1121495327103</v>
      </c>
      <c r="G688" s="30">
        <f>IF(ISNA(VLOOKUP($A688,' Taxi out times'!$B$2998:$C$3661, 2, 0)), 'ICAO LTO Cycle times'!$D$7,VLOOKUP($A688,' Taxi out times'!$B$2998:$C$3661, 2, 0)*60)</f>
        <v>527.33590733590734</v>
      </c>
      <c r="H688" s="30">
        <f>IF(ISNA(VLOOKUP($A688,' Taxi out times'!$B$3662:$C$4362, 2, 0)), 'ICAO LTO Cycle times'!$D$7,VLOOKUP($A688,' Taxi out times'!$B$3662:$C$4362, 2, 0)*60)</f>
        <v>497.94392523364485</v>
      </c>
      <c r="I688" s="30">
        <f>IF(ISNA(VLOOKUP($A688,' Taxi out times'!$B$4363:$C$5052, 2, 0)), 'ICAO LTO Cycle times'!$D$7,VLOOKUP($A688,' Taxi out times'!$B$4363:$C$5052, 2, 0)*60)</f>
        <v>445.09090909090907</v>
      </c>
      <c r="J688" s="30">
        <f>IF(ISNA(VLOOKUP($A688,' Taxi out times'!$B$5053:$C$5713, 2, 0)), 'ICAO LTO Cycle times'!$D$7,VLOOKUP($A688,' Taxi out times'!$B$5053:$C$5713, 2, 0)*60)</f>
        <v>444.02966625463534</v>
      </c>
      <c r="K688" s="30">
        <f>IF(ISNA(VLOOKUP($A688,' Taxi out times'!$B$5714:$C$6466, 2, 0)), 'ICAO LTO Cycle times'!$D$7,VLOOKUP($A688,' Taxi out times'!$B$5713:$C$6466, 2, 0)*60)</f>
        <v>440.01828153564895</v>
      </c>
      <c r="L688" s="30">
        <f>IF(ISNA(VLOOKUP($A688,' Taxi out times'!$B$6467:$C$7195, 2, 0)), 'ICAO LTO Cycle times'!$D$7,VLOOKUP($A688,' Taxi out times'!$B$6467:$C$7195, 2, 0)*60)</f>
        <v>448.25214899713467</v>
      </c>
      <c r="M688" s="30">
        <f>IF(ISNA(VLOOKUP($A688,'Taxi in times'!$B$2:$C$483, 2, 0)), 'ICAO LTO Cycle times'!$D$8,VLOOKUP($A688,'Taxi in times'!$B$2:$C$483, 2, 0)*60)</f>
        <v>297.69230769230768</v>
      </c>
      <c r="N688" s="30">
        <f>IF(ISNA(VLOOKUP($A688,'Taxi in times'!$B$483:$C$1074, 2, 0)), 'ICAO LTO Cycle times'!$D$8,VLOOKUP($A688,'Taxi in times'!$B$483:$C$1074, 2, 0)*60)</f>
        <v>309.55555555555554</v>
      </c>
      <c r="O688" s="30">
        <f>IF(ISNA(VLOOKUP($A688,'Taxi in times'!$B$1074:$C$1700, 2, 0)), 'ICAO LTO Cycle times'!$D$8,VLOOKUP($A688,'Taxi in times'!$B$1074:$C$1700, 2, 0)*60)</f>
        <v>274.05</v>
      </c>
      <c r="P688" s="30">
        <f>IF(ISNA(VLOOKUP($A688,'Taxi in times'!$B$1700:$C$2346, 2, 0)), 'ICAO LTO Cycle times'!$D$8,VLOOKUP($A688,'Taxi in times'!$B$1700:$C$2346, 2, 0)*60)</f>
        <v>256.86746987951807</v>
      </c>
      <c r="Q688" s="30">
        <f>IF(ISNA(VLOOKUP($A688,'Taxi in times'!$B$2346:$C$3020, 2, 0)), 'ICAO LTO Cycle times'!$D$8,VLOOKUP($A688,'Taxi in times'!$B$2346:$C$3020, 2, 0)*60)</f>
        <v>246.17784711388458</v>
      </c>
      <c r="R688" s="30">
        <f>IF(ISNA(VLOOKUP($A688,'Taxi in times'!$B$3020:$C$3684, 2, 0)), 'ICAO LTO Cycle times'!$D$8,VLOOKUP($A688,'Taxi in times'!$B$3020:$C$3684, 2, 0)*60)</f>
        <v>237.14652956298201</v>
      </c>
      <c r="S688" s="30">
        <f>IF(ISNA(VLOOKUP($A688,'Taxi in times'!$B$3684:$C$4389, 2, 0)), 'ICAO LTO Cycle times'!$D$8,VLOOKUP($A688,'Taxi in times'!$B$3684:$C$4389, 2, 0)*60)</f>
        <v>246.1930294906166</v>
      </c>
      <c r="T688" s="30">
        <f>IF(ISNA(VLOOKUP($A688,'Taxi in times'!$B$4389:$C$5084, 2, 0)), 'ICAO LTO Cycle times'!$D$8,VLOOKUP($A688,'Taxi in times'!$B$4389:$C$5084, 2, 0)*60)</f>
        <v>251.32486388384757</v>
      </c>
      <c r="U688" s="30">
        <f>IF(ISNA(VLOOKUP($A688,'Taxi in times'!$B$5085:$C$5749, 2, 0)), 'ICAO LTO Cycle times'!$D$8,VLOOKUP($A688,'Taxi in times'!$B$5085:$C$5749, 2, 0)*60)</f>
        <v>252.66666666666669</v>
      </c>
      <c r="V688" s="30">
        <f>IF(ISNA(VLOOKUP($A688,'Taxi in times'!$B$5750:$C$6509, 2, 0)), 'ICAO LTO Cycle times'!$D$8,VLOOKUP($A688,'Taxi in times'!$B$5750:$C$6509, 2, 0)*60)</f>
        <v>233.23020928116472</v>
      </c>
      <c r="W688" s="30">
        <f>IF(ISNA(VLOOKUP($A688,'Taxi in times'!$B$6510:$C$7239, 2, 0)), 'ICAO LTO Cycle times'!$D$8,VLOOKUP($A688,'Taxi in times'!$B$6510:$C$7239, 2, 0)*60)</f>
        <v>229.99522216913522</v>
      </c>
    </row>
    <row r="689" spans="1:23">
      <c r="A689" s="3" t="s">
        <v>910</v>
      </c>
      <c r="B689" s="30">
        <f>IF(ISNA(VLOOKUP($A689,' Taxi out times'!$B$2:$C$483, 2, 0)), 'ICAO LTO Cycle times'!$D$7,VLOOKUP($A689,' Taxi out times'!$B$2:$C$483, 2, 0)*60)</f>
        <v>419.14590747330959</v>
      </c>
      <c r="C689" s="30">
        <f>IF(ISNA(VLOOKUP($A689,' Taxi out times'!$B$484:$C$1071, 2, 0)), 'ICAO LTO Cycle times'!$D$7,VLOOKUP($A689,' Taxi out times'!$B$484:$C$1071, 2, 0)*60)</f>
        <v>423.14516129032262</v>
      </c>
      <c r="D689" s="30">
        <f>IF(ISNA(VLOOKUP($A689,' Taxi out times'!$B$1072:$C$1692, 2, 0)), 'ICAO LTO Cycle times'!$D$7,VLOOKUP($A689,' Taxi out times'!$B$1072:$C$1692, 2, 0)*60)</f>
        <v>425.03225806451616</v>
      </c>
      <c r="E689" s="30">
        <f>IF(ISNA(VLOOKUP($A689,' Taxi out times'!$B$1693:$C$2329, 2, 0)), 'ICAO LTO Cycle times'!$D$7,VLOOKUP($A689,' Taxi out times'!$B$1693:$C$2329, 2, 0)*60)</f>
        <v>398.38337182448038</v>
      </c>
      <c r="F689" s="30">
        <f>IF(ISNA(VLOOKUP($A689,' Taxi out times'!$B$2330:$C$2997, 2, 0)), 'ICAO LTO Cycle times'!$D$7,VLOOKUP($A689,' Taxi out times'!$B$2330:$C$2997, 2, 0)*60)</f>
        <v>469.85915492957747</v>
      </c>
      <c r="G689" s="30">
        <f>IF(ISNA(VLOOKUP($A689,' Taxi out times'!$B$2998:$C$3661, 2, 0)), 'ICAO LTO Cycle times'!$D$7,VLOOKUP($A689,' Taxi out times'!$B$2998:$C$3661, 2, 0)*60)</f>
        <v>480.59701492537317</v>
      </c>
      <c r="H689" s="30">
        <f>IF(ISNA(VLOOKUP($A689,' Taxi out times'!$B$3662:$C$4362, 2, 0)), 'ICAO LTO Cycle times'!$D$7,VLOOKUP($A689,' Taxi out times'!$B$3662:$C$4362, 2, 0)*60)</f>
        <v>1140</v>
      </c>
      <c r="I689" s="30">
        <f>IF(ISNA(VLOOKUP($A689,' Taxi out times'!$B$4363:$C$5052, 2, 0)), 'ICAO LTO Cycle times'!$D$7,VLOOKUP($A689,' Taxi out times'!$B$4363:$C$5052, 2, 0)*60)</f>
        <v>1140</v>
      </c>
      <c r="J689" s="30">
        <f>IF(ISNA(VLOOKUP($A689,' Taxi out times'!$B$5053:$C$5713, 2, 0)), 'ICAO LTO Cycle times'!$D$7,VLOOKUP($A689,' Taxi out times'!$B$5053:$C$5713, 2, 0)*60)</f>
        <v>1140</v>
      </c>
      <c r="K689" s="30">
        <f>IF(ISNA(VLOOKUP($A689,' Taxi out times'!$B$5714:$C$6466, 2, 0)), 'ICAO LTO Cycle times'!$D$7,VLOOKUP($A689,' Taxi out times'!$B$5713:$C$6466, 2, 0)*60)</f>
        <v>1140</v>
      </c>
      <c r="L689" s="30">
        <f>IF(ISNA(VLOOKUP($A689,' Taxi out times'!$B$6467:$C$7195, 2, 0)), 'ICAO LTO Cycle times'!$D$7,VLOOKUP($A689,' Taxi out times'!$B$6467:$C$7195, 2, 0)*60)</f>
        <v>1140</v>
      </c>
      <c r="M689" s="30">
        <f>IF(ISNA(VLOOKUP($A689,'Taxi in times'!$B$2:$C$483, 2, 0)), 'ICAO LTO Cycle times'!$D$8,VLOOKUP($A689,'Taxi in times'!$B$2:$C$483, 2, 0)*60)</f>
        <v>295.95744680851067</v>
      </c>
      <c r="N689" s="30">
        <f>IF(ISNA(VLOOKUP($A689,'Taxi in times'!$B$483:$C$1074, 2, 0)), 'ICAO LTO Cycle times'!$D$8,VLOOKUP($A689,'Taxi in times'!$B$483:$C$1074, 2, 0)*60)</f>
        <v>305.84178498985801</v>
      </c>
      <c r="O689" s="30">
        <f>IF(ISNA(VLOOKUP($A689,'Taxi in times'!$B$1074:$C$1700, 2, 0)), 'ICAO LTO Cycle times'!$D$8,VLOOKUP($A689,'Taxi in times'!$B$1074:$C$1700, 2, 0)*60)</f>
        <v>262.5</v>
      </c>
      <c r="P689" s="30">
        <f>IF(ISNA(VLOOKUP($A689,'Taxi in times'!$B$1700:$C$2346, 2, 0)), 'ICAO LTO Cycle times'!$D$8,VLOOKUP($A689,'Taxi in times'!$B$1700:$C$2346, 2, 0)*60)</f>
        <v>248.98617511520737</v>
      </c>
      <c r="Q689" s="30">
        <f>IF(ISNA(VLOOKUP($A689,'Taxi in times'!$B$2346:$C$3020, 2, 0)), 'ICAO LTO Cycle times'!$D$8,VLOOKUP($A689,'Taxi in times'!$B$2346:$C$3020, 2, 0)*60)</f>
        <v>306.21951219512192</v>
      </c>
      <c r="R689" s="30">
        <f>IF(ISNA(VLOOKUP($A689,'Taxi in times'!$B$3020:$C$3684, 2, 0)), 'ICAO LTO Cycle times'!$D$8,VLOOKUP($A689,'Taxi in times'!$B$3020:$C$3684, 2, 0)*60)</f>
        <v>258.39195979899495</v>
      </c>
      <c r="S689" s="30">
        <f>IF(ISNA(VLOOKUP($A689,'Taxi in times'!$B$3684:$C$4389, 2, 0)), 'ICAO LTO Cycle times'!$D$8,VLOOKUP($A689,'Taxi in times'!$B$3684:$C$4389, 2, 0)*60)</f>
        <v>420</v>
      </c>
      <c r="T689" s="30">
        <f>IF(ISNA(VLOOKUP($A689,'Taxi in times'!$B$4389:$C$5084, 2, 0)), 'ICAO LTO Cycle times'!$D$8,VLOOKUP($A689,'Taxi in times'!$B$4389:$C$5084, 2, 0)*60)</f>
        <v>420</v>
      </c>
      <c r="U689" s="30">
        <f>IF(ISNA(VLOOKUP($A689,'Taxi in times'!$B$5085:$C$5749, 2, 0)), 'ICAO LTO Cycle times'!$D$8,VLOOKUP($A689,'Taxi in times'!$B$5085:$C$5749, 2, 0)*60)</f>
        <v>420</v>
      </c>
      <c r="V689" s="30">
        <f>IF(ISNA(VLOOKUP($A689,'Taxi in times'!$B$5750:$C$6509, 2, 0)), 'ICAO LTO Cycle times'!$D$8,VLOOKUP($A689,'Taxi in times'!$B$5750:$C$6509, 2, 0)*60)</f>
        <v>420</v>
      </c>
      <c r="W689" s="30">
        <f>IF(ISNA(VLOOKUP($A689,'Taxi in times'!$B$6510:$C$7239, 2, 0)), 'ICAO LTO Cycle times'!$D$8,VLOOKUP($A689,'Taxi in times'!$B$6510:$C$7239, 2, 0)*60)</f>
        <v>420</v>
      </c>
    </row>
    <row r="690" spans="1:23">
      <c r="A690" s="3" t="s">
        <v>1055</v>
      </c>
      <c r="B690" s="30">
        <f>IF(ISNA(VLOOKUP($A690,' Taxi out times'!$B$2:$C$483, 2, 0)), 'ICAO LTO Cycle times'!$D$7,VLOOKUP($A690,' Taxi out times'!$B$2:$C$483, 2, 0)*60)</f>
        <v>1140</v>
      </c>
      <c r="C690" s="30">
        <f>IF(ISNA(VLOOKUP($A690,' Taxi out times'!$B$484:$C$1071, 2, 0)), 'ICAO LTO Cycle times'!$D$7,VLOOKUP($A690,' Taxi out times'!$B$484:$C$1071, 2, 0)*60)</f>
        <v>455.8878504672897</v>
      </c>
      <c r="D690" s="30">
        <f>IF(ISNA(VLOOKUP($A690,' Taxi out times'!$B$1072:$C$1692, 2, 0)), 'ICAO LTO Cycle times'!$D$7,VLOOKUP($A690,' Taxi out times'!$B$1072:$C$1692, 2, 0)*60)</f>
        <v>461.4457831325301</v>
      </c>
      <c r="E690" s="30">
        <f>IF(ISNA(VLOOKUP($A690,' Taxi out times'!$B$1693:$C$2329, 2, 0)), 'ICAO LTO Cycle times'!$D$7,VLOOKUP($A690,' Taxi out times'!$B$1693:$C$2329, 2, 0)*60)</f>
        <v>517.46031746031747</v>
      </c>
      <c r="F690" s="30">
        <f>IF(ISNA(VLOOKUP($A690,' Taxi out times'!$B$2330:$C$2997, 2, 0)), 'ICAO LTO Cycle times'!$D$7,VLOOKUP($A690,' Taxi out times'!$B$2330:$C$2997, 2, 0)*60)</f>
        <v>1140</v>
      </c>
      <c r="G690" s="30">
        <f>IF(ISNA(VLOOKUP($A690,' Taxi out times'!$B$2998:$C$3661, 2, 0)), 'ICAO LTO Cycle times'!$D$7,VLOOKUP($A690,' Taxi out times'!$B$2998:$C$3661, 2, 0)*60)</f>
        <v>541.09090909090901</v>
      </c>
      <c r="H690" s="30">
        <f>IF(ISNA(VLOOKUP($A690,' Taxi out times'!$B$3662:$C$4362, 2, 0)), 'ICAO LTO Cycle times'!$D$7,VLOOKUP($A690,' Taxi out times'!$B$3662:$C$4362, 2, 0)*60)</f>
        <v>583.92857142857144</v>
      </c>
      <c r="I690" s="30">
        <f>IF(ISNA(VLOOKUP($A690,' Taxi out times'!$B$4363:$C$5052, 2, 0)), 'ICAO LTO Cycle times'!$D$7,VLOOKUP($A690,' Taxi out times'!$B$4363:$C$5052, 2, 0)*60)</f>
        <v>550.8641975308642</v>
      </c>
      <c r="J690" s="30">
        <f>IF(ISNA(VLOOKUP($A690,' Taxi out times'!$B$5053:$C$5713, 2, 0)), 'ICAO LTO Cycle times'!$D$7,VLOOKUP($A690,' Taxi out times'!$B$5053:$C$5713, 2, 0)*60)</f>
        <v>546.46153846153845</v>
      </c>
      <c r="K690" s="30">
        <f>IF(ISNA(VLOOKUP($A690,' Taxi out times'!$B$5714:$C$6466, 2, 0)), 'ICAO LTO Cycle times'!$D$7,VLOOKUP($A690,' Taxi out times'!$B$5713:$C$6466, 2, 0)*60)</f>
        <v>490.06711409395973</v>
      </c>
      <c r="L690" s="30">
        <f>IF(ISNA(VLOOKUP($A690,' Taxi out times'!$B$6467:$C$7195, 2, 0)), 'ICAO LTO Cycle times'!$D$7,VLOOKUP($A690,' Taxi out times'!$B$6467:$C$7195, 2, 0)*60)</f>
        <v>494.10852713178292</v>
      </c>
      <c r="M690" s="30">
        <f>IF(ISNA(VLOOKUP($A690,'Taxi in times'!$B$2:$C$483, 2, 0)), 'ICAO LTO Cycle times'!$D$8,VLOOKUP($A690,'Taxi in times'!$B$2:$C$483, 2, 0)*60)</f>
        <v>420</v>
      </c>
      <c r="N690" s="30">
        <f>IF(ISNA(VLOOKUP($A690,'Taxi in times'!$B$483:$C$1074, 2, 0)), 'ICAO LTO Cycle times'!$D$8,VLOOKUP($A690,'Taxi in times'!$B$483:$C$1074, 2, 0)*60)</f>
        <v>234.95327102803736</v>
      </c>
      <c r="O690" s="30">
        <f>IF(ISNA(VLOOKUP($A690,'Taxi in times'!$B$1074:$C$1700, 2, 0)), 'ICAO LTO Cycle times'!$D$8,VLOOKUP($A690,'Taxi in times'!$B$1074:$C$1700, 2, 0)*60)</f>
        <v>231.9047619047619</v>
      </c>
      <c r="P690" s="30">
        <f>IF(ISNA(VLOOKUP($A690,'Taxi in times'!$B$1700:$C$2346, 2, 0)), 'ICAO LTO Cycle times'!$D$8,VLOOKUP($A690,'Taxi in times'!$B$1700:$C$2346, 2, 0)*60)</f>
        <v>261.78947368421052</v>
      </c>
      <c r="Q690" s="30">
        <f>IF(ISNA(VLOOKUP($A690,'Taxi in times'!$B$2346:$C$3020, 2, 0)), 'ICAO LTO Cycle times'!$D$8,VLOOKUP($A690,'Taxi in times'!$B$2346:$C$3020, 2, 0)*60)</f>
        <v>420</v>
      </c>
      <c r="R690" s="30">
        <f>IF(ISNA(VLOOKUP($A690,'Taxi in times'!$B$3020:$C$3684, 2, 0)), 'ICAO LTO Cycle times'!$D$8,VLOOKUP($A690,'Taxi in times'!$B$3020:$C$3684, 2, 0)*60)</f>
        <v>223.7837837837838</v>
      </c>
      <c r="S690" s="30">
        <f>IF(ISNA(VLOOKUP($A690,'Taxi in times'!$B$3684:$C$4389, 2, 0)), 'ICAO LTO Cycle times'!$D$8,VLOOKUP($A690,'Taxi in times'!$B$3684:$C$4389, 2, 0)*60)</f>
        <v>246.42857142857142</v>
      </c>
      <c r="T690" s="30">
        <f>IF(ISNA(VLOOKUP($A690,'Taxi in times'!$B$4389:$C$5084, 2, 0)), 'ICAO LTO Cycle times'!$D$8,VLOOKUP($A690,'Taxi in times'!$B$4389:$C$5084, 2, 0)*60)</f>
        <v>266.28099173553721</v>
      </c>
      <c r="U690" s="30">
        <f>IF(ISNA(VLOOKUP($A690,'Taxi in times'!$B$5085:$C$5749, 2, 0)), 'ICAO LTO Cycle times'!$D$8,VLOOKUP($A690,'Taxi in times'!$B$5085:$C$5749, 2, 0)*60)</f>
        <v>278.35051546391753</v>
      </c>
      <c r="V690" s="30">
        <f>IF(ISNA(VLOOKUP($A690,'Taxi in times'!$B$5750:$C$6509, 2, 0)), 'ICAO LTO Cycle times'!$D$8,VLOOKUP($A690,'Taxi in times'!$B$5750:$C$6509, 2, 0)*60)</f>
        <v>224.09395973154363</v>
      </c>
      <c r="W690" s="30">
        <f>IF(ISNA(VLOOKUP($A690,'Taxi in times'!$B$6510:$C$7239, 2, 0)), 'ICAO LTO Cycle times'!$D$8,VLOOKUP($A690,'Taxi in times'!$B$6510:$C$7239, 2, 0)*60)</f>
        <v>231.5721649484536</v>
      </c>
    </row>
    <row r="691" spans="1:23">
      <c r="A691" s="3" t="s">
        <v>911</v>
      </c>
      <c r="B691" s="30">
        <f>IF(ISNA(VLOOKUP($A691,' Taxi out times'!$B$2:$C$483, 2, 0)), 'ICAO LTO Cycle times'!$D$7,VLOOKUP($A691,' Taxi out times'!$B$2:$C$483, 2, 0)*60)</f>
        <v>468.67164179104475</v>
      </c>
      <c r="C691" s="30">
        <f>IF(ISNA(VLOOKUP($A691,' Taxi out times'!$B$484:$C$1071, 2, 0)), 'ICAO LTO Cycle times'!$D$7,VLOOKUP($A691,' Taxi out times'!$B$484:$C$1071, 2, 0)*60)</f>
        <v>439.56445993031355</v>
      </c>
      <c r="D691" s="30">
        <f>IF(ISNA(VLOOKUP($A691,' Taxi out times'!$B$1072:$C$1692, 2, 0)), 'ICAO LTO Cycle times'!$D$7,VLOOKUP($A691,' Taxi out times'!$B$1072:$C$1692, 2, 0)*60)</f>
        <v>327.45939675174014</v>
      </c>
      <c r="E691" s="30">
        <f>IF(ISNA(VLOOKUP($A691,' Taxi out times'!$B$1693:$C$2329, 2, 0)), 'ICAO LTO Cycle times'!$D$7,VLOOKUP($A691,' Taxi out times'!$B$1693:$C$2329, 2, 0)*60)</f>
        <v>317.48998664886517</v>
      </c>
      <c r="F691" s="30">
        <f>IF(ISNA(VLOOKUP($A691,' Taxi out times'!$B$2330:$C$2997, 2, 0)), 'ICAO LTO Cycle times'!$D$7,VLOOKUP($A691,' Taxi out times'!$B$2330:$C$2997, 2, 0)*60)</f>
        <v>485.97803985359906</v>
      </c>
      <c r="G691" s="30">
        <f>IF(ISNA(VLOOKUP($A691,' Taxi out times'!$B$2998:$C$3661, 2, 0)), 'ICAO LTO Cycle times'!$D$7,VLOOKUP($A691,' Taxi out times'!$B$2998:$C$3661, 2, 0)*60)</f>
        <v>580.60863651819113</v>
      </c>
      <c r="H691" s="30">
        <f>IF(ISNA(VLOOKUP($A691,' Taxi out times'!$B$3662:$C$4362, 2, 0)), 'ICAO LTO Cycle times'!$D$7,VLOOKUP($A691,' Taxi out times'!$B$3662:$C$4362, 2, 0)*60)</f>
        <v>607.79576587795759</v>
      </c>
      <c r="I691" s="30">
        <f>IF(ISNA(VLOOKUP($A691,' Taxi out times'!$B$4363:$C$5052, 2, 0)), 'ICAO LTO Cycle times'!$D$7,VLOOKUP($A691,' Taxi out times'!$B$4363:$C$5052, 2, 0)*60)</f>
        <v>669.21410719244659</v>
      </c>
      <c r="J691" s="30">
        <f>IF(ISNA(VLOOKUP($A691,' Taxi out times'!$B$5053:$C$5713, 2, 0)), 'ICAO LTO Cycle times'!$D$7,VLOOKUP($A691,' Taxi out times'!$B$5053:$C$5713, 2, 0)*60)</f>
        <v>691.66046165301566</v>
      </c>
      <c r="K691" s="30">
        <f>IF(ISNA(VLOOKUP($A691,' Taxi out times'!$B$5714:$C$6466, 2, 0)), 'ICAO LTO Cycle times'!$D$7,VLOOKUP($A691,' Taxi out times'!$B$5713:$C$6466, 2, 0)*60)</f>
        <v>637.13972362360164</v>
      </c>
      <c r="L691" s="30">
        <f>IF(ISNA(VLOOKUP($A691,' Taxi out times'!$B$6467:$C$7195, 2, 0)), 'ICAO LTO Cycle times'!$D$7,VLOOKUP($A691,' Taxi out times'!$B$6467:$C$7195, 2, 0)*60)</f>
        <v>590.96790246329931</v>
      </c>
      <c r="M691" s="30">
        <f>IF(ISNA(VLOOKUP($A691,'Taxi in times'!$B$2:$C$483, 2, 0)), 'ICAO LTO Cycle times'!$D$8,VLOOKUP($A691,'Taxi in times'!$B$2:$C$483, 2, 0)*60)</f>
        <v>243.29323308270676</v>
      </c>
      <c r="N691" s="30">
        <f>IF(ISNA(VLOOKUP($A691,'Taxi in times'!$B$483:$C$1074, 2, 0)), 'ICAO LTO Cycle times'!$D$8,VLOOKUP($A691,'Taxi in times'!$B$483:$C$1074, 2, 0)*60)</f>
        <v>255.02605674580198</v>
      </c>
      <c r="O691" s="30">
        <f>IF(ISNA(VLOOKUP($A691,'Taxi in times'!$B$1074:$C$1700, 2, 0)), 'ICAO LTO Cycle times'!$D$8,VLOOKUP($A691,'Taxi in times'!$B$1074:$C$1700, 2, 0)*60)</f>
        <v>233.13284671532847</v>
      </c>
      <c r="P691" s="30">
        <f>IF(ISNA(VLOOKUP($A691,'Taxi in times'!$B$1700:$C$2346, 2, 0)), 'ICAO LTO Cycle times'!$D$8,VLOOKUP($A691,'Taxi in times'!$B$1700:$C$2346, 2, 0)*60)</f>
        <v>213.00578892682202</v>
      </c>
      <c r="Q691" s="30">
        <f>IF(ISNA(VLOOKUP($A691,'Taxi in times'!$B$2346:$C$3020, 2, 0)), 'ICAO LTO Cycle times'!$D$8,VLOOKUP($A691,'Taxi in times'!$B$2346:$C$3020, 2, 0)*60)</f>
        <v>261.7135862913097</v>
      </c>
      <c r="R691" s="30">
        <f>IF(ISNA(VLOOKUP($A691,'Taxi in times'!$B$3020:$C$3684, 2, 0)), 'ICAO LTO Cycle times'!$D$8,VLOOKUP($A691,'Taxi in times'!$B$3020:$C$3684, 2, 0)*60)</f>
        <v>273.4779661016949</v>
      </c>
      <c r="S691" s="30">
        <f>IF(ISNA(VLOOKUP($A691,'Taxi in times'!$B$3684:$C$4389, 2, 0)), 'ICAO LTO Cycle times'!$D$8,VLOOKUP($A691,'Taxi in times'!$B$3684:$C$4389, 2, 0)*60)</f>
        <v>281.57490130895491</v>
      </c>
      <c r="T691" s="30">
        <f>IF(ISNA(VLOOKUP($A691,'Taxi in times'!$B$4389:$C$5084, 2, 0)), 'ICAO LTO Cycle times'!$D$8,VLOOKUP($A691,'Taxi in times'!$B$4389:$C$5084, 2, 0)*60)</f>
        <v>297.434046098306</v>
      </c>
      <c r="U691" s="30">
        <f>IF(ISNA(VLOOKUP($A691,'Taxi in times'!$B$5085:$C$5749, 2, 0)), 'ICAO LTO Cycle times'!$D$8,VLOOKUP($A691,'Taxi in times'!$B$5085:$C$5749, 2, 0)*60)</f>
        <v>319.37934458788482</v>
      </c>
      <c r="V691" s="30">
        <f>IF(ISNA(VLOOKUP($A691,'Taxi in times'!$B$5750:$C$6509, 2, 0)), 'ICAO LTO Cycle times'!$D$8,VLOOKUP($A691,'Taxi in times'!$B$5750:$C$6509, 2, 0)*60)</f>
        <v>300.51349572086895</v>
      </c>
      <c r="W691" s="30">
        <f>IF(ISNA(VLOOKUP($A691,'Taxi in times'!$B$6510:$C$7239, 2, 0)), 'ICAO LTO Cycle times'!$D$8,VLOOKUP($A691,'Taxi in times'!$B$6510:$C$7239, 2, 0)*60)</f>
        <v>278.10284573140291</v>
      </c>
    </row>
    <row r="692" spans="1:23">
      <c r="A692" s="3" t="s">
        <v>912</v>
      </c>
      <c r="B692" s="30">
        <f>IF(ISNA(VLOOKUP($A692,' Taxi out times'!$B$2:$C$483, 2, 0)), 'ICAO LTO Cycle times'!$D$7,VLOOKUP($A692,' Taxi out times'!$B$2:$C$483, 2, 0)*60)</f>
        <v>386.46153846153845</v>
      </c>
      <c r="C692" s="30">
        <f>IF(ISNA(VLOOKUP($A692,' Taxi out times'!$B$484:$C$1071, 2, 0)), 'ICAO LTO Cycle times'!$D$7,VLOOKUP($A692,' Taxi out times'!$B$484:$C$1071, 2, 0)*60)</f>
        <v>342.20518867924528</v>
      </c>
      <c r="D692" s="30">
        <f>IF(ISNA(VLOOKUP($A692,' Taxi out times'!$B$1072:$C$1692, 2, 0)), 'ICAO LTO Cycle times'!$D$7,VLOOKUP($A692,' Taxi out times'!$B$1072:$C$1692, 2, 0)*60)</f>
        <v>294.66843501326264</v>
      </c>
      <c r="E692" s="30">
        <f>IF(ISNA(VLOOKUP($A692,' Taxi out times'!$B$1693:$C$2329, 2, 0)), 'ICAO LTO Cycle times'!$D$7,VLOOKUP($A692,' Taxi out times'!$B$1693:$C$2329, 2, 0)*60)</f>
        <v>277.4353076480736</v>
      </c>
      <c r="F692" s="30">
        <f>IF(ISNA(VLOOKUP($A692,' Taxi out times'!$B$2330:$C$2997, 2, 0)), 'ICAO LTO Cycle times'!$D$7,VLOOKUP($A692,' Taxi out times'!$B$2330:$C$2997, 2, 0)*60)</f>
        <v>306.00294261893083</v>
      </c>
      <c r="G692" s="30">
        <f>IF(ISNA(VLOOKUP($A692,' Taxi out times'!$B$2998:$C$3661, 2, 0)), 'ICAO LTO Cycle times'!$D$7,VLOOKUP($A692,' Taxi out times'!$B$2998:$C$3661, 2, 0)*60)</f>
        <v>296.47058823529414</v>
      </c>
      <c r="H692" s="30">
        <f>IF(ISNA(VLOOKUP($A692,' Taxi out times'!$B$3662:$C$4362, 2, 0)), 'ICAO LTO Cycle times'!$D$7,VLOOKUP($A692,' Taxi out times'!$B$3662:$C$4362, 2, 0)*60)</f>
        <v>252.303273980471</v>
      </c>
      <c r="I692" s="30">
        <f>IF(ISNA(VLOOKUP($A692,' Taxi out times'!$B$4363:$C$5052, 2, 0)), 'ICAO LTO Cycle times'!$D$7,VLOOKUP($A692,' Taxi out times'!$B$4363:$C$5052, 2, 0)*60)</f>
        <v>268.54682454251883</v>
      </c>
      <c r="J692" s="30">
        <f>IF(ISNA(VLOOKUP($A692,' Taxi out times'!$B$5053:$C$5713, 2, 0)), 'ICAO LTO Cycle times'!$D$7,VLOOKUP($A692,' Taxi out times'!$B$5053:$C$5713, 2, 0)*60)</f>
        <v>293.98316970546983</v>
      </c>
      <c r="K692" s="30">
        <f>IF(ISNA(VLOOKUP($A692,' Taxi out times'!$B$5714:$C$6466, 2, 0)), 'ICAO LTO Cycle times'!$D$7,VLOOKUP($A692,' Taxi out times'!$B$5713:$C$6466, 2, 0)*60)</f>
        <v>312.34698795180725</v>
      </c>
      <c r="L692" s="30">
        <f>IF(ISNA(VLOOKUP($A692,' Taxi out times'!$B$6467:$C$7195, 2, 0)), 'ICAO LTO Cycle times'!$D$7,VLOOKUP($A692,' Taxi out times'!$B$6467:$C$7195, 2, 0)*60)</f>
        <v>346.71619613670134</v>
      </c>
      <c r="M692" s="30">
        <f>IF(ISNA(VLOOKUP($A692,'Taxi in times'!$B$2:$C$483, 2, 0)), 'ICAO LTO Cycle times'!$D$8,VLOOKUP($A692,'Taxi in times'!$B$2:$C$483, 2, 0)*60)</f>
        <v>234.00768245838668</v>
      </c>
      <c r="N692" s="30">
        <f>IF(ISNA(VLOOKUP($A692,'Taxi in times'!$B$483:$C$1074, 2, 0)), 'ICAO LTO Cycle times'!$D$8,VLOOKUP($A692,'Taxi in times'!$B$483:$C$1074, 2, 0)*60)</f>
        <v>242.25219941348971</v>
      </c>
      <c r="O692" s="30">
        <f>IF(ISNA(VLOOKUP($A692,'Taxi in times'!$B$1074:$C$1700, 2, 0)), 'ICAO LTO Cycle times'!$D$8,VLOOKUP($A692,'Taxi in times'!$B$1074:$C$1700, 2, 0)*60)</f>
        <v>233.02325581395348</v>
      </c>
      <c r="P692" s="30">
        <f>IF(ISNA(VLOOKUP($A692,'Taxi in times'!$B$1700:$C$2346, 2, 0)), 'ICAO LTO Cycle times'!$D$8,VLOOKUP($A692,'Taxi in times'!$B$1700:$C$2346, 2, 0)*60)</f>
        <v>216.99970870958347</v>
      </c>
      <c r="Q692" s="30">
        <f>IF(ISNA(VLOOKUP($A692,'Taxi in times'!$B$2346:$C$3020, 2, 0)), 'ICAO LTO Cycle times'!$D$8,VLOOKUP($A692,'Taxi in times'!$B$2346:$C$3020, 2, 0)*60)</f>
        <v>249.36399217221134</v>
      </c>
      <c r="R692" s="30">
        <f>IF(ISNA(VLOOKUP($A692,'Taxi in times'!$B$3020:$C$3684, 2, 0)), 'ICAO LTO Cycle times'!$D$8,VLOOKUP($A692,'Taxi in times'!$B$3020:$C$3684, 2, 0)*60)</f>
        <v>232.79635258358661</v>
      </c>
      <c r="S692" s="30">
        <f>IF(ISNA(VLOOKUP($A692,'Taxi in times'!$B$3684:$C$4389, 2, 0)), 'ICAO LTO Cycle times'!$D$8,VLOOKUP($A692,'Taxi in times'!$B$3684:$C$4389, 2, 0)*60)</f>
        <v>215.23536165327209</v>
      </c>
      <c r="T692" s="30">
        <f>IF(ISNA(VLOOKUP($A692,'Taxi in times'!$B$4389:$C$5084, 2, 0)), 'ICAO LTO Cycle times'!$D$8,VLOOKUP($A692,'Taxi in times'!$B$4389:$C$5084, 2, 0)*60)</f>
        <v>235.23093447905478</v>
      </c>
      <c r="U692" s="30">
        <f>IF(ISNA(VLOOKUP($A692,'Taxi in times'!$B$5085:$C$5749, 2, 0)), 'ICAO LTO Cycle times'!$D$8,VLOOKUP($A692,'Taxi in times'!$B$5085:$C$5749, 2, 0)*60)</f>
        <v>245.58823529411762</v>
      </c>
      <c r="V692" s="30">
        <f>IF(ISNA(VLOOKUP($A692,'Taxi in times'!$B$5750:$C$6509, 2, 0)), 'ICAO LTO Cycle times'!$D$8,VLOOKUP($A692,'Taxi in times'!$B$5750:$C$6509, 2, 0)*60)</f>
        <v>231.6763005780347</v>
      </c>
      <c r="W692" s="30">
        <f>IF(ISNA(VLOOKUP($A692,'Taxi in times'!$B$6510:$C$7239, 2, 0)), 'ICAO LTO Cycle times'!$D$8,VLOOKUP($A692,'Taxi in times'!$B$6510:$C$7239, 2, 0)*60)</f>
        <v>242.69896193771623</v>
      </c>
    </row>
    <row r="693" spans="1:23">
      <c r="A693" s="3" t="s">
        <v>1164</v>
      </c>
      <c r="B693" s="30">
        <f>IF(ISNA(VLOOKUP($A693,' Taxi out times'!$B$2:$C$483, 2, 0)), 'ICAO LTO Cycle times'!$D$7,VLOOKUP($A693,' Taxi out times'!$B$2:$C$483, 2, 0)*60)</f>
        <v>1004.8543689320389</v>
      </c>
      <c r="C693" s="30">
        <f>IF(ISNA(VLOOKUP($A693,' Taxi out times'!$B$484:$C$1071, 2, 0)), 'ICAO LTO Cycle times'!$D$7,VLOOKUP($A693,' Taxi out times'!$B$484:$C$1071, 2, 0)*60)</f>
        <v>1152.7007299270074</v>
      </c>
      <c r="D693" s="30">
        <f>IF(ISNA(VLOOKUP($A693,' Taxi out times'!$B$1072:$C$1692, 2, 0)), 'ICAO LTO Cycle times'!$D$7,VLOOKUP($A693,' Taxi out times'!$B$1072:$C$1692, 2, 0)*60)</f>
        <v>242.86852589641433</v>
      </c>
      <c r="E693" s="30">
        <f>IF(ISNA(VLOOKUP($A693,' Taxi out times'!$B$1693:$C$2329, 2, 0)), 'ICAO LTO Cycle times'!$D$7,VLOOKUP($A693,' Taxi out times'!$B$1693:$C$2329, 2, 0)*60)</f>
        <v>1140</v>
      </c>
      <c r="F693" s="30">
        <f>IF(ISNA(VLOOKUP($A693,' Taxi out times'!$B$2330:$C$2997, 2, 0)), 'ICAO LTO Cycle times'!$D$7,VLOOKUP($A693,' Taxi out times'!$B$2330:$C$2997, 2, 0)*60)</f>
        <v>1140</v>
      </c>
      <c r="G693" s="30">
        <f>IF(ISNA(VLOOKUP($A693,' Taxi out times'!$B$2998:$C$3661, 2, 0)), 'ICAO LTO Cycle times'!$D$7,VLOOKUP($A693,' Taxi out times'!$B$2998:$C$3661, 2, 0)*60)</f>
        <v>1140</v>
      </c>
      <c r="H693" s="30">
        <f>IF(ISNA(VLOOKUP($A693,' Taxi out times'!$B$3662:$C$4362, 2, 0)), 'ICAO LTO Cycle times'!$D$7,VLOOKUP($A693,' Taxi out times'!$B$3662:$C$4362, 2, 0)*60)</f>
        <v>1140</v>
      </c>
      <c r="I693" s="30">
        <f>IF(ISNA(VLOOKUP($A693,' Taxi out times'!$B$4363:$C$5052, 2, 0)), 'ICAO LTO Cycle times'!$D$7,VLOOKUP($A693,' Taxi out times'!$B$4363:$C$5052, 2, 0)*60)</f>
        <v>1140</v>
      </c>
      <c r="J693" s="30">
        <f>IF(ISNA(VLOOKUP($A693,' Taxi out times'!$B$5053:$C$5713, 2, 0)), 'ICAO LTO Cycle times'!$D$7,VLOOKUP($A693,' Taxi out times'!$B$5053:$C$5713, 2, 0)*60)</f>
        <v>1140</v>
      </c>
      <c r="K693" s="30">
        <f>IF(ISNA(VLOOKUP($A693,' Taxi out times'!$B$5714:$C$6466, 2, 0)), 'ICAO LTO Cycle times'!$D$7,VLOOKUP($A693,' Taxi out times'!$B$5713:$C$6466, 2, 0)*60)</f>
        <v>1140</v>
      </c>
      <c r="L693" s="30">
        <f>IF(ISNA(VLOOKUP($A693,' Taxi out times'!$B$6467:$C$7195, 2, 0)), 'ICAO LTO Cycle times'!$D$7,VLOOKUP($A693,' Taxi out times'!$B$6467:$C$7195, 2, 0)*60)</f>
        <v>1140</v>
      </c>
      <c r="M693" s="30">
        <f>IF(ISNA(VLOOKUP($A693,'Taxi in times'!$B$2:$C$483, 2, 0)), 'ICAO LTO Cycle times'!$D$8,VLOOKUP($A693,'Taxi in times'!$B$2:$C$483, 2, 0)*60)</f>
        <v>194.18918918918919</v>
      </c>
      <c r="N693" s="30">
        <f>IF(ISNA(VLOOKUP($A693,'Taxi in times'!$B$483:$C$1074, 2, 0)), 'ICAO LTO Cycle times'!$D$8,VLOOKUP($A693,'Taxi in times'!$B$483:$C$1074, 2, 0)*60)</f>
        <v>201.23076923076923</v>
      </c>
      <c r="O693" s="30">
        <f>IF(ISNA(VLOOKUP($A693,'Taxi in times'!$B$1074:$C$1700, 2, 0)), 'ICAO LTO Cycle times'!$D$8,VLOOKUP($A693,'Taxi in times'!$B$1074:$C$1700, 2, 0)*60)</f>
        <v>174.77227722772278</v>
      </c>
      <c r="P693" s="30">
        <f>IF(ISNA(VLOOKUP($A693,'Taxi in times'!$B$1700:$C$2346, 2, 0)), 'ICAO LTO Cycle times'!$D$8,VLOOKUP($A693,'Taxi in times'!$B$1700:$C$2346, 2, 0)*60)</f>
        <v>420</v>
      </c>
      <c r="Q693" s="30">
        <f>IF(ISNA(VLOOKUP($A693,'Taxi in times'!$B$2346:$C$3020, 2, 0)), 'ICAO LTO Cycle times'!$D$8,VLOOKUP($A693,'Taxi in times'!$B$2346:$C$3020, 2, 0)*60)</f>
        <v>420</v>
      </c>
      <c r="R693" s="30">
        <f>IF(ISNA(VLOOKUP($A693,'Taxi in times'!$B$3020:$C$3684, 2, 0)), 'ICAO LTO Cycle times'!$D$8,VLOOKUP($A693,'Taxi in times'!$B$3020:$C$3684, 2, 0)*60)</f>
        <v>420</v>
      </c>
      <c r="S693" s="30">
        <f>IF(ISNA(VLOOKUP($A693,'Taxi in times'!$B$3684:$C$4389, 2, 0)), 'ICAO LTO Cycle times'!$D$8,VLOOKUP($A693,'Taxi in times'!$B$3684:$C$4389, 2, 0)*60)</f>
        <v>420</v>
      </c>
      <c r="T693" s="30">
        <f>IF(ISNA(VLOOKUP($A693,'Taxi in times'!$B$4389:$C$5084, 2, 0)), 'ICAO LTO Cycle times'!$D$8,VLOOKUP($A693,'Taxi in times'!$B$4389:$C$5084, 2, 0)*60)</f>
        <v>420</v>
      </c>
      <c r="U693" s="30">
        <f>IF(ISNA(VLOOKUP($A693,'Taxi in times'!$B$5085:$C$5749, 2, 0)), 'ICAO LTO Cycle times'!$D$8,VLOOKUP($A693,'Taxi in times'!$B$5085:$C$5749, 2, 0)*60)</f>
        <v>420</v>
      </c>
      <c r="V693" s="30">
        <f>IF(ISNA(VLOOKUP($A693,'Taxi in times'!$B$5750:$C$6509, 2, 0)), 'ICAO LTO Cycle times'!$D$8,VLOOKUP($A693,'Taxi in times'!$B$5750:$C$6509, 2, 0)*60)</f>
        <v>420</v>
      </c>
      <c r="W693" s="30">
        <f>IF(ISNA(VLOOKUP($A693,'Taxi in times'!$B$6510:$C$7239, 2, 0)), 'ICAO LTO Cycle times'!$D$8,VLOOKUP($A693,'Taxi in times'!$B$6510:$C$7239, 2, 0)*60)</f>
        <v>420</v>
      </c>
    </row>
    <row r="694" spans="1:23">
      <c r="A694" s="3" t="s">
        <v>1083</v>
      </c>
      <c r="B694" s="30">
        <f>IF(ISNA(VLOOKUP($A694,' Taxi out times'!$B$2:$C$483, 2, 0)), 'ICAO LTO Cycle times'!$D$7,VLOOKUP($A694,' Taxi out times'!$B$2:$C$483, 2, 0)*60)</f>
        <v>1140</v>
      </c>
      <c r="C694" s="30">
        <f>IF(ISNA(VLOOKUP($A694,' Taxi out times'!$B$484:$C$1071, 2, 0)), 'ICAO LTO Cycle times'!$D$7,VLOOKUP($A694,' Taxi out times'!$B$484:$C$1071, 2, 0)*60)</f>
        <v>1140</v>
      </c>
      <c r="D694" s="30">
        <f>IF(ISNA(VLOOKUP($A694,' Taxi out times'!$B$1072:$C$1692, 2, 0)), 'ICAO LTO Cycle times'!$D$7,VLOOKUP($A694,' Taxi out times'!$B$1072:$C$1692, 2, 0)*60)</f>
        <v>269.64705882352939</v>
      </c>
      <c r="E694" s="30">
        <f>IF(ISNA(VLOOKUP($A694,' Taxi out times'!$B$1693:$C$2329, 2, 0)), 'ICAO LTO Cycle times'!$D$7,VLOOKUP($A694,' Taxi out times'!$B$1693:$C$2329, 2, 0)*60)</f>
        <v>315.08379888268155</v>
      </c>
      <c r="F694" s="30">
        <f>IF(ISNA(VLOOKUP($A694,' Taxi out times'!$B$2330:$C$2997, 2, 0)), 'ICAO LTO Cycle times'!$D$7,VLOOKUP($A694,' Taxi out times'!$B$2330:$C$2997, 2, 0)*60)</f>
        <v>1140</v>
      </c>
      <c r="G694" s="30">
        <f>IF(ISNA(VLOOKUP($A694,' Taxi out times'!$B$2998:$C$3661, 2, 0)), 'ICAO LTO Cycle times'!$D$7,VLOOKUP($A694,' Taxi out times'!$B$2998:$C$3661, 2, 0)*60)</f>
        <v>1140</v>
      </c>
      <c r="H694" s="30">
        <f>IF(ISNA(VLOOKUP($A694,' Taxi out times'!$B$3662:$C$4362, 2, 0)), 'ICAO LTO Cycle times'!$D$7,VLOOKUP($A694,' Taxi out times'!$B$3662:$C$4362, 2, 0)*60)</f>
        <v>273.02752293577981</v>
      </c>
      <c r="I694" s="30">
        <f>IF(ISNA(VLOOKUP($A694,' Taxi out times'!$B$4363:$C$5052, 2, 0)), 'ICAO LTO Cycle times'!$D$7,VLOOKUP($A694,' Taxi out times'!$B$4363:$C$5052, 2, 0)*60)</f>
        <v>1140</v>
      </c>
      <c r="J694" s="30">
        <f>IF(ISNA(VLOOKUP($A694,' Taxi out times'!$B$5053:$C$5713, 2, 0)), 'ICAO LTO Cycle times'!$D$7,VLOOKUP($A694,' Taxi out times'!$B$5053:$C$5713, 2, 0)*60)</f>
        <v>1140</v>
      </c>
      <c r="K694" s="30">
        <f>IF(ISNA(VLOOKUP($A694,' Taxi out times'!$B$5714:$C$6466, 2, 0)), 'ICAO LTO Cycle times'!$D$7,VLOOKUP($A694,' Taxi out times'!$B$5713:$C$6466, 2, 0)*60)</f>
        <v>1140</v>
      </c>
      <c r="L694" s="30">
        <f>IF(ISNA(VLOOKUP($A694,' Taxi out times'!$B$6467:$C$7195, 2, 0)), 'ICAO LTO Cycle times'!$D$7,VLOOKUP($A694,' Taxi out times'!$B$6467:$C$7195, 2, 0)*60)</f>
        <v>605.8252427184467</v>
      </c>
      <c r="M694" s="30">
        <f>IF(ISNA(VLOOKUP($A694,'Taxi in times'!$B$2:$C$483, 2, 0)), 'ICAO LTO Cycle times'!$D$8,VLOOKUP($A694,'Taxi in times'!$B$2:$C$483, 2, 0)*60)</f>
        <v>420</v>
      </c>
      <c r="N694" s="30">
        <f>IF(ISNA(VLOOKUP($A694,'Taxi in times'!$B$483:$C$1074, 2, 0)), 'ICAO LTO Cycle times'!$D$8,VLOOKUP($A694,'Taxi in times'!$B$483:$C$1074, 2, 0)*60)</f>
        <v>420</v>
      </c>
      <c r="O694" s="30">
        <f>IF(ISNA(VLOOKUP($A694,'Taxi in times'!$B$1074:$C$1700, 2, 0)), 'ICAO LTO Cycle times'!$D$8,VLOOKUP($A694,'Taxi in times'!$B$1074:$C$1700, 2, 0)*60)</f>
        <v>204.56692913385828</v>
      </c>
      <c r="P694" s="30">
        <f>IF(ISNA(VLOOKUP($A694,'Taxi in times'!$B$1700:$C$2346, 2, 0)), 'ICAO LTO Cycle times'!$D$8,VLOOKUP($A694,'Taxi in times'!$B$1700:$C$2346, 2, 0)*60)</f>
        <v>256.61016949152543</v>
      </c>
      <c r="Q694" s="30">
        <f>IF(ISNA(VLOOKUP($A694,'Taxi in times'!$B$2346:$C$3020, 2, 0)), 'ICAO LTO Cycle times'!$D$8,VLOOKUP($A694,'Taxi in times'!$B$2346:$C$3020, 2, 0)*60)</f>
        <v>420</v>
      </c>
      <c r="R694" s="30">
        <f>IF(ISNA(VLOOKUP($A694,'Taxi in times'!$B$3020:$C$3684, 2, 0)), 'ICAO LTO Cycle times'!$D$8,VLOOKUP($A694,'Taxi in times'!$B$3020:$C$3684, 2, 0)*60)</f>
        <v>420</v>
      </c>
      <c r="S694" s="30">
        <f>IF(ISNA(VLOOKUP($A694,'Taxi in times'!$B$3684:$C$4389, 2, 0)), 'ICAO LTO Cycle times'!$D$8,VLOOKUP($A694,'Taxi in times'!$B$3684:$C$4389, 2, 0)*60)</f>
        <v>206.42201834862385</v>
      </c>
      <c r="T694" s="30">
        <f>IF(ISNA(VLOOKUP($A694,'Taxi in times'!$B$4389:$C$5084, 2, 0)), 'ICAO LTO Cycle times'!$D$8,VLOOKUP($A694,'Taxi in times'!$B$4389:$C$5084, 2, 0)*60)</f>
        <v>420</v>
      </c>
      <c r="U694" s="30">
        <f>IF(ISNA(VLOOKUP($A694,'Taxi in times'!$B$5085:$C$5749, 2, 0)), 'ICAO LTO Cycle times'!$D$8,VLOOKUP($A694,'Taxi in times'!$B$5085:$C$5749, 2, 0)*60)</f>
        <v>420</v>
      </c>
      <c r="V694" s="30">
        <f>IF(ISNA(VLOOKUP($A694,'Taxi in times'!$B$5750:$C$6509, 2, 0)), 'ICAO LTO Cycle times'!$D$8,VLOOKUP($A694,'Taxi in times'!$B$5750:$C$6509, 2, 0)*60)</f>
        <v>420</v>
      </c>
      <c r="W694" s="30">
        <f>IF(ISNA(VLOOKUP($A694,'Taxi in times'!$B$6510:$C$7239, 2, 0)), 'ICAO LTO Cycle times'!$D$8,VLOOKUP($A694,'Taxi in times'!$B$6510:$C$7239, 2, 0)*60)</f>
        <v>367.28155339805824</v>
      </c>
    </row>
    <row r="695" spans="1:23">
      <c r="A695" s="3" t="s">
        <v>913</v>
      </c>
      <c r="B695" s="30">
        <f>IF(ISNA(VLOOKUP($A695,' Taxi out times'!$B$2:$C$483, 2, 0)), 'ICAO LTO Cycle times'!$D$7,VLOOKUP($A695,' Taxi out times'!$B$2:$C$483, 2, 0)*60)</f>
        <v>291.02803738317755</v>
      </c>
      <c r="C695" s="30">
        <f>IF(ISNA(VLOOKUP($A695,' Taxi out times'!$B$484:$C$1071, 2, 0)), 'ICAO LTO Cycle times'!$D$7,VLOOKUP($A695,' Taxi out times'!$B$484:$C$1071, 2, 0)*60)</f>
        <v>241.48760330578514</v>
      </c>
      <c r="D695" s="30">
        <f>IF(ISNA(VLOOKUP($A695,' Taxi out times'!$B$1072:$C$1692, 2, 0)), 'ICAO LTO Cycle times'!$D$7,VLOOKUP($A695,' Taxi out times'!$B$1072:$C$1692, 2, 0)*60)</f>
        <v>201.65562913907286</v>
      </c>
      <c r="E695" s="30">
        <f>IF(ISNA(VLOOKUP($A695,' Taxi out times'!$B$1693:$C$2329, 2, 0)), 'ICAO LTO Cycle times'!$D$7,VLOOKUP($A695,' Taxi out times'!$B$1693:$C$2329, 2, 0)*60)</f>
        <v>207.93791574279379</v>
      </c>
      <c r="F695" s="30">
        <f>IF(ISNA(VLOOKUP($A695,' Taxi out times'!$B$2330:$C$2997, 2, 0)), 'ICAO LTO Cycle times'!$D$7,VLOOKUP($A695,' Taxi out times'!$B$2330:$C$2997, 2, 0)*60)</f>
        <v>221.86046511627907</v>
      </c>
      <c r="G695" s="30">
        <f>IF(ISNA(VLOOKUP($A695,' Taxi out times'!$B$2998:$C$3661, 2, 0)), 'ICAO LTO Cycle times'!$D$7,VLOOKUP($A695,' Taxi out times'!$B$2998:$C$3661, 2, 0)*60)</f>
        <v>232.1495327102804</v>
      </c>
      <c r="H695" s="30">
        <f>IF(ISNA(VLOOKUP($A695,' Taxi out times'!$B$3662:$C$4362, 2, 0)), 'ICAO LTO Cycle times'!$D$7,VLOOKUP($A695,' Taxi out times'!$B$3662:$C$4362, 2, 0)*60)</f>
        <v>237.79591836734693</v>
      </c>
      <c r="I695" s="30">
        <f>IF(ISNA(VLOOKUP($A695,' Taxi out times'!$B$4363:$C$5052, 2, 0)), 'ICAO LTO Cycle times'!$D$7,VLOOKUP($A695,' Taxi out times'!$B$4363:$C$5052, 2, 0)*60)</f>
        <v>1140</v>
      </c>
      <c r="J695" s="30">
        <f>IF(ISNA(VLOOKUP($A695,' Taxi out times'!$B$5053:$C$5713, 2, 0)), 'ICAO LTO Cycle times'!$D$7,VLOOKUP($A695,' Taxi out times'!$B$5053:$C$5713, 2, 0)*60)</f>
        <v>1140</v>
      </c>
      <c r="K695" s="30">
        <f>IF(ISNA(VLOOKUP($A695,' Taxi out times'!$B$5714:$C$6466, 2, 0)), 'ICAO LTO Cycle times'!$D$7,VLOOKUP($A695,' Taxi out times'!$B$5713:$C$6466, 2, 0)*60)</f>
        <v>1140</v>
      </c>
      <c r="L695" s="30">
        <f>IF(ISNA(VLOOKUP($A695,' Taxi out times'!$B$6467:$C$7195, 2, 0)), 'ICAO LTO Cycle times'!$D$7,VLOOKUP($A695,' Taxi out times'!$B$6467:$C$7195, 2, 0)*60)</f>
        <v>1140</v>
      </c>
      <c r="M695" s="30">
        <f>IF(ISNA(VLOOKUP($A695,'Taxi in times'!$B$2:$C$483, 2, 0)), 'ICAO LTO Cycle times'!$D$8,VLOOKUP($A695,'Taxi in times'!$B$2:$C$483, 2, 0)*60)</f>
        <v>169.71428571428572</v>
      </c>
      <c r="N695" s="30">
        <f>IF(ISNA(VLOOKUP($A695,'Taxi in times'!$B$483:$C$1074, 2, 0)), 'ICAO LTO Cycle times'!$D$8,VLOOKUP($A695,'Taxi in times'!$B$483:$C$1074, 2, 0)*60)</f>
        <v>183.45679012345678</v>
      </c>
      <c r="O695" s="30">
        <f>IF(ISNA(VLOOKUP($A695,'Taxi in times'!$B$1074:$C$1700, 2, 0)), 'ICAO LTO Cycle times'!$D$8,VLOOKUP($A695,'Taxi in times'!$B$1074:$C$1700, 2, 0)*60)</f>
        <v>167.84053156146177</v>
      </c>
      <c r="P695" s="30">
        <f>IF(ISNA(VLOOKUP($A695,'Taxi in times'!$B$1700:$C$2346, 2, 0)), 'ICAO LTO Cycle times'!$D$8,VLOOKUP($A695,'Taxi in times'!$B$1700:$C$2346, 2, 0)*60)</f>
        <v>183.19290465631929</v>
      </c>
      <c r="Q695" s="30">
        <f>IF(ISNA(VLOOKUP($A695,'Taxi in times'!$B$2346:$C$3020, 2, 0)), 'ICAO LTO Cycle times'!$D$8,VLOOKUP($A695,'Taxi in times'!$B$2346:$C$3020, 2, 0)*60)</f>
        <v>175.55555555555557</v>
      </c>
      <c r="R695" s="30">
        <f>IF(ISNA(VLOOKUP($A695,'Taxi in times'!$B$3020:$C$3684, 2, 0)), 'ICAO LTO Cycle times'!$D$8,VLOOKUP($A695,'Taxi in times'!$B$3020:$C$3684, 2, 0)*60)</f>
        <v>170.46728971962617</v>
      </c>
      <c r="S695" s="30">
        <f>IF(ISNA(VLOOKUP($A695,'Taxi in times'!$B$3684:$C$4389, 2, 0)), 'ICAO LTO Cycle times'!$D$8,VLOOKUP($A695,'Taxi in times'!$B$3684:$C$4389, 2, 0)*60)</f>
        <v>177.0612244897959</v>
      </c>
      <c r="T695" s="30">
        <f>IF(ISNA(VLOOKUP($A695,'Taxi in times'!$B$4389:$C$5084, 2, 0)), 'ICAO LTO Cycle times'!$D$8,VLOOKUP($A695,'Taxi in times'!$B$4389:$C$5084, 2, 0)*60)</f>
        <v>420</v>
      </c>
      <c r="U695" s="30">
        <f>IF(ISNA(VLOOKUP($A695,'Taxi in times'!$B$5085:$C$5749, 2, 0)), 'ICAO LTO Cycle times'!$D$8,VLOOKUP($A695,'Taxi in times'!$B$5085:$C$5749, 2, 0)*60)</f>
        <v>420</v>
      </c>
      <c r="V695" s="30">
        <f>IF(ISNA(VLOOKUP($A695,'Taxi in times'!$B$5750:$C$6509, 2, 0)), 'ICAO LTO Cycle times'!$D$8,VLOOKUP($A695,'Taxi in times'!$B$5750:$C$6509, 2, 0)*60)</f>
        <v>420</v>
      </c>
      <c r="W695" s="30">
        <f>IF(ISNA(VLOOKUP($A695,'Taxi in times'!$B$6510:$C$7239, 2, 0)), 'ICAO LTO Cycle times'!$D$8,VLOOKUP($A695,'Taxi in times'!$B$6510:$C$7239, 2, 0)*60)</f>
        <v>420</v>
      </c>
    </row>
    <row r="696" spans="1:23">
      <c r="A696" s="3" t="s">
        <v>914</v>
      </c>
      <c r="B696" s="30">
        <f>IF(ISNA(VLOOKUP($A696,' Taxi out times'!$B$2:$C$483, 2, 0)), 'ICAO LTO Cycle times'!$D$7,VLOOKUP($A696,' Taxi out times'!$B$2:$C$483, 2, 0)*60)</f>
        <v>1140</v>
      </c>
      <c r="C696" s="30">
        <f>IF(ISNA(VLOOKUP($A696,' Taxi out times'!$B$484:$C$1071, 2, 0)), 'ICAO LTO Cycle times'!$D$7,VLOOKUP($A696,' Taxi out times'!$B$484:$C$1071, 2, 0)*60)</f>
        <v>1140</v>
      </c>
      <c r="D696" s="30">
        <f>IF(ISNA(VLOOKUP($A696,' Taxi out times'!$B$1072:$C$1692, 2, 0)), 'ICAO LTO Cycle times'!$D$7,VLOOKUP($A696,' Taxi out times'!$B$1072:$C$1692, 2, 0)*60)</f>
        <v>1140</v>
      </c>
      <c r="E696" s="30">
        <f>IF(ISNA(VLOOKUP($A696,' Taxi out times'!$B$1693:$C$2329, 2, 0)), 'ICAO LTO Cycle times'!$D$7,VLOOKUP($A696,' Taxi out times'!$B$1693:$C$2329, 2, 0)*60)</f>
        <v>1140</v>
      </c>
      <c r="F696" s="30">
        <f>IF(ISNA(VLOOKUP($A696,' Taxi out times'!$B$2330:$C$2997, 2, 0)), 'ICAO LTO Cycle times'!$D$7,VLOOKUP($A696,' Taxi out times'!$B$2330:$C$2997, 2, 0)*60)</f>
        <v>940.99378881987582</v>
      </c>
      <c r="G696" s="30">
        <f>IF(ISNA(VLOOKUP($A696,' Taxi out times'!$B$2998:$C$3661, 2, 0)), 'ICAO LTO Cycle times'!$D$7,VLOOKUP($A696,' Taxi out times'!$B$2998:$C$3661, 2, 0)*60)</f>
        <v>947.01754385964909</v>
      </c>
      <c r="H696" s="30">
        <f>IF(ISNA(VLOOKUP($A696,' Taxi out times'!$B$3662:$C$4362, 2, 0)), 'ICAO LTO Cycle times'!$D$7,VLOOKUP($A696,' Taxi out times'!$B$3662:$C$4362, 2, 0)*60)</f>
        <v>905.4098360655737</v>
      </c>
      <c r="I696" s="30">
        <f>IF(ISNA(VLOOKUP($A696,' Taxi out times'!$B$4363:$C$5052, 2, 0)), 'ICAO LTO Cycle times'!$D$7,VLOOKUP($A696,' Taxi out times'!$B$4363:$C$5052, 2, 0)*60)</f>
        <v>1140</v>
      </c>
      <c r="J696" s="30">
        <f>IF(ISNA(VLOOKUP($A696,' Taxi out times'!$B$5053:$C$5713, 2, 0)), 'ICAO LTO Cycle times'!$D$7,VLOOKUP($A696,' Taxi out times'!$B$5053:$C$5713, 2, 0)*60)</f>
        <v>1140</v>
      </c>
      <c r="K696" s="30">
        <f>IF(ISNA(VLOOKUP($A696,' Taxi out times'!$B$5714:$C$6466, 2, 0)), 'ICAO LTO Cycle times'!$D$7,VLOOKUP($A696,' Taxi out times'!$B$5713:$C$6466, 2, 0)*60)</f>
        <v>949.9441340782123</v>
      </c>
      <c r="L696" s="30">
        <f>IF(ISNA(VLOOKUP($A696,' Taxi out times'!$B$6467:$C$7195, 2, 0)), 'ICAO LTO Cycle times'!$D$7,VLOOKUP($A696,' Taxi out times'!$B$6467:$C$7195, 2, 0)*60)</f>
        <v>1092.3809523809523</v>
      </c>
      <c r="M696" s="30">
        <f>IF(ISNA(VLOOKUP($A696,'Taxi in times'!$B$2:$C$483, 2, 0)), 'ICAO LTO Cycle times'!$D$8,VLOOKUP($A696,'Taxi in times'!$B$2:$C$483, 2, 0)*60)</f>
        <v>420</v>
      </c>
      <c r="N696" s="30">
        <f>IF(ISNA(VLOOKUP($A696,'Taxi in times'!$B$483:$C$1074, 2, 0)), 'ICAO LTO Cycle times'!$D$8,VLOOKUP($A696,'Taxi in times'!$B$483:$C$1074, 2, 0)*60)</f>
        <v>420</v>
      </c>
      <c r="O696" s="30">
        <f>IF(ISNA(VLOOKUP($A696,'Taxi in times'!$B$1074:$C$1700, 2, 0)), 'ICAO LTO Cycle times'!$D$8,VLOOKUP($A696,'Taxi in times'!$B$1074:$C$1700, 2, 0)*60)</f>
        <v>420</v>
      </c>
      <c r="P696" s="30">
        <f>IF(ISNA(VLOOKUP($A696,'Taxi in times'!$B$1700:$C$2346, 2, 0)), 'ICAO LTO Cycle times'!$D$8,VLOOKUP($A696,'Taxi in times'!$B$1700:$C$2346, 2, 0)*60)</f>
        <v>420</v>
      </c>
      <c r="Q696" s="30">
        <f>IF(ISNA(VLOOKUP($A696,'Taxi in times'!$B$2346:$C$3020, 2, 0)), 'ICAO LTO Cycle times'!$D$8,VLOOKUP($A696,'Taxi in times'!$B$2346:$C$3020, 2, 0)*60)</f>
        <v>395.625</v>
      </c>
      <c r="R696" s="30">
        <f>IF(ISNA(VLOOKUP($A696,'Taxi in times'!$B$3020:$C$3684, 2, 0)), 'ICAO LTO Cycle times'!$D$8,VLOOKUP($A696,'Taxi in times'!$B$3020:$C$3684, 2, 0)*60)</f>
        <v>429.10112359550561</v>
      </c>
      <c r="S696" s="30">
        <f>IF(ISNA(VLOOKUP($A696,'Taxi in times'!$B$3684:$C$4389, 2, 0)), 'ICAO LTO Cycle times'!$D$8,VLOOKUP($A696,'Taxi in times'!$B$3684:$C$4389, 2, 0)*60)</f>
        <v>391.23287671232879</v>
      </c>
      <c r="T696" s="30">
        <f>IF(ISNA(VLOOKUP($A696,'Taxi in times'!$B$4389:$C$5084, 2, 0)), 'ICAO LTO Cycle times'!$D$8,VLOOKUP($A696,'Taxi in times'!$B$4389:$C$5084, 2, 0)*60)</f>
        <v>420</v>
      </c>
      <c r="U696" s="30">
        <f>IF(ISNA(VLOOKUP($A696,'Taxi in times'!$B$5085:$C$5749, 2, 0)), 'ICAO LTO Cycle times'!$D$8,VLOOKUP($A696,'Taxi in times'!$B$5085:$C$5749, 2, 0)*60)</f>
        <v>420</v>
      </c>
      <c r="V696" s="30">
        <f>IF(ISNA(VLOOKUP($A696,'Taxi in times'!$B$5750:$C$6509, 2, 0)), 'ICAO LTO Cycle times'!$D$8,VLOOKUP($A696,'Taxi in times'!$B$5750:$C$6509, 2, 0)*60)</f>
        <v>389.49720670391059</v>
      </c>
      <c r="W696" s="30">
        <f>IF(ISNA(VLOOKUP($A696,'Taxi in times'!$B$6510:$C$7239, 2, 0)), 'ICAO LTO Cycle times'!$D$8,VLOOKUP($A696,'Taxi in times'!$B$6510:$C$7239, 2, 0)*60)</f>
        <v>402.09424083769636</v>
      </c>
    </row>
    <row r="697" spans="1:23">
      <c r="A697" s="3" t="s">
        <v>915</v>
      </c>
      <c r="B697" s="30">
        <f>IF(ISNA(VLOOKUP($A697,' Taxi out times'!$B$2:$C$483, 2, 0)), 'ICAO LTO Cycle times'!$D$7,VLOOKUP($A697,' Taxi out times'!$B$2:$C$483, 2, 0)*60)</f>
        <v>883.60128617363341</v>
      </c>
      <c r="C697" s="30">
        <f>IF(ISNA(VLOOKUP($A697,' Taxi out times'!$B$484:$C$1071, 2, 0)), 'ICAO LTO Cycle times'!$D$7,VLOOKUP($A697,' Taxi out times'!$B$484:$C$1071, 2, 0)*60)</f>
        <v>874.66135458167332</v>
      </c>
      <c r="D697" s="30">
        <f>IF(ISNA(VLOOKUP($A697,' Taxi out times'!$B$1072:$C$1692, 2, 0)), 'ICAO LTO Cycle times'!$D$7,VLOOKUP($A697,' Taxi out times'!$B$1072:$C$1692, 2, 0)*60)</f>
        <v>923.13924050632909</v>
      </c>
      <c r="E697" s="30">
        <f>IF(ISNA(VLOOKUP($A697,' Taxi out times'!$B$1693:$C$2329, 2, 0)), 'ICAO LTO Cycle times'!$D$7,VLOOKUP($A697,' Taxi out times'!$B$1693:$C$2329, 2, 0)*60)</f>
        <v>918.12133072407039</v>
      </c>
      <c r="F697" s="30">
        <f>IF(ISNA(VLOOKUP($A697,' Taxi out times'!$B$2330:$C$2997, 2, 0)), 'ICAO LTO Cycle times'!$D$7,VLOOKUP($A697,' Taxi out times'!$B$2330:$C$2997, 2, 0)*60)</f>
        <v>882.94416243654825</v>
      </c>
      <c r="G697" s="30">
        <f>IF(ISNA(VLOOKUP($A697,' Taxi out times'!$B$2998:$C$3661, 2, 0)), 'ICAO LTO Cycle times'!$D$7,VLOOKUP($A697,' Taxi out times'!$B$2998:$C$3661, 2, 0)*60)</f>
        <v>892.36631837738162</v>
      </c>
      <c r="H697" s="30">
        <f>IF(ISNA(VLOOKUP($A697,' Taxi out times'!$B$3662:$C$4362, 2, 0)), 'ICAO LTO Cycle times'!$D$7,VLOOKUP($A697,' Taxi out times'!$B$3662:$C$4362, 2, 0)*60)</f>
        <v>866.63980660757454</v>
      </c>
      <c r="I697" s="30">
        <f>IF(ISNA(VLOOKUP($A697,' Taxi out times'!$B$4363:$C$5052, 2, 0)), 'ICAO LTO Cycle times'!$D$7,VLOOKUP($A697,' Taxi out times'!$B$4363:$C$5052, 2, 0)*60)</f>
        <v>915.24632670700078</v>
      </c>
      <c r="J697" s="30">
        <f>IF(ISNA(VLOOKUP($A697,' Taxi out times'!$B$5053:$C$5713, 2, 0)), 'ICAO LTO Cycle times'!$D$7,VLOOKUP($A697,' Taxi out times'!$B$5053:$C$5713, 2, 0)*60)</f>
        <v>997.81048758049678</v>
      </c>
      <c r="K697" s="30">
        <f>IF(ISNA(VLOOKUP($A697,' Taxi out times'!$B$5714:$C$6466, 2, 0)), 'ICAO LTO Cycle times'!$D$7,VLOOKUP($A697,' Taxi out times'!$B$5713:$C$6466, 2, 0)*60)</f>
        <v>1032.6672038678487</v>
      </c>
      <c r="L697" s="30">
        <f>IF(ISNA(VLOOKUP($A697,' Taxi out times'!$B$6467:$C$7195, 2, 0)), 'ICAO LTO Cycle times'!$D$7,VLOOKUP($A697,' Taxi out times'!$B$6467:$C$7195, 2, 0)*60)</f>
        <v>1005.0441176470588</v>
      </c>
      <c r="M697" s="30">
        <f>IF(ISNA(VLOOKUP($A697,'Taxi in times'!$B$2:$C$483, 2, 0)), 'ICAO LTO Cycle times'!$D$8,VLOOKUP($A697,'Taxi in times'!$B$2:$C$483, 2, 0)*60)</f>
        <v>297.97183098591552</v>
      </c>
      <c r="N697" s="30">
        <f>IF(ISNA(VLOOKUP($A697,'Taxi in times'!$B$483:$C$1074, 2, 0)), 'ICAO LTO Cycle times'!$D$8,VLOOKUP($A697,'Taxi in times'!$B$483:$C$1074, 2, 0)*60)</f>
        <v>324.55479452054794</v>
      </c>
      <c r="O697" s="30">
        <f>IF(ISNA(VLOOKUP($A697,'Taxi in times'!$B$1074:$C$1700, 2, 0)), 'ICAO LTO Cycle times'!$D$8,VLOOKUP($A697,'Taxi in times'!$B$1074:$C$1700, 2, 0)*60)</f>
        <v>331.99686765857479</v>
      </c>
      <c r="P697" s="30">
        <f>IF(ISNA(VLOOKUP($A697,'Taxi in times'!$B$1700:$C$2346, 2, 0)), 'ICAO LTO Cycle times'!$D$8,VLOOKUP($A697,'Taxi in times'!$B$1700:$C$2346, 2, 0)*60)</f>
        <v>340.57208237986271</v>
      </c>
      <c r="Q697" s="30">
        <f>IF(ISNA(VLOOKUP($A697,'Taxi in times'!$B$2346:$C$3020, 2, 0)), 'ICAO LTO Cycle times'!$D$8,VLOOKUP($A697,'Taxi in times'!$B$2346:$C$3020, 2, 0)*60)</f>
        <v>356.94793536804309</v>
      </c>
      <c r="R697" s="30">
        <f>IF(ISNA(VLOOKUP($A697,'Taxi in times'!$B$3020:$C$3684, 2, 0)), 'ICAO LTO Cycle times'!$D$8,VLOOKUP($A697,'Taxi in times'!$B$3020:$C$3684, 2, 0)*60)</f>
        <v>347.26351351351349</v>
      </c>
      <c r="S697" s="30">
        <f>IF(ISNA(VLOOKUP($A697,'Taxi in times'!$B$3684:$C$4389, 2, 0)), 'ICAO LTO Cycle times'!$D$8,VLOOKUP($A697,'Taxi in times'!$B$3684:$C$4389, 2, 0)*60)</f>
        <v>348.10886252616888</v>
      </c>
      <c r="T697" s="30">
        <f>IF(ISNA(VLOOKUP($A697,'Taxi in times'!$B$4389:$C$5084, 2, 0)), 'ICAO LTO Cycle times'!$D$8,VLOOKUP($A697,'Taxi in times'!$B$4389:$C$5084, 2, 0)*60)</f>
        <v>434.11764705882354</v>
      </c>
      <c r="U697" s="30">
        <f>IF(ISNA(VLOOKUP($A697,'Taxi in times'!$B$5085:$C$5749, 2, 0)), 'ICAO LTO Cycle times'!$D$8,VLOOKUP($A697,'Taxi in times'!$B$5085:$C$5749, 2, 0)*60)</f>
        <v>449.25349922239502</v>
      </c>
      <c r="V697" s="30">
        <f>IF(ISNA(VLOOKUP($A697,'Taxi in times'!$B$5750:$C$6509, 2, 0)), 'ICAO LTO Cycle times'!$D$8,VLOOKUP($A697,'Taxi in times'!$B$5750:$C$6509, 2, 0)*60)</f>
        <v>489.98520710059171</v>
      </c>
      <c r="W697" s="30">
        <f>IF(ISNA(VLOOKUP($A697,'Taxi in times'!$B$6510:$C$7239, 2, 0)), 'ICAO LTO Cycle times'!$D$8,VLOOKUP($A697,'Taxi in times'!$B$6510:$C$7239, 2, 0)*60)</f>
        <v>478.70270270270271</v>
      </c>
    </row>
    <row r="698" spans="1:23">
      <c r="A698" s="3" t="s">
        <v>916</v>
      </c>
      <c r="B698" s="30">
        <f>IF(ISNA(VLOOKUP($A698,' Taxi out times'!$B$2:$C$483, 2, 0)), 'ICAO LTO Cycle times'!$D$7,VLOOKUP($A698,' Taxi out times'!$B$2:$C$483, 2, 0)*60)</f>
        <v>892.03125</v>
      </c>
      <c r="C698" s="30">
        <f>IF(ISNA(VLOOKUP($A698,' Taxi out times'!$B$484:$C$1071, 2, 0)), 'ICAO LTO Cycle times'!$D$7,VLOOKUP($A698,' Taxi out times'!$B$484:$C$1071, 2, 0)*60)</f>
        <v>851.55555555555554</v>
      </c>
      <c r="D698" s="30">
        <f>IF(ISNA(VLOOKUP($A698,' Taxi out times'!$B$1072:$C$1692, 2, 0)), 'ICAO LTO Cycle times'!$D$7,VLOOKUP($A698,' Taxi out times'!$B$1072:$C$1692, 2, 0)*60)</f>
        <v>910.06134969325149</v>
      </c>
      <c r="E698" s="30">
        <f>IF(ISNA(VLOOKUP($A698,' Taxi out times'!$B$1693:$C$2329, 2, 0)), 'ICAO LTO Cycle times'!$D$7,VLOOKUP($A698,' Taxi out times'!$B$1693:$C$2329, 2, 0)*60)</f>
        <v>874.54545454545462</v>
      </c>
      <c r="F698" s="30">
        <f>IF(ISNA(VLOOKUP($A698,' Taxi out times'!$B$2330:$C$2997, 2, 0)), 'ICAO LTO Cycle times'!$D$7,VLOOKUP($A698,' Taxi out times'!$B$2330:$C$2997, 2, 0)*60)</f>
        <v>808.95705521472394</v>
      </c>
      <c r="G698" s="30">
        <f>IF(ISNA(VLOOKUP($A698,' Taxi out times'!$B$2998:$C$3661, 2, 0)), 'ICAO LTO Cycle times'!$D$7,VLOOKUP($A698,' Taxi out times'!$B$2998:$C$3661, 2, 0)*60)</f>
        <v>783.48837209302326</v>
      </c>
      <c r="H698" s="30">
        <f>IF(ISNA(VLOOKUP($A698,' Taxi out times'!$B$3662:$C$4362, 2, 0)), 'ICAO LTO Cycle times'!$D$7,VLOOKUP($A698,' Taxi out times'!$B$3662:$C$4362, 2, 0)*60)</f>
        <v>722.42914979757086</v>
      </c>
      <c r="I698" s="30">
        <f>IF(ISNA(VLOOKUP($A698,' Taxi out times'!$B$4363:$C$5052, 2, 0)), 'ICAO LTO Cycle times'!$D$7,VLOOKUP($A698,' Taxi out times'!$B$4363:$C$5052, 2, 0)*60)</f>
        <v>738.37837837837833</v>
      </c>
      <c r="J698" s="30">
        <f>IF(ISNA(VLOOKUP($A698,' Taxi out times'!$B$5053:$C$5713, 2, 0)), 'ICAO LTO Cycle times'!$D$7,VLOOKUP($A698,' Taxi out times'!$B$5053:$C$5713, 2, 0)*60)</f>
        <v>747.09677419354841</v>
      </c>
      <c r="K698" s="30">
        <f>IF(ISNA(VLOOKUP($A698,' Taxi out times'!$B$5714:$C$6466, 2, 0)), 'ICAO LTO Cycle times'!$D$7,VLOOKUP($A698,' Taxi out times'!$B$5713:$C$6466, 2, 0)*60)</f>
        <v>824.04761904761904</v>
      </c>
      <c r="L698" s="30">
        <f>IF(ISNA(VLOOKUP($A698,' Taxi out times'!$B$6467:$C$7195, 2, 0)), 'ICAO LTO Cycle times'!$D$7,VLOOKUP($A698,' Taxi out times'!$B$6467:$C$7195, 2, 0)*60)</f>
        <v>803.39768339768341</v>
      </c>
      <c r="M698" s="30">
        <f>IF(ISNA(VLOOKUP($A698,'Taxi in times'!$B$2:$C$483, 2, 0)), 'ICAO LTO Cycle times'!$D$8,VLOOKUP($A698,'Taxi in times'!$B$2:$C$483, 2, 0)*60)</f>
        <v>302.70270270270271</v>
      </c>
      <c r="N698" s="30">
        <f>IF(ISNA(VLOOKUP($A698,'Taxi in times'!$B$483:$C$1074, 2, 0)), 'ICAO LTO Cycle times'!$D$8,VLOOKUP($A698,'Taxi in times'!$B$483:$C$1074, 2, 0)*60)</f>
        <v>284.375</v>
      </c>
      <c r="O698" s="30">
        <f>IF(ISNA(VLOOKUP($A698,'Taxi in times'!$B$1074:$C$1700, 2, 0)), 'ICAO LTO Cycle times'!$D$8,VLOOKUP($A698,'Taxi in times'!$B$1074:$C$1700, 2, 0)*60)</f>
        <v>297.98657718120808</v>
      </c>
      <c r="P698" s="30">
        <f>IF(ISNA(VLOOKUP($A698,'Taxi in times'!$B$1700:$C$2346, 2, 0)), 'ICAO LTO Cycle times'!$D$8,VLOOKUP($A698,'Taxi in times'!$B$1700:$C$2346, 2, 0)*60)</f>
        <v>333.14917127071823</v>
      </c>
      <c r="Q698" s="30">
        <f>IF(ISNA(VLOOKUP($A698,'Taxi in times'!$B$2346:$C$3020, 2, 0)), 'ICAO LTO Cycle times'!$D$8,VLOOKUP($A698,'Taxi in times'!$B$2346:$C$3020, 2, 0)*60)</f>
        <v>316.19344773790954</v>
      </c>
      <c r="R698" s="30">
        <f>IF(ISNA(VLOOKUP($A698,'Taxi in times'!$B$3020:$C$3684, 2, 0)), 'ICAO LTO Cycle times'!$D$8,VLOOKUP($A698,'Taxi in times'!$B$3020:$C$3684, 2, 0)*60)</f>
        <v>335.03184713375799</v>
      </c>
      <c r="S698" s="30">
        <f>IF(ISNA(VLOOKUP($A698,'Taxi in times'!$B$3684:$C$4389, 2, 0)), 'ICAO LTO Cycle times'!$D$8,VLOOKUP($A698,'Taxi in times'!$B$3684:$C$4389, 2, 0)*60)</f>
        <v>312.69230769230768</v>
      </c>
      <c r="T698" s="30">
        <f>IF(ISNA(VLOOKUP($A698,'Taxi in times'!$B$4389:$C$5084, 2, 0)), 'ICAO LTO Cycle times'!$D$8,VLOOKUP($A698,'Taxi in times'!$B$4389:$C$5084, 2, 0)*60)</f>
        <v>351.58273381294964</v>
      </c>
      <c r="U698" s="30">
        <f>IF(ISNA(VLOOKUP($A698,'Taxi in times'!$B$5085:$C$5749, 2, 0)), 'ICAO LTO Cycle times'!$D$8,VLOOKUP($A698,'Taxi in times'!$B$5085:$C$5749, 2, 0)*60)</f>
        <v>317.89090909090908</v>
      </c>
      <c r="V698" s="30">
        <f>IF(ISNA(VLOOKUP($A698,'Taxi in times'!$B$5750:$C$6509, 2, 0)), 'ICAO LTO Cycle times'!$D$8,VLOOKUP($A698,'Taxi in times'!$B$5750:$C$6509, 2, 0)*60)</f>
        <v>367.24458204334366</v>
      </c>
      <c r="W698" s="30">
        <f>IF(ISNA(VLOOKUP($A698,'Taxi in times'!$B$6510:$C$7239, 2, 0)), 'ICAO LTO Cycle times'!$D$8,VLOOKUP($A698,'Taxi in times'!$B$6510:$C$7239, 2, 0)*60)</f>
        <v>278.19935691318329</v>
      </c>
    </row>
    <row r="699" spans="1:23">
      <c r="A699" s="3" t="s">
        <v>917</v>
      </c>
      <c r="B699" s="30">
        <f>IF(ISNA(VLOOKUP($A699,' Taxi out times'!$B$2:$C$483, 2, 0)), 'ICAO LTO Cycle times'!$D$7,VLOOKUP($A699,' Taxi out times'!$B$2:$C$483, 2, 0)*60)</f>
        <v>942.16450216450221</v>
      </c>
      <c r="C699" s="30">
        <f>IF(ISNA(VLOOKUP($A699,' Taxi out times'!$B$484:$C$1071, 2, 0)), 'ICAO LTO Cycle times'!$D$7,VLOOKUP($A699,' Taxi out times'!$B$484:$C$1071, 2, 0)*60)</f>
        <v>867.08955223880594</v>
      </c>
      <c r="D699" s="30">
        <f>IF(ISNA(VLOOKUP($A699,' Taxi out times'!$B$1072:$C$1692, 2, 0)), 'ICAO LTO Cycle times'!$D$7,VLOOKUP($A699,' Taxi out times'!$B$1072:$C$1692, 2, 0)*60)</f>
        <v>869.07063197026025</v>
      </c>
      <c r="E699" s="30">
        <f>IF(ISNA(VLOOKUP($A699,' Taxi out times'!$B$1693:$C$2329, 2, 0)), 'ICAO LTO Cycle times'!$D$7,VLOOKUP($A699,' Taxi out times'!$B$1693:$C$2329, 2, 0)*60)</f>
        <v>881.83294663573088</v>
      </c>
      <c r="F699" s="30">
        <f>IF(ISNA(VLOOKUP($A699,' Taxi out times'!$B$2330:$C$2997, 2, 0)), 'ICAO LTO Cycle times'!$D$7,VLOOKUP($A699,' Taxi out times'!$B$2330:$C$2997, 2, 0)*60)</f>
        <v>908.88633754305397</v>
      </c>
      <c r="G699" s="30">
        <f>IF(ISNA(VLOOKUP($A699,' Taxi out times'!$B$2998:$C$3661, 2, 0)), 'ICAO LTO Cycle times'!$D$7,VLOOKUP($A699,' Taxi out times'!$B$2998:$C$3661, 2, 0)*60)</f>
        <v>933.25471698113211</v>
      </c>
      <c r="H699" s="30">
        <f>IF(ISNA(VLOOKUP($A699,' Taxi out times'!$B$3662:$C$4362, 2, 0)), 'ICAO LTO Cycle times'!$D$7,VLOOKUP($A699,' Taxi out times'!$B$3662:$C$4362, 2, 0)*60)</f>
        <v>972.77192982456143</v>
      </c>
      <c r="I699" s="30">
        <f>IF(ISNA(VLOOKUP($A699,' Taxi out times'!$B$4363:$C$5052, 2, 0)), 'ICAO LTO Cycle times'!$D$7,VLOOKUP($A699,' Taxi out times'!$B$4363:$C$5052, 2, 0)*60)</f>
        <v>975.07109004739334</v>
      </c>
      <c r="J699" s="30">
        <f>IF(ISNA(VLOOKUP($A699,' Taxi out times'!$B$5053:$C$5713, 2, 0)), 'ICAO LTO Cycle times'!$D$7,VLOOKUP($A699,' Taxi out times'!$B$5053:$C$5713, 2, 0)*60)</f>
        <v>900.66246056782336</v>
      </c>
      <c r="K699" s="30">
        <f>IF(ISNA(VLOOKUP($A699,' Taxi out times'!$B$5714:$C$6466, 2, 0)), 'ICAO LTO Cycle times'!$D$7,VLOOKUP($A699,' Taxi out times'!$B$5713:$C$6466, 2, 0)*60)</f>
        <v>894.00950871632324</v>
      </c>
      <c r="L699" s="30">
        <f>IF(ISNA(VLOOKUP($A699,' Taxi out times'!$B$6467:$C$7195, 2, 0)), 'ICAO LTO Cycle times'!$D$7,VLOOKUP($A699,' Taxi out times'!$B$6467:$C$7195, 2, 0)*60)</f>
        <v>880.35460992907804</v>
      </c>
      <c r="M699" s="30">
        <f>IF(ISNA(VLOOKUP($A699,'Taxi in times'!$B$2:$C$483, 2, 0)), 'ICAO LTO Cycle times'!$D$8,VLOOKUP($A699,'Taxi in times'!$B$2:$C$483, 2, 0)*60)</f>
        <v>546.35897435897436</v>
      </c>
      <c r="N699" s="30">
        <f>IF(ISNA(VLOOKUP($A699,'Taxi in times'!$B$483:$C$1074, 2, 0)), 'ICAO LTO Cycle times'!$D$8,VLOOKUP($A699,'Taxi in times'!$B$483:$C$1074, 2, 0)*60)</f>
        <v>389.19377652050918</v>
      </c>
      <c r="O699" s="30">
        <f>IF(ISNA(VLOOKUP($A699,'Taxi in times'!$B$1074:$C$1700, 2, 0)), 'ICAO LTO Cycle times'!$D$8,VLOOKUP($A699,'Taxi in times'!$B$1074:$C$1700, 2, 0)*60)</f>
        <v>431.3031161473088</v>
      </c>
      <c r="P699" s="30">
        <f>IF(ISNA(VLOOKUP($A699,'Taxi in times'!$B$1700:$C$2346, 2, 0)), 'ICAO LTO Cycle times'!$D$8,VLOOKUP($A699,'Taxi in times'!$B$1700:$C$2346, 2, 0)*60)</f>
        <v>477.64705882352939</v>
      </c>
      <c r="Q699" s="30">
        <f>IF(ISNA(VLOOKUP($A699,'Taxi in times'!$B$2346:$C$3020, 2, 0)), 'ICAO LTO Cycle times'!$D$8,VLOOKUP($A699,'Taxi in times'!$B$2346:$C$3020, 2, 0)*60)</f>
        <v>392.88227334235455</v>
      </c>
      <c r="R699" s="30">
        <f>IF(ISNA(VLOOKUP($A699,'Taxi in times'!$B$3020:$C$3684, 2, 0)), 'ICAO LTO Cycle times'!$D$8,VLOOKUP($A699,'Taxi in times'!$B$3020:$C$3684, 2, 0)*60)</f>
        <v>423.0198675496689</v>
      </c>
      <c r="S699" s="30">
        <f>IF(ISNA(VLOOKUP($A699,'Taxi in times'!$B$3684:$C$4389, 2, 0)), 'ICAO LTO Cycle times'!$D$8,VLOOKUP($A699,'Taxi in times'!$B$3684:$C$4389, 2, 0)*60)</f>
        <v>408.62903225806451</v>
      </c>
      <c r="T699" s="30">
        <f>IF(ISNA(VLOOKUP($A699,'Taxi in times'!$B$4389:$C$5084, 2, 0)), 'ICAO LTO Cycle times'!$D$8,VLOOKUP($A699,'Taxi in times'!$B$4389:$C$5084, 2, 0)*60)</f>
        <v>410.2998696219035</v>
      </c>
      <c r="U699" s="30">
        <f>IF(ISNA(VLOOKUP($A699,'Taxi in times'!$B$5085:$C$5749, 2, 0)), 'ICAO LTO Cycle times'!$D$8,VLOOKUP($A699,'Taxi in times'!$B$5085:$C$5749, 2, 0)*60)</f>
        <v>380.55555555555554</v>
      </c>
      <c r="V699" s="30">
        <f>IF(ISNA(VLOOKUP($A699,'Taxi in times'!$B$5750:$C$6509, 2, 0)), 'ICAO LTO Cycle times'!$D$8,VLOOKUP($A699,'Taxi in times'!$B$5750:$C$6509, 2, 0)*60)</f>
        <v>375.64784053156149</v>
      </c>
      <c r="W699" s="30">
        <f>IF(ISNA(VLOOKUP($A699,'Taxi in times'!$B$6510:$C$7239, 2, 0)), 'ICAO LTO Cycle times'!$D$8,VLOOKUP($A699,'Taxi in times'!$B$6510:$C$7239, 2, 0)*60)</f>
        <v>405.76877234803339</v>
      </c>
    </row>
    <row r="700" spans="1:23">
      <c r="A700" s="3" t="s">
        <v>1135</v>
      </c>
      <c r="B700" s="30">
        <f>IF(ISNA(VLOOKUP($A700,' Taxi out times'!$B$2:$C$483, 2, 0)), 'ICAO LTO Cycle times'!$D$7,VLOOKUP($A700,' Taxi out times'!$B$2:$C$483, 2, 0)*60)</f>
        <v>1140</v>
      </c>
      <c r="C700" s="30">
        <f>IF(ISNA(VLOOKUP($A700,' Taxi out times'!$B$484:$C$1071, 2, 0)), 'ICAO LTO Cycle times'!$D$7,VLOOKUP($A700,' Taxi out times'!$B$484:$C$1071, 2, 0)*60)</f>
        <v>1140</v>
      </c>
      <c r="D700" s="30">
        <f>IF(ISNA(VLOOKUP($A700,' Taxi out times'!$B$1072:$C$1692, 2, 0)), 'ICAO LTO Cycle times'!$D$7,VLOOKUP($A700,' Taxi out times'!$B$1072:$C$1692, 2, 0)*60)</f>
        <v>1140</v>
      </c>
      <c r="E700" s="30">
        <f>IF(ISNA(VLOOKUP($A700,' Taxi out times'!$B$1693:$C$2329, 2, 0)), 'ICAO LTO Cycle times'!$D$7,VLOOKUP($A700,' Taxi out times'!$B$1693:$C$2329, 2, 0)*60)</f>
        <v>1140</v>
      </c>
      <c r="F700" s="30">
        <f>IF(ISNA(VLOOKUP($A700,' Taxi out times'!$B$2330:$C$2997, 2, 0)), 'ICAO LTO Cycle times'!$D$7,VLOOKUP($A700,' Taxi out times'!$B$2330:$C$2997, 2, 0)*60)</f>
        <v>1140</v>
      </c>
      <c r="G700" s="30">
        <f>IF(ISNA(VLOOKUP($A700,' Taxi out times'!$B$2998:$C$3661, 2, 0)), 'ICAO LTO Cycle times'!$D$7,VLOOKUP($A700,' Taxi out times'!$B$2998:$C$3661, 2, 0)*60)</f>
        <v>1140</v>
      </c>
      <c r="H700" s="30">
        <f>IF(ISNA(VLOOKUP($A700,' Taxi out times'!$B$3662:$C$4362, 2, 0)), 'ICAO LTO Cycle times'!$D$7,VLOOKUP($A700,' Taxi out times'!$B$3662:$C$4362, 2, 0)*60)</f>
        <v>1140</v>
      </c>
      <c r="I700" s="30">
        <f>IF(ISNA(VLOOKUP($A700,' Taxi out times'!$B$4363:$C$5052, 2, 0)), 'ICAO LTO Cycle times'!$D$7,VLOOKUP($A700,' Taxi out times'!$B$4363:$C$5052, 2, 0)*60)</f>
        <v>1140</v>
      </c>
      <c r="J700" s="30">
        <f>IF(ISNA(VLOOKUP($A700,' Taxi out times'!$B$5053:$C$5713, 2, 0)), 'ICAO LTO Cycle times'!$D$7,VLOOKUP($A700,' Taxi out times'!$B$5053:$C$5713, 2, 0)*60)</f>
        <v>1140</v>
      </c>
      <c r="K700" s="30">
        <f>IF(ISNA(VLOOKUP($A700,' Taxi out times'!$B$5714:$C$6466, 2, 0)), 'ICAO LTO Cycle times'!$D$7,VLOOKUP($A700,' Taxi out times'!$B$5713:$C$6466, 2, 0)*60)</f>
        <v>1140</v>
      </c>
      <c r="L700" s="30">
        <f>IF(ISNA(VLOOKUP($A700,' Taxi out times'!$B$6467:$C$7195, 2, 0)), 'ICAO LTO Cycle times'!$D$7,VLOOKUP($A700,' Taxi out times'!$B$6467:$C$7195, 2, 0)*60)</f>
        <v>1140</v>
      </c>
      <c r="M700" s="30">
        <f>IF(ISNA(VLOOKUP($A700,'Taxi in times'!$B$2:$C$483, 2, 0)), 'ICAO LTO Cycle times'!$D$8,VLOOKUP($A700,'Taxi in times'!$B$2:$C$483, 2, 0)*60)</f>
        <v>583.20000000000005</v>
      </c>
      <c r="N700" s="30">
        <f>IF(ISNA(VLOOKUP($A700,'Taxi in times'!$B$483:$C$1074, 2, 0)), 'ICAO LTO Cycle times'!$D$8,VLOOKUP($A700,'Taxi in times'!$B$483:$C$1074, 2, 0)*60)</f>
        <v>618.82352941176475</v>
      </c>
      <c r="O700" s="30">
        <f>IF(ISNA(VLOOKUP($A700,'Taxi in times'!$B$1074:$C$1700, 2, 0)), 'ICAO LTO Cycle times'!$D$8,VLOOKUP($A700,'Taxi in times'!$B$1074:$C$1700, 2, 0)*60)</f>
        <v>701.15384615384619</v>
      </c>
      <c r="P700" s="30">
        <f>IF(ISNA(VLOOKUP($A700,'Taxi in times'!$B$1700:$C$2346, 2, 0)), 'ICAO LTO Cycle times'!$D$8,VLOOKUP($A700,'Taxi in times'!$B$1700:$C$2346, 2, 0)*60)</f>
        <v>532.61538461538464</v>
      </c>
      <c r="Q700" s="30">
        <f>IF(ISNA(VLOOKUP($A700,'Taxi in times'!$B$2346:$C$3020, 2, 0)), 'ICAO LTO Cycle times'!$D$8,VLOOKUP($A700,'Taxi in times'!$B$2346:$C$3020, 2, 0)*60)</f>
        <v>452.04819277108436</v>
      </c>
      <c r="R700" s="30">
        <f>IF(ISNA(VLOOKUP($A700,'Taxi in times'!$B$3020:$C$3684, 2, 0)), 'ICAO LTO Cycle times'!$D$8,VLOOKUP($A700,'Taxi in times'!$B$3020:$C$3684, 2, 0)*60)</f>
        <v>365.81497797356832</v>
      </c>
      <c r="S700" s="30">
        <f>IF(ISNA(VLOOKUP($A700,'Taxi in times'!$B$3684:$C$4389, 2, 0)), 'ICAO LTO Cycle times'!$D$8,VLOOKUP($A700,'Taxi in times'!$B$3684:$C$4389, 2, 0)*60)</f>
        <v>341.15942028985512</v>
      </c>
      <c r="T700" s="30">
        <f>IF(ISNA(VLOOKUP($A700,'Taxi in times'!$B$4389:$C$5084, 2, 0)), 'ICAO LTO Cycle times'!$D$8,VLOOKUP($A700,'Taxi in times'!$B$4389:$C$5084, 2, 0)*60)</f>
        <v>341.79104477611941</v>
      </c>
      <c r="U700" s="30">
        <f>IF(ISNA(VLOOKUP($A700,'Taxi in times'!$B$5085:$C$5749, 2, 0)), 'ICAO LTO Cycle times'!$D$8,VLOOKUP($A700,'Taxi in times'!$B$5085:$C$5749, 2, 0)*60)</f>
        <v>339.13043478260869</v>
      </c>
      <c r="V700" s="30">
        <f>IF(ISNA(VLOOKUP($A700,'Taxi in times'!$B$5750:$C$6509, 2, 0)), 'ICAO LTO Cycle times'!$D$8,VLOOKUP($A700,'Taxi in times'!$B$5750:$C$6509, 2, 0)*60)</f>
        <v>309.32038834951459</v>
      </c>
      <c r="W700" s="30">
        <f>IF(ISNA(VLOOKUP($A700,'Taxi in times'!$B$6510:$C$7239, 2, 0)), 'ICAO LTO Cycle times'!$D$8,VLOOKUP($A700,'Taxi in times'!$B$6510:$C$7239, 2, 0)*60)</f>
        <v>282.05882352941177</v>
      </c>
    </row>
    <row r="701" spans="1:23">
      <c r="A701" s="3" t="s">
        <v>918</v>
      </c>
      <c r="B701" s="30">
        <f>IF(ISNA(VLOOKUP($A701,' Taxi out times'!$B$2:$C$483, 2, 0)), 'ICAO LTO Cycle times'!$D$7,VLOOKUP($A701,' Taxi out times'!$B$2:$C$483, 2, 0)*60)</f>
        <v>900.81632653061229</v>
      </c>
      <c r="C701" s="30">
        <f>IF(ISNA(VLOOKUP($A701,' Taxi out times'!$B$484:$C$1071, 2, 0)), 'ICAO LTO Cycle times'!$D$7,VLOOKUP($A701,' Taxi out times'!$B$484:$C$1071, 2, 0)*60)</f>
        <v>874.45161290322585</v>
      </c>
      <c r="D701" s="30">
        <f>IF(ISNA(VLOOKUP($A701,' Taxi out times'!$B$1072:$C$1692, 2, 0)), 'ICAO LTO Cycle times'!$D$7,VLOOKUP($A701,' Taxi out times'!$B$1072:$C$1692, 2, 0)*60)</f>
        <v>942.67605633802816</v>
      </c>
      <c r="E701" s="30">
        <f>IF(ISNA(VLOOKUP($A701,' Taxi out times'!$B$1693:$C$2329, 2, 0)), 'ICAO LTO Cycle times'!$D$7,VLOOKUP($A701,' Taxi out times'!$B$1693:$C$2329, 2, 0)*60)</f>
        <v>933.11688311688317</v>
      </c>
      <c r="F701" s="30">
        <f>IF(ISNA(VLOOKUP($A701,' Taxi out times'!$B$2330:$C$2997, 2, 0)), 'ICAO LTO Cycle times'!$D$7,VLOOKUP($A701,' Taxi out times'!$B$2330:$C$2997, 2, 0)*60)</f>
        <v>885.73170731707319</v>
      </c>
      <c r="G701" s="30">
        <f>IF(ISNA(VLOOKUP($A701,' Taxi out times'!$B$2998:$C$3661, 2, 0)), 'ICAO LTO Cycle times'!$D$7,VLOOKUP($A701,' Taxi out times'!$B$2998:$C$3661, 2, 0)*60)</f>
        <v>871.48936170212767</v>
      </c>
      <c r="H701" s="30">
        <f>IF(ISNA(VLOOKUP($A701,' Taxi out times'!$B$3662:$C$4362, 2, 0)), 'ICAO LTO Cycle times'!$D$7,VLOOKUP($A701,' Taxi out times'!$B$3662:$C$4362, 2, 0)*60)</f>
        <v>947.64705882352951</v>
      </c>
      <c r="I701" s="30">
        <f>IF(ISNA(VLOOKUP($A701,' Taxi out times'!$B$4363:$C$5052, 2, 0)), 'ICAO LTO Cycle times'!$D$7,VLOOKUP($A701,' Taxi out times'!$B$4363:$C$5052, 2, 0)*60)</f>
        <v>927.72413793103453</v>
      </c>
      <c r="J701" s="30">
        <f>IF(ISNA(VLOOKUP($A701,' Taxi out times'!$B$5053:$C$5713, 2, 0)), 'ICAO LTO Cycle times'!$D$7,VLOOKUP($A701,' Taxi out times'!$B$5053:$C$5713, 2, 0)*60)</f>
        <v>891.0559006211181</v>
      </c>
      <c r="K701" s="30">
        <f>IF(ISNA(VLOOKUP($A701,' Taxi out times'!$B$5714:$C$6466, 2, 0)), 'ICAO LTO Cycle times'!$D$7,VLOOKUP($A701,' Taxi out times'!$B$5713:$C$6466, 2, 0)*60)</f>
        <v>860</v>
      </c>
      <c r="L701" s="30">
        <f>IF(ISNA(VLOOKUP($A701,' Taxi out times'!$B$6467:$C$7195, 2, 0)), 'ICAO LTO Cycle times'!$D$7,VLOOKUP($A701,' Taxi out times'!$B$6467:$C$7195, 2, 0)*60)</f>
        <v>870.86705202312135</v>
      </c>
      <c r="M701" s="30">
        <f>IF(ISNA(VLOOKUP($A701,'Taxi in times'!$B$2:$C$483, 2, 0)), 'ICAO LTO Cycle times'!$D$8,VLOOKUP($A701,'Taxi in times'!$B$2:$C$483, 2, 0)*60)</f>
        <v>165.31468531468533</v>
      </c>
      <c r="N701" s="30">
        <f>IF(ISNA(VLOOKUP($A701,'Taxi in times'!$B$483:$C$1074, 2, 0)), 'ICAO LTO Cycle times'!$D$8,VLOOKUP($A701,'Taxi in times'!$B$483:$C$1074, 2, 0)*60)</f>
        <v>171.92307692307693</v>
      </c>
      <c r="O701" s="30">
        <f>IF(ISNA(VLOOKUP($A701,'Taxi in times'!$B$1074:$C$1700, 2, 0)), 'ICAO LTO Cycle times'!$D$8,VLOOKUP($A701,'Taxi in times'!$B$1074:$C$1700, 2, 0)*60)</f>
        <v>189.58333333333334</v>
      </c>
      <c r="P701" s="30">
        <f>IF(ISNA(VLOOKUP($A701,'Taxi in times'!$B$1700:$C$2346, 2, 0)), 'ICAO LTO Cycle times'!$D$8,VLOOKUP($A701,'Taxi in times'!$B$1700:$C$2346, 2, 0)*60)</f>
        <v>258.19354838709683</v>
      </c>
      <c r="Q701" s="30">
        <f>IF(ISNA(VLOOKUP($A701,'Taxi in times'!$B$2346:$C$3020, 2, 0)), 'ICAO LTO Cycle times'!$D$8,VLOOKUP($A701,'Taxi in times'!$B$2346:$C$3020, 2, 0)*60)</f>
        <v>199.87730061349691</v>
      </c>
      <c r="R701" s="30">
        <f>IF(ISNA(VLOOKUP($A701,'Taxi in times'!$B$3020:$C$3684, 2, 0)), 'ICAO LTO Cycle times'!$D$8,VLOOKUP($A701,'Taxi in times'!$B$3020:$C$3684, 2, 0)*60)</f>
        <v>215.49295774647888</v>
      </c>
      <c r="S701" s="30">
        <f>IF(ISNA(VLOOKUP($A701,'Taxi in times'!$B$3684:$C$4389, 2, 0)), 'ICAO LTO Cycle times'!$D$8,VLOOKUP($A701,'Taxi in times'!$B$3684:$C$4389, 2, 0)*60)</f>
        <v>219.80198019801981</v>
      </c>
      <c r="T701" s="30">
        <f>IF(ISNA(VLOOKUP($A701,'Taxi in times'!$B$4389:$C$5084, 2, 0)), 'ICAO LTO Cycle times'!$D$8,VLOOKUP($A701,'Taxi in times'!$B$4389:$C$5084, 2, 0)*60)</f>
        <v>189.51724137931035</v>
      </c>
      <c r="U701" s="30">
        <f>IF(ISNA(VLOOKUP($A701,'Taxi in times'!$B$5085:$C$5749, 2, 0)), 'ICAO LTO Cycle times'!$D$8,VLOOKUP($A701,'Taxi in times'!$B$5085:$C$5749, 2, 0)*60)</f>
        <v>179.24050632911391</v>
      </c>
      <c r="V701" s="30">
        <f>IF(ISNA(VLOOKUP($A701,'Taxi in times'!$B$5750:$C$6509, 2, 0)), 'ICAO LTO Cycle times'!$D$8,VLOOKUP($A701,'Taxi in times'!$B$5750:$C$6509, 2, 0)*60)</f>
        <v>177.41935483870969</v>
      </c>
      <c r="W701" s="30">
        <f>IF(ISNA(VLOOKUP($A701,'Taxi in times'!$B$6510:$C$7239, 2, 0)), 'ICAO LTO Cycle times'!$D$8,VLOOKUP($A701,'Taxi in times'!$B$6510:$C$7239, 2, 0)*60)</f>
        <v>177.91907514450867</v>
      </c>
    </row>
    <row r="702" spans="1:23">
      <c r="A702" s="3" t="s">
        <v>919</v>
      </c>
      <c r="B702" s="30">
        <f>IF(ISNA(VLOOKUP($A702,' Taxi out times'!$B$2:$C$483, 2, 0)), 'ICAO LTO Cycle times'!$D$7,VLOOKUP($A702,' Taxi out times'!$B$2:$C$483, 2, 0)*60)</f>
        <v>1140</v>
      </c>
      <c r="C702" s="30">
        <f>IF(ISNA(VLOOKUP($A702,' Taxi out times'!$B$484:$C$1071, 2, 0)), 'ICAO LTO Cycle times'!$D$7,VLOOKUP($A702,' Taxi out times'!$B$484:$C$1071, 2, 0)*60)</f>
        <v>764.32432432432438</v>
      </c>
      <c r="D702" s="30">
        <f>IF(ISNA(VLOOKUP($A702,' Taxi out times'!$B$1072:$C$1692, 2, 0)), 'ICAO LTO Cycle times'!$D$7,VLOOKUP($A702,' Taxi out times'!$B$1072:$C$1692, 2, 0)*60)</f>
        <v>826.15384615384619</v>
      </c>
      <c r="E702" s="30">
        <f>IF(ISNA(VLOOKUP($A702,' Taxi out times'!$B$1693:$C$2329, 2, 0)), 'ICAO LTO Cycle times'!$D$7,VLOOKUP($A702,' Taxi out times'!$B$1693:$C$2329, 2, 0)*60)</f>
        <v>783.12655086848633</v>
      </c>
      <c r="F702" s="30">
        <f>IF(ISNA(VLOOKUP($A702,' Taxi out times'!$B$2330:$C$2997, 2, 0)), 'ICAO LTO Cycle times'!$D$7,VLOOKUP($A702,' Taxi out times'!$B$2330:$C$2997, 2, 0)*60)</f>
        <v>773.54838709677415</v>
      </c>
      <c r="G702" s="30">
        <f>IF(ISNA(VLOOKUP($A702,' Taxi out times'!$B$2998:$C$3661, 2, 0)), 'ICAO LTO Cycle times'!$D$7,VLOOKUP($A702,' Taxi out times'!$B$2998:$C$3661, 2, 0)*60)</f>
        <v>793.20819112627987</v>
      </c>
      <c r="H702" s="30">
        <f>IF(ISNA(VLOOKUP($A702,' Taxi out times'!$B$3662:$C$4362, 2, 0)), 'ICAO LTO Cycle times'!$D$7,VLOOKUP($A702,' Taxi out times'!$B$3662:$C$4362, 2, 0)*60)</f>
        <v>778.95652173913038</v>
      </c>
      <c r="I702" s="30">
        <f>IF(ISNA(VLOOKUP($A702,' Taxi out times'!$B$4363:$C$5052, 2, 0)), 'ICAO LTO Cycle times'!$D$7,VLOOKUP($A702,' Taxi out times'!$B$4363:$C$5052, 2, 0)*60)</f>
        <v>786.21761658031096</v>
      </c>
      <c r="J702" s="30">
        <f>IF(ISNA(VLOOKUP($A702,' Taxi out times'!$B$5053:$C$5713, 2, 0)), 'ICAO LTO Cycle times'!$D$7,VLOOKUP($A702,' Taxi out times'!$B$5053:$C$5713, 2, 0)*60)</f>
        <v>763.34231805929915</v>
      </c>
      <c r="K702" s="30">
        <f>IF(ISNA(VLOOKUP($A702,' Taxi out times'!$B$5714:$C$6466, 2, 0)), 'ICAO LTO Cycle times'!$D$7,VLOOKUP($A702,' Taxi out times'!$B$5713:$C$6466, 2, 0)*60)</f>
        <v>789.55156950672642</v>
      </c>
      <c r="L702" s="30">
        <f>IF(ISNA(VLOOKUP($A702,' Taxi out times'!$B$6467:$C$7195, 2, 0)), 'ICAO LTO Cycle times'!$D$7,VLOOKUP($A702,' Taxi out times'!$B$6467:$C$7195, 2, 0)*60)</f>
        <v>773.87323943661977</v>
      </c>
      <c r="M702" s="30">
        <f>IF(ISNA(VLOOKUP($A702,'Taxi in times'!$B$2:$C$483, 2, 0)), 'ICAO LTO Cycle times'!$D$8,VLOOKUP($A702,'Taxi in times'!$B$2:$C$483, 2, 0)*60)</f>
        <v>420</v>
      </c>
      <c r="N702" s="30">
        <f>IF(ISNA(VLOOKUP($A702,'Taxi in times'!$B$483:$C$1074, 2, 0)), 'ICAO LTO Cycle times'!$D$8,VLOOKUP($A702,'Taxi in times'!$B$483:$C$1074, 2, 0)*60)</f>
        <v>420</v>
      </c>
      <c r="O702" s="30">
        <f>IF(ISNA(VLOOKUP($A702,'Taxi in times'!$B$1074:$C$1700, 2, 0)), 'ICAO LTO Cycle times'!$D$8,VLOOKUP($A702,'Taxi in times'!$B$1074:$C$1700, 2, 0)*60)</f>
        <v>396.48648648648646</v>
      </c>
      <c r="P702" s="30">
        <f>IF(ISNA(VLOOKUP($A702,'Taxi in times'!$B$1700:$C$2346, 2, 0)), 'ICAO LTO Cycle times'!$D$8,VLOOKUP($A702,'Taxi in times'!$B$1700:$C$2346, 2, 0)*60)</f>
        <v>375</v>
      </c>
      <c r="Q702" s="30">
        <f>IF(ISNA(VLOOKUP($A702,'Taxi in times'!$B$2346:$C$3020, 2, 0)), 'ICAO LTO Cycle times'!$D$8,VLOOKUP($A702,'Taxi in times'!$B$2346:$C$3020, 2, 0)*60)</f>
        <v>376.30606860158309</v>
      </c>
      <c r="R702" s="30">
        <f>IF(ISNA(VLOOKUP($A702,'Taxi in times'!$B$3020:$C$3684, 2, 0)), 'ICAO LTO Cycle times'!$D$8,VLOOKUP($A702,'Taxi in times'!$B$3020:$C$3684, 2, 0)*60)</f>
        <v>374.85576923076923</v>
      </c>
      <c r="S702" s="30">
        <f>IF(ISNA(VLOOKUP($A702,'Taxi in times'!$B$3684:$C$4389, 2, 0)), 'ICAO LTO Cycle times'!$D$8,VLOOKUP($A702,'Taxi in times'!$B$3684:$C$4389, 2, 0)*60)</f>
        <v>362.64248704663214</v>
      </c>
      <c r="T702" s="30">
        <f>IF(ISNA(VLOOKUP($A702,'Taxi in times'!$B$4389:$C$5084, 2, 0)), 'ICAO LTO Cycle times'!$D$8,VLOOKUP($A702,'Taxi in times'!$B$4389:$C$5084, 2, 0)*60)</f>
        <v>384</v>
      </c>
      <c r="U702" s="30">
        <f>IF(ISNA(VLOOKUP($A702,'Taxi in times'!$B$5085:$C$5749, 2, 0)), 'ICAO LTO Cycle times'!$D$8,VLOOKUP($A702,'Taxi in times'!$B$5085:$C$5749, 2, 0)*60)</f>
        <v>384.20168067226894</v>
      </c>
      <c r="V702" s="30">
        <f>IF(ISNA(VLOOKUP($A702,'Taxi in times'!$B$5750:$C$6509, 2, 0)), 'ICAO LTO Cycle times'!$D$8,VLOOKUP($A702,'Taxi in times'!$B$5750:$C$6509, 2, 0)*60)</f>
        <v>429.66565349544072</v>
      </c>
      <c r="W702" s="30">
        <f>IF(ISNA(VLOOKUP($A702,'Taxi in times'!$B$6510:$C$7239, 2, 0)), 'ICAO LTO Cycle times'!$D$8,VLOOKUP($A702,'Taxi in times'!$B$6510:$C$7239, 2, 0)*60)</f>
        <v>422.73381294964025</v>
      </c>
    </row>
    <row r="703" spans="1:23">
      <c r="A703" s="3" t="s">
        <v>920</v>
      </c>
      <c r="B703" s="30">
        <f>IF(ISNA(VLOOKUP($A703,' Taxi out times'!$B$2:$C$483, 2, 0)), 'ICAO LTO Cycle times'!$D$7,VLOOKUP($A703,' Taxi out times'!$B$2:$C$483, 2, 0)*60)</f>
        <v>1140</v>
      </c>
      <c r="C703" s="30">
        <f>IF(ISNA(VLOOKUP($A703,' Taxi out times'!$B$484:$C$1071, 2, 0)), 'ICAO LTO Cycle times'!$D$7,VLOOKUP($A703,' Taxi out times'!$B$484:$C$1071, 2, 0)*60)</f>
        <v>1140</v>
      </c>
      <c r="D703" s="30">
        <f>IF(ISNA(VLOOKUP($A703,' Taxi out times'!$B$1072:$C$1692, 2, 0)), 'ICAO LTO Cycle times'!$D$7,VLOOKUP($A703,' Taxi out times'!$B$1072:$C$1692, 2, 0)*60)</f>
        <v>1140</v>
      </c>
      <c r="E703" s="30">
        <f>IF(ISNA(VLOOKUP($A703,' Taxi out times'!$B$1693:$C$2329, 2, 0)), 'ICAO LTO Cycle times'!$D$7,VLOOKUP($A703,' Taxi out times'!$B$1693:$C$2329, 2, 0)*60)</f>
        <v>1140</v>
      </c>
      <c r="F703" s="30">
        <f>IF(ISNA(VLOOKUP($A703,' Taxi out times'!$B$2330:$C$2997, 2, 0)), 'ICAO LTO Cycle times'!$D$7,VLOOKUP($A703,' Taxi out times'!$B$2330:$C$2997, 2, 0)*60)</f>
        <v>1030.09900990099</v>
      </c>
      <c r="G703" s="30">
        <f>IF(ISNA(VLOOKUP($A703,' Taxi out times'!$B$2998:$C$3661, 2, 0)), 'ICAO LTO Cycle times'!$D$7,VLOOKUP($A703,' Taxi out times'!$B$2998:$C$3661, 2, 0)*60)</f>
        <v>1140</v>
      </c>
      <c r="H703" s="30">
        <f>IF(ISNA(VLOOKUP($A703,' Taxi out times'!$B$3662:$C$4362, 2, 0)), 'ICAO LTO Cycle times'!$D$7,VLOOKUP($A703,' Taxi out times'!$B$3662:$C$4362, 2, 0)*60)</f>
        <v>1140</v>
      </c>
      <c r="I703" s="30">
        <f>IF(ISNA(VLOOKUP($A703,' Taxi out times'!$B$4363:$C$5052, 2, 0)), 'ICAO LTO Cycle times'!$D$7,VLOOKUP($A703,' Taxi out times'!$B$4363:$C$5052, 2, 0)*60)</f>
        <v>958.21782178217825</v>
      </c>
      <c r="J703" s="30">
        <f>IF(ISNA(VLOOKUP($A703,' Taxi out times'!$B$5053:$C$5713, 2, 0)), 'ICAO LTO Cycle times'!$D$7,VLOOKUP($A703,' Taxi out times'!$B$5053:$C$5713, 2, 0)*60)</f>
        <v>1140</v>
      </c>
      <c r="K703" s="30">
        <f>IF(ISNA(VLOOKUP($A703,' Taxi out times'!$B$5714:$C$6466, 2, 0)), 'ICAO LTO Cycle times'!$D$7,VLOOKUP($A703,' Taxi out times'!$B$5713:$C$6466, 2, 0)*60)</f>
        <v>1045.301204819277</v>
      </c>
      <c r="L703" s="30">
        <f>IF(ISNA(VLOOKUP($A703,' Taxi out times'!$B$6467:$C$7195, 2, 0)), 'ICAO LTO Cycle times'!$D$7,VLOOKUP($A703,' Taxi out times'!$B$6467:$C$7195, 2, 0)*60)</f>
        <v>1170</v>
      </c>
      <c r="M703" s="30">
        <f>IF(ISNA(VLOOKUP($A703,'Taxi in times'!$B$2:$C$483, 2, 0)), 'ICAO LTO Cycle times'!$D$8,VLOOKUP($A703,'Taxi in times'!$B$2:$C$483, 2, 0)*60)</f>
        <v>420</v>
      </c>
      <c r="N703" s="30">
        <f>IF(ISNA(VLOOKUP($A703,'Taxi in times'!$B$483:$C$1074, 2, 0)), 'ICAO LTO Cycle times'!$D$8,VLOOKUP($A703,'Taxi in times'!$B$483:$C$1074, 2, 0)*60)</f>
        <v>420</v>
      </c>
      <c r="O703" s="30">
        <f>IF(ISNA(VLOOKUP($A703,'Taxi in times'!$B$1074:$C$1700, 2, 0)), 'ICAO LTO Cycle times'!$D$8,VLOOKUP($A703,'Taxi in times'!$B$1074:$C$1700, 2, 0)*60)</f>
        <v>420</v>
      </c>
      <c r="P703" s="30">
        <f>IF(ISNA(VLOOKUP($A703,'Taxi in times'!$B$1700:$C$2346, 2, 0)), 'ICAO LTO Cycle times'!$D$8,VLOOKUP($A703,'Taxi in times'!$B$1700:$C$2346, 2, 0)*60)</f>
        <v>420</v>
      </c>
      <c r="Q703" s="30">
        <f>IF(ISNA(VLOOKUP($A703,'Taxi in times'!$B$2346:$C$3020, 2, 0)), 'ICAO LTO Cycle times'!$D$8,VLOOKUP($A703,'Taxi in times'!$B$2346:$C$3020, 2, 0)*60)</f>
        <v>420</v>
      </c>
      <c r="R703" s="30">
        <f>IF(ISNA(VLOOKUP($A703,'Taxi in times'!$B$3020:$C$3684, 2, 0)), 'ICAO LTO Cycle times'!$D$8,VLOOKUP($A703,'Taxi in times'!$B$3020:$C$3684, 2, 0)*60)</f>
        <v>420</v>
      </c>
      <c r="S703" s="30">
        <f>IF(ISNA(VLOOKUP($A703,'Taxi in times'!$B$3684:$C$4389, 2, 0)), 'ICAO LTO Cycle times'!$D$8,VLOOKUP($A703,'Taxi in times'!$B$3684:$C$4389, 2, 0)*60)</f>
        <v>420</v>
      </c>
      <c r="T703" s="30">
        <f>IF(ISNA(VLOOKUP($A703,'Taxi in times'!$B$4389:$C$5084, 2, 0)), 'ICAO LTO Cycle times'!$D$8,VLOOKUP($A703,'Taxi in times'!$B$4389:$C$5084, 2, 0)*60)</f>
        <v>420</v>
      </c>
      <c r="U703" s="30">
        <f>IF(ISNA(VLOOKUP($A703,'Taxi in times'!$B$5085:$C$5749, 2, 0)), 'ICAO LTO Cycle times'!$D$8,VLOOKUP($A703,'Taxi in times'!$B$5085:$C$5749, 2, 0)*60)</f>
        <v>420</v>
      </c>
      <c r="V703" s="30">
        <f>IF(ISNA(VLOOKUP($A703,'Taxi in times'!$B$5750:$C$6509, 2, 0)), 'ICAO LTO Cycle times'!$D$8,VLOOKUP($A703,'Taxi in times'!$B$5750:$C$6509, 2, 0)*60)</f>
        <v>420</v>
      </c>
      <c r="W703" s="30">
        <f>IF(ISNA(VLOOKUP($A703,'Taxi in times'!$B$6510:$C$7239, 2, 0)), 'ICAO LTO Cycle times'!$D$8,VLOOKUP($A703,'Taxi in times'!$B$6510:$C$7239, 2, 0)*60)</f>
        <v>420</v>
      </c>
    </row>
    <row r="704" spans="1:23">
      <c r="A704" s="3" t="s">
        <v>921</v>
      </c>
      <c r="B704" s="30">
        <f>IF(ISNA(VLOOKUP($A704,' Taxi out times'!$B$2:$C$483, 2, 0)), 'ICAO LTO Cycle times'!$D$7,VLOOKUP($A704,' Taxi out times'!$B$2:$C$483, 2, 0)*60)</f>
        <v>1293.2219570405728</v>
      </c>
      <c r="C704" s="30">
        <f>IF(ISNA(VLOOKUP($A704,' Taxi out times'!$B$484:$C$1071, 2, 0)), 'ICAO LTO Cycle times'!$D$7,VLOOKUP($A704,' Taxi out times'!$B$484:$C$1071, 2, 0)*60)</f>
        <v>1241.7378780604897</v>
      </c>
      <c r="D704" s="30">
        <f>IF(ISNA(VLOOKUP($A704,' Taxi out times'!$B$1072:$C$1692, 2, 0)), 'ICAO LTO Cycle times'!$D$7,VLOOKUP($A704,' Taxi out times'!$B$1072:$C$1692, 2, 0)*60)</f>
        <v>1259.0428441203283</v>
      </c>
      <c r="E704" s="30">
        <f>IF(ISNA(VLOOKUP($A704,' Taxi out times'!$B$1693:$C$2329, 2, 0)), 'ICAO LTO Cycle times'!$D$7,VLOOKUP($A704,' Taxi out times'!$B$1693:$C$2329, 2, 0)*60)</f>
        <v>1255.7899628252787</v>
      </c>
      <c r="F704" s="30">
        <f>IF(ISNA(VLOOKUP($A704,' Taxi out times'!$B$2330:$C$2997, 2, 0)), 'ICAO LTO Cycle times'!$D$7,VLOOKUP($A704,' Taxi out times'!$B$2330:$C$2997, 2, 0)*60)</f>
        <v>1242.4165341812402</v>
      </c>
      <c r="G704" s="30">
        <f>IF(ISNA(VLOOKUP($A704,' Taxi out times'!$B$2998:$C$3661, 2, 0)), 'ICAO LTO Cycle times'!$D$7,VLOOKUP($A704,' Taxi out times'!$B$2998:$C$3661, 2, 0)*60)</f>
        <v>1263.6531904529957</v>
      </c>
      <c r="H704" s="30">
        <f>IF(ISNA(VLOOKUP($A704,' Taxi out times'!$B$3662:$C$4362, 2, 0)), 'ICAO LTO Cycle times'!$D$7,VLOOKUP($A704,' Taxi out times'!$B$3662:$C$4362, 2, 0)*60)</f>
        <v>1252.7882037533511</v>
      </c>
      <c r="I704" s="30">
        <f>IF(ISNA(VLOOKUP($A704,' Taxi out times'!$B$4363:$C$5052, 2, 0)), 'ICAO LTO Cycle times'!$D$7,VLOOKUP($A704,' Taxi out times'!$B$4363:$C$5052, 2, 0)*60)</f>
        <v>1335.369609856263</v>
      </c>
      <c r="J704" s="30">
        <f>IF(ISNA(VLOOKUP($A704,' Taxi out times'!$B$5053:$C$5713, 2, 0)), 'ICAO LTO Cycle times'!$D$7,VLOOKUP($A704,' Taxi out times'!$B$5053:$C$5713, 2, 0)*60)</f>
        <v>1334.0378548895899</v>
      </c>
      <c r="K704" s="30">
        <f>IF(ISNA(VLOOKUP($A704,' Taxi out times'!$B$5714:$C$6466, 2, 0)), 'ICAO LTO Cycle times'!$D$7,VLOOKUP($A704,' Taxi out times'!$B$5713:$C$6466, 2, 0)*60)</f>
        <v>1408.8010776829815</v>
      </c>
      <c r="L704" s="30">
        <f>IF(ISNA(VLOOKUP($A704,' Taxi out times'!$B$6467:$C$7195, 2, 0)), 'ICAO LTO Cycle times'!$D$7,VLOOKUP($A704,' Taxi out times'!$B$6467:$C$7195, 2, 0)*60)</f>
        <v>1443.9356749894202</v>
      </c>
      <c r="M704" s="30">
        <f>IF(ISNA(VLOOKUP($A704,'Taxi in times'!$B$2:$C$483, 2, 0)), 'ICAO LTO Cycle times'!$D$8,VLOOKUP($A704,'Taxi in times'!$B$2:$C$483, 2, 0)*60)</f>
        <v>558.16901408450701</v>
      </c>
      <c r="N704" s="30">
        <f>IF(ISNA(VLOOKUP($A704,'Taxi in times'!$B$483:$C$1074, 2, 0)), 'ICAO LTO Cycle times'!$D$8,VLOOKUP($A704,'Taxi in times'!$B$483:$C$1074, 2, 0)*60)</f>
        <v>618.63061491495864</v>
      </c>
      <c r="O704" s="30">
        <f>IF(ISNA(VLOOKUP($A704,'Taxi in times'!$B$1074:$C$1700, 2, 0)), 'ICAO LTO Cycle times'!$D$8,VLOOKUP($A704,'Taxi in times'!$B$1074:$C$1700, 2, 0)*60)</f>
        <v>635.35311324697034</v>
      </c>
      <c r="P704" s="30">
        <f>IF(ISNA(VLOOKUP($A704,'Taxi in times'!$B$1700:$C$2346, 2, 0)), 'ICAO LTO Cycle times'!$D$8,VLOOKUP($A704,'Taxi in times'!$B$1700:$C$2346, 2, 0)*60)</f>
        <v>555.66666666666663</v>
      </c>
      <c r="Q704" s="30">
        <f>IF(ISNA(VLOOKUP($A704,'Taxi in times'!$B$2346:$C$3020, 2, 0)), 'ICAO LTO Cycle times'!$D$8,VLOOKUP($A704,'Taxi in times'!$B$2346:$C$3020, 2, 0)*60)</f>
        <v>553.21206318812835</v>
      </c>
      <c r="R704" s="30">
        <f>IF(ISNA(VLOOKUP($A704,'Taxi in times'!$B$3020:$C$3684, 2, 0)), 'ICAO LTO Cycle times'!$D$8,VLOOKUP($A704,'Taxi in times'!$B$3020:$C$3684, 2, 0)*60)</f>
        <v>516.50554323725055</v>
      </c>
      <c r="S704" s="30">
        <f>IF(ISNA(VLOOKUP($A704,'Taxi in times'!$B$3684:$C$4389, 2, 0)), 'ICAO LTO Cycle times'!$D$8,VLOOKUP($A704,'Taxi in times'!$B$3684:$C$4389, 2, 0)*60)</f>
        <v>561.3651315789474</v>
      </c>
      <c r="T704" s="30">
        <f>IF(ISNA(VLOOKUP($A704,'Taxi in times'!$B$4389:$C$5084, 2, 0)), 'ICAO LTO Cycle times'!$D$8,VLOOKUP($A704,'Taxi in times'!$B$4389:$C$5084, 2, 0)*60)</f>
        <v>543.1705150976909</v>
      </c>
      <c r="U704" s="30">
        <f>IF(ISNA(VLOOKUP($A704,'Taxi in times'!$B$5085:$C$5749, 2, 0)), 'ICAO LTO Cycle times'!$D$8,VLOOKUP($A704,'Taxi in times'!$B$5085:$C$5749, 2, 0)*60)</f>
        <v>524.31512981199637</v>
      </c>
      <c r="V704" s="30">
        <f>IF(ISNA(VLOOKUP($A704,'Taxi in times'!$B$5750:$C$6509, 2, 0)), 'ICAO LTO Cycle times'!$D$8,VLOOKUP($A704,'Taxi in times'!$B$5750:$C$6509, 2, 0)*60)</f>
        <v>528.21044240733363</v>
      </c>
      <c r="W704" s="30">
        <f>IF(ISNA(VLOOKUP($A704,'Taxi in times'!$B$6510:$C$7239, 2, 0)), 'ICAO LTO Cycle times'!$D$8,VLOOKUP($A704,'Taxi in times'!$B$6510:$C$7239, 2, 0)*60)</f>
        <v>532.27699530516429</v>
      </c>
    </row>
    <row r="705" spans="1:23">
      <c r="A705" s="3" t="s">
        <v>1295</v>
      </c>
      <c r="B705" s="30">
        <f>IF(ISNA(VLOOKUP($A705,' Taxi out times'!$B$2:$C$483, 2, 0)), 'ICAO LTO Cycle times'!$D$7,VLOOKUP($A705,' Taxi out times'!$B$2:$C$483, 2, 0)*60)</f>
        <v>1140</v>
      </c>
      <c r="C705" s="30">
        <f>IF(ISNA(VLOOKUP($A705,' Taxi out times'!$B$484:$C$1071, 2, 0)), 'ICAO LTO Cycle times'!$D$7,VLOOKUP($A705,' Taxi out times'!$B$484:$C$1071, 2, 0)*60)</f>
        <v>1140</v>
      </c>
      <c r="D705" s="30">
        <f>IF(ISNA(VLOOKUP($A705,' Taxi out times'!$B$1072:$C$1692, 2, 0)), 'ICAO LTO Cycle times'!$D$7,VLOOKUP($A705,' Taxi out times'!$B$1072:$C$1692, 2, 0)*60)</f>
        <v>1140</v>
      </c>
      <c r="E705" s="30">
        <f>IF(ISNA(VLOOKUP($A705,' Taxi out times'!$B$1693:$C$2329, 2, 0)), 'ICAO LTO Cycle times'!$D$7,VLOOKUP($A705,' Taxi out times'!$B$1693:$C$2329, 2, 0)*60)</f>
        <v>1140</v>
      </c>
      <c r="F705" s="30">
        <f>IF(ISNA(VLOOKUP($A705,' Taxi out times'!$B$2330:$C$2997, 2, 0)), 'ICAO LTO Cycle times'!$D$7,VLOOKUP($A705,' Taxi out times'!$B$2330:$C$2997, 2, 0)*60)</f>
        <v>1140</v>
      </c>
      <c r="G705" s="30">
        <f>IF(ISNA(VLOOKUP($A705,' Taxi out times'!$B$2998:$C$3661, 2, 0)), 'ICAO LTO Cycle times'!$D$7,VLOOKUP($A705,' Taxi out times'!$B$2998:$C$3661, 2, 0)*60)</f>
        <v>1140</v>
      </c>
      <c r="H705" s="30">
        <f>IF(ISNA(VLOOKUP($A705,' Taxi out times'!$B$3662:$C$4362, 2, 0)), 'ICAO LTO Cycle times'!$D$7,VLOOKUP($A705,' Taxi out times'!$B$3662:$C$4362, 2, 0)*60)</f>
        <v>1140</v>
      </c>
      <c r="I705" s="30">
        <f>IF(ISNA(VLOOKUP($A705,' Taxi out times'!$B$4363:$C$5052, 2, 0)), 'ICAO LTO Cycle times'!$D$7,VLOOKUP($A705,' Taxi out times'!$B$4363:$C$5052, 2, 0)*60)</f>
        <v>1140</v>
      </c>
      <c r="J705" s="30">
        <f>IF(ISNA(VLOOKUP($A705,' Taxi out times'!$B$5053:$C$5713, 2, 0)), 'ICAO LTO Cycle times'!$D$7,VLOOKUP($A705,' Taxi out times'!$B$5053:$C$5713, 2, 0)*60)</f>
        <v>1140</v>
      </c>
      <c r="K705" s="30">
        <f>IF(ISNA(VLOOKUP($A705,' Taxi out times'!$B$5714:$C$6466, 2, 0)), 'ICAO LTO Cycle times'!$D$7,VLOOKUP($A705,' Taxi out times'!$B$5713:$C$6466, 2, 0)*60)</f>
        <v>754.78260869565224</v>
      </c>
      <c r="L705" s="30">
        <f>IF(ISNA(VLOOKUP($A705,' Taxi out times'!$B$6467:$C$7195, 2, 0)), 'ICAO LTO Cycle times'!$D$7,VLOOKUP($A705,' Taxi out times'!$B$6467:$C$7195, 2, 0)*60)</f>
        <v>735</v>
      </c>
      <c r="M705" s="30">
        <f>IF(ISNA(VLOOKUP($A705,'Taxi in times'!$B$2:$C$483, 2, 0)), 'ICAO LTO Cycle times'!$D$8,VLOOKUP($A705,'Taxi in times'!$B$2:$C$483, 2, 0)*60)</f>
        <v>420</v>
      </c>
      <c r="N705" s="30">
        <f>IF(ISNA(VLOOKUP($A705,'Taxi in times'!$B$483:$C$1074, 2, 0)), 'ICAO LTO Cycle times'!$D$8,VLOOKUP($A705,'Taxi in times'!$B$483:$C$1074, 2, 0)*60)</f>
        <v>420</v>
      </c>
      <c r="O705" s="30">
        <f>IF(ISNA(VLOOKUP($A705,'Taxi in times'!$B$1074:$C$1700, 2, 0)), 'ICAO LTO Cycle times'!$D$8,VLOOKUP($A705,'Taxi in times'!$B$1074:$C$1700, 2, 0)*60)</f>
        <v>420</v>
      </c>
      <c r="P705" s="30">
        <f>IF(ISNA(VLOOKUP($A705,'Taxi in times'!$B$1700:$C$2346, 2, 0)), 'ICAO LTO Cycle times'!$D$8,VLOOKUP($A705,'Taxi in times'!$B$1700:$C$2346, 2, 0)*60)</f>
        <v>420</v>
      </c>
      <c r="Q705" s="30">
        <f>IF(ISNA(VLOOKUP($A705,'Taxi in times'!$B$2346:$C$3020, 2, 0)), 'ICAO LTO Cycle times'!$D$8,VLOOKUP($A705,'Taxi in times'!$B$2346:$C$3020, 2, 0)*60)</f>
        <v>420</v>
      </c>
      <c r="R705" s="30">
        <f>IF(ISNA(VLOOKUP($A705,'Taxi in times'!$B$3020:$C$3684, 2, 0)), 'ICAO LTO Cycle times'!$D$8,VLOOKUP($A705,'Taxi in times'!$B$3020:$C$3684, 2, 0)*60)</f>
        <v>420</v>
      </c>
      <c r="S705" s="30">
        <f>IF(ISNA(VLOOKUP($A705,'Taxi in times'!$B$3684:$C$4389, 2, 0)), 'ICAO LTO Cycle times'!$D$8,VLOOKUP($A705,'Taxi in times'!$B$3684:$C$4389, 2, 0)*60)</f>
        <v>420</v>
      </c>
      <c r="T705" s="30">
        <f>IF(ISNA(VLOOKUP($A705,'Taxi in times'!$B$4389:$C$5084, 2, 0)), 'ICAO LTO Cycle times'!$D$8,VLOOKUP($A705,'Taxi in times'!$B$4389:$C$5084, 2, 0)*60)</f>
        <v>420</v>
      </c>
      <c r="U705" s="30">
        <f>IF(ISNA(VLOOKUP($A705,'Taxi in times'!$B$5085:$C$5749, 2, 0)), 'ICAO LTO Cycle times'!$D$8,VLOOKUP($A705,'Taxi in times'!$B$5085:$C$5749, 2, 0)*60)</f>
        <v>420</v>
      </c>
      <c r="V705" s="30">
        <f>IF(ISNA(VLOOKUP($A705,'Taxi in times'!$B$5750:$C$6509, 2, 0)), 'ICAO LTO Cycle times'!$D$8,VLOOKUP($A705,'Taxi in times'!$B$5750:$C$6509, 2, 0)*60)</f>
        <v>419.14285714285717</v>
      </c>
      <c r="W705" s="30">
        <f>IF(ISNA(VLOOKUP($A705,'Taxi in times'!$B$6510:$C$7239, 2, 0)), 'ICAO LTO Cycle times'!$D$8,VLOOKUP($A705,'Taxi in times'!$B$6510:$C$7239, 2, 0)*60)</f>
        <v>479.41176470588238</v>
      </c>
    </row>
    <row r="706" spans="1:23">
      <c r="A706" s="3" t="s">
        <v>922</v>
      </c>
      <c r="B706" s="30">
        <f>IF(ISNA(VLOOKUP($A706,' Taxi out times'!$B$2:$C$483, 2, 0)), 'ICAO LTO Cycle times'!$D$7,VLOOKUP($A706,' Taxi out times'!$B$2:$C$483, 2, 0)*60)</f>
        <v>855.1704545454545</v>
      </c>
      <c r="C706" s="30">
        <f>IF(ISNA(VLOOKUP($A706,' Taxi out times'!$B$484:$C$1071, 2, 0)), 'ICAO LTO Cycle times'!$D$7,VLOOKUP($A706,' Taxi out times'!$B$484:$C$1071, 2, 0)*60)</f>
        <v>832.67299864314782</v>
      </c>
      <c r="D706" s="30">
        <f>IF(ISNA(VLOOKUP($A706,' Taxi out times'!$B$1072:$C$1692, 2, 0)), 'ICAO LTO Cycle times'!$D$7,VLOOKUP($A706,' Taxi out times'!$B$1072:$C$1692, 2, 0)*60)</f>
        <v>894.56859971711458</v>
      </c>
      <c r="E706" s="30">
        <f>IF(ISNA(VLOOKUP($A706,' Taxi out times'!$B$1693:$C$2329, 2, 0)), 'ICAO LTO Cycle times'!$D$7,VLOOKUP($A706,' Taxi out times'!$B$1693:$C$2329, 2, 0)*60)</f>
        <v>988.12282734646578</v>
      </c>
      <c r="F706" s="30">
        <f>IF(ISNA(VLOOKUP($A706,' Taxi out times'!$B$2330:$C$2997, 2, 0)), 'ICAO LTO Cycle times'!$D$7,VLOOKUP($A706,' Taxi out times'!$B$2330:$C$2997, 2, 0)*60)</f>
        <v>942.10796915167089</v>
      </c>
      <c r="G706" s="30">
        <f>IF(ISNA(VLOOKUP($A706,' Taxi out times'!$B$2998:$C$3661, 2, 0)), 'ICAO LTO Cycle times'!$D$7,VLOOKUP($A706,' Taxi out times'!$B$2998:$C$3661, 2, 0)*60)</f>
        <v>875.43717429067749</v>
      </c>
      <c r="H706" s="30">
        <f>IF(ISNA(VLOOKUP($A706,' Taxi out times'!$B$3662:$C$4362, 2, 0)), 'ICAO LTO Cycle times'!$D$7,VLOOKUP($A706,' Taxi out times'!$B$3662:$C$4362, 2, 0)*60)</f>
        <v>887.56097560975616</v>
      </c>
      <c r="I706" s="30">
        <f>IF(ISNA(VLOOKUP($A706,' Taxi out times'!$B$4363:$C$5052, 2, 0)), 'ICAO LTO Cycle times'!$D$7,VLOOKUP($A706,' Taxi out times'!$B$4363:$C$5052, 2, 0)*60)</f>
        <v>873.70857443450814</v>
      </c>
      <c r="J706" s="30">
        <f>IF(ISNA(VLOOKUP($A706,' Taxi out times'!$B$5053:$C$5713, 2, 0)), 'ICAO LTO Cycle times'!$D$7,VLOOKUP($A706,' Taxi out times'!$B$5053:$C$5713, 2, 0)*60)</f>
        <v>915.08262393590383</v>
      </c>
      <c r="K706" s="30">
        <f>IF(ISNA(VLOOKUP($A706,' Taxi out times'!$B$5714:$C$6466, 2, 0)), 'ICAO LTO Cycle times'!$D$7,VLOOKUP($A706,' Taxi out times'!$B$5713:$C$6466, 2, 0)*60)</f>
        <v>943.56573705179278</v>
      </c>
      <c r="L706" s="30">
        <f>IF(ISNA(VLOOKUP($A706,' Taxi out times'!$B$6467:$C$7195, 2, 0)), 'ICAO LTO Cycle times'!$D$7,VLOOKUP($A706,' Taxi out times'!$B$6467:$C$7195, 2, 0)*60)</f>
        <v>987.41952506596294</v>
      </c>
      <c r="M706" s="30">
        <f>IF(ISNA(VLOOKUP($A706,'Taxi in times'!$B$2:$C$483, 2, 0)), 'ICAO LTO Cycle times'!$D$8,VLOOKUP($A706,'Taxi in times'!$B$2:$C$483, 2, 0)*60)</f>
        <v>434.08839779005524</v>
      </c>
      <c r="N706" s="30">
        <f>IF(ISNA(VLOOKUP($A706,'Taxi in times'!$B$483:$C$1074, 2, 0)), 'ICAO LTO Cycle times'!$D$8,VLOOKUP($A706,'Taxi in times'!$B$483:$C$1074, 2, 0)*60)</f>
        <v>394.80519480519479</v>
      </c>
      <c r="O706" s="30">
        <f>IF(ISNA(VLOOKUP($A706,'Taxi in times'!$B$1074:$C$1700, 2, 0)), 'ICAO LTO Cycle times'!$D$8,VLOOKUP($A706,'Taxi in times'!$B$1074:$C$1700, 2, 0)*60)</f>
        <v>465.4619124797407</v>
      </c>
      <c r="P706" s="30">
        <f>IF(ISNA(VLOOKUP($A706,'Taxi in times'!$B$1700:$C$2346, 2, 0)), 'ICAO LTO Cycle times'!$D$8,VLOOKUP($A706,'Taxi in times'!$B$1700:$C$2346, 2, 0)*60)</f>
        <v>406.4631718646317</v>
      </c>
      <c r="Q706" s="30">
        <f>IF(ISNA(VLOOKUP($A706,'Taxi in times'!$B$2346:$C$3020, 2, 0)), 'ICAO LTO Cycle times'!$D$8,VLOOKUP($A706,'Taxi in times'!$B$2346:$C$3020, 2, 0)*60)</f>
        <v>451.9806763285024</v>
      </c>
      <c r="R706" s="30">
        <f>IF(ISNA(VLOOKUP($A706,'Taxi in times'!$B$3020:$C$3684, 2, 0)), 'ICAO LTO Cycle times'!$D$8,VLOOKUP($A706,'Taxi in times'!$B$3020:$C$3684, 2, 0)*60)</f>
        <v>462.31328486450764</v>
      </c>
      <c r="S706" s="30">
        <f>IF(ISNA(VLOOKUP($A706,'Taxi in times'!$B$3684:$C$4389, 2, 0)), 'ICAO LTO Cycle times'!$D$8,VLOOKUP($A706,'Taxi in times'!$B$3684:$C$4389, 2, 0)*60)</f>
        <v>468.96716417910443</v>
      </c>
      <c r="T706" s="30">
        <f>IF(ISNA(VLOOKUP($A706,'Taxi in times'!$B$4389:$C$5084, 2, 0)), 'ICAO LTO Cycle times'!$D$8,VLOOKUP($A706,'Taxi in times'!$B$4389:$C$5084, 2, 0)*60)</f>
        <v>493.21234119782213</v>
      </c>
      <c r="U706" s="30">
        <f>IF(ISNA(VLOOKUP($A706,'Taxi in times'!$B$5085:$C$5749, 2, 0)), 'ICAO LTO Cycle times'!$D$8,VLOOKUP($A706,'Taxi in times'!$B$5085:$C$5749, 2, 0)*60)</f>
        <v>542.99477655252463</v>
      </c>
      <c r="V706" s="30">
        <f>IF(ISNA(VLOOKUP($A706,'Taxi in times'!$B$5750:$C$6509, 2, 0)), 'ICAO LTO Cycle times'!$D$8,VLOOKUP($A706,'Taxi in times'!$B$5750:$C$6509, 2, 0)*60)</f>
        <v>522.74157303370794</v>
      </c>
      <c r="W706" s="30">
        <f>IF(ISNA(VLOOKUP($A706,'Taxi in times'!$B$6510:$C$7239, 2, 0)), 'ICAO LTO Cycle times'!$D$8,VLOOKUP($A706,'Taxi in times'!$B$6510:$C$7239, 2, 0)*60)</f>
        <v>572.24199288256227</v>
      </c>
    </row>
    <row r="707" spans="1:23">
      <c r="A707" s="3" t="s">
        <v>923</v>
      </c>
      <c r="B707" s="30">
        <f>IF(ISNA(VLOOKUP($A707,' Taxi out times'!$B$2:$C$483, 2, 0)), 'ICAO LTO Cycle times'!$D$7,VLOOKUP($A707,' Taxi out times'!$B$2:$C$483, 2, 0)*60)</f>
        <v>1008.6274509803922</v>
      </c>
      <c r="C707" s="30">
        <f>IF(ISNA(VLOOKUP($A707,' Taxi out times'!$B$484:$C$1071, 2, 0)), 'ICAO LTO Cycle times'!$D$7,VLOOKUP($A707,' Taxi out times'!$B$484:$C$1071, 2, 0)*60)</f>
        <v>1059.2156862745098</v>
      </c>
      <c r="D707" s="30">
        <f>IF(ISNA(VLOOKUP($A707,' Taxi out times'!$B$1072:$C$1692, 2, 0)), 'ICAO LTO Cycle times'!$D$7,VLOOKUP($A707,' Taxi out times'!$B$1072:$C$1692, 2, 0)*60)</f>
        <v>980.51612903225816</v>
      </c>
      <c r="E707" s="30">
        <f>IF(ISNA(VLOOKUP($A707,' Taxi out times'!$B$1693:$C$2329, 2, 0)), 'ICAO LTO Cycle times'!$D$7,VLOOKUP($A707,' Taxi out times'!$B$1693:$C$2329, 2, 0)*60)</f>
        <v>937.85488958990538</v>
      </c>
      <c r="F707" s="30">
        <f>IF(ISNA(VLOOKUP($A707,' Taxi out times'!$B$2330:$C$2997, 2, 0)), 'ICAO LTO Cycle times'!$D$7,VLOOKUP($A707,' Taxi out times'!$B$2330:$C$2997, 2, 0)*60)</f>
        <v>923.85245901639348</v>
      </c>
      <c r="G707" s="30">
        <f>IF(ISNA(VLOOKUP($A707,' Taxi out times'!$B$2998:$C$3661, 2, 0)), 'ICAO LTO Cycle times'!$D$7,VLOOKUP($A707,' Taxi out times'!$B$2998:$C$3661, 2, 0)*60)</f>
        <v>921.03585657370513</v>
      </c>
      <c r="H707" s="30">
        <f>IF(ISNA(VLOOKUP($A707,' Taxi out times'!$B$3662:$C$4362, 2, 0)), 'ICAO LTO Cycle times'!$D$7,VLOOKUP($A707,' Taxi out times'!$B$3662:$C$4362, 2, 0)*60)</f>
        <v>1001.4230769230769</v>
      </c>
      <c r="I707" s="30">
        <f>IF(ISNA(VLOOKUP($A707,' Taxi out times'!$B$4363:$C$5052, 2, 0)), 'ICAO LTO Cycle times'!$D$7,VLOOKUP($A707,' Taxi out times'!$B$4363:$C$5052, 2, 0)*60)</f>
        <v>976.04538087520268</v>
      </c>
      <c r="J707" s="30">
        <f>IF(ISNA(VLOOKUP($A707,' Taxi out times'!$B$5053:$C$5713, 2, 0)), 'ICAO LTO Cycle times'!$D$7,VLOOKUP($A707,' Taxi out times'!$B$5053:$C$5713, 2, 0)*60)</f>
        <v>958.86792452830196</v>
      </c>
      <c r="K707" s="30">
        <f>IF(ISNA(VLOOKUP($A707,' Taxi out times'!$B$5714:$C$6466, 2, 0)), 'ICAO LTO Cycle times'!$D$7,VLOOKUP($A707,' Taxi out times'!$B$5713:$C$6466, 2, 0)*60)</f>
        <v>1018.2802547770701</v>
      </c>
      <c r="L707" s="30">
        <f>IF(ISNA(VLOOKUP($A707,' Taxi out times'!$B$6467:$C$7195, 2, 0)), 'ICAO LTO Cycle times'!$D$7,VLOOKUP($A707,' Taxi out times'!$B$6467:$C$7195, 2, 0)*60)</f>
        <v>1036.6137566137565</v>
      </c>
      <c r="M707" s="30">
        <f>IF(ISNA(VLOOKUP($A707,'Taxi in times'!$B$2:$C$483, 2, 0)), 'ICAO LTO Cycle times'!$D$8,VLOOKUP($A707,'Taxi in times'!$B$2:$C$483, 2, 0)*60)</f>
        <v>420</v>
      </c>
      <c r="N707" s="30">
        <f>IF(ISNA(VLOOKUP($A707,'Taxi in times'!$B$483:$C$1074, 2, 0)), 'ICAO LTO Cycle times'!$D$8,VLOOKUP($A707,'Taxi in times'!$B$483:$C$1074, 2, 0)*60)</f>
        <v>420</v>
      </c>
      <c r="O707" s="30">
        <f>IF(ISNA(VLOOKUP($A707,'Taxi in times'!$B$1074:$C$1700, 2, 0)), 'ICAO LTO Cycle times'!$D$8,VLOOKUP($A707,'Taxi in times'!$B$1074:$C$1700, 2, 0)*60)</f>
        <v>420</v>
      </c>
      <c r="P707" s="30">
        <f>IF(ISNA(VLOOKUP($A707,'Taxi in times'!$B$1700:$C$2346, 2, 0)), 'ICAO LTO Cycle times'!$D$8,VLOOKUP($A707,'Taxi in times'!$B$1700:$C$2346, 2, 0)*60)</f>
        <v>289.35483870967738</v>
      </c>
      <c r="Q707" s="30">
        <f>IF(ISNA(VLOOKUP($A707,'Taxi in times'!$B$2346:$C$3020, 2, 0)), 'ICAO LTO Cycle times'!$D$8,VLOOKUP($A707,'Taxi in times'!$B$2346:$C$3020, 2, 0)*60)</f>
        <v>262.5</v>
      </c>
      <c r="R707" s="30">
        <f>IF(ISNA(VLOOKUP($A707,'Taxi in times'!$B$3020:$C$3684, 2, 0)), 'ICAO LTO Cycle times'!$D$8,VLOOKUP($A707,'Taxi in times'!$B$3020:$C$3684, 2, 0)*60)</f>
        <v>285.42586750788644</v>
      </c>
      <c r="S707" s="30">
        <f>IF(ISNA(VLOOKUP($A707,'Taxi in times'!$B$3684:$C$4389, 2, 0)), 'ICAO LTO Cycle times'!$D$8,VLOOKUP($A707,'Taxi in times'!$B$3684:$C$4389, 2, 0)*60)</f>
        <v>333.26959847036329</v>
      </c>
      <c r="T707" s="30">
        <f>IF(ISNA(VLOOKUP($A707,'Taxi in times'!$B$4389:$C$5084, 2, 0)), 'ICAO LTO Cycle times'!$D$8,VLOOKUP($A707,'Taxi in times'!$B$4389:$C$5084, 2, 0)*60)</f>
        <v>310.94462540716614</v>
      </c>
      <c r="U707" s="30">
        <f>IF(ISNA(VLOOKUP($A707,'Taxi in times'!$B$5085:$C$5749, 2, 0)), 'ICAO LTO Cycle times'!$D$8,VLOOKUP($A707,'Taxi in times'!$B$5085:$C$5749, 2, 0)*60)</f>
        <v>285.98746081504703</v>
      </c>
      <c r="V707" s="30">
        <f>IF(ISNA(VLOOKUP($A707,'Taxi in times'!$B$5750:$C$6509, 2, 0)), 'ICAO LTO Cycle times'!$D$8,VLOOKUP($A707,'Taxi in times'!$B$5750:$C$6509, 2, 0)*60)</f>
        <v>387.02450408401398</v>
      </c>
      <c r="W707" s="30">
        <f>IF(ISNA(VLOOKUP($A707,'Taxi in times'!$B$6510:$C$7239, 2, 0)), 'ICAO LTO Cycle times'!$D$8,VLOOKUP($A707,'Taxi in times'!$B$6510:$C$7239, 2, 0)*60)</f>
        <v>395.67073170731709</v>
      </c>
    </row>
    <row r="708" spans="1:23">
      <c r="A708" s="3" t="s">
        <v>924</v>
      </c>
      <c r="B708" s="30">
        <f>IF(ISNA(VLOOKUP($A708,' Taxi out times'!$B$2:$C$483, 2, 0)), 'ICAO LTO Cycle times'!$D$7,VLOOKUP($A708,' Taxi out times'!$B$2:$C$483, 2, 0)*60)</f>
        <v>1290.5714285714287</v>
      </c>
      <c r="C708" s="30">
        <f>IF(ISNA(VLOOKUP($A708,' Taxi out times'!$B$484:$C$1071, 2, 0)), 'ICAO LTO Cycle times'!$D$7,VLOOKUP($A708,' Taxi out times'!$B$484:$C$1071, 2, 0)*60)</f>
        <v>1336.2616822429907</v>
      </c>
      <c r="D708" s="30">
        <f>IF(ISNA(VLOOKUP($A708,' Taxi out times'!$B$1072:$C$1692, 2, 0)), 'ICAO LTO Cycle times'!$D$7,VLOOKUP($A708,' Taxi out times'!$B$1072:$C$1692, 2, 0)*60)</f>
        <v>1197.8217821782177</v>
      </c>
      <c r="E708" s="30">
        <f>IF(ISNA(VLOOKUP($A708,' Taxi out times'!$B$1693:$C$2329, 2, 0)), 'ICAO LTO Cycle times'!$D$7,VLOOKUP($A708,' Taxi out times'!$B$1693:$C$2329, 2, 0)*60)</f>
        <v>1042.1311475409836</v>
      </c>
      <c r="F708" s="30">
        <f>IF(ISNA(VLOOKUP($A708,' Taxi out times'!$B$2330:$C$2997, 2, 0)), 'ICAO LTO Cycle times'!$D$7,VLOOKUP($A708,' Taxi out times'!$B$2330:$C$2997, 2, 0)*60)</f>
        <v>1067.7994428969359</v>
      </c>
      <c r="G708" s="30">
        <f>IF(ISNA(VLOOKUP($A708,' Taxi out times'!$B$2998:$C$3661, 2, 0)), 'ICAO LTO Cycle times'!$D$7,VLOOKUP($A708,' Taxi out times'!$B$2998:$C$3661, 2, 0)*60)</f>
        <v>1145.36312849162</v>
      </c>
      <c r="H708" s="30">
        <f>IF(ISNA(VLOOKUP($A708,' Taxi out times'!$B$3662:$C$4362, 2, 0)), 'ICAO LTO Cycle times'!$D$7,VLOOKUP($A708,' Taxi out times'!$B$3662:$C$4362, 2, 0)*60)</f>
        <v>1013.4246575342465</v>
      </c>
      <c r="I708" s="30">
        <f>IF(ISNA(VLOOKUP($A708,' Taxi out times'!$B$4363:$C$5052, 2, 0)), 'ICAO LTO Cycle times'!$D$7,VLOOKUP($A708,' Taxi out times'!$B$4363:$C$5052, 2, 0)*60)</f>
        <v>1156.4835164835165</v>
      </c>
      <c r="J708" s="30">
        <f>IF(ISNA(VLOOKUP($A708,' Taxi out times'!$B$5053:$C$5713, 2, 0)), 'ICAO LTO Cycle times'!$D$7,VLOOKUP($A708,' Taxi out times'!$B$5053:$C$5713, 2, 0)*60)</f>
        <v>1053.0747922437672</v>
      </c>
      <c r="K708" s="30">
        <f>IF(ISNA(VLOOKUP($A708,' Taxi out times'!$B$5714:$C$6466, 2, 0)), 'ICAO LTO Cycle times'!$D$7,VLOOKUP($A708,' Taxi out times'!$B$5713:$C$6466, 2, 0)*60)</f>
        <v>1017.0083102493074</v>
      </c>
      <c r="L708" s="30">
        <f>IF(ISNA(VLOOKUP($A708,' Taxi out times'!$B$6467:$C$7195, 2, 0)), 'ICAO LTO Cycle times'!$D$7,VLOOKUP($A708,' Taxi out times'!$B$6467:$C$7195, 2, 0)*60)</f>
        <v>1216.0773480662983</v>
      </c>
      <c r="M708" s="30">
        <f>IF(ISNA(VLOOKUP($A708,'Taxi in times'!$B$2:$C$483, 2, 0)), 'ICAO LTO Cycle times'!$D$8,VLOOKUP($A708,'Taxi in times'!$B$2:$C$483, 2, 0)*60)</f>
        <v>499.28571428571428</v>
      </c>
      <c r="N708" s="30">
        <f>IF(ISNA(VLOOKUP($A708,'Taxi in times'!$B$483:$C$1074, 2, 0)), 'ICAO LTO Cycle times'!$D$8,VLOOKUP($A708,'Taxi in times'!$B$483:$C$1074, 2, 0)*60)</f>
        <v>817.35294117647061</v>
      </c>
      <c r="O708" s="30">
        <f>IF(ISNA(VLOOKUP($A708,'Taxi in times'!$B$1074:$C$1700, 2, 0)), 'ICAO LTO Cycle times'!$D$8,VLOOKUP($A708,'Taxi in times'!$B$1074:$C$1700, 2, 0)*60)</f>
        <v>825.47368421052636</v>
      </c>
      <c r="P708" s="30">
        <f>IF(ISNA(VLOOKUP($A708,'Taxi in times'!$B$1700:$C$2346, 2, 0)), 'ICAO LTO Cycle times'!$D$8,VLOOKUP($A708,'Taxi in times'!$B$1700:$C$2346, 2, 0)*60)</f>
        <v>697.03910614525137</v>
      </c>
      <c r="Q708" s="30">
        <f>IF(ISNA(VLOOKUP($A708,'Taxi in times'!$B$2346:$C$3020, 2, 0)), 'ICAO LTO Cycle times'!$D$8,VLOOKUP($A708,'Taxi in times'!$B$2346:$C$3020, 2, 0)*60)</f>
        <v>605.8011049723757</v>
      </c>
      <c r="R708" s="30">
        <f>IF(ISNA(VLOOKUP($A708,'Taxi in times'!$B$3020:$C$3684, 2, 0)), 'ICAO LTO Cycle times'!$D$8,VLOOKUP($A708,'Taxi in times'!$B$3020:$C$3684, 2, 0)*60)</f>
        <v>504.66472303206996</v>
      </c>
      <c r="S708" s="30">
        <f>IF(ISNA(VLOOKUP($A708,'Taxi in times'!$B$3684:$C$4389, 2, 0)), 'ICAO LTO Cycle times'!$D$8,VLOOKUP($A708,'Taxi in times'!$B$3684:$C$4389, 2, 0)*60)</f>
        <v>378.30508474576271</v>
      </c>
      <c r="T708" s="30">
        <f>IF(ISNA(VLOOKUP($A708,'Taxi in times'!$B$4389:$C$5084, 2, 0)), 'ICAO LTO Cycle times'!$D$8,VLOOKUP($A708,'Taxi in times'!$B$4389:$C$5084, 2, 0)*60)</f>
        <v>308.33333333333337</v>
      </c>
      <c r="U708" s="30">
        <f>IF(ISNA(VLOOKUP($A708,'Taxi in times'!$B$5085:$C$5749, 2, 0)), 'ICAO LTO Cycle times'!$D$8,VLOOKUP($A708,'Taxi in times'!$B$5085:$C$5749, 2, 0)*60)</f>
        <v>333.48441926345606</v>
      </c>
      <c r="V708" s="30">
        <f>IF(ISNA(VLOOKUP($A708,'Taxi in times'!$B$5750:$C$6509, 2, 0)), 'ICAO LTO Cycle times'!$D$8,VLOOKUP($A708,'Taxi in times'!$B$5750:$C$6509, 2, 0)*60)</f>
        <v>376.92737430167597</v>
      </c>
      <c r="W708" s="30">
        <f>IF(ISNA(VLOOKUP($A708,'Taxi in times'!$B$6510:$C$7239, 2, 0)), 'ICAO LTO Cycle times'!$D$8,VLOOKUP($A708,'Taxi in times'!$B$6510:$C$7239, 2, 0)*60)</f>
        <v>388.24512534818939</v>
      </c>
    </row>
    <row r="709" spans="1:23">
      <c r="A709" s="3" t="s">
        <v>1084</v>
      </c>
      <c r="B709" s="30">
        <f>IF(ISNA(VLOOKUP($A709,' Taxi out times'!$B$2:$C$483, 2, 0)), 'ICAO LTO Cycle times'!$D$7,VLOOKUP($A709,' Taxi out times'!$B$2:$C$483, 2, 0)*60)</f>
        <v>1140</v>
      </c>
      <c r="C709" s="30">
        <f>IF(ISNA(VLOOKUP($A709,' Taxi out times'!$B$484:$C$1071, 2, 0)), 'ICAO LTO Cycle times'!$D$7,VLOOKUP($A709,' Taxi out times'!$B$484:$C$1071, 2, 0)*60)</f>
        <v>1140</v>
      </c>
      <c r="D709" s="30">
        <f>IF(ISNA(VLOOKUP($A709,' Taxi out times'!$B$1072:$C$1692, 2, 0)), 'ICAO LTO Cycle times'!$D$7,VLOOKUP($A709,' Taxi out times'!$B$1072:$C$1692, 2, 0)*60)</f>
        <v>1140</v>
      </c>
      <c r="E709" s="30">
        <f>IF(ISNA(VLOOKUP($A709,' Taxi out times'!$B$1693:$C$2329, 2, 0)), 'ICAO LTO Cycle times'!$D$7,VLOOKUP($A709,' Taxi out times'!$B$1693:$C$2329, 2, 0)*60)</f>
        <v>1140</v>
      </c>
      <c r="F709" s="30">
        <f>IF(ISNA(VLOOKUP($A709,' Taxi out times'!$B$2330:$C$2997, 2, 0)), 'ICAO LTO Cycle times'!$D$7,VLOOKUP($A709,' Taxi out times'!$B$2330:$C$2997, 2, 0)*60)</f>
        <v>1140</v>
      </c>
      <c r="G709" s="30">
        <f>IF(ISNA(VLOOKUP($A709,' Taxi out times'!$B$2998:$C$3661, 2, 0)), 'ICAO LTO Cycle times'!$D$7,VLOOKUP($A709,' Taxi out times'!$B$2998:$C$3661, 2, 0)*60)</f>
        <v>1140</v>
      </c>
      <c r="H709" s="30">
        <f>IF(ISNA(VLOOKUP($A709,' Taxi out times'!$B$3662:$C$4362, 2, 0)), 'ICAO LTO Cycle times'!$D$7,VLOOKUP($A709,' Taxi out times'!$B$3662:$C$4362, 2, 0)*60)</f>
        <v>891.92307692307691</v>
      </c>
      <c r="I709" s="30">
        <f>IF(ISNA(VLOOKUP($A709,' Taxi out times'!$B$4363:$C$5052, 2, 0)), 'ICAO LTO Cycle times'!$D$7,VLOOKUP($A709,' Taxi out times'!$B$4363:$C$5052, 2, 0)*60)</f>
        <v>941.79104477611941</v>
      </c>
      <c r="J709" s="30">
        <f>IF(ISNA(VLOOKUP($A709,' Taxi out times'!$B$5053:$C$5713, 2, 0)), 'ICAO LTO Cycle times'!$D$7,VLOOKUP($A709,' Taxi out times'!$B$5053:$C$5713, 2, 0)*60)</f>
        <v>941.44927536231887</v>
      </c>
      <c r="K709" s="30">
        <f>IF(ISNA(VLOOKUP($A709,' Taxi out times'!$B$5714:$C$6466, 2, 0)), 'ICAO LTO Cycle times'!$D$7,VLOOKUP($A709,' Taxi out times'!$B$5713:$C$6466, 2, 0)*60)</f>
        <v>884.19512195121945</v>
      </c>
      <c r="L709" s="30">
        <f>IF(ISNA(VLOOKUP($A709,' Taxi out times'!$B$6467:$C$7195, 2, 0)), 'ICAO LTO Cycle times'!$D$7,VLOOKUP($A709,' Taxi out times'!$B$6467:$C$7195, 2, 0)*60)</f>
        <v>915.43689320388353</v>
      </c>
      <c r="M709" s="30">
        <f>IF(ISNA(VLOOKUP($A709,'Taxi in times'!$B$2:$C$483, 2, 0)), 'ICAO LTO Cycle times'!$D$8,VLOOKUP($A709,'Taxi in times'!$B$2:$C$483, 2, 0)*60)</f>
        <v>420</v>
      </c>
      <c r="N709" s="30">
        <f>IF(ISNA(VLOOKUP($A709,'Taxi in times'!$B$483:$C$1074, 2, 0)), 'ICAO LTO Cycle times'!$D$8,VLOOKUP($A709,'Taxi in times'!$B$483:$C$1074, 2, 0)*60)</f>
        <v>420</v>
      </c>
      <c r="O709" s="30">
        <f>IF(ISNA(VLOOKUP($A709,'Taxi in times'!$B$1074:$C$1700, 2, 0)), 'ICAO LTO Cycle times'!$D$8,VLOOKUP($A709,'Taxi in times'!$B$1074:$C$1700, 2, 0)*60)</f>
        <v>420</v>
      </c>
      <c r="P709" s="30">
        <f>IF(ISNA(VLOOKUP($A709,'Taxi in times'!$B$1700:$C$2346, 2, 0)), 'ICAO LTO Cycle times'!$D$8,VLOOKUP($A709,'Taxi in times'!$B$1700:$C$2346, 2, 0)*60)</f>
        <v>420</v>
      </c>
      <c r="Q709" s="30">
        <f>IF(ISNA(VLOOKUP($A709,'Taxi in times'!$B$2346:$C$3020, 2, 0)), 'ICAO LTO Cycle times'!$D$8,VLOOKUP($A709,'Taxi in times'!$B$2346:$C$3020, 2, 0)*60)</f>
        <v>420</v>
      </c>
      <c r="R709" s="30">
        <f>IF(ISNA(VLOOKUP($A709,'Taxi in times'!$B$3020:$C$3684, 2, 0)), 'ICAO LTO Cycle times'!$D$8,VLOOKUP($A709,'Taxi in times'!$B$3020:$C$3684, 2, 0)*60)</f>
        <v>420</v>
      </c>
      <c r="S709" s="30">
        <f>IF(ISNA(VLOOKUP($A709,'Taxi in times'!$B$3684:$C$4389, 2, 0)), 'ICAO LTO Cycle times'!$D$8,VLOOKUP($A709,'Taxi in times'!$B$3684:$C$4389, 2, 0)*60)</f>
        <v>420</v>
      </c>
      <c r="T709" s="30">
        <f>IF(ISNA(VLOOKUP($A709,'Taxi in times'!$B$4389:$C$5084, 2, 0)), 'ICAO LTO Cycle times'!$D$8,VLOOKUP($A709,'Taxi in times'!$B$4389:$C$5084, 2, 0)*60)</f>
        <v>420</v>
      </c>
      <c r="U709" s="30">
        <f>IF(ISNA(VLOOKUP($A709,'Taxi in times'!$B$5085:$C$5749, 2, 0)), 'ICAO LTO Cycle times'!$D$8,VLOOKUP($A709,'Taxi in times'!$B$5085:$C$5749, 2, 0)*60)</f>
        <v>420</v>
      </c>
      <c r="V709" s="30">
        <f>IF(ISNA(VLOOKUP($A709,'Taxi in times'!$B$5750:$C$6509, 2, 0)), 'ICAO LTO Cycle times'!$D$8,VLOOKUP($A709,'Taxi in times'!$B$5750:$C$6509, 2, 0)*60)</f>
        <v>420</v>
      </c>
      <c r="W709" s="30">
        <f>IF(ISNA(VLOOKUP($A709,'Taxi in times'!$B$6510:$C$7239, 2, 0)), 'ICAO LTO Cycle times'!$D$8,VLOOKUP($A709,'Taxi in times'!$B$6510:$C$7239, 2, 0)*60)</f>
        <v>420</v>
      </c>
    </row>
    <row r="710" spans="1:23">
      <c r="A710" s="3" t="s">
        <v>925</v>
      </c>
      <c r="B710" s="30">
        <f>IF(ISNA(VLOOKUP($A710,' Taxi out times'!$B$2:$C$483, 2, 0)), 'ICAO LTO Cycle times'!$D$7,VLOOKUP($A710,' Taxi out times'!$B$2:$C$483, 2, 0)*60)</f>
        <v>1140</v>
      </c>
      <c r="C710" s="30">
        <f>IF(ISNA(VLOOKUP($A710,' Taxi out times'!$B$484:$C$1071, 2, 0)), 'ICAO LTO Cycle times'!$D$7,VLOOKUP($A710,' Taxi out times'!$B$484:$C$1071, 2, 0)*60)</f>
        <v>1140</v>
      </c>
      <c r="D710" s="30">
        <f>IF(ISNA(VLOOKUP($A710,' Taxi out times'!$B$1072:$C$1692, 2, 0)), 'ICAO LTO Cycle times'!$D$7,VLOOKUP($A710,' Taxi out times'!$B$1072:$C$1692, 2, 0)*60)</f>
        <v>1140</v>
      </c>
      <c r="E710" s="30">
        <f>IF(ISNA(VLOOKUP($A710,' Taxi out times'!$B$1693:$C$2329, 2, 0)), 'ICAO LTO Cycle times'!$D$7,VLOOKUP($A710,' Taxi out times'!$B$1693:$C$2329, 2, 0)*60)</f>
        <v>1140</v>
      </c>
      <c r="F710" s="30">
        <f>IF(ISNA(VLOOKUP($A710,' Taxi out times'!$B$2330:$C$2997, 2, 0)), 'ICAO LTO Cycle times'!$D$7,VLOOKUP($A710,' Taxi out times'!$B$2330:$C$2997, 2, 0)*60)</f>
        <v>714.11764705882354</v>
      </c>
      <c r="G710" s="30">
        <f>IF(ISNA(VLOOKUP($A710,' Taxi out times'!$B$2998:$C$3661, 2, 0)), 'ICAO LTO Cycle times'!$D$7,VLOOKUP($A710,' Taxi out times'!$B$2998:$C$3661, 2, 0)*60)</f>
        <v>1140</v>
      </c>
      <c r="H710" s="30">
        <f>IF(ISNA(VLOOKUP($A710,' Taxi out times'!$B$3662:$C$4362, 2, 0)), 'ICAO LTO Cycle times'!$D$7,VLOOKUP($A710,' Taxi out times'!$B$3662:$C$4362, 2, 0)*60)</f>
        <v>1140</v>
      </c>
      <c r="I710" s="30">
        <f>IF(ISNA(VLOOKUP($A710,' Taxi out times'!$B$4363:$C$5052, 2, 0)), 'ICAO LTO Cycle times'!$D$7,VLOOKUP($A710,' Taxi out times'!$B$4363:$C$5052, 2, 0)*60)</f>
        <v>1140</v>
      </c>
      <c r="J710" s="30">
        <f>IF(ISNA(VLOOKUP($A710,' Taxi out times'!$B$5053:$C$5713, 2, 0)), 'ICAO LTO Cycle times'!$D$7,VLOOKUP($A710,' Taxi out times'!$B$5053:$C$5713, 2, 0)*60)</f>
        <v>1140</v>
      </c>
      <c r="K710" s="30">
        <f>IF(ISNA(VLOOKUP($A710,' Taxi out times'!$B$5714:$C$6466, 2, 0)), 'ICAO LTO Cycle times'!$D$7,VLOOKUP($A710,' Taxi out times'!$B$5713:$C$6466, 2, 0)*60)</f>
        <v>811.0344827586207</v>
      </c>
      <c r="L710" s="30">
        <f>IF(ISNA(VLOOKUP($A710,' Taxi out times'!$B$6467:$C$7195, 2, 0)), 'ICAO LTO Cycle times'!$D$7,VLOOKUP($A710,' Taxi out times'!$B$6467:$C$7195, 2, 0)*60)</f>
        <v>1140</v>
      </c>
      <c r="M710" s="30">
        <f>IF(ISNA(VLOOKUP($A710,'Taxi in times'!$B$2:$C$483, 2, 0)), 'ICAO LTO Cycle times'!$D$8,VLOOKUP($A710,'Taxi in times'!$B$2:$C$483, 2, 0)*60)</f>
        <v>420</v>
      </c>
      <c r="N710" s="30">
        <f>IF(ISNA(VLOOKUP($A710,'Taxi in times'!$B$483:$C$1074, 2, 0)), 'ICAO LTO Cycle times'!$D$8,VLOOKUP($A710,'Taxi in times'!$B$483:$C$1074, 2, 0)*60)</f>
        <v>420</v>
      </c>
      <c r="O710" s="30">
        <f>IF(ISNA(VLOOKUP($A710,'Taxi in times'!$B$1074:$C$1700, 2, 0)), 'ICAO LTO Cycle times'!$D$8,VLOOKUP($A710,'Taxi in times'!$B$1074:$C$1700, 2, 0)*60)</f>
        <v>420</v>
      </c>
      <c r="P710" s="30">
        <f>IF(ISNA(VLOOKUP($A710,'Taxi in times'!$B$1700:$C$2346, 2, 0)), 'ICAO LTO Cycle times'!$D$8,VLOOKUP($A710,'Taxi in times'!$B$1700:$C$2346, 2, 0)*60)</f>
        <v>420</v>
      </c>
      <c r="Q710" s="30">
        <f>IF(ISNA(VLOOKUP($A710,'Taxi in times'!$B$2346:$C$3020, 2, 0)), 'ICAO LTO Cycle times'!$D$8,VLOOKUP($A710,'Taxi in times'!$B$2346:$C$3020, 2, 0)*60)</f>
        <v>420</v>
      </c>
      <c r="R710" s="30">
        <f>IF(ISNA(VLOOKUP($A710,'Taxi in times'!$B$3020:$C$3684, 2, 0)), 'ICAO LTO Cycle times'!$D$8,VLOOKUP($A710,'Taxi in times'!$B$3020:$C$3684, 2, 0)*60)</f>
        <v>420</v>
      </c>
      <c r="S710" s="30">
        <f>IF(ISNA(VLOOKUP($A710,'Taxi in times'!$B$3684:$C$4389, 2, 0)), 'ICAO LTO Cycle times'!$D$8,VLOOKUP($A710,'Taxi in times'!$B$3684:$C$4389, 2, 0)*60)</f>
        <v>420</v>
      </c>
      <c r="T710" s="30">
        <f>IF(ISNA(VLOOKUP($A710,'Taxi in times'!$B$4389:$C$5084, 2, 0)), 'ICAO LTO Cycle times'!$D$8,VLOOKUP($A710,'Taxi in times'!$B$4389:$C$5084, 2, 0)*60)</f>
        <v>420</v>
      </c>
      <c r="U710" s="30">
        <f>IF(ISNA(VLOOKUP($A710,'Taxi in times'!$B$5085:$C$5749, 2, 0)), 'ICAO LTO Cycle times'!$D$8,VLOOKUP($A710,'Taxi in times'!$B$5085:$C$5749, 2, 0)*60)</f>
        <v>420</v>
      </c>
      <c r="V710" s="30">
        <f>IF(ISNA(VLOOKUP($A710,'Taxi in times'!$B$5750:$C$6509, 2, 0)), 'ICAO LTO Cycle times'!$D$8,VLOOKUP($A710,'Taxi in times'!$B$5750:$C$6509, 2, 0)*60)</f>
        <v>260.33898305084745</v>
      </c>
      <c r="W710" s="30">
        <f>IF(ISNA(VLOOKUP($A710,'Taxi in times'!$B$6510:$C$7239, 2, 0)), 'ICAO LTO Cycle times'!$D$8,VLOOKUP($A710,'Taxi in times'!$B$6510:$C$7239, 2, 0)*60)</f>
        <v>420</v>
      </c>
    </row>
    <row r="711" spans="1:23">
      <c r="A711" s="3" t="s">
        <v>926</v>
      </c>
      <c r="B711" s="30">
        <f>IF(ISNA(VLOOKUP($A711,' Taxi out times'!$B$2:$C$483, 2, 0)), 'ICAO LTO Cycle times'!$D$7,VLOOKUP($A711,' Taxi out times'!$B$2:$C$483, 2, 0)*60)</f>
        <v>1118.8799999999999</v>
      </c>
      <c r="C711" s="30">
        <f>IF(ISNA(VLOOKUP($A711,' Taxi out times'!$B$484:$C$1071, 2, 0)), 'ICAO LTO Cycle times'!$D$7,VLOOKUP($A711,' Taxi out times'!$B$484:$C$1071, 2, 0)*60)</f>
        <v>952.75049115913555</v>
      </c>
      <c r="D711" s="30">
        <f>IF(ISNA(VLOOKUP($A711,' Taxi out times'!$B$1072:$C$1692, 2, 0)), 'ICAO LTO Cycle times'!$D$7,VLOOKUP($A711,' Taxi out times'!$B$1072:$C$1692, 2, 0)*60)</f>
        <v>861.0976744186047</v>
      </c>
      <c r="E711" s="30">
        <f>IF(ISNA(VLOOKUP($A711,' Taxi out times'!$B$1693:$C$2329, 2, 0)), 'ICAO LTO Cycle times'!$D$7,VLOOKUP($A711,' Taxi out times'!$B$1693:$C$2329, 2, 0)*60)</f>
        <v>876.90265486725662</v>
      </c>
      <c r="F711" s="30">
        <f>IF(ISNA(VLOOKUP($A711,' Taxi out times'!$B$2330:$C$2997, 2, 0)), 'ICAO LTO Cycle times'!$D$7,VLOOKUP($A711,' Taxi out times'!$B$2330:$C$2997, 2, 0)*60)</f>
        <v>955.96299411269968</v>
      </c>
      <c r="G711" s="30">
        <f>IF(ISNA(VLOOKUP($A711,' Taxi out times'!$B$2998:$C$3661, 2, 0)), 'ICAO LTO Cycle times'!$D$7,VLOOKUP($A711,' Taxi out times'!$B$2998:$C$3661, 2, 0)*60)</f>
        <v>930.55555555555554</v>
      </c>
      <c r="H711" s="30">
        <f>IF(ISNA(VLOOKUP($A711,' Taxi out times'!$B$3662:$C$4362, 2, 0)), 'ICAO LTO Cycle times'!$D$7,VLOOKUP($A711,' Taxi out times'!$B$3662:$C$4362, 2, 0)*60)</f>
        <v>952.964824120603</v>
      </c>
      <c r="I711" s="30">
        <f>IF(ISNA(VLOOKUP($A711,' Taxi out times'!$B$4363:$C$5052, 2, 0)), 'ICAO LTO Cycle times'!$D$7,VLOOKUP($A711,' Taxi out times'!$B$4363:$C$5052, 2, 0)*60)</f>
        <v>978.64176570458415</v>
      </c>
      <c r="J711" s="30">
        <f>IF(ISNA(VLOOKUP($A711,' Taxi out times'!$B$5053:$C$5713, 2, 0)), 'ICAO LTO Cycle times'!$D$7,VLOOKUP($A711,' Taxi out times'!$B$5053:$C$5713, 2, 0)*60)</f>
        <v>908.17120622568086</v>
      </c>
      <c r="K711" s="30">
        <f>IF(ISNA(VLOOKUP($A711,' Taxi out times'!$B$5714:$C$6466, 2, 0)), 'ICAO LTO Cycle times'!$D$7,VLOOKUP($A711,' Taxi out times'!$B$5713:$C$6466, 2, 0)*60)</f>
        <v>939.7478176527643</v>
      </c>
      <c r="L711" s="30">
        <f>IF(ISNA(VLOOKUP($A711,' Taxi out times'!$B$6467:$C$7195, 2, 0)), 'ICAO LTO Cycle times'!$D$7,VLOOKUP($A711,' Taxi out times'!$B$6467:$C$7195, 2, 0)*60)</f>
        <v>903.77528089887642</v>
      </c>
      <c r="M711" s="30">
        <f>IF(ISNA(VLOOKUP($A711,'Taxi in times'!$B$2:$C$483, 2, 0)), 'ICAO LTO Cycle times'!$D$8,VLOOKUP($A711,'Taxi in times'!$B$2:$C$483, 2, 0)*60)</f>
        <v>397.00680272108843</v>
      </c>
      <c r="N711" s="30">
        <f>IF(ISNA(VLOOKUP($A711,'Taxi in times'!$B$483:$C$1074, 2, 0)), 'ICAO LTO Cycle times'!$D$8,VLOOKUP($A711,'Taxi in times'!$B$483:$C$1074, 2, 0)*60)</f>
        <v>416.91011235955057</v>
      </c>
      <c r="O711" s="30">
        <f>IF(ISNA(VLOOKUP($A711,'Taxi in times'!$B$1074:$C$1700, 2, 0)), 'ICAO LTO Cycle times'!$D$8,VLOOKUP($A711,'Taxi in times'!$B$1074:$C$1700, 2, 0)*60)</f>
        <v>371.3754646840149</v>
      </c>
      <c r="P711" s="30">
        <f>IF(ISNA(VLOOKUP($A711,'Taxi in times'!$B$1700:$C$2346, 2, 0)), 'ICAO LTO Cycle times'!$D$8,VLOOKUP($A711,'Taxi in times'!$B$1700:$C$2346, 2, 0)*60)</f>
        <v>381.38163437236733</v>
      </c>
      <c r="Q711" s="30">
        <f>IF(ISNA(VLOOKUP($A711,'Taxi in times'!$B$2346:$C$3020, 2, 0)), 'ICAO LTO Cycle times'!$D$8,VLOOKUP($A711,'Taxi in times'!$B$2346:$C$3020, 2, 0)*60)</f>
        <v>378.40963855421688</v>
      </c>
      <c r="R711" s="30">
        <f>IF(ISNA(VLOOKUP($A711,'Taxi in times'!$B$3020:$C$3684, 2, 0)), 'ICAO LTO Cycle times'!$D$8,VLOOKUP($A711,'Taxi in times'!$B$3020:$C$3684, 2, 0)*60)</f>
        <v>387.9967023907667</v>
      </c>
      <c r="S711" s="30">
        <f>IF(ISNA(VLOOKUP($A711,'Taxi in times'!$B$3684:$C$4389, 2, 0)), 'ICAO LTO Cycle times'!$D$8,VLOOKUP($A711,'Taxi in times'!$B$3684:$C$4389, 2, 0)*60)</f>
        <v>415.62111801242236</v>
      </c>
      <c r="T711" s="30">
        <f>IF(ISNA(VLOOKUP($A711,'Taxi in times'!$B$4389:$C$5084, 2, 0)), 'ICAO LTO Cycle times'!$D$8,VLOOKUP($A711,'Taxi in times'!$B$4389:$C$5084, 2, 0)*60)</f>
        <v>487.78702163061564</v>
      </c>
      <c r="U711" s="30">
        <f>IF(ISNA(VLOOKUP($A711,'Taxi in times'!$B$5085:$C$5749, 2, 0)), 'ICAO LTO Cycle times'!$D$8,VLOOKUP($A711,'Taxi in times'!$B$5085:$C$5749, 2, 0)*60)</f>
        <v>349.43248532289624</v>
      </c>
      <c r="V711" s="30">
        <f>IF(ISNA(VLOOKUP($A711,'Taxi in times'!$B$5750:$C$6509, 2, 0)), 'ICAO LTO Cycle times'!$D$8,VLOOKUP($A711,'Taxi in times'!$B$5750:$C$6509, 2, 0)*60)</f>
        <v>341.14451988360815</v>
      </c>
      <c r="W711" s="30">
        <f>IF(ISNA(VLOOKUP($A711,'Taxi in times'!$B$6510:$C$7239, 2, 0)), 'ICAO LTO Cycle times'!$D$8,VLOOKUP($A711,'Taxi in times'!$B$6510:$C$7239, 2, 0)*60)</f>
        <v>372</v>
      </c>
    </row>
    <row r="712" spans="1:23">
      <c r="A712" s="3" t="s">
        <v>927</v>
      </c>
      <c r="B712" s="30">
        <f>IF(ISNA(VLOOKUP($A712,' Taxi out times'!$B$2:$C$483, 2, 0)), 'ICAO LTO Cycle times'!$D$7,VLOOKUP($A712,' Taxi out times'!$B$2:$C$483, 2, 0)*60)</f>
        <v>1140</v>
      </c>
      <c r="C712" s="30">
        <f>IF(ISNA(VLOOKUP($A712,' Taxi out times'!$B$484:$C$1071, 2, 0)), 'ICAO LTO Cycle times'!$D$7,VLOOKUP($A712,' Taxi out times'!$B$484:$C$1071, 2, 0)*60)</f>
        <v>1140</v>
      </c>
      <c r="D712" s="30">
        <f>IF(ISNA(VLOOKUP($A712,' Taxi out times'!$B$1072:$C$1692, 2, 0)), 'ICAO LTO Cycle times'!$D$7,VLOOKUP($A712,' Taxi out times'!$B$1072:$C$1692, 2, 0)*60)</f>
        <v>1140</v>
      </c>
      <c r="E712" s="30">
        <f>IF(ISNA(VLOOKUP($A712,' Taxi out times'!$B$1693:$C$2329, 2, 0)), 'ICAO LTO Cycle times'!$D$7,VLOOKUP($A712,' Taxi out times'!$B$1693:$C$2329, 2, 0)*60)</f>
        <v>1140</v>
      </c>
      <c r="F712" s="30">
        <f>IF(ISNA(VLOOKUP($A712,' Taxi out times'!$B$2330:$C$2997, 2, 0)), 'ICAO LTO Cycle times'!$D$7,VLOOKUP($A712,' Taxi out times'!$B$2330:$C$2997, 2, 0)*60)</f>
        <v>943.10679611650494</v>
      </c>
      <c r="G712" s="30">
        <f>IF(ISNA(VLOOKUP($A712,' Taxi out times'!$B$2998:$C$3661, 2, 0)), 'ICAO LTO Cycle times'!$D$7,VLOOKUP($A712,' Taxi out times'!$B$2998:$C$3661, 2, 0)*60)</f>
        <v>893.38983050847457</v>
      </c>
      <c r="H712" s="30">
        <f>IF(ISNA(VLOOKUP($A712,' Taxi out times'!$B$3662:$C$4362, 2, 0)), 'ICAO LTO Cycle times'!$D$7,VLOOKUP($A712,' Taxi out times'!$B$3662:$C$4362, 2, 0)*60)</f>
        <v>820</v>
      </c>
      <c r="I712" s="30">
        <f>IF(ISNA(VLOOKUP($A712,' Taxi out times'!$B$4363:$C$5052, 2, 0)), 'ICAO LTO Cycle times'!$D$7,VLOOKUP($A712,' Taxi out times'!$B$4363:$C$5052, 2, 0)*60)</f>
        <v>838.94117647058829</v>
      </c>
      <c r="J712" s="30">
        <f>IF(ISNA(VLOOKUP($A712,' Taxi out times'!$B$5053:$C$5713, 2, 0)), 'ICAO LTO Cycle times'!$D$7,VLOOKUP($A712,' Taxi out times'!$B$5053:$C$5713, 2, 0)*60)</f>
        <v>890.94339622641508</v>
      </c>
      <c r="K712" s="30">
        <f>IF(ISNA(VLOOKUP($A712,' Taxi out times'!$B$5714:$C$6466, 2, 0)), 'ICAO LTO Cycle times'!$D$7,VLOOKUP($A712,' Taxi out times'!$B$5713:$C$6466, 2, 0)*60)</f>
        <v>683.80952380952385</v>
      </c>
      <c r="L712" s="30">
        <f>IF(ISNA(VLOOKUP($A712,' Taxi out times'!$B$6467:$C$7195, 2, 0)), 'ICAO LTO Cycle times'!$D$7,VLOOKUP($A712,' Taxi out times'!$B$6467:$C$7195, 2, 0)*60)</f>
        <v>1140</v>
      </c>
      <c r="M712" s="30">
        <f>IF(ISNA(VLOOKUP($A712,'Taxi in times'!$B$2:$C$483, 2, 0)), 'ICAO LTO Cycle times'!$D$8,VLOOKUP($A712,'Taxi in times'!$B$2:$C$483, 2, 0)*60)</f>
        <v>420</v>
      </c>
      <c r="N712" s="30">
        <f>IF(ISNA(VLOOKUP($A712,'Taxi in times'!$B$483:$C$1074, 2, 0)), 'ICAO LTO Cycle times'!$D$8,VLOOKUP($A712,'Taxi in times'!$B$483:$C$1074, 2, 0)*60)</f>
        <v>420</v>
      </c>
      <c r="O712" s="30">
        <f>IF(ISNA(VLOOKUP($A712,'Taxi in times'!$B$1074:$C$1700, 2, 0)), 'ICAO LTO Cycle times'!$D$8,VLOOKUP($A712,'Taxi in times'!$B$1074:$C$1700, 2, 0)*60)</f>
        <v>266.21052631578948</v>
      </c>
      <c r="P712" s="30">
        <f>IF(ISNA(VLOOKUP($A712,'Taxi in times'!$B$1700:$C$2346, 2, 0)), 'ICAO LTO Cycle times'!$D$8,VLOOKUP($A712,'Taxi in times'!$B$1700:$C$2346, 2, 0)*60)</f>
        <v>250.37593984962405</v>
      </c>
      <c r="Q712" s="30">
        <f>IF(ISNA(VLOOKUP($A712,'Taxi in times'!$B$2346:$C$3020, 2, 0)), 'ICAO LTO Cycle times'!$D$8,VLOOKUP($A712,'Taxi in times'!$B$2346:$C$3020, 2, 0)*60)</f>
        <v>220.58823529411762</v>
      </c>
      <c r="R712" s="30">
        <f>IF(ISNA(VLOOKUP($A712,'Taxi in times'!$B$3020:$C$3684, 2, 0)), 'ICAO LTO Cycle times'!$D$8,VLOOKUP($A712,'Taxi in times'!$B$3020:$C$3684, 2, 0)*60)</f>
        <v>248.78048780487805</v>
      </c>
      <c r="S712" s="30">
        <f>IF(ISNA(VLOOKUP($A712,'Taxi in times'!$B$3684:$C$4389, 2, 0)), 'ICAO LTO Cycle times'!$D$8,VLOOKUP($A712,'Taxi in times'!$B$3684:$C$4389, 2, 0)*60)</f>
        <v>231.3</v>
      </c>
      <c r="T712" s="30">
        <f>IF(ISNA(VLOOKUP($A712,'Taxi in times'!$B$4389:$C$5084, 2, 0)), 'ICAO LTO Cycle times'!$D$8,VLOOKUP($A712,'Taxi in times'!$B$4389:$C$5084, 2, 0)*60)</f>
        <v>238.09090909090909</v>
      </c>
      <c r="U712" s="30">
        <f>IF(ISNA(VLOOKUP($A712,'Taxi in times'!$B$5085:$C$5749, 2, 0)), 'ICAO LTO Cycle times'!$D$8,VLOOKUP($A712,'Taxi in times'!$B$5085:$C$5749, 2, 0)*60)</f>
        <v>248.39378238341968</v>
      </c>
      <c r="V712" s="30">
        <f>IF(ISNA(VLOOKUP($A712,'Taxi in times'!$B$5750:$C$6509, 2, 0)), 'ICAO LTO Cycle times'!$D$8,VLOOKUP($A712,'Taxi in times'!$B$5750:$C$6509, 2, 0)*60)</f>
        <v>274.08284023668642</v>
      </c>
      <c r="W712" s="30">
        <f>IF(ISNA(VLOOKUP($A712,'Taxi in times'!$B$6510:$C$7239, 2, 0)), 'ICAO LTO Cycle times'!$D$8,VLOOKUP($A712,'Taxi in times'!$B$6510:$C$7239, 2, 0)*60)</f>
        <v>277.69230769230774</v>
      </c>
    </row>
    <row r="713" spans="1:23">
      <c r="A713" s="3" t="s">
        <v>928</v>
      </c>
      <c r="B713" s="30">
        <f>IF(ISNA(VLOOKUP($A713,' Taxi out times'!$B$2:$C$483, 2, 0)), 'ICAO LTO Cycle times'!$D$7,VLOOKUP($A713,' Taxi out times'!$B$2:$C$483, 2, 0)*60)</f>
        <v>1140</v>
      </c>
      <c r="C713" s="30">
        <f>IF(ISNA(VLOOKUP($A713,' Taxi out times'!$B$484:$C$1071, 2, 0)), 'ICAO LTO Cycle times'!$D$7,VLOOKUP($A713,' Taxi out times'!$B$484:$C$1071, 2, 0)*60)</f>
        <v>746.84210526315792</v>
      </c>
      <c r="D713" s="30">
        <f>IF(ISNA(VLOOKUP($A713,' Taxi out times'!$B$1072:$C$1692, 2, 0)), 'ICAO LTO Cycle times'!$D$7,VLOOKUP($A713,' Taxi out times'!$B$1072:$C$1692, 2, 0)*60)</f>
        <v>722.91262135922329</v>
      </c>
      <c r="E713" s="30">
        <f>IF(ISNA(VLOOKUP($A713,' Taxi out times'!$B$1693:$C$2329, 2, 0)), 'ICAO LTO Cycle times'!$D$7,VLOOKUP($A713,' Taxi out times'!$B$1693:$C$2329, 2, 0)*60)</f>
        <v>716.51376146788994</v>
      </c>
      <c r="F713" s="30">
        <f>IF(ISNA(VLOOKUP($A713,' Taxi out times'!$B$2330:$C$2997, 2, 0)), 'ICAO LTO Cycle times'!$D$7,VLOOKUP($A713,' Taxi out times'!$B$2330:$C$2997, 2, 0)*60)</f>
        <v>739.52542372881362</v>
      </c>
      <c r="G713" s="30">
        <f>IF(ISNA(VLOOKUP($A713,' Taxi out times'!$B$2998:$C$3661, 2, 0)), 'ICAO LTO Cycle times'!$D$7,VLOOKUP($A713,' Taxi out times'!$B$2998:$C$3661, 2, 0)*60)</f>
        <v>735.44554455445541</v>
      </c>
      <c r="H713" s="30">
        <f>IF(ISNA(VLOOKUP($A713,' Taxi out times'!$B$3662:$C$4362, 2, 0)), 'ICAO LTO Cycle times'!$D$7,VLOOKUP($A713,' Taxi out times'!$B$3662:$C$4362, 2, 0)*60)</f>
        <v>709.70711297071125</v>
      </c>
      <c r="I713" s="30">
        <f>IF(ISNA(VLOOKUP($A713,' Taxi out times'!$B$4363:$C$5052, 2, 0)), 'ICAO LTO Cycle times'!$D$7,VLOOKUP($A713,' Taxi out times'!$B$4363:$C$5052, 2, 0)*60)</f>
        <v>699.40298507462683</v>
      </c>
      <c r="J713" s="30">
        <f>IF(ISNA(VLOOKUP($A713,' Taxi out times'!$B$5053:$C$5713, 2, 0)), 'ICAO LTO Cycle times'!$D$7,VLOOKUP($A713,' Taxi out times'!$B$5053:$C$5713, 2, 0)*60)</f>
        <v>749.30232558139539</v>
      </c>
      <c r="K713" s="30">
        <f>IF(ISNA(VLOOKUP($A713,' Taxi out times'!$B$5714:$C$6466, 2, 0)), 'ICAO LTO Cycle times'!$D$7,VLOOKUP($A713,' Taxi out times'!$B$5713:$C$6466, 2, 0)*60)</f>
        <v>705.80912863070546</v>
      </c>
      <c r="L713" s="30">
        <f>IF(ISNA(VLOOKUP($A713,' Taxi out times'!$B$6467:$C$7195, 2, 0)), 'ICAO LTO Cycle times'!$D$7,VLOOKUP($A713,' Taxi out times'!$B$6467:$C$7195, 2, 0)*60)</f>
        <v>736.47887323943667</v>
      </c>
      <c r="M713" s="30">
        <v>420</v>
      </c>
      <c r="N713" s="30">
        <v>420</v>
      </c>
      <c r="O713" s="30">
        <v>420</v>
      </c>
      <c r="P713" s="30">
        <v>420</v>
      </c>
      <c r="Q713" s="30">
        <v>420</v>
      </c>
      <c r="R713" s="30">
        <v>420</v>
      </c>
      <c r="S713" s="30">
        <v>420</v>
      </c>
      <c r="T713" s="30">
        <v>420</v>
      </c>
      <c r="U713" s="30">
        <f>IF(ISNA(VLOOKUP($A713,'Taxi in times'!$B$5085:$C$5749, 2, 0)), 'ICAO LTO Cycle times'!$D$8,VLOOKUP($A713,'Taxi in times'!$B$5085:$C$5749, 2, 0)*60)</f>
        <v>264.31372549019608</v>
      </c>
      <c r="V713" s="30">
        <f>IF(ISNA(VLOOKUP($A713,'Taxi in times'!$B$5750:$C$6509, 2, 0)), 'ICAO LTO Cycle times'!$D$8,VLOOKUP($A713,'Taxi in times'!$B$5750:$C$6509, 2, 0)*60)</f>
        <v>272.713567839196</v>
      </c>
      <c r="W713" s="30">
        <f>IF(ISNA(VLOOKUP($A713,'Taxi in times'!$B$6510:$C$7239, 2, 0)), 'ICAO LTO Cycle times'!$D$8,VLOOKUP($A713,'Taxi in times'!$B$6510:$C$7239, 2, 0)*60)</f>
        <v>302.5</v>
      </c>
    </row>
    <row r="714" spans="1:23">
      <c r="A714" s="3" t="s">
        <v>929</v>
      </c>
      <c r="B714" s="30">
        <f>IF(ISNA(VLOOKUP($A714,' Taxi out times'!$B$2:$C$483, 2, 0)), 'ICAO LTO Cycle times'!$D$7,VLOOKUP($A714,' Taxi out times'!$B$2:$C$483, 2, 0)*60)</f>
        <v>929.88764044943821</v>
      </c>
      <c r="C714" s="30">
        <f>IF(ISNA(VLOOKUP($A714,' Taxi out times'!$B$484:$C$1071, 2, 0)), 'ICAO LTO Cycle times'!$D$7,VLOOKUP($A714,' Taxi out times'!$B$484:$C$1071, 2, 0)*60)</f>
        <v>865.01766784452298</v>
      </c>
      <c r="D714" s="30">
        <f>IF(ISNA(VLOOKUP($A714,' Taxi out times'!$B$1072:$C$1692, 2, 0)), 'ICAO LTO Cycle times'!$D$7,VLOOKUP($A714,' Taxi out times'!$B$1072:$C$1692, 2, 0)*60)</f>
        <v>885.9414225941423</v>
      </c>
      <c r="E714" s="30">
        <f>IF(ISNA(VLOOKUP($A714,' Taxi out times'!$B$1693:$C$2329, 2, 0)), 'ICAO LTO Cycle times'!$D$7,VLOOKUP($A714,' Taxi out times'!$B$1693:$C$2329, 2, 0)*60)</f>
        <v>840.22471910112358</v>
      </c>
      <c r="F714" s="30">
        <f>IF(ISNA(VLOOKUP($A714,' Taxi out times'!$B$2330:$C$2997, 2, 0)), 'ICAO LTO Cycle times'!$D$7,VLOOKUP($A714,' Taxi out times'!$B$2330:$C$2997, 2, 0)*60)</f>
        <v>827.48201438848923</v>
      </c>
      <c r="G714" s="30">
        <f>IF(ISNA(VLOOKUP($A714,' Taxi out times'!$B$2998:$C$3661, 2, 0)), 'ICAO LTO Cycle times'!$D$7,VLOOKUP($A714,' Taxi out times'!$B$2998:$C$3661, 2, 0)*60)</f>
        <v>821.45922746781116</v>
      </c>
      <c r="H714" s="30">
        <f>IF(ISNA(VLOOKUP($A714,' Taxi out times'!$B$3662:$C$4362, 2, 0)), 'ICAO LTO Cycle times'!$D$7,VLOOKUP($A714,' Taxi out times'!$B$3662:$C$4362, 2, 0)*60)</f>
        <v>843.34661354581669</v>
      </c>
      <c r="I714" s="30">
        <f>IF(ISNA(VLOOKUP($A714,' Taxi out times'!$B$4363:$C$5052, 2, 0)), 'ICAO LTO Cycle times'!$D$7,VLOOKUP($A714,' Taxi out times'!$B$4363:$C$5052, 2, 0)*60)</f>
        <v>865.5813953488373</v>
      </c>
      <c r="J714" s="30">
        <f>IF(ISNA(VLOOKUP($A714,' Taxi out times'!$B$5053:$C$5713, 2, 0)), 'ICAO LTO Cycle times'!$D$7,VLOOKUP($A714,' Taxi out times'!$B$5053:$C$5713, 2, 0)*60)</f>
        <v>892.01520912547528</v>
      </c>
      <c r="K714" s="30">
        <f>IF(ISNA(VLOOKUP($A714,' Taxi out times'!$B$5714:$C$6466, 2, 0)), 'ICAO LTO Cycle times'!$D$7,VLOOKUP($A714,' Taxi out times'!$B$5713:$C$6466, 2, 0)*60)</f>
        <v>894.65116279069775</v>
      </c>
      <c r="L714" s="30">
        <f>IF(ISNA(VLOOKUP($A714,' Taxi out times'!$B$6467:$C$7195, 2, 0)), 'ICAO LTO Cycle times'!$D$7,VLOOKUP($A714,' Taxi out times'!$B$6467:$C$7195, 2, 0)*60)</f>
        <v>895.13513513513522</v>
      </c>
      <c r="M714" s="30">
        <f>IF(ISNA(VLOOKUP($A714,'Taxi in times'!$B$2:$C$483, 2, 0)), 'ICAO LTO Cycle times'!$D$8,VLOOKUP($A714,'Taxi in times'!$B$2:$C$483, 2, 0)*60)</f>
        <v>440.89887640449439</v>
      </c>
      <c r="N714" s="30">
        <f>IF(ISNA(VLOOKUP($A714,'Taxi in times'!$B$483:$C$1074, 2, 0)), 'ICAO LTO Cycle times'!$D$8,VLOOKUP($A714,'Taxi in times'!$B$483:$C$1074, 2, 0)*60)</f>
        <v>360.21052631578942</v>
      </c>
      <c r="O714" s="30">
        <f>IF(ISNA(VLOOKUP($A714,'Taxi in times'!$B$1074:$C$1700, 2, 0)), 'ICAO LTO Cycle times'!$D$8,VLOOKUP($A714,'Taxi in times'!$B$1074:$C$1700, 2, 0)*60)</f>
        <v>317.32217573221754</v>
      </c>
      <c r="P714" s="30">
        <f>IF(ISNA(VLOOKUP($A714,'Taxi in times'!$B$1700:$C$2346, 2, 0)), 'ICAO LTO Cycle times'!$D$8,VLOOKUP($A714,'Taxi in times'!$B$1700:$C$2346, 2, 0)*60)</f>
        <v>356.43122676579924</v>
      </c>
      <c r="Q714" s="30">
        <f>IF(ISNA(VLOOKUP($A714,'Taxi in times'!$B$2346:$C$3020, 2, 0)), 'ICAO LTO Cycle times'!$D$8,VLOOKUP($A714,'Taxi in times'!$B$2346:$C$3020, 2, 0)*60)</f>
        <v>364.54873646209387</v>
      </c>
      <c r="R714" s="30">
        <f>IF(ISNA(VLOOKUP($A714,'Taxi in times'!$B$3020:$C$3684, 2, 0)), 'ICAO LTO Cycle times'!$D$8,VLOOKUP($A714,'Taxi in times'!$B$3020:$C$3684, 2, 0)*60)</f>
        <v>389.09871244635195</v>
      </c>
      <c r="S714" s="30">
        <f>IF(ISNA(VLOOKUP($A714,'Taxi in times'!$B$3684:$C$4389, 2, 0)), 'ICAO LTO Cycle times'!$D$8,VLOOKUP($A714,'Taxi in times'!$B$3684:$C$4389, 2, 0)*60)</f>
        <v>370.56</v>
      </c>
      <c r="T714" s="30">
        <f>IF(ISNA(VLOOKUP($A714,'Taxi in times'!$B$4389:$C$5084, 2, 0)), 'ICAO LTO Cycle times'!$D$8,VLOOKUP($A714,'Taxi in times'!$B$4389:$C$5084, 2, 0)*60)</f>
        <v>335.53846153846155</v>
      </c>
      <c r="U714" s="30">
        <f>IF(ISNA(VLOOKUP($A714,'Taxi in times'!$B$5085:$C$5749, 2, 0)), 'ICAO LTO Cycle times'!$D$8,VLOOKUP($A714,'Taxi in times'!$B$5085:$C$5749, 2, 0)*60)</f>
        <v>311.40684410646389</v>
      </c>
      <c r="V714" s="30">
        <f>IF(ISNA(VLOOKUP($A714,'Taxi in times'!$B$5750:$C$6509, 2, 0)), 'ICAO LTO Cycle times'!$D$8,VLOOKUP($A714,'Taxi in times'!$B$5750:$C$6509, 2, 0)*60)</f>
        <v>320.30769230769226</v>
      </c>
      <c r="W714" s="30">
        <f>IF(ISNA(VLOOKUP($A714,'Taxi in times'!$B$6510:$C$7239, 2, 0)), 'ICAO LTO Cycle times'!$D$8,VLOOKUP($A714,'Taxi in times'!$B$6510:$C$7239, 2, 0)*60)</f>
        <v>314.59459459459458</v>
      </c>
    </row>
    <row r="715" spans="1:23">
      <c r="A715" s="3" t="s">
        <v>1115</v>
      </c>
      <c r="B715" s="30">
        <f>IF(ISNA(VLOOKUP($A715,' Taxi out times'!$B$2:$C$483, 2, 0)), 'ICAO LTO Cycle times'!$D$7,VLOOKUP($A715,' Taxi out times'!$B$2:$C$483, 2, 0)*60)</f>
        <v>1140</v>
      </c>
      <c r="C715" s="30">
        <f>IF(ISNA(VLOOKUP($A715,' Taxi out times'!$B$484:$C$1071, 2, 0)), 'ICAO LTO Cycle times'!$D$7,VLOOKUP($A715,' Taxi out times'!$B$484:$C$1071, 2, 0)*60)</f>
        <v>1140</v>
      </c>
      <c r="D715" s="30">
        <f>IF(ISNA(VLOOKUP($A715,' Taxi out times'!$B$1072:$C$1692, 2, 0)), 'ICAO LTO Cycle times'!$D$7,VLOOKUP($A715,' Taxi out times'!$B$1072:$C$1692, 2, 0)*60)</f>
        <v>1140</v>
      </c>
      <c r="E715" s="30">
        <f>IF(ISNA(VLOOKUP($A715,' Taxi out times'!$B$1693:$C$2329, 2, 0)), 'ICAO LTO Cycle times'!$D$7,VLOOKUP($A715,' Taxi out times'!$B$1693:$C$2329, 2, 0)*60)</f>
        <v>1140</v>
      </c>
      <c r="F715" s="30">
        <f>IF(ISNA(VLOOKUP($A715,' Taxi out times'!$B$2330:$C$2997, 2, 0)), 'ICAO LTO Cycle times'!$D$7,VLOOKUP($A715,' Taxi out times'!$B$2330:$C$2997, 2, 0)*60)</f>
        <v>1140</v>
      </c>
      <c r="G715" s="30">
        <f>IF(ISNA(VLOOKUP($A715,' Taxi out times'!$B$2998:$C$3661, 2, 0)), 'ICAO LTO Cycle times'!$D$7,VLOOKUP($A715,' Taxi out times'!$B$2998:$C$3661, 2, 0)*60)</f>
        <v>1140</v>
      </c>
      <c r="H715" s="30">
        <f>IF(ISNA(VLOOKUP($A715,' Taxi out times'!$B$3662:$C$4362, 2, 0)), 'ICAO LTO Cycle times'!$D$7,VLOOKUP($A715,' Taxi out times'!$B$3662:$C$4362, 2, 0)*60)</f>
        <v>1140</v>
      </c>
      <c r="I715" s="30">
        <f>IF(ISNA(VLOOKUP($A715,' Taxi out times'!$B$4363:$C$5052, 2, 0)), 'ICAO LTO Cycle times'!$D$7,VLOOKUP($A715,' Taxi out times'!$B$4363:$C$5052, 2, 0)*60)</f>
        <v>1074.8780487804877</v>
      </c>
      <c r="J715" s="30">
        <f>IF(ISNA(VLOOKUP($A715,' Taxi out times'!$B$5053:$C$5713, 2, 0)), 'ICAO LTO Cycle times'!$D$7,VLOOKUP($A715,' Taxi out times'!$B$5053:$C$5713, 2, 0)*60)</f>
        <v>1025.7534246575342</v>
      </c>
      <c r="K715" s="30">
        <f>IF(ISNA(VLOOKUP($A715,' Taxi out times'!$B$5714:$C$6466, 2, 0)), 'ICAO LTO Cycle times'!$D$7,VLOOKUP($A715,' Taxi out times'!$B$5713:$C$6466, 2, 0)*60)</f>
        <v>981.37254901960785</v>
      </c>
      <c r="L715" s="30">
        <f>IF(ISNA(VLOOKUP($A715,' Taxi out times'!$B$6467:$C$7195, 2, 0)), 'ICAO LTO Cycle times'!$D$7,VLOOKUP($A715,' Taxi out times'!$B$6467:$C$7195, 2, 0)*60)</f>
        <v>992.72727272727275</v>
      </c>
      <c r="M715" s="30">
        <f>IF(ISNA(VLOOKUP($A715,'Taxi in times'!$B$2:$C$483, 2, 0)), 'ICAO LTO Cycle times'!$D$8,VLOOKUP($A715,'Taxi in times'!$B$2:$C$483, 2, 0)*60)</f>
        <v>420</v>
      </c>
      <c r="N715" s="30">
        <f>IF(ISNA(VLOOKUP($A715,'Taxi in times'!$B$483:$C$1074, 2, 0)), 'ICAO LTO Cycle times'!$D$8,VLOOKUP($A715,'Taxi in times'!$B$483:$C$1074, 2, 0)*60)</f>
        <v>420</v>
      </c>
      <c r="O715" s="30">
        <f>IF(ISNA(VLOOKUP($A715,'Taxi in times'!$B$1074:$C$1700, 2, 0)), 'ICAO LTO Cycle times'!$D$8,VLOOKUP($A715,'Taxi in times'!$B$1074:$C$1700, 2, 0)*60)</f>
        <v>420</v>
      </c>
      <c r="P715" s="30">
        <f>IF(ISNA(VLOOKUP($A715,'Taxi in times'!$B$1700:$C$2346, 2, 0)), 'ICAO LTO Cycle times'!$D$8,VLOOKUP($A715,'Taxi in times'!$B$1700:$C$2346, 2, 0)*60)</f>
        <v>420</v>
      </c>
      <c r="Q715" s="30">
        <f>IF(ISNA(VLOOKUP($A715,'Taxi in times'!$B$2346:$C$3020, 2, 0)), 'ICAO LTO Cycle times'!$D$8,VLOOKUP($A715,'Taxi in times'!$B$2346:$C$3020, 2, 0)*60)</f>
        <v>420</v>
      </c>
      <c r="R715" s="30">
        <f>IF(ISNA(VLOOKUP($A715,'Taxi in times'!$B$3020:$C$3684, 2, 0)), 'ICAO LTO Cycle times'!$D$8,VLOOKUP($A715,'Taxi in times'!$B$3020:$C$3684, 2, 0)*60)</f>
        <v>420</v>
      </c>
      <c r="S715" s="30">
        <f>IF(ISNA(VLOOKUP($A715,'Taxi in times'!$B$3684:$C$4389, 2, 0)), 'ICAO LTO Cycle times'!$D$8,VLOOKUP($A715,'Taxi in times'!$B$3684:$C$4389, 2, 0)*60)</f>
        <v>420</v>
      </c>
      <c r="T715" s="30">
        <f>IF(ISNA(VLOOKUP($A715,'Taxi in times'!$B$4389:$C$5084, 2, 0)), 'ICAO LTO Cycle times'!$D$8,VLOOKUP($A715,'Taxi in times'!$B$4389:$C$5084, 2, 0)*60)</f>
        <v>642.94736842105272</v>
      </c>
      <c r="U715" s="30">
        <f>IF(ISNA(VLOOKUP($A715,'Taxi in times'!$B$5085:$C$5749, 2, 0)), 'ICAO LTO Cycle times'!$D$8,VLOOKUP($A715,'Taxi in times'!$B$5085:$C$5749, 2, 0)*60)</f>
        <v>554.468085106383</v>
      </c>
      <c r="V715" s="30">
        <f>IF(ISNA(VLOOKUP($A715,'Taxi in times'!$B$5750:$C$6509, 2, 0)), 'ICAO LTO Cycle times'!$D$8,VLOOKUP($A715,'Taxi in times'!$B$5750:$C$6509, 2, 0)*60)</f>
        <v>495.82089552238801</v>
      </c>
      <c r="W715" s="30">
        <f>IF(ISNA(VLOOKUP($A715,'Taxi in times'!$B$6510:$C$7239, 2, 0)), 'ICAO LTO Cycle times'!$D$8,VLOOKUP($A715,'Taxi in times'!$B$6510:$C$7239, 2, 0)*60)</f>
        <v>585.33762057877811</v>
      </c>
    </row>
    <row r="716" spans="1:23">
      <c r="A716" s="3" t="s">
        <v>1296</v>
      </c>
      <c r="B716" s="30">
        <f>IF(ISNA(VLOOKUP($A716,' Taxi out times'!$B$2:$C$483, 2, 0)), 'ICAO LTO Cycle times'!$D$7,VLOOKUP($A716,' Taxi out times'!$B$2:$C$483, 2, 0)*60)</f>
        <v>1140</v>
      </c>
      <c r="C716" s="30">
        <f>IF(ISNA(VLOOKUP($A716,' Taxi out times'!$B$484:$C$1071, 2, 0)), 'ICAO LTO Cycle times'!$D$7,VLOOKUP($A716,' Taxi out times'!$B$484:$C$1071, 2, 0)*60)</f>
        <v>1140</v>
      </c>
      <c r="D716" s="30">
        <f>IF(ISNA(VLOOKUP($A716,' Taxi out times'!$B$1072:$C$1692, 2, 0)), 'ICAO LTO Cycle times'!$D$7,VLOOKUP($A716,' Taxi out times'!$B$1072:$C$1692, 2, 0)*60)</f>
        <v>1140</v>
      </c>
      <c r="E716" s="30">
        <f>IF(ISNA(VLOOKUP($A716,' Taxi out times'!$B$1693:$C$2329, 2, 0)), 'ICAO LTO Cycle times'!$D$7,VLOOKUP($A716,' Taxi out times'!$B$1693:$C$2329, 2, 0)*60)</f>
        <v>1140</v>
      </c>
      <c r="F716" s="30">
        <f>IF(ISNA(VLOOKUP($A716,' Taxi out times'!$B$2330:$C$2997, 2, 0)), 'ICAO LTO Cycle times'!$D$7,VLOOKUP($A716,' Taxi out times'!$B$2330:$C$2997, 2, 0)*60)</f>
        <v>1140</v>
      </c>
      <c r="G716" s="30">
        <f>IF(ISNA(VLOOKUP($A716,' Taxi out times'!$B$2998:$C$3661, 2, 0)), 'ICAO LTO Cycle times'!$D$7,VLOOKUP($A716,' Taxi out times'!$B$2998:$C$3661, 2, 0)*60)</f>
        <v>1140</v>
      </c>
      <c r="H716" s="30">
        <f>IF(ISNA(VLOOKUP($A716,' Taxi out times'!$B$3662:$C$4362, 2, 0)), 'ICAO LTO Cycle times'!$D$7,VLOOKUP($A716,' Taxi out times'!$B$3662:$C$4362, 2, 0)*60)</f>
        <v>1140</v>
      </c>
      <c r="I716" s="30">
        <f>IF(ISNA(VLOOKUP($A716,' Taxi out times'!$B$4363:$C$5052, 2, 0)), 'ICAO LTO Cycle times'!$D$7,VLOOKUP($A716,' Taxi out times'!$B$4363:$C$5052, 2, 0)*60)</f>
        <v>1140</v>
      </c>
      <c r="J716" s="30">
        <f>IF(ISNA(VLOOKUP($A716,' Taxi out times'!$B$5053:$C$5713, 2, 0)), 'ICAO LTO Cycle times'!$D$7,VLOOKUP($A716,' Taxi out times'!$B$5053:$C$5713, 2, 0)*60)</f>
        <v>1140</v>
      </c>
      <c r="K716" s="30">
        <f>IF(ISNA(VLOOKUP($A716,' Taxi out times'!$B$5714:$C$6466, 2, 0)), 'ICAO LTO Cycle times'!$D$7,VLOOKUP($A716,' Taxi out times'!$B$5713:$C$6466, 2, 0)*60)</f>
        <v>843.65853658536582</v>
      </c>
      <c r="L716" s="30">
        <f>IF(ISNA(VLOOKUP($A716,' Taxi out times'!$B$6467:$C$7195, 2, 0)), 'ICAO LTO Cycle times'!$D$7,VLOOKUP($A716,' Taxi out times'!$B$6467:$C$7195, 2, 0)*60)</f>
        <v>553.24675324675331</v>
      </c>
      <c r="M716" s="30">
        <f>IF(ISNA(VLOOKUP($A716,'Taxi in times'!$B$2:$C$483, 2, 0)), 'ICAO LTO Cycle times'!$D$8,VLOOKUP($A716,'Taxi in times'!$B$2:$C$483, 2, 0)*60)</f>
        <v>420</v>
      </c>
      <c r="N716" s="30">
        <f>IF(ISNA(VLOOKUP($A716,'Taxi in times'!$B$483:$C$1074, 2, 0)), 'ICAO LTO Cycle times'!$D$8,VLOOKUP($A716,'Taxi in times'!$B$483:$C$1074, 2, 0)*60)</f>
        <v>420</v>
      </c>
      <c r="O716" s="30">
        <f>IF(ISNA(VLOOKUP($A716,'Taxi in times'!$B$1074:$C$1700, 2, 0)), 'ICAO LTO Cycle times'!$D$8,VLOOKUP($A716,'Taxi in times'!$B$1074:$C$1700, 2, 0)*60)</f>
        <v>420</v>
      </c>
      <c r="P716" s="30">
        <f>IF(ISNA(VLOOKUP($A716,'Taxi in times'!$B$1700:$C$2346, 2, 0)), 'ICAO LTO Cycle times'!$D$8,VLOOKUP($A716,'Taxi in times'!$B$1700:$C$2346, 2, 0)*60)</f>
        <v>420</v>
      </c>
      <c r="Q716" s="30">
        <f>IF(ISNA(VLOOKUP($A716,'Taxi in times'!$B$2346:$C$3020, 2, 0)), 'ICAO LTO Cycle times'!$D$8,VLOOKUP($A716,'Taxi in times'!$B$2346:$C$3020, 2, 0)*60)</f>
        <v>420</v>
      </c>
      <c r="R716" s="30">
        <f>IF(ISNA(VLOOKUP($A716,'Taxi in times'!$B$3020:$C$3684, 2, 0)), 'ICAO LTO Cycle times'!$D$8,VLOOKUP($A716,'Taxi in times'!$B$3020:$C$3684, 2, 0)*60)</f>
        <v>420</v>
      </c>
      <c r="S716" s="30">
        <f>IF(ISNA(VLOOKUP($A716,'Taxi in times'!$B$3684:$C$4389, 2, 0)), 'ICAO LTO Cycle times'!$D$8,VLOOKUP($A716,'Taxi in times'!$B$3684:$C$4389, 2, 0)*60)</f>
        <v>420</v>
      </c>
      <c r="T716" s="30">
        <f>IF(ISNA(VLOOKUP($A716,'Taxi in times'!$B$4389:$C$5084, 2, 0)), 'ICAO LTO Cycle times'!$D$8,VLOOKUP($A716,'Taxi in times'!$B$4389:$C$5084, 2, 0)*60)</f>
        <v>420</v>
      </c>
      <c r="U716" s="30">
        <f>IF(ISNA(VLOOKUP($A716,'Taxi in times'!$B$5085:$C$5749, 2, 0)), 'ICAO LTO Cycle times'!$D$8,VLOOKUP($A716,'Taxi in times'!$B$5085:$C$5749, 2, 0)*60)</f>
        <v>420</v>
      </c>
      <c r="V716" s="30">
        <f>IF(ISNA(VLOOKUP($A716,'Taxi in times'!$B$5750:$C$6509, 2, 0)), 'ICAO LTO Cycle times'!$D$8,VLOOKUP($A716,'Taxi in times'!$B$5750:$C$6509, 2, 0)*60)</f>
        <v>518.4905660377359</v>
      </c>
      <c r="W716" s="30">
        <f>IF(ISNA(VLOOKUP($A716,'Taxi in times'!$B$6510:$C$7239, 2, 0)), 'ICAO LTO Cycle times'!$D$8,VLOOKUP($A716,'Taxi in times'!$B$6510:$C$7239, 2, 0)*60)</f>
        <v>413.37662337662334</v>
      </c>
    </row>
    <row r="717" spans="1:23">
      <c r="A717" s="3" t="s">
        <v>930</v>
      </c>
      <c r="B717" s="30">
        <f>IF(ISNA(VLOOKUP($A717,' Taxi out times'!$B$2:$C$483, 2, 0)), 'ICAO LTO Cycle times'!$D$7,VLOOKUP($A717,' Taxi out times'!$B$2:$C$483, 2, 0)*60)</f>
        <v>908.1882352941177</v>
      </c>
      <c r="C717" s="30">
        <f>IF(ISNA(VLOOKUP($A717,' Taxi out times'!$B$484:$C$1071, 2, 0)), 'ICAO LTO Cycle times'!$D$7,VLOOKUP($A717,' Taxi out times'!$B$484:$C$1071, 2, 0)*60)</f>
        <v>906.69201520912554</v>
      </c>
      <c r="D717" s="30">
        <f>IF(ISNA(VLOOKUP($A717,' Taxi out times'!$B$1072:$C$1692, 2, 0)), 'ICAO LTO Cycle times'!$D$7,VLOOKUP($A717,' Taxi out times'!$B$1072:$C$1692, 2, 0)*60)</f>
        <v>951.38084632516711</v>
      </c>
      <c r="E717" s="30">
        <f>IF(ISNA(VLOOKUP($A717,' Taxi out times'!$B$1693:$C$2329, 2, 0)), 'ICAO LTO Cycle times'!$D$7,VLOOKUP($A717,' Taxi out times'!$B$1693:$C$2329, 2, 0)*60)</f>
        <v>955.83904109589048</v>
      </c>
      <c r="F717" s="30">
        <f>IF(ISNA(VLOOKUP($A717,' Taxi out times'!$B$2330:$C$2997, 2, 0)), 'ICAO LTO Cycle times'!$D$7,VLOOKUP($A717,' Taxi out times'!$B$2330:$C$2997, 2, 0)*60)</f>
        <v>1018.4450402144772</v>
      </c>
      <c r="G717" s="30">
        <f>IF(ISNA(VLOOKUP($A717,' Taxi out times'!$B$2998:$C$3661, 2, 0)), 'ICAO LTO Cycle times'!$D$7,VLOOKUP($A717,' Taxi out times'!$B$2998:$C$3661, 2, 0)*60)</f>
        <v>906.70157068062827</v>
      </c>
      <c r="H717" s="30">
        <f>IF(ISNA(VLOOKUP($A717,' Taxi out times'!$B$3662:$C$4362, 2, 0)), 'ICAO LTO Cycle times'!$D$7,VLOOKUP($A717,' Taxi out times'!$B$3662:$C$4362, 2, 0)*60)</f>
        <v>835.71906354515056</v>
      </c>
      <c r="I717" s="30">
        <f>IF(ISNA(VLOOKUP($A717,' Taxi out times'!$B$4363:$C$5052, 2, 0)), 'ICAO LTO Cycle times'!$D$7,VLOOKUP($A717,' Taxi out times'!$B$4363:$C$5052, 2, 0)*60)</f>
        <v>893.60479041916165</v>
      </c>
      <c r="J717" s="30">
        <f>IF(ISNA(VLOOKUP($A717,' Taxi out times'!$B$5053:$C$5713, 2, 0)), 'ICAO LTO Cycle times'!$D$7,VLOOKUP($A717,' Taxi out times'!$B$5053:$C$5713, 2, 0)*60)</f>
        <v>831.85483870967732</v>
      </c>
      <c r="K717" s="30">
        <f>IF(ISNA(VLOOKUP($A717,' Taxi out times'!$B$5714:$C$6466, 2, 0)), 'ICAO LTO Cycle times'!$D$7,VLOOKUP($A717,' Taxi out times'!$B$5713:$C$6466, 2, 0)*60)</f>
        <v>816.67157584683355</v>
      </c>
      <c r="L717" s="30">
        <f>IF(ISNA(VLOOKUP($A717,' Taxi out times'!$B$6467:$C$7195, 2, 0)), 'ICAO LTO Cycle times'!$D$7,VLOOKUP($A717,' Taxi out times'!$B$6467:$C$7195, 2, 0)*60)</f>
        <v>832.81632653061217</v>
      </c>
      <c r="M717" s="30">
        <f>IF(ISNA(VLOOKUP($A717,'Taxi in times'!$B$2:$C$483, 2, 0)), 'ICAO LTO Cycle times'!$D$8,VLOOKUP($A717,'Taxi in times'!$B$2:$C$483, 2, 0)*60)</f>
        <v>287.17444717444721</v>
      </c>
      <c r="N717" s="30">
        <f>IF(ISNA(VLOOKUP($A717,'Taxi in times'!$B$483:$C$1074, 2, 0)), 'ICAO LTO Cycle times'!$D$8,VLOOKUP($A717,'Taxi in times'!$B$483:$C$1074, 2, 0)*60)</f>
        <v>372.52173913043475</v>
      </c>
      <c r="O717" s="30">
        <f>IF(ISNA(VLOOKUP($A717,'Taxi in times'!$B$1074:$C$1700, 2, 0)), 'ICAO LTO Cycle times'!$D$8,VLOOKUP($A717,'Taxi in times'!$B$1074:$C$1700, 2, 0)*60)</f>
        <v>367.15809893307471</v>
      </c>
      <c r="P717" s="30">
        <f>IF(ISNA(VLOOKUP($A717,'Taxi in times'!$B$1700:$C$2346, 2, 0)), 'ICAO LTO Cycle times'!$D$8,VLOOKUP($A717,'Taxi in times'!$B$1700:$C$2346, 2, 0)*60)</f>
        <v>342.06751054852316</v>
      </c>
      <c r="Q717" s="30">
        <f>IF(ISNA(VLOOKUP($A717,'Taxi in times'!$B$2346:$C$3020, 2, 0)), 'ICAO LTO Cycle times'!$D$8,VLOOKUP($A717,'Taxi in times'!$B$2346:$C$3020, 2, 0)*60)</f>
        <v>353.45054945054949</v>
      </c>
      <c r="R717" s="30">
        <f>IF(ISNA(VLOOKUP($A717,'Taxi in times'!$B$3020:$C$3684, 2, 0)), 'ICAO LTO Cycle times'!$D$8,VLOOKUP($A717,'Taxi in times'!$B$3020:$C$3684, 2, 0)*60)</f>
        <v>340.30944625407164</v>
      </c>
      <c r="S717" s="30">
        <f>IF(ISNA(VLOOKUP($A717,'Taxi in times'!$B$3684:$C$4389, 2, 0)), 'ICAO LTO Cycle times'!$D$8,VLOOKUP($A717,'Taxi in times'!$B$3684:$C$4389, 2, 0)*60)</f>
        <v>291.24183006535947</v>
      </c>
      <c r="T717" s="30">
        <f>IF(ISNA(VLOOKUP($A717,'Taxi in times'!$B$4389:$C$5084, 2, 0)), 'ICAO LTO Cycle times'!$D$8,VLOOKUP($A717,'Taxi in times'!$B$4389:$C$5084, 2, 0)*60)</f>
        <v>282.29508196721315</v>
      </c>
      <c r="U717" s="30">
        <f>IF(ISNA(VLOOKUP($A717,'Taxi in times'!$B$5085:$C$5749, 2, 0)), 'ICAO LTO Cycle times'!$D$8,VLOOKUP($A717,'Taxi in times'!$B$5085:$C$5749, 2, 0)*60)</f>
        <v>292.15094339622641</v>
      </c>
      <c r="V717" s="30">
        <f>IF(ISNA(VLOOKUP($A717,'Taxi in times'!$B$5750:$C$6509, 2, 0)), 'ICAO LTO Cycle times'!$D$8,VLOOKUP($A717,'Taxi in times'!$B$5750:$C$6509, 2, 0)*60)</f>
        <v>270.20297699594045</v>
      </c>
      <c r="W717" s="30">
        <f>IF(ISNA(VLOOKUP($A717,'Taxi in times'!$B$6510:$C$7239, 2, 0)), 'ICAO LTO Cycle times'!$D$8,VLOOKUP($A717,'Taxi in times'!$B$6510:$C$7239, 2, 0)*60)</f>
        <v>279.28388746803068</v>
      </c>
    </row>
    <row r="718" spans="1:23">
      <c r="A718" s="3" t="s">
        <v>931</v>
      </c>
      <c r="B718" s="30">
        <f>IF(ISNA(VLOOKUP($A718,' Taxi out times'!$B$2:$C$483, 2, 0)), 'ICAO LTO Cycle times'!$D$7,VLOOKUP($A718,' Taxi out times'!$B$2:$C$483, 2, 0)*60)</f>
        <v>1140</v>
      </c>
      <c r="C718" s="30">
        <f>IF(ISNA(VLOOKUP($A718,' Taxi out times'!$B$484:$C$1071, 2, 0)), 'ICAO LTO Cycle times'!$D$7,VLOOKUP($A718,' Taxi out times'!$B$484:$C$1071, 2, 0)*60)</f>
        <v>698.84892086330933</v>
      </c>
      <c r="D718" s="30">
        <f>IF(ISNA(VLOOKUP($A718,' Taxi out times'!$B$1072:$C$1692, 2, 0)), 'ICAO LTO Cycle times'!$D$7,VLOOKUP($A718,' Taxi out times'!$B$1072:$C$1692, 2, 0)*60)</f>
        <v>813.02752293577976</v>
      </c>
      <c r="E718" s="30">
        <f>IF(ISNA(VLOOKUP($A718,' Taxi out times'!$B$1693:$C$2329, 2, 0)), 'ICAO LTO Cycle times'!$D$7,VLOOKUP($A718,' Taxi out times'!$B$1693:$C$2329, 2, 0)*60)</f>
        <v>831.47826086956513</v>
      </c>
      <c r="F718" s="30">
        <f>IF(ISNA(VLOOKUP($A718,' Taxi out times'!$B$2330:$C$2997, 2, 0)), 'ICAO LTO Cycle times'!$D$7,VLOOKUP($A718,' Taxi out times'!$B$2330:$C$2997, 2, 0)*60)</f>
        <v>803.35443037974687</v>
      </c>
      <c r="G718" s="30">
        <f>IF(ISNA(VLOOKUP($A718,' Taxi out times'!$B$2998:$C$3661, 2, 0)), 'ICAO LTO Cycle times'!$D$7,VLOOKUP($A718,' Taxi out times'!$B$2998:$C$3661, 2, 0)*60)</f>
        <v>768.15</v>
      </c>
      <c r="H718" s="30">
        <f>IF(ISNA(VLOOKUP($A718,' Taxi out times'!$B$3662:$C$4362, 2, 0)), 'ICAO LTO Cycle times'!$D$7,VLOOKUP($A718,' Taxi out times'!$B$3662:$C$4362, 2, 0)*60)</f>
        <v>942.51968503937007</v>
      </c>
      <c r="I718" s="30">
        <f>IF(ISNA(VLOOKUP($A718,' Taxi out times'!$B$4363:$C$5052, 2, 0)), 'ICAO LTO Cycle times'!$D$7,VLOOKUP($A718,' Taxi out times'!$B$4363:$C$5052, 2, 0)*60)</f>
        <v>814.81132075471703</v>
      </c>
      <c r="J718" s="30">
        <f>IF(ISNA(VLOOKUP($A718,' Taxi out times'!$B$5053:$C$5713, 2, 0)), 'ICAO LTO Cycle times'!$D$7,VLOOKUP($A718,' Taxi out times'!$B$5053:$C$5713, 2, 0)*60)</f>
        <v>811.84407796101959</v>
      </c>
      <c r="K718" s="30">
        <f>IF(ISNA(VLOOKUP($A718,' Taxi out times'!$B$5714:$C$6466, 2, 0)), 'ICAO LTO Cycle times'!$D$7,VLOOKUP($A718,' Taxi out times'!$B$5713:$C$6466, 2, 0)*60)</f>
        <v>851.17021276595744</v>
      </c>
      <c r="L718" s="30">
        <f>IF(ISNA(VLOOKUP($A718,' Taxi out times'!$B$6467:$C$7195, 2, 0)), 'ICAO LTO Cycle times'!$D$7,VLOOKUP($A718,' Taxi out times'!$B$6467:$C$7195, 2, 0)*60)</f>
        <v>845.5708908406524</v>
      </c>
      <c r="M718" s="30">
        <f>IF(ISNA(VLOOKUP($A718,'Taxi in times'!$B$2:$C$483, 2, 0)), 'ICAO LTO Cycle times'!$D$8,VLOOKUP($A718,'Taxi in times'!$B$2:$C$483, 2, 0)*60)</f>
        <v>420</v>
      </c>
      <c r="N718" s="30">
        <f>IF(ISNA(VLOOKUP($A718,'Taxi in times'!$B$483:$C$1074, 2, 0)), 'ICAO LTO Cycle times'!$D$8,VLOOKUP($A718,'Taxi in times'!$B$483:$C$1074, 2, 0)*60)</f>
        <v>333.68421052631578</v>
      </c>
      <c r="O718" s="30">
        <f>IF(ISNA(VLOOKUP($A718,'Taxi in times'!$B$1074:$C$1700, 2, 0)), 'ICAO LTO Cycle times'!$D$8,VLOOKUP($A718,'Taxi in times'!$B$1074:$C$1700, 2, 0)*60)</f>
        <v>347.48091603053433</v>
      </c>
      <c r="P718" s="30">
        <f>IF(ISNA(VLOOKUP($A718,'Taxi in times'!$B$1700:$C$2346, 2, 0)), 'ICAO LTO Cycle times'!$D$8,VLOOKUP($A718,'Taxi in times'!$B$1700:$C$2346, 2, 0)*60)</f>
        <v>366.86046511627904</v>
      </c>
      <c r="Q718" s="30">
        <f>IF(ISNA(VLOOKUP($A718,'Taxi in times'!$B$2346:$C$3020, 2, 0)), 'ICAO LTO Cycle times'!$D$8,VLOOKUP($A718,'Taxi in times'!$B$2346:$C$3020, 2, 0)*60)</f>
        <v>341.39860139860139</v>
      </c>
      <c r="R718" s="30">
        <f>IF(ISNA(VLOOKUP($A718,'Taxi in times'!$B$3020:$C$3684, 2, 0)), 'ICAO LTO Cycle times'!$D$8,VLOOKUP($A718,'Taxi in times'!$B$3020:$C$3684, 2, 0)*60)</f>
        <v>374.44201312910286</v>
      </c>
      <c r="S718" s="30">
        <f>IF(ISNA(VLOOKUP($A718,'Taxi in times'!$B$3684:$C$4389, 2, 0)), 'ICAO LTO Cycle times'!$D$8,VLOOKUP($A718,'Taxi in times'!$B$3684:$C$4389, 2, 0)*60)</f>
        <v>484.44078947368416</v>
      </c>
      <c r="T718" s="30">
        <f>IF(ISNA(VLOOKUP($A718,'Taxi in times'!$B$4389:$C$5084, 2, 0)), 'ICAO LTO Cycle times'!$D$8,VLOOKUP($A718,'Taxi in times'!$B$4389:$C$5084, 2, 0)*60)</f>
        <v>366.59767141009053</v>
      </c>
      <c r="U718" s="30">
        <f>IF(ISNA(VLOOKUP($A718,'Taxi in times'!$B$5085:$C$5749, 2, 0)), 'ICAO LTO Cycle times'!$D$8,VLOOKUP($A718,'Taxi in times'!$B$5085:$C$5749, 2, 0)*60)</f>
        <v>377.8631452581032</v>
      </c>
      <c r="V718" s="30">
        <f>IF(ISNA(VLOOKUP($A718,'Taxi in times'!$B$5750:$C$6509, 2, 0)), 'ICAO LTO Cycle times'!$D$8,VLOOKUP($A718,'Taxi in times'!$B$5750:$C$6509, 2, 0)*60)</f>
        <v>355.52112676056339</v>
      </c>
      <c r="W718" s="30">
        <f>IF(ISNA(VLOOKUP($A718,'Taxi in times'!$B$6510:$C$7239, 2, 0)), 'ICAO LTO Cycle times'!$D$8,VLOOKUP($A718,'Taxi in times'!$B$6510:$C$7239, 2, 0)*60)</f>
        <v>390.76744186046511</v>
      </c>
    </row>
    <row r="719" spans="1:23">
      <c r="A719" s="3" t="s">
        <v>1297</v>
      </c>
      <c r="B719" s="30">
        <f>IF(ISNA(VLOOKUP($A719,' Taxi out times'!$B$2:$C$483, 2, 0)), 'ICAO LTO Cycle times'!$D$7,VLOOKUP($A719,' Taxi out times'!$B$2:$C$483, 2, 0)*60)</f>
        <v>1140</v>
      </c>
      <c r="C719" s="30">
        <f>IF(ISNA(VLOOKUP($A719,' Taxi out times'!$B$484:$C$1071, 2, 0)), 'ICAO LTO Cycle times'!$D$7,VLOOKUP($A719,' Taxi out times'!$B$484:$C$1071, 2, 0)*60)</f>
        <v>1140</v>
      </c>
      <c r="D719" s="30">
        <f>IF(ISNA(VLOOKUP($A719,' Taxi out times'!$B$1072:$C$1692, 2, 0)), 'ICAO LTO Cycle times'!$D$7,VLOOKUP($A719,' Taxi out times'!$B$1072:$C$1692, 2, 0)*60)</f>
        <v>1140</v>
      </c>
      <c r="E719" s="30">
        <f>IF(ISNA(VLOOKUP($A719,' Taxi out times'!$B$1693:$C$2329, 2, 0)), 'ICAO LTO Cycle times'!$D$7,VLOOKUP($A719,' Taxi out times'!$B$1693:$C$2329, 2, 0)*60)</f>
        <v>1140</v>
      </c>
      <c r="F719" s="30">
        <f>IF(ISNA(VLOOKUP($A719,' Taxi out times'!$B$2330:$C$2997, 2, 0)), 'ICAO LTO Cycle times'!$D$7,VLOOKUP($A719,' Taxi out times'!$B$2330:$C$2997, 2, 0)*60)</f>
        <v>1140</v>
      </c>
      <c r="G719" s="30">
        <f>IF(ISNA(VLOOKUP($A719,' Taxi out times'!$B$2998:$C$3661, 2, 0)), 'ICAO LTO Cycle times'!$D$7,VLOOKUP($A719,' Taxi out times'!$B$2998:$C$3661, 2, 0)*60)</f>
        <v>1140</v>
      </c>
      <c r="H719" s="30">
        <f>IF(ISNA(VLOOKUP($A719,' Taxi out times'!$B$3662:$C$4362, 2, 0)), 'ICAO LTO Cycle times'!$D$7,VLOOKUP($A719,' Taxi out times'!$B$3662:$C$4362, 2, 0)*60)</f>
        <v>1140</v>
      </c>
      <c r="I719" s="30">
        <f>IF(ISNA(VLOOKUP($A719,' Taxi out times'!$B$4363:$C$5052, 2, 0)), 'ICAO LTO Cycle times'!$D$7,VLOOKUP($A719,' Taxi out times'!$B$4363:$C$5052, 2, 0)*60)</f>
        <v>1140</v>
      </c>
      <c r="J719" s="30">
        <f>IF(ISNA(VLOOKUP($A719,' Taxi out times'!$B$5053:$C$5713, 2, 0)), 'ICAO LTO Cycle times'!$D$7,VLOOKUP($A719,' Taxi out times'!$B$5053:$C$5713, 2, 0)*60)</f>
        <v>1140</v>
      </c>
      <c r="K719" s="30">
        <f>IF(ISNA(VLOOKUP($A719,' Taxi out times'!$B$5714:$C$6466, 2, 0)), 'ICAO LTO Cycle times'!$D$7,VLOOKUP($A719,' Taxi out times'!$B$5713:$C$6466, 2, 0)*60)</f>
        <v>553.73493975903614</v>
      </c>
      <c r="L719" s="30">
        <f>IF(ISNA(VLOOKUP($A719,' Taxi out times'!$B$6467:$C$7195, 2, 0)), 'ICAO LTO Cycle times'!$D$7,VLOOKUP($A719,' Taxi out times'!$B$6467:$C$7195, 2, 0)*60)</f>
        <v>599.00552486187848</v>
      </c>
      <c r="M719" s="30">
        <f>IF(ISNA(VLOOKUP($A719,'Taxi in times'!$B$2:$C$483, 2, 0)), 'ICAO LTO Cycle times'!$D$8,VLOOKUP($A719,'Taxi in times'!$B$2:$C$483, 2, 0)*60)</f>
        <v>420</v>
      </c>
      <c r="N719" s="30">
        <f>IF(ISNA(VLOOKUP($A719,'Taxi in times'!$B$483:$C$1074, 2, 0)), 'ICAO LTO Cycle times'!$D$8,VLOOKUP($A719,'Taxi in times'!$B$483:$C$1074, 2, 0)*60)</f>
        <v>420</v>
      </c>
      <c r="O719" s="30">
        <f>IF(ISNA(VLOOKUP($A719,'Taxi in times'!$B$1074:$C$1700, 2, 0)), 'ICAO LTO Cycle times'!$D$8,VLOOKUP($A719,'Taxi in times'!$B$1074:$C$1700, 2, 0)*60)</f>
        <v>420</v>
      </c>
      <c r="P719" s="30">
        <f>IF(ISNA(VLOOKUP($A719,'Taxi in times'!$B$1700:$C$2346, 2, 0)), 'ICAO LTO Cycle times'!$D$8,VLOOKUP($A719,'Taxi in times'!$B$1700:$C$2346, 2, 0)*60)</f>
        <v>420</v>
      </c>
      <c r="Q719" s="30">
        <f>IF(ISNA(VLOOKUP($A719,'Taxi in times'!$B$2346:$C$3020, 2, 0)), 'ICAO LTO Cycle times'!$D$8,VLOOKUP($A719,'Taxi in times'!$B$2346:$C$3020, 2, 0)*60)</f>
        <v>420</v>
      </c>
      <c r="R719" s="30">
        <f>IF(ISNA(VLOOKUP($A719,'Taxi in times'!$B$3020:$C$3684, 2, 0)), 'ICAO LTO Cycle times'!$D$8,VLOOKUP($A719,'Taxi in times'!$B$3020:$C$3684, 2, 0)*60)</f>
        <v>420</v>
      </c>
      <c r="S719" s="30">
        <f>IF(ISNA(VLOOKUP($A719,'Taxi in times'!$B$3684:$C$4389, 2, 0)), 'ICAO LTO Cycle times'!$D$8,VLOOKUP($A719,'Taxi in times'!$B$3684:$C$4389, 2, 0)*60)</f>
        <v>420</v>
      </c>
      <c r="T719" s="30">
        <f>IF(ISNA(VLOOKUP($A719,'Taxi in times'!$B$4389:$C$5084, 2, 0)), 'ICAO LTO Cycle times'!$D$8,VLOOKUP($A719,'Taxi in times'!$B$4389:$C$5084, 2, 0)*60)</f>
        <v>420</v>
      </c>
      <c r="U719" s="30">
        <f>IF(ISNA(VLOOKUP($A719,'Taxi in times'!$B$5085:$C$5749, 2, 0)), 'ICAO LTO Cycle times'!$D$8,VLOOKUP($A719,'Taxi in times'!$B$5085:$C$5749, 2, 0)*60)</f>
        <v>420</v>
      </c>
      <c r="V719" s="30">
        <f>IF(ISNA(VLOOKUP($A719,'Taxi in times'!$B$5750:$C$6509, 2, 0)), 'ICAO LTO Cycle times'!$D$8,VLOOKUP($A719,'Taxi in times'!$B$5750:$C$6509, 2, 0)*60)</f>
        <v>318.68263473053895</v>
      </c>
      <c r="W719" s="30">
        <f>IF(ISNA(VLOOKUP($A719,'Taxi in times'!$B$6510:$C$7239, 2, 0)), 'ICAO LTO Cycle times'!$D$8,VLOOKUP($A719,'Taxi in times'!$B$6510:$C$7239, 2, 0)*60)</f>
        <v>367.29281767955803</v>
      </c>
    </row>
    <row r="720" spans="1:23">
      <c r="A720" s="3" t="s">
        <v>932</v>
      </c>
      <c r="B720" s="30">
        <f>IF(ISNA(VLOOKUP($A720,' Taxi out times'!$B$2:$C$483, 2, 0)), 'ICAO LTO Cycle times'!$D$7,VLOOKUP($A720,' Taxi out times'!$B$2:$C$483, 2, 0)*60)</f>
        <v>744.10256410256409</v>
      </c>
      <c r="C720" s="30">
        <f>IF(ISNA(VLOOKUP($A720,' Taxi out times'!$B$484:$C$1071, 2, 0)), 'ICAO LTO Cycle times'!$D$7,VLOOKUP($A720,' Taxi out times'!$B$484:$C$1071, 2, 0)*60)</f>
        <v>963.36340206185571</v>
      </c>
      <c r="D720" s="30">
        <f>IF(ISNA(VLOOKUP($A720,' Taxi out times'!$B$1072:$C$1692, 2, 0)), 'ICAO LTO Cycle times'!$D$7,VLOOKUP($A720,' Taxi out times'!$B$1072:$C$1692, 2, 0)*60)</f>
        <v>1011.911652703732</v>
      </c>
      <c r="E720" s="30">
        <f>IF(ISNA(VLOOKUP($A720,' Taxi out times'!$B$1693:$C$2329, 2, 0)), 'ICAO LTO Cycle times'!$D$7,VLOOKUP($A720,' Taxi out times'!$B$1693:$C$2329, 2, 0)*60)</f>
        <v>1041.3715046604527</v>
      </c>
      <c r="F720" s="30">
        <f>IF(ISNA(VLOOKUP($A720,' Taxi out times'!$B$2330:$C$2997, 2, 0)), 'ICAO LTO Cycle times'!$D$7,VLOOKUP($A720,' Taxi out times'!$B$2330:$C$2997, 2, 0)*60)</f>
        <v>1116.2732447817837</v>
      </c>
      <c r="G720" s="30">
        <f>IF(ISNA(VLOOKUP($A720,' Taxi out times'!$B$2998:$C$3661, 2, 0)), 'ICAO LTO Cycle times'!$D$7,VLOOKUP($A720,' Taxi out times'!$B$2998:$C$3661, 2, 0)*60)</f>
        <v>937.60288808664257</v>
      </c>
      <c r="H720" s="30">
        <f>IF(ISNA(VLOOKUP($A720,' Taxi out times'!$B$3662:$C$4362, 2, 0)), 'ICAO LTO Cycle times'!$D$7,VLOOKUP($A720,' Taxi out times'!$B$3662:$C$4362, 2, 0)*60)</f>
        <v>946.09942638623329</v>
      </c>
      <c r="I720" s="30">
        <f>IF(ISNA(VLOOKUP($A720,' Taxi out times'!$B$4363:$C$5052, 2, 0)), 'ICAO LTO Cycle times'!$D$7,VLOOKUP($A720,' Taxi out times'!$B$4363:$C$5052, 2, 0)*60)</f>
        <v>922.11410570528528</v>
      </c>
      <c r="J720" s="30">
        <f>IF(ISNA(VLOOKUP($A720,' Taxi out times'!$B$5053:$C$5713, 2, 0)), 'ICAO LTO Cycle times'!$D$7,VLOOKUP($A720,' Taxi out times'!$B$5053:$C$5713, 2, 0)*60)</f>
        <v>896.22123536536128</v>
      </c>
      <c r="K720" s="30">
        <f>IF(ISNA(VLOOKUP($A720,' Taxi out times'!$B$5714:$C$6466, 2, 0)), 'ICAO LTO Cycle times'!$D$7,VLOOKUP($A720,' Taxi out times'!$B$5713:$C$6466, 2, 0)*60)</f>
        <v>892.50320924261871</v>
      </c>
      <c r="L720" s="30">
        <f>IF(ISNA(VLOOKUP($A720,' Taxi out times'!$B$6467:$C$7195, 2, 0)), 'ICAO LTO Cycle times'!$D$7,VLOOKUP($A720,' Taxi out times'!$B$6467:$C$7195, 2, 0)*60)</f>
        <v>886.39324487334136</v>
      </c>
      <c r="M720" s="30">
        <f>IF(ISNA(VLOOKUP($A720,'Taxi in times'!$B$2:$C$483, 2, 0)), 'ICAO LTO Cycle times'!$D$8,VLOOKUP($A720,'Taxi in times'!$B$2:$C$483, 2, 0)*60)</f>
        <v>468.36734693877548</v>
      </c>
      <c r="N720" s="30">
        <f>IF(ISNA(VLOOKUP($A720,'Taxi in times'!$B$483:$C$1074, 2, 0)), 'ICAO LTO Cycle times'!$D$8,VLOOKUP($A720,'Taxi in times'!$B$483:$C$1074, 2, 0)*60)</f>
        <v>654.93932038834953</v>
      </c>
      <c r="O720" s="30">
        <f>IF(ISNA(VLOOKUP($A720,'Taxi in times'!$B$1074:$C$1700, 2, 0)), 'ICAO LTO Cycle times'!$D$8,VLOOKUP($A720,'Taxi in times'!$B$1074:$C$1700, 2, 0)*60)</f>
        <v>621.9815157116451</v>
      </c>
      <c r="P720" s="30">
        <f>IF(ISNA(VLOOKUP($A720,'Taxi in times'!$B$1700:$C$2346, 2, 0)), 'ICAO LTO Cycle times'!$D$8,VLOOKUP($A720,'Taxi in times'!$B$1700:$C$2346, 2, 0)*60)</f>
        <v>668.23677581863979</v>
      </c>
      <c r="Q720" s="30">
        <f>IF(ISNA(VLOOKUP($A720,'Taxi in times'!$B$2346:$C$3020, 2, 0)), 'ICAO LTO Cycle times'!$D$8,VLOOKUP($A720,'Taxi in times'!$B$2346:$C$3020, 2, 0)*60)</f>
        <v>704.72062309515741</v>
      </c>
      <c r="R720" s="30">
        <f>IF(ISNA(VLOOKUP($A720,'Taxi in times'!$B$3020:$C$3684, 2, 0)), 'ICAO LTO Cycle times'!$D$8,VLOOKUP($A720,'Taxi in times'!$B$3020:$C$3684, 2, 0)*60)</f>
        <v>726.4375</v>
      </c>
      <c r="S720" s="30">
        <f>IF(ISNA(VLOOKUP($A720,'Taxi in times'!$B$3684:$C$4389, 2, 0)), 'ICAO LTO Cycle times'!$D$8,VLOOKUP($A720,'Taxi in times'!$B$3684:$C$4389, 2, 0)*60)</f>
        <v>789.35676184499528</v>
      </c>
      <c r="T720" s="30">
        <f>IF(ISNA(VLOOKUP($A720,'Taxi in times'!$B$4389:$C$5084, 2, 0)), 'ICAO LTO Cycle times'!$D$8,VLOOKUP($A720,'Taxi in times'!$B$4389:$C$5084, 2, 0)*60)</f>
        <v>748.456687686691</v>
      </c>
      <c r="U720" s="30">
        <f>IF(ISNA(VLOOKUP($A720,'Taxi in times'!$B$5085:$C$5749, 2, 0)), 'ICAO LTO Cycle times'!$D$8,VLOOKUP($A720,'Taxi in times'!$B$5085:$C$5749, 2, 0)*60)</f>
        <v>744.36210847975553</v>
      </c>
      <c r="V720" s="30">
        <f>IF(ISNA(VLOOKUP($A720,'Taxi in times'!$B$5750:$C$6509, 2, 0)), 'ICAO LTO Cycle times'!$D$8,VLOOKUP($A720,'Taxi in times'!$B$5750:$C$6509, 2, 0)*60)</f>
        <v>549.17009038619562</v>
      </c>
      <c r="W720" s="30">
        <f>IF(ISNA(VLOOKUP($A720,'Taxi in times'!$B$6510:$C$7239, 2, 0)), 'ICAO LTO Cycle times'!$D$8,VLOOKUP($A720,'Taxi in times'!$B$6510:$C$7239, 2, 0)*60)</f>
        <v>567.85587714116946</v>
      </c>
    </row>
    <row r="721" spans="1:23">
      <c r="A721" s="3" t="s">
        <v>933</v>
      </c>
      <c r="B721" s="30">
        <f>IF(ISNA(VLOOKUP($A721,' Taxi out times'!$B$2:$C$483, 2, 0)), 'ICAO LTO Cycle times'!$D$7,VLOOKUP($A721,' Taxi out times'!$B$2:$C$483, 2, 0)*60)</f>
        <v>1140</v>
      </c>
      <c r="C721" s="30">
        <f>IF(ISNA(VLOOKUP($A721,' Taxi out times'!$B$484:$C$1071, 2, 0)), 'ICAO LTO Cycle times'!$D$7,VLOOKUP($A721,' Taxi out times'!$B$484:$C$1071, 2, 0)*60)</f>
        <v>704.74576271186436</v>
      </c>
      <c r="D721" s="30">
        <f>IF(ISNA(VLOOKUP($A721,' Taxi out times'!$B$1072:$C$1692, 2, 0)), 'ICAO LTO Cycle times'!$D$7,VLOOKUP($A721,' Taxi out times'!$B$1072:$C$1692, 2, 0)*60)</f>
        <v>724.55392809587215</v>
      </c>
      <c r="E721" s="30">
        <f>IF(ISNA(VLOOKUP($A721,' Taxi out times'!$B$1693:$C$2329, 2, 0)), 'ICAO LTO Cycle times'!$D$7,VLOOKUP($A721,' Taxi out times'!$B$1693:$C$2329, 2, 0)*60)</f>
        <v>713.3922829581993</v>
      </c>
      <c r="F721" s="30">
        <f>IF(ISNA(VLOOKUP($A721,' Taxi out times'!$B$2330:$C$2997, 2, 0)), 'ICAO LTO Cycle times'!$D$7,VLOOKUP($A721,' Taxi out times'!$B$2330:$C$2997, 2, 0)*60)</f>
        <v>762.47391952309988</v>
      </c>
      <c r="G721" s="30">
        <f>IF(ISNA(VLOOKUP($A721,' Taxi out times'!$B$2998:$C$3661, 2, 0)), 'ICAO LTO Cycle times'!$D$7,VLOOKUP($A721,' Taxi out times'!$B$2998:$C$3661, 2, 0)*60)</f>
        <v>744.91150442477874</v>
      </c>
      <c r="H721" s="30">
        <f>IF(ISNA(VLOOKUP($A721,' Taxi out times'!$B$3662:$C$4362, 2, 0)), 'ICAO LTO Cycle times'!$D$7,VLOOKUP($A721,' Taxi out times'!$B$3662:$C$4362, 2, 0)*60)</f>
        <v>732.3848684210526</v>
      </c>
      <c r="I721" s="30">
        <f>IF(ISNA(VLOOKUP($A721,' Taxi out times'!$B$4363:$C$5052, 2, 0)), 'ICAO LTO Cycle times'!$D$7,VLOOKUP($A721,' Taxi out times'!$B$4363:$C$5052, 2, 0)*60)</f>
        <v>753.54632587859419</v>
      </c>
      <c r="J721" s="30">
        <f>IF(ISNA(VLOOKUP($A721,' Taxi out times'!$B$5053:$C$5713, 2, 0)), 'ICAO LTO Cycle times'!$D$7,VLOOKUP($A721,' Taxi out times'!$B$5053:$C$5713, 2, 0)*60)</f>
        <v>721.10671936758888</v>
      </c>
      <c r="K721" s="30">
        <f>IF(ISNA(VLOOKUP($A721,' Taxi out times'!$B$5714:$C$6466, 2, 0)), 'ICAO LTO Cycle times'!$D$7,VLOOKUP($A721,' Taxi out times'!$B$5713:$C$6466, 2, 0)*60)</f>
        <v>711.93133047210301</v>
      </c>
      <c r="L721" s="30">
        <f>IF(ISNA(VLOOKUP($A721,' Taxi out times'!$B$6467:$C$7195, 2, 0)), 'ICAO LTO Cycle times'!$D$7,VLOOKUP($A721,' Taxi out times'!$B$6467:$C$7195, 2, 0)*60)</f>
        <v>839.02941176470586</v>
      </c>
      <c r="M721" s="30">
        <f>IF(ISNA(VLOOKUP($A721,'Taxi in times'!$B$2:$C$483, 2, 0)), 'ICAO LTO Cycle times'!$D$8,VLOOKUP($A721,'Taxi in times'!$B$2:$C$483, 2, 0)*60)</f>
        <v>420</v>
      </c>
      <c r="N721" s="30">
        <f>IF(ISNA(VLOOKUP($A721,'Taxi in times'!$B$483:$C$1074, 2, 0)), 'ICAO LTO Cycle times'!$D$8,VLOOKUP($A721,'Taxi in times'!$B$483:$C$1074, 2, 0)*60)</f>
        <v>568.91566265060248</v>
      </c>
      <c r="O721" s="30">
        <f>IF(ISNA(VLOOKUP($A721,'Taxi in times'!$B$1074:$C$1700, 2, 0)), 'ICAO LTO Cycle times'!$D$8,VLOOKUP($A721,'Taxi in times'!$B$1074:$C$1700, 2, 0)*60)</f>
        <v>480.34924330616997</v>
      </c>
      <c r="P721" s="30">
        <f>IF(ISNA(VLOOKUP($A721,'Taxi in times'!$B$1700:$C$2346, 2, 0)), 'ICAO LTO Cycle times'!$D$8,VLOOKUP($A721,'Taxi in times'!$B$1700:$C$2346, 2, 0)*60)</f>
        <v>511.00583090379007</v>
      </c>
      <c r="Q721" s="30">
        <f>IF(ISNA(VLOOKUP($A721,'Taxi in times'!$B$2346:$C$3020, 2, 0)), 'ICAO LTO Cycle times'!$D$8,VLOOKUP($A721,'Taxi in times'!$B$2346:$C$3020, 2, 0)*60)</f>
        <v>547.07586206896553</v>
      </c>
      <c r="R721" s="30">
        <f>IF(ISNA(VLOOKUP($A721,'Taxi in times'!$B$3020:$C$3684, 2, 0)), 'ICAO LTO Cycle times'!$D$8,VLOOKUP($A721,'Taxi in times'!$B$3020:$C$3684, 2, 0)*60)</f>
        <v>527.12694877505567</v>
      </c>
      <c r="S721" s="30">
        <f>IF(ISNA(VLOOKUP($A721,'Taxi in times'!$B$3684:$C$4389, 2, 0)), 'ICAO LTO Cycle times'!$D$8,VLOOKUP($A721,'Taxi in times'!$B$3684:$C$4389, 2, 0)*60)</f>
        <v>490.22900763358774</v>
      </c>
      <c r="T721" s="30">
        <f>IF(ISNA(VLOOKUP($A721,'Taxi in times'!$B$4389:$C$5084, 2, 0)), 'ICAO LTO Cycle times'!$D$8,VLOOKUP($A721,'Taxi in times'!$B$4389:$C$5084, 2, 0)*60)</f>
        <v>446.07843137254906</v>
      </c>
      <c r="U721" s="30">
        <f>IF(ISNA(VLOOKUP($A721,'Taxi in times'!$B$5085:$C$5749, 2, 0)), 'ICAO LTO Cycle times'!$D$8,VLOOKUP($A721,'Taxi in times'!$B$5085:$C$5749, 2, 0)*60)</f>
        <v>459.29347826086956</v>
      </c>
      <c r="V721" s="30">
        <f>IF(ISNA(VLOOKUP($A721,'Taxi in times'!$B$5750:$C$6509, 2, 0)), 'ICAO LTO Cycle times'!$D$8,VLOOKUP($A721,'Taxi in times'!$B$5750:$C$6509, 2, 0)*60)</f>
        <v>374.3895348837209</v>
      </c>
      <c r="W721" s="30">
        <f>IF(ISNA(VLOOKUP($A721,'Taxi in times'!$B$6510:$C$7239, 2, 0)), 'ICAO LTO Cycle times'!$D$8,VLOOKUP($A721,'Taxi in times'!$B$6510:$C$7239, 2, 0)*60)</f>
        <v>429.55752212389382</v>
      </c>
    </row>
    <row r="722" spans="1:23">
      <c r="A722" s="3" t="s">
        <v>934</v>
      </c>
      <c r="B722" s="30">
        <f>IF(ISNA(VLOOKUP($A722,' Taxi out times'!$B$2:$C$483, 2, 0)), 'ICAO LTO Cycle times'!$D$7,VLOOKUP($A722,' Taxi out times'!$B$2:$C$483, 2, 0)*60)</f>
        <v>856.32352941176464</v>
      </c>
      <c r="C722" s="30">
        <f>IF(ISNA(VLOOKUP($A722,' Taxi out times'!$B$484:$C$1071, 2, 0)), 'ICAO LTO Cycle times'!$D$7,VLOOKUP($A722,' Taxi out times'!$B$484:$C$1071, 2, 0)*60)</f>
        <v>864.83028720626635</v>
      </c>
      <c r="D722" s="30">
        <f>IF(ISNA(VLOOKUP($A722,' Taxi out times'!$B$1072:$C$1692, 2, 0)), 'ICAO LTO Cycle times'!$D$7,VLOOKUP($A722,' Taxi out times'!$B$1072:$C$1692, 2, 0)*60)</f>
        <v>873.96793587174352</v>
      </c>
      <c r="E722" s="30">
        <f>IF(ISNA(VLOOKUP($A722,' Taxi out times'!$B$1693:$C$2329, 2, 0)), 'ICAO LTO Cycle times'!$D$7,VLOOKUP($A722,' Taxi out times'!$B$1693:$C$2329, 2, 0)*60)</f>
        <v>886.39655172413791</v>
      </c>
      <c r="F722" s="30">
        <f>IF(ISNA(VLOOKUP($A722,' Taxi out times'!$B$2330:$C$2997, 2, 0)), 'ICAO LTO Cycle times'!$D$7,VLOOKUP($A722,' Taxi out times'!$B$2330:$C$2997, 2, 0)*60)</f>
        <v>905.28648648648641</v>
      </c>
      <c r="G722" s="30">
        <f>IF(ISNA(VLOOKUP($A722,' Taxi out times'!$B$2998:$C$3661, 2, 0)), 'ICAO LTO Cycle times'!$D$7,VLOOKUP($A722,' Taxi out times'!$B$2998:$C$3661, 2, 0)*60)</f>
        <v>953.44594594594594</v>
      </c>
      <c r="H722" s="30">
        <f>IF(ISNA(VLOOKUP($A722,' Taxi out times'!$B$3662:$C$4362, 2, 0)), 'ICAO LTO Cycle times'!$D$7,VLOOKUP($A722,' Taxi out times'!$B$3662:$C$4362, 2, 0)*60)</f>
        <v>948.17435249526216</v>
      </c>
      <c r="I722" s="30">
        <f>IF(ISNA(VLOOKUP($A722,' Taxi out times'!$B$4363:$C$5052, 2, 0)), 'ICAO LTO Cycle times'!$D$7,VLOOKUP($A722,' Taxi out times'!$B$4363:$C$5052, 2, 0)*60)</f>
        <v>950.21201413427571</v>
      </c>
      <c r="J722" s="30">
        <f>IF(ISNA(VLOOKUP($A722,' Taxi out times'!$B$5053:$C$5713, 2, 0)), 'ICAO LTO Cycle times'!$D$7,VLOOKUP($A722,' Taxi out times'!$B$5053:$C$5713, 2, 0)*60)</f>
        <v>1014.4283413848631</v>
      </c>
      <c r="K722" s="30">
        <f>IF(ISNA(VLOOKUP($A722,' Taxi out times'!$B$5714:$C$6466, 2, 0)), 'ICAO LTO Cycle times'!$D$7,VLOOKUP($A722,' Taxi out times'!$B$5713:$C$6466, 2, 0)*60)</f>
        <v>1024.7531992687386</v>
      </c>
      <c r="L722" s="30">
        <f>IF(ISNA(VLOOKUP($A722,' Taxi out times'!$B$6467:$C$7195, 2, 0)), 'ICAO LTO Cycle times'!$D$7,VLOOKUP($A722,' Taxi out times'!$B$6467:$C$7195, 2, 0)*60)</f>
        <v>1071.6591928251121</v>
      </c>
      <c r="M722" s="30">
        <f>IF(ISNA(VLOOKUP($A722,'Taxi in times'!$B$2:$C$483, 2, 0)), 'ICAO LTO Cycle times'!$D$8,VLOOKUP($A722,'Taxi in times'!$B$2:$C$483, 2, 0)*60)</f>
        <v>391.23167155425222</v>
      </c>
      <c r="N722" s="30">
        <f>IF(ISNA(VLOOKUP($A722,'Taxi in times'!$B$483:$C$1074, 2, 0)), 'ICAO LTO Cycle times'!$D$8,VLOOKUP($A722,'Taxi in times'!$B$483:$C$1074, 2, 0)*60)</f>
        <v>357.02668360864038</v>
      </c>
      <c r="O722" s="30">
        <f>IF(ISNA(VLOOKUP($A722,'Taxi in times'!$B$1074:$C$1700, 2, 0)), 'ICAO LTO Cycle times'!$D$8,VLOOKUP($A722,'Taxi in times'!$B$1074:$C$1700, 2, 0)*60)</f>
        <v>369.14851485148517</v>
      </c>
      <c r="P722" s="30">
        <f>IF(ISNA(VLOOKUP($A722,'Taxi in times'!$B$1700:$C$2346, 2, 0)), 'ICAO LTO Cycle times'!$D$8,VLOOKUP($A722,'Taxi in times'!$B$1700:$C$2346, 2, 0)*60)</f>
        <v>393.22195704057276</v>
      </c>
      <c r="Q722" s="30">
        <f>IF(ISNA(VLOOKUP($A722,'Taxi in times'!$B$2346:$C$3020, 2, 0)), 'ICAO LTO Cycle times'!$D$8,VLOOKUP($A722,'Taxi in times'!$B$2346:$C$3020, 2, 0)*60)</f>
        <v>419.14677501269682</v>
      </c>
      <c r="R722" s="30">
        <f>IF(ISNA(VLOOKUP($A722,'Taxi in times'!$B$3020:$C$3684, 2, 0)), 'ICAO LTO Cycle times'!$D$8,VLOOKUP($A722,'Taxi in times'!$B$3020:$C$3684, 2, 0)*60)</f>
        <v>414.54830287206266</v>
      </c>
      <c r="S722" s="30">
        <f>IF(ISNA(VLOOKUP($A722,'Taxi in times'!$B$3684:$C$4389, 2, 0)), 'ICAO LTO Cycle times'!$D$8,VLOOKUP($A722,'Taxi in times'!$B$3684:$C$4389, 2, 0)*60)</f>
        <v>463.76350198976689</v>
      </c>
      <c r="T722" s="30">
        <f>IF(ISNA(VLOOKUP($A722,'Taxi in times'!$B$4389:$C$5084, 2, 0)), 'ICAO LTO Cycle times'!$D$8,VLOOKUP($A722,'Taxi in times'!$B$4389:$C$5084, 2, 0)*60)</f>
        <v>476.0043313481321</v>
      </c>
      <c r="U722" s="30">
        <f>IF(ISNA(VLOOKUP($A722,'Taxi in times'!$B$5085:$C$5749, 2, 0)), 'ICAO LTO Cycle times'!$D$8,VLOOKUP($A722,'Taxi in times'!$B$5085:$C$5749, 2, 0)*60)</f>
        <v>579.40573770491801</v>
      </c>
      <c r="V722" s="30">
        <f>IF(ISNA(VLOOKUP($A722,'Taxi in times'!$B$5750:$C$6509, 2, 0)), 'ICAO LTO Cycle times'!$D$8,VLOOKUP($A722,'Taxi in times'!$B$5750:$C$6509, 2, 0)*60)</f>
        <v>556.08391608391605</v>
      </c>
      <c r="W722" s="30">
        <f>IF(ISNA(VLOOKUP($A722,'Taxi in times'!$B$6510:$C$7239, 2, 0)), 'ICAO LTO Cycle times'!$D$8,VLOOKUP($A722,'Taxi in times'!$B$6510:$C$7239, 2, 0)*60)</f>
        <v>603.10288513881324</v>
      </c>
    </row>
    <row r="723" spans="1:23">
      <c r="A723" s="3" t="s">
        <v>1298</v>
      </c>
      <c r="B723" s="30">
        <f>IF(ISNA(VLOOKUP($A723,' Taxi out times'!$B$2:$C$483, 2, 0)), 'ICAO LTO Cycle times'!$D$7,VLOOKUP($A723,' Taxi out times'!$B$2:$C$483, 2, 0)*60)</f>
        <v>1140</v>
      </c>
      <c r="C723" s="30">
        <f>IF(ISNA(VLOOKUP($A723,' Taxi out times'!$B$484:$C$1071, 2, 0)), 'ICAO LTO Cycle times'!$D$7,VLOOKUP($A723,' Taxi out times'!$B$484:$C$1071, 2, 0)*60)</f>
        <v>1140</v>
      </c>
      <c r="D723" s="30">
        <f>IF(ISNA(VLOOKUP($A723,' Taxi out times'!$B$1072:$C$1692, 2, 0)), 'ICAO LTO Cycle times'!$D$7,VLOOKUP($A723,' Taxi out times'!$B$1072:$C$1692, 2, 0)*60)</f>
        <v>1140</v>
      </c>
      <c r="E723" s="30">
        <f>IF(ISNA(VLOOKUP($A723,' Taxi out times'!$B$1693:$C$2329, 2, 0)), 'ICAO LTO Cycle times'!$D$7,VLOOKUP($A723,' Taxi out times'!$B$1693:$C$2329, 2, 0)*60)</f>
        <v>1140</v>
      </c>
      <c r="F723" s="30">
        <f>IF(ISNA(VLOOKUP($A723,' Taxi out times'!$B$2330:$C$2997, 2, 0)), 'ICAO LTO Cycle times'!$D$7,VLOOKUP($A723,' Taxi out times'!$B$2330:$C$2997, 2, 0)*60)</f>
        <v>1140</v>
      </c>
      <c r="G723" s="30">
        <f>IF(ISNA(VLOOKUP($A723,' Taxi out times'!$B$2998:$C$3661, 2, 0)), 'ICAO LTO Cycle times'!$D$7,VLOOKUP($A723,' Taxi out times'!$B$2998:$C$3661, 2, 0)*60)</f>
        <v>1140</v>
      </c>
      <c r="H723" s="30">
        <f>IF(ISNA(VLOOKUP($A723,' Taxi out times'!$B$3662:$C$4362, 2, 0)), 'ICAO LTO Cycle times'!$D$7,VLOOKUP($A723,' Taxi out times'!$B$3662:$C$4362, 2, 0)*60)</f>
        <v>1140</v>
      </c>
      <c r="I723" s="30">
        <f>IF(ISNA(VLOOKUP($A723,' Taxi out times'!$B$4363:$C$5052, 2, 0)), 'ICAO LTO Cycle times'!$D$7,VLOOKUP($A723,' Taxi out times'!$B$4363:$C$5052, 2, 0)*60)</f>
        <v>1140</v>
      </c>
      <c r="J723" s="30">
        <f>IF(ISNA(VLOOKUP($A723,' Taxi out times'!$B$5053:$C$5713, 2, 0)), 'ICAO LTO Cycle times'!$D$7,VLOOKUP($A723,' Taxi out times'!$B$5053:$C$5713, 2, 0)*60)</f>
        <v>1140</v>
      </c>
      <c r="K723" s="30">
        <f>IF(ISNA(VLOOKUP($A723,' Taxi out times'!$B$5714:$C$6466, 2, 0)), 'ICAO LTO Cycle times'!$D$7,VLOOKUP($A723,' Taxi out times'!$B$5713:$C$6466, 2, 0)*60)</f>
        <v>403.46456692913381</v>
      </c>
      <c r="L723" s="30">
        <f>IF(ISNA(VLOOKUP($A723,' Taxi out times'!$B$6467:$C$7195, 2, 0)), 'ICAO LTO Cycle times'!$D$7,VLOOKUP($A723,' Taxi out times'!$B$6467:$C$7195, 2, 0)*60)</f>
        <v>381.15384615384613</v>
      </c>
      <c r="M723" s="30">
        <f>IF(ISNA(VLOOKUP($A723,'Taxi in times'!$B$2:$C$483, 2, 0)), 'ICAO LTO Cycle times'!$D$8,VLOOKUP($A723,'Taxi in times'!$B$2:$C$483, 2, 0)*60)</f>
        <v>420</v>
      </c>
      <c r="N723" s="30">
        <f>IF(ISNA(VLOOKUP($A723,'Taxi in times'!$B$483:$C$1074, 2, 0)), 'ICAO LTO Cycle times'!$D$8,VLOOKUP($A723,'Taxi in times'!$B$483:$C$1074, 2, 0)*60)</f>
        <v>420</v>
      </c>
      <c r="O723" s="30">
        <f>IF(ISNA(VLOOKUP($A723,'Taxi in times'!$B$1074:$C$1700, 2, 0)), 'ICAO LTO Cycle times'!$D$8,VLOOKUP($A723,'Taxi in times'!$B$1074:$C$1700, 2, 0)*60)</f>
        <v>420</v>
      </c>
      <c r="P723" s="30">
        <f>IF(ISNA(VLOOKUP($A723,'Taxi in times'!$B$1700:$C$2346, 2, 0)), 'ICAO LTO Cycle times'!$D$8,VLOOKUP($A723,'Taxi in times'!$B$1700:$C$2346, 2, 0)*60)</f>
        <v>420</v>
      </c>
      <c r="Q723" s="30">
        <f>IF(ISNA(VLOOKUP($A723,'Taxi in times'!$B$2346:$C$3020, 2, 0)), 'ICAO LTO Cycle times'!$D$8,VLOOKUP($A723,'Taxi in times'!$B$2346:$C$3020, 2, 0)*60)</f>
        <v>420</v>
      </c>
      <c r="R723" s="30">
        <f>IF(ISNA(VLOOKUP($A723,'Taxi in times'!$B$3020:$C$3684, 2, 0)), 'ICAO LTO Cycle times'!$D$8,VLOOKUP($A723,'Taxi in times'!$B$3020:$C$3684, 2, 0)*60)</f>
        <v>420</v>
      </c>
      <c r="S723" s="30">
        <f>IF(ISNA(VLOOKUP($A723,'Taxi in times'!$B$3684:$C$4389, 2, 0)), 'ICAO LTO Cycle times'!$D$8,VLOOKUP($A723,'Taxi in times'!$B$3684:$C$4389, 2, 0)*60)</f>
        <v>420</v>
      </c>
      <c r="T723" s="30">
        <f>IF(ISNA(VLOOKUP($A723,'Taxi in times'!$B$4389:$C$5084, 2, 0)), 'ICAO LTO Cycle times'!$D$8,VLOOKUP($A723,'Taxi in times'!$B$4389:$C$5084, 2, 0)*60)</f>
        <v>420</v>
      </c>
      <c r="U723" s="30">
        <f>IF(ISNA(VLOOKUP($A723,'Taxi in times'!$B$5085:$C$5749, 2, 0)), 'ICAO LTO Cycle times'!$D$8,VLOOKUP($A723,'Taxi in times'!$B$5085:$C$5749, 2, 0)*60)</f>
        <v>420</v>
      </c>
      <c r="V723" s="30">
        <f>IF(ISNA(VLOOKUP($A723,'Taxi in times'!$B$5750:$C$6509, 2, 0)), 'ICAO LTO Cycle times'!$D$8,VLOOKUP($A723,'Taxi in times'!$B$5750:$C$6509, 2, 0)*60)</f>
        <v>466.1904761904762</v>
      </c>
      <c r="W723" s="30">
        <f>IF(ISNA(VLOOKUP($A723,'Taxi in times'!$B$6510:$C$7239, 2, 0)), 'ICAO LTO Cycle times'!$D$8,VLOOKUP($A723,'Taxi in times'!$B$6510:$C$7239, 2, 0)*60)</f>
        <v>497.80645161290323</v>
      </c>
    </row>
    <row r="724" spans="1:23">
      <c r="A724" s="3" t="s">
        <v>1299</v>
      </c>
      <c r="B724" s="30">
        <f>IF(ISNA(VLOOKUP($A724,' Taxi out times'!$B$2:$C$483, 2, 0)), 'ICAO LTO Cycle times'!$D$7,VLOOKUP($A724,' Taxi out times'!$B$2:$C$483, 2, 0)*60)</f>
        <v>1140</v>
      </c>
      <c r="C724" s="30">
        <f>IF(ISNA(VLOOKUP($A724,' Taxi out times'!$B$484:$C$1071, 2, 0)), 'ICAO LTO Cycle times'!$D$7,VLOOKUP($A724,' Taxi out times'!$B$484:$C$1071, 2, 0)*60)</f>
        <v>1140</v>
      </c>
      <c r="D724" s="30">
        <f>IF(ISNA(VLOOKUP($A724,' Taxi out times'!$B$1072:$C$1692, 2, 0)), 'ICAO LTO Cycle times'!$D$7,VLOOKUP($A724,' Taxi out times'!$B$1072:$C$1692, 2, 0)*60)</f>
        <v>1140</v>
      </c>
      <c r="E724" s="30">
        <f>IF(ISNA(VLOOKUP($A724,' Taxi out times'!$B$1693:$C$2329, 2, 0)), 'ICAO LTO Cycle times'!$D$7,VLOOKUP($A724,' Taxi out times'!$B$1693:$C$2329, 2, 0)*60)</f>
        <v>1140</v>
      </c>
      <c r="F724" s="30">
        <f>IF(ISNA(VLOOKUP($A724,' Taxi out times'!$B$2330:$C$2997, 2, 0)), 'ICAO LTO Cycle times'!$D$7,VLOOKUP($A724,' Taxi out times'!$B$2330:$C$2997, 2, 0)*60)</f>
        <v>1140</v>
      </c>
      <c r="G724" s="30">
        <f>IF(ISNA(VLOOKUP($A724,' Taxi out times'!$B$2998:$C$3661, 2, 0)), 'ICAO LTO Cycle times'!$D$7,VLOOKUP($A724,' Taxi out times'!$B$2998:$C$3661, 2, 0)*60)</f>
        <v>1140</v>
      </c>
      <c r="H724" s="30">
        <f>IF(ISNA(VLOOKUP($A724,' Taxi out times'!$B$3662:$C$4362, 2, 0)), 'ICAO LTO Cycle times'!$D$7,VLOOKUP($A724,' Taxi out times'!$B$3662:$C$4362, 2, 0)*60)</f>
        <v>1140</v>
      </c>
      <c r="I724" s="30">
        <f>IF(ISNA(VLOOKUP($A724,' Taxi out times'!$B$4363:$C$5052, 2, 0)), 'ICAO LTO Cycle times'!$D$7,VLOOKUP($A724,' Taxi out times'!$B$4363:$C$5052, 2, 0)*60)</f>
        <v>1140</v>
      </c>
      <c r="J724" s="30">
        <f>IF(ISNA(VLOOKUP($A724,' Taxi out times'!$B$5053:$C$5713, 2, 0)), 'ICAO LTO Cycle times'!$D$7,VLOOKUP($A724,' Taxi out times'!$B$5053:$C$5713, 2, 0)*60)</f>
        <v>1140</v>
      </c>
      <c r="K724" s="30">
        <f>IF(ISNA(VLOOKUP($A724,' Taxi out times'!$B$5714:$C$6466, 2, 0)), 'ICAO LTO Cycle times'!$D$7,VLOOKUP($A724,' Taxi out times'!$B$5713:$C$6466, 2, 0)*60)</f>
        <v>710.58823529411768</v>
      </c>
      <c r="L724" s="30">
        <f>IF(ISNA(VLOOKUP($A724,' Taxi out times'!$B$6467:$C$7195, 2, 0)), 'ICAO LTO Cycle times'!$D$7,VLOOKUP($A724,' Taxi out times'!$B$6467:$C$7195, 2, 0)*60)</f>
        <v>697.65237020316033</v>
      </c>
      <c r="M724" s="30">
        <f>IF(ISNA(VLOOKUP($A724,'Taxi in times'!$B$2:$C$483, 2, 0)), 'ICAO LTO Cycle times'!$D$8,VLOOKUP($A724,'Taxi in times'!$B$2:$C$483, 2, 0)*60)</f>
        <v>420</v>
      </c>
      <c r="N724" s="30">
        <f>IF(ISNA(VLOOKUP($A724,'Taxi in times'!$B$483:$C$1074, 2, 0)), 'ICAO LTO Cycle times'!$D$8,VLOOKUP($A724,'Taxi in times'!$B$483:$C$1074, 2, 0)*60)</f>
        <v>420</v>
      </c>
      <c r="O724" s="30">
        <f>IF(ISNA(VLOOKUP($A724,'Taxi in times'!$B$1074:$C$1700, 2, 0)), 'ICAO LTO Cycle times'!$D$8,VLOOKUP($A724,'Taxi in times'!$B$1074:$C$1700, 2, 0)*60)</f>
        <v>420</v>
      </c>
      <c r="P724" s="30">
        <f>IF(ISNA(VLOOKUP($A724,'Taxi in times'!$B$1700:$C$2346, 2, 0)), 'ICAO LTO Cycle times'!$D$8,VLOOKUP($A724,'Taxi in times'!$B$1700:$C$2346, 2, 0)*60)</f>
        <v>420</v>
      </c>
      <c r="Q724" s="30">
        <f>IF(ISNA(VLOOKUP($A724,'Taxi in times'!$B$2346:$C$3020, 2, 0)), 'ICAO LTO Cycle times'!$D$8,VLOOKUP($A724,'Taxi in times'!$B$2346:$C$3020, 2, 0)*60)</f>
        <v>420</v>
      </c>
      <c r="R724" s="30">
        <f>IF(ISNA(VLOOKUP($A724,'Taxi in times'!$B$3020:$C$3684, 2, 0)), 'ICAO LTO Cycle times'!$D$8,VLOOKUP($A724,'Taxi in times'!$B$3020:$C$3684, 2, 0)*60)</f>
        <v>420</v>
      </c>
      <c r="S724" s="30">
        <f>IF(ISNA(VLOOKUP($A724,'Taxi in times'!$B$3684:$C$4389, 2, 0)), 'ICAO LTO Cycle times'!$D$8,VLOOKUP($A724,'Taxi in times'!$B$3684:$C$4389, 2, 0)*60)</f>
        <v>420</v>
      </c>
      <c r="T724" s="30">
        <f>IF(ISNA(VLOOKUP($A724,'Taxi in times'!$B$4389:$C$5084, 2, 0)), 'ICAO LTO Cycle times'!$D$8,VLOOKUP($A724,'Taxi in times'!$B$4389:$C$5084, 2, 0)*60)</f>
        <v>420</v>
      </c>
      <c r="U724" s="30">
        <f>IF(ISNA(VLOOKUP($A724,'Taxi in times'!$B$5085:$C$5749, 2, 0)), 'ICAO LTO Cycle times'!$D$8,VLOOKUP($A724,'Taxi in times'!$B$5085:$C$5749, 2, 0)*60)</f>
        <v>420</v>
      </c>
      <c r="V724" s="30">
        <f>IF(ISNA(VLOOKUP($A724,'Taxi in times'!$B$5750:$C$6509, 2, 0)), 'ICAO LTO Cycle times'!$D$8,VLOOKUP($A724,'Taxi in times'!$B$5750:$C$6509, 2, 0)*60)</f>
        <v>330.59999999999997</v>
      </c>
      <c r="W724" s="30">
        <f>IF(ISNA(VLOOKUP($A724,'Taxi in times'!$B$6510:$C$7239, 2, 0)), 'ICAO LTO Cycle times'!$D$8,VLOOKUP($A724,'Taxi in times'!$B$6510:$C$7239, 2, 0)*60)</f>
        <v>396.63594470046087</v>
      </c>
    </row>
    <row r="725" spans="1:23">
      <c r="A725" s="3" t="s">
        <v>1300</v>
      </c>
      <c r="B725" s="30">
        <f>IF(ISNA(VLOOKUP($A725,' Taxi out times'!$B$2:$C$483, 2, 0)), 'ICAO LTO Cycle times'!$D$7,VLOOKUP($A725,' Taxi out times'!$B$2:$C$483, 2, 0)*60)</f>
        <v>1140</v>
      </c>
      <c r="C725" s="30">
        <f>IF(ISNA(VLOOKUP($A725,' Taxi out times'!$B$484:$C$1071, 2, 0)), 'ICAO LTO Cycle times'!$D$7,VLOOKUP($A725,' Taxi out times'!$B$484:$C$1071, 2, 0)*60)</f>
        <v>1140</v>
      </c>
      <c r="D725" s="30">
        <f>IF(ISNA(VLOOKUP($A725,' Taxi out times'!$B$1072:$C$1692, 2, 0)), 'ICAO LTO Cycle times'!$D$7,VLOOKUP($A725,' Taxi out times'!$B$1072:$C$1692, 2, 0)*60)</f>
        <v>1140</v>
      </c>
      <c r="E725" s="30">
        <f>IF(ISNA(VLOOKUP($A725,' Taxi out times'!$B$1693:$C$2329, 2, 0)), 'ICAO LTO Cycle times'!$D$7,VLOOKUP($A725,' Taxi out times'!$B$1693:$C$2329, 2, 0)*60)</f>
        <v>1140</v>
      </c>
      <c r="F725" s="30">
        <f>IF(ISNA(VLOOKUP($A725,' Taxi out times'!$B$2330:$C$2997, 2, 0)), 'ICAO LTO Cycle times'!$D$7,VLOOKUP($A725,' Taxi out times'!$B$2330:$C$2997, 2, 0)*60)</f>
        <v>1140</v>
      </c>
      <c r="G725" s="30">
        <f>IF(ISNA(VLOOKUP($A725,' Taxi out times'!$B$2998:$C$3661, 2, 0)), 'ICAO LTO Cycle times'!$D$7,VLOOKUP($A725,' Taxi out times'!$B$2998:$C$3661, 2, 0)*60)</f>
        <v>1140</v>
      </c>
      <c r="H725" s="30">
        <f>IF(ISNA(VLOOKUP($A725,' Taxi out times'!$B$3662:$C$4362, 2, 0)), 'ICAO LTO Cycle times'!$D$7,VLOOKUP($A725,' Taxi out times'!$B$3662:$C$4362, 2, 0)*60)</f>
        <v>1140</v>
      </c>
      <c r="I725" s="30">
        <f>IF(ISNA(VLOOKUP($A725,' Taxi out times'!$B$4363:$C$5052, 2, 0)), 'ICAO LTO Cycle times'!$D$7,VLOOKUP($A725,' Taxi out times'!$B$4363:$C$5052, 2, 0)*60)</f>
        <v>1140</v>
      </c>
      <c r="J725" s="30">
        <f>IF(ISNA(VLOOKUP($A725,' Taxi out times'!$B$5053:$C$5713, 2, 0)), 'ICAO LTO Cycle times'!$D$7,VLOOKUP($A725,' Taxi out times'!$B$5053:$C$5713, 2, 0)*60)</f>
        <v>1140</v>
      </c>
      <c r="K725" s="30">
        <f>IF(ISNA(VLOOKUP($A725,' Taxi out times'!$B$5714:$C$6466, 2, 0)), 'ICAO LTO Cycle times'!$D$7,VLOOKUP($A725,' Taxi out times'!$B$5713:$C$6466, 2, 0)*60)</f>
        <v>659.51219512195121</v>
      </c>
      <c r="L725" s="30">
        <f>IF(ISNA(VLOOKUP($A725,' Taxi out times'!$B$6467:$C$7195, 2, 0)), 'ICAO LTO Cycle times'!$D$7,VLOOKUP($A725,' Taxi out times'!$B$6467:$C$7195, 2, 0)*60)</f>
        <v>426.53465346534654</v>
      </c>
      <c r="M725" s="30">
        <f>IF(ISNA(VLOOKUP($A725,'Taxi in times'!$B$2:$C$483, 2, 0)), 'ICAO LTO Cycle times'!$D$8,VLOOKUP($A725,'Taxi in times'!$B$2:$C$483, 2, 0)*60)</f>
        <v>420</v>
      </c>
      <c r="N725" s="30">
        <f>IF(ISNA(VLOOKUP($A725,'Taxi in times'!$B$483:$C$1074, 2, 0)), 'ICAO LTO Cycle times'!$D$8,VLOOKUP($A725,'Taxi in times'!$B$483:$C$1074, 2, 0)*60)</f>
        <v>420</v>
      </c>
      <c r="O725" s="30">
        <f>IF(ISNA(VLOOKUP($A725,'Taxi in times'!$B$1074:$C$1700, 2, 0)), 'ICAO LTO Cycle times'!$D$8,VLOOKUP($A725,'Taxi in times'!$B$1074:$C$1700, 2, 0)*60)</f>
        <v>420</v>
      </c>
      <c r="P725" s="30">
        <f>IF(ISNA(VLOOKUP($A725,'Taxi in times'!$B$1700:$C$2346, 2, 0)), 'ICAO LTO Cycle times'!$D$8,VLOOKUP($A725,'Taxi in times'!$B$1700:$C$2346, 2, 0)*60)</f>
        <v>420</v>
      </c>
      <c r="Q725" s="30">
        <f>IF(ISNA(VLOOKUP($A725,'Taxi in times'!$B$2346:$C$3020, 2, 0)), 'ICAO LTO Cycle times'!$D$8,VLOOKUP($A725,'Taxi in times'!$B$2346:$C$3020, 2, 0)*60)</f>
        <v>420</v>
      </c>
      <c r="R725" s="30">
        <f>IF(ISNA(VLOOKUP($A725,'Taxi in times'!$B$3020:$C$3684, 2, 0)), 'ICAO LTO Cycle times'!$D$8,VLOOKUP($A725,'Taxi in times'!$B$3020:$C$3684, 2, 0)*60)</f>
        <v>420</v>
      </c>
      <c r="S725" s="30">
        <f>IF(ISNA(VLOOKUP($A725,'Taxi in times'!$B$3684:$C$4389, 2, 0)), 'ICAO LTO Cycle times'!$D$8,VLOOKUP($A725,'Taxi in times'!$B$3684:$C$4389, 2, 0)*60)</f>
        <v>420</v>
      </c>
      <c r="T725" s="30">
        <f>IF(ISNA(VLOOKUP($A725,'Taxi in times'!$B$4389:$C$5084, 2, 0)), 'ICAO LTO Cycle times'!$D$8,VLOOKUP($A725,'Taxi in times'!$B$4389:$C$5084, 2, 0)*60)</f>
        <v>420</v>
      </c>
      <c r="U725" s="30">
        <f>IF(ISNA(VLOOKUP($A725,'Taxi in times'!$B$5085:$C$5749, 2, 0)), 'ICAO LTO Cycle times'!$D$8,VLOOKUP($A725,'Taxi in times'!$B$5085:$C$5749, 2, 0)*60)</f>
        <v>420</v>
      </c>
      <c r="V725" s="30">
        <f>IF(ISNA(VLOOKUP($A725,'Taxi in times'!$B$5750:$C$6509, 2, 0)), 'ICAO LTO Cycle times'!$D$8,VLOOKUP($A725,'Taxi in times'!$B$5750:$C$6509, 2, 0)*60)</f>
        <v>307.86206896551721</v>
      </c>
      <c r="W725" s="30">
        <f>IF(ISNA(VLOOKUP($A725,'Taxi in times'!$B$6510:$C$7239, 2, 0)), 'ICAO LTO Cycle times'!$D$8,VLOOKUP($A725,'Taxi in times'!$B$6510:$C$7239, 2, 0)*60)</f>
        <v>294.70588235294122</v>
      </c>
    </row>
    <row r="726" spans="1:23">
      <c r="A726" s="3" t="s">
        <v>1301</v>
      </c>
      <c r="B726" s="30">
        <f>IF(ISNA(VLOOKUP($A726,' Taxi out times'!$B$2:$C$483, 2, 0)), 'ICAO LTO Cycle times'!$D$7,VLOOKUP($A726,' Taxi out times'!$B$2:$C$483, 2, 0)*60)</f>
        <v>1140</v>
      </c>
      <c r="C726" s="30">
        <f>IF(ISNA(VLOOKUP($A726,' Taxi out times'!$B$484:$C$1071, 2, 0)), 'ICAO LTO Cycle times'!$D$7,VLOOKUP($A726,' Taxi out times'!$B$484:$C$1071, 2, 0)*60)</f>
        <v>1140</v>
      </c>
      <c r="D726" s="30">
        <f>IF(ISNA(VLOOKUP($A726,' Taxi out times'!$B$1072:$C$1692, 2, 0)), 'ICAO LTO Cycle times'!$D$7,VLOOKUP($A726,' Taxi out times'!$B$1072:$C$1692, 2, 0)*60)</f>
        <v>1140</v>
      </c>
      <c r="E726" s="30">
        <f>IF(ISNA(VLOOKUP($A726,' Taxi out times'!$B$1693:$C$2329, 2, 0)), 'ICAO LTO Cycle times'!$D$7,VLOOKUP($A726,' Taxi out times'!$B$1693:$C$2329, 2, 0)*60)</f>
        <v>1140</v>
      </c>
      <c r="F726" s="30">
        <f>IF(ISNA(VLOOKUP($A726,' Taxi out times'!$B$2330:$C$2997, 2, 0)), 'ICAO LTO Cycle times'!$D$7,VLOOKUP($A726,' Taxi out times'!$B$2330:$C$2997, 2, 0)*60)</f>
        <v>1140</v>
      </c>
      <c r="G726" s="30">
        <f>IF(ISNA(VLOOKUP($A726,' Taxi out times'!$B$2998:$C$3661, 2, 0)), 'ICAO LTO Cycle times'!$D$7,VLOOKUP($A726,' Taxi out times'!$B$2998:$C$3661, 2, 0)*60)</f>
        <v>1140</v>
      </c>
      <c r="H726" s="30">
        <f>IF(ISNA(VLOOKUP($A726,' Taxi out times'!$B$3662:$C$4362, 2, 0)), 'ICAO LTO Cycle times'!$D$7,VLOOKUP($A726,' Taxi out times'!$B$3662:$C$4362, 2, 0)*60)</f>
        <v>1140</v>
      </c>
      <c r="I726" s="30">
        <f>IF(ISNA(VLOOKUP($A726,' Taxi out times'!$B$4363:$C$5052, 2, 0)), 'ICAO LTO Cycle times'!$D$7,VLOOKUP($A726,' Taxi out times'!$B$4363:$C$5052, 2, 0)*60)</f>
        <v>1140</v>
      </c>
      <c r="J726" s="30">
        <f>IF(ISNA(VLOOKUP($A726,' Taxi out times'!$B$5053:$C$5713, 2, 0)), 'ICAO LTO Cycle times'!$D$7,VLOOKUP($A726,' Taxi out times'!$B$5053:$C$5713, 2, 0)*60)</f>
        <v>1140</v>
      </c>
      <c r="K726" s="30">
        <f>IF(ISNA(VLOOKUP($A726,' Taxi out times'!$B$5714:$C$6466, 2, 0)), 'ICAO LTO Cycle times'!$D$7,VLOOKUP($A726,' Taxi out times'!$B$5713:$C$6466, 2, 0)*60)</f>
        <v>686.98224852071007</v>
      </c>
      <c r="L726" s="30">
        <f>IF(ISNA(VLOOKUP($A726,' Taxi out times'!$B$6467:$C$7195, 2, 0)), 'ICAO LTO Cycle times'!$D$7,VLOOKUP($A726,' Taxi out times'!$B$6467:$C$7195, 2, 0)*60)</f>
        <v>434.84536082474227</v>
      </c>
      <c r="M726" s="30">
        <f>IF(ISNA(VLOOKUP($A726,'Taxi in times'!$B$2:$C$483, 2, 0)), 'ICAO LTO Cycle times'!$D$8,VLOOKUP($A726,'Taxi in times'!$B$2:$C$483, 2, 0)*60)</f>
        <v>420</v>
      </c>
      <c r="N726" s="30">
        <f>IF(ISNA(VLOOKUP($A726,'Taxi in times'!$B$483:$C$1074, 2, 0)), 'ICAO LTO Cycle times'!$D$8,VLOOKUP($A726,'Taxi in times'!$B$483:$C$1074, 2, 0)*60)</f>
        <v>420</v>
      </c>
      <c r="O726" s="30">
        <f>IF(ISNA(VLOOKUP($A726,'Taxi in times'!$B$1074:$C$1700, 2, 0)), 'ICAO LTO Cycle times'!$D$8,VLOOKUP($A726,'Taxi in times'!$B$1074:$C$1700, 2, 0)*60)</f>
        <v>420</v>
      </c>
      <c r="P726" s="30">
        <f>IF(ISNA(VLOOKUP($A726,'Taxi in times'!$B$1700:$C$2346, 2, 0)), 'ICAO LTO Cycle times'!$D$8,VLOOKUP($A726,'Taxi in times'!$B$1700:$C$2346, 2, 0)*60)</f>
        <v>420</v>
      </c>
      <c r="Q726" s="30">
        <f>IF(ISNA(VLOOKUP($A726,'Taxi in times'!$B$2346:$C$3020, 2, 0)), 'ICAO LTO Cycle times'!$D$8,VLOOKUP($A726,'Taxi in times'!$B$2346:$C$3020, 2, 0)*60)</f>
        <v>420</v>
      </c>
      <c r="R726" s="30">
        <f>IF(ISNA(VLOOKUP($A726,'Taxi in times'!$B$3020:$C$3684, 2, 0)), 'ICAO LTO Cycle times'!$D$8,VLOOKUP($A726,'Taxi in times'!$B$3020:$C$3684, 2, 0)*60)</f>
        <v>420</v>
      </c>
      <c r="S726" s="30">
        <f>IF(ISNA(VLOOKUP($A726,'Taxi in times'!$B$3684:$C$4389, 2, 0)), 'ICAO LTO Cycle times'!$D$8,VLOOKUP($A726,'Taxi in times'!$B$3684:$C$4389, 2, 0)*60)</f>
        <v>420</v>
      </c>
      <c r="T726" s="30">
        <f>IF(ISNA(VLOOKUP($A726,'Taxi in times'!$B$4389:$C$5084, 2, 0)), 'ICAO LTO Cycle times'!$D$8,VLOOKUP($A726,'Taxi in times'!$B$4389:$C$5084, 2, 0)*60)</f>
        <v>420</v>
      </c>
      <c r="U726" s="30">
        <f>IF(ISNA(VLOOKUP($A726,'Taxi in times'!$B$5085:$C$5749, 2, 0)), 'ICAO LTO Cycle times'!$D$8,VLOOKUP($A726,'Taxi in times'!$B$5085:$C$5749, 2, 0)*60)</f>
        <v>420</v>
      </c>
      <c r="V726" s="30">
        <f>IF(ISNA(VLOOKUP($A726,'Taxi in times'!$B$5750:$C$6509, 2, 0)), 'ICAO LTO Cycle times'!$D$8,VLOOKUP($A726,'Taxi in times'!$B$5750:$C$6509, 2, 0)*60)</f>
        <v>470.17543859649123</v>
      </c>
      <c r="W726" s="30">
        <f>IF(ISNA(VLOOKUP($A726,'Taxi in times'!$B$6510:$C$7239, 2, 0)), 'ICAO LTO Cycle times'!$D$8,VLOOKUP($A726,'Taxi in times'!$B$6510:$C$7239, 2, 0)*60)</f>
        <v>459.79381443298973</v>
      </c>
    </row>
    <row r="727" spans="1:23">
      <c r="A727" s="3" t="s">
        <v>935</v>
      </c>
      <c r="B727" s="30">
        <f>IF(ISNA(VLOOKUP($A727,' Taxi out times'!$B$2:$C$483, 2, 0)), 'ICAO LTO Cycle times'!$D$7,VLOOKUP($A727,' Taxi out times'!$B$2:$C$483, 2, 0)*60)</f>
        <v>1140</v>
      </c>
      <c r="C727" s="30">
        <f>IF(ISNA(VLOOKUP($A727,' Taxi out times'!$B$484:$C$1071, 2, 0)), 'ICAO LTO Cycle times'!$D$7,VLOOKUP($A727,' Taxi out times'!$B$484:$C$1071, 2, 0)*60)</f>
        <v>1140</v>
      </c>
      <c r="D727" s="30">
        <f>IF(ISNA(VLOOKUP($A727,' Taxi out times'!$B$1072:$C$1692, 2, 0)), 'ICAO LTO Cycle times'!$D$7,VLOOKUP($A727,' Taxi out times'!$B$1072:$C$1692, 2, 0)*60)</f>
        <v>1140</v>
      </c>
      <c r="E727" s="30">
        <f>IF(ISNA(VLOOKUP($A727,' Taxi out times'!$B$1693:$C$2329, 2, 0)), 'ICAO LTO Cycle times'!$D$7,VLOOKUP($A727,' Taxi out times'!$B$1693:$C$2329, 2, 0)*60)</f>
        <v>903.76175548589345</v>
      </c>
      <c r="F727" s="30">
        <f>IF(ISNA(VLOOKUP($A727,' Taxi out times'!$B$2330:$C$2997, 2, 0)), 'ICAO LTO Cycle times'!$D$7,VLOOKUP($A727,' Taxi out times'!$B$2330:$C$2997, 2, 0)*60)</f>
        <v>897.99634034766689</v>
      </c>
      <c r="G727" s="30">
        <f>IF(ISNA(VLOOKUP($A727,' Taxi out times'!$B$2998:$C$3661, 2, 0)), 'ICAO LTO Cycle times'!$D$7,VLOOKUP($A727,' Taxi out times'!$B$2998:$C$3661, 2, 0)*60)</f>
        <v>883.26478149100262</v>
      </c>
      <c r="H727" s="30">
        <f>IF(ISNA(VLOOKUP($A727,' Taxi out times'!$B$3662:$C$4362, 2, 0)), 'ICAO LTO Cycle times'!$D$7,VLOOKUP($A727,' Taxi out times'!$B$3662:$C$4362, 2, 0)*60)</f>
        <v>879.71745711402627</v>
      </c>
      <c r="I727" s="30">
        <f>IF(ISNA(VLOOKUP($A727,' Taxi out times'!$B$4363:$C$5052, 2, 0)), 'ICAO LTO Cycle times'!$D$7,VLOOKUP($A727,' Taxi out times'!$B$4363:$C$5052, 2, 0)*60)</f>
        <v>839.31674398987775</v>
      </c>
      <c r="J727" s="30">
        <f>IF(ISNA(VLOOKUP($A727,' Taxi out times'!$B$5053:$C$5713, 2, 0)), 'ICAO LTO Cycle times'!$D$7,VLOOKUP($A727,' Taxi out times'!$B$5053:$C$5713, 2, 0)*60)</f>
        <v>746.01985559566788</v>
      </c>
      <c r="K727" s="30">
        <f>IF(ISNA(VLOOKUP($A727,' Taxi out times'!$B$5714:$C$6466, 2, 0)), 'ICAO LTO Cycle times'!$D$7,VLOOKUP($A727,' Taxi out times'!$B$5713:$C$6466, 2, 0)*60)</f>
        <v>799.2720655141037</v>
      </c>
      <c r="L727" s="30">
        <f>IF(ISNA(VLOOKUP($A727,' Taxi out times'!$B$6467:$C$7195, 2, 0)), 'ICAO LTO Cycle times'!$D$7,VLOOKUP($A727,' Taxi out times'!$B$6467:$C$7195, 2, 0)*60)</f>
        <v>814.57225017972689</v>
      </c>
      <c r="M727" s="30">
        <f>IF(ISNA(VLOOKUP($A727,'Taxi in times'!$B$2:$C$483, 2, 0)), 'ICAO LTO Cycle times'!$D$8,VLOOKUP($A727,'Taxi in times'!$B$2:$C$483, 2, 0)*60)</f>
        <v>420</v>
      </c>
      <c r="N727" s="30">
        <f>IF(ISNA(VLOOKUP($A727,'Taxi in times'!$B$483:$C$1074, 2, 0)), 'ICAO LTO Cycle times'!$D$8,VLOOKUP($A727,'Taxi in times'!$B$483:$C$1074, 2, 0)*60)</f>
        <v>420</v>
      </c>
      <c r="O727" s="30">
        <f>IF(ISNA(VLOOKUP($A727,'Taxi in times'!$B$1074:$C$1700, 2, 0)), 'ICAO LTO Cycle times'!$D$8,VLOOKUP($A727,'Taxi in times'!$B$1074:$C$1700, 2, 0)*60)</f>
        <v>420</v>
      </c>
      <c r="P727" s="30">
        <f>IF(ISNA(VLOOKUP($A727,'Taxi in times'!$B$1700:$C$2346, 2, 0)), 'ICAO LTO Cycle times'!$D$8,VLOOKUP($A727,'Taxi in times'!$B$1700:$C$2346, 2, 0)*60)</f>
        <v>496.19047619047626</v>
      </c>
      <c r="Q727" s="30">
        <f>IF(ISNA(VLOOKUP($A727,'Taxi in times'!$B$2346:$C$3020, 2, 0)), 'ICAO LTO Cycle times'!$D$8,VLOOKUP($A727,'Taxi in times'!$B$2346:$C$3020, 2, 0)*60)</f>
        <v>504.39024390243901</v>
      </c>
      <c r="R727" s="30">
        <f>IF(ISNA(VLOOKUP($A727,'Taxi in times'!$B$3020:$C$3684, 2, 0)), 'ICAO LTO Cycle times'!$D$8,VLOOKUP($A727,'Taxi in times'!$B$3020:$C$3684, 2, 0)*60)</f>
        <v>493.72928176795574</v>
      </c>
      <c r="S727" s="30">
        <f>IF(ISNA(VLOOKUP($A727,'Taxi in times'!$B$3684:$C$4389, 2, 0)), 'ICAO LTO Cycle times'!$D$8,VLOOKUP($A727,'Taxi in times'!$B$3684:$C$4389, 2, 0)*60)</f>
        <v>468.012454592631</v>
      </c>
      <c r="T727" s="30">
        <f>IF(ISNA(VLOOKUP($A727,'Taxi in times'!$B$4389:$C$5084, 2, 0)), 'ICAO LTO Cycle times'!$D$8,VLOOKUP($A727,'Taxi in times'!$B$4389:$C$5084, 2, 0)*60)</f>
        <v>460.25952281289244</v>
      </c>
      <c r="U727" s="30">
        <f>IF(ISNA(VLOOKUP($A727,'Taxi in times'!$B$5085:$C$5749, 2, 0)), 'ICAO LTO Cycle times'!$D$8,VLOOKUP($A727,'Taxi in times'!$B$5085:$C$5749, 2, 0)*60)</f>
        <v>423.27077747989279</v>
      </c>
      <c r="V727" s="30">
        <f>IF(ISNA(VLOOKUP($A727,'Taxi in times'!$B$5750:$C$6509, 2, 0)), 'ICAO LTO Cycle times'!$D$8,VLOOKUP($A727,'Taxi in times'!$B$5750:$C$6509, 2, 0)*60)</f>
        <v>463.18283415288334</v>
      </c>
      <c r="W727" s="30">
        <f>IF(ISNA(VLOOKUP($A727,'Taxi in times'!$B$6510:$C$7239, 2, 0)), 'ICAO LTO Cycle times'!$D$8,VLOOKUP($A727,'Taxi in times'!$B$6510:$C$7239, 2, 0)*60)</f>
        <v>487.31498033607443</v>
      </c>
    </row>
    <row r="728" spans="1:23">
      <c r="A728" s="3" t="s">
        <v>1165</v>
      </c>
      <c r="B728" s="30">
        <f>IF(ISNA(VLOOKUP($A728,' Taxi out times'!$B$2:$C$483, 2, 0)), 'ICAO LTO Cycle times'!$D$7,VLOOKUP($A728,' Taxi out times'!$B$2:$C$483, 2, 0)*60)</f>
        <v>930.56502242152465</v>
      </c>
      <c r="C728" s="30">
        <f>IF(ISNA(VLOOKUP($A728,' Taxi out times'!$B$484:$C$1071, 2, 0)), 'ICAO LTO Cycle times'!$D$7,VLOOKUP($A728,' Taxi out times'!$B$484:$C$1071, 2, 0)*60)</f>
        <v>891.0974862047824</v>
      </c>
      <c r="D728" s="30">
        <f>IF(ISNA(VLOOKUP($A728,' Taxi out times'!$B$1072:$C$1692, 2, 0)), 'ICAO LTO Cycle times'!$D$7,VLOOKUP($A728,' Taxi out times'!$B$1072:$C$1692, 2, 0)*60)</f>
        <v>954.66860888565191</v>
      </c>
      <c r="E728" s="30">
        <f>IF(ISNA(VLOOKUP($A728,' Taxi out times'!$B$1693:$C$2329, 2, 0)), 'ICAO LTO Cycle times'!$D$7,VLOOKUP($A728,' Taxi out times'!$B$1693:$C$2329, 2, 0)*60)</f>
        <v>1140</v>
      </c>
      <c r="F728" s="30">
        <f>IF(ISNA(VLOOKUP($A728,' Taxi out times'!$B$2330:$C$2997, 2, 0)), 'ICAO LTO Cycle times'!$D$7,VLOOKUP($A728,' Taxi out times'!$B$2330:$C$2997, 2, 0)*60)</f>
        <v>1140</v>
      </c>
      <c r="G728" s="30">
        <f>IF(ISNA(VLOOKUP($A728,' Taxi out times'!$B$2998:$C$3661, 2, 0)), 'ICAO LTO Cycle times'!$D$7,VLOOKUP($A728,' Taxi out times'!$B$2998:$C$3661, 2, 0)*60)</f>
        <v>1140</v>
      </c>
      <c r="H728" s="30">
        <f>IF(ISNA(VLOOKUP($A728,' Taxi out times'!$B$3662:$C$4362, 2, 0)), 'ICAO LTO Cycle times'!$D$7,VLOOKUP($A728,' Taxi out times'!$B$3662:$C$4362, 2, 0)*60)</f>
        <v>1140</v>
      </c>
      <c r="I728" s="30">
        <f>IF(ISNA(VLOOKUP($A728,' Taxi out times'!$B$4363:$C$5052, 2, 0)), 'ICAO LTO Cycle times'!$D$7,VLOOKUP($A728,' Taxi out times'!$B$4363:$C$5052, 2, 0)*60)</f>
        <v>1140</v>
      </c>
      <c r="J728" s="30">
        <f>IF(ISNA(VLOOKUP($A728,' Taxi out times'!$B$5053:$C$5713, 2, 0)), 'ICAO LTO Cycle times'!$D$7,VLOOKUP($A728,' Taxi out times'!$B$5053:$C$5713, 2, 0)*60)</f>
        <v>1140</v>
      </c>
      <c r="K728" s="30">
        <f>IF(ISNA(VLOOKUP($A728,' Taxi out times'!$B$5714:$C$6466, 2, 0)), 'ICAO LTO Cycle times'!$D$7,VLOOKUP($A728,' Taxi out times'!$B$5713:$C$6466, 2, 0)*60)</f>
        <v>1140</v>
      </c>
      <c r="L728" s="30">
        <f>IF(ISNA(VLOOKUP($A728,' Taxi out times'!$B$6467:$C$7195, 2, 0)), 'ICAO LTO Cycle times'!$D$7,VLOOKUP($A728,' Taxi out times'!$B$6467:$C$7195, 2, 0)*60)</f>
        <v>1140</v>
      </c>
      <c r="M728" s="30">
        <f>IF(ISNA(VLOOKUP($A728,'Taxi in times'!$B$2:$C$483, 2, 0)), 'ICAO LTO Cycle times'!$D$8,VLOOKUP($A728,'Taxi in times'!$B$2:$C$483, 2, 0)*60)</f>
        <v>424.15094339622641</v>
      </c>
      <c r="N728" s="30">
        <f>IF(ISNA(VLOOKUP($A728,'Taxi in times'!$B$483:$C$1074, 2, 0)), 'ICAO LTO Cycle times'!$D$8,VLOOKUP($A728,'Taxi in times'!$B$483:$C$1074, 2, 0)*60)</f>
        <v>436.22618315918874</v>
      </c>
      <c r="O728" s="30">
        <f>IF(ISNA(VLOOKUP($A728,'Taxi in times'!$B$1074:$C$1700, 2, 0)), 'ICAO LTO Cycle times'!$D$8,VLOOKUP($A728,'Taxi in times'!$B$1074:$C$1700, 2, 0)*60)</f>
        <v>457.00076511094107</v>
      </c>
      <c r="P728" s="30">
        <f>IF(ISNA(VLOOKUP($A728,'Taxi in times'!$B$1700:$C$2346, 2, 0)), 'ICAO LTO Cycle times'!$D$8,VLOOKUP($A728,'Taxi in times'!$B$1700:$C$2346, 2, 0)*60)</f>
        <v>420</v>
      </c>
      <c r="Q728" s="30">
        <f>IF(ISNA(VLOOKUP($A728,'Taxi in times'!$B$2346:$C$3020, 2, 0)), 'ICAO LTO Cycle times'!$D$8,VLOOKUP($A728,'Taxi in times'!$B$2346:$C$3020, 2, 0)*60)</f>
        <v>420</v>
      </c>
      <c r="R728" s="30">
        <f>IF(ISNA(VLOOKUP($A728,'Taxi in times'!$B$3020:$C$3684, 2, 0)), 'ICAO LTO Cycle times'!$D$8,VLOOKUP($A728,'Taxi in times'!$B$3020:$C$3684, 2, 0)*60)</f>
        <v>420</v>
      </c>
      <c r="S728" s="30">
        <f>IF(ISNA(VLOOKUP($A728,'Taxi in times'!$B$3684:$C$4389, 2, 0)), 'ICAO LTO Cycle times'!$D$8,VLOOKUP($A728,'Taxi in times'!$B$3684:$C$4389, 2, 0)*60)</f>
        <v>420</v>
      </c>
      <c r="T728" s="30">
        <f>IF(ISNA(VLOOKUP($A728,'Taxi in times'!$B$4389:$C$5084, 2, 0)), 'ICAO LTO Cycle times'!$D$8,VLOOKUP($A728,'Taxi in times'!$B$4389:$C$5084, 2, 0)*60)</f>
        <v>420</v>
      </c>
      <c r="U728" s="30">
        <f>IF(ISNA(VLOOKUP($A728,'Taxi in times'!$B$5085:$C$5749, 2, 0)), 'ICAO LTO Cycle times'!$D$8,VLOOKUP($A728,'Taxi in times'!$B$5085:$C$5749, 2, 0)*60)</f>
        <v>420</v>
      </c>
      <c r="V728" s="30">
        <f>IF(ISNA(VLOOKUP($A728,'Taxi in times'!$B$5750:$C$6509, 2, 0)), 'ICAO LTO Cycle times'!$D$8,VLOOKUP($A728,'Taxi in times'!$B$5750:$C$6509, 2, 0)*60)</f>
        <v>420</v>
      </c>
      <c r="W728" s="30">
        <f>IF(ISNA(VLOOKUP($A728,'Taxi in times'!$B$6510:$C$7239, 2, 0)), 'ICAO LTO Cycle times'!$D$8,VLOOKUP($A728,'Taxi in times'!$B$6510:$C$7239, 2, 0)*60)</f>
        <v>420</v>
      </c>
    </row>
    <row r="729" spans="1:23">
      <c r="A729" s="3" t="s">
        <v>936</v>
      </c>
      <c r="B729" s="30">
        <f>IF(ISNA(VLOOKUP($A729,' Taxi out times'!$B$2:$C$483, 2, 0)), 'ICAO LTO Cycle times'!$D$7,VLOOKUP($A729,' Taxi out times'!$B$2:$C$483, 2, 0)*60)</f>
        <v>1140</v>
      </c>
      <c r="C729" s="30">
        <f>IF(ISNA(VLOOKUP($A729,' Taxi out times'!$B$484:$C$1071, 2, 0)), 'ICAO LTO Cycle times'!$D$7,VLOOKUP($A729,' Taxi out times'!$B$484:$C$1071, 2, 0)*60)</f>
        <v>1140</v>
      </c>
      <c r="D729" s="30">
        <f>IF(ISNA(VLOOKUP($A729,' Taxi out times'!$B$1072:$C$1692, 2, 0)), 'ICAO LTO Cycle times'!$D$7,VLOOKUP($A729,' Taxi out times'!$B$1072:$C$1692, 2, 0)*60)</f>
        <v>1140</v>
      </c>
      <c r="E729" s="30">
        <f>IF(ISNA(VLOOKUP($A729,' Taxi out times'!$B$1693:$C$2329, 2, 0)), 'ICAO LTO Cycle times'!$D$7,VLOOKUP($A729,' Taxi out times'!$B$1693:$C$2329, 2, 0)*60)</f>
        <v>1140</v>
      </c>
      <c r="F729" s="30">
        <f>IF(ISNA(VLOOKUP($A729,' Taxi out times'!$B$2330:$C$2997, 2, 0)), 'ICAO LTO Cycle times'!$D$7,VLOOKUP($A729,' Taxi out times'!$B$2330:$C$2997, 2, 0)*60)</f>
        <v>860.2285714285714</v>
      </c>
      <c r="G729" s="30">
        <f>IF(ISNA(VLOOKUP($A729,' Taxi out times'!$B$2998:$C$3661, 2, 0)), 'ICAO LTO Cycle times'!$D$7,VLOOKUP($A729,' Taxi out times'!$B$2998:$C$3661, 2, 0)*60)</f>
        <v>990.36734693877554</v>
      </c>
      <c r="H729" s="30">
        <f>IF(ISNA(VLOOKUP($A729,' Taxi out times'!$B$3662:$C$4362, 2, 0)), 'ICAO LTO Cycle times'!$D$7,VLOOKUP($A729,' Taxi out times'!$B$3662:$C$4362, 2, 0)*60)</f>
        <v>1151.4893617021278</v>
      </c>
      <c r="I729" s="30">
        <f>IF(ISNA(VLOOKUP($A729,' Taxi out times'!$B$4363:$C$5052, 2, 0)), 'ICAO LTO Cycle times'!$D$7,VLOOKUP($A729,' Taxi out times'!$B$4363:$C$5052, 2, 0)*60)</f>
        <v>945.06437768240346</v>
      </c>
      <c r="J729" s="30">
        <f>IF(ISNA(VLOOKUP($A729,' Taxi out times'!$B$5053:$C$5713, 2, 0)), 'ICAO LTO Cycle times'!$D$7,VLOOKUP($A729,' Taxi out times'!$B$5053:$C$5713, 2, 0)*60)</f>
        <v>933.27014218009469</v>
      </c>
      <c r="K729" s="30">
        <f>IF(ISNA(VLOOKUP($A729,' Taxi out times'!$B$5714:$C$6466, 2, 0)), 'ICAO LTO Cycle times'!$D$7,VLOOKUP($A729,' Taxi out times'!$B$5713:$C$6466, 2, 0)*60)</f>
        <v>953.4065934065934</v>
      </c>
      <c r="L729" s="30">
        <f>IF(ISNA(VLOOKUP($A729,' Taxi out times'!$B$6467:$C$7195, 2, 0)), 'ICAO LTO Cycle times'!$D$7,VLOOKUP($A729,' Taxi out times'!$B$6467:$C$7195, 2, 0)*60)</f>
        <v>819.53352769679293</v>
      </c>
      <c r="M729" s="30">
        <f>IF(ISNA(VLOOKUP($A729,'Taxi in times'!$B$2:$C$483, 2, 0)), 'ICAO LTO Cycle times'!$D$8,VLOOKUP($A729,'Taxi in times'!$B$2:$C$483, 2, 0)*60)</f>
        <v>420</v>
      </c>
      <c r="N729" s="30">
        <f>IF(ISNA(VLOOKUP($A729,'Taxi in times'!$B$483:$C$1074, 2, 0)), 'ICAO LTO Cycle times'!$D$8,VLOOKUP($A729,'Taxi in times'!$B$483:$C$1074, 2, 0)*60)</f>
        <v>420</v>
      </c>
      <c r="O729" s="30">
        <f>IF(ISNA(VLOOKUP($A729,'Taxi in times'!$B$1074:$C$1700, 2, 0)), 'ICAO LTO Cycle times'!$D$8,VLOOKUP($A729,'Taxi in times'!$B$1074:$C$1700, 2, 0)*60)</f>
        <v>420</v>
      </c>
      <c r="P729" s="30">
        <f>IF(ISNA(VLOOKUP($A729,'Taxi in times'!$B$1700:$C$2346, 2, 0)), 'ICAO LTO Cycle times'!$D$8,VLOOKUP($A729,'Taxi in times'!$B$1700:$C$2346, 2, 0)*60)</f>
        <v>420</v>
      </c>
      <c r="Q729" s="30">
        <f>IF(ISNA(VLOOKUP($A729,'Taxi in times'!$B$2346:$C$3020, 2, 0)), 'ICAO LTO Cycle times'!$D$8,VLOOKUP($A729,'Taxi in times'!$B$2346:$C$3020, 2, 0)*60)</f>
        <v>395.72254335260118</v>
      </c>
      <c r="R729" s="30">
        <f>IF(ISNA(VLOOKUP($A729,'Taxi in times'!$B$3020:$C$3684, 2, 0)), 'ICAO LTO Cycle times'!$D$8,VLOOKUP($A729,'Taxi in times'!$B$3020:$C$3684, 2, 0)*60)</f>
        <v>428.03571428571428</v>
      </c>
      <c r="S729" s="30">
        <f>IF(ISNA(VLOOKUP($A729,'Taxi in times'!$B$3684:$C$4389, 2, 0)), 'ICAO LTO Cycle times'!$D$8,VLOOKUP($A729,'Taxi in times'!$B$3684:$C$4389, 2, 0)*60)</f>
        <v>484.78873239436621</v>
      </c>
      <c r="T729" s="30">
        <f>IF(ISNA(VLOOKUP($A729,'Taxi in times'!$B$4389:$C$5084, 2, 0)), 'ICAO LTO Cycle times'!$D$8,VLOOKUP($A729,'Taxi in times'!$B$4389:$C$5084, 2, 0)*60)</f>
        <v>433.73493975903614</v>
      </c>
      <c r="U729" s="30">
        <f>IF(ISNA(VLOOKUP($A729,'Taxi in times'!$B$5085:$C$5749, 2, 0)), 'ICAO LTO Cycle times'!$D$8,VLOOKUP($A729,'Taxi in times'!$B$5085:$C$5749, 2, 0)*60)</f>
        <v>405.35433070866145</v>
      </c>
      <c r="V729" s="30">
        <f>IF(ISNA(VLOOKUP($A729,'Taxi in times'!$B$5750:$C$6509, 2, 0)), 'ICAO LTO Cycle times'!$D$8,VLOOKUP($A729,'Taxi in times'!$B$5750:$C$6509, 2, 0)*60)</f>
        <v>394.48598130841123</v>
      </c>
      <c r="W729" s="30">
        <f>IF(ISNA(VLOOKUP($A729,'Taxi in times'!$B$6510:$C$7239, 2, 0)), 'ICAO LTO Cycle times'!$D$8,VLOOKUP($A729,'Taxi in times'!$B$6510:$C$7239, 2, 0)*60)</f>
        <v>377.2340425531915</v>
      </c>
    </row>
    <row r="730" spans="1:23">
      <c r="A730" s="3" t="s">
        <v>1085</v>
      </c>
      <c r="B730" s="30">
        <f>IF(ISNA(VLOOKUP($A730,' Taxi out times'!$B$2:$C$483, 2, 0)), 'ICAO LTO Cycle times'!$D$7,VLOOKUP($A730,' Taxi out times'!$B$2:$C$483, 2, 0)*60)</f>
        <v>1140</v>
      </c>
      <c r="C730" s="30">
        <f>IF(ISNA(VLOOKUP($A730,' Taxi out times'!$B$484:$C$1071, 2, 0)), 'ICAO LTO Cycle times'!$D$7,VLOOKUP($A730,' Taxi out times'!$B$484:$C$1071, 2, 0)*60)</f>
        <v>1140</v>
      </c>
      <c r="D730" s="30">
        <f>IF(ISNA(VLOOKUP($A730,' Taxi out times'!$B$1072:$C$1692, 2, 0)), 'ICAO LTO Cycle times'!$D$7,VLOOKUP($A730,' Taxi out times'!$B$1072:$C$1692, 2, 0)*60)</f>
        <v>1140</v>
      </c>
      <c r="E730" s="30">
        <f>IF(ISNA(VLOOKUP($A730,' Taxi out times'!$B$1693:$C$2329, 2, 0)), 'ICAO LTO Cycle times'!$D$7,VLOOKUP($A730,' Taxi out times'!$B$1693:$C$2329, 2, 0)*60)</f>
        <v>1140</v>
      </c>
      <c r="F730" s="30">
        <f>IF(ISNA(VLOOKUP($A730,' Taxi out times'!$B$2330:$C$2997, 2, 0)), 'ICAO LTO Cycle times'!$D$7,VLOOKUP($A730,' Taxi out times'!$B$2330:$C$2997, 2, 0)*60)</f>
        <v>1140</v>
      </c>
      <c r="G730" s="30">
        <f>IF(ISNA(VLOOKUP($A730,' Taxi out times'!$B$2998:$C$3661, 2, 0)), 'ICAO LTO Cycle times'!$D$7,VLOOKUP($A730,' Taxi out times'!$B$2998:$C$3661, 2, 0)*60)</f>
        <v>1140</v>
      </c>
      <c r="H730" s="30">
        <f>IF(ISNA(VLOOKUP($A730,' Taxi out times'!$B$3662:$C$4362, 2, 0)), 'ICAO LTO Cycle times'!$D$7,VLOOKUP($A730,' Taxi out times'!$B$3662:$C$4362, 2, 0)*60)</f>
        <v>679.64912280701753</v>
      </c>
      <c r="I730" s="30">
        <f>IF(ISNA(VLOOKUP($A730,' Taxi out times'!$B$4363:$C$5052, 2, 0)), 'ICAO LTO Cycle times'!$D$7,VLOOKUP($A730,' Taxi out times'!$B$4363:$C$5052, 2, 0)*60)</f>
        <v>641.46718146718149</v>
      </c>
      <c r="J730" s="30">
        <f>IF(ISNA(VLOOKUP($A730,' Taxi out times'!$B$5053:$C$5713, 2, 0)), 'ICAO LTO Cycle times'!$D$7,VLOOKUP($A730,' Taxi out times'!$B$5053:$C$5713, 2, 0)*60)</f>
        <v>595.15384615384608</v>
      </c>
      <c r="K730" s="30">
        <f>IF(ISNA(VLOOKUP($A730,' Taxi out times'!$B$5714:$C$6466, 2, 0)), 'ICAO LTO Cycle times'!$D$7,VLOOKUP($A730,' Taxi out times'!$B$5713:$C$6466, 2, 0)*60)</f>
        <v>537.38095238095229</v>
      </c>
      <c r="L730" s="30">
        <f>IF(ISNA(VLOOKUP($A730,' Taxi out times'!$B$6467:$C$7195, 2, 0)), 'ICAO LTO Cycle times'!$D$7,VLOOKUP($A730,' Taxi out times'!$B$6467:$C$7195, 2, 0)*60)</f>
        <v>592.81553398058259</v>
      </c>
      <c r="M730" s="30">
        <f>IF(ISNA(VLOOKUP($A730,'Taxi in times'!$B$2:$C$483, 2, 0)), 'ICAO LTO Cycle times'!$D$8,VLOOKUP($A730,'Taxi in times'!$B$2:$C$483, 2, 0)*60)</f>
        <v>420</v>
      </c>
      <c r="N730" s="30">
        <f>IF(ISNA(VLOOKUP($A730,'Taxi in times'!$B$483:$C$1074, 2, 0)), 'ICAO LTO Cycle times'!$D$8,VLOOKUP($A730,'Taxi in times'!$B$483:$C$1074, 2, 0)*60)</f>
        <v>420</v>
      </c>
      <c r="O730" s="30">
        <f>IF(ISNA(VLOOKUP($A730,'Taxi in times'!$B$1074:$C$1700, 2, 0)), 'ICAO LTO Cycle times'!$D$8,VLOOKUP($A730,'Taxi in times'!$B$1074:$C$1700, 2, 0)*60)</f>
        <v>420</v>
      </c>
      <c r="P730" s="30">
        <f>IF(ISNA(VLOOKUP($A730,'Taxi in times'!$B$1700:$C$2346, 2, 0)), 'ICAO LTO Cycle times'!$D$8,VLOOKUP($A730,'Taxi in times'!$B$1700:$C$2346, 2, 0)*60)</f>
        <v>420</v>
      </c>
      <c r="Q730" s="30">
        <f>IF(ISNA(VLOOKUP($A730,'Taxi in times'!$B$2346:$C$3020, 2, 0)), 'ICAO LTO Cycle times'!$D$8,VLOOKUP($A730,'Taxi in times'!$B$2346:$C$3020, 2, 0)*60)</f>
        <v>420</v>
      </c>
      <c r="R730" s="30">
        <f>IF(ISNA(VLOOKUP($A730,'Taxi in times'!$B$3020:$C$3684, 2, 0)), 'ICAO LTO Cycle times'!$D$8,VLOOKUP($A730,'Taxi in times'!$B$3020:$C$3684, 2, 0)*60)</f>
        <v>420</v>
      </c>
      <c r="S730" s="30">
        <f>IF(ISNA(VLOOKUP($A730,'Taxi in times'!$B$3684:$C$4389, 2, 0)), 'ICAO LTO Cycle times'!$D$8,VLOOKUP($A730,'Taxi in times'!$B$3684:$C$4389, 2, 0)*60)</f>
        <v>408.50299401197606</v>
      </c>
      <c r="T730" s="30">
        <f>IF(ISNA(VLOOKUP($A730,'Taxi in times'!$B$4389:$C$5084, 2, 0)), 'ICAO LTO Cycle times'!$D$8,VLOOKUP($A730,'Taxi in times'!$B$4389:$C$5084, 2, 0)*60)</f>
        <v>487.9545454545455</v>
      </c>
      <c r="U730" s="30">
        <f>IF(ISNA(VLOOKUP($A730,'Taxi in times'!$B$5085:$C$5749, 2, 0)), 'ICAO LTO Cycle times'!$D$8,VLOOKUP($A730,'Taxi in times'!$B$5085:$C$5749, 2, 0)*60)</f>
        <v>474.60674157303367</v>
      </c>
      <c r="V730" s="30">
        <f>IF(ISNA(VLOOKUP($A730,'Taxi in times'!$B$5750:$C$6509, 2, 0)), 'ICAO LTO Cycle times'!$D$8,VLOOKUP($A730,'Taxi in times'!$B$5750:$C$6509, 2, 0)*60)</f>
        <v>473.30935251798564</v>
      </c>
      <c r="W730" s="30">
        <f>IF(ISNA(VLOOKUP($A730,'Taxi in times'!$B$6510:$C$7239, 2, 0)), 'ICAO LTO Cycle times'!$D$8,VLOOKUP($A730,'Taxi in times'!$B$6510:$C$7239, 2, 0)*60)</f>
        <v>408.92561983471074</v>
      </c>
    </row>
    <row r="731" spans="1:23">
      <c r="A731" s="3" t="s">
        <v>937</v>
      </c>
      <c r="B731" s="30">
        <f>IF(ISNA(VLOOKUP($A731,' Taxi out times'!$B$2:$C$483, 2, 0)), 'ICAO LTO Cycle times'!$D$7,VLOOKUP($A731,' Taxi out times'!$B$2:$C$483, 2, 0)*60)</f>
        <v>1140</v>
      </c>
      <c r="C731" s="30">
        <f>IF(ISNA(VLOOKUP($A731,' Taxi out times'!$B$484:$C$1071, 2, 0)), 'ICAO LTO Cycle times'!$D$7,VLOOKUP($A731,' Taxi out times'!$B$484:$C$1071, 2, 0)*60)</f>
        <v>581.25</v>
      </c>
      <c r="D731" s="30">
        <f>IF(ISNA(VLOOKUP($A731,' Taxi out times'!$B$1072:$C$1692, 2, 0)), 'ICAO LTO Cycle times'!$D$7,VLOOKUP($A731,' Taxi out times'!$B$1072:$C$1692, 2, 0)*60)</f>
        <v>717.12</v>
      </c>
      <c r="E731" s="30">
        <f>IF(ISNA(VLOOKUP($A731,' Taxi out times'!$B$1693:$C$2329, 2, 0)), 'ICAO LTO Cycle times'!$D$7,VLOOKUP($A731,' Taxi out times'!$B$1693:$C$2329, 2, 0)*60)</f>
        <v>695</v>
      </c>
      <c r="F731" s="30">
        <f>IF(ISNA(VLOOKUP($A731,' Taxi out times'!$B$2330:$C$2997, 2, 0)), 'ICAO LTO Cycle times'!$D$7,VLOOKUP($A731,' Taxi out times'!$B$2330:$C$2997, 2, 0)*60)</f>
        <v>687.51091703056773</v>
      </c>
      <c r="G731" s="30">
        <f>IF(ISNA(VLOOKUP($A731,' Taxi out times'!$B$2998:$C$3661, 2, 0)), 'ICAO LTO Cycle times'!$D$7,VLOOKUP($A731,' Taxi out times'!$B$2998:$C$3661, 2, 0)*60)</f>
        <v>620.22471910112358</v>
      </c>
      <c r="H731" s="30">
        <f>IF(ISNA(VLOOKUP($A731,' Taxi out times'!$B$3662:$C$4362, 2, 0)), 'ICAO LTO Cycle times'!$D$7,VLOOKUP($A731,' Taxi out times'!$B$3662:$C$4362, 2, 0)*60)</f>
        <v>486.02076124567469</v>
      </c>
      <c r="I731" s="30">
        <f>IF(ISNA(VLOOKUP($A731,' Taxi out times'!$B$4363:$C$5052, 2, 0)), 'ICAO LTO Cycle times'!$D$7,VLOOKUP($A731,' Taxi out times'!$B$4363:$C$5052, 2, 0)*60)</f>
        <v>488.50000000000006</v>
      </c>
      <c r="J731" s="30">
        <f>IF(ISNA(VLOOKUP($A731,' Taxi out times'!$B$5053:$C$5713, 2, 0)), 'ICAO LTO Cycle times'!$D$7,VLOOKUP($A731,' Taxi out times'!$B$5053:$C$5713, 2, 0)*60)</f>
        <v>477.77142857142854</v>
      </c>
      <c r="K731" s="30">
        <f>IF(ISNA(VLOOKUP($A731,' Taxi out times'!$B$5714:$C$6466, 2, 0)), 'ICAO LTO Cycle times'!$D$7,VLOOKUP($A731,' Taxi out times'!$B$5713:$C$6466, 2, 0)*60)</f>
        <v>484.66216216216219</v>
      </c>
      <c r="L731" s="30">
        <f>IF(ISNA(VLOOKUP($A731,' Taxi out times'!$B$6467:$C$7195, 2, 0)), 'ICAO LTO Cycle times'!$D$7,VLOOKUP($A731,' Taxi out times'!$B$6467:$C$7195, 2, 0)*60)</f>
        <v>341.81303116147308</v>
      </c>
      <c r="M731" s="30">
        <f>IF(ISNA(VLOOKUP($A731,'Taxi in times'!$B$2:$C$483, 2, 0)), 'ICAO LTO Cycle times'!$D$8,VLOOKUP($A731,'Taxi in times'!$B$2:$C$483, 2, 0)*60)</f>
        <v>420</v>
      </c>
      <c r="N731" s="30">
        <f>IF(ISNA(VLOOKUP($A731,'Taxi in times'!$B$483:$C$1074, 2, 0)), 'ICAO LTO Cycle times'!$D$8,VLOOKUP($A731,'Taxi in times'!$B$483:$C$1074, 2, 0)*60)</f>
        <v>465.94594594594594</v>
      </c>
      <c r="O731" s="30">
        <f>IF(ISNA(VLOOKUP($A731,'Taxi in times'!$B$1074:$C$1700, 2, 0)), 'ICAO LTO Cycle times'!$D$8,VLOOKUP($A731,'Taxi in times'!$B$1074:$C$1700, 2, 0)*60)</f>
        <v>535.2380952380953</v>
      </c>
      <c r="P731" s="30">
        <f>IF(ISNA(VLOOKUP($A731,'Taxi in times'!$B$1700:$C$2346, 2, 0)), 'ICAO LTO Cycle times'!$D$8,VLOOKUP($A731,'Taxi in times'!$B$1700:$C$2346, 2, 0)*60)</f>
        <v>546.20689655172418</v>
      </c>
      <c r="Q731" s="30">
        <f>IF(ISNA(VLOOKUP($A731,'Taxi in times'!$B$2346:$C$3020, 2, 0)), 'ICAO LTO Cycle times'!$D$8,VLOOKUP($A731,'Taxi in times'!$B$2346:$C$3020, 2, 0)*60)</f>
        <v>564.73684210526312</v>
      </c>
      <c r="R731" s="30">
        <f>IF(ISNA(VLOOKUP($A731,'Taxi in times'!$B$3020:$C$3684, 2, 0)), 'ICAO LTO Cycle times'!$D$8,VLOOKUP($A731,'Taxi in times'!$B$3020:$C$3684, 2, 0)*60)</f>
        <v>558.38709677419354</v>
      </c>
      <c r="S731" s="30">
        <f>IF(ISNA(VLOOKUP($A731,'Taxi in times'!$B$3684:$C$4389, 2, 0)), 'ICAO LTO Cycle times'!$D$8,VLOOKUP($A731,'Taxi in times'!$B$3684:$C$4389, 2, 0)*60)</f>
        <v>543.52941176470586</v>
      </c>
      <c r="T731" s="30">
        <f>IF(ISNA(VLOOKUP($A731,'Taxi in times'!$B$4389:$C$5084, 2, 0)), 'ICAO LTO Cycle times'!$D$8,VLOOKUP($A731,'Taxi in times'!$B$4389:$C$5084, 2, 0)*60)</f>
        <v>485.83333333333326</v>
      </c>
      <c r="U731" s="30">
        <f>IF(ISNA(VLOOKUP($A731,'Taxi in times'!$B$5085:$C$5749, 2, 0)), 'ICAO LTO Cycle times'!$D$8,VLOOKUP($A731,'Taxi in times'!$B$5085:$C$5749, 2, 0)*60)</f>
        <v>390.25641025641028</v>
      </c>
      <c r="V731" s="30">
        <f>IF(ISNA(VLOOKUP($A731,'Taxi in times'!$B$5750:$C$6509, 2, 0)), 'ICAO LTO Cycle times'!$D$8,VLOOKUP($A731,'Taxi in times'!$B$5750:$C$6509, 2, 0)*60)</f>
        <v>428.48484848484844</v>
      </c>
      <c r="W731" s="30">
        <f>IF(ISNA(VLOOKUP($A731,'Taxi in times'!$B$6510:$C$7239, 2, 0)), 'ICAO LTO Cycle times'!$D$8,VLOOKUP($A731,'Taxi in times'!$B$6510:$C$7239, 2, 0)*60)</f>
        <v>534.25352112676046</v>
      </c>
    </row>
    <row r="732" spans="1:23">
      <c r="A732" s="3" t="s">
        <v>938</v>
      </c>
      <c r="B732" s="30">
        <f>IF(ISNA(VLOOKUP($A732,' Taxi out times'!$B$2:$C$483, 2, 0)), 'ICAO LTO Cycle times'!$D$7,VLOOKUP($A732,' Taxi out times'!$B$2:$C$483, 2, 0)*60)</f>
        <v>768.95089285714278</v>
      </c>
      <c r="C732" s="30">
        <f>IF(ISNA(VLOOKUP($A732,' Taxi out times'!$B$484:$C$1071, 2, 0)), 'ICAO LTO Cycle times'!$D$7,VLOOKUP($A732,' Taxi out times'!$B$484:$C$1071, 2, 0)*60)</f>
        <v>785.51724137931035</v>
      </c>
      <c r="D732" s="30">
        <f>IF(ISNA(VLOOKUP($A732,' Taxi out times'!$B$1072:$C$1692, 2, 0)), 'ICAO LTO Cycle times'!$D$7,VLOOKUP($A732,' Taxi out times'!$B$1072:$C$1692, 2, 0)*60)</f>
        <v>754.44351464435147</v>
      </c>
      <c r="E732" s="30">
        <f>IF(ISNA(VLOOKUP($A732,' Taxi out times'!$B$1693:$C$2329, 2, 0)), 'ICAO LTO Cycle times'!$D$7,VLOOKUP($A732,' Taxi out times'!$B$1693:$C$2329, 2, 0)*60)</f>
        <v>817.44</v>
      </c>
      <c r="F732" s="30">
        <f>IF(ISNA(VLOOKUP($A732,' Taxi out times'!$B$2330:$C$2997, 2, 0)), 'ICAO LTO Cycle times'!$D$7,VLOOKUP($A732,' Taxi out times'!$B$2330:$C$2997, 2, 0)*60)</f>
        <v>827.57943925233644</v>
      </c>
      <c r="G732" s="30">
        <f>IF(ISNA(VLOOKUP($A732,' Taxi out times'!$B$2998:$C$3661, 2, 0)), 'ICAO LTO Cycle times'!$D$7,VLOOKUP($A732,' Taxi out times'!$B$2998:$C$3661, 2, 0)*60)</f>
        <v>800.88127294981643</v>
      </c>
      <c r="H732" s="30">
        <f>IF(ISNA(VLOOKUP($A732,' Taxi out times'!$B$3662:$C$4362, 2, 0)), 'ICAO LTO Cycle times'!$D$7,VLOOKUP($A732,' Taxi out times'!$B$3662:$C$4362, 2, 0)*60)</f>
        <v>819.11439114391146</v>
      </c>
      <c r="I732" s="30">
        <f>IF(ISNA(VLOOKUP($A732,' Taxi out times'!$B$4363:$C$5052, 2, 0)), 'ICAO LTO Cycle times'!$D$7,VLOOKUP($A732,' Taxi out times'!$B$4363:$C$5052, 2, 0)*60)</f>
        <v>859.16747337850916</v>
      </c>
      <c r="J732" s="30">
        <f>IF(ISNA(VLOOKUP($A732,' Taxi out times'!$B$5053:$C$5713, 2, 0)), 'ICAO LTO Cycle times'!$D$7,VLOOKUP($A732,' Taxi out times'!$B$5053:$C$5713, 2, 0)*60)</f>
        <v>896.43902439024396</v>
      </c>
      <c r="K732" s="30">
        <f>IF(ISNA(VLOOKUP($A732,' Taxi out times'!$B$5714:$C$6466, 2, 0)), 'ICAO LTO Cycle times'!$D$7,VLOOKUP($A732,' Taxi out times'!$B$5713:$C$6466, 2, 0)*60)</f>
        <v>973.86999569522163</v>
      </c>
      <c r="L732" s="30">
        <f>IF(ISNA(VLOOKUP($A732,' Taxi out times'!$B$6467:$C$7195, 2, 0)), 'ICAO LTO Cycle times'!$D$7,VLOOKUP($A732,' Taxi out times'!$B$6467:$C$7195, 2, 0)*60)</f>
        <v>985.51062942892872</v>
      </c>
      <c r="M732" s="30">
        <f>IF(ISNA(VLOOKUP($A732,'Taxi in times'!$B$2:$C$483, 2, 0)), 'ICAO LTO Cycle times'!$D$8,VLOOKUP($A732,'Taxi in times'!$B$2:$C$483, 2, 0)*60)</f>
        <v>361.52654867256632</v>
      </c>
      <c r="N732" s="30">
        <f>IF(ISNA(VLOOKUP($A732,'Taxi in times'!$B$483:$C$1074, 2, 0)), 'ICAO LTO Cycle times'!$D$8,VLOOKUP($A732,'Taxi in times'!$B$483:$C$1074, 2, 0)*60)</f>
        <v>372.63643351268257</v>
      </c>
      <c r="O732" s="30">
        <f>IF(ISNA(VLOOKUP($A732,'Taxi in times'!$B$1074:$C$1700, 2, 0)), 'ICAO LTO Cycle times'!$D$8,VLOOKUP($A732,'Taxi in times'!$B$1074:$C$1700, 2, 0)*60)</f>
        <v>352.63157894736844</v>
      </c>
      <c r="P732" s="30">
        <f>IF(ISNA(VLOOKUP($A732,'Taxi in times'!$B$1700:$C$2346, 2, 0)), 'ICAO LTO Cycle times'!$D$8,VLOOKUP($A732,'Taxi in times'!$B$1700:$C$2346, 2, 0)*60)</f>
        <v>393.77069282648682</v>
      </c>
      <c r="Q732" s="30">
        <f>IF(ISNA(VLOOKUP($A732,'Taxi in times'!$B$2346:$C$3020, 2, 0)), 'ICAO LTO Cycle times'!$D$8,VLOOKUP($A732,'Taxi in times'!$B$2346:$C$3020, 2, 0)*60)</f>
        <v>427.60839160839157</v>
      </c>
      <c r="R732" s="30">
        <f>IF(ISNA(VLOOKUP($A732,'Taxi in times'!$B$3020:$C$3684, 2, 0)), 'ICAO LTO Cycle times'!$D$8,VLOOKUP($A732,'Taxi in times'!$B$3020:$C$3684, 2, 0)*60)</f>
        <v>444.04023470243084</v>
      </c>
      <c r="S732" s="30">
        <f>IF(ISNA(VLOOKUP($A732,'Taxi in times'!$B$3684:$C$4389, 2, 0)), 'ICAO LTO Cycle times'!$D$8,VLOOKUP($A732,'Taxi in times'!$B$3684:$C$4389, 2, 0)*60)</f>
        <v>432.22222222222217</v>
      </c>
      <c r="T732" s="30">
        <f>IF(ISNA(VLOOKUP($A732,'Taxi in times'!$B$4389:$C$5084, 2, 0)), 'ICAO LTO Cycle times'!$D$8,VLOOKUP($A732,'Taxi in times'!$B$4389:$C$5084, 2, 0)*60)</f>
        <v>478.98501691638472</v>
      </c>
      <c r="U732" s="30">
        <f>IF(ISNA(VLOOKUP($A732,'Taxi in times'!$B$5085:$C$5749, 2, 0)), 'ICAO LTO Cycle times'!$D$8,VLOOKUP($A732,'Taxi in times'!$B$5085:$C$5749, 2, 0)*60)</f>
        <v>485.75010109179135</v>
      </c>
      <c r="V732" s="30">
        <f>IF(ISNA(VLOOKUP($A732,'Taxi in times'!$B$5750:$C$6509, 2, 0)), 'ICAO LTO Cycle times'!$D$8,VLOOKUP($A732,'Taxi in times'!$B$5750:$C$6509, 2, 0)*60)</f>
        <v>485.71673819742495</v>
      </c>
      <c r="W732" s="30">
        <f>IF(ISNA(VLOOKUP($A732,'Taxi in times'!$B$6510:$C$7239, 2, 0)), 'ICAO LTO Cycle times'!$D$8,VLOOKUP($A732,'Taxi in times'!$B$6510:$C$7239, 2, 0)*60)</f>
        <v>481.47807933194156</v>
      </c>
    </row>
    <row r="733" spans="1:23">
      <c r="A733" s="3" t="s">
        <v>939</v>
      </c>
      <c r="B733" s="30">
        <f>IF(ISNA(VLOOKUP($A733,' Taxi out times'!$B$2:$C$483, 2, 0)), 'ICAO LTO Cycle times'!$D$7,VLOOKUP($A733,' Taxi out times'!$B$2:$C$483, 2, 0)*60)</f>
        <v>1140</v>
      </c>
      <c r="C733" s="30">
        <f>IF(ISNA(VLOOKUP($A733,' Taxi out times'!$B$484:$C$1071, 2, 0)), 'ICAO LTO Cycle times'!$D$7,VLOOKUP($A733,' Taxi out times'!$B$484:$C$1071, 2, 0)*60)</f>
        <v>1140</v>
      </c>
      <c r="D733" s="30">
        <f>IF(ISNA(VLOOKUP($A733,' Taxi out times'!$B$1072:$C$1692, 2, 0)), 'ICAO LTO Cycle times'!$D$7,VLOOKUP($A733,' Taxi out times'!$B$1072:$C$1692, 2, 0)*60)</f>
        <v>1140</v>
      </c>
      <c r="E733" s="30">
        <f>IF(ISNA(VLOOKUP($A733,' Taxi out times'!$B$1693:$C$2329, 2, 0)), 'ICAO LTO Cycle times'!$D$7,VLOOKUP($A733,' Taxi out times'!$B$1693:$C$2329, 2, 0)*60)</f>
        <v>495.27272727272725</v>
      </c>
      <c r="F733" s="30">
        <f>IF(ISNA(VLOOKUP($A733,' Taxi out times'!$B$2330:$C$2997, 2, 0)), 'ICAO LTO Cycle times'!$D$7,VLOOKUP($A733,' Taxi out times'!$B$2330:$C$2997, 2, 0)*60)</f>
        <v>467.36842105263162</v>
      </c>
      <c r="G733" s="30">
        <f>IF(ISNA(VLOOKUP($A733,' Taxi out times'!$B$2998:$C$3661, 2, 0)), 'ICAO LTO Cycle times'!$D$7,VLOOKUP($A733,' Taxi out times'!$B$2998:$C$3661, 2, 0)*60)</f>
        <v>460.94117647058823</v>
      </c>
      <c r="H733" s="30">
        <f>IF(ISNA(VLOOKUP($A733,' Taxi out times'!$B$3662:$C$4362, 2, 0)), 'ICAO LTO Cycle times'!$D$7,VLOOKUP($A733,' Taxi out times'!$B$3662:$C$4362, 2, 0)*60)</f>
        <v>405.11111111111109</v>
      </c>
      <c r="I733" s="30">
        <f>IF(ISNA(VLOOKUP($A733,' Taxi out times'!$B$4363:$C$5052, 2, 0)), 'ICAO LTO Cycle times'!$D$7,VLOOKUP($A733,' Taxi out times'!$B$4363:$C$5052, 2, 0)*60)</f>
        <v>406.22950819672133</v>
      </c>
      <c r="J733" s="30">
        <f>IF(ISNA(VLOOKUP($A733,' Taxi out times'!$B$5053:$C$5713, 2, 0)), 'ICAO LTO Cycle times'!$D$7,VLOOKUP($A733,' Taxi out times'!$B$5053:$C$5713, 2, 0)*60)</f>
        <v>441.4153846153846</v>
      </c>
      <c r="K733" s="30">
        <f>IF(ISNA(VLOOKUP($A733,' Taxi out times'!$B$5714:$C$6466, 2, 0)), 'ICAO LTO Cycle times'!$D$7,VLOOKUP($A733,' Taxi out times'!$B$5713:$C$6466, 2, 0)*60)</f>
        <v>414.12587412587413</v>
      </c>
      <c r="L733" s="30">
        <f>IF(ISNA(VLOOKUP($A733,' Taxi out times'!$B$6467:$C$7195, 2, 0)), 'ICAO LTO Cycle times'!$D$7,VLOOKUP($A733,' Taxi out times'!$B$6467:$C$7195, 2, 0)*60)</f>
        <v>404.03433476394855</v>
      </c>
      <c r="M733" s="30">
        <f>IF(ISNA(VLOOKUP($A733,'Taxi in times'!$B$2:$C$483, 2, 0)), 'ICAO LTO Cycle times'!$D$8,VLOOKUP($A733,'Taxi in times'!$B$2:$C$483, 2, 0)*60)</f>
        <v>420</v>
      </c>
      <c r="N733" s="30">
        <f>IF(ISNA(VLOOKUP($A733,'Taxi in times'!$B$483:$C$1074, 2, 0)), 'ICAO LTO Cycle times'!$D$8,VLOOKUP($A733,'Taxi in times'!$B$483:$C$1074, 2, 0)*60)</f>
        <v>420</v>
      </c>
      <c r="O733" s="30">
        <f>IF(ISNA(VLOOKUP($A733,'Taxi in times'!$B$1074:$C$1700, 2, 0)), 'ICAO LTO Cycle times'!$D$8,VLOOKUP($A733,'Taxi in times'!$B$1074:$C$1700, 2, 0)*60)</f>
        <v>420</v>
      </c>
      <c r="P733" s="30">
        <f>IF(ISNA(VLOOKUP($A733,'Taxi in times'!$B$1700:$C$2346, 2, 0)), 'ICAO LTO Cycle times'!$D$8,VLOOKUP($A733,'Taxi in times'!$B$1700:$C$2346, 2, 0)*60)</f>
        <v>420</v>
      </c>
      <c r="Q733" s="30">
        <f>IF(ISNA(VLOOKUP($A733,'Taxi in times'!$B$2346:$C$3020, 2, 0)), 'ICAO LTO Cycle times'!$D$8,VLOOKUP($A733,'Taxi in times'!$B$2346:$C$3020, 2, 0)*60)</f>
        <v>310.94594594594594</v>
      </c>
      <c r="R733" s="30">
        <f>IF(ISNA(VLOOKUP($A733,'Taxi in times'!$B$3020:$C$3684, 2, 0)), 'ICAO LTO Cycle times'!$D$8,VLOOKUP($A733,'Taxi in times'!$B$3020:$C$3684, 2, 0)*60)</f>
        <v>309.87341772151899</v>
      </c>
      <c r="S733" s="30">
        <f>IF(ISNA(VLOOKUP($A733,'Taxi in times'!$B$3684:$C$4389, 2, 0)), 'ICAO LTO Cycle times'!$D$8,VLOOKUP($A733,'Taxi in times'!$B$3684:$C$4389, 2, 0)*60)</f>
        <v>272.377358490566</v>
      </c>
      <c r="T733" s="30">
        <f>IF(ISNA(VLOOKUP($A733,'Taxi in times'!$B$4389:$C$5084, 2, 0)), 'ICAO LTO Cycle times'!$D$8,VLOOKUP($A733,'Taxi in times'!$B$4389:$C$5084, 2, 0)*60)</f>
        <v>292.41106719367588</v>
      </c>
      <c r="U733" s="30">
        <f>IF(ISNA(VLOOKUP($A733,'Taxi in times'!$B$5085:$C$5749, 2, 0)), 'ICAO LTO Cycle times'!$D$8,VLOOKUP($A733,'Taxi in times'!$B$5085:$C$5749, 2, 0)*60)</f>
        <v>321.75824175824175</v>
      </c>
      <c r="V733" s="30">
        <f>IF(ISNA(VLOOKUP($A733,'Taxi in times'!$B$5750:$C$6509, 2, 0)), 'ICAO LTO Cycle times'!$D$8,VLOOKUP($A733,'Taxi in times'!$B$5750:$C$6509, 2, 0)*60)</f>
        <v>313.20388349514559</v>
      </c>
      <c r="W733" s="30">
        <f>IF(ISNA(VLOOKUP($A733,'Taxi in times'!$B$6510:$C$7239, 2, 0)), 'ICAO LTO Cycle times'!$D$8,VLOOKUP($A733,'Taxi in times'!$B$6510:$C$7239, 2, 0)*60)</f>
        <v>323.81679389312978</v>
      </c>
    </row>
    <row r="734" spans="1:23">
      <c r="A734" s="3" t="s">
        <v>940</v>
      </c>
      <c r="B734" s="30">
        <f>IF(ISNA(VLOOKUP($A734,' Taxi out times'!$B$2:$C$483, 2, 0)), 'ICAO LTO Cycle times'!$D$7,VLOOKUP($A734,' Taxi out times'!$B$2:$C$483, 2, 0)*60)</f>
        <v>929.84391259105098</v>
      </c>
      <c r="C734" s="30">
        <f>IF(ISNA(VLOOKUP($A734,' Taxi out times'!$B$484:$C$1071, 2, 0)), 'ICAO LTO Cycle times'!$D$7,VLOOKUP($A734,' Taxi out times'!$B$484:$C$1071, 2, 0)*60)</f>
        <v>923.89189189189187</v>
      </c>
      <c r="D734" s="30">
        <f>IF(ISNA(VLOOKUP($A734,' Taxi out times'!$B$1072:$C$1692, 2, 0)), 'ICAO LTO Cycle times'!$D$7,VLOOKUP($A734,' Taxi out times'!$B$1072:$C$1692, 2, 0)*60)</f>
        <v>1110.3856041131105</v>
      </c>
      <c r="E734" s="30">
        <f>IF(ISNA(VLOOKUP($A734,' Taxi out times'!$B$1693:$C$2329, 2, 0)), 'ICAO LTO Cycle times'!$D$7,VLOOKUP($A734,' Taxi out times'!$B$1693:$C$2329, 2, 0)*60)</f>
        <v>1072.7013135351228</v>
      </c>
      <c r="F734" s="30">
        <f>IF(ISNA(VLOOKUP($A734,' Taxi out times'!$B$2330:$C$2997, 2, 0)), 'ICAO LTO Cycle times'!$D$7,VLOOKUP($A734,' Taxi out times'!$B$2330:$C$2997, 2, 0)*60)</f>
        <v>1091.311475409836</v>
      </c>
      <c r="G734" s="30">
        <f>IF(ISNA(VLOOKUP($A734,' Taxi out times'!$B$2998:$C$3661, 2, 0)), 'ICAO LTO Cycle times'!$D$7,VLOOKUP($A734,' Taxi out times'!$B$2998:$C$3661, 2, 0)*60)</f>
        <v>1065.886990801577</v>
      </c>
      <c r="H734" s="30">
        <f>IF(ISNA(VLOOKUP($A734,' Taxi out times'!$B$3662:$C$4362, 2, 0)), 'ICAO LTO Cycle times'!$D$7,VLOOKUP($A734,' Taxi out times'!$B$3662:$C$4362, 2, 0)*60)</f>
        <v>1064.8529411764705</v>
      </c>
      <c r="I734" s="30">
        <f>IF(ISNA(VLOOKUP($A734,' Taxi out times'!$B$4363:$C$5052, 2, 0)), 'ICAO LTO Cycle times'!$D$7,VLOOKUP($A734,' Taxi out times'!$B$4363:$C$5052, 2, 0)*60)</f>
        <v>990.43583535108962</v>
      </c>
      <c r="J734" s="30">
        <f>IF(ISNA(VLOOKUP($A734,' Taxi out times'!$B$5053:$C$5713, 2, 0)), 'ICAO LTO Cycle times'!$D$7,VLOOKUP($A734,' Taxi out times'!$B$5053:$C$5713, 2, 0)*60)</f>
        <v>1043.7685459940651</v>
      </c>
      <c r="K734" s="30">
        <f>IF(ISNA(VLOOKUP($A734,' Taxi out times'!$B$5714:$C$6466, 2, 0)), 'ICAO LTO Cycle times'!$D$7,VLOOKUP($A734,' Taxi out times'!$B$5713:$C$6466, 2, 0)*60)</f>
        <v>991.63636363636363</v>
      </c>
      <c r="L734" s="30">
        <f>IF(ISNA(VLOOKUP($A734,' Taxi out times'!$B$6467:$C$7195, 2, 0)), 'ICAO LTO Cycle times'!$D$7,VLOOKUP($A734,' Taxi out times'!$B$6467:$C$7195, 2, 0)*60)</f>
        <v>1011.0845431255337</v>
      </c>
      <c r="M734" s="30">
        <f>IF(ISNA(VLOOKUP($A734,'Taxi in times'!$B$2:$C$483, 2, 0)), 'ICAO LTO Cycle times'!$D$8,VLOOKUP($A734,'Taxi in times'!$B$2:$C$483, 2, 0)*60)</f>
        <v>439.90300678952474</v>
      </c>
      <c r="N734" s="30">
        <f>IF(ISNA(VLOOKUP($A734,'Taxi in times'!$B$483:$C$1074, 2, 0)), 'ICAO LTO Cycle times'!$D$8,VLOOKUP($A734,'Taxi in times'!$B$483:$C$1074, 2, 0)*60)</f>
        <v>437.49230769230769</v>
      </c>
      <c r="O734" s="30">
        <f>IF(ISNA(VLOOKUP($A734,'Taxi in times'!$B$1074:$C$1700, 2, 0)), 'ICAO LTO Cycle times'!$D$8,VLOOKUP($A734,'Taxi in times'!$B$1074:$C$1700, 2, 0)*60)</f>
        <v>571.40023337222874</v>
      </c>
      <c r="P734" s="30">
        <f>IF(ISNA(VLOOKUP($A734,'Taxi in times'!$B$1700:$C$2346, 2, 0)), 'ICAO LTO Cycle times'!$D$8,VLOOKUP($A734,'Taxi in times'!$B$1700:$C$2346, 2, 0)*60)</f>
        <v>548.24806201550382</v>
      </c>
      <c r="Q734" s="30">
        <f>IF(ISNA(VLOOKUP($A734,'Taxi in times'!$B$2346:$C$3020, 2, 0)), 'ICAO LTO Cycle times'!$D$8,VLOOKUP($A734,'Taxi in times'!$B$2346:$C$3020, 2, 0)*60)</f>
        <v>551.02823654768247</v>
      </c>
      <c r="R734" s="30">
        <f>IF(ISNA(VLOOKUP($A734,'Taxi in times'!$B$3020:$C$3684, 2, 0)), 'ICAO LTO Cycle times'!$D$8,VLOOKUP($A734,'Taxi in times'!$B$3020:$C$3684, 2, 0)*60)</f>
        <v>514.51073985680193</v>
      </c>
      <c r="S734" s="30">
        <f>IF(ISNA(VLOOKUP($A734,'Taxi in times'!$B$3684:$C$4389, 2, 0)), 'ICAO LTO Cycle times'!$D$8,VLOOKUP($A734,'Taxi in times'!$B$3684:$C$4389, 2, 0)*60)</f>
        <v>513.48758465011292</v>
      </c>
      <c r="T734" s="30">
        <f>IF(ISNA(VLOOKUP($A734,'Taxi in times'!$B$4389:$C$5084, 2, 0)), 'ICAO LTO Cycle times'!$D$8,VLOOKUP($A734,'Taxi in times'!$B$4389:$C$5084, 2, 0)*60)</f>
        <v>484.19372592184925</v>
      </c>
      <c r="U734" s="30">
        <f>IF(ISNA(VLOOKUP($A734,'Taxi in times'!$B$5085:$C$5749, 2, 0)), 'ICAO LTO Cycle times'!$D$8,VLOOKUP($A734,'Taxi in times'!$B$5085:$C$5749, 2, 0)*60)</f>
        <v>461.51408450704224</v>
      </c>
      <c r="V734" s="30">
        <f>IF(ISNA(VLOOKUP($A734,'Taxi in times'!$B$5750:$C$6509, 2, 0)), 'ICAO LTO Cycle times'!$D$8,VLOOKUP($A734,'Taxi in times'!$B$5750:$C$6509, 2, 0)*60)</f>
        <v>457.77777777777777</v>
      </c>
      <c r="W734" s="30">
        <f>IF(ISNA(VLOOKUP($A734,'Taxi in times'!$B$6510:$C$7239, 2, 0)), 'ICAO LTO Cycle times'!$D$8,VLOOKUP($A734,'Taxi in times'!$B$6510:$C$7239, 2, 0)*60)</f>
        <v>481.0526315789474</v>
      </c>
    </row>
    <row r="735" spans="1:23">
      <c r="A735" s="3" t="s">
        <v>941</v>
      </c>
      <c r="B735" s="30">
        <f>IF(ISNA(VLOOKUP($A735,' Taxi out times'!$B$2:$C$483, 2, 0)), 'ICAO LTO Cycle times'!$D$7,VLOOKUP($A735,' Taxi out times'!$B$2:$C$483, 2, 0)*60)</f>
        <v>740.81576535288718</v>
      </c>
      <c r="C735" s="30">
        <f>IF(ISNA(VLOOKUP($A735,' Taxi out times'!$B$484:$C$1071, 2, 0)), 'ICAO LTO Cycle times'!$D$7,VLOOKUP($A735,' Taxi out times'!$B$484:$C$1071, 2, 0)*60)</f>
        <v>713.94247038917092</v>
      </c>
      <c r="D735" s="30">
        <f>IF(ISNA(VLOOKUP($A735,' Taxi out times'!$B$1072:$C$1692, 2, 0)), 'ICAO LTO Cycle times'!$D$7,VLOOKUP($A735,' Taxi out times'!$B$1072:$C$1692, 2, 0)*60)</f>
        <v>707.05035971223015</v>
      </c>
      <c r="E735" s="30">
        <f>IF(ISNA(VLOOKUP($A735,' Taxi out times'!$B$1693:$C$2329, 2, 0)), 'ICAO LTO Cycle times'!$D$7,VLOOKUP($A735,' Taxi out times'!$B$1693:$C$2329, 2, 0)*60)</f>
        <v>734.99485066941304</v>
      </c>
      <c r="F735" s="30">
        <f>IF(ISNA(VLOOKUP($A735,' Taxi out times'!$B$2330:$C$2997, 2, 0)), 'ICAO LTO Cycle times'!$D$7,VLOOKUP($A735,' Taxi out times'!$B$2330:$C$2997, 2, 0)*60)</f>
        <v>730.29535864978902</v>
      </c>
      <c r="G735" s="30">
        <f>IF(ISNA(VLOOKUP($A735,' Taxi out times'!$B$2998:$C$3661, 2, 0)), 'ICAO LTO Cycle times'!$D$7,VLOOKUP($A735,' Taxi out times'!$B$2998:$C$3661, 2, 0)*60)</f>
        <v>739.0269461077844</v>
      </c>
      <c r="H735" s="30">
        <f>IF(ISNA(VLOOKUP($A735,' Taxi out times'!$B$3662:$C$4362, 2, 0)), 'ICAO LTO Cycle times'!$D$7,VLOOKUP($A735,' Taxi out times'!$B$3662:$C$4362, 2, 0)*60)</f>
        <v>675.92878022854109</v>
      </c>
      <c r="I735" s="30">
        <f>IF(ISNA(VLOOKUP($A735,' Taxi out times'!$B$4363:$C$5052, 2, 0)), 'ICAO LTO Cycle times'!$D$7,VLOOKUP($A735,' Taxi out times'!$B$4363:$C$5052, 2, 0)*60)</f>
        <v>675.32628962088256</v>
      </c>
      <c r="J735" s="30">
        <f>IF(ISNA(VLOOKUP($A735,' Taxi out times'!$B$5053:$C$5713, 2, 0)), 'ICAO LTO Cycle times'!$D$7,VLOOKUP($A735,' Taxi out times'!$B$5053:$C$5713, 2, 0)*60)</f>
        <v>677.75459785890757</v>
      </c>
      <c r="K735" s="30">
        <f>IF(ISNA(VLOOKUP($A735,' Taxi out times'!$B$5714:$C$6466, 2, 0)), 'ICAO LTO Cycle times'!$D$7,VLOOKUP($A735,' Taxi out times'!$B$5713:$C$6466, 2, 0)*60)</f>
        <v>740.14851485148506</v>
      </c>
      <c r="L735" s="30">
        <f>IF(ISNA(VLOOKUP($A735,' Taxi out times'!$B$6467:$C$7195, 2, 0)), 'ICAO LTO Cycle times'!$D$7,VLOOKUP($A735,' Taxi out times'!$B$6467:$C$7195, 2, 0)*60)</f>
        <v>750.64080530321621</v>
      </c>
      <c r="M735" s="30">
        <f>IF(ISNA(VLOOKUP($A735,'Taxi in times'!$B$2:$C$483, 2, 0)), 'ICAO LTO Cycle times'!$D$8,VLOOKUP($A735,'Taxi in times'!$B$2:$C$483, 2, 0)*60)</f>
        <v>333.63719234275294</v>
      </c>
      <c r="N735" s="30">
        <f>IF(ISNA(VLOOKUP($A735,'Taxi in times'!$B$483:$C$1074, 2, 0)), 'ICAO LTO Cycle times'!$D$8,VLOOKUP($A735,'Taxi in times'!$B$483:$C$1074, 2, 0)*60)</f>
        <v>328.30618892508141</v>
      </c>
      <c r="O735" s="30">
        <f>IF(ISNA(VLOOKUP($A735,'Taxi in times'!$B$1074:$C$1700, 2, 0)), 'ICAO LTO Cycle times'!$D$8,VLOOKUP($A735,'Taxi in times'!$B$1074:$C$1700, 2, 0)*60)</f>
        <v>323.87779083431258</v>
      </c>
      <c r="P735" s="30">
        <f>IF(ISNA(VLOOKUP($A735,'Taxi in times'!$B$1700:$C$2346, 2, 0)), 'ICAO LTO Cycle times'!$D$8,VLOOKUP($A735,'Taxi in times'!$B$1700:$C$2346, 2, 0)*60)</f>
        <v>329.08173562058528</v>
      </c>
      <c r="Q735" s="30">
        <f>IF(ISNA(VLOOKUP($A735,'Taxi in times'!$B$2346:$C$3020, 2, 0)), 'ICAO LTO Cycle times'!$D$8,VLOOKUP($A735,'Taxi in times'!$B$2346:$C$3020, 2, 0)*60)</f>
        <v>327.72841575859178</v>
      </c>
      <c r="R735" s="30">
        <f>IF(ISNA(VLOOKUP($A735,'Taxi in times'!$B$3020:$C$3684, 2, 0)), 'ICAO LTO Cycle times'!$D$8,VLOOKUP($A735,'Taxi in times'!$B$3020:$C$3684, 2, 0)*60)</f>
        <v>325.46590057456905</v>
      </c>
      <c r="S735" s="30">
        <f>IF(ISNA(VLOOKUP($A735,'Taxi in times'!$B$3684:$C$4389, 2, 0)), 'ICAO LTO Cycle times'!$D$8,VLOOKUP($A735,'Taxi in times'!$B$3684:$C$4389, 2, 0)*60)</f>
        <v>317.16055756324209</v>
      </c>
      <c r="T735" s="30">
        <f>IF(ISNA(VLOOKUP($A735,'Taxi in times'!$B$4389:$C$5084, 2, 0)), 'ICAO LTO Cycle times'!$D$8,VLOOKUP($A735,'Taxi in times'!$B$4389:$C$5084, 2, 0)*60)</f>
        <v>319.89424572317262</v>
      </c>
      <c r="U735" s="30">
        <f>IF(ISNA(VLOOKUP($A735,'Taxi in times'!$B$5085:$C$5749, 2, 0)), 'ICAO LTO Cycle times'!$D$8,VLOOKUP($A735,'Taxi in times'!$B$5085:$C$5749, 2, 0)*60)</f>
        <v>332.81301709873139</v>
      </c>
      <c r="V735" s="30">
        <f>IF(ISNA(VLOOKUP($A735,'Taxi in times'!$B$5750:$C$6509, 2, 0)), 'ICAO LTO Cycle times'!$D$8,VLOOKUP($A735,'Taxi in times'!$B$5750:$C$6509, 2, 0)*60)</f>
        <v>342.89766407119021</v>
      </c>
      <c r="W735" s="30">
        <f>IF(ISNA(VLOOKUP($A735,'Taxi in times'!$B$6510:$C$7239, 2, 0)), 'ICAO LTO Cycle times'!$D$8,VLOOKUP($A735,'Taxi in times'!$B$6510:$C$7239, 2, 0)*60)</f>
        <v>355.52859618717503</v>
      </c>
    </row>
    <row r="736" spans="1:23">
      <c r="A736" s="2" t="s">
        <v>942</v>
      </c>
      <c r="B736" s="30">
        <f>IF(ISNA(VLOOKUP($A736,' Taxi out times'!$B$2:$C$483, 2, 0)), 'ICAO LTO Cycle times'!$D$7,VLOOKUP($A736,' Taxi out times'!$B$2:$C$483, 2, 0)*60)</f>
        <v>965.23216308040776</v>
      </c>
      <c r="C736" s="30">
        <f>IF(ISNA(VLOOKUP($A736,' Taxi out times'!$B$484:$C$1071, 2, 0)), 'ICAO LTO Cycle times'!$D$7,VLOOKUP($A736,' Taxi out times'!$B$484:$C$1071, 2, 0)*60)</f>
        <v>976.55468191565399</v>
      </c>
      <c r="D736" s="30">
        <f>IF(ISNA(VLOOKUP($A736,' Taxi out times'!$B$1072:$C$1692, 2, 0)), 'ICAO LTO Cycle times'!$D$7,VLOOKUP($A736,' Taxi out times'!$B$1072:$C$1692, 2, 0)*60)</f>
        <v>973.80310880829006</v>
      </c>
      <c r="E736" s="30">
        <f>IF(ISNA(VLOOKUP($A736,' Taxi out times'!$B$1693:$C$2329, 2, 0)), 'ICAO LTO Cycle times'!$D$7,VLOOKUP($A736,' Taxi out times'!$B$1693:$C$2329, 2, 0)*60)</f>
        <v>1022.27711655064</v>
      </c>
      <c r="F736" s="30">
        <f>IF(ISNA(VLOOKUP($A736,' Taxi out times'!$B$2330:$C$2997, 2, 0)), 'ICAO LTO Cycle times'!$D$7,VLOOKUP($A736,' Taxi out times'!$B$2330:$C$2997, 2, 0)*60)</f>
        <v>936.50690495532081</v>
      </c>
      <c r="G736" s="30">
        <f>IF(ISNA(VLOOKUP($A736,' Taxi out times'!$B$2998:$C$3661, 2, 0)), 'ICAO LTO Cycle times'!$D$7,VLOOKUP($A736,' Taxi out times'!$B$2998:$C$3661, 2, 0)*60)</f>
        <v>1001.6843046653748</v>
      </c>
      <c r="H736" s="30">
        <f>IF(ISNA(VLOOKUP($A736,' Taxi out times'!$B$3662:$C$4362, 2, 0)), 'ICAO LTO Cycle times'!$D$7,VLOOKUP($A736,' Taxi out times'!$B$3662:$C$4362, 2, 0)*60)</f>
        <v>995.17133956386294</v>
      </c>
      <c r="I736" s="30">
        <f>IF(ISNA(VLOOKUP($A736,' Taxi out times'!$B$4363:$C$5052, 2, 0)), 'ICAO LTO Cycle times'!$D$7,VLOOKUP($A736,' Taxi out times'!$B$4363:$C$5052, 2, 0)*60)</f>
        <v>1000.7054844165257</v>
      </c>
      <c r="J736" s="30">
        <f>IF(ISNA(VLOOKUP($A736,' Taxi out times'!$B$5053:$C$5713, 2, 0)), 'ICAO LTO Cycle times'!$D$7,VLOOKUP($A736,' Taxi out times'!$B$5053:$C$5713, 2, 0)*60)</f>
        <v>1019.1854119526154</v>
      </c>
      <c r="K736" s="30">
        <f>IF(ISNA(VLOOKUP($A736,' Taxi out times'!$B$5714:$C$6466, 2, 0)), 'ICAO LTO Cycle times'!$D$7,VLOOKUP($A736,' Taxi out times'!$B$5713:$C$6466, 2, 0)*60)</f>
        <v>1330.4834012813046</v>
      </c>
      <c r="L736" s="30">
        <f>IF(ISNA(VLOOKUP($A736,' Taxi out times'!$B$6467:$C$7195, 2, 0)), 'ICAO LTO Cycle times'!$D$7,VLOOKUP($A736,' Taxi out times'!$B$6467:$C$7195, 2, 0)*60)</f>
        <v>1257.2686862034902</v>
      </c>
      <c r="M736" s="30">
        <f>IF(ISNA(VLOOKUP($A736,'Taxi in times'!$B$2:$C$483, 2, 0)), 'ICAO LTO Cycle times'!$D$8,VLOOKUP($A736,'Taxi in times'!$B$2:$C$483, 2, 0)*60)</f>
        <v>320.47970479704799</v>
      </c>
      <c r="N736" s="30">
        <f>IF(ISNA(VLOOKUP($A736,'Taxi in times'!$B$483:$C$1074, 2, 0)), 'ICAO LTO Cycle times'!$D$8,VLOOKUP($A736,'Taxi in times'!$B$483:$C$1074, 2, 0)*60)</f>
        <v>343.08943089430898</v>
      </c>
      <c r="O736" s="30">
        <f>IF(ISNA(VLOOKUP($A736,'Taxi in times'!$B$1074:$C$1700, 2, 0)), 'ICAO LTO Cycle times'!$D$8,VLOOKUP($A736,'Taxi in times'!$B$1074:$C$1700, 2, 0)*60)</f>
        <v>361.17073170731709</v>
      </c>
      <c r="P736" s="30">
        <f>IF(ISNA(VLOOKUP($A736,'Taxi in times'!$B$1700:$C$2346, 2, 0)), 'ICAO LTO Cycle times'!$D$8,VLOOKUP($A736,'Taxi in times'!$B$1700:$C$2346, 2, 0)*60)</f>
        <v>454.02631578947364</v>
      </c>
      <c r="Q736" s="30">
        <f>IF(ISNA(VLOOKUP($A736,'Taxi in times'!$B$2346:$C$3020, 2, 0)), 'ICAO LTO Cycle times'!$D$8,VLOOKUP($A736,'Taxi in times'!$B$2346:$C$3020, 2, 0)*60)</f>
        <v>386.35384615384612</v>
      </c>
      <c r="R736" s="30">
        <f>IF(ISNA(VLOOKUP($A736,'Taxi in times'!$B$3020:$C$3684, 2, 0)), 'ICAO LTO Cycle times'!$D$8,VLOOKUP($A736,'Taxi in times'!$B$3020:$C$3684, 2, 0)*60)</f>
        <v>366.58030325334903</v>
      </c>
      <c r="S736" s="30">
        <f>IF(ISNA(VLOOKUP($A736,'Taxi in times'!$B$3684:$C$4389, 2, 0)), 'ICAO LTO Cycle times'!$D$8,VLOOKUP($A736,'Taxi in times'!$B$3684:$C$4389, 2, 0)*60)</f>
        <v>374.37635921709096</v>
      </c>
      <c r="T736" s="30">
        <f>IF(ISNA(VLOOKUP($A736,'Taxi in times'!$B$4389:$C$5084, 2, 0)), 'ICAO LTO Cycle times'!$D$8,VLOOKUP($A736,'Taxi in times'!$B$4389:$C$5084, 2, 0)*60)</f>
        <v>367.30200071031135</v>
      </c>
      <c r="U736" s="30">
        <f>IF(ISNA(VLOOKUP($A736,'Taxi in times'!$B$5085:$C$5749, 2, 0)), 'ICAO LTO Cycle times'!$D$8,VLOOKUP($A736,'Taxi in times'!$B$5085:$C$5749, 2, 0)*60)</f>
        <v>387.47532467532466</v>
      </c>
      <c r="V736" s="30">
        <f>IF(ISNA(VLOOKUP($A736,'Taxi in times'!$B$5750:$C$6509, 2, 0)), 'ICAO LTO Cycle times'!$D$8,VLOOKUP($A736,'Taxi in times'!$B$5750:$C$6509, 2, 0)*60)</f>
        <v>733.85936784241869</v>
      </c>
      <c r="W736" s="30">
        <f>IF(ISNA(VLOOKUP($A736,'Taxi in times'!$B$6510:$C$7239, 2, 0)), 'ICAO LTO Cycle times'!$D$8,VLOOKUP($A736,'Taxi in times'!$B$6510:$C$7239, 2, 0)*60)</f>
        <v>748.62491000719945</v>
      </c>
    </row>
    <row r="737" spans="1:23">
      <c r="A737" s="3" t="s">
        <v>1185</v>
      </c>
      <c r="B737" s="30">
        <f>IF(ISNA(VLOOKUP($A737,' Taxi out times'!$B$2:$C$483, 2, 0)), 'ICAO LTO Cycle times'!$D$7,VLOOKUP($A737,' Taxi out times'!$B$2:$C$483, 2, 0)*60)</f>
        <v>1140</v>
      </c>
      <c r="C737" s="30">
        <f>IF(ISNA(VLOOKUP($A737,' Taxi out times'!$B$484:$C$1071, 2, 0)), 'ICAO LTO Cycle times'!$D$7,VLOOKUP($A737,' Taxi out times'!$B$484:$C$1071, 2, 0)*60)</f>
        <v>1140</v>
      </c>
      <c r="D737" s="30">
        <f>IF(ISNA(VLOOKUP($A737,' Taxi out times'!$B$1072:$C$1692, 2, 0)), 'ICAO LTO Cycle times'!$D$7,VLOOKUP($A737,' Taxi out times'!$B$1072:$C$1692, 2, 0)*60)</f>
        <v>1140</v>
      </c>
      <c r="E737" s="30">
        <f>IF(ISNA(VLOOKUP($A737,' Taxi out times'!$B$1693:$C$2329, 2, 0)), 'ICAO LTO Cycle times'!$D$7,VLOOKUP($A737,' Taxi out times'!$B$1693:$C$2329, 2, 0)*60)</f>
        <v>864.85714285714289</v>
      </c>
      <c r="F737" s="30">
        <f>IF(ISNA(VLOOKUP($A737,' Taxi out times'!$B$2330:$C$2997, 2, 0)), 'ICAO LTO Cycle times'!$D$7,VLOOKUP($A737,' Taxi out times'!$B$2330:$C$2997, 2, 0)*60)</f>
        <v>1140</v>
      </c>
      <c r="G737" s="30">
        <f>IF(ISNA(VLOOKUP($A737,' Taxi out times'!$B$2998:$C$3661, 2, 0)), 'ICAO LTO Cycle times'!$D$7,VLOOKUP($A737,' Taxi out times'!$B$2998:$C$3661, 2, 0)*60)</f>
        <v>1140</v>
      </c>
      <c r="H737" s="30">
        <f>IF(ISNA(VLOOKUP($A737,' Taxi out times'!$B$3662:$C$4362, 2, 0)), 'ICAO LTO Cycle times'!$D$7,VLOOKUP($A737,' Taxi out times'!$B$3662:$C$4362, 2, 0)*60)</f>
        <v>1140</v>
      </c>
      <c r="I737" s="30">
        <f>IF(ISNA(VLOOKUP($A737,' Taxi out times'!$B$4363:$C$5052, 2, 0)), 'ICAO LTO Cycle times'!$D$7,VLOOKUP($A737,' Taxi out times'!$B$4363:$C$5052, 2, 0)*60)</f>
        <v>1140</v>
      </c>
      <c r="J737" s="30">
        <f>IF(ISNA(VLOOKUP($A737,' Taxi out times'!$B$5053:$C$5713, 2, 0)), 'ICAO LTO Cycle times'!$D$7,VLOOKUP($A737,' Taxi out times'!$B$5053:$C$5713, 2, 0)*60)</f>
        <v>1140</v>
      </c>
      <c r="K737" s="30">
        <f>IF(ISNA(VLOOKUP($A737,' Taxi out times'!$B$5714:$C$6466, 2, 0)), 'ICAO LTO Cycle times'!$D$7,VLOOKUP($A737,' Taxi out times'!$B$5713:$C$6466, 2, 0)*60)</f>
        <v>1140</v>
      </c>
      <c r="L737" s="30">
        <f>IF(ISNA(VLOOKUP($A737,' Taxi out times'!$B$6467:$C$7195, 2, 0)), 'ICAO LTO Cycle times'!$D$7,VLOOKUP($A737,' Taxi out times'!$B$6467:$C$7195, 2, 0)*60)</f>
        <v>1140</v>
      </c>
      <c r="M737" s="30">
        <f>IF(ISNA(VLOOKUP($A737,'Taxi in times'!$B$2:$C$483, 2, 0)), 'ICAO LTO Cycle times'!$D$8,VLOOKUP($A737,'Taxi in times'!$B$2:$C$483, 2, 0)*60)</f>
        <v>420</v>
      </c>
      <c r="N737" s="30">
        <f>IF(ISNA(VLOOKUP($A737,'Taxi in times'!$B$483:$C$1074, 2, 0)), 'ICAO LTO Cycle times'!$D$8,VLOOKUP($A737,'Taxi in times'!$B$483:$C$1074, 2, 0)*60)</f>
        <v>420</v>
      </c>
      <c r="O737" s="30">
        <f>IF(ISNA(VLOOKUP($A737,'Taxi in times'!$B$1074:$C$1700, 2, 0)), 'ICAO LTO Cycle times'!$D$8,VLOOKUP($A737,'Taxi in times'!$B$1074:$C$1700, 2, 0)*60)</f>
        <v>420</v>
      </c>
      <c r="P737" s="30">
        <f>IF(ISNA(VLOOKUP($A737,'Taxi in times'!$B$1700:$C$2346, 2, 0)), 'ICAO LTO Cycle times'!$D$8,VLOOKUP($A737,'Taxi in times'!$B$1700:$C$2346, 2, 0)*60)</f>
        <v>420</v>
      </c>
      <c r="Q737" s="30">
        <f>IF(ISNA(VLOOKUP($A737,'Taxi in times'!$B$2346:$C$3020, 2, 0)), 'ICAO LTO Cycle times'!$D$8,VLOOKUP($A737,'Taxi in times'!$B$2346:$C$3020, 2, 0)*60)</f>
        <v>420</v>
      </c>
      <c r="R737" s="30">
        <f>IF(ISNA(VLOOKUP($A737,'Taxi in times'!$B$3020:$C$3684, 2, 0)), 'ICAO LTO Cycle times'!$D$8,VLOOKUP($A737,'Taxi in times'!$B$3020:$C$3684, 2, 0)*60)</f>
        <v>420</v>
      </c>
      <c r="S737" s="30">
        <f>IF(ISNA(VLOOKUP($A737,'Taxi in times'!$B$3684:$C$4389, 2, 0)), 'ICAO LTO Cycle times'!$D$8,VLOOKUP($A737,'Taxi in times'!$B$3684:$C$4389, 2, 0)*60)</f>
        <v>420</v>
      </c>
      <c r="T737" s="30">
        <f>IF(ISNA(VLOOKUP($A737,'Taxi in times'!$B$4389:$C$5084, 2, 0)), 'ICAO LTO Cycle times'!$D$8,VLOOKUP($A737,'Taxi in times'!$B$4389:$C$5084, 2, 0)*60)</f>
        <v>420</v>
      </c>
      <c r="U737" s="30">
        <f>IF(ISNA(VLOOKUP($A737,'Taxi in times'!$B$5085:$C$5749, 2, 0)), 'ICAO LTO Cycle times'!$D$8,VLOOKUP($A737,'Taxi in times'!$B$5085:$C$5749, 2, 0)*60)</f>
        <v>420</v>
      </c>
      <c r="V737" s="30">
        <f>IF(ISNA(VLOOKUP($A737,'Taxi in times'!$B$5750:$C$6509, 2, 0)), 'ICAO LTO Cycle times'!$D$8,VLOOKUP($A737,'Taxi in times'!$B$5750:$C$6509, 2, 0)*60)</f>
        <v>420</v>
      </c>
      <c r="W737" s="30">
        <f>IF(ISNA(VLOOKUP($A737,'Taxi in times'!$B$6510:$C$7239, 2, 0)), 'ICAO LTO Cycle times'!$D$8,VLOOKUP($A737,'Taxi in times'!$B$6510:$C$7239, 2, 0)*60)</f>
        <v>420</v>
      </c>
    </row>
    <row r="738" spans="1:23">
      <c r="A738" s="3" t="s">
        <v>943</v>
      </c>
      <c r="B738" s="30">
        <f>IF(ISNA(VLOOKUP($A738,' Taxi out times'!$B$2:$C$483, 2, 0)), 'ICAO LTO Cycle times'!$D$7,VLOOKUP($A738,' Taxi out times'!$B$2:$C$483, 2, 0)*60)</f>
        <v>1098.4124087591242</v>
      </c>
      <c r="C738" s="30">
        <f>IF(ISNA(VLOOKUP($A738,' Taxi out times'!$B$484:$C$1071, 2, 0)), 'ICAO LTO Cycle times'!$D$7,VLOOKUP($A738,' Taxi out times'!$B$484:$C$1071, 2, 0)*60)</f>
        <v>1237.8493150684931</v>
      </c>
      <c r="D738" s="30">
        <f>IF(ISNA(VLOOKUP($A738,' Taxi out times'!$B$1072:$C$1692, 2, 0)), 'ICAO LTO Cycle times'!$D$7,VLOOKUP($A738,' Taxi out times'!$B$1072:$C$1692, 2, 0)*60)</f>
        <v>1268.8260456273763</v>
      </c>
      <c r="E738" s="30">
        <f>IF(ISNA(VLOOKUP($A738,' Taxi out times'!$B$1693:$C$2329, 2, 0)), 'ICAO LTO Cycle times'!$D$7,VLOOKUP($A738,' Taxi out times'!$B$1693:$C$2329, 2, 0)*60)</f>
        <v>1127.1495154250204</v>
      </c>
      <c r="F738" s="30">
        <f>IF(ISNA(VLOOKUP($A738,' Taxi out times'!$B$2330:$C$2997, 2, 0)), 'ICAO LTO Cycle times'!$D$7,VLOOKUP($A738,' Taxi out times'!$B$2330:$C$2997, 2, 0)*60)</f>
        <v>1061.2804626187526</v>
      </c>
      <c r="G738" s="30">
        <f>IF(ISNA(VLOOKUP($A738,' Taxi out times'!$B$2998:$C$3661, 2, 0)), 'ICAO LTO Cycle times'!$D$7,VLOOKUP($A738,' Taxi out times'!$B$2998:$C$3661, 2, 0)*60)</f>
        <v>1054.9210645015787</v>
      </c>
      <c r="H738" s="30">
        <f>IF(ISNA(VLOOKUP($A738,' Taxi out times'!$B$3662:$C$4362, 2, 0)), 'ICAO LTO Cycle times'!$D$7,VLOOKUP($A738,' Taxi out times'!$B$3662:$C$4362, 2, 0)*60)</f>
        <v>1081.9171866137267</v>
      </c>
      <c r="I738" s="30">
        <f>IF(ISNA(VLOOKUP($A738,' Taxi out times'!$B$4363:$C$5052, 2, 0)), 'ICAO LTO Cycle times'!$D$7,VLOOKUP($A738,' Taxi out times'!$B$4363:$C$5052, 2, 0)*60)</f>
        <v>1108.516550878627</v>
      </c>
      <c r="J738" s="30">
        <f>IF(ISNA(VLOOKUP($A738,' Taxi out times'!$B$5053:$C$5713, 2, 0)), 'ICAO LTO Cycle times'!$D$7,VLOOKUP($A738,' Taxi out times'!$B$5053:$C$5713, 2, 0)*60)</f>
        <v>1146.3644366197184</v>
      </c>
      <c r="K738" s="30">
        <f>IF(ISNA(VLOOKUP($A738,' Taxi out times'!$B$5714:$C$6466, 2, 0)), 'ICAO LTO Cycle times'!$D$7,VLOOKUP($A738,' Taxi out times'!$B$5713:$C$6466, 2, 0)*60)</f>
        <v>1225.4970760233919</v>
      </c>
      <c r="L738" s="30">
        <f>IF(ISNA(VLOOKUP($A738,' Taxi out times'!$B$6467:$C$7195, 2, 0)), 'ICAO LTO Cycle times'!$D$7,VLOOKUP($A738,' Taxi out times'!$B$6467:$C$7195, 2, 0)*60)</f>
        <v>1180.5223880597014</v>
      </c>
      <c r="M738" s="30">
        <f>IF(ISNA(VLOOKUP($A738,'Taxi in times'!$B$2:$C$483, 2, 0)), 'ICAO LTO Cycle times'!$D$8,VLOOKUP($A738,'Taxi in times'!$B$2:$C$483, 2, 0)*60)</f>
        <v>547.21496437054634</v>
      </c>
      <c r="N738" s="30">
        <f>IF(ISNA(VLOOKUP($A738,'Taxi in times'!$B$483:$C$1074, 2, 0)), 'ICAO LTO Cycle times'!$D$8,VLOOKUP($A738,'Taxi in times'!$B$483:$C$1074, 2, 0)*60)</f>
        <v>556.44496762801646</v>
      </c>
      <c r="O738" s="30">
        <f>IF(ISNA(VLOOKUP($A738,'Taxi in times'!$B$1074:$C$1700, 2, 0)), 'ICAO LTO Cycle times'!$D$8,VLOOKUP($A738,'Taxi in times'!$B$1074:$C$1700, 2, 0)*60)</f>
        <v>564.54424778761063</v>
      </c>
      <c r="P738" s="30">
        <f>IF(ISNA(VLOOKUP($A738,'Taxi in times'!$B$1700:$C$2346, 2, 0)), 'ICAO LTO Cycle times'!$D$8,VLOOKUP($A738,'Taxi in times'!$B$1700:$C$2346, 2, 0)*60)</f>
        <v>536.47917004376723</v>
      </c>
      <c r="Q738" s="30">
        <f>IF(ISNA(VLOOKUP($A738,'Taxi in times'!$B$2346:$C$3020, 2, 0)), 'ICAO LTO Cycle times'!$D$8,VLOOKUP($A738,'Taxi in times'!$B$2346:$C$3020, 2, 0)*60)</f>
        <v>515.35623767952688</v>
      </c>
      <c r="R738" s="30">
        <f>IF(ISNA(VLOOKUP($A738,'Taxi in times'!$B$3020:$C$3684, 2, 0)), 'ICAO LTO Cycle times'!$D$8,VLOOKUP($A738,'Taxi in times'!$B$3020:$C$3684, 2, 0)*60)</f>
        <v>603.0817610062893</v>
      </c>
      <c r="S738" s="30">
        <f>IF(ISNA(VLOOKUP($A738,'Taxi in times'!$B$3684:$C$4389, 2, 0)), 'ICAO LTO Cycle times'!$D$8,VLOOKUP($A738,'Taxi in times'!$B$3684:$C$4389, 2, 0)*60)</f>
        <v>572.03314917127068</v>
      </c>
      <c r="T738" s="30">
        <f>IF(ISNA(VLOOKUP($A738,'Taxi in times'!$B$4389:$C$5084, 2, 0)), 'ICAO LTO Cycle times'!$D$8,VLOOKUP($A738,'Taxi in times'!$B$4389:$C$5084, 2, 0)*60)</f>
        <v>526.28402366863907</v>
      </c>
      <c r="U738" s="30">
        <f>IF(ISNA(VLOOKUP($A738,'Taxi in times'!$B$5085:$C$5749, 2, 0)), 'ICAO LTO Cycle times'!$D$8,VLOOKUP($A738,'Taxi in times'!$B$5085:$C$5749, 2, 0)*60)</f>
        <v>491.14619377162632</v>
      </c>
      <c r="V738" s="30">
        <f>IF(ISNA(VLOOKUP($A738,'Taxi in times'!$B$5750:$C$6509, 2, 0)), 'ICAO LTO Cycle times'!$D$8,VLOOKUP($A738,'Taxi in times'!$B$5750:$C$6509, 2, 0)*60)</f>
        <v>488.36241931628018</v>
      </c>
      <c r="W738" s="30">
        <f>IF(ISNA(VLOOKUP($A738,'Taxi in times'!$B$6510:$C$7239, 2, 0)), 'ICAO LTO Cycle times'!$D$8,VLOOKUP($A738,'Taxi in times'!$B$6510:$C$7239, 2, 0)*60)</f>
        <v>504.10432395332873</v>
      </c>
    </row>
    <row r="739" spans="1:23">
      <c r="A739" s="3" t="s">
        <v>1116</v>
      </c>
      <c r="B739" s="30">
        <f>IF(ISNA(VLOOKUP($A739,' Taxi out times'!$B$2:$C$483, 2, 0)), 'ICAO LTO Cycle times'!$D$7,VLOOKUP($A739,' Taxi out times'!$B$2:$C$483, 2, 0)*60)</f>
        <v>1140</v>
      </c>
      <c r="C739" s="30">
        <f>IF(ISNA(VLOOKUP($A739,' Taxi out times'!$B$484:$C$1071, 2, 0)), 'ICAO LTO Cycle times'!$D$7,VLOOKUP($A739,' Taxi out times'!$B$484:$C$1071, 2, 0)*60)</f>
        <v>1140</v>
      </c>
      <c r="D739" s="30">
        <f>IF(ISNA(VLOOKUP($A739,' Taxi out times'!$B$1072:$C$1692, 2, 0)), 'ICAO LTO Cycle times'!$D$7,VLOOKUP($A739,' Taxi out times'!$B$1072:$C$1692, 2, 0)*60)</f>
        <v>1140</v>
      </c>
      <c r="E739" s="30">
        <f>IF(ISNA(VLOOKUP($A739,' Taxi out times'!$B$1693:$C$2329, 2, 0)), 'ICAO LTO Cycle times'!$D$7,VLOOKUP($A739,' Taxi out times'!$B$1693:$C$2329, 2, 0)*60)</f>
        <v>1140</v>
      </c>
      <c r="F739" s="30">
        <f>IF(ISNA(VLOOKUP($A739,' Taxi out times'!$B$2330:$C$2997, 2, 0)), 'ICAO LTO Cycle times'!$D$7,VLOOKUP($A739,' Taxi out times'!$B$2330:$C$2997, 2, 0)*60)</f>
        <v>1140</v>
      </c>
      <c r="G739" s="30">
        <f>IF(ISNA(VLOOKUP($A739,' Taxi out times'!$B$2998:$C$3661, 2, 0)), 'ICAO LTO Cycle times'!$D$7,VLOOKUP($A739,' Taxi out times'!$B$2998:$C$3661, 2, 0)*60)</f>
        <v>1140</v>
      </c>
      <c r="H739" s="30">
        <f>IF(ISNA(VLOOKUP($A739,' Taxi out times'!$B$3662:$C$4362, 2, 0)), 'ICAO LTO Cycle times'!$D$7,VLOOKUP($A739,' Taxi out times'!$B$3662:$C$4362, 2, 0)*60)</f>
        <v>1140</v>
      </c>
      <c r="I739" s="30">
        <f>IF(ISNA(VLOOKUP($A739,' Taxi out times'!$B$4363:$C$5052, 2, 0)), 'ICAO LTO Cycle times'!$D$7,VLOOKUP($A739,' Taxi out times'!$B$4363:$C$5052, 2, 0)*60)</f>
        <v>1026.2745098039215</v>
      </c>
      <c r="J739" s="30">
        <f>IF(ISNA(VLOOKUP($A739,' Taxi out times'!$B$5053:$C$5713, 2, 0)), 'ICAO LTO Cycle times'!$D$7,VLOOKUP($A739,' Taxi out times'!$B$5053:$C$5713, 2, 0)*60)</f>
        <v>999.71346704871064</v>
      </c>
      <c r="K739" s="30">
        <f>IF(ISNA(VLOOKUP($A739,' Taxi out times'!$B$5714:$C$6466, 2, 0)), 'ICAO LTO Cycle times'!$D$7,VLOOKUP($A739,' Taxi out times'!$B$5713:$C$6466, 2, 0)*60)</f>
        <v>941.49466192170814</v>
      </c>
      <c r="L739" s="30">
        <f>IF(ISNA(VLOOKUP($A739,' Taxi out times'!$B$6467:$C$7195, 2, 0)), 'ICAO LTO Cycle times'!$D$7,VLOOKUP($A739,' Taxi out times'!$B$6467:$C$7195, 2, 0)*60)</f>
        <v>796.05026929982046</v>
      </c>
      <c r="M739" s="30">
        <f>IF(ISNA(VLOOKUP($A739,'Taxi in times'!$B$2:$C$483, 2, 0)), 'ICAO LTO Cycle times'!$D$8,VLOOKUP($A739,'Taxi in times'!$B$2:$C$483, 2, 0)*60)</f>
        <v>420</v>
      </c>
      <c r="N739" s="30">
        <f>IF(ISNA(VLOOKUP($A739,'Taxi in times'!$B$483:$C$1074, 2, 0)), 'ICAO LTO Cycle times'!$D$8,VLOOKUP($A739,'Taxi in times'!$B$483:$C$1074, 2, 0)*60)</f>
        <v>420</v>
      </c>
      <c r="O739" s="30">
        <f>IF(ISNA(VLOOKUP($A739,'Taxi in times'!$B$1074:$C$1700, 2, 0)), 'ICAO LTO Cycle times'!$D$8,VLOOKUP($A739,'Taxi in times'!$B$1074:$C$1700, 2, 0)*60)</f>
        <v>420</v>
      </c>
      <c r="P739" s="30">
        <f>IF(ISNA(VLOOKUP($A739,'Taxi in times'!$B$1700:$C$2346, 2, 0)), 'ICAO LTO Cycle times'!$D$8,VLOOKUP($A739,'Taxi in times'!$B$1700:$C$2346, 2, 0)*60)</f>
        <v>420</v>
      </c>
      <c r="Q739" s="30">
        <f>IF(ISNA(VLOOKUP($A739,'Taxi in times'!$B$2346:$C$3020, 2, 0)), 'ICAO LTO Cycle times'!$D$8,VLOOKUP($A739,'Taxi in times'!$B$2346:$C$3020, 2, 0)*60)</f>
        <v>420</v>
      </c>
      <c r="R739" s="30">
        <f>IF(ISNA(VLOOKUP($A739,'Taxi in times'!$B$3020:$C$3684, 2, 0)), 'ICAO LTO Cycle times'!$D$8,VLOOKUP($A739,'Taxi in times'!$B$3020:$C$3684, 2, 0)*60)</f>
        <v>420</v>
      </c>
      <c r="S739" s="30">
        <f>IF(ISNA(VLOOKUP($A739,'Taxi in times'!$B$3684:$C$4389, 2, 0)), 'ICAO LTO Cycle times'!$D$8,VLOOKUP($A739,'Taxi in times'!$B$3684:$C$4389, 2, 0)*60)</f>
        <v>420</v>
      </c>
      <c r="T739" s="30">
        <f>IF(ISNA(VLOOKUP($A739,'Taxi in times'!$B$4389:$C$5084, 2, 0)), 'ICAO LTO Cycle times'!$D$8,VLOOKUP($A739,'Taxi in times'!$B$4389:$C$5084, 2, 0)*60)</f>
        <v>420</v>
      </c>
      <c r="U739" s="30">
        <f>IF(ISNA(VLOOKUP($A739,'Taxi in times'!$B$5085:$C$5749, 2, 0)), 'ICAO LTO Cycle times'!$D$8,VLOOKUP($A739,'Taxi in times'!$B$5085:$C$5749, 2, 0)*60)</f>
        <v>420</v>
      </c>
      <c r="V739" s="30">
        <f>IF(ISNA(VLOOKUP($A739,'Taxi in times'!$B$5750:$C$6509, 2, 0)), 'ICAO LTO Cycle times'!$D$8,VLOOKUP($A739,'Taxi in times'!$B$5750:$C$6509, 2, 0)*60)</f>
        <v>419.1276252019386</v>
      </c>
      <c r="W739" s="30">
        <f>IF(ISNA(VLOOKUP($A739,'Taxi in times'!$B$6510:$C$7239, 2, 0)), 'ICAO LTO Cycle times'!$D$8,VLOOKUP($A739,'Taxi in times'!$B$6510:$C$7239, 2, 0)*60)</f>
        <v>374.66165413533838</v>
      </c>
    </row>
    <row r="740" spans="1:23">
      <c r="A740" s="3" t="s">
        <v>944</v>
      </c>
      <c r="B740" s="30">
        <f>IF(ISNA(VLOOKUP($A740,' Taxi out times'!$B$2:$C$483, 2, 0)), 'ICAO LTO Cycle times'!$D$7,VLOOKUP($A740,' Taxi out times'!$B$2:$C$483, 2, 0)*60)</f>
        <v>1219.8214285714284</v>
      </c>
      <c r="C740" s="30">
        <f>IF(ISNA(VLOOKUP($A740,' Taxi out times'!$B$484:$C$1071, 2, 0)), 'ICAO LTO Cycle times'!$D$7,VLOOKUP($A740,' Taxi out times'!$B$484:$C$1071, 2, 0)*60)</f>
        <v>890.67357512953367</v>
      </c>
      <c r="D740" s="30">
        <f>IF(ISNA(VLOOKUP($A740,' Taxi out times'!$B$1072:$C$1692, 2, 0)), 'ICAO LTO Cycle times'!$D$7,VLOOKUP($A740,' Taxi out times'!$B$1072:$C$1692, 2, 0)*60)</f>
        <v>917.81767955801104</v>
      </c>
      <c r="E740" s="30">
        <f>IF(ISNA(VLOOKUP($A740,' Taxi out times'!$B$1693:$C$2329, 2, 0)), 'ICAO LTO Cycle times'!$D$7,VLOOKUP($A740,' Taxi out times'!$B$1693:$C$2329, 2, 0)*60)</f>
        <v>942.88401253918494</v>
      </c>
      <c r="F740" s="30">
        <f>IF(ISNA(VLOOKUP($A740,' Taxi out times'!$B$2330:$C$2997, 2, 0)), 'ICAO LTO Cycle times'!$D$7,VLOOKUP($A740,' Taxi out times'!$B$2330:$C$2997, 2, 0)*60)</f>
        <v>854.5576407506702</v>
      </c>
      <c r="G740" s="30">
        <f>IF(ISNA(VLOOKUP($A740,' Taxi out times'!$B$2998:$C$3661, 2, 0)), 'ICAO LTO Cycle times'!$D$7,VLOOKUP($A740,' Taxi out times'!$B$2998:$C$3661, 2, 0)*60)</f>
        <v>861.91146881287727</v>
      </c>
      <c r="H740" s="30">
        <f>IF(ISNA(VLOOKUP($A740,' Taxi out times'!$B$3662:$C$4362, 2, 0)), 'ICAO LTO Cycle times'!$D$7,VLOOKUP($A740,' Taxi out times'!$B$3662:$C$4362, 2, 0)*60)</f>
        <v>888.79256965944273</v>
      </c>
      <c r="I740" s="30">
        <f>IF(ISNA(VLOOKUP($A740,' Taxi out times'!$B$4363:$C$5052, 2, 0)), 'ICAO LTO Cycle times'!$D$7,VLOOKUP($A740,' Taxi out times'!$B$4363:$C$5052, 2, 0)*60)</f>
        <v>888.42105263157896</v>
      </c>
      <c r="J740" s="30">
        <f>IF(ISNA(VLOOKUP($A740,' Taxi out times'!$B$5053:$C$5713, 2, 0)), 'ICAO LTO Cycle times'!$D$7,VLOOKUP($A740,' Taxi out times'!$B$5053:$C$5713, 2, 0)*60)</f>
        <v>862.15384615384619</v>
      </c>
      <c r="K740" s="30">
        <f>IF(ISNA(VLOOKUP($A740,' Taxi out times'!$B$5714:$C$6466, 2, 0)), 'ICAO LTO Cycle times'!$D$7,VLOOKUP($A740,' Taxi out times'!$B$5713:$C$6466, 2, 0)*60)</f>
        <v>870</v>
      </c>
      <c r="L740" s="30">
        <f>IF(ISNA(VLOOKUP($A740,' Taxi out times'!$B$6467:$C$7195, 2, 0)), 'ICAO LTO Cycle times'!$D$7,VLOOKUP($A740,' Taxi out times'!$B$6467:$C$7195, 2, 0)*60)</f>
        <v>922.45398773006127</v>
      </c>
      <c r="M740" s="30">
        <f>IF(ISNA(VLOOKUP($A740,'Taxi in times'!$B$2:$C$483, 2, 0)), 'ICAO LTO Cycle times'!$D$8,VLOOKUP($A740,'Taxi in times'!$B$2:$C$483, 2, 0)*60)</f>
        <v>420</v>
      </c>
      <c r="N740" s="30">
        <f>IF(ISNA(VLOOKUP($A740,'Taxi in times'!$B$483:$C$1074, 2, 0)), 'ICAO LTO Cycle times'!$D$8,VLOOKUP($A740,'Taxi in times'!$B$483:$C$1074, 2, 0)*60)</f>
        <v>457.12609970674487</v>
      </c>
      <c r="O740" s="30">
        <f>IF(ISNA(VLOOKUP($A740,'Taxi in times'!$B$1074:$C$1700, 2, 0)), 'ICAO LTO Cycle times'!$D$8,VLOOKUP($A740,'Taxi in times'!$B$1074:$C$1700, 2, 0)*60)</f>
        <v>414.97536945812806</v>
      </c>
      <c r="P740" s="30">
        <f>IF(ISNA(VLOOKUP($A740,'Taxi in times'!$B$1700:$C$2346, 2, 0)), 'ICAO LTO Cycle times'!$D$8,VLOOKUP($A740,'Taxi in times'!$B$1700:$C$2346, 2, 0)*60)</f>
        <v>415.26682134570768</v>
      </c>
      <c r="Q740" s="30">
        <f>IF(ISNA(VLOOKUP($A740,'Taxi in times'!$B$2346:$C$3020, 2, 0)), 'ICAO LTO Cycle times'!$D$8,VLOOKUP($A740,'Taxi in times'!$B$2346:$C$3020, 2, 0)*60)</f>
        <v>356.23616236162366</v>
      </c>
      <c r="R740" s="30">
        <f>IF(ISNA(VLOOKUP($A740,'Taxi in times'!$B$3020:$C$3684, 2, 0)), 'ICAO LTO Cycle times'!$D$8,VLOOKUP($A740,'Taxi in times'!$B$3020:$C$3684, 2, 0)*60)</f>
        <v>332.41071428571428</v>
      </c>
      <c r="S740" s="30">
        <f>IF(ISNA(VLOOKUP($A740,'Taxi in times'!$B$3684:$C$4389, 2, 0)), 'ICAO LTO Cycle times'!$D$8,VLOOKUP($A740,'Taxi in times'!$B$3684:$C$4389, 2, 0)*60)</f>
        <v>336.75</v>
      </c>
      <c r="T740" s="30">
        <f>IF(ISNA(VLOOKUP($A740,'Taxi in times'!$B$4389:$C$5084, 2, 0)), 'ICAO LTO Cycle times'!$D$8,VLOOKUP($A740,'Taxi in times'!$B$4389:$C$5084, 2, 0)*60)</f>
        <v>357.15789473684208</v>
      </c>
      <c r="U740" s="30">
        <f>IF(ISNA(VLOOKUP($A740,'Taxi in times'!$B$5085:$C$5749, 2, 0)), 'ICAO LTO Cycle times'!$D$8,VLOOKUP($A740,'Taxi in times'!$B$5085:$C$5749, 2, 0)*60)</f>
        <v>406.77966101694915</v>
      </c>
      <c r="V740" s="30">
        <f>IF(ISNA(VLOOKUP($A740,'Taxi in times'!$B$5750:$C$6509, 2, 0)), 'ICAO LTO Cycle times'!$D$8,VLOOKUP($A740,'Taxi in times'!$B$5750:$C$6509, 2, 0)*60)</f>
        <v>384.54545454545456</v>
      </c>
      <c r="W740" s="30">
        <f>IF(ISNA(VLOOKUP($A740,'Taxi in times'!$B$6510:$C$7239, 2, 0)), 'ICAO LTO Cycle times'!$D$8,VLOOKUP($A740,'Taxi in times'!$B$6510:$C$7239, 2, 0)*60)</f>
        <v>420</v>
      </c>
    </row>
    <row r="741" spans="1:23">
      <c r="A741" s="3" t="s">
        <v>945</v>
      </c>
      <c r="B741" s="30">
        <f>IF(ISNA(VLOOKUP($A741,' Taxi out times'!$B$2:$C$483, 2, 0)), 'ICAO LTO Cycle times'!$D$7,VLOOKUP($A741,' Taxi out times'!$B$2:$C$483, 2, 0)*60)</f>
        <v>1140</v>
      </c>
      <c r="C741" s="30">
        <f>IF(ISNA(VLOOKUP($A741,' Taxi out times'!$B$484:$C$1071, 2, 0)), 'ICAO LTO Cycle times'!$D$7,VLOOKUP($A741,' Taxi out times'!$B$484:$C$1071, 2, 0)*60)</f>
        <v>1140</v>
      </c>
      <c r="D741" s="30">
        <f>IF(ISNA(VLOOKUP($A741,' Taxi out times'!$B$1072:$C$1692, 2, 0)), 'ICAO LTO Cycle times'!$D$7,VLOOKUP($A741,' Taxi out times'!$B$1072:$C$1692, 2, 0)*60)</f>
        <v>588.4</v>
      </c>
      <c r="E741" s="30">
        <f>IF(ISNA(VLOOKUP($A741,' Taxi out times'!$B$1693:$C$2329, 2, 0)), 'ICAO LTO Cycle times'!$D$7,VLOOKUP($A741,' Taxi out times'!$B$1693:$C$2329, 2, 0)*60)</f>
        <v>628.18965517241384</v>
      </c>
      <c r="F741" s="30">
        <f>IF(ISNA(VLOOKUP($A741,' Taxi out times'!$B$2330:$C$2997, 2, 0)), 'ICAO LTO Cycle times'!$D$7,VLOOKUP($A741,' Taxi out times'!$B$2330:$C$2997, 2, 0)*60)</f>
        <v>621.55688622754485</v>
      </c>
      <c r="G741" s="30">
        <f>IF(ISNA(VLOOKUP($A741,' Taxi out times'!$B$2998:$C$3661, 2, 0)), 'ICAO LTO Cycle times'!$D$7,VLOOKUP($A741,' Taxi out times'!$B$2998:$C$3661, 2, 0)*60)</f>
        <v>650.1639344262295</v>
      </c>
      <c r="H741" s="30">
        <f>IF(ISNA(VLOOKUP($A741,' Taxi out times'!$B$3662:$C$4362, 2, 0)), 'ICAO LTO Cycle times'!$D$7,VLOOKUP($A741,' Taxi out times'!$B$3662:$C$4362, 2, 0)*60)</f>
        <v>588.71794871794873</v>
      </c>
      <c r="I741" s="30">
        <f>IF(ISNA(VLOOKUP($A741,' Taxi out times'!$B$4363:$C$5052, 2, 0)), 'ICAO LTO Cycle times'!$D$7,VLOOKUP($A741,' Taxi out times'!$B$4363:$C$5052, 2, 0)*60)</f>
        <v>1140</v>
      </c>
      <c r="J741" s="30">
        <f>IF(ISNA(VLOOKUP($A741,' Taxi out times'!$B$5053:$C$5713, 2, 0)), 'ICAO LTO Cycle times'!$D$7,VLOOKUP($A741,' Taxi out times'!$B$5053:$C$5713, 2, 0)*60)</f>
        <v>1140</v>
      </c>
      <c r="K741" s="30">
        <f>IF(ISNA(VLOOKUP($A741,' Taxi out times'!$B$5714:$C$6466, 2, 0)), 'ICAO LTO Cycle times'!$D$7,VLOOKUP($A741,' Taxi out times'!$B$5713:$C$6466, 2, 0)*60)</f>
        <v>573.125</v>
      </c>
      <c r="L741" s="30">
        <f>IF(ISNA(VLOOKUP($A741,' Taxi out times'!$B$6467:$C$7195, 2, 0)), 'ICAO LTO Cycle times'!$D$7,VLOOKUP($A741,' Taxi out times'!$B$6467:$C$7195, 2, 0)*60)</f>
        <v>915.46391752577324</v>
      </c>
      <c r="M741" s="30">
        <f>IF(ISNA(VLOOKUP($A741,'Taxi in times'!$B$2:$C$483, 2, 0)), 'ICAO LTO Cycle times'!$D$8,VLOOKUP($A741,'Taxi in times'!$B$2:$C$483, 2, 0)*60)</f>
        <v>420</v>
      </c>
      <c r="N741" s="30">
        <f>IF(ISNA(VLOOKUP($A741,'Taxi in times'!$B$483:$C$1074, 2, 0)), 'ICAO LTO Cycle times'!$D$8,VLOOKUP($A741,'Taxi in times'!$B$483:$C$1074, 2, 0)*60)</f>
        <v>420</v>
      </c>
      <c r="O741" s="30">
        <f>IF(ISNA(VLOOKUP($A741,'Taxi in times'!$B$1074:$C$1700, 2, 0)), 'ICAO LTO Cycle times'!$D$8,VLOOKUP($A741,'Taxi in times'!$B$1074:$C$1700, 2, 0)*60)</f>
        <v>314.59459459459458</v>
      </c>
      <c r="P741" s="30">
        <f>IF(ISNA(VLOOKUP($A741,'Taxi in times'!$B$1700:$C$2346, 2, 0)), 'ICAO LTO Cycle times'!$D$8,VLOOKUP($A741,'Taxi in times'!$B$1700:$C$2346, 2, 0)*60)</f>
        <v>300.41379310344826</v>
      </c>
      <c r="Q741" s="30">
        <f>IF(ISNA(VLOOKUP($A741,'Taxi in times'!$B$2346:$C$3020, 2, 0)), 'ICAO LTO Cycle times'!$D$8,VLOOKUP($A741,'Taxi in times'!$B$2346:$C$3020, 2, 0)*60)</f>
        <v>297.98882681564243</v>
      </c>
      <c r="R741" s="30">
        <f>IF(ISNA(VLOOKUP($A741,'Taxi in times'!$B$3020:$C$3684, 2, 0)), 'ICAO LTO Cycle times'!$D$8,VLOOKUP($A741,'Taxi in times'!$B$3020:$C$3684, 2, 0)*60)</f>
        <v>323.67816091954023</v>
      </c>
      <c r="S741" s="30">
        <f>IF(ISNA(VLOOKUP($A741,'Taxi in times'!$B$3684:$C$4389, 2, 0)), 'ICAO LTO Cycle times'!$D$8,VLOOKUP($A741,'Taxi in times'!$B$3684:$C$4389, 2, 0)*60)</f>
        <v>319.78260869565219</v>
      </c>
      <c r="T741" s="30">
        <f>IF(ISNA(VLOOKUP($A741,'Taxi in times'!$B$4389:$C$5084, 2, 0)), 'ICAO LTO Cycle times'!$D$8,VLOOKUP($A741,'Taxi in times'!$B$4389:$C$5084, 2, 0)*60)</f>
        <v>420</v>
      </c>
      <c r="U741" s="30">
        <f>IF(ISNA(VLOOKUP($A741,'Taxi in times'!$B$5085:$C$5749, 2, 0)), 'ICAO LTO Cycle times'!$D$8,VLOOKUP($A741,'Taxi in times'!$B$5085:$C$5749, 2, 0)*60)</f>
        <v>420</v>
      </c>
      <c r="V741" s="30">
        <f>IF(ISNA(VLOOKUP($A741,'Taxi in times'!$B$5750:$C$6509, 2, 0)), 'ICAO LTO Cycle times'!$D$8,VLOOKUP($A741,'Taxi in times'!$B$5750:$C$6509, 2, 0)*60)</f>
        <v>331.94244604316549</v>
      </c>
      <c r="W741" s="30">
        <f>IF(ISNA(VLOOKUP($A741,'Taxi in times'!$B$6510:$C$7239, 2, 0)), 'ICAO LTO Cycle times'!$D$8,VLOOKUP($A741,'Taxi in times'!$B$6510:$C$7239, 2, 0)*60)</f>
        <v>900.18691588785043</v>
      </c>
    </row>
    <row r="742" spans="1:23">
      <c r="A742" s="3" t="s">
        <v>946</v>
      </c>
      <c r="B742" s="30">
        <f>IF(ISNA(VLOOKUP($A742,' Taxi out times'!$B$2:$C$483, 2, 0)), 'ICAO LTO Cycle times'!$D$7,VLOOKUP($A742,' Taxi out times'!$B$2:$C$483, 2, 0)*60)</f>
        <v>893.73134328358208</v>
      </c>
      <c r="C742" s="30">
        <f>IF(ISNA(VLOOKUP($A742,' Taxi out times'!$B$484:$C$1071, 2, 0)), 'ICAO LTO Cycle times'!$D$7,VLOOKUP($A742,' Taxi out times'!$B$484:$C$1071, 2, 0)*60)</f>
        <v>1121.3903743315509</v>
      </c>
      <c r="D742" s="30">
        <f>IF(ISNA(VLOOKUP($A742,' Taxi out times'!$B$1072:$C$1692, 2, 0)), 'ICAO LTO Cycle times'!$D$7,VLOOKUP($A742,' Taxi out times'!$B$1072:$C$1692, 2, 0)*60)</f>
        <v>1162.1800947867298</v>
      </c>
      <c r="E742" s="30">
        <f>IF(ISNA(VLOOKUP($A742,' Taxi out times'!$B$1693:$C$2329, 2, 0)), 'ICAO LTO Cycle times'!$D$7,VLOOKUP($A742,' Taxi out times'!$B$1693:$C$2329, 2, 0)*60)</f>
        <v>1207.5728155339807</v>
      </c>
      <c r="F742" s="30">
        <f>IF(ISNA(VLOOKUP($A742,' Taxi out times'!$B$2330:$C$2997, 2, 0)), 'ICAO LTO Cycle times'!$D$7,VLOOKUP($A742,' Taxi out times'!$B$2330:$C$2997, 2, 0)*60)</f>
        <v>1086.9565217391305</v>
      </c>
      <c r="G742" s="30">
        <f>IF(ISNA(VLOOKUP($A742,' Taxi out times'!$B$2998:$C$3661, 2, 0)), 'ICAO LTO Cycle times'!$D$7,VLOOKUP($A742,' Taxi out times'!$B$2998:$C$3661, 2, 0)*60)</f>
        <v>1160.4878048780488</v>
      </c>
      <c r="H742" s="30">
        <f>IF(ISNA(VLOOKUP($A742,' Taxi out times'!$B$3662:$C$4362, 2, 0)), 'ICAO LTO Cycle times'!$D$7,VLOOKUP($A742,' Taxi out times'!$B$3662:$C$4362, 2, 0)*60)</f>
        <v>904.05797101449275</v>
      </c>
      <c r="I742" s="30">
        <f>IF(ISNA(VLOOKUP($A742,' Taxi out times'!$B$4363:$C$5052, 2, 0)), 'ICAO LTO Cycle times'!$D$7,VLOOKUP($A742,' Taxi out times'!$B$4363:$C$5052, 2, 0)*60)</f>
        <v>750.71090047393363</v>
      </c>
      <c r="J742" s="30">
        <f>IF(ISNA(VLOOKUP($A742,' Taxi out times'!$B$5053:$C$5713, 2, 0)), 'ICAO LTO Cycle times'!$D$7,VLOOKUP($A742,' Taxi out times'!$B$5053:$C$5713, 2, 0)*60)</f>
        <v>824.36018957345971</v>
      </c>
      <c r="K742" s="30">
        <f>IF(ISNA(VLOOKUP($A742,' Taxi out times'!$B$5714:$C$6466, 2, 0)), 'ICAO LTO Cycle times'!$D$7,VLOOKUP($A742,' Taxi out times'!$B$5713:$C$6466, 2, 0)*60)</f>
        <v>816.55384615384617</v>
      </c>
      <c r="L742" s="30">
        <f>IF(ISNA(VLOOKUP($A742,' Taxi out times'!$B$6467:$C$7195, 2, 0)), 'ICAO LTO Cycle times'!$D$7,VLOOKUP($A742,' Taxi out times'!$B$6467:$C$7195, 2, 0)*60)</f>
        <v>860.16528925619832</v>
      </c>
      <c r="M742" s="30">
        <f>IF(ISNA(VLOOKUP($A742,'Taxi in times'!$B$2:$C$483, 2, 0)), 'ICAO LTO Cycle times'!$D$8,VLOOKUP($A742,'Taxi in times'!$B$2:$C$483, 2, 0)*60)</f>
        <v>420</v>
      </c>
      <c r="N742" s="30">
        <f>IF(ISNA(VLOOKUP($A742,'Taxi in times'!$B$483:$C$1074, 2, 0)), 'ICAO LTO Cycle times'!$D$8,VLOOKUP($A742,'Taxi in times'!$B$483:$C$1074, 2, 0)*60)</f>
        <v>484.87309644670052</v>
      </c>
      <c r="O742" s="30">
        <f>IF(ISNA(VLOOKUP($A742,'Taxi in times'!$B$1074:$C$1700, 2, 0)), 'ICAO LTO Cycle times'!$D$8,VLOOKUP($A742,'Taxi in times'!$B$1074:$C$1700, 2, 0)*60)</f>
        <v>527.44769874476992</v>
      </c>
      <c r="P742" s="30">
        <f>IF(ISNA(VLOOKUP($A742,'Taxi in times'!$B$1700:$C$2346, 2, 0)), 'ICAO LTO Cycle times'!$D$8,VLOOKUP($A742,'Taxi in times'!$B$1700:$C$2346, 2, 0)*60)</f>
        <v>553.9419087136929</v>
      </c>
      <c r="Q742" s="30">
        <f>IF(ISNA(VLOOKUP($A742,'Taxi in times'!$B$2346:$C$3020, 2, 0)), 'ICAO LTO Cycle times'!$D$8,VLOOKUP($A742,'Taxi in times'!$B$2346:$C$3020, 2, 0)*60)</f>
        <v>588</v>
      </c>
      <c r="R742" s="30">
        <f>IF(ISNA(VLOOKUP($A742,'Taxi in times'!$B$3020:$C$3684, 2, 0)), 'ICAO LTO Cycle times'!$D$8,VLOOKUP($A742,'Taxi in times'!$B$3020:$C$3684, 2, 0)*60)</f>
        <v>611.25</v>
      </c>
      <c r="S742" s="30">
        <f>IF(ISNA(VLOOKUP($A742,'Taxi in times'!$B$3684:$C$4389, 2, 0)), 'ICAO LTO Cycle times'!$D$8,VLOOKUP($A742,'Taxi in times'!$B$3684:$C$4389, 2, 0)*60)</f>
        <v>486.87500000000006</v>
      </c>
      <c r="T742" s="30">
        <f>IF(ISNA(VLOOKUP($A742,'Taxi in times'!$B$4389:$C$5084, 2, 0)), 'ICAO LTO Cycle times'!$D$8,VLOOKUP($A742,'Taxi in times'!$B$4389:$C$5084, 2, 0)*60)</f>
        <v>474.33962264150944</v>
      </c>
      <c r="U742" s="30">
        <f>IF(ISNA(VLOOKUP($A742,'Taxi in times'!$B$5085:$C$5749, 2, 0)), 'ICAO LTO Cycle times'!$D$8,VLOOKUP($A742,'Taxi in times'!$B$5085:$C$5749, 2, 0)*60)</f>
        <v>533.45971563981038</v>
      </c>
      <c r="V742" s="30">
        <f>IF(ISNA(VLOOKUP($A742,'Taxi in times'!$B$5750:$C$6509, 2, 0)), 'ICAO LTO Cycle times'!$D$8,VLOOKUP($A742,'Taxi in times'!$B$5750:$C$6509, 2, 0)*60)</f>
        <v>518.88888888888891</v>
      </c>
      <c r="W742" s="30">
        <f>IF(ISNA(VLOOKUP($A742,'Taxi in times'!$B$6510:$C$7239, 2, 0)), 'ICAO LTO Cycle times'!$D$8,VLOOKUP($A742,'Taxi in times'!$B$6510:$C$7239, 2, 0)*60)</f>
        <v>543.2967032967033</v>
      </c>
    </row>
    <row r="743" spans="1:23">
      <c r="A743" s="3" t="s">
        <v>1302</v>
      </c>
      <c r="B743" s="30">
        <f>IF(ISNA(VLOOKUP($A743,' Taxi out times'!$B$2:$C$483, 2, 0)), 'ICAO LTO Cycle times'!$D$7,VLOOKUP($A743,' Taxi out times'!$B$2:$C$483, 2, 0)*60)</f>
        <v>1140</v>
      </c>
      <c r="C743" s="30">
        <f>IF(ISNA(VLOOKUP($A743,' Taxi out times'!$B$484:$C$1071, 2, 0)), 'ICAO LTO Cycle times'!$D$7,VLOOKUP($A743,' Taxi out times'!$B$484:$C$1071, 2, 0)*60)</f>
        <v>1140</v>
      </c>
      <c r="D743" s="30">
        <f>IF(ISNA(VLOOKUP($A743,' Taxi out times'!$B$1072:$C$1692, 2, 0)), 'ICAO LTO Cycle times'!$D$7,VLOOKUP($A743,' Taxi out times'!$B$1072:$C$1692, 2, 0)*60)</f>
        <v>1140</v>
      </c>
      <c r="E743" s="30">
        <f>IF(ISNA(VLOOKUP($A743,' Taxi out times'!$B$1693:$C$2329, 2, 0)), 'ICAO LTO Cycle times'!$D$7,VLOOKUP($A743,' Taxi out times'!$B$1693:$C$2329, 2, 0)*60)</f>
        <v>1140</v>
      </c>
      <c r="F743" s="30">
        <f>IF(ISNA(VLOOKUP($A743,' Taxi out times'!$B$2330:$C$2997, 2, 0)), 'ICAO LTO Cycle times'!$D$7,VLOOKUP($A743,' Taxi out times'!$B$2330:$C$2997, 2, 0)*60)</f>
        <v>1140</v>
      </c>
      <c r="G743" s="30">
        <f>IF(ISNA(VLOOKUP($A743,' Taxi out times'!$B$2998:$C$3661, 2, 0)), 'ICAO LTO Cycle times'!$D$7,VLOOKUP($A743,' Taxi out times'!$B$2998:$C$3661, 2, 0)*60)</f>
        <v>1140</v>
      </c>
      <c r="H743" s="30">
        <f>IF(ISNA(VLOOKUP($A743,' Taxi out times'!$B$3662:$C$4362, 2, 0)), 'ICAO LTO Cycle times'!$D$7,VLOOKUP($A743,' Taxi out times'!$B$3662:$C$4362, 2, 0)*60)</f>
        <v>1140</v>
      </c>
      <c r="I743" s="30">
        <f>IF(ISNA(VLOOKUP($A743,' Taxi out times'!$B$4363:$C$5052, 2, 0)), 'ICAO LTO Cycle times'!$D$7,VLOOKUP($A743,' Taxi out times'!$B$4363:$C$5052, 2, 0)*60)</f>
        <v>1140</v>
      </c>
      <c r="J743" s="30">
        <f>IF(ISNA(VLOOKUP($A743,' Taxi out times'!$B$5053:$C$5713, 2, 0)), 'ICAO LTO Cycle times'!$D$7,VLOOKUP($A743,' Taxi out times'!$B$5053:$C$5713, 2, 0)*60)</f>
        <v>1140</v>
      </c>
      <c r="K743" s="30">
        <f>IF(ISNA(VLOOKUP($A743,' Taxi out times'!$B$5714:$C$6466, 2, 0)), 'ICAO LTO Cycle times'!$D$7,VLOOKUP($A743,' Taxi out times'!$B$5713:$C$6466, 2, 0)*60)</f>
        <v>858.07531380753142</v>
      </c>
      <c r="L743" s="30">
        <f>IF(ISNA(VLOOKUP($A743,' Taxi out times'!$B$6467:$C$7195, 2, 0)), 'ICAO LTO Cycle times'!$D$7,VLOOKUP($A743,' Taxi out times'!$B$6467:$C$7195, 2, 0)*60)</f>
        <v>962.01492537313447</v>
      </c>
      <c r="M743" s="30">
        <f>IF(ISNA(VLOOKUP($A743,'Taxi in times'!$B$2:$C$483, 2, 0)), 'ICAO LTO Cycle times'!$D$8,VLOOKUP($A743,'Taxi in times'!$B$2:$C$483, 2, 0)*60)</f>
        <v>420</v>
      </c>
      <c r="N743" s="30">
        <f>IF(ISNA(VLOOKUP($A743,'Taxi in times'!$B$483:$C$1074, 2, 0)), 'ICAO LTO Cycle times'!$D$8,VLOOKUP($A743,'Taxi in times'!$B$483:$C$1074, 2, 0)*60)</f>
        <v>420</v>
      </c>
      <c r="O743" s="30">
        <f>IF(ISNA(VLOOKUP($A743,'Taxi in times'!$B$1074:$C$1700, 2, 0)), 'ICAO LTO Cycle times'!$D$8,VLOOKUP($A743,'Taxi in times'!$B$1074:$C$1700, 2, 0)*60)</f>
        <v>420</v>
      </c>
      <c r="P743" s="30">
        <f>IF(ISNA(VLOOKUP($A743,'Taxi in times'!$B$1700:$C$2346, 2, 0)), 'ICAO LTO Cycle times'!$D$8,VLOOKUP($A743,'Taxi in times'!$B$1700:$C$2346, 2, 0)*60)</f>
        <v>420</v>
      </c>
      <c r="Q743" s="30">
        <f>IF(ISNA(VLOOKUP($A743,'Taxi in times'!$B$2346:$C$3020, 2, 0)), 'ICAO LTO Cycle times'!$D$8,VLOOKUP($A743,'Taxi in times'!$B$2346:$C$3020, 2, 0)*60)</f>
        <v>420</v>
      </c>
      <c r="R743" s="30">
        <f>IF(ISNA(VLOOKUP($A743,'Taxi in times'!$B$3020:$C$3684, 2, 0)), 'ICAO LTO Cycle times'!$D$8,VLOOKUP($A743,'Taxi in times'!$B$3020:$C$3684, 2, 0)*60)</f>
        <v>420</v>
      </c>
      <c r="S743" s="30">
        <f>IF(ISNA(VLOOKUP($A743,'Taxi in times'!$B$3684:$C$4389, 2, 0)), 'ICAO LTO Cycle times'!$D$8,VLOOKUP($A743,'Taxi in times'!$B$3684:$C$4389, 2, 0)*60)</f>
        <v>420</v>
      </c>
      <c r="T743" s="30">
        <f>IF(ISNA(VLOOKUP($A743,'Taxi in times'!$B$4389:$C$5084, 2, 0)), 'ICAO LTO Cycle times'!$D$8,VLOOKUP($A743,'Taxi in times'!$B$4389:$C$5084, 2, 0)*60)</f>
        <v>420</v>
      </c>
      <c r="U743" s="30">
        <f>IF(ISNA(VLOOKUP($A743,'Taxi in times'!$B$5085:$C$5749, 2, 0)), 'ICAO LTO Cycle times'!$D$8,VLOOKUP($A743,'Taxi in times'!$B$5085:$C$5749, 2, 0)*60)</f>
        <v>420</v>
      </c>
      <c r="V743" s="30">
        <f>IF(ISNA(VLOOKUP($A743,'Taxi in times'!$B$5750:$C$6509, 2, 0)), 'ICAO LTO Cycle times'!$D$8,VLOOKUP($A743,'Taxi in times'!$B$5750:$C$6509, 2, 0)*60)</f>
        <v>396.82539682539687</v>
      </c>
      <c r="W743" s="30">
        <f>IF(ISNA(VLOOKUP($A743,'Taxi in times'!$B$6510:$C$7239, 2, 0)), 'ICAO LTO Cycle times'!$D$8,VLOOKUP($A743,'Taxi in times'!$B$6510:$C$7239, 2, 0)*60)</f>
        <v>501</v>
      </c>
    </row>
    <row r="744" spans="1:23">
      <c r="A744" s="3" t="s">
        <v>1117</v>
      </c>
      <c r="B744" s="30">
        <f>IF(ISNA(VLOOKUP($A744,' Taxi out times'!$B$2:$C$483, 2, 0)), 'ICAO LTO Cycle times'!$D$7,VLOOKUP($A744,' Taxi out times'!$B$2:$C$483, 2, 0)*60)</f>
        <v>1093.655172413793</v>
      </c>
      <c r="C744" s="30">
        <f>IF(ISNA(VLOOKUP($A744,' Taxi out times'!$B$484:$C$1071, 2, 0)), 'ICAO LTO Cycle times'!$D$7,VLOOKUP($A744,' Taxi out times'!$B$484:$C$1071, 2, 0)*60)</f>
        <v>1131.5183246073298</v>
      </c>
      <c r="D744" s="30">
        <f>IF(ISNA(VLOOKUP($A744,' Taxi out times'!$B$1072:$C$1692, 2, 0)), 'ICAO LTO Cycle times'!$D$7,VLOOKUP($A744,' Taxi out times'!$B$1072:$C$1692, 2, 0)*60)</f>
        <v>1101.279069767442</v>
      </c>
      <c r="E744" s="30">
        <f>IF(ISNA(VLOOKUP($A744,' Taxi out times'!$B$1693:$C$2329, 2, 0)), 'ICAO LTO Cycle times'!$D$7,VLOOKUP($A744,' Taxi out times'!$B$1693:$C$2329, 2, 0)*60)</f>
        <v>1015.9821428571429</v>
      </c>
      <c r="F744" s="30">
        <f>IF(ISNA(VLOOKUP($A744,' Taxi out times'!$B$2330:$C$2997, 2, 0)), 'ICAO LTO Cycle times'!$D$7,VLOOKUP($A744,' Taxi out times'!$B$2330:$C$2997, 2, 0)*60)</f>
        <v>1140</v>
      </c>
      <c r="G744" s="30">
        <f>IF(ISNA(VLOOKUP($A744,' Taxi out times'!$B$2998:$C$3661, 2, 0)), 'ICAO LTO Cycle times'!$D$7,VLOOKUP($A744,' Taxi out times'!$B$2998:$C$3661, 2, 0)*60)</f>
        <v>1140</v>
      </c>
      <c r="H744" s="30">
        <f>IF(ISNA(VLOOKUP($A744,' Taxi out times'!$B$3662:$C$4362, 2, 0)), 'ICAO LTO Cycle times'!$D$7,VLOOKUP($A744,' Taxi out times'!$B$3662:$C$4362, 2, 0)*60)</f>
        <v>1140</v>
      </c>
      <c r="I744" s="30">
        <f>IF(ISNA(VLOOKUP($A744,' Taxi out times'!$B$4363:$C$5052, 2, 0)), 'ICAO LTO Cycle times'!$D$7,VLOOKUP($A744,' Taxi out times'!$B$4363:$C$5052, 2, 0)*60)</f>
        <v>886.53846153846155</v>
      </c>
      <c r="J744" s="30">
        <f>IF(ISNA(VLOOKUP($A744,' Taxi out times'!$B$5053:$C$5713, 2, 0)), 'ICAO LTO Cycle times'!$D$7,VLOOKUP($A744,' Taxi out times'!$B$5053:$C$5713, 2, 0)*60)</f>
        <v>949.62962962962956</v>
      </c>
      <c r="K744" s="30">
        <f>IF(ISNA(VLOOKUP($A744,' Taxi out times'!$B$5714:$C$6466, 2, 0)), 'ICAO LTO Cycle times'!$D$7,VLOOKUP($A744,' Taxi out times'!$B$5713:$C$6466, 2, 0)*60)</f>
        <v>880.90909090909088</v>
      </c>
      <c r="L744" s="30">
        <f>IF(ISNA(VLOOKUP($A744,' Taxi out times'!$B$6467:$C$7195, 2, 0)), 'ICAO LTO Cycle times'!$D$7,VLOOKUP($A744,' Taxi out times'!$B$6467:$C$7195, 2, 0)*60)</f>
        <v>973.22448979591843</v>
      </c>
      <c r="M744" s="30">
        <f>IF(ISNA(VLOOKUP($A744,'Taxi in times'!$B$2:$C$483, 2, 0)), 'ICAO LTO Cycle times'!$D$8,VLOOKUP($A744,'Taxi in times'!$B$2:$C$483, 2, 0)*60)</f>
        <v>460.37735849056605</v>
      </c>
      <c r="N744" s="30">
        <f>IF(ISNA(VLOOKUP($A744,'Taxi in times'!$B$483:$C$1074, 2, 0)), 'ICAO LTO Cycle times'!$D$8,VLOOKUP($A744,'Taxi in times'!$B$483:$C$1074, 2, 0)*60)</f>
        <v>523.52941176470586</v>
      </c>
      <c r="O744" s="30">
        <f>IF(ISNA(VLOOKUP($A744,'Taxi in times'!$B$1074:$C$1700, 2, 0)), 'ICAO LTO Cycle times'!$D$8,VLOOKUP($A744,'Taxi in times'!$B$1074:$C$1700, 2, 0)*60)</f>
        <v>478.92857142857139</v>
      </c>
      <c r="P744" s="30">
        <f>IF(ISNA(VLOOKUP($A744,'Taxi in times'!$B$1700:$C$2346, 2, 0)), 'ICAO LTO Cycle times'!$D$8,VLOOKUP($A744,'Taxi in times'!$B$1700:$C$2346, 2, 0)*60)</f>
        <v>428.68778280542989</v>
      </c>
      <c r="Q744" s="30">
        <f>IF(ISNA(VLOOKUP($A744,'Taxi in times'!$B$2346:$C$3020, 2, 0)), 'ICAO LTO Cycle times'!$D$8,VLOOKUP($A744,'Taxi in times'!$B$2346:$C$3020, 2, 0)*60)</f>
        <v>420</v>
      </c>
      <c r="R744" s="30">
        <f>IF(ISNA(VLOOKUP($A744,'Taxi in times'!$B$3020:$C$3684, 2, 0)), 'ICAO LTO Cycle times'!$D$8,VLOOKUP($A744,'Taxi in times'!$B$3020:$C$3684, 2, 0)*60)</f>
        <v>420</v>
      </c>
      <c r="S744" s="30">
        <f>IF(ISNA(VLOOKUP($A744,'Taxi in times'!$B$3684:$C$4389, 2, 0)), 'ICAO LTO Cycle times'!$D$8,VLOOKUP($A744,'Taxi in times'!$B$3684:$C$4389, 2, 0)*60)</f>
        <v>420</v>
      </c>
      <c r="T744" s="30">
        <f>IF(ISNA(VLOOKUP($A744,'Taxi in times'!$B$4389:$C$5084, 2, 0)), 'ICAO LTO Cycle times'!$D$8,VLOOKUP($A744,'Taxi in times'!$B$4389:$C$5084, 2, 0)*60)</f>
        <v>442.78481012658227</v>
      </c>
      <c r="U744" s="30">
        <f>IF(ISNA(VLOOKUP($A744,'Taxi in times'!$B$5085:$C$5749, 2, 0)), 'ICAO LTO Cycle times'!$D$8,VLOOKUP($A744,'Taxi in times'!$B$5085:$C$5749, 2, 0)*60)</f>
        <v>456.72727272727275</v>
      </c>
      <c r="V744" s="30">
        <f>IF(ISNA(VLOOKUP($A744,'Taxi in times'!$B$5750:$C$6509, 2, 0)), 'ICAO LTO Cycle times'!$D$8,VLOOKUP($A744,'Taxi in times'!$B$5750:$C$6509, 2, 0)*60)</f>
        <v>516.49484536082468</v>
      </c>
      <c r="W744" s="30">
        <f>IF(ISNA(VLOOKUP($A744,'Taxi in times'!$B$6510:$C$7239, 2, 0)), 'ICAO LTO Cycle times'!$D$8,VLOOKUP($A744,'Taxi in times'!$B$6510:$C$7239, 2, 0)*60)</f>
        <v>580.65306122448976</v>
      </c>
    </row>
    <row r="745" spans="1:23">
      <c r="A745" s="3" t="s">
        <v>1118</v>
      </c>
      <c r="B745" s="30">
        <f>IF(ISNA(VLOOKUP($A745,' Taxi out times'!$B$2:$C$483, 2, 0)), 'ICAO LTO Cycle times'!$D$7,VLOOKUP($A745,' Taxi out times'!$B$2:$C$483, 2, 0)*60)</f>
        <v>1140</v>
      </c>
      <c r="C745" s="30">
        <f>IF(ISNA(VLOOKUP($A745,' Taxi out times'!$B$484:$C$1071, 2, 0)), 'ICAO LTO Cycle times'!$D$7,VLOOKUP($A745,' Taxi out times'!$B$484:$C$1071, 2, 0)*60)</f>
        <v>1140</v>
      </c>
      <c r="D745" s="30">
        <f>IF(ISNA(VLOOKUP($A745,' Taxi out times'!$B$1072:$C$1692, 2, 0)), 'ICAO LTO Cycle times'!$D$7,VLOOKUP($A745,' Taxi out times'!$B$1072:$C$1692, 2, 0)*60)</f>
        <v>1140</v>
      </c>
      <c r="E745" s="30">
        <f>IF(ISNA(VLOOKUP($A745,' Taxi out times'!$B$1693:$C$2329, 2, 0)), 'ICAO LTO Cycle times'!$D$7,VLOOKUP($A745,' Taxi out times'!$B$1693:$C$2329, 2, 0)*60)</f>
        <v>1140</v>
      </c>
      <c r="F745" s="30">
        <f>IF(ISNA(VLOOKUP($A745,' Taxi out times'!$B$2330:$C$2997, 2, 0)), 'ICAO LTO Cycle times'!$D$7,VLOOKUP($A745,' Taxi out times'!$B$2330:$C$2997, 2, 0)*60)</f>
        <v>1140</v>
      </c>
      <c r="G745" s="30">
        <f>IF(ISNA(VLOOKUP($A745,' Taxi out times'!$B$2998:$C$3661, 2, 0)), 'ICAO LTO Cycle times'!$D$7,VLOOKUP($A745,' Taxi out times'!$B$2998:$C$3661, 2, 0)*60)</f>
        <v>1140</v>
      </c>
      <c r="H745" s="30">
        <f>IF(ISNA(VLOOKUP($A745,' Taxi out times'!$B$3662:$C$4362, 2, 0)), 'ICAO LTO Cycle times'!$D$7,VLOOKUP($A745,' Taxi out times'!$B$3662:$C$4362, 2, 0)*60)</f>
        <v>1140</v>
      </c>
      <c r="I745" s="30">
        <f>IF(ISNA(VLOOKUP($A745,' Taxi out times'!$B$4363:$C$5052, 2, 0)), 'ICAO LTO Cycle times'!$D$7,VLOOKUP($A745,' Taxi out times'!$B$4363:$C$5052, 2, 0)*60)</f>
        <v>851.91709844559591</v>
      </c>
      <c r="J745" s="30">
        <f>IF(ISNA(VLOOKUP($A745,' Taxi out times'!$B$5053:$C$5713, 2, 0)), 'ICAO LTO Cycle times'!$D$7,VLOOKUP($A745,' Taxi out times'!$B$5053:$C$5713, 2, 0)*60)</f>
        <v>871.67155425219937</v>
      </c>
      <c r="K745" s="30">
        <f>IF(ISNA(VLOOKUP($A745,' Taxi out times'!$B$5714:$C$6466, 2, 0)), 'ICAO LTO Cycle times'!$D$7,VLOOKUP($A745,' Taxi out times'!$B$5713:$C$6466, 2, 0)*60)</f>
        <v>899.21052631578948</v>
      </c>
      <c r="L745" s="30">
        <f>IF(ISNA(VLOOKUP($A745,' Taxi out times'!$B$6467:$C$7195, 2, 0)), 'ICAO LTO Cycle times'!$D$7,VLOOKUP($A745,' Taxi out times'!$B$6467:$C$7195, 2, 0)*60)</f>
        <v>965.35564853556491</v>
      </c>
      <c r="M745" s="30">
        <f>IF(ISNA(VLOOKUP($A745,'Taxi in times'!$B$2:$C$483, 2, 0)), 'ICAO LTO Cycle times'!$D$8,VLOOKUP($A745,'Taxi in times'!$B$2:$C$483, 2, 0)*60)</f>
        <v>420</v>
      </c>
      <c r="N745" s="30">
        <f>IF(ISNA(VLOOKUP($A745,'Taxi in times'!$B$483:$C$1074, 2, 0)), 'ICAO LTO Cycle times'!$D$8,VLOOKUP($A745,'Taxi in times'!$B$483:$C$1074, 2, 0)*60)</f>
        <v>420</v>
      </c>
      <c r="O745" s="30">
        <f>IF(ISNA(VLOOKUP($A745,'Taxi in times'!$B$1074:$C$1700, 2, 0)), 'ICAO LTO Cycle times'!$D$8,VLOOKUP($A745,'Taxi in times'!$B$1074:$C$1700, 2, 0)*60)</f>
        <v>420</v>
      </c>
      <c r="P745" s="30">
        <f>IF(ISNA(VLOOKUP($A745,'Taxi in times'!$B$1700:$C$2346, 2, 0)), 'ICAO LTO Cycle times'!$D$8,VLOOKUP($A745,'Taxi in times'!$B$1700:$C$2346, 2, 0)*60)</f>
        <v>420</v>
      </c>
      <c r="Q745" s="30">
        <f>IF(ISNA(VLOOKUP($A745,'Taxi in times'!$B$2346:$C$3020, 2, 0)), 'ICAO LTO Cycle times'!$D$8,VLOOKUP($A745,'Taxi in times'!$B$2346:$C$3020, 2, 0)*60)</f>
        <v>420</v>
      </c>
      <c r="R745" s="30">
        <f>IF(ISNA(VLOOKUP($A745,'Taxi in times'!$B$3020:$C$3684, 2, 0)), 'ICAO LTO Cycle times'!$D$8,VLOOKUP($A745,'Taxi in times'!$B$3020:$C$3684, 2, 0)*60)</f>
        <v>420</v>
      </c>
      <c r="S745" s="30">
        <f>IF(ISNA(VLOOKUP($A745,'Taxi in times'!$B$3684:$C$4389, 2, 0)), 'ICAO LTO Cycle times'!$D$8,VLOOKUP($A745,'Taxi in times'!$B$3684:$C$4389, 2, 0)*60)</f>
        <v>420</v>
      </c>
      <c r="T745" s="30">
        <f>IF(ISNA(VLOOKUP($A745,'Taxi in times'!$B$4389:$C$5084, 2, 0)), 'ICAO LTO Cycle times'!$D$8,VLOOKUP($A745,'Taxi in times'!$B$4389:$C$5084, 2, 0)*60)</f>
        <v>434.45783132530124</v>
      </c>
      <c r="U745" s="30">
        <f>IF(ISNA(VLOOKUP($A745,'Taxi in times'!$B$5085:$C$5749, 2, 0)), 'ICAO LTO Cycle times'!$D$8,VLOOKUP($A745,'Taxi in times'!$B$5085:$C$5749, 2, 0)*60)</f>
        <v>479.82532751091708</v>
      </c>
      <c r="V745" s="30">
        <f>IF(ISNA(VLOOKUP($A745,'Taxi in times'!$B$5750:$C$6509, 2, 0)), 'ICAO LTO Cycle times'!$D$8,VLOOKUP($A745,'Taxi in times'!$B$5750:$C$6509, 2, 0)*60)</f>
        <v>424.72647702406999</v>
      </c>
      <c r="W745" s="30">
        <f>IF(ISNA(VLOOKUP($A745,'Taxi in times'!$B$6510:$C$7239, 2, 0)), 'ICAO LTO Cycle times'!$D$8,VLOOKUP($A745,'Taxi in times'!$B$6510:$C$7239, 2, 0)*60)</f>
        <v>337.68802228412255</v>
      </c>
    </row>
    <row r="746" spans="1:23">
      <c r="A746" s="3" t="s">
        <v>1119</v>
      </c>
      <c r="B746" s="30">
        <f>IF(ISNA(VLOOKUP($A746,' Taxi out times'!$B$2:$C$483, 2, 0)), 'ICAO LTO Cycle times'!$D$7,VLOOKUP($A746,' Taxi out times'!$B$2:$C$483, 2, 0)*60)</f>
        <v>1140</v>
      </c>
      <c r="C746" s="30">
        <f>IF(ISNA(VLOOKUP($A746,' Taxi out times'!$B$484:$C$1071, 2, 0)), 'ICAO LTO Cycle times'!$D$7,VLOOKUP($A746,' Taxi out times'!$B$484:$C$1071, 2, 0)*60)</f>
        <v>1140</v>
      </c>
      <c r="D746" s="30">
        <f>IF(ISNA(VLOOKUP($A746,' Taxi out times'!$B$1072:$C$1692, 2, 0)), 'ICAO LTO Cycle times'!$D$7,VLOOKUP($A746,' Taxi out times'!$B$1072:$C$1692, 2, 0)*60)</f>
        <v>1140</v>
      </c>
      <c r="E746" s="30">
        <f>IF(ISNA(VLOOKUP($A746,' Taxi out times'!$B$1693:$C$2329, 2, 0)), 'ICAO LTO Cycle times'!$D$7,VLOOKUP($A746,' Taxi out times'!$B$1693:$C$2329, 2, 0)*60)</f>
        <v>1140</v>
      </c>
      <c r="F746" s="30">
        <f>IF(ISNA(VLOOKUP($A746,' Taxi out times'!$B$2330:$C$2997, 2, 0)), 'ICAO LTO Cycle times'!$D$7,VLOOKUP($A746,' Taxi out times'!$B$2330:$C$2997, 2, 0)*60)</f>
        <v>1140</v>
      </c>
      <c r="G746" s="30">
        <f>IF(ISNA(VLOOKUP($A746,' Taxi out times'!$B$2998:$C$3661, 2, 0)), 'ICAO LTO Cycle times'!$D$7,VLOOKUP($A746,' Taxi out times'!$B$2998:$C$3661, 2, 0)*60)</f>
        <v>1140</v>
      </c>
      <c r="H746" s="30">
        <f>IF(ISNA(VLOOKUP($A746,' Taxi out times'!$B$3662:$C$4362, 2, 0)), 'ICAO LTO Cycle times'!$D$7,VLOOKUP($A746,' Taxi out times'!$B$3662:$C$4362, 2, 0)*60)</f>
        <v>1140</v>
      </c>
      <c r="I746" s="30">
        <f>IF(ISNA(VLOOKUP($A746,' Taxi out times'!$B$4363:$C$5052, 2, 0)), 'ICAO LTO Cycle times'!$D$7,VLOOKUP($A746,' Taxi out times'!$B$4363:$C$5052, 2, 0)*60)</f>
        <v>304.44444444444446</v>
      </c>
      <c r="J746" s="30">
        <f>IF(ISNA(VLOOKUP($A746,' Taxi out times'!$B$5053:$C$5713, 2, 0)), 'ICAO LTO Cycle times'!$D$7,VLOOKUP($A746,' Taxi out times'!$B$5053:$C$5713, 2, 0)*60)</f>
        <v>292.72727272727275</v>
      </c>
      <c r="K746" s="30">
        <f>IF(ISNA(VLOOKUP($A746,' Taxi out times'!$B$5714:$C$6466, 2, 0)), 'ICAO LTO Cycle times'!$D$7,VLOOKUP($A746,' Taxi out times'!$B$5713:$C$6466, 2, 0)*60)</f>
        <v>236.72727272727272</v>
      </c>
      <c r="L746" s="30">
        <f>IF(ISNA(VLOOKUP($A746,' Taxi out times'!$B$6467:$C$7195, 2, 0)), 'ICAO LTO Cycle times'!$D$7,VLOOKUP($A746,' Taxi out times'!$B$6467:$C$7195, 2, 0)*60)</f>
        <v>1140</v>
      </c>
      <c r="M746" s="30">
        <f>IF(ISNA(VLOOKUP($A746,'Taxi in times'!$B$2:$C$483, 2, 0)), 'ICAO LTO Cycle times'!$D$8,VLOOKUP($A746,'Taxi in times'!$B$2:$C$483, 2, 0)*60)</f>
        <v>420</v>
      </c>
      <c r="N746" s="30">
        <f>IF(ISNA(VLOOKUP($A746,'Taxi in times'!$B$483:$C$1074, 2, 0)), 'ICAO LTO Cycle times'!$D$8,VLOOKUP($A746,'Taxi in times'!$B$483:$C$1074, 2, 0)*60)</f>
        <v>420</v>
      </c>
      <c r="O746" s="30">
        <f>IF(ISNA(VLOOKUP($A746,'Taxi in times'!$B$1074:$C$1700, 2, 0)), 'ICAO LTO Cycle times'!$D$8,VLOOKUP($A746,'Taxi in times'!$B$1074:$C$1700, 2, 0)*60)</f>
        <v>420</v>
      </c>
      <c r="P746" s="30">
        <f>IF(ISNA(VLOOKUP($A746,'Taxi in times'!$B$1700:$C$2346, 2, 0)), 'ICAO LTO Cycle times'!$D$8,VLOOKUP($A746,'Taxi in times'!$B$1700:$C$2346, 2, 0)*60)</f>
        <v>420</v>
      </c>
      <c r="Q746" s="30">
        <f>IF(ISNA(VLOOKUP($A746,'Taxi in times'!$B$2346:$C$3020, 2, 0)), 'ICAO LTO Cycle times'!$D$8,VLOOKUP($A746,'Taxi in times'!$B$2346:$C$3020, 2, 0)*60)</f>
        <v>420</v>
      </c>
      <c r="R746" s="30">
        <f>IF(ISNA(VLOOKUP($A746,'Taxi in times'!$B$3020:$C$3684, 2, 0)), 'ICAO LTO Cycle times'!$D$8,VLOOKUP($A746,'Taxi in times'!$B$3020:$C$3684, 2, 0)*60)</f>
        <v>420</v>
      </c>
      <c r="S746" s="30">
        <f>IF(ISNA(VLOOKUP($A746,'Taxi in times'!$B$3684:$C$4389, 2, 0)), 'ICAO LTO Cycle times'!$D$8,VLOOKUP($A746,'Taxi in times'!$B$3684:$C$4389, 2, 0)*60)</f>
        <v>420</v>
      </c>
      <c r="T746" s="30">
        <f>IF(ISNA(VLOOKUP($A746,'Taxi in times'!$B$4389:$C$5084, 2, 0)), 'ICAO LTO Cycle times'!$D$8,VLOOKUP($A746,'Taxi in times'!$B$4389:$C$5084, 2, 0)*60)</f>
        <v>462.22222222222217</v>
      </c>
      <c r="U746" s="30">
        <f>IF(ISNA(VLOOKUP($A746,'Taxi in times'!$B$5085:$C$5749, 2, 0)), 'ICAO LTO Cycle times'!$D$8,VLOOKUP($A746,'Taxi in times'!$B$5085:$C$5749, 2, 0)*60)</f>
        <v>558.63636363636363</v>
      </c>
      <c r="V746" s="30">
        <f>IF(ISNA(VLOOKUP($A746,'Taxi in times'!$B$5750:$C$6509, 2, 0)), 'ICAO LTO Cycle times'!$D$8,VLOOKUP($A746,'Taxi in times'!$B$5750:$C$6509, 2, 0)*60)</f>
        <v>540</v>
      </c>
      <c r="W746" s="30">
        <f>IF(ISNA(VLOOKUP($A746,'Taxi in times'!$B$6510:$C$7239, 2, 0)), 'ICAO LTO Cycle times'!$D$8,VLOOKUP($A746,'Taxi in times'!$B$6510:$C$7239, 2, 0)*60)</f>
        <v>420</v>
      </c>
    </row>
    <row r="747" spans="1:23">
      <c r="A747" s="3" t="s">
        <v>947</v>
      </c>
      <c r="B747" s="30">
        <f>IF(ISNA(VLOOKUP($A747,' Taxi out times'!$B$2:$C$483, 2, 0)), 'ICAO LTO Cycle times'!$D$7,VLOOKUP($A747,' Taxi out times'!$B$2:$C$483, 2, 0)*60)</f>
        <v>1140</v>
      </c>
      <c r="C747" s="30">
        <f>IF(ISNA(VLOOKUP($A747,' Taxi out times'!$B$484:$C$1071, 2, 0)), 'ICAO LTO Cycle times'!$D$7,VLOOKUP($A747,' Taxi out times'!$B$484:$C$1071, 2, 0)*60)</f>
        <v>1140</v>
      </c>
      <c r="D747" s="30">
        <f>IF(ISNA(VLOOKUP($A747,' Taxi out times'!$B$1072:$C$1692, 2, 0)), 'ICAO LTO Cycle times'!$D$7,VLOOKUP($A747,' Taxi out times'!$B$1072:$C$1692, 2, 0)*60)</f>
        <v>1140</v>
      </c>
      <c r="E747" s="30">
        <f>IF(ISNA(VLOOKUP($A747,' Taxi out times'!$B$1693:$C$2329, 2, 0)), 'ICAO LTO Cycle times'!$D$7,VLOOKUP($A747,' Taxi out times'!$B$1693:$C$2329, 2, 0)*60)</f>
        <v>600.78431372549016</v>
      </c>
      <c r="F747" s="30">
        <f>IF(ISNA(VLOOKUP($A747,' Taxi out times'!$B$2330:$C$2997, 2, 0)), 'ICAO LTO Cycle times'!$D$7,VLOOKUP($A747,' Taxi out times'!$B$2330:$C$2997, 2, 0)*60)</f>
        <v>577.5</v>
      </c>
      <c r="G747" s="30">
        <f>IF(ISNA(VLOOKUP($A747,' Taxi out times'!$B$2998:$C$3661, 2, 0)), 'ICAO LTO Cycle times'!$D$7,VLOOKUP($A747,' Taxi out times'!$B$2998:$C$3661, 2, 0)*60)</f>
        <v>606.66666666666663</v>
      </c>
      <c r="H747" s="30">
        <f>IF(ISNA(VLOOKUP($A747,' Taxi out times'!$B$3662:$C$4362, 2, 0)), 'ICAO LTO Cycle times'!$D$7,VLOOKUP($A747,' Taxi out times'!$B$3662:$C$4362, 2, 0)*60)</f>
        <v>787.19999999999993</v>
      </c>
      <c r="I747" s="30">
        <f>IF(ISNA(VLOOKUP($A747,' Taxi out times'!$B$4363:$C$5052, 2, 0)), 'ICAO LTO Cycle times'!$D$7,VLOOKUP($A747,' Taxi out times'!$B$4363:$C$5052, 2, 0)*60)</f>
        <v>810</v>
      </c>
      <c r="J747" s="30">
        <f>IF(ISNA(VLOOKUP($A747,' Taxi out times'!$B$5053:$C$5713, 2, 0)), 'ICAO LTO Cycle times'!$D$7,VLOOKUP($A747,' Taxi out times'!$B$5053:$C$5713, 2, 0)*60)</f>
        <v>769.09090909090912</v>
      </c>
      <c r="K747" s="30">
        <f>IF(ISNA(VLOOKUP($A747,' Taxi out times'!$B$5714:$C$6466, 2, 0)), 'ICAO LTO Cycle times'!$D$7,VLOOKUP($A747,' Taxi out times'!$B$5713:$C$6466, 2, 0)*60)</f>
        <v>808.37160751565762</v>
      </c>
      <c r="L747" s="30">
        <f>IF(ISNA(VLOOKUP($A747,' Taxi out times'!$B$6467:$C$7195, 2, 0)), 'ICAO LTO Cycle times'!$D$7,VLOOKUP($A747,' Taxi out times'!$B$6467:$C$7195, 2, 0)*60)</f>
        <v>853.6858006042296</v>
      </c>
      <c r="M747" s="30">
        <f>IF(ISNA(VLOOKUP($A747,'Taxi in times'!$B$2:$C$483, 2, 0)), 'ICAO LTO Cycle times'!$D$8,VLOOKUP($A747,'Taxi in times'!$B$2:$C$483, 2, 0)*60)</f>
        <v>420</v>
      </c>
      <c r="N747" s="30">
        <f>IF(ISNA(VLOOKUP($A747,'Taxi in times'!$B$483:$C$1074, 2, 0)), 'ICAO LTO Cycle times'!$D$8,VLOOKUP($A747,'Taxi in times'!$B$483:$C$1074, 2, 0)*60)</f>
        <v>420</v>
      </c>
      <c r="O747" s="30">
        <f>IF(ISNA(VLOOKUP($A747,'Taxi in times'!$B$1074:$C$1700, 2, 0)), 'ICAO LTO Cycle times'!$D$8,VLOOKUP($A747,'Taxi in times'!$B$1074:$C$1700, 2, 0)*60)</f>
        <v>420</v>
      </c>
      <c r="P747" s="30">
        <f>IF(ISNA(VLOOKUP($A747,'Taxi in times'!$B$1700:$C$2346, 2, 0)), 'ICAO LTO Cycle times'!$D$8,VLOOKUP($A747,'Taxi in times'!$B$1700:$C$2346, 2, 0)*60)</f>
        <v>379.73154362416108</v>
      </c>
      <c r="Q747" s="30">
        <f>IF(ISNA(VLOOKUP($A747,'Taxi in times'!$B$2346:$C$3020, 2, 0)), 'ICAO LTO Cycle times'!$D$8,VLOOKUP($A747,'Taxi in times'!$B$2346:$C$3020, 2, 0)*60)</f>
        <v>355.38461538461542</v>
      </c>
      <c r="R747" s="30">
        <f>IF(ISNA(VLOOKUP($A747,'Taxi in times'!$B$3020:$C$3684, 2, 0)), 'ICAO LTO Cycle times'!$D$8,VLOOKUP($A747,'Taxi in times'!$B$3020:$C$3684, 2, 0)*60)</f>
        <v>319.71830985915494</v>
      </c>
      <c r="S747" s="30">
        <f>IF(ISNA(VLOOKUP($A747,'Taxi in times'!$B$3684:$C$4389, 2, 0)), 'ICAO LTO Cycle times'!$D$8,VLOOKUP($A747,'Taxi in times'!$B$3684:$C$4389, 2, 0)*60)</f>
        <v>384</v>
      </c>
      <c r="T747" s="30">
        <f>IF(ISNA(VLOOKUP($A747,'Taxi in times'!$B$4389:$C$5084, 2, 0)), 'ICAO LTO Cycle times'!$D$8,VLOOKUP($A747,'Taxi in times'!$B$4389:$C$5084, 2, 0)*60)</f>
        <v>384.7805642633229</v>
      </c>
      <c r="U747" s="30">
        <f>IF(ISNA(VLOOKUP($A747,'Taxi in times'!$B$5085:$C$5749, 2, 0)), 'ICAO LTO Cycle times'!$D$8,VLOOKUP($A747,'Taxi in times'!$B$5085:$C$5749, 2, 0)*60)</f>
        <v>370.16216216216219</v>
      </c>
      <c r="V747" s="30">
        <f>IF(ISNA(VLOOKUP($A747,'Taxi in times'!$B$5750:$C$6509, 2, 0)), 'ICAO LTO Cycle times'!$D$8,VLOOKUP($A747,'Taxi in times'!$B$5750:$C$6509, 2, 0)*60)</f>
        <v>372.31088082901556</v>
      </c>
      <c r="W747" s="30">
        <f>IF(ISNA(VLOOKUP($A747,'Taxi in times'!$B$6510:$C$7239, 2, 0)), 'ICAO LTO Cycle times'!$D$8,VLOOKUP($A747,'Taxi in times'!$B$6510:$C$7239, 2, 0)*60)</f>
        <v>400.94224924012155</v>
      </c>
    </row>
    <row r="748" spans="1:23">
      <c r="A748" s="3" t="s">
        <v>1120</v>
      </c>
      <c r="B748" s="30">
        <f>IF(ISNA(VLOOKUP($A748,' Taxi out times'!$B$2:$C$483, 2, 0)), 'ICAO LTO Cycle times'!$D$7,VLOOKUP($A748,' Taxi out times'!$B$2:$C$483, 2, 0)*60)</f>
        <v>1140</v>
      </c>
      <c r="C748" s="30">
        <f>IF(ISNA(VLOOKUP($A748,' Taxi out times'!$B$484:$C$1071, 2, 0)), 'ICAO LTO Cycle times'!$D$7,VLOOKUP($A748,' Taxi out times'!$B$484:$C$1071, 2, 0)*60)</f>
        <v>1140</v>
      </c>
      <c r="D748" s="30">
        <f>IF(ISNA(VLOOKUP($A748,' Taxi out times'!$B$1072:$C$1692, 2, 0)), 'ICAO LTO Cycle times'!$D$7,VLOOKUP($A748,' Taxi out times'!$B$1072:$C$1692, 2, 0)*60)</f>
        <v>1140</v>
      </c>
      <c r="E748" s="30">
        <f>IF(ISNA(VLOOKUP($A748,' Taxi out times'!$B$1693:$C$2329, 2, 0)), 'ICAO LTO Cycle times'!$D$7,VLOOKUP($A748,' Taxi out times'!$B$1693:$C$2329, 2, 0)*60)</f>
        <v>1140</v>
      </c>
      <c r="F748" s="30">
        <f>IF(ISNA(VLOOKUP($A748,' Taxi out times'!$B$2330:$C$2997, 2, 0)), 'ICAO LTO Cycle times'!$D$7,VLOOKUP($A748,' Taxi out times'!$B$2330:$C$2997, 2, 0)*60)</f>
        <v>1140</v>
      </c>
      <c r="G748" s="30">
        <f>IF(ISNA(VLOOKUP($A748,' Taxi out times'!$B$2998:$C$3661, 2, 0)), 'ICAO LTO Cycle times'!$D$7,VLOOKUP($A748,' Taxi out times'!$B$2998:$C$3661, 2, 0)*60)</f>
        <v>1140</v>
      </c>
      <c r="H748" s="30">
        <f>IF(ISNA(VLOOKUP($A748,' Taxi out times'!$B$3662:$C$4362, 2, 0)), 'ICAO LTO Cycle times'!$D$7,VLOOKUP($A748,' Taxi out times'!$B$3662:$C$4362, 2, 0)*60)</f>
        <v>1140</v>
      </c>
      <c r="I748" s="30">
        <f>IF(ISNA(VLOOKUP($A748,' Taxi out times'!$B$4363:$C$5052, 2, 0)), 'ICAO LTO Cycle times'!$D$7,VLOOKUP($A748,' Taxi out times'!$B$4363:$C$5052, 2, 0)*60)</f>
        <v>694.11764705882354</v>
      </c>
      <c r="J748" s="30">
        <f>IF(ISNA(VLOOKUP($A748,' Taxi out times'!$B$5053:$C$5713, 2, 0)), 'ICAO LTO Cycle times'!$D$7,VLOOKUP($A748,' Taxi out times'!$B$5053:$C$5713, 2, 0)*60)</f>
        <v>700.71428571428578</v>
      </c>
      <c r="K748" s="30">
        <f>IF(ISNA(VLOOKUP($A748,' Taxi out times'!$B$5714:$C$6466, 2, 0)), 'ICAO LTO Cycle times'!$D$7,VLOOKUP($A748,' Taxi out times'!$B$5713:$C$6466, 2, 0)*60)</f>
        <v>709.73154362416108</v>
      </c>
      <c r="L748" s="30">
        <f>IF(ISNA(VLOOKUP($A748,' Taxi out times'!$B$6467:$C$7195, 2, 0)), 'ICAO LTO Cycle times'!$D$7,VLOOKUP($A748,' Taxi out times'!$B$6467:$C$7195, 2, 0)*60)</f>
        <v>739.43262411347519</v>
      </c>
      <c r="M748" s="30">
        <f>IF(ISNA(VLOOKUP($A748,'Taxi in times'!$B$2:$C$483, 2, 0)), 'ICAO LTO Cycle times'!$D$8,VLOOKUP($A748,'Taxi in times'!$B$2:$C$483, 2, 0)*60)</f>
        <v>420</v>
      </c>
      <c r="N748" s="30">
        <f>IF(ISNA(VLOOKUP($A748,'Taxi in times'!$B$483:$C$1074, 2, 0)), 'ICAO LTO Cycle times'!$D$8,VLOOKUP($A748,'Taxi in times'!$B$483:$C$1074, 2, 0)*60)</f>
        <v>420</v>
      </c>
      <c r="O748" s="30">
        <f>IF(ISNA(VLOOKUP($A748,'Taxi in times'!$B$1074:$C$1700, 2, 0)), 'ICAO LTO Cycle times'!$D$8,VLOOKUP($A748,'Taxi in times'!$B$1074:$C$1700, 2, 0)*60)</f>
        <v>420</v>
      </c>
      <c r="P748" s="30">
        <f>IF(ISNA(VLOOKUP($A748,'Taxi in times'!$B$1700:$C$2346, 2, 0)), 'ICAO LTO Cycle times'!$D$8,VLOOKUP($A748,'Taxi in times'!$B$1700:$C$2346, 2, 0)*60)</f>
        <v>420</v>
      </c>
      <c r="Q748" s="30">
        <f>IF(ISNA(VLOOKUP($A748,'Taxi in times'!$B$2346:$C$3020, 2, 0)), 'ICAO LTO Cycle times'!$D$8,VLOOKUP($A748,'Taxi in times'!$B$2346:$C$3020, 2, 0)*60)</f>
        <v>420</v>
      </c>
      <c r="R748" s="30">
        <f>IF(ISNA(VLOOKUP($A748,'Taxi in times'!$B$3020:$C$3684, 2, 0)), 'ICAO LTO Cycle times'!$D$8,VLOOKUP($A748,'Taxi in times'!$B$3020:$C$3684, 2, 0)*60)</f>
        <v>420</v>
      </c>
      <c r="S748" s="30">
        <f>IF(ISNA(VLOOKUP($A748,'Taxi in times'!$B$3684:$C$4389, 2, 0)), 'ICAO LTO Cycle times'!$D$8,VLOOKUP($A748,'Taxi in times'!$B$3684:$C$4389, 2, 0)*60)</f>
        <v>420</v>
      </c>
      <c r="T748" s="30">
        <f>IF(ISNA(VLOOKUP($A748,'Taxi in times'!$B$4389:$C$5084, 2, 0)), 'ICAO LTO Cycle times'!$D$8,VLOOKUP($A748,'Taxi in times'!$B$4389:$C$5084, 2, 0)*60)</f>
        <v>410.74626865671644</v>
      </c>
      <c r="U748" s="30">
        <f>IF(ISNA(VLOOKUP($A748,'Taxi in times'!$B$5085:$C$5749, 2, 0)), 'ICAO LTO Cycle times'!$D$8,VLOOKUP($A748,'Taxi in times'!$B$5085:$C$5749, 2, 0)*60)</f>
        <v>335.4016620498615</v>
      </c>
      <c r="V748" s="30">
        <f>IF(ISNA(VLOOKUP($A748,'Taxi in times'!$B$5750:$C$6509, 2, 0)), 'ICAO LTO Cycle times'!$D$8,VLOOKUP($A748,'Taxi in times'!$B$5750:$C$6509, 2, 0)*60)</f>
        <v>349.56521739130437</v>
      </c>
      <c r="W748" s="30">
        <f>IF(ISNA(VLOOKUP($A748,'Taxi in times'!$B$6510:$C$7239, 2, 0)), 'ICAO LTO Cycle times'!$D$8,VLOOKUP($A748,'Taxi in times'!$B$6510:$C$7239, 2, 0)*60)</f>
        <v>386.47887323943661</v>
      </c>
    </row>
    <row r="749" spans="1:23">
      <c r="A749" s="3" t="s">
        <v>1121</v>
      </c>
      <c r="B749" s="30">
        <f>IF(ISNA(VLOOKUP($A749,' Taxi out times'!$B$2:$C$483, 2, 0)), 'ICAO LTO Cycle times'!$D$7,VLOOKUP($A749,' Taxi out times'!$B$2:$C$483, 2, 0)*60)</f>
        <v>1140</v>
      </c>
      <c r="C749" s="30">
        <f>IF(ISNA(VLOOKUP($A749,' Taxi out times'!$B$484:$C$1071, 2, 0)), 'ICAO LTO Cycle times'!$D$7,VLOOKUP($A749,' Taxi out times'!$B$484:$C$1071, 2, 0)*60)</f>
        <v>1140</v>
      </c>
      <c r="D749" s="30">
        <f>IF(ISNA(VLOOKUP($A749,' Taxi out times'!$B$1072:$C$1692, 2, 0)), 'ICAO LTO Cycle times'!$D$7,VLOOKUP($A749,' Taxi out times'!$B$1072:$C$1692, 2, 0)*60)</f>
        <v>1140</v>
      </c>
      <c r="E749" s="30">
        <f>IF(ISNA(VLOOKUP($A749,' Taxi out times'!$B$1693:$C$2329, 2, 0)), 'ICAO LTO Cycle times'!$D$7,VLOOKUP($A749,' Taxi out times'!$B$1693:$C$2329, 2, 0)*60)</f>
        <v>1140</v>
      </c>
      <c r="F749" s="30">
        <f>IF(ISNA(VLOOKUP($A749,' Taxi out times'!$B$2330:$C$2997, 2, 0)), 'ICAO LTO Cycle times'!$D$7,VLOOKUP($A749,' Taxi out times'!$B$2330:$C$2997, 2, 0)*60)</f>
        <v>1140</v>
      </c>
      <c r="G749" s="30">
        <f>IF(ISNA(VLOOKUP($A749,' Taxi out times'!$B$2998:$C$3661, 2, 0)), 'ICAO LTO Cycle times'!$D$7,VLOOKUP($A749,' Taxi out times'!$B$2998:$C$3661, 2, 0)*60)</f>
        <v>1140</v>
      </c>
      <c r="H749" s="30">
        <f>IF(ISNA(VLOOKUP($A749,' Taxi out times'!$B$3662:$C$4362, 2, 0)), 'ICAO LTO Cycle times'!$D$7,VLOOKUP($A749,' Taxi out times'!$B$3662:$C$4362, 2, 0)*60)</f>
        <v>1140</v>
      </c>
      <c r="I749" s="30">
        <f>IF(ISNA(VLOOKUP($A749,' Taxi out times'!$B$4363:$C$5052, 2, 0)), 'ICAO LTO Cycle times'!$D$7,VLOOKUP($A749,' Taxi out times'!$B$4363:$C$5052, 2, 0)*60)</f>
        <v>658.86792452830196</v>
      </c>
      <c r="J749" s="30">
        <f>IF(ISNA(VLOOKUP($A749,' Taxi out times'!$B$5053:$C$5713, 2, 0)), 'ICAO LTO Cycle times'!$D$7,VLOOKUP($A749,' Taxi out times'!$B$5053:$C$5713, 2, 0)*60)</f>
        <v>623.38582677165357</v>
      </c>
      <c r="K749" s="30">
        <f>IF(ISNA(VLOOKUP($A749,' Taxi out times'!$B$5714:$C$6466, 2, 0)), 'ICAO LTO Cycle times'!$D$7,VLOOKUP($A749,' Taxi out times'!$B$5713:$C$6466, 2, 0)*60)</f>
        <v>614.57943925233644</v>
      </c>
      <c r="L749" s="30">
        <f>IF(ISNA(VLOOKUP($A749,' Taxi out times'!$B$6467:$C$7195, 2, 0)), 'ICAO LTO Cycle times'!$D$7,VLOOKUP($A749,' Taxi out times'!$B$6467:$C$7195, 2, 0)*60)</f>
        <v>665.81939799331099</v>
      </c>
      <c r="M749" s="30">
        <f>IF(ISNA(VLOOKUP($A749,'Taxi in times'!$B$2:$C$483, 2, 0)), 'ICAO LTO Cycle times'!$D$8,VLOOKUP($A749,'Taxi in times'!$B$2:$C$483, 2, 0)*60)</f>
        <v>420</v>
      </c>
      <c r="N749" s="30">
        <f>IF(ISNA(VLOOKUP($A749,'Taxi in times'!$B$483:$C$1074, 2, 0)), 'ICAO LTO Cycle times'!$D$8,VLOOKUP($A749,'Taxi in times'!$B$483:$C$1074, 2, 0)*60)</f>
        <v>420</v>
      </c>
      <c r="O749" s="30">
        <f>IF(ISNA(VLOOKUP($A749,'Taxi in times'!$B$1074:$C$1700, 2, 0)), 'ICAO LTO Cycle times'!$D$8,VLOOKUP($A749,'Taxi in times'!$B$1074:$C$1700, 2, 0)*60)</f>
        <v>420</v>
      </c>
      <c r="P749" s="30">
        <f>IF(ISNA(VLOOKUP($A749,'Taxi in times'!$B$1700:$C$2346, 2, 0)), 'ICAO LTO Cycle times'!$D$8,VLOOKUP($A749,'Taxi in times'!$B$1700:$C$2346, 2, 0)*60)</f>
        <v>420</v>
      </c>
      <c r="Q749" s="30">
        <f>IF(ISNA(VLOOKUP($A749,'Taxi in times'!$B$2346:$C$3020, 2, 0)), 'ICAO LTO Cycle times'!$D$8,VLOOKUP($A749,'Taxi in times'!$B$2346:$C$3020, 2, 0)*60)</f>
        <v>420</v>
      </c>
      <c r="R749" s="30">
        <f>IF(ISNA(VLOOKUP($A749,'Taxi in times'!$B$3020:$C$3684, 2, 0)), 'ICAO LTO Cycle times'!$D$8,VLOOKUP($A749,'Taxi in times'!$B$3020:$C$3684, 2, 0)*60)</f>
        <v>420</v>
      </c>
      <c r="S749" s="30">
        <f>IF(ISNA(VLOOKUP($A749,'Taxi in times'!$B$3684:$C$4389, 2, 0)), 'ICAO LTO Cycle times'!$D$8,VLOOKUP($A749,'Taxi in times'!$B$3684:$C$4389, 2, 0)*60)</f>
        <v>420</v>
      </c>
      <c r="T749" s="30">
        <f>IF(ISNA(VLOOKUP($A749,'Taxi in times'!$B$4389:$C$5084, 2, 0)), 'ICAO LTO Cycle times'!$D$8,VLOOKUP($A749,'Taxi in times'!$B$4389:$C$5084, 2, 0)*60)</f>
        <v>236.58227848101268</v>
      </c>
      <c r="U749" s="30">
        <f>IF(ISNA(VLOOKUP($A749,'Taxi in times'!$B$5085:$C$5749, 2, 0)), 'ICAO LTO Cycle times'!$D$8,VLOOKUP($A749,'Taxi in times'!$B$5085:$C$5749, 2, 0)*60)</f>
        <v>207.42857142857144</v>
      </c>
      <c r="V749" s="30">
        <f>IF(ISNA(VLOOKUP($A749,'Taxi in times'!$B$5750:$C$6509, 2, 0)), 'ICAO LTO Cycle times'!$D$8,VLOOKUP($A749,'Taxi in times'!$B$5750:$C$6509, 2, 0)*60)</f>
        <v>217.35849056603774</v>
      </c>
      <c r="W749" s="30">
        <f>IF(ISNA(VLOOKUP($A749,'Taxi in times'!$B$6510:$C$7239, 2, 0)), 'ICAO LTO Cycle times'!$D$8,VLOOKUP($A749,'Taxi in times'!$B$6510:$C$7239, 2, 0)*60)</f>
        <v>222</v>
      </c>
    </row>
    <row r="750" spans="1:23">
      <c r="A750" s="3" t="s">
        <v>1086</v>
      </c>
      <c r="B750" s="30">
        <f>IF(ISNA(VLOOKUP($A750,' Taxi out times'!$B$2:$C$483, 2, 0)), 'ICAO LTO Cycle times'!$D$7,VLOOKUP($A750,' Taxi out times'!$B$2:$C$483, 2, 0)*60)</f>
        <v>1140</v>
      </c>
      <c r="C750" s="30">
        <f>IF(ISNA(VLOOKUP($A750,' Taxi out times'!$B$484:$C$1071, 2, 0)), 'ICAO LTO Cycle times'!$D$7,VLOOKUP($A750,' Taxi out times'!$B$484:$C$1071, 2, 0)*60)</f>
        <v>1140</v>
      </c>
      <c r="D750" s="30">
        <f>IF(ISNA(VLOOKUP($A750,' Taxi out times'!$B$1072:$C$1692, 2, 0)), 'ICAO LTO Cycle times'!$D$7,VLOOKUP($A750,' Taxi out times'!$B$1072:$C$1692, 2, 0)*60)</f>
        <v>1140</v>
      </c>
      <c r="E750" s="30">
        <f>IF(ISNA(VLOOKUP($A750,' Taxi out times'!$B$1693:$C$2329, 2, 0)), 'ICAO LTO Cycle times'!$D$7,VLOOKUP($A750,' Taxi out times'!$B$1693:$C$2329, 2, 0)*60)</f>
        <v>1140</v>
      </c>
      <c r="F750" s="30">
        <f>IF(ISNA(VLOOKUP($A750,' Taxi out times'!$B$2330:$C$2997, 2, 0)), 'ICAO LTO Cycle times'!$D$7,VLOOKUP($A750,' Taxi out times'!$B$2330:$C$2997, 2, 0)*60)</f>
        <v>1140</v>
      </c>
      <c r="G750" s="30">
        <f>IF(ISNA(VLOOKUP($A750,' Taxi out times'!$B$2998:$C$3661, 2, 0)), 'ICAO LTO Cycle times'!$D$7,VLOOKUP($A750,' Taxi out times'!$B$2998:$C$3661, 2, 0)*60)</f>
        <v>1140</v>
      </c>
      <c r="H750" s="30">
        <f>IF(ISNA(VLOOKUP($A750,' Taxi out times'!$B$3662:$C$4362, 2, 0)), 'ICAO LTO Cycle times'!$D$7,VLOOKUP($A750,' Taxi out times'!$B$3662:$C$4362, 2, 0)*60)</f>
        <v>549.25714285714287</v>
      </c>
      <c r="I750" s="30">
        <f>IF(ISNA(VLOOKUP($A750,' Taxi out times'!$B$4363:$C$5052, 2, 0)), 'ICAO LTO Cycle times'!$D$7,VLOOKUP($A750,' Taxi out times'!$B$4363:$C$5052, 2, 0)*60)</f>
        <v>606.25</v>
      </c>
      <c r="J750" s="30">
        <f>IF(ISNA(VLOOKUP($A750,' Taxi out times'!$B$5053:$C$5713, 2, 0)), 'ICAO LTO Cycle times'!$D$7,VLOOKUP($A750,' Taxi out times'!$B$5053:$C$5713, 2, 0)*60)</f>
        <v>526.46616541353387</v>
      </c>
      <c r="K750" s="30">
        <f>IF(ISNA(VLOOKUP($A750,' Taxi out times'!$B$5714:$C$6466, 2, 0)), 'ICAO LTO Cycle times'!$D$7,VLOOKUP($A750,' Taxi out times'!$B$5713:$C$6466, 2, 0)*60)</f>
        <v>509.92405063291142</v>
      </c>
      <c r="L750" s="30">
        <f>IF(ISNA(VLOOKUP($A750,' Taxi out times'!$B$6467:$C$7195, 2, 0)), 'ICAO LTO Cycle times'!$D$7,VLOOKUP($A750,' Taxi out times'!$B$6467:$C$7195, 2, 0)*60)</f>
        <v>521.47058823529414</v>
      </c>
      <c r="M750" s="30">
        <f>IF(ISNA(VLOOKUP($A750,'Taxi in times'!$B$2:$C$483, 2, 0)), 'ICAO LTO Cycle times'!$D$8,VLOOKUP($A750,'Taxi in times'!$B$2:$C$483, 2, 0)*60)</f>
        <v>420</v>
      </c>
      <c r="N750" s="30">
        <f>IF(ISNA(VLOOKUP($A750,'Taxi in times'!$B$483:$C$1074, 2, 0)), 'ICAO LTO Cycle times'!$D$8,VLOOKUP($A750,'Taxi in times'!$B$483:$C$1074, 2, 0)*60)</f>
        <v>420</v>
      </c>
      <c r="O750" s="30">
        <f>IF(ISNA(VLOOKUP($A750,'Taxi in times'!$B$1074:$C$1700, 2, 0)), 'ICAO LTO Cycle times'!$D$8,VLOOKUP($A750,'Taxi in times'!$B$1074:$C$1700, 2, 0)*60)</f>
        <v>420</v>
      </c>
      <c r="P750" s="30">
        <f>IF(ISNA(VLOOKUP($A750,'Taxi in times'!$B$1700:$C$2346, 2, 0)), 'ICAO LTO Cycle times'!$D$8,VLOOKUP($A750,'Taxi in times'!$B$1700:$C$2346, 2, 0)*60)</f>
        <v>420</v>
      </c>
      <c r="Q750" s="30">
        <f>IF(ISNA(VLOOKUP($A750,'Taxi in times'!$B$2346:$C$3020, 2, 0)), 'ICAO LTO Cycle times'!$D$8,VLOOKUP($A750,'Taxi in times'!$B$2346:$C$3020, 2, 0)*60)</f>
        <v>420</v>
      </c>
      <c r="R750" s="30">
        <f>IF(ISNA(VLOOKUP($A750,'Taxi in times'!$B$3020:$C$3684, 2, 0)), 'ICAO LTO Cycle times'!$D$8,VLOOKUP($A750,'Taxi in times'!$B$3020:$C$3684, 2, 0)*60)</f>
        <v>420</v>
      </c>
      <c r="S750" s="30">
        <f>IF(ISNA(VLOOKUP($A750,'Taxi in times'!$B$3684:$C$4389, 2, 0)), 'ICAO LTO Cycle times'!$D$8,VLOOKUP($A750,'Taxi in times'!$B$3684:$C$4389, 2, 0)*60)</f>
        <v>414.7976878612717</v>
      </c>
      <c r="T750" s="30">
        <f>IF(ISNA(VLOOKUP($A750,'Taxi in times'!$B$4389:$C$5084, 2, 0)), 'ICAO LTO Cycle times'!$D$8,VLOOKUP($A750,'Taxi in times'!$B$4389:$C$5084, 2, 0)*60)</f>
        <v>369.79020979020976</v>
      </c>
      <c r="U750" s="30">
        <f>IF(ISNA(VLOOKUP($A750,'Taxi in times'!$B$5085:$C$5749, 2, 0)), 'ICAO LTO Cycle times'!$D$8,VLOOKUP($A750,'Taxi in times'!$B$5085:$C$5749, 2, 0)*60)</f>
        <v>341.06060606060606</v>
      </c>
      <c r="V750" s="30">
        <f>IF(ISNA(VLOOKUP($A750,'Taxi in times'!$B$5750:$C$6509, 2, 0)), 'ICAO LTO Cycle times'!$D$8,VLOOKUP($A750,'Taxi in times'!$B$5750:$C$6509, 2, 0)*60)</f>
        <v>373.01020408163265</v>
      </c>
      <c r="W750" s="30">
        <f>IF(ISNA(VLOOKUP($A750,'Taxi in times'!$B$6510:$C$7239, 2, 0)), 'ICAO LTO Cycle times'!$D$8,VLOOKUP($A750,'Taxi in times'!$B$6510:$C$7239, 2, 0)*60)</f>
        <v>404.45544554455444</v>
      </c>
    </row>
    <row r="751" spans="1:23">
      <c r="A751" s="3" t="s">
        <v>948</v>
      </c>
      <c r="B751" s="30">
        <f>IF(ISNA(VLOOKUP($A751,' Taxi out times'!$B$2:$C$483, 2, 0)), 'ICAO LTO Cycle times'!$D$7,VLOOKUP($A751,' Taxi out times'!$B$2:$C$483, 2, 0)*60)</f>
        <v>1140</v>
      </c>
      <c r="C751" s="30">
        <f>IF(ISNA(VLOOKUP($A751,' Taxi out times'!$B$484:$C$1071, 2, 0)), 'ICAO LTO Cycle times'!$D$7,VLOOKUP($A751,' Taxi out times'!$B$484:$C$1071, 2, 0)*60)</f>
        <v>1140</v>
      </c>
      <c r="D751" s="30">
        <f>IF(ISNA(VLOOKUP($A751,' Taxi out times'!$B$1072:$C$1692, 2, 0)), 'ICAO LTO Cycle times'!$D$7,VLOOKUP($A751,' Taxi out times'!$B$1072:$C$1692, 2, 0)*60)</f>
        <v>1140</v>
      </c>
      <c r="E751" s="30">
        <f>IF(ISNA(VLOOKUP($A751,' Taxi out times'!$B$1693:$C$2329, 2, 0)), 'ICAO LTO Cycle times'!$D$7,VLOOKUP($A751,' Taxi out times'!$B$1693:$C$2329, 2, 0)*60)</f>
        <v>918.375</v>
      </c>
      <c r="F751" s="30">
        <f>IF(ISNA(VLOOKUP($A751,' Taxi out times'!$B$2330:$C$2997, 2, 0)), 'ICAO LTO Cycle times'!$D$7,VLOOKUP($A751,' Taxi out times'!$B$2330:$C$2997, 2, 0)*60)</f>
        <v>919.2</v>
      </c>
      <c r="G751" s="30">
        <f>IF(ISNA(VLOOKUP($A751,' Taxi out times'!$B$2998:$C$3661, 2, 0)), 'ICAO LTO Cycle times'!$D$7,VLOOKUP($A751,' Taxi out times'!$B$2998:$C$3661, 2, 0)*60)</f>
        <v>724.30622009569379</v>
      </c>
      <c r="H751" s="30">
        <f>IF(ISNA(VLOOKUP($A751,' Taxi out times'!$B$3662:$C$4362, 2, 0)), 'ICAO LTO Cycle times'!$D$7,VLOOKUP($A751,' Taxi out times'!$B$3662:$C$4362, 2, 0)*60)</f>
        <v>675.81993569131839</v>
      </c>
      <c r="I751" s="30">
        <f>IF(ISNA(VLOOKUP($A751,' Taxi out times'!$B$4363:$C$5052, 2, 0)), 'ICAO LTO Cycle times'!$D$7,VLOOKUP($A751,' Taxi out times'!$B$4363:$C$5052, 2, 0)*60)</f>
        <v>1140</v>
      </c>
      <c r="J751" s="30">
        <f>IF(ISNA(VLOOKUP($A751,' Taxi out times'!$B$5053:$C$5713, 2, 0)), 'ICAO LTO Cycle times'!$D$7,VLOOKUP($A751,' Taxi out times'!$B$5053:$C$5713, 2, 0)*60)</f>
        <v>1140</v>
      </c>
      <c r="K751" s="30">
        <f>IF(ISNA(VLOOKUP($A751,' Taxi out times'!$B$5714:$C$6466, 2, 0)), 'ICAO LTO Cycle times'!$D$7,VLOOKUP($A751,' Taxi out times'!$B$5713:$C$6466, 2, 0)*60)</f>
        <v>1140</v>
      </c>
      <c r="L751" s="30">
        <f>IF(ISNA(VLOOKUP($A751,' Taxi out times'!$B$6467:$C$7195, 2, 0)), 'ICAO LTO Cycle times'!$D$7,VLOOKUP($A751,' Taxi out times'!$B$6467:$C$7195, 2, 0)*60)</f>
        <v>1140</v>
      </c>
      <c r="M751" s="30">
        <f>IF(ISNA(VLOOKUP($A751,'Taxi in times'!$B$2:$C$483, 2, 0)), 'ICAO LTO Cycle times'!$D$8,VLOOKUP($A751,'Taxi in times'!$B$2:$C$483, 2, 0)*60)</f>
        <v>420</v>
      </c>
      <c r="N751" s="30">
        <f>IF(ISNA(VLOOKUP($A751,'Taxi in times'!$B$483:$C$1074, 2, 0)), 'ICAO LTO Cycle times'!$D$8,VLOOKUP($A751,'Taxi in times'!$B$483:$C$1074, 2, 0)*60)</f>
        <v>420</v>
      </c>
      <c r="O751" s="30">
        <f>IF(ISNA(VLOOKUP($A751,'Taxi in times'!$B$1074:$C$1700, 2, 0)), 'ICAO LTO Cycle times'!$D$8,VLOOKUP($A751,'Taxi in times'!$B$1074:$C$1700, 2, 0)*60)</f>
        <v>420</v>
      </c>
      <c r="P751" s="30">
        <f>IF(ISNA(VLOOKUP($A751,'Taxi in times'!$B$1700:$C$2346, 2, 0)), 'ICAO LTO Cycle times'!$D$8,VLOOKUP($A751,'Taxi in times'!$B$1700:$C$2346, 2, 0)*60)</f>
        <v>446.25</v>
      </c>
      <c r="Q751" s="30">
        <f>IF(ISNA(VLOOKUP($A751,'Taxi in times'!$B$2346:$C$3020, 2, 0)), 'ICAO LTO Cycle times'!$D$8,VLOOKUP($A751,'Taxi in times'!$B$2346:$C$3020, 2, 0)*60)</f>
        <v>452.44565217391306</v>
      </c>
      <c r="R751" s="30">
        <f>IF(ISNA(VLOOKUP($A751,'Taxi in times'!$B$3020:$C$3684, 2, 0)), 'ICAO LTO Cycle times'!$D$8,VLOOKUP($A751,'Taxi in times'!$B$3020:$C$3684, 2, 0)*60)</f>
        <v>451.48514851485146</v>
      </c>
      <c r="S751" s="30">
        <f>IF(ISNA(VLOOKUP($A751,'Taxi in times'!$B$3684:$C$4389, 2, 0)), 'ICAO LTO Cycle times'!$D$8,VLOOKUP($A751,'Taxi in times'!$B$3684:$C$4389, 2, 0)*60)</f>
        <v>436.05351170568559</v>
      </c>
      <c r="T751" s="30">
        <f>IF(ISNA(VLOOKUP($A751,'Taxi in times'!$B$4389:$C$5084, 2, 0)), 'ICAO LTO Cycle times'!$D$8,VLOOKUP($A751,'Taxi in times'!$B$4389:$C$5084, 2, 0)*60)</f>
        <v>420</v>
      </c>
      <c r="U751" s="30">
        <f>IF(ISNA(VLOOKUP($A751,'Taxi in times'!$B$5085:$C$5749, 2, 0)), 'ICAO LTO Cycle times'!$D$8,VLOOKUP($A751,'Taxi in times'!$B$5085:$C$5749, 2, 0)*60)</f>
        <v>420</v>
      </c>
      <c r="V751" s="30">
        <f>IF(ISNA(VLOOKUP($A751,'Taxi in times'!$B$5750:$C$6509, 2, 0)), 'ICAO LTO Cycle times'!$D$8,VLOOKUP($A751,'Taxi in times'!$B$5750:$C$6509, 2, 0)*60)</f>
        <v>420</v>
      </c>
      <c r="W751" s="30">
        <f>IF(ISNA(VLOOKUP($A751,'Taxi in times'!$B$6510:$C$7239, 2, 0)), 'ICAO LTO Cycle times'!$D$8,VLOOKUP($A751,'Taxi in times'!$B$6510:$C$7239, 2, 0)*60)</f>
        <v>420</v>
      </c>
    </row>
    <row r="752" spans="1:23">
      <c r="A752" s="3" t="s">
        <v>949</v>
      </c>
      <c r="B752" s="30">
        <f>IF(ISNA(VLOOKUP($A752,' Taxi out times'!$B$2:$C$483, 2, 0)), 'ICAO LTO Cycle times'!$D$7,VLOOKUP($A752,' Taxi out times'!$B$2:$C$483, 2, 0)*60)</f>
        <v>698.19856704196525</v>
      </c>
      <c r="C752" s="30">
        <f>IF(ISNA(VLOOKUP($A752,' Taxi out times'!$B$484:$C$1071, 2, 0)), 'ICAO LTO Cycle times'!$D$7,VLOOKUP($A752,' Taxi out times'!$B$484:$C$1071, 2, 0)*60)</f>
        <v>715.6521739130435</v>
      </c>
      <c r="D752" s="30">
        <f>IF(ISNA(VLOOKUP($A752,' Taxi out times'!$B$1072:$C$1692, 2, 0)), 'ICAO LTO Cycle times'!$D$7,VLOOKUP($A752,' Taxi out times'!$B$1072:$C$1692, 2, 0)*60)</f>
        <v>741.72927002126153</v>
      </c>
      <c r="E752" s="30">
        <f>IF(ISNA(VLOOKUP($A752,' Taxi out times'!$B$1693:$C$2329, 2, 0)), 'ICAO LTO Cycle times'!$D$7,VLOOKUP($A752,' Taxi out times'!$B$1693:$C$2329, 2, 0)*60)</f>
        <v>697.76811594202889</v>
      </c>
      <c r="F752" s="30">
        <f>IF(ISNA(VLOOKUP($A752,' Taxi out times'!$B$2330:$C$2997, 2, 0)), 'ICAO LTO Cycle times'!$D$7,VLOOKUP($A752,' Taxi out times'!$B$2330:$C$2997, 2, 0)*60)</f>
        <v>689.88306626245128</v>
      </c>
      <c r="G752" s="30">
        <f>IF(ISNA(VLOOKUP($A752,' Taxi out times'!$B$2998:$C$3661, 2, 0)), 'ICAO LTO Cycle times'!$D$7,VLOOKUP($A752,' Taxi out times'!$B$2998:$C$3661, 2, 0)*60)</f>
        <v>654.629812438302</v>
      </c>
      <c r="H752" s="30">
        <f>IF(ISNA(VLOOKUP($A752,' Taxi out times'!$B$3662:$C$4362, 2, 0)), 'ICAO LTO Cycle times'!$D$7,VLOOKUP($A752,' Taxi out times'!$B$3662:$C$4362, 2, 0)*60)</f>
        <v>613.80897583429226</v>
      </c>
      <c r="I752" s="30">
        <f>IF(ISNA(VLOOKUP($A752,' Taxi out times'!$B$4363:$C$5052, 2, 0)), 'ICAO LTO Cycle times'!$D$7,VLOOKUP($A752,' Taxi out times'!$B$4363:$C$5052, 2, 0)*60)</f>
        <v>1140</v>
      </c>
      <c r="J752" s="30">
        <f>IF(ISNA(VLOOKUP($A752,' Taxi out times'!$B$5053:$C$5713, 2, 0)), 'ICAO LTO Cycle times'!$D$7,VLOOKUP($A752,' Taxi out times'!$B$5053:$C$5713, 2, 0)*60)</f>
        <v>1140</v>
      </c>
      <c r="K752" s="30">
        <f>IF(ISNA(VLOOKUP($A752,' Taxi out times'!$B$5714:$C$6466, 2, 0)), 'ICAO LTO Cycle times'!$D$7,VLOOKUP($A752,' Taxi out times'!$B$5713:$C$6466, 2, 0)*60)</f>
        <v>1140</v>
      </c>
      <c r="L752" s="30">
        <f>IF(ISNA(VLOOKUP($A752,' Taxi out times'!$B$6467:$C$7195, 2, 0)), 'ICAO LTO Cycle times'!$D$7,VLOOKUP($A752,' Taxi out times'!$B$6467:$C$7195, 2, 0)*60)</f>
        <v>1140</v>
      </c>
      <c r="M752" s="30">
        <f>IF(ISNA(VLOOKUP($A752,'Taxi in times'!$B$2:$C$483, 2, 0)), 'ICAO LTO Cycle times'!$D$8,VLOOKUP($A752,'Taxi in times'!$B$2:$C$483, 2, 0)*60)</f>
        <v>461.37071651090343</v>
      </c>
      <c r="N752" s="30">
        <f>IF(ISNA(VLOOKUP($A752,'Taxi in times'!$B$483:$C$1074, 2, 0)), 'ICAO LTO Cycle times'!$D$8,VLOOKUP($A752,'Taxi in times'!$B$483:$C$1074, 2, 0)*60)</f>
        <v>479.25671025464555</v>
      </c>
      <c r="O752" s="30">
        <f>IF(ISNA(VLOOKUP($A752,'Taxi in times'!$B$1074:$C$1700, 2, 0)), 'ICAO LTO Cycle times'!$D$8,VLOOKUP($A752,'Taxi in times'!$B$1074:$C$1700, 2, 0)*60)</f>
        <v>383.09999999999997</v>
      </c>
      <c r="P752" s="30">
        <f>IF(ISNA(VLOOKUP($A752,'Taxi in times'!$B$1700:$C$2346, 2, 0)), 'ICAO LTO Cycle times'!$D$8,VLOOKUP($A752,'Taxi in times'!$B$1700:$C$2346, 2, 0)*60)</f>
        <v>378.69287469287474</v>
      </c>
      <c r="Q752" s="30">
        <f>IF(ISNA(VLOOKUP($A752,'Taxi in times'!$B$2346:$C$3020, 2, 0)), 'ICAO LTO Cycle times'!$D$8,VLOOKUP($A752,'Taxi in times'!$B$2346:$C$3020, 2, 0)*60)</f>
        <v>361.88235294117646</v>
      </c>
      <c r="R752" s="30">
        <f>IF(ISNA(VLOOKUP($A752,'Taxi in times'!$B$3020:$C$3684, 2, 0)), 'ICAO LTO Cycle times'!$D$8,VLOOKUP($A752,'Taxi in times'!$B$3020:$C$3684, 2, 0)*60)</f>
        <v>364.85676215856097</v>
      </c>
      <c r="S752" s="30">
        <f>IF(ISNA(VLOOKUP($A752,'Taxi in times'!$B$3684:$C$4389, 2, 0)), 'ICAO LTO Cycle times'!$D$8,VLOOKUP($A752,'Taxi in times'!$B$3684:$C$4389, 2, 0)*60)</f>
        <v>353.40823970037451</v>
      </c>
      <c r="T752" s="30">
        <f>IF(ISNA(VLOOKUP($A752,'Taxi in times'!$B$4389:$C$5084, 2, 0)), 'ICAO LTO Cycle times'!$D$8,VLOOKUP($A752,'Taxi in times'!$B$4389:$C$5084, 2, 0)*60)</f>
        <v>420</v>
      </c>
      <c r="U752" s="30">
        <f>IF(ISNA(VLOOKUP($A752,'Taxi in times'!$B$5085:$C$5749, 2, 0)), 'ICAO LTO Cycle times'!$D$8,VLOOKUP($A752,'Taxi in times'!$B$5085:$C$5749, 2, 0)*60)</f>
        <v>420</v>
      </c>
      <c r="V752" s="30">
        <f>IF(ISNA(VLOOKUP($A752,'Taxi in times'!$B$5750:$C$6509, 2, 0)), 'ICAO LTO Cycle times'!$D$8,VLOOKUP($A752,'Taxi in times'!$B$5750:$C$6509, 2, 0)*60)</f>
        <v>420</v>
      </c>
      <c r="W752" s="30">
        <f>IF(ISNA(VLOOKUP($A752,'Taxi in times'!$B$6510:$C$7239, 2, 0)), 'ICAO LTO Cycle times'!$D$8,VLOOKUP($A752,'Taxi in times'!$B$6510:$C$7239, 2, 0)*60)</f>
        <v>420</v>
      </c>
    </row>
    <row r="753" spans="1:23">
      <c r="A753" s="3" t="s">
        <v>950</v>
      </c>
      <c r="B753" s="30">
        <f>IF(ISNA(VLOOKUP($A753,' Taxi out times'!$B$2:$C$483, 2, 0)), 'ICAO LTO Cycle times'!$D$7,VLOOKUP($A753,' Taxi out times'!$B$2:$C$483, 2, 0)*60)</f>
        <v>1140</v>
      </c>
      <c r="C753" s="30">
        <f>IF(ISNA(VLOOKUP($A753,' Taxi out times'!$B$484:$C$1071, 2, 0)), 'ICAO LTO Cycle times'!$D$7,VLOOKUP($A753,' Taxi out times'!$B$484:$C$1071, 2, 0)*60)</f>
        <v>1140</v>
      </c>
      <c r="D753" s="30">
        <f>IF(ISNA(VLOOKUP($A753,' Taxi out times'!$B$1072:$C$1692, 2, 0)), 'ICAO LTO Cycle times'!$D$7,VLOOKUP($A753,' Taxi out times'!$B$1072:$C$1692, 2, 0)*60)</f>
        <v>991.57894736842104</v>
      </c>
      <c r="E753" s="30">
        <f>IF(ISNA(VLOOKUP($A753,' Taxi out times'!$B$1693:$C$2329, 2, 0)), 'ICAO LTO Cycle times'!$D$7,VLOOKUP($A753,' Taxi out times'!$B$1693:$C$2329, 2, 0)*60)</f>
        <v>967.62541806020079</v>
      </c>
      <c r="F753" s="30">
        <f>IF(ISNA(VLOOKUP($A753,' Taxi out times'!$B$2330:$C$2997, 2, 0)), 'ICAO LTO Cycle times'!$D$7,VLOOKUP($A753,' Taxi out times'!$B$2330:$C$2997, 2, 0)*60)</f>
        <v>1016.5467032967033</v>
      </c>
      <c r="G753" s="30">
        <f>IF(ISNA(VLOOKUP($A753,' Taxi out times'!$B$2998:$C$3661, 2, 0)), 'ICAO LTO Cycle times'!$D$7,VLOOKUP($A753,' Taxi out times'!$B$2998:$C$3661, 2, 0)*60)</f>
        <v>1046.9428891377379</v>
      </c>
      <c r="H753" s="30">
        <f>IF(ISNA(VLOOKUP($A753,' Taxi out times'!$B$3662:$C$4362, 2, 0)), 'ICAO LTO Cycle times'!$D$7,VLOOKUP($A753,' Taxi out times'!$B$3662:$C$4362, 2, 0)*60)</f>
        <v>1089.4348508634223</v>
      </c>
      <c r="I753" s="30">
        <f>IF(ISNA(VLOOKUP($A753,' Taxi out times'!$B$4363:$C$5052, 2, 0)), 'ICAO LTO Cycle times'!$D$7,VLOOKUP($A753,' Taxi out times'!$B$4363:$C$5052, 2, 0)*60)</f>
        <v>1133.7869024426793</v>
      </c>
      <c r="J753" s="30">
        <f>IF(ISNA(VLOOKUP($A753,' Taxi out times'!$B$5053:$C$5713, 2, 0)), 'ICAO LTO Cycle times'!$D$7,VLOOKUP($A753,' Taxi out times'!$B$5053:$C$5713, 2, 0)*60)</f>
        <v>1127.4920549056733</v>
      </c>
      <c r="K753" s="30">
        <f>IF(ISNA(VLOOKUP($A753,' Taxi out times'!$B$5714:$C$6466, 2, 0)), 'ICAO LTO Cycle times'!$D$7,VLOOKUP($A753,' Taxi out times'!$B$5713:$C$6466, 2, 0)*60)</f>
        <v>1153.6761904761904</v>
      </c>
      <c r="L753" s="30">
        <f>IF(ISNA(VLOOKUP($A753,' Taxi out times'!$B$6467:$C$7195, 2, 0)), 'ICAO LTO Cycle times'!$D$7,VLOOKUP($A753,' Taxi out times'!$B$6467:$C$7195, 2, 0)*60)</f>
        <v>1140</v>
      </c>
      <c r="M753" s="30">
        <f>IF(ISNA(VLOOKUP($A753,'Taxi in times'!$B$2:$C$483, 2, 0)), 'ICAO LTO Cycle times'!$D$8,VLOOKUP($A753,'Taxi in times'!$B$2:$C$483, 2, 0)*60)</f>
        <v>420</v>
      </c>
      <c r="N753" s="30">
        <f>IF(ISNA(VLOOKUP($A753,'Taxi in times'!$B$483:$C$1074, 2, 0)), 'ICAO LTO Cycle times'!$D$8,VLOOKUP($A753,'Taxi in times'!$B$483:$C$1074, 2, 0)*60)</f>
        <v>296.41791044776119</v>
      </c>
      <c r="O753" s="30">
        <f>IF(ISNA(VLOOKUP($A753,'Taxi in times'!$B$1074:$C$1700, 2, 0)), 'ICAO LTO Cycle times'!$D$8,VLOOKUP($A753,'Taxi in times'!$B$1074:$C$1700, 2, 0)*60)</f>
        <v>272.33766233766238</v>
      </c>
      <c r="P753" s="30">
        <f>IF(ISNA(VLOOKUP($A753,'Taxi in times'!$B$1700:$C$2346, 2, 0)), 'ICAO LTO Cycle times'!$D$8,VLOOKUP($A753,'Taxi in times'!$B$1700:$C$2346, 2, 0)*60)</f>
        <v>266.28571428571428</v>
      </c>
      <c r="Q753" s="30">
        <f>IF(ISNA(VLOOKUP($A753,'Taxi in times'!$B$2346:$C$3020, 2, 0)), 'ICAO LTO Cycle times'!$D$8,VLOOKUP($A753,'Taxi in times'!$B$2346:$C$3020, 2, 0)*60)</f>
        <v>304.95705521472394</v>
      </c>
      <c r="R753" s="30">
        <f>IF(ISNA(VLOOKUP($A753,'Taxi in times'!$B$3020:$C$3684, 2, 0)), 'ICAO LTO Cycle times'!$D$8,VLOOKUP($A753,'Taxi in times'!$B$3020:$C$3684, 2, 0)*60)</f>
        <v>319.49568679495684</v>
      </c>
      <c r="S753" s="30">
        <f>IF(ISNA(VLOOKUP($A753,'Taxi in times'!$B$3684:$C$4389, 2, 0)), 'ICAO LTO Cycle times'!$D$8,VLOOKUP($A753,'Taxi in times'!$B$3684:$C$4389, 2, 0)*60)</f>
        <v>375.70276299982839</v>
      </c>
      <c r="T753" s="30">
        <f>IF(ISNA(VLOOKUP($A753,'Taxi in times'!$B$4389:$C$5084, 2, 0)), 'ICAO LTO Cycle times'!$D$8,VLOOKUP($A753,'Taxi in times'!$B$4389:$C$5084, 2, 0)*60)</f>
        <v>376.70527480634451</v>
      </c>
      <c r="U753" s="30">
        <f>IF(ISNA(VLOOKUP($A753,'Taxi in times'!$B$5085:$C$5749, 2, 0)), 'ICAO LTO Cycle times'!$D$8,VLOOKUP($A753,'Taxi in times'!$B$5085:$C$5749, 2, 0)*60)</f>
        <v>373.24005596642019</v>
      </c>
      <c r="V753" s="30">
        <f>IF(ISNA(VLOOKUP($A753,'Taxi in times'!$B$5750:$C$6509, 2, 0)), 'ICAO LTO Cycle times'!$D$8,VLOOKUP($A753,'Taxi in times'!$B$5750:$C$6509, 2, 0)*60)</f>
        <v>313.16570357644855</v>
      </c>
      <c r="W753" s="30">
        <f>IF(ISNA(VLOOKUP($A753,'Taxi in times'!$B$6510:$C$7239, 2, 0)), 'ICAO LTO Cycle times'!$D$8,VLOOKUP($A753,'Taxi in times'!$B$6510:$C$7239, 2, 0)*60)</f>
        <v>420</v>
      </c>
    </row>
    <row r="754" spans="1:23">
      <c r="A754" s="3" t="s">
        <v>1303</v>
      </c>
      <c r="B754" s="30">
        <f>IF(ISNA(VLOOKUP($A754,' Taxi out times'!$B$2:$C$483, 2, 0)), 'ICAO LTO Cycle times'!$D$7,VLOOKUP($A754,' Taxi out times'!$B$2:$C$483, 2, 0)*60)</f>
        <v>1140</v>
      </c>
      <c r="C754" s="30">
        <f>IF(ISNA(VLOOKUP($A754,' Taxi out times'!$B$484:$C$1071, 2, 0)), 'ICAO LTO Cycle times'!$D$7,VLOOKUP($A754,' Taxi out times'!$B$484:$C$1071, 2, 0)*60)</f>
        <v>1140</v>
      </c>
      <c r="D754" s="30">
        <f>IF(ISNA(VLOOKUP($A754,' Taxi out times'!$B$1072:$C$1692, 2, 0)), 'ICAO LTO Cycle times'!$D$7,VLOOKUP($A754,' Taxi out times'!$B$1072:$C$1692, 2, 0)*60)</f>
        <v>1140</v>
      </c>
      <c r="E754" s="30">
        <f>IF(ISNA(VLOOKUP($A754,' Taxi out times'!$B$1693:$C$2329, 2, 0)), 'ICAO LTO Cycle times'!$D$7,VLOOKUP($A754,' Taxi out times'!$B$1693:$C$2329, 2, 0)*60)</f>
        <v>1140</v>
      </c>
      <c r="F754" s="30">
        <f>IF(ISNA(VLOOKUP($A754,' Taxi out times'!$B$2330:$C$2997, 2, 0)), 'ICAO LTO Cycle times'!$D$7,VLOOKUP($A754,' Taxi out times'!$B$2330:$C$2997, 2, 0)*60)</f>
        <v>1140</v>
      </c>
      <c r="G754" s="30">
        <f>IF(ISNA(VLOOKUP($A754,' Taxi out times'!$B$2998:$C$3661, 2, 0)), 'ICAO LTO Cycle times'!$D$7,VLOOKUP($A754,' Taxi out times'!$B$2998:$C$3661, 2, 0)*60)</f>
        <v>1140</v>
      </c>
      <c r="H754" s="30">
        <f>IF(ISNA(VLOOKUP($A754,' Taxi out times'!$B$3662:$C$4362, 2, 0)), 'ICAO LTO Cycle times'!$D$7,VLOOKUP($A754,' Taxi out times'!$B$3662:$C$4362, 2, 0)*60)</f>
        <v>1140</v>
      </c>
      <c r="I754" s="30">
        <f>IF(ISNA(VLOOKUP($A754,' Taxi out times'!$B$4363:$C$5052, 2, 0)), 'ICAO LTO Cycle times'!$D$7,VLOOKUP($A754,' Taxi out times'!$B$4363:$C$5052, 2, 0)*60)</f>
        <v>1140</v>
      </c>
      <c r="J754" s="30">
        <f>IF(ISNA(VLOOKUP($A754,' Taxi out times'!$B$5053:$C$5713, 2, 0)), 'ICAO LTO Cycle times'!$D$7,VLOOKUP($A754,' Taxi out times'!$B$5053:$C$5713, 2, 0)*60)</f>
        <v>1140</v>
      </c>
      <c r="K754" s="30">
        <f>IF(ISNA(VLOOKUP($A754,' Taxi out times'!$B$5714:$C$6466, 2, 0)), 'ICAO LTO Cycle times'!$D$7,VLOOKUP($A754,' Taxi out times'!$B$5713:$C$6466, 2, 0)*60)</f>
        <v>922.46217331499315</v>
      </c>
      <c r="L754" s="30">
        <f>IF(ISNA(VLOOKUP($A754,' Taxi out times'!$B$6467:$C$7195, 2, 0)), 'ICAO LTO Cycle times'!$D$7,VLOOKUP($A754,' Taxi out times'!$B$6467:$C$7195, 2, 0)*60)</f>
        <v>976.00093819631763</v>
      </c>
      <c r="M754" s="30">
        <f>IF(ISNA(VLOOKUP($A754,'Taxi in times'!$B$2:$C$483, 2, 0)), 'ICAO LTO Cycle times'!$D$8,VLOOKUP($A754,'Taxi in times'!$B$2:$C$483, 2, 0)*60)</f>
        <v>420</v>
      </c>
      <c r="N754" s="30">
        <f>IF(ISNA(VLOOKUP($A754,'Taxi in times'!$B$483:$C$1074, 2, 0)), 'ICAO LTO Cycle times'!$D$8,VLOOKUP($A754,'Taxi in times'!$B$483:$C$1074, 2, 0)*60)</f>
        <v>420</v>
      </c>
      <c r="O754" s="30">
        <f>IF(ISNA(VLOOKUP($A754,'Taxi in times'!$B$1074:$C$1700, 2, 0)), 'ICAO LTO Cycle times'!$D$8,VLOOKUP($A754,'Taxi in times'!$B$1074:$C$1700, 2, 0)*60)</f>
        <v>420</v>
      </c>
      <c r="P754" s="30">
        <f>IF(ISNA(VLOOKUP($A754,'Taxi in times'!$B$1700:$C$2346, 2, 0)), 'ICAO LTO Cycle times'!$D$8,VLOOKUP($A754,'Taxi in times'!$B$1700:$C$2346, 2, 0)*60)</f>
        <v>420</v>
      </c>
      <c r="Q754" s="30">
        <f>IF(ISNA(VLOOKUP($A754,'Taxi in times'!$B$2346:$C$3020, 2, 0)), 'ICAO LTO Cycle times'!$D$8,VLOOKUP($A754,'Taxi in times'!$B$2346:$C$3020, 2, 0)*60)</f>
        <v>420</v>
      </c>
      <c r="R754" s="30">
        <f>IF(ISNA(VLOOKUP($A754,'Taxi in times'!$B$3020:$C$3684, 2, 0)), 'ICAO LTO Cycle times'!$D$8,VLOOKUP($A754,'Taxi in times'!$B$3020:$C$3684, 2, 0)*60)</f>
        <v>420</v>
      </c>
      <c r="S754" s="30">
        <f>IF(ISNA(VLOOKUP($A754,'Taxi in times'!$B$3684:$C$4389, 2, 0)), 'ICAO LTO Cycle times'!$D$8,VLOOKUP($A754,'Taxi in times'!$B$3684:$C$4389, 2, 0)*60)</f>
        <v>420</v>
      </c>
      <c r="T754" s="30">
        <f>IF(ISNA(VLOOKUP($A754,'Taxi in times'!$B$4389:$C$5084, 2, 0)), 'ICAO LTO Cycle times'!$D$8,VLOOKUP($A754,'Taxi in times'!$B$4389:$C$5084, 2, 0)*60)</f>
        <v>420</v>
      </c>
      <c r="U754" s="30">
        <f>IF(ISNA(VLOOKUP($A754,'Taxi in times'!$B$5085:$C$5749, 2, 0)), 'ICAO LTO Cycle times'!$D$8,VLOOKUP($A754,'Taxi in times'!$B$5085:$C$5749, 2, 0)*60)</f>
        <v>420</v>
      </c>
      <c r="V754" s="30">
        <f>IF(ISNA(VLOOKUP($A754,'Taxi in times'!$B$5750:$C$6509, 2, 0)), 'ICAO LTO Cycle times'!$D$8,VLOOKUP($A754,'Taxi in times'!$B$5750:$C$6509, 2, 0)*60)</f>
        <v>417.08206686930095</v>
      </c>
      <c r="W754" s="30">
        <f>IF(ISNA(VLOOKUP($A754,'Taxi in times'!$B$6510:$C$7239, 2, 0)), 'ICAO LTO Cycle times'!$D$8,VLOOKUP($A754,'Taxi in times'!$B$6510:$C$7239, 2, 0)*60)</f>
        <v>416.61127329889962</v>
      </c>
    </row>
    <row r="755" spans="1:23">
      <c r="A755" s="3" t="s">
        <v>1320</v>
      </c>
      <c r="B755" s="30">
        <f>IF(ISNA(VLOOKUP($A755,' Taxi out times'!$B$2:$C$483, 2, 0)), 'ICAO LTO Cycle times'!$D$7,VLOOKUP($A755,' Taxi out times'!$B$2:$C$483, 2, 0)*60)</f>
        <v>1140</v>
      </c>
      <c r="C755" s="30">
        <f>IF(ISNA(VLOOKUP($A755,' Taxi out times'!$B$484:$C$1071, 2, 0)), 'ICAO LTO Cycle times'!$D$7,VLOOKUP($A755,' Taxi out times'!$B$484:$C$1071, 2, 0)*60)</f>
        <v>1140</v>
      </c>
      <c r="D755" s="30">
        <f>IF(ISNA(VLOOKUP($A755,' Taxi out times'!$B$1072:$C$1692, 2, 0)), 'ICAO LTO Cycle times'!$D$7,VLOOKUP($A755,' Taxi out times'!$B$1072:$C$1692, 2, 0)*60)</f>
        <v>1140</v>
      </c>
      <c r="E755" s="30">
        <f>IF(ISNA(VLOOKUP($A755,' Taxi out times'!$B$1693:$C$2329, 2, 0)), 'ICAO LTO Cycle times'!$D$7,VLOOKUP($A755,' Taxi out times'!$B$1693:$C$2329, 2, 0)*60)</f>
        <v>1140</v>
      </c>
      <c r="F755" s="30">
        <f>IF(ISNA(VLOOKUP($A755,' Taxi out times'!$B$2330:$C$2997, 2, 0)), 'ICAO LTO Cycle times'!$D$7,VLOOKUP($A755,' Taxi out times'!$B$2330:$C$2997, 2, 0)*60)</f>
        <v>1140</v>
      </c>
      <c r="G755" s="30">
        <f>IF(ISNA(VLOOKUP($A755,' Taxi out times'!$B$2998:$C$3661, 2, 0)), 'ICAO LTO Cycle times'!$D$7,VLOOKUP($A755,' Taxi out times'!$B$2998:$C$3661, 2, 0)*60)</f>
        <v>1140</v>
      </c>
      <c r="H755" s="30">
        <f>IF(ISNA(VLOOKUP($A755,' Taxi out times'!$B$3662:$C$4362, 2, 0)), 'ICAO LTO Cycle times'!$D$7,VLOOKUP($A755,' Taxi out times'!$B$3662:$C$4362, 2, 0)*60)</f>
        <v>1140</v>
      </c>
      <c r="I755" s="30">
        <f>IF(ISNA(VLOOKUP($A755,' Taxi out times'!$B$4363:$C$5052, 2, 0)), 'ICAO LTO Cycle times'!$D$7,VLOOKUP($A755,' Taxi out times'!$B$4363:$C$5052, 2, 0)*60)</f>
        <v>1140</v>
      </c>
      <c r="J755" s="30">
        <f>IF(ISNA(VLOOKUP($A755,' Taxi out times'!$B$5053:$C$5713, 2, 0)), 'ICAO LTO Cycle times'!$D$7,VLOOKUP($A755,' Taxi out times'!$B$5053:$C$5713, 2, 0)*60)</f>
        <v>1140</v>
      </c>
      <c r="K755" s="30">
        <f>IF(ISNA(VLOOKUP($A755,' Taxi out times'!$B$5714:$C$6466, 2, 0)), 'ICAO LTO Cycle times'!$D$7,VLOOKUP($A755,' Taxi out times'!$B$5713:$C$6466, 2, 0)*60)</f>
        <v>568.40816326530614</v>
      </c>
      <c r="L755" s="30">
        <f>IF(ISNA(VLOOKUP($A755,' Taxi out times'!$B$6467:$C$7195, 2, 0)), 'ICAO LTO Cycle times'!$D$7,VLOOKUP($A755,' Taxi out times'!$B$6467:$C$7195, 2, 0)*60)</f>
        <v>1140</v>
      </c>
      <c r="M755" s="30">
        <f>IF(ISNA(VLOOKUP($A755,'Taxi in times'!$B$2:$C$483, 2, 0)), 'ICAO LTO Cycle times'!$D$8,VLOOKUP($A755,'Taxi in times'!$B$2:$C$483, 2, 0)*60)</f>
        <v>420</v>
      </c>
      <c r="N755" s="30">
        <f>IF(ISNA(VLOOKUP($A755,'Taxi in times'!$B$483:$C$1074, 2, 0)), 'ICAO LTO Cycle times'!$D$8,VLOOKUP($A755,'Taxi in times'!$B$483:$C$1074, 2, 0)*60)</f>
        <v>420</v>
      </c>
      <c r="O755" s="30">
        <f>IF(ISNA(VLOOKUP($A755,'Taxi in times'!$B$1074:$C$1700, 2, 0)), 'ICAO LTO Cycle times'!$D$8,VLOOKUP($A755,'Taxi in times'!$B$1074:$C$1700, 2, 0)*60)</f>
        <v>420</v>
      </c>
      <c r="P755" s="30">
        <f>IF(ISNA(VLOOKUP($A755,'Taxi in times'!$B$1700:$C$2346, 2, 0)), 'ICAO LTO Cycle times'!$D$8,VLOOKUP($A755,'Taxi in times'!$B$1700:$C$2346, 2, 0)*60)</f>
        <v>420</v>
      </c>
      <c r="Q755" s="30">
        <f>IF(ISNA(VLOOKUP($A755,'Taxi in times'!$B$2346:$C$3020, 2, 0)), 'ICAO LTO Cycle times'!$D$8,VLOOKUP($A755,'Taxi in times'!$B$2346:$C$3020, 2, 0)*60)</f>
        <v>420</v>
      </c>
      <c r="R755" s="30">
        <f>IF(ISNA(VLOOKUP($A755,'Taxi in times'!$B$3020:$C$3684, 2, 0)), 'ICAO LTO Cycle times'!$D$8,VLOOKUP($A755,'Taxi in times'!$B$3020:$C$3684, 2, 0)*60)</f>
        <v>420</v>
      </c>
      <c r="S755" s="30">
        <f>IF(ISNA(VLOOKUP($A755,'Taxi in times'!$B$3684:$C$4389, 2, 0)), 'ICAO LTO Cycle times'!$D$8,VLOOKUP($A755,'Taxi in times'!$B$3684:$C$4389, 2, 0)*60)</f>
        <v>420</v>
      </c>
      <c r="T755" s="30">
        <f>IF(ISNA(VLOOKUP($A755,'Taxi in times'!$B$4389:$C$5084, 2, 0)), 'ICAO LTO Cycle times'!$D$8,VLOOKUP($A755,'Taxi in times'!$B$4389:$C$5084, 2, 0)*60)</f>
        <v>420</v>
      </c>
      <c r="U755" s="30">
        <f>IF(ISNA(VLOOKUP($A755,'Taxi in times'!$B$5085:$C$5749, 2, 0)), 'ICAO LTO Cycle times'!$D$8,VLOOKUP($A755,'Taxi in times'!$B$5085:$C$5749, 2, 0)*60)</f>
        <v>420</v>
      </c>
      <c r="V755" s="30">
        <f>IF(ISNA(VLOOKUP($A755,'Taxi in times'!$B$5750:$C$6509, 2, 0)), 'ICAO LTO Cycle times'!$D$8,VLOOKUP($A755,'Taxi in times'!$B$5750:$C$6509, 2, 0)*60)</f>
        <v>420</v>
      </c>
      <c r="W755" s="30">
        <f>IF(ISNA(VLOOKUP($A755,'Taxi in times'!$B$6510:$C$7239, 2, 0)), 'ICAO LTO Cycle times'!$D$8,VLOOKUP($A755,'Taxi in times'!$B$6510:$C$7239, 2, 0)*60)</f>
        <v>420</v>
      </c>
    </row>
    <row r="756" spans="1:23">
      <c r="A756" s="3" t="s">
        <v>951</v>
      </c>
      <c r="B756" s="30">
        <f>IF(ISNA(VLOOKUP($A756,' Taxi out times'!$B$2:$C$483, 2, 0)), 'ICAO LTO Cycle times'!$D$7,VLOOKUP($A756,' Taxi out times'!$B$2:$C$483, 2, 0)*60)</f>
        <v>1140</v>
      </c>
      <c r="C756" s="30">
        <f>IF(ISNA(VLOOKUP($A756,' Taxi out times'!$B$484:$C$1071, 2, 0)), 'ICAO LTO Cycle times'!$D$7,VLOOKUP($A756,' Taxi out times'!$B$484:$C$1071, 2, 0)*60)</f>
        <v>1140</v>
      </c>
      <c r="D756" s="30">
        <f>IF(ISNA(VLOOKUP($A756,' Taxi out times'!$B$1072:$C$1692, 2, 0)), 'ICAO LTO Cycle times'!$D$7,VLOOKUP($A756,' Taxi out times'!$B$1072:$C$1692, 2, 0)*60)</f>
        <v>732.65625</v>
      </c>
      <c r="E756" s="30">
        <f>IF(ISNA(VLOOKUP($A756,' Taxi out times'!$B$1693:$C$2329, 2, 0)), 'ICAO LTO Cycle times'!$D$7,VLOOKUP($A756,' Taxi out times'!$B$1693:$C$2329, 2, 0)*60)</f>
        <v>764.33121019108285</v>
      </c>
      <c r="F756" s="30">
        <f>IF(ISNA(VLOOKUP($A756,' Taxi out times'!$B$2330:$C$2997, 2, 0)), 'ICAO LTO Cycle times'!$D$7,VLOOKUP($A756,' Taxi out times'!$B$2330:$C$2997, 2, 0)*60)</f>
        <v>744.51612903225805</v>
      </c>
      <c r="G756" s="30">
        <f>IF(ISNA(VLOOKUP($A756,' Taxi out times'!$B$2998:$C$3661, 2, 0)), 'ICAO LTO Cycle times'!$D$7,VLOOKUP($A756,' Taxi out times'!$B$2998:$C$3661, 2, 0)*60)</f>
        <v>747.87878787878788</v>
      </c>
      <c r="H756" s="30">
        <f>IF(ISNA(VLOOKUP($A756,' Taxi out times'!$B$3662:$C$4362, 2, 0)), 'ICAO LTO Cycle times'!$D$7,VLOOKUP($A756,' Taxi out times'!$B$3662:$C$4362, 2, 0)*60)</f>
        <v>631.37614678899081</v>
      </c>
      <c r="I756" s="30">
        <f>IF(ISNA(VLOOKUP($A756,' Taxi out times'!$B$4363:$C$5052, 2, 0)), 'ICAO LTO Cycle times'!$D$7,VLOOKUP($A756,' Taxi out times'!$B$4363:$C$5052, 2, 0)*60)</f>
        <v>1140</v>
      </c>
      <c r="J756" s="30">
        <f>IF(ISNA(VLOOKUP($A756,' Taxi out times'!$B$5053:$C$5713, 2, 0)), 'ICAO LTO Cycle times'!$D$7,VLOOKUP($A756,' Taxi out times'!$B$5053:$C$5713, 2, 0)*60)</f>
        <v>1140</v>
      </c>
      <c r="K756" s="30">
        <f>IF(ISNA(VLOOKUP($A756,' Taxi out times'!$B$5714:$C$6466, 2, 0)), 'ICAO LTO Cycle times'!$D$7,VLOOKUP($A756,' Taxi out times'!$B$5713:$C$6466, 2, 0)*60)</f>
        <v>1140</v>
      </c>
      <c r="L756" s="30">
        <f>IF(ISNA(VLOOKUP($A756,' Taxi out times'!$B$6467:$C$7195, 2, 0)), 'ICAO LTO Cycle times'!$D$7,VLOOKUP($A756,' Taxi out times'!$B$6467:$C$7195, 2, 0)*60)</f>
        <v>1140</v>
      </c>
      <c r="M756" s="30">
        <f>IF(ISNA(VLOOKUP($A756,'Taxi in times'!$B$2:$C$483, 2, 0)), 'ICAO LTO Cycle times'!$D$8,VLOOKUP($A756,'Taxi in times'!$B$2:$C$483, 2, 0)*60)</f>
        <v>420</v>
      </c>
      <c r="N756" s="30">
        <f>IF(ISNA(VLOOKUP($A756,'Taxi in times'!$B$483:$C$1074, 2, 0)), 'ICAO LTO Cycle times'!$D$8,VLOOKUP($A756,'Taxi in times'!$B$483:$C$1074, 2, 0)*60)</f>
        <v>420</v>
      </c>
      <c r="O756" s="30">
        <f>IF(ISNA(VLOOKUP($A756,'Taxi in times'!$B$1074:$C$1700, 2, 0)), 'ICAO LTO Cycle times'!$D$8,VLOOKUP($A756,'Taxi in times'!$B$1074:$C$1700, 2, 0)*60)</f>
        <v>546.04651162790697</v>
      </c>
      <c r="P756" s="30">
        <f>IF(ISNA(VLOOKUP($A756,'Taxi in times'!$B$1700:$C$2346, 2, 0)), 'ICAO LTO Cycle times'!$D$8,VLOOKUP($A756,'Taxi in times'!$B$1700:$C$2346, 2, 0)*60)</f>
        <v>369.93630573248413</v>
      </c>
      <c r="Q756" s="30">
        <f>IF(ISNA(VLOOKUP($A756,'Taxi in times'!$B$2346:$C$3020, 2, 0)), 'ICAO LTO Cycle times'!$D$8,VLOOKUP($A756,'Taxi in times'!$B$2346:$C$3020, 2, 0)*60)</f>
        <v>326.77419354838707</v>
      </c>
      <c r="R756" s="30">
        <f>IF(ISNA(VLOOKUP($A756,'Taxi in times'!$B$3020:$C$3684, 2, 0)), 'ICAO LTO Cycle times'!$D$8,VLOOKUP($A756,'Taxi in times'!$B$3020:$C$3684, 2, 0)*60)</f>
        <v>368.26530612244898</v>
      </c>
      <c r="S756" s="30">
        <f>IF(ISNA(VLOOKUP($A756,'Taxi in times'!$B$3684:$C$4389, 2, 0)), 'ICAO LTO Cycle times'!$D$8,VLOOKUP($A756,'Taxi in times'!$B$3684:$C$4389, 2, 0)*60)</f>
        <v>364.95412844036696</v>
      </c>
      <c r="T756" s="30">
        <f>IF(ISNA(VLOOKUP($A756,'Taxi in times'!$B$4389:$C$5084, 2, 0)), 'ICAO LTO Cycle times'!$D$8,VLOOKUP($A756,'Taxi in times'!$B$4389:$C$5084, 2, 0)*60)</f>
        <v>395.34883720930236</v>
      </c>
      <c r="U756" s="30">
        <f>IF(ISNA(VLOOKUP($A756,'Taxi in times'!$B$5085:$C$5749, 2, 0)), 'ICAO LTO Cycle times'!$D$8,VLOOKUP($A756,'Taxi in times'!$B$5085:$C$5749, 2, 0)*60)</f>
        <v>380.21739130434787</v>
      </c>
      <c r="V756" s="30">
        <f>IF(ISNA(VLOOKUP($A756,'Taxi in times'!$B$5750:$C$6509, 2, 0)), 'ICAO LTO Cycle times'!$D$8,VLOOKUP($A756,'Taxi in times'!$B$5750:$C$6509, 2, 0)*60)</f>
        <v>411.14754098360658</v>
      </c>
      <c r="W756" s="30">
        <f>IF(ISNA(VLOOKUP($A756,'Taxi in times'!$B$6510:$C$7239, 2, 0)), 'ICAO LTO Cycle times'!$D$8,VLOOKUP($A756,'Taxi in times'!$B$6510:$C$7239, 2, 0)*60)</f>
        <v>420</v>
      </c>
    </row>
    <row r="757" spans="1:23">
      <c r="A757" s="3" t="s">
        <v>1122</v>
      </c>
      <c r="B757" s="30">
        <f>IF(ISNA(VLOOKUP($A757,' Taxi out times'!$B$2:$C$483, 2, 0)), 'ICAO LTO Cycle times'!$D$7,VLOOKUP($A757,' Taxi out times'!$B$2:$C$483, 2, 0)*60)</f>
        <v>1140</v>
      </c>
      <c r="C757" s="30">
        <f>IF(ISNA(VLOOKUP($A757,' Taxi out times'!$B$484:$C$1071, 2, 0)), 'ICAO LTO Cycle times'!$D$7,VLOOKUP($A757,' Taxi out times'!$B$484:$C$1071, 2, 0)*60)</f>
        <v>1140</v>
      </c>
      <c r="D757" s="30">
        <f>IF(ISNA(VLOOKUP($A757,' Taxi out times'!$B$1072:$C$1692, 2, 0)), 'ICAO LTO Cycle times'!$D$7,VLOOKUP($A757,' Taxi out times'!$B$1072:$C$1692, 2, 0)*60)</f>
        <v>1140</v>
      </c>
      <c r="E757" s="30">
        <f>IF(ISNA(VLOOKUP($A757,' Taxi out times'!$B$1693:$C$2329, 2, 0)), 'ICAO LTO Cycle times'!$D$7,VLOOKUP($A757,' Taxi out times'!$B$1693:$C$2329, 2, 0)*60)</f>
        <v>1140</v>
      </c>
      <c r="F757" s="30">
        <f>IF(ISNA(VLOOKUP($A757,' Taxi out times'!$B$2330:$C$2997, 2, 0)), 'ICAO LTO Cycle times'!$D$7,VLOOKUP($A757,' Taxi out times'!$B$2330:$C$2997, 2, 0)*60)</f>
        <v>1140</v>
      </c>
      <c r="G757" s="30">
        <f>IF(ISNA(VLOOKUP($A757,' Taxi out times'!$B$2998:$C$3661, 2, 0)), 'ICAO LTO Cycle times'!$D$7,VLOOKUP($A757,' Taxi out times'!$B$2998:$C$3661, 2, 0)*60)</f>
        <v>1140</v>
      </c>
      <c r="H757" s="30">
        <f>IF(ISNA(VLOOKUP($A757,' Taxi out times'!$B$3662:$C$4362, 2, 0)), 'ICAO LTO Cycle times'!$D$7,VLOOKUP($A757,' Taxi out times'!$B$3662:$C$4362, 2, 0)*60)</f>
        <v>1140</v>
      </c>
      <c r="I757" s="30">
        <f>IF(ISNA(VLOOKUP($A757,' Taxi out times'!$B$4363:$C$5052, 2, 0)), 'ICAO LTO Cycle times'!$D$7,VLOOKUP($A757,' Taxi out times'!$B$4363:$C$5052, 2, 0)*60)</f>
        <v>802.34042553191489</v>
      </c>
      <c r="J757" s="30">
        <f>IF(ISNA(VLOOKUP($A757,' Taxi out times'!$B$5053:$C$5713, 2, 0)), 'ICAO LTO Cycle times'!$D$7,VLOOKUP($A757,' Taxi out times'!$B$5053:$C$5713, 2, 0)*60)</f>
        <v>869.09589041095899</v>
      </c>
      <c r="K757" s="30">
        <f>IF(ISNA(VLOOKUP($A757,' Taxi out times'!$B$5714:$C$6466, 2, 0)), 'ICAO LTO Cycle times'!$D$7,VLOOKUP($A757,' Taxi out times'!$B$5713:$C$6466, 2, 0)*60)</f>
        <v>1004.6703296703296</v>
      </c>
      <c r="L757" s="30">
        <f>IF(ISNA(VLOOKUP($A757,' Taxi out times'!$B$6467:$C$7195, 2, 0)), 'ICAO LTO Cycle times'!$D$7,VLOOKUP($A757,' Taxi out times'!$B$6467:$C$7195, 2, 0)*60)</f>
        <v>1303.4741784037558</v>
      </c>
      <c r="M757" s="30">
        <f>IF(ISNA(VLOOKUP($A757,'Taxi in times'!$B$2:$C$483, 2, 0)), 'ICAO LTO Cycle times'!$D$8,VLOOKUP($A757,'Taxi in times'!$B$2:$C$483, 2, 0)*60)</f>
        <v>420</v>
      </c>
      <c r="N757" s="30">
        <f>IF(ISNA(VLOOKUP($A757,'Taxi in times'!$B$483:$C$1074, 2, 0)), 'ICAO LTO Cycle times'!$D$8,VLOOKUP($A757,'Taxi in times'!$B$483:$C$1074, 2, 0)*60)</f>
        <v>420</v>
      </c>
      <c r="O757" s="30">
        <f>IF(ISNA(VLOOKUP($A757,'Taxi in times'!$B$1074:$C$1700, 2, 0)), 'ICAO LTO Cycle times'!$D$8,VLOOKUP($A757,'Taxi in times'!$B$1074:$C$1700, 2, 0)*60)</f>
        <v>420</v>
      </c>
      <c r="P757" s="30">
        <f>IF(ISNA(VLOOKUP($A757,'Taxi in times'!$B$1700:$C$2346, 2, 0)), 'ICAO LTO Cycle times'!$D$8,VLOOKUP($A757,'Taxi in times'!$B$1700:$C$2346, 2, 0)*60)</f>
        <v>420</v>
      </c>
      <c r="Q757" s="30">
        <f>IF(ISNA(VLOOKUP($A757,'Taxi in times'!$B$2346:$C$3020, 2, 0)), 'ICAO LTO Cycle times'!$D$8,VLOOKUP($A757,'Taxi in times'!$B$2346:$C$3020, 2, 0)*60)</f>
        <v>420</v>
      </c>
      <c r="R757" s="30">
        <f>IF(ISNA(VLOOKUP($A757,'Taxi in times'!$B$3020:$C$3684, 2, 0)), 'ICAO LTO Cycle times'!$D$8,VLOOKUP($A757,'Taxi in times'!$B$3020:$C$3684, 2, 0)*60)</f>
        <v>420</v>
      </c>
      <c r="S757" s="30">
        <f>IF(ISNA(VLOOKUP($A757,'Taxi in times'!$B$3684:$C$4389, 2, 0)), 'ICAO LTO Cycle times'!$D$8,VLOOKUP($A757,'Taxi in times'!$B$3684:$C$4389, 2, 0)*60)</f>
        <v>420</v>
      </c>
      <c r="T757" s="30">
        <f>IF(ISNA(VLOOKUP($A757,'Taxi in times'!$B$4389:$C$5084, 2, 0)), 'ICAO LTO Cycle times'!$D$8,VLOOKUP($A757,'Taxi in times'!$B$4389:$C$5084, 2, 0)*60)</f>
        <v>358.53146853146853</v>
      </c>
      <c r="U757" s="30">
        <f>IF(ISNA(VLOOKUP($A757,'Taxi in times'!$B$5085:$C$5749, 2, 0)), 'ICAO LTO Cycle times'!$D$8,VLOOKUP($A757,'Taxi in times'!$B$5085:$C$5749, 2, 0)*60)</f>
        <v>326.5040650406504</v>
      </c>
      <c r="V757" s="30">
        <f>IF(ISNA(VLOOKUP($A757,'Taxi in times'!$B$5750:$C$6509, 2, 0)), 'ICAO LTO Cycle times'!$D$8,VLOOKUP($A757,'Taxi in times'!$B$5750:$C$6509, 2, 0)*60)</f>
        <v>301.47540983606558</v>
      </c>
      <c r="W757" s="30">
        <f>IF(ISNA(VLOOKUP($A757,'Taxi in times'!$B$6510:$C$7239, 2, 0)), 'ICAO LTO Cycle times'!$D$8,VLOOKUP($A757,'Taxi in times'!$B$6510:$C$7239, 2, 0)*60)</f>
        <v>489.14285714285711</v>
      </c>
    </row>
    <row r="758" spans="1:23">
      <c r="A758" s="3" t="s">
        <v>952</v>
      </c>
      <c r="B758" s="30">
        <f>IF(ISNA(VLOOKUP($A758,' Taxi out times'!$B$2:$C$483, 2, 0)), 'ICAO LTO Cycle times'!$D$7,VLOOKUP($A758,' Taxi out times'!$B$2:$C$483, 2, 0)*60)</f>
        <v>1260.4261796042617</v>
      </c>
      <c r="C758" s="30">
        <f>IF(ISNA(VLOOKUP($A758,' Taxi out times'!$B$484:$C$1071, 2, 0)), 'ICAO LTO Cycle times'!$D$7,VLOOKUP($A758,' Taxi out times'!$B$484:$C$1071, 2, 0)*60)</f>
        <v>1165.3359173126616</v>
      </c>
      <c r="D758" s="30">
        <f>IF(ISNA(VLOOKUP($A758,' Taxi out times'!$B$1072:$C$1692, 2, 0)), 'ICAO LTO Cycle times'!$D$7,VLOOKUP($A758,' Taxi out times'!$B$1072:$C$1692, 2, 0)*60)</f>
        <v>1155.6881300144003</v>
      </c>
      <c r="E758" s="30">
        <f>IF(ISNA(VLOOKUP($A758,' Taxi out times'!$B$1693:$C$2329, 2, 0)), 'ICAO LTO Cycle times'!$D$7,VLOOKUP($A758,' Taxi out times'!$B$1693:$C$2329, 2, 0)*60)</f>
        <v>1198.6756591048436</v>
      </c>
      <c r="F758" s="30">
        <f>IF(ISNA(VLOOKUP($A758,' Taxi out times'!$B$2330:$C$2997, 2, 0)), 'ICAO LTO Cycle times'!$D$7,VLOOKUP($A758,' Taxi out times'!$B$2330:$C$2997, 2, 0)*60)</f>
        <v>1200.5204291257705</v>
      </c>
      <c r="G758" s="30">
        <f>IF(ISNA(VLOOKUP($A758,' Taxi out times'!$B$2998:$C$3661, 2, 0)), 'ICAO LTO Cycle times'!$D$7,VLOOKUP($A758,' Taxi out times'!$B$2998:$C$3661, 2, 0)*60)</f>
        <v>1220.6096752816434</v>
      </c>
      <c r="H758" s="30">
        <f>IF(ISNA(VLOOKUP($A758,' Taxi out times'!$B$3662:$C$4362, 2, 0)), 'ICAO LTO Cycle times'!$D$7,VLOOKUP($A758,' Taxi out times'!$B$3662:$C$4362, 2, 0)*60)</f>
        <v>1138.934659090909</v>
      </c>
      <c r="I758" s="30">
        <f>IF(ISNA(VLOOKUP($A758,' Taxi out times'!$B$4363:$C$5052, 2, 0)), 'ICAO LTO Cycle times'!$D$7,VLOOKUP($A758,' Taxi out times'!$B$4363:$C$5052, 2, 0)*60)</f>
        <v>1285.8631512868801</v>
      </c>
      <c r="J758" s="30">
        <f>IF(ISNA(VLOOKUP($A758,' Taxi out times'!$B$5053:$C$5713, 2, 0)), 'ICAO LTO Cycle times'!$D$7,VLOOKUP($A758,' Taxi out times'!$B$5053:$C$5713, 2, 0)*60)</f>
        <v>1304.1417910447763</v>
      </c>
      <c r="K758" s="30">
        <f>IF(ISNA(VLOOKUP($A758,' Taxi out times'!$B$5714:$C$6466, 2, 0)), 'ICAO LTO Cycle times'!$D$7,VLOOKUP($A758,' Taxi out times'!$B$5713:$C$6466, 2, 0)*60)</f>
        <v>1305.1174934725848</v>
      </c>
      <c r="L758" s="30">
        <f>IF(ISNA(VLOOKUP($A758,' Taxi out times'!$B$6467:$C$7195, 2, 0)), 'ICAO LTO Cycle times'!$D$7,VLOOKUP($A758,' Taxi out times'!$B$6467:$C$7195, 2, 0)*60)</f>
        <v>1267.2383720930234</v>
      </c>
      <c r="M758" s="30">
        <f>IF(ISNA(VLOOKUP($A758,'Taxi in times'!$B$2:$C$483, 2, 0)), 'ICAO LTO Cycle times'!$D$8,VLOOKUP($A758,'Taxi in times'!$B$2:$C$483, 2, 0)*60)</f>
        <v>726.81507715658984</v>
      </c>
      <c r="N758" s="30">
        <f>IF(ISNA(VLOOKUP($A758,'Taxi in times'!$B$483:$C$1074, 2, 0)), 'ICAO LTO Cycle times'!$D$8,VLOOKUP($A758,'Taxi in times'!$B$483:$C$1074, 2, 0)*60)</f>
        <v>704.01544401544402</v>
      </c>
      <c r="O758" s="30">
        <f>IF(ISNA(VLOOKUP($A758,'Taxi in times'!$B$1074:$C$1700, 2, 0)), 'ICAO LTO Cycle times'!$D$8,VLOOKUP($A758,'Taxi in times'!$B$1074:$C$1700, 2, 0)*60)</f>
        <v>697.98029556650238</v>
      </c>
      <c r="P758" s="30">
        <f>IF(ISNA(VLOOKUP($A758,'Taxi in times'!$B$1700:$C$2346, 2, 0)), 'ICAO LTO Cycle times'!$D$8,VLOOKUP($A758,'Taxi in times'!$B$1700:$C$2346, 2, 0)*60)</f>
        <v>687.29170931422721</v>
      </c>
      <c r="Q758" s="30">
        <f>IF(ISNA(VLOOKUP($A758,'Taxi in times'!$B$2346:$C$3020, 2, 0)), 'ICAO LTO Cycle times'!$D$8,VLOOKUP($A758,'Taxi in times'!$B$2346:$C$3020, 2, 0)*60)</f>
        <v>680.6555153707053</v>
      </c>
      <c r="R758" s="30">
        <f>IF(ISNA(VLOOKUP($A758,'Taxi in times'!$B$3020:$C$3684, 2, 0)), 'ICAO LTO Cycle times'!$D$8,VLOOKUP($A758,'Taxi in times'!$B$3020:$C$3684, 2, 0)*60)</f>
        <v>626.79470198675494</v>
      </c>
      <c r="S758" s="30">
        <f>IF(ISNA(VLOOKUP($A758,'Taxi in times'!$B$3684:$C$4389, 2, 0)), 'ICAO LTO Cycle times'!$D$8,VLOOKUP($A758,'Taxi in times'!$B$3684:$C$4389, 2, 0)*60)</f>
        <v>575.33086534012034</v>
      </c>
      <c r="T758" s="30">
        <f>IF(ISNA(VLOOKUP($A758,'Taxi in times'!$B$4389:$C$5084, 2, 0)), 'ICAO LTO Cycle times'!$D$8,VLOOKUP($A758,'Taxi in times'!$B$4389:$C$5084, 2, 0)*60)</f>
        <v>577.45925616381112</v>
      </c>
      <c r="U758" s="30">
        <f>IF(ISNA(VLOOKUP($A758,'Taxi in times'!$B$5085:$C$5749, 2, 0)), 'ICAO LTO Cycle times'!$D$8,VLOOKUP($A758,'Taxi in times'!$B$5085:$C$5749, 2, 0)*60)</f>
        <v>551.14356232003297</v>
      </c>
      <c r="V758" s="30">
        <f>IF(ISNA(VLOOKUP($A758,'Taxi in times'!$B$5750:$C$6509, 2, 0)), 'ICAO LTO Cycle times'!$D$8,VLOOKUP($A758,'Taxi in times'!$B$5750:$C$6509, 2, 0)*60)</f>
        <v>576.91872791519438</v>
      </c>
      <c r="W758" s="30">
        <f>IF(ISNA(VLOOKUP($A758,'Taxi in times'!$B$6510:$C$7239, 2, 0)), 'ICAO LTO Cycle times'!$D$8,VLOOKUP($A758,'Taxi in times'!$B$6510:$C$7239, 2, 0)*60)</f>
        <v>520.65406976744191</v>
      </c>
    </row>
    <row r="759" spans="1:23">
      <c r="A759" s="3" t="s">
        <v>953</v>
      </c>
      <c r="B759" s="30">
        <f>IF(ISNA(VLOOKUP($A759,' Taxi out times'!$B$2:$C$483, 2, 0)), 'ICAO LTO Cycle times'!$D$7,VLOOKUP($A759,' Taxi out times'!$B$2:$C$483, 2, 0)*60)</f>
        <v>1021.1764705882352</v>
      </c>
      <c r="C759" s="30">
        <f>IF(ISNA(VLOOKUP($A759,' Taxi out times'!$B$484:$C$1071, 2, 0)), 'ICAO LTO Cycle times'!$D$7,VLOOKUP($A759,' Taxi out times'!$B$484:$C$1071, 2, 0)*60)</f>
        <v>942.29508196721315</v>
      </c>
      <c r="D759" s="30">
        <f>IF(ISNA(VLOOKUP($A759,' Taxi out times'!$B$1072:$C$1692, 2, 0)), 'ICAO LTO Cycle times'!$D$7,VLOOKUP($A759,' Taxi out times'!$B$1072:$C$1692, 2, 0)*60)</f>
        <v>948.50027070925819</v>
      </c>
      <c r="E759" s="30">
        <f>IF(ISNA(VLOOKUP($A759,' Taxi out times'!$B$1693:$C$2329, 2, 0)), 'ICAO LTO Cycle times'!$D$7,VLOOKUP($A759,' Taxi out times'!$B$1693:$C$2329, 2, 0)*60)</f>
        <v>901.23376623376623</v>
      </c>
      <c r="F759" s="30">
        <f>IF(ISNA(VLOOKUP($A759,' Taxi out times'!$B$2330:$C$2997, 2, 0)), 'ICAO LTO Cycle times'!$D$7,VLOOKUP($A759,' Taxi out times'!$B$2330:$C$2997, 2, 0)*60)</f>
        <v>890.19906323185012</v>
      </c>
      <c r="G759" s="30">
        <f>IF(ISNA(VLOOKUP($A759,' Taxi out times'!$B$2998:$C$3661, 2, 0)), 'ICAO LTO Cycle times'!$D$7,VLOOKUP($A759,' Taxi out times'!$B$2998:$C$3661, 2, 0)*60)</f>
        <v>873.99317406143348</v>
      </c>
      <c r="H759" s="30">
        <f>IF(ISNA(VLOOKUP($A759,' Taxi out times'!$B$3662:$C$4362, 2, 0)), 'ICAO LTO Cycle times'!$D$7,VLOOKUP($A759,' Taxi out times'!$B$3662:$C$4362, 2, 0)*60)</f>
        <v>803.19571045576402</v>
      </c>
      <c r="I759" s="30">
        <f>IF(ISNA(VLOOKUP($A759,' Taxi out times'!$B$4363:$C$5052, 2, 0)), 'ICAO LTO Cycle times'!$D$7,VLOOKUP($A759,' Taxi out times'!$B$4363:$C$5052, 2, 0)*60)</f>
        <v>798.81147540983613</v>
      </c>
      <c r="J759" s="30">
        <f>IF(ISNA(VLOOKUP($A759,' Taxi out times'!$B$5053:$C$5713, 2, 0)), 'ICAO LTO Cycle times'!$D$7,VLOOKUP($A759,' Taxi out times'!$B$5053:$C$5713, 2, 0)*60)</f>
        <v>825.25139664804465</v>
      </c>
      <c r="K759" s="30">
        <f>IF(ISNA(VLOOKUP($A759,' Taxi out times'!$B$5714:$C$6466, 2, 0)), 'ICAO LTO Cycle times'!$D$7,VLOOKUP($A759,' Taxi out times'!$B$5713:$C$6466, 2, 0)*60)</f>
        <v>935.50502379693285</v>
      </c>
      <c r="L759" s="30">
        <f>IF(ISNA(VLOOKUP($A759,' Taxi out times'!$B$6467:$C$7195, 2, 0)), 'ICAO LTO Cycle times'!$D$7,VLOOKUP($A759,' Taxi out times'!$B$6467:$C$7195, 2, 0)*60)</f>
        <v>1033.2857142857142</v>
      </c>
      <c r="M759" s="30">
        <f>IF(ISNA(VLOOKUP($A759,'Taxi in times'!$B$2:$C$483, 2, 0)), 'ICAO LTO Cycle times'!$D$8,VLOOKUP($A759,'Taxi in times'!$B$2:$C$483, 2, 0)*60)</f>
        <v>350.83969465648858</v>
      </c>
      <c r="N759" s="30">
        <f>IF(ISNA(VLOOKUP($A759,'Taxi in times'!$B$483:$C$1074, 2, 0)), 'ICAO LTO Cycle times'!$D$8,VLOOKUP($A759,'Taxi in times'!$B$483:$C$1074, 2, 0)*60)</f>
        <v>319.9502796768179</v>
      </c>
      <c r="O759" s="30">
        <f>IF(ISNA(VLOOKUP($A759,'Taxi in times'!$B$1074:$C$1700, 2, 0)), 'ICAO LTO Cycle times'!$D$8,VLOOKUP($A759,'Taxi in times'!$B$1074:$C$1700, 2, 0)*60)</f>
        <v>350.75581395348837</v>
      </c>
      <c r="P759" s="30">
        <f>IF(ISNA(VLOOKUP($A759,'Taxi in times'!$B$1700:$C$2346, 2, 0)), 'ICAO LTO Cycle times'!$D$8,VLOOKUP($A759,'Taxi in times'!$B$1700:$C$2346, 2, 0)*60)</f>
        <v>374.08483439860549</v>
      </c>
      <c r="Q759" s="30">
        <f>IF(ISNA(VLOOKUP($A759,'Taxi in times'!$B$2346:$C$3020, 2, 0)), 'ICAO LTO Cycle times'!$D$8,VLOOKUP($A759,'Taxi in times'!$B$2346:$C$3020, 2, 0)*60)</f>
        <v>363.31157270029678</v>
      </c>
      <c r="R759" s="30">
        <f>IF(ISNA(VLOOKUP($A759,'Taxi in times'!$B$3020:$C$3684, 2, 0)), 'ICAO LTO Cycle times'!$D$8,VLOOKUP($A759,'Taxi in times'!$B$3020:$C$3684, 2, 0)*60)</f>
        <v>363.64052661705784</v>
      </c>
      <c r="S759" s="30">
        <f>IF(ISNA(VLOOKUP($A759,'Taxi in times'!$B$3684:$C$4389, 2, 0)), 'ICAO LTO Cycle times'!$D$8,VLOOKUP($A759,'Taxi in times'!$B$3684:$C$4389, 2, 0)*60)</f>
        <v>370.02155172413791</v>
      </c>
      <c r="T759" s="30">
        <f>IF(ISNA(VLOOKUP($A759,'Taxi in times'!$B$4389:$C$5084, 2, 0)), 'ICAO LTO Cycle times'!$D$8,VLOOKUP($A759,'Taxi in times'!$B$4389:$C$5084, 2, 0)*60)</f>
        <v>380.38682697334031</v>
      </c>
      <c r="U759" s="30">
        <f>IF(ISNA(VLOOKUP($A759,'Taxi in times'!$B$5085:$C$5749, 2, 0)), 'ICAO LTO Cycle times'!$D$8,VLOOKUP($A759,'Taxi in times'!$B$5085:$C$5749, 2, 0)*60)</f>
        <v>380.06106870229007</v>
      </c>
      <c r="V759" s="30">
        <f>IF(ISNA(VLOOKUP($A759,'Taxi in times'!$B$5750:$C$6509, 2, 0)), 'ICAO LTO Cycle times'!$D$8,VLOOKUP($A759,'Taxi in times'!$B$5750:$C$6509, 2, 0)*60)</f>
        <v>402.68498942917546</v>
      </c>
      <c r="W759" s="30">
        <f>IF(ISNA(VLOOKUP($A759,'Taxi in times'!$B$6510:$C$7239, 2, 0)), 'ICAO LTO Cycle times'!$D$8,VLOOKUP($A759,'Taxi in times'!$B$6510:$C$7239, 2, 0)*60)</f>
        <v>465.74685062987402</v>
      </c>
    </row>
    <row r="760" spans="1:23">
      <c r="A760" s="3" t="s">
        <v>1304</v>
      </c>
      <c r="B760" s="30">
        <f>IF(ISNA(VLOOKUP($A760,' Taxi out times'!$B$2:$C$483, 2, 0)), 'ICAO LTO Cycle times'!$D$7,VLOOKUP($A760,' Taxi out times'!$B$2:$C$483, 2, 0)*60)</f>
        <v>1140</v>
      </c>
      <c r="C760" s="30">
        <f>IF(ISNA(VLOOKUP($A760,' Taxi out times'!$B$484:$C$1071, 2, 0)), 'ICAO LTO Cycle times'!$D$7,VLOOKUP($A760,' Taxi out times'!$B$484:$C$1071, 2, 0)*60)</f>
        <v>1140</v>
      </c>
      <c r="D760" s="30">
        <f>IF(ISNA(VLOOKUP($A760,' Taxi out times'!$B$1072:$C$1692, 2, 0)), 'ICAO LTO Cycle times'!$D$7,VLOOKUP($A760,' Taxi out times'!$B$1072:$C$1692, 2, 0)*60)</f>
        <v>1140</v>
      </c>
      <c r="E760" s="30">
        <f>IF(ISNA(VLOOKUP($A760,' Taxi out times'!$B$1693:$C$2329, 2, 0)), 'ICAO LTO Cycle times'!$D$7,VLOOKUP($A760,' Taxi out times'!$B$1693:$C$2329, 2, 0)*60)</f>
        <v>1140</v>
      </c>
      <c r="F760" s="30">
        <f>IF(ISNA(VLOOKUP($A760,' Taxi out times'!$B$2330:$C$2997, 2, 0)), 'ICAO LTO Cycle times'!$D$7,VLOOKUP($A760,' Taxi out times'!$B$2330:$C$2997, 2, 0)*60)</f>
        <v>1140</v>
      </c>
      <c r="G760" s="30">
        <f>IF(ISNA(VLOOKUP($A760,' Taxi out times'!$B$2998:$C$3661, 2, 0)), 'ICAO LTO Cycle times'!$D$7,VLOOKUP($A760,' Taxi out times'!$B$2998:$C$3661, 2, 0)*60)</f>
        <v>1140</v>
      </c>
      <c r="H760" s="30">
        <f>IF(ISNA(VLOOKUP($A760,' Taxi out times'!$B$3662:$C$4362, 2, 0)), 'ICAO LTO Cycle times'!$D$7,VLOOKUP($A760,' Taxi out times'!$B$3662:$C$4362, 2, 0)*60)</f>
        <v>1140</v>
      </c>
      <c r="I760" s="30">
        <f>IF(ISNA(VLOOKUP($A760,' Taxi out times'!$B$4363:$C$5052, 2, 0)), 'ICAO LTO Cycle times'!$D$7,VLOOKUP($A760,' Taxi out times'!$B$4363:$C$5052, 2, 0)*60)</f>
        <v>1140</v>
      </c>
      <c r="J760" s="30">
        <f>IF(ISNA(VLOOKUP($A760,' Taxi out times'!$B$5053:$C$5713, 2, 0)), 'ICAO LTO Cycle times'!$D$7,VLOOKUP($A760,' Taxi out times'!$B$5053:$C$5713, 2, 0)*60)</f>
        <v>1140</v>
      </c>
      <c r="K760" s="30">
        <f>IF(ISNA(VLOOKUP($A760,' Taxi out times'!$B$5714:$C$6466, 2, 0)), 'ICAO LTO Cycle times'!$D$7,VLOOKUP($A760,' Taxi out times'!$B$5713:$C$6466, 2, 0)*60)</f>
        <v>1104.7826086956522</v>
      </c>
      <c r="L760" s="30">
        <f>IF(ISNA(VLOOKUP($A760,' Taxi out times'!$B$6467:$C$7195, 2, 0)), 'ICAO LTO Cycle times'!$D$7,VLOOKUP($A760,' Taxi out times'!$B$6467:$C$7195, 2, 0)*60)</f>
        <v>1073.75</v>
      </c>
      <c r="M760" s="30">
        <f>IF(ISNA(VLOOKUP($A760,'Taxi in times'!$B$2:$C$483, 2, 0)), 'ICAO LTO Cycle times'!$D$8,VLOOKUP($A760,'Taxi in times'!$B$2:$C$483, 2, 0)*60)</f>
        <v>420</v>
      </c>
      <c r="N760" s="30">
        <f>IF(ISNA(VLOOKUP($A760,'Taxi in times'!$B$483:$C$1074, 2, 0)), 'ICAO LTO Cycle times'!$D$8,VLOOKUP($A760,'Taxi in times'!$B$483:$C$1074, 2, 0)*60)</f>
        <v>420</v>
      </c>
      <c r="O760" s="30">
        <f>IF(ISNA(VLOOKUP($A760,'Taxi in times'!$B$1074:$C$1700, 2, 0)), 'ICAO LTO Cycle times'!$D$8,VLOOKUP($A760,'Taxi in times'!$B$1074:$C$1700, 2, 0)*60)</f>
        <v>420</v>
      </c>
      <c r="P760" s="30">
        <f>IF(ISNA(VLOOKUP($A760,'Taxi in times'!$B$1700:$C$2346, 2, 0)), 'ICAO LTO Cycle times'!$D$8,VLOOKUP($A760,'Taxi in times'!$B$1700:$C$2346, 2, 0)*60)</f>
        <v>420</v>
      </c>
      <c r="Q760" s="30">
        <f>IF(ISNA(VLOOKUP($A760,'Taxi in times'!$B$2346:$C$3020, 2, 0)), 'ICAO LTO Cycle times'!$D$8,VLOOKUP($A760,'Taxi in times'!$B$2346:$C$3020, 2, 0)*60)</f>
        <v>420</v>
      </c>
      <c r="R760" s="30">
        <f>IF(ISNA(VLOOKUP($A760,'Taxi in times'!$B$3020:$C$3684, 2, 0)), 'ICAO LTO Cycle times'!$D$8,VLOOKUP($A760,'Taxi in times'!$B$3020:$C$3684, 2, 0)*60)</f>
        <v>420</v>
      </c>
      <c r="S760" s="30">
        <f>IF(ISNA(VLOOKUP($A760,'Taxi in times'!$B$3684:$C$4389, 2, 0)), 'ICAO LTO Cycle times'!$D$8,VLOOKUP($A760,'Taxi in times'!$B$3684:$C$4389, 2, 0)*60)</f>
        <v>420</v>
      </c>
      <c r="T760" s="30">
        <f>IF(ISNA(VLOOKUP($A760,'Taxi in times'!$B$4389:$C$5084, 2, 0)), 'ICAO LTO Cycle times'!$D$8,VLOOKUP($A760,'Taxi in times'!$B$4389:$C$5084, 2, 0)*60)</f>
        <v>420</v>
      </c>
      <c r="U760" s="30">
        <f>IF(ISNA(VLOOKUP($A760,'Taxi in times'!$B$5085:$C$5749, 2, 0)), 'ICAO LTO Cycle times'!$D$8,VLOOKUP($A760,'Taxi in times'!$B$5085:$C$5749, 2, 0)*60)</f>
        <v>420</v>
      </c>
      <c r="V760" s="30">
        <f>IF(ISNA(VLOOKUP($A760,'Taxi in times'!$B$5750:$C$6509, 2, 0)), 'ICAO LTO Cycle times'!$D$8,VLOOKUP($A760,'Taxi in times'!$B$5750:$C$6509, 2, 0)*60)</f>
        <v>255.16129032258067</v>
      </c>
      <c r="W760" s="30">
        <f>IF(ISNA(VLOOKUP($A760,'Taxi in times'!$B$6510:$C$7239, 2, 0)), 'ICAO LTO Cycle times'!$D$8,VLOOKUP($A760,'Taxi in times'!$B$6510:$C$7239, 2, 0)*60)</f>
        <v>263.66197183098592</v>
      </c>
    </row>
    <row r="761" spans="1:23">
      <c r="A761" s="3" t="s">
        <v>954</v>
      </c>
      <c r="B761" s="30">
        <f>IF(ISNA(VLOOKUP($A761,' Taxi out times'!$B$2:$C$483, 2, 0)), 'ICAO LTO Cycle times'!$D$7,VLOOKUP($A761,' Taxi out times'!$B$2:$C$483, 2, 0)*60)</f>
        <v>1140</v>
      </c>
      <c r="C761" s="30">
        <f>IF(ISNA(VLOOKUP($A761,' Taxi out times'!$B$484:$C$1071, 2, 0)), 'ICAO LTO Cycle times'!$D$7,VLOOKUP($A761,' Taxi out times'!$B$484:$C$1071, 2, 0)*60)</f>
        <v>1140</v>
      </c>
      <c r="D761" s="30">
        <f>IF(ISNA(VLOOKUP($A761,' Taxi out times'!$B$1072:$C$1692, 2, 0)), 'ICAO LTO Cycle times'!$D$7,VLOOKUP($A761,' Taxi out times'!$B$1072:$C$1692, 2, 0)*60)</f>
        <v>1140</v>
      </c>
      <c r="E761" s="30">
        <f>IF(ISNA(VLOOKUP($A761,' Taxi out times'!$B$1693:$C$2329, 2, 0)), 'ICAO LTO Cycle times'!$D$7,VLOOKUP($A761,' Taxi out times'!$B$1693:$C$2329, 2, 0)*60)</f>
        <v>1140</v>
      </c>
      <c r="F761" s="30">
        <f>IF(ISNA(VLOOKUP($A761,' Taxi out times'!$B$2330:$C$2997, 2, 0)), 'ICAO LTO Cycle times'!$D$7,VLOOKUP($A761,' Taxi out times'!$B$2330:$C$2997, 2, 0)*60)</f>
        <v>834.46153846153845</v>
      </c>
      <c r="G761" s="30">
        <f>IF(ISNA(VLOOKUP($A761,' Taxi out times'!$B$2998:$C$3661, 2, 0)), 'ICAO LTO Cycle times'!$D$7,VLOOKUP($A761,' Taxi out times'!$B$2998:$C$3661, 2, 0)*60)</f>
        <v>810.24793388429759</v>
      </c>
      <c r="H761" s="30">
        <f>IF(ISNA(VLOOKUP($A761,' Taxi out times'!$B$3662:$C$4362, 2, 0)), 'ICAO LTO Cycle times'!$D$7,VLOOKUP($A761,' Taxi out times'!$B$3662:$C$4362, 2, 0)*60)</f>
        <v>784.16326530612241</v>
      </c>
      <c r="I761" s="30">
        <f>IF(ISNA(VLOOKUP($A761,' Taxi out times'!$B$4363:$C$5052, 2, 0)), 'ICAO LTO Cycle times'!$D$7,VLOOKUP($A761,' Taxi out times'!$B$4363:$C$5052, 2, 0)*60)</f>
        <v>791.69642857142856</v>
      </c>
      <c r="J761" s="30">
        <f>IF(ISNA(VLOOKUP($A761,' Taxi out times'!$B$5053:$C$5713, 2, 0)), 'ICAO LTO Cycle times'!$D$7,VLOOKUP($A761,' Taxi out times'!$B$5053:$C$5713, 2, 0)*60)</f>
        <v>801.67164179104486</v>
      </c>
      <c r="K761" s="30">
        <f>IF(ISNA(VLOOKUP($A761,' Taxi out times'!$B$5714:$C$6466, 2, 0)), 'ICAO LTO Cycle times'!$D$7,VLOOKUP($A761,' Taxi out times'!$B$5713:$C$6466, 2, 0)*60)</f>
        <v>837.15639810426546</v>
      </c>
      <c r="L761" s="30">
        <f>IF(ISNA(VLOOKUP($A761,' Taxi out times'!$B$6467:$C$7195, 2, 0)), 'ICAO LTO Cycle times'!$D$7,VLOOKUP($A761,' Taxi out times'!$B$6467:$C$7195, 2, 0)*60)</f>
        <v>948.1025641025642</v>
      </c>
      <c r="M761" s="30">
        <f>IF(ISNA(VLOOKUP($A761,'Taxi in times'!$B$2:$C$483, 2, 0)), 'ICAO LTO Cycle times'!$D$8,VLOOKUP($A761,'Taxi in times'!$B$2:$C$483, 2, 0)*60)</f>
        <v>420</v>
      </c>
      <c r="N761" s="30">
        <f>IF(ISNA(VLOOKUP($A761,'Taxi in times'!$B$483:$C$1074, 2, 0)), 'ICAO LTO Cycle times'!$D$8,VLOOKUP($A761,'Taxi in times'!$B$483:$C$1074, 2, 0)*60)</f>
        <v>420</v>
      </c>
      <c r="O761" s="30">
        <f>IF(ISNA(VLOOKUP($A761,'Taxi in times'!$B$1074:$C$1700, 2, 0)), 'ICAO LTO Cycle times'!$D$8,VLOOKUP($A761,'Taxi in times'!$B$1074:$C$1700, 2, 0)*60)</f>
        <v>420</v>
      </c>
      <c r="P761" s="30">
        <f>IF(ISNA(VLOOKUP($A761,'Taxi in times'!$B$1700:$C$2346, 2, 0)), 'ICAO LTO Cycle times'!$D$8,VLOOKUP($A761,'Taxi in times'!$B$1700:$C$2346, 2, 0)*60)</f>
        <v>420</v>
      </c>
      <c r="Q761" s="30">
        <f>IF(ISNA(VLOOKUP($A761,'Taxi in times'!$B$2346:$C$3020, 2, 0)), 'ICAO LTO Cycle times'!$D$8,VLOOKUP($A761,'Taxi in times'!$B$2346:$C$3020, 2, 0)*60)</f>
        <v>330.61855670103091</v>
      </c>
      <c r="R761" s="30">
        <f>IF(ISNA(VLOOKUP($A761,'Taxi in times'!$B$3020:$C$3684, 2, 0)), 'ICAO LTO Cycle times'!$D$8,VLOOKUP($A761,'Taxi in times'!$B$3020:$C$3684, 2, 0)*60)</f>
        <v>318.43298969072163</v>
      </c>
      <c r="S761" s="30">
        <f>IF(ISNA(VLOOKUP($A761,'Taxi in times'!$B$3684:$C$4389, 2, 0)), 'ICAO LTO Cycle times'!$D$8,VLOOKUP($A761,'Taxi in times'!$B$3684:$C$4389, 2, 0)*60)</f>
        <v>316.42105263157896</v>
      </c>
      <c r="T761" s="30">
        <f>IF(ISNA(VLOOKUP($A761,'Taxi in times'!$B$4389:$C$5084, 2, 0)), 'ICAO LTO Cycle times'!$D$8,VLOOKUP($A761,'Taxi in times'!$B$4389:$C$5084, 2, 0)*60)</f>
        <v>318.00891530460621</v>
      </c>
      <c r="U761" s="30">
        <f>IF(ISNA(VLOOKUP($A761,'Taxi in times'!$B$5085:$C$5749, 2, 0)), 'ICAO LTO Cycle times'!$D$8,VLOOKUP($A761,'Taxi in times'!$B$5085:$C$5749, 2, 0)*60)</f>
        <v>321.40298507462688</v>
      </c>
      <c r="V761" s="30">
        <f>IF(ISNA(VLOOKUP($A761,'Taxi in times'!$B$5750:$C$6509, 2, 0)), 'ICAO LTO Cycle times'!$D$8,VLOOKUP($A761,'Taxi in times'!$B$5750:$C$6509, 2, 0)*60)</f>
        <v>329.85645933014354</v>
      </c>
      <c r="W761" s="30">
        <f>IF(ISNA(VLOOKUP($A761,'Taxi in times'!$B$6510:$C$7239, 2, 0)), 'ICAO LTO Cycle times'!$D$8,VLOOKUP($A761,'Taxi in times'!$B$6510:$C$7239, 2, 0)*60)</f>
        <v>339.86577181208054</v>
      </c>
    </row>
    <row r="762" spans="1:23">
      <c r="A762" s="3" t="s">
        <v>1087</v>
      </c>
      <c r="B762" s="30">
        <f>IF(ISNA(VLOOKUP($A762,' Taxi out times'!$B$2:$C$483, 2, 0)), 'ICAO LTO Cycle times'!$D$7,VLOOKUP($A762,' Taxi out times'!$B$2:$C$483, 2, 0)*60)</f>
        <v>1140</v>
      </c>
      <c r="C762" s="30">
        <f>IF(ISNA(VLOOKUP($A762,' Taxi out times'!$B$484:$C$1071, 2, 0)), 'ICAO LTO Cycle times'!$D$7,VLOOKUP($A762,' Taxi out times'!$B$484:$C$1071, 2, 0)*60)</f>
        <v>1140</v>
      </c>
      <c r="D762" s="30">
        <f>IF(ISNA(VLOOKUP($A762,' Taxi out times'!$B$1072:$C$1692, 2, 0)), 'ICAO LTO Cycle times'!$D$7,VLOOKUP($A762,' Taxi out times'!$B$1072:$C$1692, 2, 0)*60)</f>
        <v>1140</v>
      </c>
      <c r="E762" s="30">
        <f>IF(ISNA(VLOOKUP($A762,' Taxi out times'!$B$1693:$C$2329, 2, 0)), 'ICAO LTO Cycle times'!$D$7,VLOOKUP($A762,' Taxi out times'!$B$1693:$C$2329, 2, 0)*60)</f>
        <v>1140</v>
      </c>
      <c r="F762" s="30">
        <f>IF(ISNA(VLOOKUP($A762,' Taxi out times'!$B$2330:$C$2997, 2, 0)), 'ICAO LTO Cycle times'!$D$7,VLOOKUP($A762,' Taxi out times'!$B$2330:$C$2997, 2, 0)*60)</f>
        <v>1140</v>
      </c>
      <c r="G762" s="30">
        <f>IF(ISNA(VLOOKUP($A762,' Taxi out times'!$B$2998:$C$3661, 2, 0)), 'ICAO LTO Cycle times'!$D$7,VLOOKUP($A762,' Taxi out times'!$B$2998:$C$3661, 2, 0)*60)</f>
        <v>1140</v>
      </c>
      <c r="H762" s="30">
        <f>IF(ISNA(VLOOKUP($A762,' Taxi out times'!$B$3662:$C$4362, 2, 0)), 'ICAO LTO Cycle times'!$D$7,VLOOKUP($A762,' Taxi out times'!$B$3662:$C$4362, 2, 0)*60)</f>
        <v>1157.245508982036</v>
      </c>
      <c r="I762" s="30">
        <f>IF(ISNA(VLOOKUP($A762,' Taxi out times'!$B$4363:$C$5052, 2, 0)), 'ICAO LTO Cycle times'!$D$7,VLOOKUP($A762,' Taxi out times'!$B$4363:$C$5052, 2, 0)*60)</f>
        <v>1144.0506329113923</v>
      </c>
      <c r="J762" s="30">
        <f>IF(ISNA(VLOOKUP($A762,' Taxi out times'!$B$5053:$C$5713, 2, 0)), 'ICAO LTO Cycle times'!$D$7,VLOOKUP($A762,' Taxi out times'!$B$5053:$C$5713, 2, 0)*60)</f>
        <v>1154.864864864865</v>
      </c>
      <c r="K762" s="30">
        <f>IF(ISNA(VLOOKUP($A762,' Taxi out times'!$B$5714:$C$6466, 2, 0)), 'ICAO LTO Cycle times'!$D$7,VLOOKUP($A762,' Taxi out times'!$B$5713:$C$6466, 2, 0)*60)</f>
        <v>1243.4032634032635</v>
      </c>
      <c r="L762" s="30">
        <f>IF(ISNA(VLOOKUP($A762,' Taxi out times'!$B$6467:$C$7195, 2, 0)), 'ICAO LTO Cycle times'!$D$7,VLOOKUP($A762,' Taxi out times'!$B$6467:$C$7195, 2, 0)*60)</f>
        <v>1296.8035375868606</v>
      </c>
      <c r="M762" s="30">
        <f>IF(ISNA(VLOOKUP($A762,'Taxi in times'!$B$2:$C$483, 2, 0)), 'ICAO LTO Cycle times'!$D$8,VLOOKUP($A762,'Taxi in times'!$B$2:$C$483, 2, 0)*60)</f>
        <v>420</v>
      </c>
      <c r="N762" s="30">
        <f>IF(ISNA(VLOOKUP($A762,'Taxi in times'!$B$483:$C$1074, 2, 0)), 'ICAO LTO Cycle times'!$D$8,VLOOKUP($A762,'Taxi in times'!$B$483:$C$1074, 2, 0)*60)</f>
        <v>420</v>
      </c>
      <c r="O762" s="30">
        <f>IF(ISNA(VLOOKUP($A762,'Taxi in times'!$B$1074:$C$1700, 2, 0)), 'ICAO LTO Cycle times'!$D$8,VLOOKUP($A762,'Taxi in times'!$B$1074:$C$1700, 2, 0)*60)</f>
        <v>420</v>
      </c>
      <c r="P762" s="30">
        <f>IF(ISNA(VLOOKUP($A762,'Taxi in times'!$B$1700:$C$2346, 2, 0)), 'ICAO LTO Cycle times'!$D$8,VLOOKUP($A762,'Taxi in times'!$B$1700:$C$2346, 2, 0)*60)</f>
        <v>420</v>
      </c>
      <c r="Q762" s="30">
        <f>IF(ISNA(VLOOKUP($A762,'Taxi in times'!$B$2346:$C$3020, 2, 0)), 'ICAO LTO Cycle times'!$D$8,VLOOKUP($A762,'Taxi in times'!$B$2346:$C$3020, 2, 0)*60)</f>
        <v>420</v>
      </c>
      <c r="R762" s="30">
        <f>IF(ISNA(VLOOKUP($A762,'Taxi in times'!$B$3020:$C$3684, 2, 0)), 'ICAO LTO Cycle times'!$D$8,VLOOKUP($A762,'Taxi in times'!$B$3020:$C$3684, 2, 0)*60)</f>
        <v>420</v>
      </c>
      <c r="S762" s="30">
        <f>IF(ISNA(VLOOKUP($A762,'Taxi in times'!$B$3684:$C$4389, 2, 0)), 'ICAO LTO Cycle times'!$D$8,VLOOKUP($A762,'Taxi in times'!$B$3684:$C$4389, 2, 0)*60)</f>
        <v>517.72455089820357</v>
      </c>
      <c r="T762" s="30">
        <f>IF(ISNA(VLOOKUP($A762,'Taxi in times'!$B$4389:$C$5084, 2, 0)), 'ICAO LTO Cycle times'!$D$8,VLOOKUP($A762,'Taxi in times'!$B$4389:$C$5084, 2, 0)*60)</f>
        <v>503.54430379746839</v>
      </c>
      <c r="U762" s="30">
        <f>IF(ISNA(VLOOKUP($A762,'Taxi in times'!$B$5085:$C$5749, 2, 0)), 'ICAO LTO Cycle times'!$D$8,VLOOKUP($A762,'Taxi in times'!$B$5085:$C$5749, 2, 0)*60)</f>
        <v>426.24434389140271</v>
      </c>
      <c r="V762" s="30">
        <f>IF(ISNA(VLOOKUP($A762,'Taxi in times'!$B$5750:$C$6509, 2, 0)), 'ICAO LTO Cycle times'!$D$8,VLOOKUP($A762,'Taxi in times'!$B$5750:$C$6509, 2, 0)*60)</f>
        <v>539.07335907335903</v>
      </c>
      <c r="W762" s="30">
        <f>IF(ISNA(VLOOKUP($A762,'Taxi in times'!$B$6510:$C$7239, 2, 0)), 'ICAO LTO Cycle times'!$D$8,VLOOKUP($A762,'Taxi in times'!$B$6510:$C$7239, 2, 0)*60)</f>
        <v>536.03773584905662</v>
      </c>
    </row>
    <row r="763" spans="1:23">
      <c r="A763" s="2" t="s">
        <v>955</v>
      </c>
      <c r="B763" s="30">
        <f>IF(ISNA(VLOOKUP($A763,' Taxi out times'!$B$2:$C$483, 2, 0)), 'ICAO LTO Cycle times'!$D$7,VLOOKUP($A763,' Taxi out times'!$B$2:$C$483, 2, 0)*60)</f>
        <v>1191.3825503355704</v>
      </c>
      <c r="C763" s="30">
        <f>IF(ISNA(VLOOKUP($A763,' Taxi out times'!$B$484:$C$1071, 2, 0)), 'ICAO LTO Cycle times'!$D$7,VLOOKUP($A763,' Taxi out times'!$B$484:$C$1071, 2, 0)*60)</f>
        <v>1178.5567010309278</v>
      </c>
      <c r="D763" s="30">
        <f>IF(ISNA(VLOOKUP($A763,' Taxi out times'!$B$1072:$C$1692, 2, 0)), 'ICAO LTO Cycle times'!$D$7,VLOOKUP($A763,' Taxi out times'!$B$1072:$C$1692, 2, 0)*60)</f>
        <v>1268.6140724946695</v>
      </c>
      <c r="E763" s="30">
        <f>IF(ISNA(VLOOKUP($A763,' Taxi out times'!$B$1693:$C$2329, 2, 0)), 'ICAO LTO Cycle times'!$D$7,VLOOKUP($A763,' Taxi out times'!$B$1693:$C$2329, 2, 0)*60)</f>
        <v>1166.1364985163204</v>
      </c>
      <c r="F763" s="30">
        <f>IF(ISNA(VLOOKUP($A763,' Taxi out times'!$B$2330:$C$2997, 2, 0)), 'ICAO LTO Cycle times'!$D$7,VLOOKUP($A763,' Taxi out times'!$B$2330:$C$2997, 2, 0)*60)</f>
        <v>1050.6453595574676</v>
      </c>
      <c r="G763" s="30">
        <f>IF(ISNA(VLOOKUP($A763,' Taxi out times'!$B$2998:$C$3661, 2, 0)), 'ICAO LTO Cycle times'!$D$7,VLOOKUP($A763,' Taxi out times'!$B$2998:$C$3661, 2, 0)*60)</f>
        <v>1135.475763016158</v>
      </c>
      <c r="H763" s="30">
        <f>IF(ISNA(VLOOKUP($A763,' Taxi out times'!$B$3662:$C$4362, 2, 0)), 'ICAO LTO Cycle times'!$D$7,VLOOKUP($A763,' Taxi out times'!$B$3662:$C$4362, 2, 0)*60)</f>
        <v>1083.2299270072992</v>
      </c>
      <c r="I763" s="30">
        <f>IF(ISNA(VLOOKUP($A763,' Taxi out times'!$B$4363:$C$5052, 2, 0)), 'ICAO LTO Cycle times'!$D$7,VLOOKUP($A763,' Taxi out times'!$B$4363:$C$5052, 2, 0)*60)</f>
        <v>1084.26944971537</v>
      </c>
      <c r="J763" s="30">
        <f>IF(ISNA(VLOOKUP($A763,' Taxi out times'!$B$5053:$C$5713, 2, 0)), 'ICAO LTO Cycle times'!$D$7,VLOOKUP($A763,' Taxi out times'!$B$5053:$C$5713, 2, 0)*60)</f>
        <v>1078.2107843137255</v>
      </c>
      <c r="K763" s="30">
        <f>IF(ISNA(VLOOKUP($A763,' Taxi out times'!$B$5714:$C$6466, 2, 0)), 'ICAO LTO Cycle times'!$D$7,VLOOKUP($A763,' Taxi out times'!$B$5713:$C$6466, 2, 0)*60)</f>
        <v>1085.336426914153</v>
      </c>
      <c r="L763" s="30">
        <f>IF(ISNA(VLOOKUP($A763,' Taxi out times'!$B$6467:$C$7195, 2, 0)), 'ICAO LTO Cycle times'!$D$7,VLOOKUP($A763,' Taxi out times'!$B$6467:$C$7195, 2, 0)*60)</f>
        <v>1064.5571378951024</v>
      </c>
      <c r="M763" s="30">
        <f>IF(ISNA(VLOOKUP($A763,'Taxi in times'!$B$2:$C$483, 2, 0)), 'ICAO LTO Cycle times'!$D$8,VLOOKUP($A763,'Taxi in times'!$B$2:$C$483, 2, 0)*60)</f>
        <v>589.02536715620818</v>
      </c>
      <c r="N763" s="30">
        <f>IF(ISNA(VLOOKUP($A763,'Taxi in times'!$B$483:$C$1074, 2, 0)), 'ICAO LTO Cycle times'!$D$8,VLOOKUP($A763,'Taxi in times'!$B$483:$C$1074, 2, 0)*60)</f>
        <v>563.03697875688442</v>
      </c>
      <c r="O763" s="30">
        <f>IF(ISNA(VLOOKUP($A763,'Taxi in times'!$B$1074:$C$1700, 2, 0)), 'ICAO LTO Cycle times'!$D$8,VLOOKUP($A763,'Taxi in times'!$B$1074:$C$1700, 2, 0)*60)</f>
        <v>593.14516129032268</v>
      </c>
      <c r="P763" s="30">
        <f>IF(ISNA(VLOOKUP($A763,'Taxi in times'!$B$1700:$C$2346, 2, 0)), 'ICAO LTO Cycle times'!$D$8,VLOOKUP($A763,'Taxi in times'!$B$1700:$C$2346, 2, 0)*60)</f>
        <v>532.46145059965727</v>
      </c>
      <c r="Q763" s="30">
        <f>IF(ISNA(VLOOKUP($A763,'Taxi in times'!$B$2346:$C$3020, 2, 0)), 'ICAO LTO Cycle times'!$D$8,VLOOKUP($A763,'Taxi in times'!$B$2346:$C$3020, 2, 0)*60)</f>
        <v>465.18703241895264</v>
      </c>
      <c r="R763" s="30">
        <f>IF(ISNA(VLOOKUP($A763,'Taxi in times'!$B$3020:$C$3684, 2, 0)), 'ICAO LTO Cycle times'!$D$8,VLOOKUP($A763,'Taxi in times'!$B$3020:$C$3684, 2, 0)*60)</f>
        <v>476.03870233352308</v>
      </c>
      <c r="S763" s="30">
        <f>IF(ISNA(VLOOKUP($A763,'Taxi in times'!$B$3684:$C$4389, 2, 0)), 'ICAO LTO Cycle times'!$D$8,VLOOKUP($A763,'Taxi in times'!$B$3684:$C$4389, 2, 0)*60)</f>
        <v>491.29032258064512</v>
      </c>
      <c r="T763" s="30">
        <f>IF(ISNA(VLOOKUP($A763,'Taxi in times'!$B$4389:$C$5084, 2, 0)), 'ICAO LTO Cycle times'!$D$8,VLOOKUP($A763,'Taxi in times'!$B$4389:$C$5084, 2, 0)*60)</f>
        <v>474.80662983425418</v>
      </c>
      <c r="U763" s="30">
        <f>IF(ISNA(VLOOKUP($A763,'Taxi in times'!$B$5085:$C$5749, 2, 0)), 'ICAO LTO Cycle times'!$D$8,VLOOKUP($A763,'Taxi in times'!$B$5085:$C$5749, 2, 0)*60)</f>
        <v>499.82421094686379</v>
      </c>
      <c r="V763" s="30">
        <f>IF(ISNA(VLOOKUP($A763,'Taxi in times'!$B$5750:$C$6509, 2, 0)), 'ICAO LTO Cycle times'!$D$8,VLOOKUP($A763,'Taxi in times'!$B$5750:$C$6509, 2, 0)*60)</f>
        <v>545.74067233099379</v>
      </c>
      <c r="W763" s="30">
        <f>IF(ISNA(VLOOKUP($A763,'Taxi in times'!$B$6510:$C$7239, 2, 0)), 'ICAO LTO Cycle times'!$D$8,VLOOKUP($A763,'Taxi in times'!$B$6510:$C$7239, 2, 0)*60)</f>
        <v>573.83697813121273</v>
      </c>
    </row>
    <row r="764" spans="1:23">
      <c r="A764" s="3" t="s">
        <v>956</v>
      </c>
      <c r="B764" s="30">
        <f>IF(ISNA(VLOOKUP($A764,' Taxi out times'!$B$2:$C$483, 2, 0)), 'ICAO LTO Cycle times'!$D$7,VLOOKUP($A764,' Taxi out times'!$B$2:$C$483, 2, 0)*60)</f>
        <v>1140</v>
      </c>
      <c r="C764" s="30">
        <f>IF(ISNA(VLOOKUP($A764,' Taxi out times'!$B$484:$C$1071, 2, 0)), 'ICAO LTO Cycle times'!$D$7,VLOOKUP($A764,' Taxi out times'!$B$484:$C$1071, 2, 0)*60)</f>
        <v>1038.5365853658536</v>
      </c>
      <c r="D764" s="30">
        <f>IF(ISNA(VLOOKUP($A764,' Taxi out times'!$B$1072:$C$1692, 2, 0)), 'ICAO LTO Cycle times'!$D$7,VLOOKUP($A764,' Taxi out times'!$B$1072:$C$1692, 2, 0)*60)</f>
        <v>1048.8629737609331</v>
      </c>
      <c r="E764" s="30">
        <f>IF(ISNA(VLOOKUP($A764,' Taxi out times'!$B$1693:$C$2329, 2, 0)), 'ICAO LTO Cycle times'!$D$7,VLOOKUP($A764,' Taxi out times'!$B$1693:$C$2329, 2, 0)*60)</f>
        <v>1081.8282548476454</v>
      </c>
      <c r="F764" s="30">
        <f>IF(ISNA(VLOOKUP($A764,' Taxi out times'!$B$2330:$C$2997, 2, 0)), 'ICAO LTO Cycle times'!$D$7,VLOOKUP($A764,' Taxi out times'!$B$2330:$C$2997, 2, 0)*60)</f>
        <v>1188.595041322314</v>
      </c>
      <c r="G764" s="30">
        <f>IF(ISNA(VLOOKUP($A764,' Taxi out times'!$B$2998:$C$3661, 2, 0)), 'ICAO LTO Cycle times'!$D$7,VLOOKUP($A764,' Taxi out times'!$B$2998:$C$3661, 2, 0)*60)</f>
        <v>1092.7019498607242</v>
      </c>
      <c r="H764" s="30">
        <f>IF(ISNA(VLOOKUP($A764,' Taxi out times'!$B$3662:$C$4362, 2, 0)), 'ICAO LTO Cycle times'!$D$7,VLOOKUP($A764,' Taxi out times'!$B$3662:$C$4362, 2, 0)*60)</f>
        <v>1253.6134453781513</v>
      </c>
      <c r="I764" s="30">
        <f>IF(ISNA(VLOOKUP($A764,' Taxi out times'!$B$4363:$C$5052, 2, 0)), 'ICAO LTO Cycle times'!$D$7,VLOOKUP($A764,' Taxi out times'!$B$4363:$C$5052, 2, 0)*60)</f>
        <v>1140</v>
      </c>
      <c r="J764" s="30">
        <f>IF(ISNA(VLOOKUP($A764,' Taxi out times'!$B$5053:$C$5713, 2, 0)), 'ICAO LTO Cycle times'!$D$7,VLOOKUP($A764,' Taxi out times'!$B$5053:$C$5713, 2, 0)*60)</f>
        <v>1140</v>
      </c>
      <c r="K764" s="30">
        <f>IF(ISNA(VLOOKUP($A764,' Taxi out times'!$B$5714:$C$6466, 2, 0)), 'ICAO LTO Cycle times'!$D$7,VLOOKUP($A764,' Taxi out times'!$B$5713:$C$6466, 2, 0)*60)</f>
        <v>1140</v>
      </c>
      <c r="L764" s="30">
        <f>IF(ISNA(VLOOKUP($A764,' Taxi out times'!$B$6467:$C$7195, 2, 0)), 'ICAO LTO Cycle times'!$D$7,VLOOKUP($A764,' Taxi out times'!$B$6467:$C$7195, 2, 0)*60)</f>
        <v>1445.6410256410256</v>
      </c>
      <c r="M764" s="30">
        <f>IF(ISNA(VLOOKUP($A764,'Taxi in times'!$B$2:$C$483, 2, 0)), 'ICAO LTO Cycle times'!$D$8,VLOOKUP($A764,'Taxi in times'!$B$2:$C$483, 2, 0)*60)</f>
        <v>420</v>
      </c>
      <c r="N764" s="30">
        <f>IF(ISNA(VLOOKUP($A764,'Taxi in times'!$B$483:$C$1074, 2, 0)), 'ICAO LTO Cycle times'!$D$8,VLOOKUP($A764,'Taxi in times'!$B$483:$C$1074, 2, 0)*60)</f>
        <v>352.03791469194312</v>
      </c>
      <c r="O764" s="30">
        <f>IF(ISNA(VLOOKUP($A764,'Taxi in times'!$B$1074:$C$1700, 2, 0)), 'ICAO LTO Cycle times'!$D$8,VLOOKUP($A764,'Taxi in times'!$B$1074:$C$1700, 2, 0)*60)</f>
        <v>374.11764705882354</v>
      </c>
      <c r="P764" s="30">
        <f>IF(ISNA(VLOOKUP($A764,'Taxi in times'!$B$1700:$C$2346, 2, 0)), 'ICAO LTO Cycle times'!$D$8,VLOOKUP($A764,'Taxi in times'!$B$1700:$C$2346, 2, 0)*60)</f>
        <v>330.83333333333337</v>
      </c>
      <c r="Q764" s="30">
        <f>IF(ISNA(VLOOKUP($A764,'Taxi in times'!$B$2346:$C$3020, 2, 0)), 'ICAO LTO Cycle times'!$D$8,VLOOKUP($A764,'Taxi in times'!$B$2346:$C$3020, 2, 0)*60)</f>
        <v>339.11602209944755</v>
      </c>
      <c r="R764" s="30">
        <f>IF(ISNA(VLOOKUP($A764,'Taxi in times'!$B$3020:$C$3684, 2, 0)), 'ICAO LTO Cycle times'!$D$8,VLOOKUP($A764,'Taxi in times'!$B$3020:$C$3684, 2, 0)*60)</f>
        <v>329</v>
      </c>
      <c r="S764" s="30">
        <f>IF(ISNA(VLOOKUP($A764,'Taxi in times'!$B$3684:$C$4389, 2, 0)), 'ICAO LTO Cycle times'!$D$8,VLOOKUP($A764,'Taxi in times'!$B$3684:$C$4389, 2, 0)*60)</f>
        <v>355.09859154929575</v>
      </c>
      <c r="T764" s="30">
        <f>IF(ISNA(VLOOKUP($A764,'Taxi in times'!$B$4389:$C$5084, 2, 0)), 'ICAO LTO Cycle times'!$D$8,VLOOKUP($A764,'Taxi in times'!$B$4389:$C$5084, 2, 0)*60)</f>
        <v>420</v>
      </c>
      <c r="U764" s="30">
        <f>IF(ISNA(VLOOKUP($A764,'Taxi in times'!$B$5085:$C$5749, 2, 0)), 'ICAO LTO Cycle times'!$D$8,VLOOKUP($A764,'Taxi in times'!$B$5085:$C$5749, 2, 0)*60)</f>
        <v>420</v>
      </c>
      <c r="V764" s="30">
        <f>IF(ISNA(VLOOKUP($A764,'Taxi in times'!$B$5750:$C$6509, 2, 0)), 'ICAO LTO Cycle times'!$D$8,VLOOKUP($A764,'Taxi in times'!$B$5750:$C$6509, 2, 0)*60)</f>
        <v>420</v>
      </c>
      <c r="W764" s="30">
        <f>IF(ISNA(VLOOKUP($A764,'Taxi in times'!$B$6510:$C$7239, 2, 0)), 'ICAO LTO Cycle times'!$D$8,VLOOKUP($A764,'Taxi in times'!$B$6510:$C$7239, 2, 0)*60)</f>
        <v>433.09090909090907</v>
      </c>
    </row>
    <row r="765" spans="1:23">
      <c r="A765" s="3" t="s">
        <v>1088</v>
      </c>
      <c r="B765" s="30">
        <f>IF(ISNA(VLOOKUP($A765,' Taxi out times'!$B$2:$C$483, 2, 0)), 'ICAO LTO Cycle times'!$D$7,VLOOKUP($A765,' Taxi out times'!$B$2:$C$483, 2, 0)*60)</f>
        <v>1140</v>
      </c>
      <c r="C765" s="30">
        <f>IF(ISNA(VLOOKUP($A765,' Taxi out times'!$B$484:$C$1071, 2, 0)), 'ICAO LTO Cycle times'!$D$7,VLOOKUP($A765,' Taxi out times'!$B$484:$C$1071, 2, 0)*60)</f>
        <v>1140</v>
      </c>
      <c r="D765" s="30">
        <f>IF(ISNA(VLOOKUP($A765,' Taxi out times'!$B$1072:$C$1692, 2, 0)), 'ICAO LTO Cycle times'!$D$7,VLOOKUP($A765,' Taxi out times'!$B$1072:$C$1692, 2, 0)*60)</f>
        <v>1140</v>
      </c>
      <c r="E765" s="30">
        <f>IF(ISNA(VLOOKUP($A765,' Taxi out times'!$B$1693:$C$2329, 2, 0)), 'ICAO LTO Cycle times'!$D$7,VLOOKUP($A765,' Taxi out times'!$B$1693:$C$2329, 2, 0)*60)</f>
        <v>1140</v>
      </c>
      <c r="F765" s="30">
        <f>IF(ISNA(VLOOKUP($A765,' Taxi out times'!$B$2330:$C$2997, 2, 0)), 'ICAO LTO Cycle times'!$D$7,VLOOKUP($A765,' Taxi out times'!$B$2330:$C$2997, 2, 0)*60)</f>
        <v>1140</v>
      </c>
      <c r="G765" s="30">
        <f>IF(ISNA(VLOOKUP($A765,' Taxi out times'!$B$2998:$C$3661, 2, 0)), 'ICAO LTO Cycle times'!$D$7,VLOOKUP($A765,' Taxi out times'!$B$2998:$C$3661, 2, 0)*60)</f>
        <v>1140</v>
      </c>
      <c r="H765" s="30">
        <f>IF(ISNA(VLOOKUP($A765,' Taxi out times'!$B$3662:$C$4362, 2, 0)), 'ICAO LTO Cycle times'!$D$7,VLOOKUP($A765,' Taxi out times'!$B$3662:$C$4362, 2, 0)*60)</f>
        <v>893.4545454545455</v>
      </c>
      <c r="I765" s="30">
        <f>IF(ISNA(VLOOKUP($A765,' Taxi out times'!$B$4363:$C$5052, 2, 0)), 'ICAO LTO Cycle times'!$D$7,VLOOKUP($A765,' Taxi out times'!$B$4363:$C$5052, 2, 0)*60)</f>
        <v>1140</v>
      </c>
      <c r="J765" s="30">
        <f>IF(ISNA(VLOOKUP($A765,' Taxi out times'!$B$5053:$C$5713, 2, 0)), 'ICAO LTO Cycle times'!$D$7,VLOOKUP($A765,' Taxi out times'!$B$5053:$C$5713, 2, 0)*60)</f>
        <v>1140</v>
      </c>
      <c r="K765" s="30">
        <f>IF(ISNA(VLOOKUP($A765,' Taxi out times'!$B$5714:$C$6466, 2, 0)), 'ICAO LTO Cycle times'!$D$7,VLOOKUP($A765,' Taxi out times'!$B$5713:$C$6466, 2, 0)*60)</f>
        <v>1140</v>
      </c>
      <c r="L765" s="30">
        <f>IF(ISNA(VLOOKUP($A765,' Taxi out times'!$B$6467:$C$7195, 2, 0)), 'ICAO LTO Cycle times'!$D$7,VLOOKUP($A765,' Taxi out times'!$B$6467:$C$7195, 2, 0)*60)</f>
        <v>1140</v>
      </c>
      <c r="M765" s="30">
        <f>IF(ISNA(VLOOKUP($A765,'Taxi in times'!$B$2:$C$483, 2, 0)), 'ICAO LTO Cycle times'!$D$8,VLOOKUP($A765,'Taxi in times'!$B$2:$C$483, 2, 0)*60)</f>
        <v>420</v>
      </c>
      <c r="N765" s="30">
        <f>IF(ISNA(VLOOKUP($A765,'Taxi in times'!$B$483:$C$1074, 2, 0)), 'ICAO LTO Cycle times'!$D$8,VLOOKUP($A765,'Taxi in times'!$B$483:$C$1074, 2, 0)*60)</f>
        <v>420</v>
      </c>
      <c r="O765" s="30">
        <f>IF(ISNA(VLOOKUP($A765,'Taxi in times'!$B$1074:$C$1700, 2, 0)), 'ICAO LTO Cycle times'!$D$8,VLOOKUP($A765,'Taxi in times'!$B$1074:$C$1700, 2, 0)*60)</f>
        <v>420</v>
      </c>
      <c r="P765" s="30">
        <f>IF(ISNA(VLOOKUP($A765,'Taxi in times'!$B$1700:$C$2346, 2, 0)), 'ICAO LTO Cycle times'!$D$8,VLOOKUP($A765,'Taxi in times'!$B$1700:$C$2346, 2, 0)*60)</f>
        <v>420</v>
      </c>
      <c r="Q765" s="30">
        <f>IF(ISNA(VLOOKUP($A765,'Taxi in times'!$B$2346:$C$3020, 2, 0)), 'ICAO LTO Cycle times'!$D$8,VLOOKUP($A765,'Taxi in times'!$B$2346:$C$3020, 2, 0)*60)</f>
        <v>420</v>
      </c>
      <c r="R765" s="30">
        <f>IF(ISNA(VLOOKUP($A765,'Taxi in times'!$B$3020:$C$3684, 2, 0)), 'ICAO LTO Cycle times'!$D$8,VLOOKUP($A765,'Taxi in times'!$B$3020:$C$3684, 2, 0)*60)</f>
        <v>420</v>
      </c>
      <c r="S765" s="30">
        <f>IF(ISNA(VLOOKUP($A765,'Taxi in times'!$B$3684:$C$4389, 2, 0)), 'ICAO LTO Cycle times'!$D$8,VLOOKUP($A765,'Taxi in times'!$B$3684:$C$4389, 2, 0)*60)</f>
        <v>364.90909090909093</v>
      </c>
      <c r="T765" s="30">
        <f>IF(ISNA(VLOOKUP($A765,'Taxi in times'!$B$4389:$C$5084, 2, 0)), 'ICAO LTO Cycle times'!$D$8,VLOOKUP($A765,'Taxi in times'!$B$4389:$C$5084, 2, 0)*60)</f>
        <v>420</v>
      </c>
      <c r="U765" s="30">
        <f>IF(ISNA(VLOOKUP($A765,'Taxi in times'!$B$5085:$C$5749, 2, 0)), 'ICAO LTO Cycle times'!$D$8,VLOOKUP($A765,'Taxi in times'!$B$5085:$C$5749, 2, 0)*60)</f>
        <v>420</v>
      </c>
      <c r="V765" s="30">
        <f>IF(ISNA(VLOOKUP($A765,'Taxi in times'!$B$5750:$C$6509, 2, 0)), 'ICAO LTO Cycle times'!$D$8,VLOOKUP($A765,'Taxi in times'!$B$5750:$C$6509, 2, 0)*60)</f>
        <v>420</v>
      </c>
      <c r="W765" s="30">
        <f>IF(ISNA(VLOOKUP($A765,'Taxi in times'!$B$6510:$C$7239, 2, 0)), 'ICAO LTO Cycle times'!$D$8,VLOOKUP($A765,'Taxi in times'!$B$6510:$C$7239, 2, 0)*60)</f>
        <v>420</v>
      </c>
    </row>
    <row r="766" spans="1:23">
      <c r="A766" s="3" t="s">
        <v>957</v>
      </c>
      <c r="B766" s="30">
        <f>IF(ISNA(VLOOKUP($A766,' Taxi out times'!$B$2:$C$483, 2, 0)), 'ICAO LTO Cycle times'!$D$7,VLOOKUP($A766,' Taxi out times'!$B$2:$C$483, 2, 0)*60)</f>
        <v>945.06607929515417</v>
      </c>
      <c r="C766" s="30">
        <f>IF(ISNA(VLOOKUP($A766,' Taxi out times'!$B$484:$C$1071, 2, 0)), 'ICAO LTO Cycle times'!$D$7,VLOOKUP($A766,' Taxi out times'!$B$484:$C$1071, 2, 0)*60)</f>
        <v>961.51048951048961</v>
      </c>
      <c r="D766" s="30">
        <f>IF(ISNA(VLOOKUP($A766,' Taxi out times'!$B$1072:$C$1692, 2, 0)), 'ICAO LTO Cycle times'!$D$7,VLOOKUP($A766,' Taxi out times'!$B$1072:$C$1692, 2, 0)*60)</f>
        <v>1075.4963680387409</v>
      </c>
      <c r="E766" s="30">
        <f>IF(ISNA(VLOOKUP($A766,' Taxi out times'!$B$1693:$C$2329, 2, 0)), 'ICAO LTO Cycle times'!$D$7,VLOOKUP($A766,' Taxi out times'!$B$1693:$C$2329, 2, 0)*60)</f>
        <v>1028.0583501006035</v>
      </c>
      <c r="F766" s="30">
        <f>IF(ISNA(VLOOKUP($A766,' Taxi out times'!$B$2330:$C$2997, 2, 0)), 'ICAO LTO Cycle times'!$D$7,VLOOKUP($A766,' Taxi out times'!$B$2330:$C$2997, 2, 0)*60)</f>
        <v>1024.2352941176471</v>
      </c>
      <c r="G766" s="30">
        <f>IF(ISNA(VLOOKUP($A766,' Taxi out times'!$B$2998:$C$3661, 2, 0)), 'ICAO LTO Cycle times'!$D$7,VLOOKUP($A766,' Taxi out times'!$B$2998:$C$3661, 2, 0)*60)</f>
        <v>1011.6738197424892</v>
      </c>
      <c r="H766" s="30">
        <f>IF(ISNA(VLOOKUP($A766,' Taxi out times'!$B$3662:$C$4362, 2, 0)), 'ICAO LTO Cycle times'!$D$7,VLOOKUP($A766,' Taxi out times'!$B$3662:$C$4362, 2, 0)*60)</f>
        <v>890.19305019305023</v>
      </c>
      <c r="I766" s="30">
        <f>IF(ISNA(VLOOKUP($A766,' Taxi out times'!$B$4363:$C$5052, 2, 0)), 'ICAO LTO Cycle times'!$D$7,VLOOKUP($A766,' Taxi out times'!$B$4363:$C$5052, 2, 0)*60)</f>
        <v>862.43181818181813</v>
      </c>
      <c r="J766" s="30">
        <f>IF(ISNA(VLOOKUP($A766,' Taxi out times'!$B$5053:$C$5713, 2, 0)), 'ICAO LTO Cycle times'!$D$7,VLOOKUP($A766,' Taxi out times'!$B$5053:$C$5713, 2, 0)*60)</f>
        <v>829.70267218667675</v>
      </c>
      <c r="K766" s="30">
        <f>IF(ISNA(VLOOKUP($A766,' Taxi out times'!$B$5714:$C$6466, 2, 0)), 'ICAO LTO Cycle times'!$D$7,VLOOKUP($A766,' Taxi out times'!$B$5713:$C$6466, 2, 0)*60)</f>
        <v>915.6730038022813</v>
      </c>
      <c r="L766" s="30">
        <f>IF(ISNA(VLOOKUP($A766,' Taxi out times'!$B$6467:$C$7195, 2, 0)), 'ICAO LTO Cycle times'!$D$7,VLOOKUP($A766,' Taxi out times'!$B$6467:$C$7195, 2, 0)*60)</f>
        <v>904.26303854875289</v>
      </c>
      <c r="M766" s="30">
        <f>IF(ISNA(VLOOKUP($A766,'Taxi in times'!$B$2:$C$483, 2, 0)), 'ICAO LTO Cycle times'!$D$8,VLOOKUP($A766,'Taxi in times'!$B$2:$C$483, 2, 0)*60)</f>
        <v>452.3440860215054</v>
      </c>
      <c r="N766" s="30">
        <f>IF(ISNA(VLOOKUP($A766,'Taxi in times'!$B$483:$C$1074, 2, 0)), 'ICAO LTO Cycle times'!$D$8,VLOOKUP($A766,'Taxi in times'!$B$483:$C$1074, 2, 0)*60)</f>
        <v>451.7043121149897</v>
      </c>
      <c r="O766" s="30">
        <f>IF(ISNA(VLOOKUP($A766,'Taxi in times'!$B$1074:$C$1700, 2, 0)), 'ICAO LTO Cycle times'!$D$8,VLOOKUP($A766,'Taxi in times'!$B$1074:$C$1700, 2, 0)*60)</f>
        <v>479.85790408525753</v>
      </c>
      <c r="P766" s="30">
        <f>IF(ISNA(VLOOKUP($A766,'Taxi in times'!$B$1700:$C$2346, 2, 0)), 'ICAO LTO Cycle times'!$D$8,VLOOKUP($A766,'Taxi in times'!$B$1700:$C$2346, 2, 0)*60)</f>
        <v>451.31075110456555</v>
      </c>
      <c r="Q766" s="30">
        <f>IF(ISNA(VLOOKUP($A766,'Taxi in times'!$B$2346:$C$3020, 2, 0)), 'ICAO LTO Cycle times'!$D$8,VLOOKUP($A766,'Taxi in times'!$B$2346:$C$3020, 2, 0)*60)</f>
        <v>469.19417475728153</v>
      </c>
      <c r="R766" s="30">
        <f>IF(ISNA(VLOOKUP($A766,'Taxi in times'!$B$3020:$C$3684, 2, 0)), 'ICAO LTO Cycle times'!$D$8,VLOOKUP($A766,'Taxi in times'!$B$3020:$C$3684, 2, 0)*60)</f>
        <v>449.54929577464787</v>
      </c>
      <c r="S766" s="30">
        <f>IF(ISNA(VLOOKUP($A766,'Taxi in times'!$B$3684:$C$4389, 2, 0)), 'ICAO LTO Cycle times'!$D$8,VLOOKUP($A766,'Taxi in times'!$B$3684:$C$4389, 2, 0)*60)</f>
        <v>439.51344430217671</v>
      </c>
      <c r="T766" s="30">
        <f>IF(ISNA(VLOOKUP($A766,'Taxi in times'!$B$4389:$C$5084, 2, 0)), 'ICAO LTO Cycle times'!$D$8,VLOOKUP($A766,'Taxi in times'!$B$4389:$C$5084, 2, 0)*60)</f>
        <v>482.20872865275146</v>
      </c>
      <c r="U766" s="30">
        <f>IF(ISNA(VLOOKUP($A766,'Taxi in times'!$B$5085:$C$5749, 2, 0)), 'ICAO LTO Cycle times'!$D$8,VLOOKUP($A766,'Taxi in times'!$B$5085:$C$5749, 2, 0)*60)</f>
        <v>412.14446952595938</v>
      </c>
      <c r="V766" s="30">
        <f>IF(ISNA(VLOOKUP($A766,'Taxi in times'!$B$5750:$C$6509, 2, 0)), 'ICAO LTO Cycle times'!$D$8,VLOOKUP($A766,'Taxi in times'!$B$5750:$C$6509, 2, 0)*60)</f>
        <v>419.12240184757508</v>
      </c>
      <c r="W766" s="30">
        <f>IF(ISNA(VLOOKUP($A766,'Taxi in times'!$B$6510:$C$7239, 2, 0)), 'ICAO LTO Cycle times'!$D$8,VLOOKUP($A766,'Taxi in times'!$B$6510:$C$7239, 2, 0)*60)</f>
        <v>422.46165644171776</v>
      </c>
    </row>
    <row r="767" spans="1:23">
      <c r="A767" s="3" t="s">
        <v>1321</v>
      </c>
      <c r="B767" s="30">
        <f>IF(ISNA(VLOOKUP($A767,' Taxi out times'!$B$2:$C$483, 2, 0)), 'ICAO LTO Cycle times'!$D$7,VLOOKUP($A767,' Taxi out times'!$B$2:$C$483, 2, 0)*60)</f>
        <v>1140</v>
      </c>
      <c r="C767" s="30">
        <f>IF(ISNA(VLOOKUP($A767,' Taxi out times'!$B$484:$C$1071, 2, 0)), 'ICAO LTO Cycle times'!$D$7,VLOOKUP($A767,' Taxi out times'!$B$484:$C$1071, 2, 0)*60)</f>
        <v>1140</v>
      </c>
      <c r="D767" s="30">
        <f>IF(ISNA(VLOOKUP($A767,' Taxi out times'!$B$1072:$C$1692, 2, 0)), 'ICAO LTO Cycle times'!$D$7,VLOOKUP($A767,' Taxi out times'!$B$1072:$C$1692, 2, 0)*60)</f>
        <v>1140</v>
      </c>
      <c r="E767" s="30">
        <f>IF(ISNA(VLOOKUP($A767,' Taxi out times'!$B$1693:$C$2329, 2, 0)), 'ICAO LTO Cycle times'!$D$7,VLOOKUP($A767,' Taxi out times'!$B$1693:$C$2329, 2, 0)*60)</f>
        <v>1140</v>
      </c>
      <c r="F767" s="30">
        <f>IF(ISNA(VLOOKUP($A767,' Taxi out times'!$B$2330:$C$2997, 2, 0)), 'ICAO LTO Cycle times'!$D$7,VLOOKUP($A767,' Taxi out times'!$B$2330:$C$2997, 2, 0)*60)</f>
        <v>1140</v>
      </c>
      <c r="G767" s="30">
        <f>IF(ISNA(VLOOKUP($A767,' Taxi out times'!$B$2998:$C$3661, 2, 0)), 'ICAO LTO Cycle times'!$D$7,VLOOKUP($A767,' Taxi out times'!$B$2998:$C$3661, 2, 0)*60)</f>
        <v>1140</v>
      </c>
      <c r="H767" s="30">
        <f>IF(ISNA(VLOOKUP($A767,' Taxi out times'!$B$3662:$C$4362, 2, 0)), 'ICAO LTO Cycle times'!$D$7,VLOOKUP($A767,' Taxi out times'!$B$3662:$C$4362, 2, 0)*60)</f>
        <v>1140</v>
      </c>
      <c r="I767" s="30">
        <f>IF(ISNA(VLOOKUP($A767,' Taxi out times'!$B$4363:$C$5052, 2, 0)), 'ICAO LTO Cycle times'!$D$7,VLOOKUP($A767,' Taxi out times'!$B$4363:$C$5052, 2, 0)*60)</f>
        <v>1140</v>
      </c>
      <c r="J767" s="30">
        <f>IF(ISNA(VLOOKUP($A767,' Taxi out times'!$B$5053:$C$5713, 2, 0)), 'ICAO LTO Cycle times'!$D$7,VLOOKUP($A767,' Taxi out times'!$B$5053:$C$5713, 2, 0)*60)</f>
        <v>1140</v>
      </c>
      <c r="K767" s="30">
        <f>IF(ISNA(VLOOKUP($A767,' Taxi out times'!$B$5714:$C$6466, 2, 0)), 'ICAO LTO Cycle times'!$D$7,VLOOKUP($A767,' Taxi out times'!$B$5713:$C$6466, 2, 0)*60)</f>
        <v>837.17647058823536</v>
      </c>
      <c r="L767" s="30">
        <f>IF(ISNA(VLOOKUP($A767,' Taxi out times'!$B$6467:$C$7195, 2, 0)), 'ICAO LTO Cycle times'!$D$7,VLOOKUP($A767,' Taxi out times'!$B$6467:$C$7195, 2, 0)*60)</f>
        <v>729.93103448275861</v>
      </c>
      <c r="M767" s="30">
        <f>IF(ISNA(VLOOKUP($A767,'Taxi in times'!$B$2:$C$483, 2, 0)), 'ICAO LTO Cycle times'!$D$8,VLOOKUP($A767,'Taxi in times'!$B$2:$C$483, 2, 0)*60)</f>
        <v>420</v>
      </c>
      <c r="N767" s="30">
        <f>IF(ISNA(VLOOKUP($A767,'Taxi in times'!$B$483:$C$1074, 2, 0)), 'ICAO LTO Cycle times'!$D$8,VLOOKUP($A767,'Taxi in times'!$B$483:$C$1074, 2, 0)*60)</f>
        <v>420</v>
      </c>
      <c r="O767" s="30">
        <f>IF(ISNA(VLOOKUP($A767,'Taxi in times'!$B$1074:$C$1700, 2, 0)), 'ICAO LTO Cycle times'!$D$8,VLOOKUP($A767,'Taxi in times'!$B$1074:$C$1700, 2, 0)*60)</f>
        <v>420</v>
      </c>
      <c r="P767" s="30">
        <f>IF(ISNA(VLOOKUP($A767,'Taxi in times'!$B$1700:$C$2346, 2, 0)), 'ICAO LTO Cycle times'!$D$8,VLOOKUP($A767,'Taxi in times'!$B$1700:$C$2346, 2, 0)*60)</f>
        <v>420</v>
      </c>
      <c r="Q767" s="30">
        <f>IF(ISNA(VLOOKUP($A767,'Taxi in times'!$B$2346:$C$3020, 2, 0)), 'ICAO LTO Cycle times'!$D$8,VLOOKUP($A767,'Taxi in times'!$B$2346:$C$3020, 2, 0)*60)</f>
        <v>420</v>
      </c>
      <c r="R767" s="30">
        <f>IF(ISNA(VLOOKUP($A767,'Taxi in times'!$B$3020:$C$3684, 2, 0)), 'ICAO LTO Cycle times'!$D$8,VLOOKUP($A767,'Taxi in times'!$B$3020:$C$3684, 2, 0)*60)</f>
        <v>420</v>
      </c>
      <c r="S767" s="30">
        <f>IF(ISNA(VLOOKUP($A767,'Taxi in times'!$B$3684:$C$4389, 2, 0)), 'ICAO LTO Cycle times'!$D$8,VLOOKUP($A767,'Taxi in times'!$B$3684:$C$4389, 2, 0)*60)</f>
        <v>420</v>
      </c>
      <c r="T767" s="30">
        <f>IF(ISNA(VLOOKUP($A767,'Taxi in times'!$B$4389:$C$5084, 2, 0)), 'ICAO LTO Cycle times'!$D$8,VLOOKUP($A767,'Taxi in times'!$B$4389:$C$5084, 2, 0)*60)</f>
        <v>420</v>
      </c>
      <c r="U767" s="30">
        <f>IF(ISNA(VLOOKUP($A767,'Taxi in times'!$B$5085:$C$5749, 2, 0)), 'ICAO LTO Cycle times'!$D$8,VLOOKUP($A767,'Taxi in times'!$B$5085:$C$5749, 2, 0)*60)</f>
        <v>420</v>
      </c>
      <c r="V767" s="30">
        <f>IF(ISNA(VLOOKUP($A767,'Taxi in times'!$B$5750:$C$6509, 2, 0)), 'ICAO LTO Cycle times'!$D$8,VLOOKUP($A767,'Taxi in times'!$B$5750:$C$6509, 2, 0)*60)</f>
        <v>420</v>
      </c>
      <c r="W767" s="30">
        <f>IF(ISNA(VLOOKUP($A767,'Taxi in times'!$B$6510:$C$7239, 2, 0)), 'ICAO LTO Cycle times'!$D$8,VLOOKUP($A767,'Taxi in times'!$B$6510:$C$7239, 2, 0)*60)</f>
        <v>420</v>
      </c>
    </row>
    <row r="768" spans="1:23">
      <c r="A768" s="3" t="s">
        <v>1089</v>
      </c>
      <c r="B768" s="30">
        <f>IF(ISNA(VLOOKUP($A768,' Taxi out times'!$B$2:$C$483, 2, 0)), 'ICAO LTO Cycle times'!$D$7,VLOOKUP($A768,' Taxi out times'!$B$2:$C$483, 2, 0)*60)</f>
        <v>1140</v>
      </c>
      <c r="C768" s="30">
        <f>IF(ISNA(VLOOKUP($A768,' Taxi out times'!$B$484:$C$1071, 2, 0)), 'ICAO LTO Cycle times'!$D$7,VLOOKUP($A768,' Taxi out times'!$B$484:$C$1071, 2, 0)*60)</f>
        <v>1140</v>
      </c>
      <c r="D768" s="30">
        <f>IF(ISNA(VLOOKUP($A768,' Taxi out times'!$B$1072:$C$1692, 2, 0)), 'ICAO LTO Cycle times'!$D$7,VLOOKUP($A768,' Taxi out times'!$B$1072:$C$1692, 2, 0)*60)</f>
        <v>1140</v>
      </c>
      <c r="E768" s="30">
        <f>IF(ISNA(VLOOKUP($A768,' Taxi out times'!$B$1693:$C$2329, 2, 0)), 'ICAO LTO Cycle times'!$D$7,VLOOKUP($A768,' Taxi out times'!$B$1693:$C$2329, 2, 0)*60)</f>
        <v>1140</v>
      </c>
      <c r="F768" s="30">
        <f>IF(ISNA(VLOOKUP($A768,' Taxi out times'!$B$2330:$C$2997, 2, 0)), 'ICAO LTO Cycle times'!$D$7,VLOOKUP($A768,' Taxi out times'!$B$2330:$C$2997, 2, 0)*60)</f>
        <v>1140</v>
      </c>
      <c r="G768" s="30">
        <f>IF(ISNA(VLOOKUP($A768,' Taxi out times'!$B$2998:$C$3661, 2, 0)), 'ICAO LTO Cycle times'!$D$7,VLOOKUP($A768,' Taxi out times'!$B$2998:$C$3661, 2, 0)*60)</f>
        <v>1140</v>
      </c>
      <c r="H768" s="30">
        <f>IF(ISNA(VLOOKUP($A768,' Taxi out times'!$B$3662:$C$4362, 2, 0)), 'ICAO LTO Cycle times'!$D$7,VLOOKUP($A768,' Taxi out times'!$B$3662:$C$4362, 2, 0)*60)</f>
        <v>946.12612612612611</v>
      </c>
      <c r="I768" s="30">
        <f>IF(ISNA(VLOOKUP($A768,' Taxi out times'!$B$4363:$C$5052, 2, 0)), 'ICAO LTO Cycle times'!$D$7,VLOOKUP($A768,' Taxi out times'!$B$4363:$C$5052, 2, 0)*60)</f>
        <v>939.94029850746267</v>
      </c>
      <c r="J768" s="30">
        <f>IF(ISNA(VLOOKUP($A768,' Taxi out times'!$B$5053:$C$5713, 2, 0)), 'ICAO LTO Cycle times'!$D$7,VLOOKUP($A768,' Taxi out times'!$B$5053:$C$5713, 2, 0)*60)</f>
        <v>1082.7108433734938</v>
      </c>
      <c r="K768" s="30">
        <f>IF(ISNA(VLOOKUP($A768,' Taxi out times'!$B$5714:$C$6466, 2, 0)), 'ICAO LTO Cycle times'!$D$7,VLOOKUP($A768,' Taxi out times'!$B$5713:$C$6466, 2, 0)*60)</f>
        <v>1176.6359447004609</v>
      </c>
      <c r="L768" s="30">
        <f>IF(ISNA(VLOOKUP($A768,' Taxi out times'!$B$6467:$C$7195, 2, 0)), 'ICAO LTO Cycle times'!$D$7,VLOOKUP($A768,' Taxi out times'!$B$6467:$C$7195, 2, 0)*60)</f>
        <v>1164.235807860262</v>
      </c>
      <c r="M768" s="30">
        <f>IF(ISNA(VLOOKUP($A768,'Taxi in times'!$B$2:$C$483, 2, 0)), 'ICAO LTO Cycle times'!$D$8,VLOOKUP($A768,'Taxi in times'!$B$2:$C$483, 2, 0)*60)</f>
        <v>420</v>
      </c>
      <c r="N768" s="30">
        <f>IF(ISNA(VLOOKUP($A768,'Taxi in times'!$B$483:$C$1074, 2, 0)), 'ICAO LTO Cycle times'!$D$8,VLOOKUP($A768,'Taxi in times'!$B$483:$C$1074, 2, 0)*60)</f>
        <v>420</v>
      </c>
      <c r="O768" s="30">
        <f>IF(ISNA(VLOOKUP($A768,'Taxi in times'!$B$1074:$C$1700, 2, 0)), 'ICAO LTO Cycle times'!$D$8,VLOOKUP($A768,'Taxi in times'!$B$1074:$C$1700, 2, 0)*60)</f>
        <v>420</v>
      </c>
      <c r="P768" s="30">
        <f>IF(ISNA(VLOOKUP($A768,'Taxi in times'!$B$1700:$C$2346, 2, 0)), 'ICAO LTO Cycle times'!$D$8,VLOOKUP($A768,'Taxi in times'!$B$1700:$C$2346, 2, 0)*60)</f>
        <v>420</v>
      </c>
      <c r="Q768" s="30">
        <f>IF(ISNA(VLOOKUP($A768,'Taxi in times'!$B$2346:$C$3020, 2, 0)), 'ICAO LTO Cycle times'!$D$8,VLOOKUP($A768,'Taxi in times'!$B$2346:$C$3020, 2, 0)*60)</f>
        <v>420</v>
      </c>
      <c r="R768" s="30">
        <f>IF(ISNA(VLOOKUP($A768,'Taxi in times'!$B$3020:$C$3684, 2, 0)), 'ICAO LTO Cycle times'!$D$8,VLOOKUP($A768,'Taxi in times'!$B$3020:$C$3684, 2, 0)*60)</f>
        <v>420</v>
      </c>
      <c r="S768" s="30">
        <f>IF(ISNA(VLOOKUP($A768,'Taxi in times'!$B$3684:$C$4389, 2, 0)), 'ICAO LTO Cycle times'!$D$8,VLOOKUP($A768,'Taxi in times'!$B$3684:$C$4389, 2, 0)*60)</f>
        <v>489.60725075528694</v>
      </c>
      <c r="T768" s="30">
        <f>IF(ISNA(VLOOKUP($A768,'Taxi in times'!$B$4389:$C$5084, 2, 0)), 'ICAO LTO Cycle times'!$D$8,VLOOKUP($A768,'Taxi in times'!$B$4389:$C$5084, 2, 0)*60)</f>
        <v>484.11940298507466</v>
      </c>
      <c r="U768" s="30">
        <f>IF(ISNA(VLOOKUP($A768,'Taxi in times'!$B$5085:$C$5749, 2, 0)), 'ICAO LTO Cycle times'!$D$8,VLOOKUP($A768,'Taxi in times'!$B$5085:$C$5749, 2, 0)*60)</f>
        <v>510.99697885196377</v>
      </c>
      <c r="V768" s="30">
        <f>IF(ISNA(VLOOKUP($A768,'Taxi in times'!$B$5750:$C$6509, 2, 0)), 'ICAO LTO Cycle times'!$D$8,VLOOKUP($A768,'Taxi in times'!$B$5750:$C$6509, 2, 0)*60)</f>
        <v>541.66666666666674</v>
      </c>
      <c r="W768" s="30">
        <f>IF(ISNA(VLOOKUP($A768,'Taxi in times'!$B$6510:$C$7239, 2, 0)), 'ICAO LTO Cycle times'!$D$8,VLOOKUP($A768,'Taxi in times'!$B$6510:$C$7239, 2, 0)*60)</f>
        <v>513.3039647577092</v>
      </c>
    </row>
    <row r="769" spans="1:23">
      <c r="A769" s="3" t="s">
        <v>1090</v>
      </c>
      <c r="B769" s="30">
        <f>IF(ISNA(VLOOKUP($A769,' Taxi out times'!$B$2:$C$483, 2, 0)), 'ICAO LTO Cycle times'!$D$7,VLOOKUP($A769,' Taxi out times'!$B$2:$C$483, 2, 0)*60)</f>
        <v>1140</v>
      </c>
      <c r="C769" s="30">
        <f>IF(ISNA(VLOOKUP($A769,' Taxi out times'!$B$484:$C$1071, 2, 0)), 'ICAO LTO Cycle times'!$D$7,VLOOKUP($A769,' Taxi out times'!$B$484:$C$1071, 2, 0)*60)</f>
        <v>1140</v>
      </c>
      <c r="D769" s="30">
        <f>IF(ISNA(VLOOKUP($A769,' Taxi out times'!$B$1072:$C$1692, 2, 0)), 'ICAO LTO Cycle times'!$D$7,VLOOKUP($A769,' Taxi out times'!$B$1072:$C$1692, 2, 0)*60)</f>
        <v>1140</v>
      </c>
      <c r="E769" s="30">
        <f>IF(ISNA(VLOOKUP($A769,' Taxi out times'!$B$1693:$C$2329, 2, 0)), 'ICAO LTO Cycle times'!$D$7,VLOOKUP($A769,' Taxi out times'!$B$1693:$C$2329, 2, 0)*60)</f>
        <v>1140</v>
      </c>
      <c r="F769" s="30">
        <f>IF(ISNA(VLOOKUP($A769,' Taxi out times'!$B$2330:$C$2997, 2, 0)), 'ICAO LTO Cycle times'!$D$7,VLOOKUP($A769,' Taxi out times'!$B$2330:$C$2997, 2, 0)*60)</f>
        <v>1140</v>
      </c>
      <c r="G769" s="30">
        <f>IF(ISNA(VLOOKUP($A769,' Taxi out times'!$B$2998:$C$3661, 2, 0)), 'ICAO LTO Cycle times'!$D$7,VLOOKUP($A769,' Taxi out times'!$B$2998:$C$3661, 2, 0)*60)</f>
        <v>1140</v>
      </c>
      <c r="H769" s="30">
        <f>IF(ISNA(VLOOKUP($A769,' Taxi out times'!$B$3662:$C$4362, 2, 0)), 'ICAO LTO Cycle times'!$D$7,VLOOKUP($A769,' Taxi out times'!$B$3662:$C$4362, 2, 0)*60)</f>
        <v>814.60750853242325</v>
      </c>
      <c r="I769" s="30">
        <f>IF(ISNA(VLOOKUP($A769,' Taxi out times'!$B$4363:$C$5052, 2, 0)), 'ICAO LTO Cycle times'!$D$7,VLOOKUP($A769,' Taxi out times'!$B$4363:$C$5052, 2, 0)*60)</f>
        <v>768.50649350649348</v>
      </c>
      <c r="J769" s="30">
        <f>IF(ISNA(VLOOKUP($A769,' Taxi out times'!$B$5053:$C$5713, 2, 0)), 'ICAO LTO Cycle times'!$D$7,VLOOKUP($A769,' Taxi out times'!$B$5053:$C$5713, 2, 0)*60)</f>
        <v>808.95833333333337</v>
      </c>
      <c r="K769" s="30">
        <f>IF(ISNA(VLOOKUP($A769,' Taxi out times'!$B$5714:$C$6466, 2, 0)), 'ICAO LTO Cycle times'!$D$7,VLOOKUP($A769,' Taxi out times'!$B$5713:$C$6466, 2, 0)*60)</f>
        <v>829.66887417218538</v>
      </c>
      <c r="L769" s="30">
        <f>IF(ISNA(VLOOKUP($A769,' Taxi out times'!$B$6467:$C$7195, 2, 0)), 'ICAO LTO Cycle times'!$D$7,VLOOKUP($A769,' Taxi out times'!$B$6467:$C$7195, 2, 0)*60)</f>
        <v>811.83673469387759</v>
      </c>
      <c r="M769" s="30">
        <f>IF(ISNA(VLOOKUP($A769,'Taxi in times'!$B$2:$C$483, 2, 0)), 'ICAO LTO Cycle times'!$D$8,VLOOKUP($A769,'Taxi in times'!$B$2:$C$483, 2, 0)*60)</f>
        <v>420</v>
      </c>
      <c r="N769" s="30">
        <f>IF(ISNA(VLOOKUP($A769,'Taxi in times'!$B$483:$C$1074, 2, 0)), 'ICAO LTO Cycle times'!$D$8,VLOOKUP($A769,'Taxi in times'!$B$483:$C$1074, 2, 0)*60)</f>
        <v>420</v>
      </c>
      <c r="O769" s="30">
        <f>IF(ISNA(VLOOKUP($A769,'Taxi in times'!$B$1074:$C$1700, 2, 0)), 'ICAO LTO Cycle times'!$D$8,VLOOKUP($A769,'Taxi in times'!$B$1074:$C$1700, 2, 0)*60)</f>
        <v>420</v>
      </c>
      <c r="P769" s="30">
        <f>IF(ISNA(VLOOKUP($A769,'Taxi in times'!$B$1700:$C$2346, 2, 0)), 'ICAO LTO Cycle times'!$D$8,VLOOKUP($A769,'Taxi in times'!$B$1700:$C$2346, 2, 0)*60)</f>
        <v>420</v>
      </c>
      <c r="Q769" s="30">
        <f>IF(ISNA(VLOOKUP($A769,'Taxi in times'!$B$2346:$C$3020, 2, 0)), 'ICAO LTO Cycle times'!$D$8,VLOOKUP($A769,'Taxi in times'!$B$2346:$C$3020, 2, 0)*60)</f>
        <v>420</v>
      </c>
      <c r="R769" s="30">
        <f>IF(ISNA(VLOOKUP($A769,'Taxi in times'!$B$3020:$C$3684, 2, 0)), 'ICAO LTO Cycle times'!$D$8,VLOOKUP($A769,'Taxi in times'!$B$3020:$C$3684, 2, 0)*60)</f>
        <v>420</v>
      </c>
      <c r="S769" s="30">
        <f>IF(ISNA(VLOOKUP($A769,'Taxi in times'!$B$3684:$C$4389, 2, 0)), 'ICAO LTO Cycle times'!$D$8,VLOOKUP($A769,'Taxi in times'!$B$3684:$C$4389, 2, 0)*60)</f>
        <v>427.39726027397262</v>
      </c>
      <c r="T769" s="30">
        <f>IF(ISNA(VLOOKUP($A769,'Taxi in times'!$B$4389:$C$5084, 2, 0)), 'ICAO LTO Cycle times'!$D$8,VLOOKUP($A769,'Taxi in times'!$B$4389:$C$5084, 2, 0)*60)</f>
        <v>432.42718446601941</v>
      </c>
      <c r="U769" s="30">
        <f>IF(ISNA(VLOOKUP($A769,'Taxi in times'!$B$5085:$C$5749, 2, 0)), 'ICAO LTO Cycle times'!$D$8,VLOOKUP($A769,'Taxi in times'!$B$5085:$C$5749, 2, 0)*60)</f>
        <v>455.7491289198606</v>
      </c>
      <c r="V769" s="30">
        <f>IF(ISNA(VLOOKUP($A769,'Taxi in times'!$B$5750:$C$6509, 2, 0)), 'ICAO LTO Cycle times'!$D$8,VLOOKUP($A769,'Taxi in times'!$B$5750:$C$6509, 2, 0)*60)</f>
        <v>568.6092715231789</v>
      </c>
      <c r="W769" s="30">
        <f>IF(ISNA(VLOOKUP($A769,'Taxi in times'!$B$6510:$C$7239, 2, 0)), 'ICAO LTO Cycle times'!$D$8,VLOOKUP($A769,'Taxi in times'!$B$6510:$C$7239, 2, 0)*60)</f>
        <v>417.31958762886597</v>
      </c>
    </row>
    <row r="770" spans="1:23">
      <c r="A770" s="3" t="s">
        <v>1305</v>
      </c>
      <c r="B770" s="30">
        <f>IF(ISNA(VLOOKUP($A770,' Taxi out times'!$B$2:$C$483, 2, 0)), 'ICAO LTO Cycle times'!$D$7,VLOOKUP($A770,' Taxi out times'!$B$2:$C$483, 2, 0)*60)</f>
        <v>1140</v>
      </c>
      <c r="C770" s="30">
        <f>IF(ISNA(VLOOKUP($A770,' Taxi out times'!$B$484:$C$1071, 2, 0)), 'ICAO LTO Cycle times'!$D$7,VLOOKUP($A770,' Taxi out times'!$B$484:$C$1071, 2, 0)*60)</f>
        <v>1140</v>
      </c>
      <c r="D770" s="30">
        <f>IF(ISNA(VLOOKUP($A770,' Taxi out times'!$B$1072:$C$1692, 2, 0)), 'ICAO LTO Cycle times'!$D$7,VLOOKUP($A770,' Taxi out times'!$B$1072:$C$1692, 2, 0)*60)</f>
        <v>1140</v>
      </c>
      <c r="E770" s="30">
        <f>IF(ISNA(VLOOKUP($A770,' Taxi out times'!$B$1693:$C$2329, 2, 0)), 'ICAO LTO Cycle times'!$D$7,VLOOKUP($A770,' Taxi out times'!$B$1693:$C$2329, 2, 0)*60)</f>
        <v>1140</v>
      </c>
      <c r="F770" s="30">
        <f>IF(ISNA(VLOOKUP($A770,' Taxi out times'!$B$2330:$C$2997, 2, 0)), 'ICAO LTO Cycle times'!$D$7,VLOOKUP($A770,' Taxi out times'!$B$2330:$C$2997, 2, 0)*60)</f>
        <v>1140</v>
      </c>
      <c r="G770" s="30">
        <f>IF(ISNA(VLOOKUP($A770,' Taxi out times'!$B$2998:$C$3661, 2, 0)), 'ICAO LTO Cycle times'!$D$7,VLOOKUP($A770,' Taxi out times'!$B$2998:$C$3661, 2, 0)*60)</f>
        <v>1140</v>
      </c>
      <c r="H770" s="30">
        <f>IF(ISNA(VLOOKUP($A770,' Taxi out times'!$B$3662:$C$4362, 2, 0)), 'ICAO LTO Cycle times'!$D$7,VLOOKUP($A770,' Taxi out times'!$B$3662:$C$4362, 2, 0)*60)</f>
        <v>1140</v>
      </c>
      <c r="I770" s="30">
        <f>IF(ISNA(VLOOKUP($A770,' Taxi out times'!$B$4363:$C$5052, 2, 0)), 'ICAO LTO Cycle times'!$D$7,VLOOKUP($A770,' Taxi out times'!$B$4363:$C$5052, 2, 0)*60)</f>
        <v>1140</v>
      </c>
      <c r="J770" s="30">
        <f>IF(ISNA(VLOOKUP($A770,' Taxi out times'!$B$5053:$C$5713, 2, 0)), 'ICAO LTO Cycle times'!$D$7,VLOOKUP($A770,' Taxi out times'!$B$5053:$C$5713, 2, 0)*60)</f>
        <v>1140</v>
      </c>
      <c r="K770" s="30">
        <f>IF(ISNA(VLOOKUP($A770,' Taxi out times'!$B$5714:$C$6466, 2, 0)), 'ICAO LTO Cycle times'!$D$7,VLOOKUP($A770,' Taxi out times'!$B$5713:$C$6466, 2, 0)*60)</f>
        <v>1140</v>
      </c>
      <c r="L770" s="30">
        <f>IF(ISNA(VLOOKUP($A770,' Taxi out times'!$B$6467:$C$7195, 2, 0)), 'ICAO LTO Cycle times'!$D$7,VLOOKUP($A770,' Taxi out times'!$B$6467:$C$7195, 2, 0)*60)</f>
        <v>1140</v>
      </c>
      <c r="M770" s="30">
        <f>IF(ISNA(VLOOKUP($A770,'Taxi in times'!$B$2:$C$483, 2, 0)), 'ICAO LTO Cycle times'!$D$8,VLOOKUP($A770,'Taxi in times'!$B$2:$C$483, 2, 0)*60)</f>
        <v>420</v>
      </c>
      <c r="N770" s="30">
        <f>IF(ISNA(VLOOKUP($A770,'Taxi in times'!$B$483:$C$1074, 2, 0)), 'ICAO LTO Cycle times'!$D$8,VLOOKUP($A770,'Taxi in times'!$B$483:$C$1074, 2, 0)*60)</f>
        <v>420</v>
      </c>
      <c r="O770" s="30">
        <f>IF(ISNA(VLOOKUP($A770,'Taxi in times'!$B$1074:$C$1700, 2, 0)), 'ICAO LTO Cycle times'!$D$8,VLOOKUP($A770,'Taxi in times'!$B$1074:$C$1700, 2, 0)*60)</f>
        <v>420</v>
      </c>
      <c r="P770" s="30">
        <f>IF(ISNA(VLOOKUP($A770,'Taxi in times'!$B$1700:$C$2346, 2, 0)), 'ICAO LTO Cycle times'!$D$8,VLOOKUP($A770,'Taxi in times'!$B$1700:$C$2346, 2, 0)*60)</f>
        <v>420</v>
      </c>
      <c r="Q770" s="30">
        <f>IF(ISNA(VLOOKUP($A770,'Taxi in times'!$B$2346:$C$3020, 2, 0)), 'ICAO LTO Cycle times'!$D$8,VLOOKUP($A770,'Taxi in times'!$B$2346:$C$3020, 2, 0)*60)</f>
        <v>420</v>
      </c>
      <c r="R770" s="30">
        <f>IF(ISNA(VLOOKUP($A770,'Taxi in times'!$B$3020:$C$3684, 2, 0)), 'ICAO LTO Cycle times'!$D$8,VLOOKUP($A770,'Taxi in times'!$B$3020:$C$3684, 2, 0)*60)</f>
        <v>420</v>
      </c>
      <c r="S770" s="30">
        <f>IF(ISNA(VLOOKUP($A770,'Taxi in times'!$B$3684:$C$4389, 2, 0)), 'ICAO LTO Cycle times'!$D$8,VLOOKUP($A770,'Taxi in times'!$B$3684:$C$4389, 2, 0)*60)</f>
        <v>420</v>
      </c>
      <c r="T770" s="30">
        <f>IF(ISNA(VLOOKUP($A770,'Taxi in times'!$B$4389:$C$5084, 2, 0)), 'ICAO LTO Cycle times'!$D$8,VLOOKUP($A770,'Taxi in times'!$B$4389:$C$5084, 2, 0)*60)</f>
        <v>420</v>
      </c>
      <c r="U770" s="30">
        <f>IF(ISNA(VLOOKUP($A770,'Taxi in times'!$B$5085:$C$5749, 2, 0)), 'ICAO LTO Cycle times'!$D$8,VLOOKUP($A770,'Taxi in times'!$B$5085:$C$5749, 2, 0)*60)</f>
        <v>420</v>
      </c>
      <c r="V770" s="30">
        <f>IF(ISNA(VLOOKUP($A770,'Taxi in times'!$B$5750:$C$6509, 2, 0)), 'ICAO LTO Cycle times'!$D$8,VLOOKUP($A770,'Taxi in times'!$B$5750:$C$6509, 2, 0)*60)</f>
        <v>444.54545454545456</v>
      </c>
      <c r="W770" s="30">
        <f>IF(ISNA(VLOOKUP($A770,'Taxi in times'!$B$6510:$C$7239, 2, 0)), 'ICAO LTO Cycle times'!$D$8,VLOOKUP($A770,'Taxi in times'!$B$6510:$C$7239, 2, 0)*60)</f>
        <v>412.9655172413793</v>
      </c>
    </row>
    <row r="771" spans="1:23">
      <c r="A771" s="3" t="s">
        <v>1091</v>
      </c>
      <c r="B771" s="30">
        <f>IF(ISNA(VLOOKUP($A771,' Taxi out times'!$B$2:$C$483, 2, 0)), 'ICAO LTO Cycle times'!$D$7,VLOOKUP($A771,' Taxi out times'!$B$2:$C$483, 2, 0)*60)</f>
        <v>1140</v>
      </c>
      <c r="C771" s="30">
        <f>IF(ISNA(VLOOKUP($A771,' Taxi out times'!$B$484:$C$1071, 2, 0)), 'ICAO LTO Cycle times'!$D$7,VLOOKUP($A771,' Taxi out times'!$B$484:$C$1071, 2, 0)*60)</f>
        <v>1140</v>
      </c>
      <c r="D771" s="30">
        <f>IF(ISNA(VLOOKUP($A771,' Taxi out times'!$B$1072:$C$1692, 2, 0)), 'ICAO LTO Cycle times'!$D$7,VLOOKUP($A771,' Taxi out times'!$B$1072:$C$1692, 2, 0)*60)</f>
        <v>1140</v>
      </c>
      <c r="E771" s="30">
        <f>IF(ISNA(VLOOKUP($A771,' Taxi out times'!$B$1693:$C$2329, 2, 0)), 'ICAO LTO Cycle times'!$D$7,VLOOKUP($A771,' Taxi out times'!$B$1693:$C$2329, 2, 0)*60)</f>
        <v>1140</v>
      </c>
      <c r="F771" s="30">
        <f>IF(ISNA(VLOOKUP($A771,' Taxi out times'!$B$2330:$C$2997, 2, 0)), 'ICAO LTO Cycle times'!$D$7,VLOOKUP($A771,' Taxi out times'!$B$2330:$C$2997, 2, 0)*60)</f>
        <v>1140</v>
      </c>
      <c r="G771" s="30">
        <f>IF(ISNA(VLOOKUP($A771,' Taxi out times'!$B$2998:$C$3661, 2, 0)), 'ICAO LTO Cycle times'!$D$7,VLOOKUP($A771,' Taxi out times'!$B$2998:$C$3661, 2, 0)*60)</f>
        <v>1140</v>
      </c>
      <c r="H771" s="30">
        <f>IF(ISNA(VLOOKUP($A771,' Taxi out times'!$B$3662:$C$4362, 2, 0)), 'ICAO LTO Cycle times'!$D$7,VLOOKUP($A771,' Taxi out times'!$B$3662:$C$4362, 2, 0)*60)</f>
        <v>658.19277108433744</v>
      </c>
      <c r="I771" s="30">
        <f>IF(ISNA(VLOOKUP($A771,' Taxi out times'!$B$4363:$C$5052, 2, 0)), 'ICAO LTO Cycle times'!$D$7,VLOOKUP($A771,' Taxi out times'!$B$4363:$C$5052, 2, 0)*60)</f>
        <v>639.23753665689151</v>
      </c>
      <c r="J771" s="30">
        <f>IF(ISNA(VLOOKUP($A771,' Taxi out times'!$B$5053:$C$5713, 2, 0)), 'ICAO LTO Cycle times'!$D$7,VLOOKUP($A771,' Taxi out times'!$B$5053:$C$5713, 2, 0)*60)</f>
        <v>608.95287958115182</v>
      </c>
      <c r="K771" s="30">
        <f>IF(ISNA(VLOOKUP($A771,' Taxi out times'!$B$5714:$C$6466, 2, 0)), 'ICAO LTO Cycle times'!$D$7,VLOOKUP($A771,' Taxi out times'!$B$5713:$C$6466, 2, 0)*60)</f>
        <v>661.57894736842104</v>
      </c>
      <c r="L771" s="30">
        <f>IF(ISNA(VLOOKUP($A771,' Taxi out times'!$B$6467:$C$7195, 2, 0)), 'ICAO LTO Cycle times'!$D$7,VLOOKUP($A771,' Taxi out times'!$B$6467:$C$7195, 2, 0)*60)</f>
        <v>660</v>
      </c>
      <c r="M771" s="30">
        <f>IF(ISNA(VLOOKUP($A771,'Taxi in times'!$B$2:$C$483, 2, 0)), 'ICAO LTO Cycle times'!$D$8,VLOOKUP($A771,'Taxi in times'!$B$2:$C$483, 2, 0)*60)</f>
        <v>420</v>
      </c>
      <c r="N771" s="30">
        <f>IF(ISNA(VLOOKUP($A771,'Taxi in times'!$B$483:$C$1074, 2, 0)), 'ICAO LTO Cycle times'!$D$8,VLOOKUP($A771,'Taxi in times'!$B$483:$C$1074, 2, 0)*60)</f>
        <v>420</v>
      </c>
      <c r="O771" s="30">
        <f>IF(ISNA(VLOOKUP($A771,'Taxi in times'!$B$1074:$C$1700, 2, 0)), 'ICAO LTO Cycle times'!$D$8,VLOOKUP($A771,'Taxi in times'!$B$1074:$C$1700, 2, 0)*60)</f>
        <v>420</v>
      </c>
      <c r="P771" s="30">
        <f>IF(ISNA(VLOOKUP($A771,'Taxi in times'!$B$1700:$C$2346, 2, 0)), 'ICAO LTO Cycle times'!$D$8,VLOOKUP($A771,'Taxi in times'!$B$1700:$C$2346, 2, 0)*60)</f>
        <v>420</v>
      </c>
      <c r="Q771" s="30">
        <f>IF(ISNA(VLOOKUP($A771,'Taxi in times'!$B$2346:$C$3020, 2, 0)), 'ICAO LTO Cycle times'!$D$8,VLOOKUP($A771,'Taxi in times'!$B$2346:$C$3020, 2, 0)*60)</f>
        <v>420</v>
      </c>
      <c r="R771" s="30">
        <f>IF(ISNA(VLOOKUP($A771,'Taxi in times'!$B$3020:$C$3684, 2, 0)), 'ICAO LTO Cycle times'!$D$8,VLOOKUP($A771,'Taxi in times'!$B$3020:$C$3684, 2, 0)*60)</f>
        <v>420</v>
      </c>
      <c r="S771" s="30">
        <f>IF(ISNA(VLOOKUP($A771,'Taxi in times'!$B$3684:$C$4389, 2, 0)), 'ICAO LTO Cycle times'!$D$8,VLOOKUP($A771,'Taxi in times'!$B$3684:$C$4389, 2, 0)*60)</f>
        <v>614.23312883435574</v>
      </c>
      <c r="T771" s="30">
        <f>IF(ISNA(VLOOKUP($A771,'Taxi in times'!$B$4389:$C$5084, 2, 0)), 'ICAO LTO Cycle times'!$D$8,VLOOKUP($A771,'Taxi in times'!$B$4389:$C$5084, 2, 0)*60)</f>
        <v>694.31034482758616</v>
      </c>
      <c r="U771" s="30">
        <f>IF(ISNA(VLOOKUP($A771,'Taxi in times'!$B$5085:$C$5749, 2, 0)), 'ICAO LTO Cycle times'!$D$8,VLOOKUP($A771,'Taxi in times'!$B$5085:$C$5749, 2, 0)*60)</f>
        <v>720.15463917525778</v>
      </c>
      <c r="V771" s="30">
        <f>IF(ISNA(VLOOKUP($A771,'Taxi in times'!$B$5750:$C$6509, 2, 0)), 'ICAO LTO Cycle times'!$D$8,VLOOKUP($A771,'Taxi in times'!$B$5750:$C$6509, 2, 0)*60)</f>
        <v>546</v>
      </c>
      <c r="W771" s="30">
        <f>IF(ISNA(VLOOKUP($A771,'Taxi in times'!$B$6510:$C$7239, 2, 0)), 'ICAO LTO Cycle times'!$D$8,VLOOKUP($A771,'Taxi in times'!$B$6510:$C$7239, 2, 0)*60)</f>
        <v>497.87564766839375</v>
      </c>
    </row>
    <row r="772" spans="1:23">
      <c r="A772" s="3" t="s">
        <v>958</v>
      </c>
      <c r="B772" s="30">
        <f>IF(ISNA(VLOOKUP($A772,' Taxi out times'!$B$2:$C$483, 2, 0)), 'ICAO LTO Cycle times'!$D$7,VLOOKUP($A772,' Taxi out times'!$B$2:$C$483, 2, 0)*60)</f>
        <v>1030.626959247649</v>
      </c>
      <c r="C772" s="30">
        <f>IF(ISNA(VLOOKUP($A772,' Taxi out times'!$B$484:$C$1071, 2, 0)), 'ICAO LTO Cycle times'!$D$7,VLOOKUP($A772,' Taxi out times'!$B$484:$C$1071, 2, 0)*60)</f>
        <v>988.50467289719631</v>
      </c>
      <c r="D772" s="30">
        <f>IF(ISNA(VLOOKUP($A772,' Taxi out times'!$B$1072:$C$1692, 2, 0)), 'ICAO LTO Cycle times'!$D$7,VLOOKUP($A772,' Taxi out times'!$B$1072:$C$1692, 2, 0)*60)</f>
        <v>1083.090705487122</v>
      </c>
      <c r="E772" s="30">
        <f>IF(ISNA(VLOOKUP($A772,' Taxi out times'!$B$1693:$C$2329, 2, 0)), 'ICAO LTO Cycle times'!$D$7,VLOOKUP($A772,' Taxi out times'!$B$1693:$C$2329, 2, 0)*60)</f>
        <v>1237.3818897637796</v>
      </c>
      <c r="F772" s="30">
        <f>IF(ISNA(VLOOKUP($A772,' Taxi out times'!$B$2330:$C$2997, 2, 0)), 'ICAO LTO Cycle times'!$D$7,VLOOKUP($A772,' Taxi out times'!$B$2330:$C$2997, 2, 0)*60)</f>
        <v>1153.174748398902</v>
      </c>
      <c r="G772" s="30">
        <f>IF(ISNA(VLOOKUP($A772,' Taxi out times'!$B$2998:$C$3661, 2, 0)), 'ICAO LTO Cycle times'!$D$7,VLOOKUP($A772,' Taxi out times'!$B$2998:$C$3661, 2, 0)*60)</f>
        <v>1165.7064721969007</v>
      </c>
      <c r="H772" s="30">
        <f>IF(ISNA(VLOOKUP($A772,' Taxi out times'!$B$3662:$C$4362, 2, 0)), 'ICAO LTO Cycle times'!$D$7,VLOOKUP($A772,' Taxi out times'!$B$3662:$C$4362, 2, 0)*60)</f>
        <v>1159.7727272727273</v>
      </c>
      <c r="I772" s="30">
        <f>IF(ISNA(VLOOKUP($A772,' Taxi out times'!$B$4363:$C$5052, 2, 0)), 'ICAO LTO Cycle times'!$D$7,VLOOKUP($A772,' Taxi out times'!$B$4363:$C$5052, 2, 0)*60)</f>
        <v>1169.3166789125642</v>
      </c>
      <c r="J772" s="30">
        <f>IF(ISNA(VLOOKUP($A772,' Taxi out times'!$B$5053:$C$5713, 2, 0)), 'ICAO LTO Cycle times'!$D$7,VLOOKUP($A772,' Taxi out times'!$B$5053:$C$5713, 2, 0)*60)</f>
        <v>1089.2085340674466</v>
      </c>
      <c r="K772" s="30">
        <f>IF(ISNA(VLOOKUP($A772,' Taxi out times'!$B$5714:$C$6466, 2, 0)), 'ICAO LTO Cycle times'!$D$7,VLOOKUP($A772,' Taxi out times'!$B$5713:$C$6466, 2, 0)*60)</f>
        <v>1026.3529411764705</v>
      </c>
      <c r="L772" s="30">
        <f>IF(ISNA(VLOOKUP($A772,' Taxi out times'!$B$6467:$C$7195, 2, 0)), 'ICAO LTO Cycle times'!$D$7,VLOOKUP($A772,' Taxi out times'!$B$6467:$C$7195, 2, 0)*60)</f>
        <v>1041.3031914893618</v>
      </c>
      <c r="M772" s="30">
        <f>IF(ISNA(VLOOKUP($A772,'Taxi in times'!$B$2:$C$483, 2, 0)), 'ICAO LTO Cycle times'!$D$8,VLOOKUP($A772,'Taxi in times'!$B$2:$C$483, 2, 0)*60)</f>
        <v>561.25</v>
      </c>
      <c r="N772" s="30">
        <f>IF(ISNA(VLOOKUP($A772,'Taxi in times'!$B$483:$C$1074, 2, 0)), 'ICAO LTO Cycle times'!$D$8,VLOOKUP($A772,'Taxi in times'!$B$483:$C$1074, 2, 0)*60)</f>
        <v>547.3125</v>
      </c>
      <c r="O772" s="30">
        <f>IF(ISNA(VLOOKUP($A772,'Taxi in times'!$B$1074:$C$1700, 2, 0)), 'ICAO LTO Cycle times'!$D$8,VLOOKUP($A772,'Taxi in times'!$B$1074:$C$1700, 2, 0)*60)</f>
        <v>581.31696428571422</v>
      </c>
      <c r="P772" s="30">
        <f>IF(ISNA(VLOOKUP($A772,'Taxi in times'!$B$1700:$C$2346, 2, 0)), 'ICAO LTO Cycle times'!$D$8,VLOOKUP($A772,'Taxi in times'!$B$1700:$C$2346, 2, 0)*60)</f>
        <v>597.26732673267327</v>
      </c>
      <c r="Q772" s="30">
        <f>IF(ISNA(VLOOKUP($A772,'Taxi in times'!$B$2346:$C$3020, 2, 0)), 'ICAO LTO Cycle times'!$D$8,VLOOKUP($A772,'Taxi in times'!$B$2346:$C$3020, 2, 0)*60)</f>
        <v>589.19017288444047</v>
      </c>
      <c r="R772" s="30">
        <f>IF(ISNA(VLOOKUP($A772,'Taxi in times'!$B$3020:$C$3684, 2, 0)), 'ICAO LTO Cycle times'!$D$8,VLOOKUP($A772,'Taxi in times'!$B$3020:$C$3684, 2, 0)*60)</f>
        <v>651.66212534059946</v>
      </c>
      <c r="S772" s="30">
        <f>IF(ISNA(VLOOKUP($A772,'Taxi in times'!$B$3684:$C$4389, 2, 0)), 'ICAO LTO Cycle times'!$D$8,VLOOKUP($A772,'Taxi in times'!$B$3684:$C$4389, 2, 0)*60)</f>
        <v>609.55702167766265</v>
      </c>
      <c r="T772" s="30">
        <f>IF(ISNA(VLOOKUP($A772,'Taxi in times'!$B$4389:$C$5084, 2, 0)), 'ICAO LTO Cycle times'!$D$8,VLOOKUP($A772,'Taxi in times'!$B$4389:$C$5084, 2, 0)*60)</f>
        <v>515.81991215226935</v>
      </c>
      <c r="U772" s="30">
        <f>IF(ISNA(VLOOKUP($A772,'Taxi in times'!$B$5085:$C$5749, 2, 0)), 'ICAO LTO Cycle times'!$D$8,VLOOKUP($A772,'Taxi in times'!$B$5085:$C$5749, 2, 0)*60)</f>
        <v>515.9835221421215</v>
      </c>
      <c r="V772" s="30">
        <f>IF(ISNA(VLOOKUP($A772,'Taxi in times'!$B$5750:$C$6509, 2, 0)), 'ICAO LTO Cycle times'!$D$8,VLOOKUP($A772,'Taxi in times'!$B$5750:$C$6509, 2, 0)*60)</f>
        <v>516.14919354838707</v>
      </c>
      <c r="W772" s="30">
        <f>IF(ISNA(VLOOKUP($A772,'Taxi in times'!$B$6510:$C$7239, 2, 0)), 'ICAO LTO Cycle times'!$D$8,VLOOKUP($A772,'Taxi in times'!$B$6510:$C$7239, 2, 0)*60)</f>
        <v>564.8420352510808</v>
      </c>
    </row>
    <row r="773" spans="1:23">
      <c r="A773" s="3" t="s">
        <v>959</v>
      </c>
      <c r="B773" s="30">
        <f>IF(ISNA(VLOOKUP($A773,' Taxi out times'!$B$2:$C$483, 2, 0)), 'ICAO LTO Cycle times'!$D$7,VLOOKUP($A773,' Taxi out times'!$B$2:$C$483, 2, 0)*60)</f>
        <v>932.84974093264259</v>
      </c>
      <c r="C773" s="30">
        <f>IF(ISNA(VLOOKUP($A773,' Taxi out times'!$B$484:$C$1071, 2, 0)), 'ICAO LTO Cycle times'!$D$7,VLOOKUP($A773,' Taxi out times'!$B$484:$C$1071, 2, 0)*60)</f>
        <v>991.61651504548627</v>
      </c>
      <c r="D773" s="30">
        <f>IF(ISNA(VLOOKUP($A773,' Taxi out times'!$B$1072:$C$1692, 2, 0)), 'ICAO LTO Cycle times'!$D$7,VLOOKUP($A773,' Taxi out times'!$B$1072:$C$1692, 2, 0)*60)</f>
        <v>1124.1211101766189</v>
      </c>
      <c r="E773" s="30">
        <f>IF(ISNA(VLOOKUP($A773,' Taxi out times'!$B$1693:$C$2329, 2, 0)), 'ICAO LTO Cycle times'!$D$7,VLOOKUP($A773,' Taxi out times'!$B$1693:$C$2329, 2, 0)*60)</f>
        <v>1035.6500802568219</v>
      </c>
      <c r="F773" s="30">
        <f>IF(ISNA(VLOOKUP($A773,' Taxi out times'!$B$2330:$C$2997, 2, 0)), 'ICAO LTO Cycle times'!$D$7,VLOOKUP($A773,' Taxi out times'!$B$2330:$C$2997, 2, 0)*60)</f>
        <v>1066.6202090592333</v>
      </c>
      <c r="G773" s="30">
        <f>IF(ISNA(VLOOKUP($A773,' Taxi out times'!$B$2998:$C$3661, 2, 0)), 'ICAO LTO Cycle times'!$D$7,VLOOKUP($A773,' Taxi out times'!$B$2998:$C$3661, 2, 0)*60)</f>
        <v>1125.5797733217087</v>
      </c>
      <c r="H773" s="30">
        <f>IF(ISNA(VLOOKUP($A773,' Taxi out times'!$B$3662:$C$4362, 2, 0)), 'ICAO LTO Cycle times'!$D$7,VLOOKUP($A773,' Taxi out times'!$B$3662:$C$4362, 2, 0)*60)</f>
        <v>1163.4192247367241</v>
      </c>
      <c r="I773" s="30">
        <f>IF(ISNA(VLOOKUP($A773,' Taxi out times'!$B$4363:$C$5052, 2, 0)), 'ICAO LTO Cycle times'!$D$7,VLOOKUP($A773,' Taxi out times'!$B$4363:$C$5052, 2, 0)*60)</f>
        <v>1013.1306856001775</v>
      </c>
      <c r="J773" s="30">
        <f>IF(ISNA(VLOOKUP($A773,' Taxi out times'!$B$5053:$C$5713, 2, 0)), 'ICAO LTO Cycle times'!$D$7,VLOOKUP($A773,' Taxi out times'!$B$5053:$C$5713, 2, 0)*60)</f>
        <v>1015.1733333333333</v>
      </c>
      <c r="K773" s="30">
        <f>IF(ISNA(VLOOKUP($A773,' Taxi out times'!$B$5714:$C$6466, 2, 0)), 'ICAO LTO Cycle times'!$D$7,VLOOKUP($A773,' Taxi out times'!$B$5713:$C$6466, 2, 0)*60)</f>
        <v>1146.3289555972483</v>
      </c>
      <c r="L773" s="30">
        <f>IF(ISNA(VLOOKUP($A773,' Taxi out times'!$B$6467:$C$7195, 2, 0)), 'ICAO LTO Cycle times'!$D$7,VLOOKUP($A773,' Taxi out times'!$B$6467:$C$7195, 2, 0)*60)</f>
        <v>1119.923356192013</v>
      </c>
      <c r="M773" s="30">
        <f>IF(ISNA(VLOOKUP($A773,'Taxi in times'!$B$2:$C$483, 2, 0)), 'ICAO LTO Cycle times'!$D$8,VLOOKUP($A773,'Taxi in times'!$B$2:$C$483, 2, 0)*60)</f>
        <v>528.58372793801118</v>
      </c>
      <c r="N773" s="30">
        <f>IF(ISNA(VLOOKUP($A773,'Taxi in times'!$B$483:$C$1074, 2, 0)), 'ICAO LTO Cycle times'!$D$8,VLOOKUP($A773,'Taxi in times'!$B$483:$C$1074, 2, 0)*60)</f>
        <v>503.13532513181019</v>
      </c>
      <c r="O773" s="30">
        <f>IF(ISNA(VLOOKUP($A773,'Taxi in times'!$B$1074:$C$1700, 2, 0)), 'ICAO LTO Cycle times'!$D$8,VLOOKUP($A773,'Taxi in times'!$B$1074:$C$1700, 2, 0)*60)</f>
        <v>554.20608108108115</v>
      </c>
      <c r="P773" s="30">
        <f>IF(ISNA(VLOOKUP($A773,'Taxi in times'!$B$1700:$C$2346, 2, 0)), 'ICAO LTO Cycle times'!$D$8,VLOOKUP($A773,'Taxi in times'!$B$1700:$C$2346, 2, 0)*60)</f>
        <v>546.68280871670709</v>
      </c>
      <c r="Q773" s="30">
        <f>IF(ISNA(VLOOKUP($A773,'Taxi in times'!$B$2346:$C$3020, 2, 0)), 'ICAO LTO Cycle times'!$D$8,VLOOKUP($A773,'Taxi in times'!$B$2346:$C$3020, 2, 0)*60)</f>
        <v>569.64726125609411</v>
      </c>
      <c r="R773" s="30">
        <f>IF(ISNA(VLOOKUP($A773,'Taxi in times'!$B$3020:$C$3684, 2, 0)), 'ICAO LTO Cycle times'!$D$8,VLOOKUP($A773,'Taxi in times'!$B$3020:$C$3684, 2, 0)*60)</f>
        <v>559.77790765634131</v>
      </c>
      <c r="S773" s="30">
        <f>IF(ISNA(VLOOKUP($A773,'Taxi in times'!$B$3684:$C$4389, 2, 0)), 'ICAO LTO Cycle times'!$D$8,VLOOKUP($A773,'Taxi in times'!$B$3684:$C$4389, 2, 0)*60)</f>
        <v>585.58108108108104</v>
      </c>
      <c r="T773" s="30">
        <f>IF(ISNA(VLOOKUP($A773,'Taxi in times'!$B$4389:$C$5084, 2, 0)), 'ICAO LTO Cycle times'!$D$8,VLOOKUP($A773,'Taxi in times'!$B$4389:$C$5084, 2, 0)*60)</f>
        <v>551.53691724291764</v>
      </c>
      <c r="U773" s="30">
        <f>IF(ISNA(VLOOKUP($A773,'Taxi in times'!$B$5085:$C$5749, 2, 0)), 'ICAO LTO Cycle times'!$D$8,VLOOKUP($A773,'Taxi in times'!$B$5085:$C$5749, 2, 0)*60)</f>
        <v>566.2891405729514</v>
      </c>
      <c r="V773" s="30">
        <f>IF(ISNA(VLOOKUP($A773,'Taxi in times'!$B$5750:$C$6509, 2, 0)), 'ICAO LTO Cycle times'!$D$8,VLOOKUP($A773,'Taxi in times'!$B$5750:$C$6509, 2, 0)*60)</f>
        <v>635.38012913976252</v>
      </c>
      <c r="W773" s="30">
        <f>IF(ISNA(VLOOKUP($A773,'Taxi in times'!$B$6510:$C$7239, 2, 0)), 'ICAO LTO Cycle times'!$D$8,VLOOKUP($A773,'Taxi in times'!$B$6510:$C$7239, 2, 0)*60)</f>
        <v>552.84155214227974</v>
      </c>
    </row>
    <row r="774" spans="1:23">
      <c r="A774" s="3" t="s">
        <v>1092</v>
      </c>
      <c r="B774" s="30">
        <f>IF(ISNA(VLOOKUP($A774,' Taxi out times'!$B$2:$C$483, 2, 0)), 'ICAO LTO Cycle times'!$D$7,VLOOKUP($A774,' Taxi out times'!$B$2:$C$483, 2, 0)*60)</f>
        <v>1140</v>
      </c>
      <c r="C774" s="30">
        <f>IF(ISNA(VLOOKUP($A774,' Taxi out times'!$B$484:$C$1071, 2, 0)), 'ICAO LTO Cycle times'!$D$7,VLOOKUP($A774,' Taxi out times'!$B$484:$C$1071, 2, 0)*60)</f>
        <v>1140</v>
      </c>
      <c r="D774" s="30">
        <f>IF(ISNA(VLOOKUP($A774,' Taxi out times'!$B$1072:$C$1692, 2, 0)), 'ICAO LTO Cycle times'!$D$7,VLOOKUP($A774,' Taxi out times'!$B$1072:$C$1692, 2, 0)*60)</f>
        <v>1140</v>
      </c>
      <c r="E774" s="30">
        <f>IF(ISNA(VLOOKUP($A774,' Taxi out times'!$B$1693:$C$2329, 2, 0)), 'ICAO LTO Cycle times'!$D$7,VLOOKUP($A774,' Taxi out times'!$B$1693:$C$2329, 2, 0)*60)</f>
        <v>1140</v>
      </c>
      <c r="F774" s="30">
        <f>IF(ISNA(VLOOKUP($A774,' Taxi out times'!$B$2330:$C$2997, 2, 0)), 'ICAO LTO Cycle times'!$D$7,VLOOKUP($A774,' Taxi out times'!$B$2330:$C$2997, 2, 0)*60)</f>
        <v>1140</v>
      </c>
      <c r="G774" s="30">
        <f>IF(ISNA(VLOOKUP($A774,' Taxi out times'!$B$2998:$C$3661, 2, 0)), 'ICAO LTO Cycle times'!$D$7,VLOOKUP($A774,' Taxi out times'!$B$2998:$C$3661, 2, 0)*60)</f>
        <v>1140</v>
      </c>
      <c r="H774" s="30">
        <f>IF(ISNA(VLOOKUP($A774,' Taxi out times'!$B$3662:$C$4362, 2, 0)), 'ICAO LTO Cycle times'!$D$7,VLOOKUP($A774,' Taxi out times'!$B$3662:$C$4362, 2, 0)*60)</f>
        <v>788.33333333333337</v>
      </c>
      <c r="I774" s="30">
        <f>IF(ISNA(VLOOKUP($A774,' Taxi out times'!$B$4363:$C$5052, 2, 0)), 'ICAO LTO Cycle times'!$D$7,VLOOKUP($A774,' Taxi out times'!$B$4363:$C$5052, 2, 0)*60)</f>
        <v>839.59183673469386</v>
      </c>
      <c r="J774" s="30">
        <f>IF(ISNA(VLOOKUP($A774,' Taxi out times'!$B$5053:$C$5713, 2, 0)), 'ICAO LTO Cycle times'!$D$7,VLOOKUP($A774,' Taxi out times'!$B$5053:$C$5713, 2, 0)*60)</f>
        <v>790.81967213114751</v>
      </c>
      <c r="K774" s="30">
        <f>IF(ISNA(VLOOKUP($A774,' Taxi out times'!$B$5714:$C$6466, 2, 0)), 'ICAO LTO Cycle times'!$D$7,VLOOKUP($A774,' Taxi out times'!$B$5713:$C$6466, 2, 0)*60)</f>
        <v>881.53846153846155</v>
      </c>
      <c r="L774" s="30">
        <f>IF(ISNA(VLOOKUP($A774,' Taxi out times'!$B$6467:$C$7195, 2, 0)), 'ICAO LTO Cycle times'!$D$7,VLOOKUP($A774,' Taxi out times'!$B$6467:$C$7195, 2, 0)*60)</f>
        <v>969.6</v>
      </c>
      <c r="M774" s="30">
        <f>IF(ISNA(VLOOKUP($A774,'Taxi in times'!$B$2:$C$483, 2, 0)), 'ICAO LTO Cycle times'!$D$8,VLOOKUP($A774,'Taxi in times'!$B$2:$C$483, 2, 0)*60)</f>
        <v>420</v>
      </c>
      <c r="N774" s="30">
        <f>IF(ISNA(VLOOKUP($A774,'Taxi in times'!$B$483:$C$1074, 2, 0)), 'ICAO LTO Cycle times'!$D$8,VLOOKUP($A774,'Taxi in times'!$B$483:$C$1074, 2, 0)*60)</f>
        <v>420</v>
      </c>
      <c r="O774" s="30">
        <f>IF(ISNA(VLOOKUP($A774,'Taxi in times'!$B$1074:$C$1700, 2, 0)), 'ICAO LTO Cycle times'!$D$8,VLOOKUP($A774,'Taxi in times'!$B$1074:$C$1700, 2, 0)*60)</f>
        <v>420</v>
      </c>
      <c r="P774" s="30">
        <f>IF(ISNA(VLOOKUP($A774,'Taxi in times'!$B$1700:$C$2346, 2, 0)), 'ICAO LTO Cycle times'!$D$8,VLOOKUP($A774,'Taxi in times'!$B$1700:$C$2346, 2, 0)*60)</f>
        <v>420</v>
      </c>
      <c r="Q774" s="30">
        <f>IF(ISNA(VLOOKUP($A774,'Taxi in times'!$B$2346:$C$3020, 2, 0)), 'ICAO LTO Cycle times'!$D$8,VLOOKUP($A774,'Taxi in times'!$B$2346:$C$3020, 2, 0)*60)</f>
        <v>407.34375</v>
      </c>
      <c r="R774" s="30">
        <f>IF(ISNA(VLOOKUP($A774,'Taxi in times'!$B$3020:$C$3684, 2, 0)), 'ICAO LTO Cycle times'!$D$8,VLOOKUP($A774,'Taxi in times'!$B$3020:$C$3684, 2, 0)*60)</f>
        <v>422.26415094339626</v>
      </c>
      <c r="S774" s="30">
        <f>IF(ISNA(VLOOKUP($A774,'Taxi in times'!$B$3684:$C$4389, 2, 0)), 'ICAO LTO Cycle times'!$D$8,VLOOKUP($A774,'Taxi in times'!$B$3684:$C$4389, 2, 0)*60)</f>
        <v>394.91525423728814</v>
      </c>
      <c r="T774" s="30">
        <f>IF(ISNA(VLOOKUP($A774,'Taxi in times'!$B$4389:$C$5084, 2, 0)), 'ICAO LTO Cycle times'!$D$8,VLOOKUP($A774,'Taxi in times'!$B$4389:$C$5084, 2, 0)*60)</f>
        <v>391.76470588235293</v>
      </c>
      <c r="U774" s="30">
        <f>IF(ISNA(VLOOKUP($A774,'Taxi in times'!$B$5085:$C$5749, 2, 0)), 'ICAO LTO Cycle times'!$D$8,VLOOKUP($A774,'Taxi in times'!$B$5085:$C$5749, 2, 0)*60)</f>
        <v>402.96072507552867</v>
      </c>
      <c r="V774" s="30">
        <f>IF(ISNA(VLOOKUP($A774,'Taxi in times'!$B$5750:$C$6509, 2, 0)), 'ICAO LTO Cycle times'!$D$8,VLOOKUP($A774,'Taxi in times'!$B$5750:$C$6509, 2, 0)*60)</f>
        <v>413.96449704142015</v>
      </c>
      <c r="W774" s="30">
        <f>IF(ISNA(VLOOKUP($A774,'Taxi in times'!$B$6510:$C$7239, 2, 0)), 'ICAO LTO Cycle times'!$D$8,VLOOKUP($A774,'Taxi in times'!$B$6510:$C$7239, 2, 0)*60)</f>
        <v>585.49019607843138</v>
      </c>
    </row>
    <row r="775" spans="1:23">
      <c r="A775" s="3" t="s">
        <v>1093</v>
      </c>
      <c r="B775" s="30">
        <f>IF(ISNA(VLOOKUP($A775,' Taxi out times'!$B$2:$C$483, 2, 0)), 'ICAO LTO Cycle times'!$D$7,VLOOKUP($A775,' Taxi out times'!$B$2:$C$483, 2, 0)*60)</f>
        <v>1140</v>
      </c>
      <c r="C775" s="30">
        <f>IF(ISNA(VLOOKUP($A775,' Taxi out times'!$B$484:$C$1071, 2, 0)), 'ICAO LTO Cycle times'!$D$7,VLOOKUP($A775,' Taxi out times'!$B$484:$C$1071, 2, 0)*60)</f>
        <v>1140</v>
      </c>
      <c r="D775" s="30">
        <f>IF(ISNA(VLOOKUP($A775,' Taxi out times'!$B$1072:$C$1692, 2, 0)), 'ICAO LTO Cycle times'!$D$7,VLOOKUP($A775,' Taxi out times'!$B$1072:$C$1692, 2, 0)*60)</f>
        <v>1140</v>
      </c>
      <c r="E775" s="30">
        <f>IF(ISNA(VLOOKUP($A775,' Taxi out times'!$B$1693:$C$2329, 2, 0)), 'ICAO LTO Cycle times'!$D$7,VLOOKUP($A775,' Taxi out times'!$B$1693:$C$2329, 2, 0)*60)</f>
        <v>762.5</v>
      </c>
      <c r="F775" s="30">
        <f>IF(ISNA(VLOOKUP($A775,' Taxi out times'!$B$2330:$C$2997, 2, 0)), 'ICAO LTO Cycle times'!$D$7,VLOOKUP($A775,' Taxi out times'!$B$2330:$C$2997, 2, 0)*60)</f>
        <v>1140</v>
      </c>
      <c r="G775" s="30">
        <f>IF(ISNA(VLOOKUP($A775,' Taxi out times'!$B$2998:$C$3661, 2, 0)), 'ICAO LTO Cycle times'!$D$7,VLOOKUP($A775,' Taxi out times'!$B$2998:$C$3661, 2, 0)*60)</f>
        <v>1140</v>
      </c>
      <c r="H775" s="30">
        <f>IF(ISNA(VLOOKUP($A775,' Taxi out times'!$B$3662:$C$4362, 2, 0)), 'ICAO LTO Cycle times'!$D$7,VLOOKUP($A775,' Taxi out times'!$B$3662:$C$4362, 2, 0)*60)</f>
        <v>680.66390041493776</v>
      </c>
      <c r="I775" s="30">
        <f>IF(ISNA(VLOOKUP($A775,' Taxi out times'!$B$4363:$C$5052, 2, 0)), 'ICAO LTO Cycle times'!$D$7,VLOOKUP($A775,' Taxi out times'!$B$4363:$C$5052, 2, 0)*60)</f>
        <v>651.93548387096769</v>
      </c>
      <c r="J775" s="30">
        <f>IF(ISNA(VLOOKUP($A775,' Taxi out times'!$B$5053:$C$5713, 2, 0)), 'ICAO LTO Cycle times'!$D$7,VLOOKUP($A775,' Taxi out times'!$B$5053:$C$5713, 2, 0)*60)</f>
        <v>643.60655737704917</v>
      </c>
      <c r="K775" s="30">
        <f>IF(ISNA(VLOOKUP($A775,' Taxi out times'!$B$5714:$C$6466, 2, 0)), 'ICAO LTO Cycle times'!$D$7,VLOOKUP($A775,' Taxi out times'!$B$5713:$C$6466, 2, 0)*60)</f>
        <v>692.14285714285722</v>
      </c>
      <c r="L775" s="30">
        <f>IF(ISNA(VLOOKUP($A775,' Taxi out times'!$B$6467:$C$7195, 2, 0)), 'ICAO LTO Cycle times'!$D$7,VLOOKUP($A775,' Taxi out times'!$B$6467:$C$7195, 2, 0)*60)</f>
        <v>1140</v>
      </c>
      <c r="M775" s="30">
        <f>IF(ISNA(VLOOKUP($A775,'Taxi in times'!$B$2:$C$483, 2, 0)), 'ICAO LTO Cycle times'!$D$8,VLOOKUP($A775,'Taxi in times'!$B$2:$C$483, 2, 0)*60)</f>
        <v>420</v>
      </c>
      <c r="N775" s="30">
        <f>IF(ISNA(VLOOKUP($A775,'Taxi in times'!$B$483:$C$1074, 2, 0)), 'ICAO LTO Cycle times'!$D$8,VLOOKUP($A775,'Taxi in times'!$B$483:$C$1074, 2, 0)*60)</f>
        <v>420</v>
      </c>
      <c r="O775" s="30">
        <f>IF(ISNA(VLOOKUP($A775,'Taxi in times'!$B$1074:$C$1700, 2, 0)), 'ICAO LTO Cycle times'!$D$8,VLOOKUP($A775,'Taxi in times'!$B$1074:$C$1700, 2, 0)*60)</f>
        <v>476.81415929203541</v>
      </c>
      <c r="P775" s="30">
        <f>IF(ISNA(VLOOKUP($A775,'Taxi in times'!$B$1700:$C$2346, 2, 0)), 'ICAO LTO Cycle times'!$D$8,VLOOKUP($A775,'Taxi in times'!$B$1700:$C$2346, 2, 0)*60)</f>
        <v>420</v>
      </c>
      <c r="Q775" s="30">
        <f>IF(ISNA(VLOOKUP($A775,'Taxi in times'!$B$2346:$C$3020, 2, 0)), 'ICAO LTO Cycle times'!$D$8,VLOOKUP($A775,'Taxi in times'!$B$2346:$C$3020, 2, 0)*60)</f>
        <v>420</v>
      </c>
      <c r="R775" s="30">
        <f>IF(ISNA(VLOOKUP($A775,'Taxi in times'!$B$3020:$C$3684, 2, 0)), 'ICAO LTO Cycle times'!$D$8,VLOOKUP($A775,'Taxi in times'!$B$3020:$C$3684, 2, 0)*60)</f>
        <v>420</v>
      </c>
      <c r="S775" s="30">
        <f>IF(ISNA(VLOOKUP($A775,'Taxi in times'!$B$3684:$C$4389, 2, 0)), 'ICAO LTO Cycle times'!$D$8,VLOOKUP($A775,'Taxi in times'!$B$3684:$C$4389, 2, 0)*60)</f>
        <v>461.19402985074623</v>
      </c>
      <c r="T775" s="30">
        <f>IF(ISNA(VLOOKUP($A775,'Taxi in times'!$B$4389:$C$5084, 2, 0)), 'ICAO LTO Cycle times'!$D$8,VLOOKUP($A775,'Taxi in times'!$B$4389:$C$5084, 2, 0)*60)</f>
        <v>469.15254237288133</v>
      </c>
      <c r="U775" s="30">
        <f>IF(ISNA(VLOOKUP($A775,'Taxi in times'!$B$5085:$C$5749, 2, 0)), 'ICAO LTO Cycle times'!$D$8,VLOOKUP($A775,'Taxi in times'!$B$5085:$C$5749, 2, 0)*60)</f>
        <v>497.62711864406782</v>
      </c>
      <c r="V775" s="30">
        <f>IF(ISNA(VLOOKUP($A775,'Taxi in times'!$B$5750:$C$6509, 2, 0)), 'ICAO LTO Cycle times'!$D$8,VLOOKUP($A775,'Taxi in times'!$B$5750:$C$6509, 2, 0)*60)</f>
        <v>458.18181818181819</v>
      </c>
      <c r="W775" s="30">
        <f>IF(ISNA(VLOOKUP($A775,'Taxi in times'!$B$6510:$C$7239, 2, 0)), 'ICAO LTO Cycle times'!$D$8,VLOOKUP($A775,'Taxi in times'!$B$6510:$C$7239, 2, 0)*60)</f>
        <v>420</v>
      </c>
    </row>
    <row r="776" spans="1:23">
      <c r="A776" s="3" t="s">
        <v>1094</v>
      </c>
      <c r="B776" s="30">
        <f>IF(ISNA(VLOOKUP($A776,' Taxi out times'!$B$2:$C$483, 2, 0)), 'ICAO LTO Cycle times'!$D$7,VLOOKUP($A776,' Taxi out times'!$B$2:$C$483, 2, 0)*60)</f>
        <v>1140</v>
      </c>
      <c r="C776" s="30">
        <f>IF(ISNA(VLOOKUP($A776,' Taxi out times'!$B$484:$C$1071, 2, 0)), 'ICAO LTO Cycle times'!$D$7,VLOOKUP($A776,' Taxi out times'!$B$484:$C$1071, 2, 0)*60)</f>
        <v>1140</v>
      </c>
      <c r="D776" s="30">
        <f>IF(ISNA(VLOOKUP($A776,' Taxi out times'!$B$1072:$C$1692, 2, 0)), 'ICAO LTO Cycle times'!$D$7,VLOOKUP($A776,' Taxi out times'!$B$1072:$C$1692, 2, 0)*60)</f>
        <v>1140</v>
      </c>
      <c r="E776" s="30">
        <f>IF(ISNA(VLOOKUP($A776,' Taxi out times'!$B$1693:$C$2329, 2, 0)), 'ICAO LTO Cycle times'!$D$7,VLOOKUP($A776,' Taxi out times'!$B$1693:$C$2329, 2, 0)*60)</f>
        <v>1140</v>
      </c>
      <c r="F776" s="30">
        <f>IF(ISNA(VLOOKUP($A776,' Taxi out times'!$B$2330:$C$2997, 2, 0)), 'ICAO LTO Cycle times'!$D$7,VLOOKUP($A776,' Taxi out times'!$B$2330:$C$2997, 2, 0)*60)</f>
        <v>1140</v>
      </c>
      <c r="G776" s="30">
        <f>IF(ISNA(VLOOKUP($A776,' Taxi out times'!$B$2998:$C$3661, 2, 0)), 'ICAO LTO Cycle times'!$D$7,VLOOKUP($A776,' Taxi out times'!$B$2998:$C$3661, 2, 0)*60)</f>
        <v>1140</v>
      </c>
      <c r="H776" s="30">
        <f>IF(ISNA(VLOOKUP($A776,' Taxi out times'!$B$3662:$C$4362, 2, 0)), 'ICAO LTO Cycle times'!$D$7,VLOOKUP($A776,' Taxi out times'!$B$3662:$C$4362, 2, 0)*60)</f>
        <v>814.28571428571422</v>
      </c>
      <c r="I776" s="30">
        <f>IF(ISNA(VLOOKUP($A776,' Taxi out times'!$B$4363:$C$5052, 2, 0)), 'ICAO LTO Cycle times'!$D$7,VLOOKUP($A776,' Taxi out times'!$B$4363:$C$5052, 2, 0)*60)</f>
        <v>798.75</v>
      </c>
      <c r="J776" s="30">
        <f>IF(ISNA(VLOOKUP($A776,' Taxi out times'!$B$5053:$C$5713, 2, 0)), 'ICAO LTO Cycle times'!$D$7,VLOOKUP($A776,' Taxi out times'!$B$5053:$C$5713, 2, 0)*60)</f>
        <v>837.67955801104972</v>
      </c>
      <c r="K776" s="30">
        <f>IF(ISNA(VLOOKUP($A776,' Taxi out times'!$B$5714:$C$6466, 2, 0)), 'ICAO LTO Cycle times'!$D$7,VLOOKUP($A776,' Taxi out times'!$B$5713:$C$6466, 2, 0)*60)</f>
        <v>896.35514018691595</v>
      </c>
      <c r="L776" s="30">
        <f>IF(ISNA(VLOOKUP($A776,' Taxi out times'!$B$6467:$C$7195, 2, 0)), 'ICAO LTO Cycle times'!$D$7,VLOOKUP($A776,' Taxi out times'!$B$6467:$C$7195, 2, 0)*60)</f>
        <v>872.62672811059906</v>
      </c>
      <c r="M776" s="30">
        <f>IF(ISNA(VLOOKUP($A776,'Taxi in times'!$B$2:$C$483, 2, 0)), 'ICAO LTO Cycle times'!$D$8,VLOOKUP($A776,'Taxi in times'!$B$2:$C$483, 2, 0)*60)</f>
        <v>420</v>
      </c>
      <c r="N776" s="30">
        <f>IF(ISNA(VLOOKUP($A776,'Taxi in times'!$B$483:$C$1074, 2, 0)), 'ICAO LTO Cycle times'!$D$8,VLOOKUP($A776,'Taxi in times'!$B$483:$C$1074, 2, 0)*60)</f>
        <v>420</v>
      </c>
      <c r="O776" s="30">
        <f>IF(ISNA(VLOOKUP($A776,'Taxi in times'!$B$1074:$C$1700, 2, 0)), 'ICAO LTO Cycle times'!$D$8,VLOOKUP($A776,'Taxi in times'!$B$1074:$C$1700, 2, 0)*60)</f>
        <v>420</v>
      </c>
      <c r="P776" s="30">
        <f>IF(ISNA(VLOOKUP($A776,'Taxi in times'!$B$1700:$C$2346, 2, 0)), 'ICAO LTO Cycle times'!$D$8,VLOOKUP($A776,'Taxi in times'!$B$1700:$C$2346, 2, 0)*60)</f>
        <v>420</v>
      </c>
      <c r="Q776" s="30">
        <f>IF(ISNA(VLOOKUP($A776,'Taxi in times'!$B$2346:$C$3020, 2, 0)), 'ICAO LTO Cycle times'!$D$8,VLOOKUP($A776,'Taxi in times'!$B$2346:$C$3020, 2, 0)*60)</f>
        <v>420</v>
      </c>
      <c r="R776" s="30">
        <f>IF(ISNA(VLOOKUP($A776,'Taxi in times'!$B$3020:$C$3684, 2, 0)), 'ICAO LTO Cycle times'!$D$8,VLOOKUP($A776,'Taxi in times'!$B$3020:$C$3684, 2, 0)*60)</f>
        <v>420</v>
      </c>
      <c r="S776" s="30">
        <f>IF(ISNA(VLOOKUP($A776,'Taxi in times'!$B$3684:$C$4389, 2, 0)), 'ICAO LTO Cycle times'!$D$8,VLOOKUP($A776,'Taxi in times'!$B$3684:$C$4389, 2, 0)*60)</f>
        <v>394.51327433628319</v>
      </c>
      <c r="T776" s="30">
        <f>IF(ISNA(VLOOKUP($A776,'Taxi in times'!$B$4389:$C$5084, 2, 0)), 'ICAO LTO Cycle times'!$D$8,VLOOKUP($A776,'Taxi in times'!$B$4389:$C$5084, 2, 0)*60)</f>
        <v>381.47368421052636</v>
      </c>
      <c r="U776" s="30">
        <f>IF(ISNA(VLOOKUP($A776,'Taxi in times'!$B$5085:$C$5749, 2, 0)), 'ICAO LTO Cycle times'!$D$8,VLOOKUP($A776,'Taxi in times'!$B$5085:$C$5749, 2, 0)*60)</f>
        <v>422.60869565217394</v>
      </c>
      <c r="V776" s="30">
        <f>IF(ISNA(VLOOKUP($A776,'Taxi in times'!$B$5750:$C$6509, 2, 0)), 'ICAO LTO Cycle times'!$D$8,VLOOKUP($A776,'Taxi in times'!$B$5750:$C$6509, 2, 0)*60)</f>
        <v>437.58139534883725</v>
      </c>
      <c r="W776" s="30">
        <f>IF(ISNA(VLOOKUP($A776,'Taxi in times'!$B$6510:$C$7239, 2, 0)), 'ICAO LTO Cycle times'!$D$8,VLOOKUP($A776,'Taxi in times'!$B$6510:$C$7239, 2, 0)*60)</f>
        <v>451.52073732718895</v>
      </c>
    </row>
    <row r="777" spans="1:23">
      <c r="A777" s="3" t="s">
        <v>1095</v>
      </c>
      <c r="B777" s="30">
        <f>IF(ISNA(VLOOKUP($A777,' Taxi out times'!$B$2:$C$483, 2, 0)), 'ICAO LTO Cycle times'!$D$7,VLOOKUP($A777,' Taxi out times'!$B$2:$C$483, 2, 0)*60)</f>
        <v>1140</v>
      </c>
      <c r="C777" s="30">
        <f>IF(ISNA(VLOOKUP($A777,' Taxi out times'!$B$484:$C$1071, 2, 0)), 'ICAO LTO Cycle times'!$D$7,VLOOKUP($A777,' Taxi out times'!$B$484:$C$1071, 2, 0)*60)</f>
        <v>1140</v>
      </c>
      <c r="D777" s="30">
        <f>IF(ISNA(VLOOKUP($A777,' Taxi out times'!$B$1072:$C$1692, 2, 0)), 'ICAO LTO Cycle times'!$D$7,VLOOKUP($A777,' Taxi out times'!$B$1072:$C$1692, 2, 0)*60)</f>
        <v>1140</v>
      </c>
      <c r="E777" s="30">
        <f>IF(ISNA(VLOOKUP($A777,' Taxi out times'!$B$1693:$C$2329, 2, 0)), 'ICAO LTO Cycle times'!$D$7,VLOOKUP($A777,' Taxi out times'!$B$1693:$C$2329, 2, 0)*60)</f>
        <v>1140</v>
      </c>
      <c r="F777" s="30">
        <f>IF(ISNA(VLOOKUP($A777,' Taxi out times'!$B$2330:$C$2997, 2, 0)), 'ICAO LTO Cycle times'!$D$7,VLOOKUP($A777,' Taxi out times'!$B$2330:$C$2997, 2, 0)*60)</f>
        <v>1140</v>
      </c>
      <c r="G777" s="30">
        <f>IF(ISNA(VLOOKUP($A777,' Taxi out times'!$B$2998:$C$3661, 2, 0)), 'ICAO LTO Cycle times'!$D$7,VLOOKUP($A777,' Taxi out times'!$B$2998:$C$3661, 2, 0)*60)</f>
        <v>1140</v>
      </c>
      <c r="H777" s="30">
        <f>IF(ISNA(VLOOKUP($A777,' Taxi out times'!$B$3662:$C$4362, 2, 0)), 'ICAO LTO Cycle times'!$D$7,VLOOKUP($A777,' Taxi out times'!$B$3662:$C$4362, 2, 0)*60)</f>
        <v>771.72866520787738</v>
      </c>
      <c r="I777" s="30">
        <f>IF(ISNA(VLOOKUP($A777,' Taxi out times'!$B$4363:$C$5052, 2, 0)), 'ICAO LTO Cycle times'!$D$7,VLOOKUP($A777,' Taxi out times'!$B$4363:$C$5052, 2, 0)*60)</f>
        <v>749.0322580645161</v>
      </c>
      <c r="J777" s="30">
        <f>IF(ISNA(VLOOKUP($A777,' Taxi out times'!$B$5053:$C$5713, 2, 0)), 'ICAO LTO Cycle times'!$D$7,VLOOKUP($A777,' Taxi out times'!$B$5053:$C$5713, 2, 0)*60)</f>
        <v>783.52941176470586</v>
      </c>
      <c r="K777" s="30">
        <f>IF(ISNA(VLOOKUP($A777,' Taxi out times'!$B$5714:$C$6466, 2, 0)), 'ICAO LTO Cycle times'!$D$7,VLOOKUP($A777,' Taxi out times'!$B$5713:$C$6466, 2, 0)*60)</f>
        <v>756.64670658682644</v>
      </c>
      <c r="L777" s="30">
        <f>IF(ISNA(VLOOKUP($A777,' Taxi out times'!$B$6467:$C$7195, 2, 0)), 'ICAO LTO Cycle times'!$D$7,VLOOKUP($A777,' Taxi out times'!$B$6467:$C$7195, 2, 0)*60)</f>
        <v>743.96449704142003</v>
      </c>
      <c r="M777" s="30">
        <f>IF(ISNA(VLOOKUP($A777,'Taxi in times'!$B$2:$C$483, 2, 0)), 'ICAO LTO Cycle times'!$D$8,VLOOKUP($A777,'Taxi in times'!$B$2:$C$483, 2, 0)*60)</f>
        <v>420</v>
      </c>
      <c r="N777" s="30">
        <f>IF(ISNA(VLOOKUP($A777,'Taxi in times'!$B$483:$C$1074, 2, 0)), 'ICAO LTO Cycle times'!$D$8,VLOOKUP($A777,'Taxi in times'!$B$483:$C$1074, 2, 0)*60)</f>
        <v>420</v>
      </c>
      <c r="O777" s="30">
        <f>IF(ISNA(VLOOKUP($A777,'Taxi in times'!$B$1074:$C$1700, 2, 0)), 'ICAO LTO Cycle times'!$D$8,VLOOKUP($A777,'Taxi in times'!$B$1074:$C$1700, 2, 0)*60)</f>
        <v>420</v>
      </c>
      <c r="P777" s="30">
        <f>IF(ISNA(VLOOKUP($A777,'Taxi in times'!$B$1700:$C$2346, 2, 0)), 'ICAO LTO Cycle times'!$D$8,VLOOKUP($A777,'Taxi in times'!$B$1700:$C$2346, 2, 0)*60)</f>
        <v>420</v>
      </c>
      <c r="Q777" s="30">
        <f>IF(ISNA(VLOOKUP($A777,'Taxi in times'!$B$2346:$C$3020, 2, 0)), 'ICAO LTO Cycle times'!$D$8,VLOOKUP($A777,'Taxi in times'!$B$2346:$C$3020, 2, 0)*60)</f>
        <v>420</v>
      </c>
      <c r="R777" s="30">
        <f>IF(ISNA(VLOOKUP($A777,'Taxi in times'!$B$3020:$C$3684, 2, 0)), 'ICAO LTO Cycle times'!$D$8,VLOOKUP($A777,'Taxi in times'!$B$3020:$C$3684, 2, 0)*60)</f>
        <v>420</v>
      </c>
      <c r="S777" s="30">
        <f>IF(ISNA(VLOOKUP($A777,'Taxi in times'!$B$3684:$C$4389, 2, 0)), 'ICAO LTO Cycle times'!$D$8,VLOOKUP($A777,'Taxi in times'!$B$3684:$C$4389, 2, 0)*60)</f>
        <v>285.13432835820896</v>
      </c>
      <c r="T777" s="30">
        <f>IF(ISNA(VLOOKUP($A777,'Taxi in times'!$B$4389:$C$5084, 2, 0)), 'ICAO LTO Cycle times'!$D$8,VLOOKUP($A777,'Taxi in times'!$B$4389:$C$5084, 2, 0)*60)</f>
        <v>302.68656716417911</v>
      </c>
      <c r="U777" s="30">
        <f>IF(ISNA(VLOOKUP($A777,'Taxi in times'!$B$5085:$C$5749, 2, 0)), 'ICAO LTO Cycle times'!$D$8,VLOOKUP($A777,'Taxi in times'!$B$5085:$C$5749, 2, 0)*60)</f>
        <v>268.83582089552237</v>
      </c>
      <c r="V777" s="30">
        <f>IF(ISNA(VLOOKUP($A777,'Taxi in times'!$B$5750:$C$6509, 2, 0)), 'ICAO LTO Cycle times'!$D$8,VLOOKUP($A777,'Taxi in times'!$B$5750:$C$6509, 2, 0)*60)</f>
        <v>273.77245508982037</v>
      </c>
      <c r="W777" s="30">
        <f>IF(ISNA(VLOOKUP($A777,'Taxi in times'!$B$6510:$C$7239, 2, 0)), 'ICAO LTO Cycle times'!$D$8,VLOOKUP($A777,'Taxi in times'!$B$6510:$C$7239, 2, 0)*60)</f>
        <v>268.92857142857139</v>
      </c>
    </row>
    <row r="778" spans="1:23">
      <c r="A778" s="3" t="s">
        <v>1306</v>
      </c>
      <c r="B778" s="30">
        <f>IF(ISNA(VLOOKUP($A778,' Taxi out times'!$B$2:$C$483, 2, 0)), 'ICAO LTO Cycle times'!$D$7,VLOOKUP($A778,' Taxi out times'!$B$2:$C$483, 2, 0)*60)</f>
        <v>1140</v>
      </c>
      <c r="C778" s="30">
        <f>IF(ISNA(VLOOKUP($A778,' Taxi out times'!$B$484:$C$1071, 2, 0)), 'ICAO LTO Cycle times'!$D$7,VLOOKUP($A778,' Taxi out times'!$B$484:$C$1071, 2, 0)*60)</f>
        <v>1140</v>
      </c>
      <c r="D778" s="30">
        <f>IF(ISNA(VLOOKUP($A778,' Taxi out times'!$B$1072:$C$1692, 2, 0)), 'ICAO LTO Cycle times'!$D$7,VLOOKUP($A778,' Taxi out times'!$B$1072:$C$1692, 2, 0)*60)</f>
        <v>1140</v>
      </c>
      <c r="E778" s="30">
        <f>IF(ISNA(VLOOKUP($A778,' Taxi out times'!$B$1693:$C$2329, 2, 0)), 'ICAO LTO Cycle times'!$D$7,VLOOKUP($A778,' Taxi out times'!$B$1693:$C$2329, 2, 0)*60)</f>
        <v>1140</v>
      </c>
      <c r="F778" s="30">
        <f>IF(ISNA(VLOOKUP($A778,' Taxi out times'!$B$2330:$C$2997, 2, 0)), 'ICAO LTO Cycle times'!$D$7,VLOOKUP($A778,' Taxi out times'!$B$2330:$C$2997, 2, 0)*60)</f>
        <v>1140</v>
      </c>
      <c r="G778" s="30">
        <f>IF(ISNA(VLOOKUP($A778,' Taxi out times'!$B$2998:$C$3661, 2, 0)), 'ICAO LTO Cycle times'!$D$7,VLOOKUP($A778,' Taxi out times'!$B$2998:$C$3661, 2, 0)*60)</f>
        <v>1140</v>
      </c>
      <c r="H778" s="30">
        <f>IF(ISNA(VLOOKUP($A778,' Taxi out times'!$B$3662:$C$4362, 2, 0)), 'ICAO LTO Cycle times'!$D$7,VLOOKUP($A778,' Taxi out times'!$B$3662:$C$4362, 2, 0)*60)</f>
        <v>1140</v>
      </c>
      <c r="I778" s="30">
        <f>IF(ISNA(VLOOKUP($A778,' Taxi out times'!$B$4363:$C$5052, 2, 0)), 'ICAO LTO Cycle times'!$D$7,VLOOKUP($A778,' Taxi out times'!$B$4363:$C$5052, 2, 0)*60)</f>
        <v>1140</v>
      </c>
      <c r="J778" s="30">
        <f>IF(ISNA(VLOOKUP($A778,' Taxi out times'!$B$5053:$C$5713, 2, 0)), 'ICAO LTO Cycle times'!$D$7,VLOOKUP($A778,' Taxi out times'!$B$5053:$C$5713, 2, 0)*60)</f>
        <v>1140</v>
      </c>
      <c r="K778" s="30">
        <f>IF(ISNA(VLOOKUP($A778,' Taxi out times'!$B$5714:$C$6466, 2, 0)), 'ICAO LTO Cycle times'!$D$7,VLOOKUP($A778,' Taxi out times'!$B$5713:$C$6466, 2, 0)*60)</f>
        <v>708.6</v>
      </c>
      <c r="L778" s="30">
        <f>IF(ISNA(VLOOKUP($A778,' Taxi out times'!$B$6467:$C$7195, 2, 0)), 'ICAO LTO Cycle times'!$D$7,VLOOKUP($A778,' Taxi out times'!$B$6467:$C$7195, 2, 0)*60)</f>
        <v>697.16129032258061</v>
      </c>
      <c r="M778" s="30">
        <f>IF(ISNA(VLOOKUP($A778,'Taxi in times'!$B$2:$C$483, 2, 0)), 'ICAO LTO Cycle times'!$D$8,VLOOKUP($A778,'Taxi in times'!$B$2:$C$483, 2, 0)*60)</f>
        <v>420</v>
      </c>
      <c r="N778" s="30">
        <f>IF(ISNA(VLOOKUP($A778,'Taxi in times'!$B$483:$C$1074, 2, 0)), 'ICAO LTO Cycle times'!$D$8,VLOOKUP($A778,'Taxi in times'!$B$483:$C$1074, 2, 0)*60)</f>
        <v>420</v>
      </c>
      <c r="O778" s="30">
        <f>IF(ISNA(VLOOKUP($A778,'Taxi in times'!$B$1074:$C$1700, 2, 0)), 'ICAO LTO Cycle times'!$D$8,VLOOKUP($A778,'Taxi in times'!$B$1074:$C$1700, 2, 0)*60)</f>
        <v>420</v>
      </c>
      <c r="P778" s="30">
        <f>IF(ISNA(VLOOKUP($A778,'Taxi in times'!$B$1700:$C$2346, 2, 0)), 'ICAO LTO Cycle times'!$D$8,VLOOKUP($A778,'Taxi in times'!$B$1700:$C$2346, 2, 0)*60)</f>
        <v>420</v>
      </c>
      <c r="Q778" s="30">
        <f>IF(ISNA(VLOOKUP($A778,'Taxi in times'!$B$2346:$C$3020, 2, 0)), 'ICAO LTO Cycle times'!$D$8,VLOOKUP($A778,'Taxi in times'!$B$2346:$C$3020, 2, 0)*60)</f>
        <v>420</v>
      </c>
      <c r="R778" s="30">
        <f>IF(ISNA(VLOOKUP($A778,'Taxi in times'!$B$3020:$C$3684, 2, 0)), 'ICAO LTO Cycle times'!$D$8,VLOOKUP($A778,'Taxi in times'!$B$3020:$C$3684, 2, 0)*60)</f>
        <v>420</v>
      </c>
      <c r="S778" s="30">
        <f>IF(ISNA(VLOOKUP($A778,'Taxi in times'!$B$3684:$C$4389, 2, 0)), 'ICAO LTO Cycle times'!$D$8,VLOOKUP($A778,'Taxi in times'!$B$3684:$C$4389, 2, 0)*60)</f>
        <v>420</v>
      </c>
      <c r="T778" s="30">
        <f>IF(ISNA(VLOOKUP($A778,'Taxi in times'!$B$4389:$C$5084, 2, 0)), 'ICAO LTO Cycle times'!$D$8,VLOOKUP($A778,'Taxi in times'!$B$4389:$C$5084, 2, 0)*60)</f>
        <v>420</v>
      </c>
      <c r="U778" s="30">
        <f>IF(ISNA(VLOOKUP($A778,'Taxi in times'!$B$5085:$C$5749, 2, 0)), 'ICAO LTO Cycle times'!$D$8,VLOOKUP($A778,'Taxi in times'!$B$5085:$C$5749, 2, 0)*60)</f>
        <v>420</v>
      </c>
      <c r="V778" s="30">
        <f>IF(ISNA(VLOOKUP($A778,'Taxi in times'!$B$5750:$C$6509, 2, 0)), 'ICAO LTO Cycle times'!$D$8,VLOOKUP($A778,'Taxi in times'!$B$5750:$C$6509, 2, 0)*60)</f>
        <v>425.625</v>
      </c>
      <c r="W778" s="30">
        <f>IF(ISNA(VLOOKUP($A778,'Taxi in times'!$B$6510:$C$7239, 2, 0)), 'ICAO LTO Cycle times'!$D$8,VLOOKUP($A778,'Taxi in times'!$B$6510:$C$7239, 2, 0)*60)</f>
        <v>411.03896103896102</v>
      </c>
    </row>
    <row r="779" spans="1:23">
      <c r="A779" s="3" t="s">
        <v>1056</v>
      </c>
      <c r="B779" s="30">
        <f>IF(ISNA(VLOOKUP($A779,' Taxi out times'!$B$2:$C$483, 2, 0)), 'ICAO LTO Cycle times'!$D$7,VLOOKUP($A779,' Taxi out times'!$B$2:$C$483, 2, 0)*60)</f>
        <v>863.25581395348843</v>
      </c>
      <c r="C779" s="30">
        <f>IF(ISNA(VLOOKUP($A779,' Taxi out times'!$B$484:$C$1071, 2, 0)), 'ICAO LTO Cycle times'!$D$7,VLOOKUP($A779,' Taxi out times'!$B$484:$C$1071, 2, 0)*60)</f>
        <v>915</v>
      </c>
      <c r="D779" s="30">
        <f>IF(ISNA(VLOOKUP($A779,' Taxi out times'!$B$1072:$C$1692, 2, 0)), 'ICAO LTO Cycle times'!$D$7,VLOOKUP($A779,' Taxi out times'!$B$1072:$C$1692, 2, 0)*60)</f>
        <v>839.77358490566041</v>
      </c>
      <c r="E779" s="30">
        <f>IF(ISNA(VLOOKUP($A779,' Taxi out times'!$B$1693:$C$2329, 2, 0)), 'ICAO LTO Cycle times'!$D$7,VLOOKUP($A779,' Taxi out times'!$B$1693:$C$2329, 2, 0)*60)</f>
        <v>948.9473684210526</v>
      </c>
      <c r="F779" s="30">
        <f>IF(ISNA(VLOOKUP($A779,' Taxi out times'!$B$2330:$C$2997, 2, 0)), 'ICAO LTO Cycle times'!$D$7,VLOOKUP($A779,' Taxi out times'!$B$2330:$C$2997, 2, 0)*60)</f>
        <v>1140</v>
      </c>
      <c r="G779" s="30">
        <f>IF(ISNA(VLOOKUP($A779,' Taxi out times'!$B$2998:$C$3661, 2, 0)), 'ICAO LTO Cycle times'!$D$7,VLOOKUP($A779,' Taxi out times'!$B$2998:$C$3661, 2, 0)*60)</f>
        <v>742.57425742574264</v>
      </c>
      <c r="H779" s="30">
        <f>IF(ISNA(VLOOKUP($A779,' Taxi out times'!$B$3662:$C$4362, 2, 0)), 'ICAO LTO Cycle times'!$D$7,VLOOKUP($A779,' Taxi out times'!$B$3662:$C$4362, 2, 0)*60)</f>
        <v>780.65645514223195</v>
      </c>
      <c r="I779" s="30">
        <f>IF(ISNA(VLOOKUP($A779,' Taxi out times'!$B$4363:$C$5052, 2, 0)), 'ICAO LTO Cycle times'!$D$7,VLOOKUP($A779,' Taxi out times'!$B$4363:$C$5052, 2, 0)*60)</f>
        <v>799.47580645161293</v>
      </c>
      <c r="J779" s="30">
        <f>IF(ISNA(VLOOKUP($A779,' Taxi out times'!$B$5053:$C$5713, 2, 0)), 'ICAO LTO Cycle times'!$D$7,VLOOKUP($A779,' Taxi out times'!$B$5053:$C$5713, 2, 0)*60)</f>
        <v>915.49586776859508</v>
      </c>
      <c r="K779" s="30">
        <f>IF(ISNA(VLOOKUP($A779,' Taxi out times'!$B$5714:$C$6466, 2, 0)), 'ICAO LTO Cycle times'!$D$7,VLOOKUP($A779,' Taxi out times'!$B$5713:$C$6466, 2, 0)*60)</f>
        <v>825.56818181818187</v>
      </c>
      <c r="L779" s="30">
        <f>IF(ISNA(VLOOKUP($A779,' Taxi out times'!$B$6467:$C$7195, 2, 0)), 'ICAO LTO Cycle times'!$D$7,VLOOKUP($A779,' Taxi out times'!$B$6467:$C$7195, 2, 0)*60)</f>
        <v>803.32613390928725</v>
      </c>
      <c r="M779" s="30">
        <f>IF(ISNA(VLOOKUP($A779,'Taxi in times'!$B$2:$C$483, 2, 0)), 'ICAO LTO Cycle times'!$D$8,VLOOKUP($A779,'Taxi in times'!$B$2:$C$483, 2, 0)*60)</f>
        <v>592.96875</v>
      </c>
      <c r="N779" s="30">
        <f>IF(ISNA(VLOOKUP($A779,'Taxi in times'!$B$483:$C$1074, 2, 0)), 'ICAO LTO Cycle times'!$D$8,VLOOKUP($A779,'Taxi in times'!$B$483:$C$1074, 2, 0)*60)</f>
        <v>529.0140845070423</v>
      </c>
      <c r="O779" s="30">
        <f>IF(ISNA(VLOOKUP($A779,'Taxi in times'!$B$1074:$C$1700, 2, 0)), 'ICAO LTO Cycle times'!$D$8,VLOOKUP($A779,'Taxi in times'!$B$1074:$C$1700, 2, 0)*60)</f>
        <v>512.98578199052133</v>
      </c>
      <c r="P779" s="30">
        <f>IF(ISNA(VLOOKUP($A779,'Taxi in times'!$B$1700:$C$2346, 2, 0)), 'ICAO LTO Cycle times'!$D$8,VLOOKUP($A779,'Taxi in times'!$B$1700:$C$2346, 2, 0)*60)</f>
        <v>500.65116279069764</v>
      </c>
      <c r="Q779" s="30">
        <f>IF(ISNA(VLOOKUP($A779,'Taxi in times'!$B$2346:$C$3020, 2, 0)), 'ICAO LTO Cycle times'!$D$8,VLOOKUP($A779,'Taxi in times'!$B$2346:$C$3020, 2, 0)*60)</f>
        <v>420</v>
      </c>
      <c r="R779" s="30">
        <f>IF(ISNA(VLOOKUP($A779,'Taxi in times'!$B$3020:$C$3684, 2, 0)), 'ICAO LTO Cycle times'!$D$8,VLOOKUP($A779,'Taxi in times'!$B$3020:$C$3684, 2, 0)*60)</f>
        <v>420</v>
      </c>
      <c r="S779" s="30">
        <f>IF(ISNA(VLOOKUP($A779,'Taxi in times'!$B$3684:$C$4389, 2, 0)), 'ICAO LTO Cycle times'!$D$8,VLOOKUP($A779,'Taxi in times'!$B$3684:$C$4389, 2, 0)*60)</f>
        <v>518.94736842105272</v>
      </c>
      <c r="T779" s="30">
        <f>IF(ISNA(VLOOKUP($A779,'Taxi in times'!$B$4389:$C$5084, 2, 0)), 'ICAO LTO Cycle times'!$D$8,VLOOKUP($A779,'Taxi in times'!$B$4389:$C$5084, 2, 0)*60)</f>
        <v>500.20161290322574</v>
      </c>
      <c r="U779" s="30">
        <f>IF(ISNA(VLOOKUP($A779,'Taxi in times'!$B$5085:$C$5749, 2, 0)), 'ICAO LTO Cycle times'!$D$8,VLOOKUP($A779,'Taxi in times'!$B$5085:$C$5749, 2, 0)*60)</f>
        <v>524.26829268292681</v>
      </c>
      <c r="V779" s="30">
        <f>IF(ISNA(VLOOKUP($A779,'Taxi in times'!$B$5750:$C$6509, 2, 0)), 'ICAO LTO Cycle times'!$D$8,VLOOKUP($A779,'Taxi in times'!$B$5750:$C$6509, 2, 0)*60)</f>
        <v>529.78967495219888</v>
      </c>
      <c r="W779" s="30">
        <f>IF(ISNA(VLOOKUP($A779,'Taxi in times'!$B$6510:$C$7239, 2, 0)), 'ICAO LTO Cycle times'!$D$8,VLOOKUP($A779,'Taxi in times'!$B$6510:$C$7239, 2, 0)*60)</f>
        <v>528.6521739130435</v>
      </c>
    </row>
    <row r="780" spans="1:23">
      <c r="A780" s="3" t="s">
        <v>960</v>
      </c>
      <c r="B780" s="30">
        <f>IF(ISNA(VLOOKUP($A780,' Taxi out times'!$B$2:$C$483, 2, 0)), 'ICAO LTO Cycle times'!$D$7,VLOOKUP($A780,' Taxi out times'!$B$2:$C$483, 2, 0)*60)</f>
        <v>947.51351351351354</v>
      </c>
      <c r="C780" s="30">
        <f>IF(ISNA(VLOOKUP($A780,' Taxi out times'!$B$484:$C$1071, 2, 0)), 'ICAO LTO Cycle times'!$D$7,VLOOKUP($A780,' Taxi out times'!$B$484:$C$1071, 2, 0)*60)</f>
        <v>974.004576659039</v>
      </c>
      <c r="D780" s="30">
        <f>IF(ISNA(VLOOKUP($A780,' Taxi out times'!$B$1072:$C$1692, 2, 0)), 'ICAO LTO Cycle times'!$D$7,VLOOKUP($A780,' Taxi out times'!$B$1072:$C$1692, 2, 0)*60)</f>
        <v>1026.5853658536585</v>
      </c>
      <c r="E780" s="30">
        <f>IF(ISNA(VLOOKUP($A780,' Taxi out times'!$B$1693:$C$2329, 2, 0)), 'ICAO LTO Cycle times'!$D$7,VLOOKUP($A780,' Taxi out times'!$B$1693:$C$2329, 2, 0)*60)</f>
        <v>1022.1036585365854</v>
      </c>
      <c r="F780" s="30">
        <f>IF(ISNA(VLOOKUP($A780,' Taxi out times'!$B$2330:$C$2997, 2, 0)), 'ICAO LTO Cycle times'!$D$7,VLOOKUP($A780,' Taxi out times'!$B$2330:$C$2997, 2, 0)*60)</f>
        <v>997.70897832817332</v>
      </c>
      <c r="G780" s="30">
        <f>IF(ISNA(VLOOKUP($A780,' Taxi out times'!$B$2998:$C$3661, 2, 0)), 'ICAO LTO Cycle times'!$D$7,VLOOKUP($A780,' Taxi out times'!$B$2998:$C$3661, 2, 0)*60)</f>
        <v>1026.5237366003062</v>
      </c>
      <c r="H780" s="30">
        <f>IF(ISNA(VLOOKUP($A780,' Taxi out times'!$B$3662:$C$4362, 2, 0)), 'ICAO LTO Cycle times'!$D$7,VLOOKUP($A780,' Taxi out times'!$B$3662:$C$4362, 2, 0)*60)</f>
        <v>1025.0499286733238</v>
      </c>
      <c r="I780" s="30">
        <f>IF(ISNA(VLOOKUP($A780,' Taxi out times'!$B$4363:$C$5052, 2, 0)), 'ICAO LTO Cycle times'!$D$7,VLOOKUP($A780,' Taxi out times'!$B$4363:$C$5052, 2, 0)*60)</f>
        <v>1048.5557083906465</v>
      </c>
      <c r="J780" s="30">
        <f>IF(ISNA(VLOOKUP($A780,' Taxi out times'!$B$5053:$C$5713, 2, 0)), 'ICAO LTO Cycle times'!$D$7,VLOOKUP($A780,' Taxi out times'!$B$5053:$C$5713, 2, 0)*60)</f>
        <v>1064.8598130841121</v>
      </c>
      <c r="K780" s="30">
        <f>IF(ISNA(VLOOKUP($A780,' Taxi out times'!$B$5714:$C$6466, 2, 0)), 'ICAO LTO Cycle times'!$D$7,VLOOKUP($A780,' Taxi out times'!$B$5713:$C$6466, 2, 0)*60)</f>
        <v>1076.4432989690722</v>
      </c>
      <c r="L780" s="30">
        <f>IF(ISNA(VLOOKUP($A780,' Taxi out times'!$B$6467:$C$7195, 2, 0)), 'ICAO LTO Cycle times'!$D$7,VLOOKUP($A780,' Taxi out times'!$B$6467:$C$7195, 2, 0)*60)</f>
        <v>1079.3155893536123</v>
      </c>
      <c r="M780" s="30">
        <f>IF(ISNA(VLOOKUP($A780,'Taxi in times'!$B$2:$C$483, 2, 0)), 'ICAO LTO Cycle times'!$D$8,VLOOKUP($A780,'Taxi in times'!$B$2:$C$483, 2, 0)*60)</f>
        <v>419.83651226158042</v>
      </c>
      <c r="N780" s="30">
        <f>IF(ISNA(VLOOKUP($A780,'Taxi in times'!$B$483:$C$1074, 2, 0)), 'ICAO LTO Cycle times'!$D$8,VLOOKUP($A780,'Taxi in times'!$B$483:$C$1074, 2, 0)*60)</f>
        <v>390.68181818181819</v>
      </c>
      <c r="O780" s="30">
        <f>IF(ISNA(VLOOKUP($A780,'Taxi in times'!$B$1074:$C$1700, 2, 0)), 'ICAO LTO Cycle times'!$D$8,VLOOKUP($A780,'Taxi in times'!$B$1074:$C$1700, 2, 0)*60)</f>
        <v>434.40823327615783</v>
      </c>
      <c r="P780" s="30">
        <f>IF(ISNA(VLOOKUP($A780,'Taxi in times'!$B$1700:$C$2346, 2, 0)), 'ICAO LTO Cycle times'!$D$8,VLOOKUP($A780,'Taxi in times'!$B$1700:$C$2346, 2, 0)*60)</f>
        <v>369.24471299093653</v>
      </c>
      <c r="Q780" s="30">
        <f>IF(ISNA(VLOOKUP($A780,'Taxi in times'!$B$2346:$C$3020, 2, 0)), 'ICAO LTO Cycle times'!$D$8,VLOOKUP($A780,'Taxi in times'!$B$2346:$C$3020, 2, 0)*60)</f>
        <v>372.50755287009059</v>
      </c>
      <c r="R780" s="30">
        <f>IF(ISNA(VLOOKUP($A780,'Taxi in times'!$B$3020:$C$3684, 2, 0)), 'ICAO LTO Cycle times'!$D$8,VLOOKUP($A780,'Taxi in times'!$B$3020:$C$3684, 2, 0)*60)</f>
        <v>390.13574660633486</v>
      </c>
      <c r="S780" s="30">
        <f>IF(ISNA(VLOOKUP($A780,'Taxi in times'!$B$3684:$C$4389, 2, 0)), 'ICAO LTO Cycle times'!$D$8,VLOOKUP($A780,'Taxi in times'!$B$3684:$C$4389, 2, 0)*60)</f>
        <v>415.30583214793739</v>
      </c>
      <c r="T780" s="30">
        <f>IF(ISNA(VLOOKUP($A780,'Taxi in times'!$B$4389:$C$5084, 2, 0)), 'ICAO LTO Cycle times'!$D$8,VLOOKUP($A780,'Taxi in times'!$B$4389:$C$5084, 2, 0)*60)</f>
        <v>481.56593406593407</v>
      </c>
      <c r="U780" s="30">
        <f>IF(ISNA(VLOOKUP($A780,'Taxi in times'!$B$5085:$C$5749, 2, 0)), 'ICAO LTO Cycle times'!$D$8,VLOOKUP($A780,'Taxi in times'!$B$5085:$C$5749, 2, 0)*60)</f>
        <v>590.11952191235059</v>
      </c>
      <c r="V780" s="30">
        <f>IF(ISNA(VLOOKUP($A780,'Taxi in times'!$B$5750:$C$6509, 2, 0)), 'ICAO LTO Cycle times'!$D$8,VLOOKUP($A780,'Taxi in times'!$B$5750:$C$6509, 2, 0)*60)</f>
        <v>522.03870967741943</v>
      </c>
      <c r="W780" s="30">
        <f>IF(ISNA(VLOOKUP($A780,'Taxi in times'!$B$6510:$C$7239, 2, 0)), 'ICAO LTO Cycle times'!$D$8,VLOOKUP($A780,'Taxi in times'!$B$6510:$C$7239, 2, 0)*60)</f>
        <v>533.93939393939399</v>
      </c>
    </row>
    <row r="781" spans="1:23">
      <c r="A781" s="3" t="s">
        <v>961</v>
      </c>
      <c r="B781" s="30">
        <f>IF(ISNA(VLOOKUP($A781,' Taxi out times'!$B$2:$C$483, 2, 0)), 'ICAO LTO Cycle times'!$D$7,VLOOKUP($A781,' Taxi out times'!$B$2:$C$483, 2, 0)*60)</f>
        <v>694.69879518072287</v>
      </c>
      <c r="C781" s="30">
        <f>IF(ISNA(VLOOKUP($A781,' Taxi out times'!$B$484:$C$1071, 2, 0)), 'ICAO LTO Cycle times'!$D$7,VLOOKUP($A781,' Taxi out times'!$B$484:$C$1071, 2, 0)*60)</f>
        <v>735.63025210084038</v>
      </c>
      <c r="D781" s="30">
        <f>IF(ISNA(VLOOKUP($A781,' Taxi out times'!$B$1072:$C$1692, 2, 0)), 'ICAO LTO Cycle times'!$D$7,VLOOKUP($A781,' Taxi out times'!$B$1072:$C$1692, 2, 0)*60)</f>
        <v>768.39779005524861</v>
      </c>
      <c r="E781" s="30">
        <f>IF(ISNA(VLOOKUP($A781,' Taxi out times'!$B$1693:$C$2329, 2, 0)), 'ICAO LTO Cycle times'!$D$7,VLOOKUP($A781,' Taxi out times'!$B$1693:$C$2329, 2, 0)*60)</f>
        <v>808.68852459016398</v>
      </c>
      <c r="F781" s="30">
        <f>IF(ISNA(VLOOKUP($A781,' Taxi out times'!$B$2330:$C$2997, 2, 0)), 'ICAO LTO Cycle times'!$D$7,VLOOKUP($A781,' Taxi out times'!$B$2330:$C$2997, 2, 0)*60)</f>
        <v>801.15702479338847</v>
      </c>
      <c r="G781" s="30">
        <f>IF(ISNA(VLOOKUP($A781,' Taxi out times'!$B$2998:$C$3661, 2, 0)), 'ICAO LTO Cycle times'!$D$7,VLOOKUP($A781,' Taxi out times'!$B$2998:$C$3661, 2, 0)*60)</f>
        <v>807.83333333333326</v>
      </c>
      <c r="H781" s="30">
        <f>IF(ISNA(VLOOKUP($A781,' Taxi out times'!$B$3662:$C$4362, 2, 0)), 'ICAO LTO Cycle times'!$D$7,VLOOKUP($A781,' Taxi out times'!$B$3662:$C$4362, 2, 0)*60)</f>
        <v>790.46153846153845</v>
      </c>
      <c r="I781" s="30">
        <f>IF(ISNA(VLOOKUP($A781,' Taxi out times'!$B$4363:$C$5052, 2, 0)), 'ICAO LTO Cycle times'!$D$7,VLOOKUP($A781,' Taxi out times'!$B$4363:$C$5052, 2, 0)*60)</f>
        <v>846.34408602150529</v>
      </c>
      <c r="J781" s="30">
        <f>IF(ISNA(VLOOKUP($A781,' Taxi out times'!$B$5053:$C$5713, 2, 0)), 'ICAO LTO Cycle times'!$D$7,VLOOKUP($A781,' Taxi out times'!$B$5053:$C$5713, 2, 0)*60)</f>
        <v>803.12101910828028</v>
      </c>
      <c r="K781" s="30">
        <f>IF(ISNA(VLOOKUP($A781,' Taxi out times'!$B$5714:$C$6466, 2, 0)), 'ICAO LTO Cycle times'!$D$7,VLOOKUP($A781,' Taxi out times'!$B$5713:$C$6466, 2, 0)*60)</f>
        <v>744.10526315789468</v>
      </c>
      <c r="L781" s="30">
        <f>IF(ISNA(VLOOKUP($A781,' Taxi out times'!$B$6467:$C$7195, 2, 0)), 'ICAO LTO Cycle times'!$D$7,VLOOKUP($A781,' Taxi out times'!$B$6467:$C$7195, 2, 0)*60)</f>
        <v>859.22123893805315</v>
      </c>
      <c r="M781" s="30">
        <f>IF(ISNA(VLOOKUP($A781,'Taxi in times'!$B$2:$C$483, 2, 0)), 'ICAO LTO Cycle times'!$D$8,VLOOKUP($A781,'Taxi in times'!$B$2:$C$483, 2, 0)*60)</f>
        <v>420</v>
      </c>
      <c r="N781" s="30">
        <f>IF(ISNA(VLOOKUP($A781,'Taxi in times'!$B$483:$C$1074, 2, 0)), 'ICAO LTO Cycle times'!$D$8,VLOOKUP($A781,'Taxi in times'!$B$483:$C$1074, 2, 0)*60)</f>
        <v>420</v>
      </c>
      <c r="O781" s="30">
        <f>IF(ISNA(VLOOKUP($A781,'Taxi in times'!$B$1074:$C$1700, 2, 0)), 'ICAO LTO Cycle times'!$D$8,VLOOKUP($A781,'Taxi in times'!$B$1074:$C$1700, 2, 0)*60)</f>
        <v>420</v>
      </c>
      <c r="P781" s="30">
        <f>IF(ISNA(VLOOKUP($A781,'Taxi in times'!$B$1700:$C$2346, 2, 0)), 'ICAO LTO Cycle times'!$D$8,VLOOKUP($A781,'Taxi in times'!$B$1700:$C$2346, 2, 0)*60)</f>
        <v>420</v>
      </c>
      <c r="Q781" s="30">
        <f>IF(ISNA(VLOOKUP($A781,'Taxi in times'!$B$2346:$C$3020, 2, 0)), 'ICAO LTO Cycle times'!$D$8,VLOOKUP($A781,'Taxi in times'!$B$2346:$C$3020, 2, 0)*60)</f>
        <v>420</v>
      </c>
      <c r="R781" s="30">
        <f>IF(ISNA(VLOOKUP($A781,'Taxi in times'!$B$3020:$C$3684, 2, 0)), 'ICAO LTO Cycle times'!$D$8,VLOOKUP($A781,'Taxi in times'!$B$3020:$C$3684, 2, 0)*60)</f>
        <v>420</v>
      </c>
      <c r="S781" s="30">
        <f>IF(ISNA(VLOOKUP($A781,'Taxi in times'!$B$3684:$C$4389, 2, 0)), 'ICAO LTO Cycle times'!$D$8,VLOOKUP($A781,'Taxi in times'!$B$3684:$C$4389, 2, 0)*60)</f>
        <v>420</v>
      </c>
      <c r="T781" s="30">
        <f>IF(ISNA(VLOOKUP($A781,'Taxi in times'!$B$4389:$C$5084, 2, 0)), 'ICAO LTO Cycle times'!$D$8,VLOOKUP($A781,'Taxi in times'!$B$4389:$C$5084, 2, 0)*60)</f>
        <v>420</v>
      </c>
      <c r="U781" s="30">
        <f>IF(ISNA(VLOOKUP($A781,'Taxi in times'!$B$5085:$C$5749, 2, 0)), 'ICAO LTO Cycle times'!$D$8,VLOOKUP($A781,'Taxi in times'!$B$5085:$C$5749, 2, 0)*60)</f>
        <v>420</v>
      </c>
      <c r="V781" s="30">
        <f>IF(ISNA(VLOOKUP($A781,'Taxi in times'!$B$5750:$C$6509, 2, 0)), 'ICAO LTO Cycle times'!$D$8,VLOOKUP($A781,'Taxi in times'!$B$5750:$C$6509, 2, 0)*60)</f>
        <v>420</v>
      </c>
      <c r="W781" s="30">
        <f>IF(ISNA(VLOOKUP($A781,'Taxi in times'!$B$6510:$C$7239, 2, 0)), 'ICAO LTO Cycle times'!$D$8,VLOOKUP($A781,'Taxi in times'!$B$6510:$C$7239, 2, 0)*60)</f>
        <v>420</v>
      </c>
    </row>
    <row r="782" spans="1:23">
      <c r="A782" s="3" t="s">
        <v>1136</v>
      </c>
      <c r="B782" s="30">
        <f>IF(ISNA(VLOOKUP($A782,' Taxi out times'!$B$2:$C$483, 2, 0)), 'ICAO LTO Cycle times'!$D$7,VLOOKUP($A782,' Taxi out times'!$B$2:$C$483, 2, 0)*60)</f>
        <v>1140</v>
      </c>
      <c r="C782" s="30">
        <f>IF(ISNA(VLOOKUP($A782,' Taxi out times'!$B$484:$C$1071, 2, 0)), 'ICAO LTO Cycle times'!$D$7,VLOOKUP($A782,' Taxi out times'!$B$484:$C$1071, 2, 0)*60)</f>
        <v>1140</v>
      </c>
      <c r="D782" s="30">
        <f>IF(ISNA(VLOOKUP($A782,' Taxi out times'!$B$1072:$C$1692, 2, 0)), 'ICAO LTO Cycle times'!$D$7,VLOOKUP($A782,' Taxi out times'!$B$1072:$C$1692, 2, 0)*60)</f>
        <v>1140</v>
      </c>
      <c r="E782" s="30">
        <f>IF(ISNA(VLOOKUP($A782,' Taxi out times'!$B$1693:$C$2329, 2, 0)), 'ICAO LTO Cycle times'!$D$7,VLOOKUP($A782,' Taxi out times'!$B$1693:$C$2329, 2, 0)*60)</f>
        <v>1140</v>
      </c>
      <c r="F782" s="30">
        <f>IF(ISNA(VLOOKUP($A782,' Taxi out times'!$B$2330:$C$2997, 2, 0)), 'ICAO LTO Cycle times'!$D$7,VLOOKUP($A782,' Taxi out times'!$B$2330:$C$2997, 2, 0)*60)</f>
        <v>1140</v>
      </c>
      <c r="G782" s="30">
        <f>IF(ISNA(VLOOKUP($A782,' Taxi out times'!$B$2998:$C$3661, 2, 0)), 'ICAO LTO Cycle times'!$D$7,VLOOKUP($A782,' Taxi out times'!$B$2998:$C$3661, 2, 0)*60)</f>
        <v>1140</v>
      </c>
      <c r="H782" s="30">
        <f>IF(ISNA(VLOOKUP($A782,' Taxi out times'!$B$3662:$C$4362, 2, 0)), 'ICAO LTO Cycle times'!$D$7,VLOOKUP($A782,' Taxi out times'!$B$3662:$C$4362, 2, 0)*60)</f>
        <v>1140</v>
      </c>
      <c r="I782" s="30">
        <f>IF(ISNA(VLOOKUP($A782,' Taxi out times'!$B$4363:$C$5052, 2, 0)), 'ICAO LTO Cycle times'!$D$7,VLOOKUP($A782,' Taxi out times'!$B$4363:$C$5052, 2, 0)*60)</f>
        <v>1140</v>
      </c>
      <c r="J782" s="30">
        <f>IF(ISNA(VLOOKUP($A782,' Taxi out times'!$B$5053:$C$5713, 2, 0)), 'ICAO LTO Cycle times'!$D$7,VLOOKUP($A782,' Taxi out times'!$B$5053:$C$5713, 2, 0)*60)</f>
        <v>1140</v>
      </c>
      <c r="K782" s="30">
        <f>IF(ISNA(VLOOKUP($A782,' Taxi out times'!$B$5714:$C$6466, 2, 0)), 'ICAO LTO Cycle times'!$D$7,VLOOKUP($A782,' Taxi out times'!$B$5713:$C$6466, 2, 0)*60)</f>
        <v>1140</v>
      </c>
      <c r="L782" s="30">
        <f>IF(ISNA(VLOOKUP($A782,' Taxi out times'!$B$6467:$C$7195, 2, 0)), 'ICAO LTO Cycle times'!$D$7,VLOOKUP($A782,' Taxi out times'!$B$6467:$C$7195, 2, 0)*60)</f>
        <v>1140</v>
      </c>
      <c r="M782" s="30">
        <f>IF(ISNA(VLOOKUP($A782,'Taxi in times'!$B$2:$C$483, 2, 0)), 'ICAO LTO Cycle times'!$D$8,VLOOKUP($A782,'Taxi in times'!$B$2:$C$483, 2, 0)*60)</f>
        <v>369.70588235294122</v>
      </c>
      <c r="N782" s="30">
        <f>IF(ISNA(VLOOKUP($A782,'Taxi in times'!$B$483:$C$1074, 2, 0)), 'ICAO LTO Cycle times'!$D$8,VLOOKUP($A782,'Taxi in times'!$B$483:$C$1074, 2, 0)*60)</f>
        <v>573.37078651685397</v>
      </c>
      <c r="O782" s="30">
        <f>IF(ISNA(VLOOKUP($A782,'Taxi in times'!$B$1074:$C$1700, 2, 0)), 'ICAO LTO Cycle times'!$D$8,VLOOKUP($A782,'Taxi in times'!$B$1074:$C$1700, 2, 0)*60)</f>
        <v>601.63636363636363</v>
      </c>
      <c r="P782" s="30">
        <f>IF(ISNA(VLOOKUP($A782,'Taxi in times'!$B$1700:$C$2346, 2, 0)), 'ICAO LTO Cycle times'!$D$8,VLOOKUP($A782,'Taxi in times'!$B$1700:$C$2346, 2, 0)*60)</f>
        <v>384.80938416422288</v>
      </c>
      <c r="Q782" s="30">
        <f>IF(ISNA(VLOOKUP($A782,'Taxi in times'!$B$2346:$C$3020, 2, 0)), 'ICAO LTO Cycle times'!$D$8,VLOOKUP($A782,'Taxi in times'!$B$2346:$C$3020, 2, 0)*60)</f>
        <v>379.31623931623932</v>
      </c>
      <c r="R782" s="30">
        <f>IF(ISNA(VLOOKUP($A782,'Taxi in times'!$B$3020:$C$3684, 2, 0)), 'ICAO LTO Cycle times'!$D$8,VLOOKUP($A782,'Taxi in times'!$B$3020:$C$3684, 2, 0)*60)</f>
        <v>386.89024390243901</v>
      </c>
      <c r="S782" s="30">
        <f>IF(ISNA(VLOOKUP($A782,'Taxi in times'!$B$3684:$C$4389, 2, 0)), 'ICAO LTO Cycle times'!$D$8,VLOOKUP($A782,'Taxi in times'!$B$3684:$C$4389, 2, 0)*60)</f>
        <v>436.62049861495848</v>
      </c>
      <c r="T782" s="30">
        <f>IF(ISNA(VLOOKUP($A782,'Taxi in times'!$B$4389:$C$5084, 2, 0)), 'ICAO LTO Cycle times'!$D$8,VLOOKUP($A782,'Taxi in times'!$B$4389:$C$5084, 2, 0)*60)</f>
        <v>384.22429906542061</v>
      </c>
      <c r="U782" s="30">
        <f>IF(ISNA(VLOOKUP($A782,'Taxi in times'!$B$5085:$C$5749, 2, 0)), 'ICAO LTO Cycle times'!$D$8,VLOOKUP($A782,'Taxi in times'!$B$5085:$C$5749, 2, 0)*60)</f>
        <v>420</v>
      </c>
      <c r="V782" s="30">
        <f>IF(ISNA(VLOOKUP($A782,'Taxi in times'!$B$5750:$C$6509, 2, 0)), 'ICAO LTO Cycle times'!$D$8,VLOOKUP($A782,'Taxi in times'!$B$5750:$C$6509, 2, 0)*60)</f>
        <v>420</v>
      </c>
      <c r="W782" s="30">
        <f>IF(ISNA(VLOOKUP($A782,'Taxi in times'!$B$6510:$C$7239, 2, 0)), 'ICAO LTO Cycle times'!$D$8,VLOOKUP($A782,'Taxi in times'!$B$6510:$C$7239, 2, 0)*60)</f>
        <v>420</v>
      </c>
    </row>
    <row r="783" spans="1:23">
      <c r="A783" s="3" t="s">
        <v>962</v>
      </c>
      <c r="B783" s="30">
        <f>IF(ISNA(VLOOKUP($A783,' Taxi out times'!$B$2:$C$483, 2, 0)), 'ICAO LTO Cycle times'!$D$7,VLOOKUP($A783,' Taxi out times'!$B$2:$C$483, 2, 0)*60)</f>
        <v>1224.474885844749</v>
      </c>
      <c r="C783" s="30">
        <f>IF(ISNA(VLOOKUP($A783,' Taxi out times'!$B$484:$C$1071, 2, 0)), 'ICAO LTO Cycle times'!$D$7,VLOOKUP($A783,' Taxi out times'!$B$484:$C$1071, 2, 0)*60)</f>
        <v>1216.0337552742617</v>
      </c>
      <c r="D783" s="30">
        <f>IF(ISNA(VLOOKUP($A783,' Taxi out times'!$B$1072:$C$1692, 2, 0)), 'ICAO LTO Cycle times'!$D$7,VLOOKUP($A783,' Taxi out times'!$B$1072:$C$1692, 2, 0)*60)</f>
        <v>1261.1715481171548</v>
      </c>
      <c r="E783" s="30">
        <f>IF(ISNA(VLOOKUP($A783,' Taxi out times'!$B$1693:$C$2329, 2, 0)), 'ICAO LTO Cycle times'!$D$7,VLOOKUP($A783,' Taxi out times'!$B$1693:$C$2329, 2, 0)*60)</f>
        <v>1283.1850117096019</v>
      </c>
      <c r="F783" s="30">
        <f>IF(ISNA(VLOOKUP($A783,' Taxi out times'!$B$2330:$C$2997, 2, 0)), 'ICAO LTO Cycle times'!$D$7,VLOOKUP($A783,' Taxi out times'!$B$2330:$C$2997, 2, 0)*60)</f>
        <v>1302.1722846441949</v>
      </c>
      <c r="G783" s="30">
        <f>IF(ISNA(VLOOKUP($A783,' Taxi out times'!$B$2998:$C$3661, 2, 0)), 'ICAO LTO Cycle times'!$D$7,VLOOKUP($A783,' Taxi out times'!$B$2998:$C$3661, 2, 0)*60)</f>
        <v>1381.6647398843932</v>
      </c>
      <c r="H783" s="30">
        <f>IF(ISNA(VLOOKUP($A783,' Taxi out times'!$B$3662:$C$4362, 2, 0)), 'ICAO LTO Cycle times'!$D$7,VLOOKUP($A783,' Taxi out times'!$B$3662:$C$4362, 2, 0)*60)</f>
        <v>1376.3347280334729</v>
      </c>
      <c r="I783" s="30">
        <f>IF(ISNA(VLOOKUP($A783,' Taxi out times'!$B$4363:$C$5052, 2, 0)), 'ICAO LTO Cycle times'!$D$7,VLOOKUP($A783,' Taxi out times'!$B$4363:$C$5052, 2, 0)*60)</f>
        <v>1463.1635388739946</v>
      </c>
      <c r="J783" s="30">
        <f>IF(ISNA(VLOOKUP($A783,' Taxi out times'!$B$5053:$C$5713, 2, 0)), 'ICAO LTO Cycle times'!$D$7,VLOOKUP($A783,' Taxi out times'!$B$5053:$C$5713, 2, 0)*60)</f>
        <v>1498.2469368520262</v>
      </c>
      <c r="K783" s="30">
        <f>IF(ISNA(VLOOKUP($A783,' Taxi out times'!$B$5714:$C$6466, 2, 0)), 'ICAO LTO Cycle times'!$D$7,VLOOKUP($A783,' Taxi out times'!$B$5713:$C$6466, 2, 0)*60)</f>
        <v>1571.1893434823976</v>
      </c>
      <c r="L783" s="30">
        <f>IF(ISNA(VLOOKUP($A783,' Taxi out times'!$B$6467:$C$7195, 2, 0)), 'ICAO LTO Cycle times'!$D$7,VLOOKUP($A783,' Taxi out times'!$B$6467:$C$7195, 2, 0)*60)</f>
        <v>1492.9952153110048</v>
      </c>
      <c r="M783" s="30">
        <f>IF(ISNA(VLOOKUP($A783,'Taxi in times'!$B$2:$C$483, 2, 0)), 'ICAO LTO Cycle times'!$D$8,VLOOKUP($A783,'Taxi in times'!$B$2:$C$483, 2, 0)*60)</f>
        <v>499.70014992503752</v>
      </c>
      <c r="N783" s="30">
        <f>IF(ISNA(VLOOKUP($A783,'Taxi in times'!$B$483:$C$1074, 2, 0)), 'ICAO LTO Cycle times'!$D$8,VLOOKUP($A783,'Taxi in times'!$B$483:$C$1074, 2, 0)*60)</f>
        <v>502.37569060773484</v>
      </c>
      <c r="O783" s="30">
        <f>IF(ISNA(VLOOKUP($A783,'Taxi in times'!$B$1074:$C$1700, 2, 0)), 'ICAO LTO Cycle times'!$D$8,VLOOKUP($A783,'Taxi in times'!$B$1074:$C$1700, 2, 0)*60)</f>
        <v>481.6620498614958</v>
      </c>
      <c r="P783" s="30">
        <f>IF(ISNA(VLOOKUP($A783,'Taxi in times'!$B$1700:$C$2346, 2, 0)), 'ICAO LTO Cycle times'!$D$8,VLOOKUP($A783,'Taxi in times'!$B$1700:$C$2346, 2, 0)*60)</f>
        <v>539.02211874272405</v>
      </c>
      <c r="Q783" s="30">
        <f>IF(ISNA(VLOOKUP($A783,'Taxi in times'!$B$2346:$C$3020, 2, 0)), 'ICAO LTO Cycle times'!$D$8,VLOOKUP($A783,'Taxi in times'!$B$2346:$C$3020, 2, 0)*60)</f>
        <v>522.35722964763056</v>
      </c>
      <c r="R783" s="30">
        <f>IF(ISNA(VLOOKUP($A783,'Taxi in times'!$B$3020:$C$3684, 2, 0)), 'ICAO LTO Cycle times'!$D$8,VLOOKUP($A783,'Taxi in times'!$B$3020:$C$3684, 2, 0)*60)</f>
        <v>494.01156069364157</v>
      </c>
      <c r="S783" s="30">
        <f>IF(ISNA(VLOOKUP($A783,'Taxi in times'!$B$3684:$C$4389, 2, 0)), 'ICAO LTO Cycle times'!$D$8,VLOOKUP($A783,'Taxi in times'!$B$3684:$C$4389, 2, 0)*60)</f>
        <v>635.53921568627447</v>
      </c>
      <c r="T783" s="30">
        <f>IF(ISNA(VLOOKUP($A783,'Taxi in times'!$B$4389:$C$5084, 2, 0)), 'ICAO LTO Cycle times'!$D$8,VLOOKUP($A783,'Taxi in times'!$B$4389:$C$5084, 2, 0)*60)</f>
        <v>572.86863270777485</v>
      </c>
      <c r="U783" s="30">
        <f>IF(ISNA(VLOOKUP($A783,'Taxi in times'!$B$5085:$C$5749, 2, 0)), 'ICAO LTO Cycle times'!$D$8,VLOOKUP($A783,'Taxi in times'!$B$5085:$C$5749, 2, 0)*60)</f>
        <v>550.7648725212465</v>
      </c>
      <c r="V783" s="30">
        <f>IF(ISNA(VLOOKUP($A783,'Taxi in times'!$B$5750:$C$6509, 2, 0)), 'ICAO LTO Cycle times'!$D$8,VLOOKUP($A783,'Taxi in times'!$B$5750:$C$6509, 2, 0)*60)</f>
        <v>568.54881266490759</v>
      </c>
      <c r="W783" s="30">
        <f>IF(ISNA(VLOOKUP($A783,'Taxi in times'!$B$6510:$C$7239, 2, 0)), 'ICAO LTO Cycle times'!$D$8,VLOOKUP($A783,'Taxi in times'!$B$6510:$C$7239, 2, 0)*60)</f>
        <v>515.97264437689967</v>
      </c>
    </row>
    <row r="784" spans="1:23">
      <c r="A784" s="3" t="s">
        <v>1307</v>
      </c>
      <c r="B784" s="30">
        <f>IF(ISNA(VLOOKUP($A784,' Taxi out times'!$B$2:$C$483, 2, 0)), 'ICAO LTO Cycle times'!$D$7,VLOOKUP($A784,' Taxi out times'!$B$2:$C$483, 2, 0)*60)</f>
        <v>1140</v>
      </c>
      <c r="C784" s="30">
        <f>IF(ISNA(VLOOKUP($A784,' Taxi out times'!$B$484:$C$1071, 2, 0)), 'ICAO LTO Cycle times'!$D$7,VLOOKUP($A784,' Taxi out times'!$B$484:$C$1071, 2, 0)*60)</f>
        <v>1140</v>
      </c>
      <c r="D784" s="30">
        <f>IF(ISNA(VLOOKUP($A784,' Taxi out times'!$B$1072:$C$1692, 2, 0)), 'ICAO LTO Cycle times'!$D$7,VLOOKUP($A784,' Taxi out times'!$B$1072:$C$1692, 2, 0)*60)</f>
        <v>1140</v>
      </c>
      <c r="E784" s="30">
        <f>IF(ISNA(VLOOKUP($A784,' Taxi out times'!$B$1693:$C$2329, 2, 0)), 'ICAO LTO Cycle times'!$D$7,VLOOKUP($A784,' Taxi out times'!$B$1693:$C$2329, 2, 0)*60)</f>
        <v>1140</v>
      </c>
      <c r="F784" s="30">
        <f>IF(ISNA(VLOOKUP($A784,' Taxi out times'!$B$2330:$C$2997, 2, 0)), 'ICAO LTO Cycle times'!$D$7,VLOOKUP($A784,' Taxi out times'!$B$2330:$C$2997, 2, 0)*60)</f>
        <v>1140</v>
      </c>
      <c r="G784" s="30">
        <f>IF(ISNA(VLOOKUP($A784,' Taxi out times'!$B$2998:$C$3661, 2, 0)), 'ICAO LTO Cycle times'!$D$7,VLOOKUP($A784,' Taxi out times'!$B$2998:$C$3661, 2, 0)*60)</f>
        <v>1140</v>
      </c>
      <c r="H784" s="30">
        <f>IF(ISNA(VLOOKUP($A784,' Taxi out times'!$B$3662:$C$4362, 2, 0)), 'ICAO LTO Cycle times'!$D$7,VLOOKUP($A784,' Taxi out times'!$B$3662:$C$4362, 2, 0)*60)</f>
        <v>1140</v>
      </c>
      <c r="I784" s="30">
        <f>IF(ISNA(VLOOKUP($A784,' Taxi out times'!$B$4363:$C$5052, 2, 0)), 'ICAO LTO Cycle times'!$D$7,VLOOKUP($A784,' Taxi out times'!$B$4363:$C$5052, 2, 0)*60)</f>
        <v>1140</v>
      </c>
      <c r="J784" s="30">
        <f>IF(ISNA(VLOOKUP($A784,' Taxi out times'!$B$5053:$C$5713, 2, 0)), 'ICAO LTO Cycle times'!$D$7,VLOOKUP($A784,' Taxi out times'!$B$5053:$C$5713, 2, 0)*60)</f>
        <v>1140</v>
      </c>
      <c r="K784" s="30">
        <f>IF(ISNA(VLOOKUP($A784,' Taxi out times'!$B$5714:$C$6466, 2, 0)), 'ICAO LTO Cycle times'!$D$7,VLOOKUP($A784,' Taxi out times'!$B$5713:$C$6466, 2, 0)*60)</f>
        <v>736.47058823529414</v>
      </c>
      <c r="L784" s="30">
        <f>IF(ISNA(VLOOKUP($A784,' Taxi out times'!$B$6467:$C$7195, 2, 0)), 'ICAO LTO Cycle times'!$D$7,VLOOKUP($A784,' Taxi out times'!$B$6467:$C$7195, 2, 0)*60)</f>
        <v>751.09947643979058</v>
      </c>
      <c r="M784" s="30">
        <f>IF(ISNA(VLOOKUP($A784,'Taxi in times'!$B$2:$C$483, 2, 0)), 'ICAO LTO Cycle times'!$D$8,VLOOKUP($A784,'Taxi in times'!$B$2:$C$483, 2, 0)*60)</f>
        <v>420</v>
      </c>
      <c r="N784" s="30">
        <f>IF(ISNA(VLOOKUP($A784,'Taxi in times'!$B$483:$C$1074, 2, 0)), 'ICAO LTO Cycle times'!$D$8,VLOOKUP($A784,'Taxi in times'!$B$483:$C$1074, 2, 0)*60)</f>
        <v>420</v>
      </c>
      <c r="O784" s="30">
        <f>IF(ISNA(VLOOKUP($A784,'Taxi in times'!$B$1074:$C$1700, 2, 0)), 'ICAO LTO Cycle times'!$D$8,VLOOKUP($A784,'Taxi in times'!$B$1074:$C$1700, 2, 0)*60)</f>
        <v>420</v>
      </c>
      <c r="P784" s="30">
        <f>IF(ISNA(VLOOKUP($A784,'Taxi in times'!$B$1700:$C$2346, 2, 0)), 'ICAO LTO Cycle times'!$D$8,VLOOKUP($A784,'Taxi in times'!$B$1700:$C$2346, 2, 0)*60)</f>
        <v>420</v>
      </c>
      <c r="Q784" s="30">
        <f>IF(ISNA(VLOOKUP($A784,'Taxi in times'!$B$2346:$C$3020, 2, 0)), 'ICAO LTO Cycle times'!$D$8,VLOOKUP($A784,'Taxi in times'!$B$2346:$C$3020, 2, 0)*60)</f>
        <v>420</v>
      </c>
      <c r="R784" s="30">
        <f>IF(ISNA(VLOOKUP($A784,'Taxi in times'!$B$3020:$C$3684, 2, 0)), 'ICAO LTO Cycle times'!$D$8,VLOOKUP($A784,'Taxi in times'!$B$3020:$C$3684, 2, 0)*60)</f>
        <v>420</v>
      </c>
      <c r="S784" s="30">
        <f>IF(ISNA(VLOOKUP($A784,'Taxi in times'!$B$3684:$C$4389, 2, 0)), 'ICAO LTO Cycle times'!$D$8,VLOOKUP($A784,'Taxi in times'!$B$3684:$C$4389, 2, 0)*60)</f>
        <v>420</v>
      </c>
      <c r="T784" s="30">
        <f>IF(ISNA(VLOOKUP($A784,'Taxi in times'!$B$4389:$C$5084, 2, 0)), 'ICAO LTO Cycle times'!$D$8,VLOOKUP($A784,'Taxi in times'!$B$4389:$C$5084, 2, 0)*60)</f>
        <v>420</v>
      </c>
      <c r="U784" s="30">
        <f>IF(ISNA(VLOOKUP($A784,'Taxi in times'!$B$5085:$C$5749, 2, 0)), 'ICAO LTO Cycle times'!$D$8,VLOOKUP($A784,'Taxi in times'!$B$5085:$C$5749, 2, 0)*60)</f>
        <v>420</v>
      </c>
      <c r="V784" s="30">
        <f>IF(ISNA(VLOOKUP($A784,'Taxi in times'!$B$5750:$C$6509, 2, 0)), 'ICAO LTO Cycle times'!$D$8,VLOOKUP($A784,'Taxi in times'!$B$5750:$C$6509, 2, 0)*60)</f>
        <v>389.0322580645161</v>
      </c>
      <c r="W784" s="30">
        <f>IF(ISNA(VLOOKUP($A784,'Taxi in times'!$B$6510:$C$7239, 2, 0)), 'ICAO LTO Cycle times'!$D$8,VLOOKUP($A784,'Taxi in times'!$B$6510:$C$7239, 2, 0)*60)</f>
        <v>353.36842105263156</v>
      </c>
    </row>
    <row r="785" spans="1:23">
      <c r="A785" s="3" t="s">
        <v>963</v>
      </c>
      <c r="B785" s="30">
        <f>IF(ISNA(VLOOKUP($A785,' Taxi out times'!$B$2:$C$483, 2, 0)), 'ICAO LTO Cycle times'!$D$7,VLOOKUP($A785,' Taxi out times'!$B$2:$C$483, 2, 0)*60)</f>
        <v>1140</v>
      </c>
      <c r="C785" s="30">
        <f>IF(ISNA(VLOOKUP($A785,' Taxi out times'!$B$484:$C$1071, 2, 0)), 'ICAO LTO Cycle times'!$D$7,VLOOKUP($A785,' Taxi out times'!$B$484:$C$1071, 2, 0)*60)</f>
        <v>411</v>
      </c>
      <c r="D785" s="30">
        <f>IF(ISNA(VLOOKUP($A785,' Taxi out times'!$B$1072:$C$1692, 2, 0)), 'ICAO LTO Cycle times'!$D$7,VLOOKUP($A785,' Taxi out times'!$B$1072:$C$1692, 2, 0)*60)</f>
        <v>407.88732394366201</v>
      </c>
      <c r="E785" s="30">
        <f>IF(ISNA(VLOOKUP($A785,' Taxi out times'!$B$1693:$C$2329, 2, 0)), 'ICAO LTO Cycle times'!$D$7,VLOOKUP($A785,' Taxi out times'!$B$1693:$C$2329, 2, 0)*60)</f>
        <v>412.85714285714289</v>
      </c>
      <c r="F785" s="30">
        <f>IF(ISNA(VLOOKUP($A785,' Taxi out times'!$B$2330:$C$2997, 2, 0)), 'ICAO LTO Cycle times'!$D$7,VLOOKUP($A785,' Taxi out times'!$B$2330:$C$2997, 2, 0)*60)</f>
        <v>512.30769230769226</v>
      </c>
      <c r="G785" s="30">
        <f>IF(ISNA(VLOOKUP($A785,' Taxi out times'!$B$2998:$C$3661, 2, 0)), 'ICAO LTO Cycle times'!$D$7,VLOOKUP($A785,' Taxi out times'!$B$2998:$C$3661, 2, 0)*60)</f>
        <v>456.17647058823525</v>
      </c>
      <c r="H785" s="30">
        <f>IF(ISNA(VLOOKUP($A785,' Taxi out times'!$B$3662:$C$4362, 2, 0)), 'ICAO LTO Cycle times'!$D$7,VLOOKUP($A785,' Taxi out times'!$B$3662:$C$4362, 2, 0)*60)</f>
        <v>446.64092664092664</v>
      </c>
      <c r="I785" s="30">
        <f>IF(ISNA(VLOOKUP($A785,' Taxi out times'!$B$4363:$C$5052, 2, 0)), 'ICAO LTO Cycle times'!$D$7,VLOOKUP($A785,' Taxi out times'!$B$4363:$C$5052, 2, 0)*60)</f>
        <v>432.71739130434787</v>
      </c>
      <c r="J785" s="30">
        <f>IF(ISNA(VLOOKUP($A785,' Taxi out times'!$B$5053:$C$5713, 2, 0)), 'ICAO LTO Cycle times'!$D$7,VLOOKUP($A785,' Taxi out times'!$B$5053:$C$5713, 2, 0)*60)</f>
        <v>434.38596491228066</v>
      </c>
      <c r="K785" s="30">
        <f>IF(ISNA(VLOOKUP($A785,' Taxi out times'!$B$5714:$C$6466, 2, 0)), 'ICAO LTO Cycle times'!$D$7,VLOOKUP($A785,' Taxi out times'!$B$5713:$C$6466, 2, 0)*60)</f>
        <v>486.55172413793099</v>
      </c>
      <c r="L785" s="30">
        <f>IF(ISNA(VLOOKUP($A785,' Taxi out times'!$B$6467:$C$7195, 2, 0)), 'ICAO LTO Cycle times'!$D$7,VLOOKUP($A785,' Taxi out times'!$B$6467:$C$7195, 2, 0)*60)</f>
        <v>451.7837837837838</v>
      </c>
      <c r="M785" s="30">
        <f>IF(ISNA(VLOOKUP($A785,'Taxi in times'!$B$2:$C$483, 2, 0)), 'ICAO LTO Cycle times'!$D$8,VLOOKUP($A785,'Taxi in times'!$B$2:$C$483, 2, 0)*60)</f>
        <v>420</v>
      </c>
      <c r="N785" s="30">
        <f>IF(ISNA(VLOOKUP($A785,'Taxi in times'!$B$483:$C$1074, 2, 0)), 'ICAO LTO Cycle times'!$D$8,VLOOKUP($A785,'Taxi in times'!$B$483:$C$1074, 2, 0)*60)</f>
        <v>291.0526315789474</v>
      </c>
      <c r="O785" s="30">
        <f>IF(ISNA(VLOOKUP($A785,'Taxi in times'!$B$1074:$C$1700, 2, 0)), 'ICAO LTO Cycle times'!$D$8,VLOOKUP($A785,'Taxi in times'!$B$1074:$C$1700, 2, 0)*60)</f>
        <v>253.53846153846155</v>
      </c>
      <c r="P785" s="30">
        <f>IF(ISNA(VLOOKUP($A785,'Taxi in times'!$B$1700:$C$2346, 2, 0)), 'ICAO LTO Cycle times'!$D$8,VLOOKUP($A785,'Taxi in times'!$B$1700:$C$2346, 2, 0)*60)</f>
        <v>258</v>
      </c>
      <c r="Q785" s="30">
        <f>IF(ISNA(VLOOKUP($A785,'Taxi in times'!$B$2346:$C$3020, 2, 0)), 'ICAO LTO Cycle times'!$D$8,VLOOKUP($A785,'Taxi in times'!$B$2346:$C$3020, 2, 0)*60)</f>
        <v>230.04739336492892</v>
      </c>
      <c r="R785" s="30">
        <f>IF(ISNA(VLOOKUP($A785,'Taxi in times'!$B$3020:$C$3684, 2, 0)), 'ICAO LTO Cycle times'!$D$8,VLOOKUP($A785,'Taxi in times'!$B$3020:$C$3684, 2, 0)*60)</f>
        <v>212.03007518796994</v>
      </c>
      <c r="S785" s="30">
        <f>IF(ISNA(VLOOKUP($A785,'Taxi in times'!$B$3684:$C$4389, 2, 0)), 'ICAO LTO Cycle times'!$D$8,VLOOKUP($A785,'Taxi in times'!$B$3684:$C$4389, 2, 0)*60)</f>
        <v>262.5</v>
      </c>
      <c r="T785" s="30">
        <f>IF(ISNA(VLOOKUP($A785,'Taxi in times'!$B$4389:$C$5084, 2, 0)), 'ICAO LTO Cycle times'!$D$8,VLOOKUP($A785,'Taxi in times'!$B$4389:$C$5084, 2, 0)*60)</f>
        <v>208.88888888888889</v>
      </c>
      <c r="U785" s="30">
        <f>IF(ISNA(VLOOKUP($A785,'Taxi in times'!$B$5085:$C$5749, 2, 0)), 'ICAO LTO Cycle times'!$D$8,VLOOKUP($A785,'Taxi in times'!$B$5085:$C$5749, 2, 0)*60)</f>
        <v>251.03448275862067</v>
      </c>
      <c r="V785" s="30">
        <f>IF(ISNA(VLOOKUP($A785,'Taxi in times'!$B$5750:$C$6509, 2, 0)), 'ICAO LTO Cycle times'!$D$8,VLOOKUP($A785,'Taxi in times'!$B$5750:$C$6509, 2, 0)*60)</f>
        <v>226.62857142857143</v>
      </c>
      <c r="W785" s="30">
        <f>IF(ISNA(VLOOKUP($A785,'Taxi in times'!$B$6510:$C$7239, 2, 0)), 'ICAO LTO Cycle times'!$D$8,VLOOKUP($A785,'Taxi in times'!$B$6510:$C$7239, 2, 0)*60)</f>
        <v>222.67379679144386</v>
      </c>
    </row>
    <row r="786" spans="1:23">
      <c r="A786" s="3" t="s">
        <v>964</v>
      </c>
      <c r="B786" s="30">
        <f>IF(ISNA(VLOOKUP($A786,' Taxi out times'!$B$2:$C$483, 2, 0)), 'ICAO LTO Cycle times'!$D$7,VLOOKUP($A786,' Taxi out times'!$B$2:$C$483, 2, 0)*60)</f>
        <v>779.28143712574854</v>
      </c>
      <c r="C786" s="30">
        <f>IF(ISNA(VLOOKUP($A786,' Taxi out times'!$B$484:$C$1071, 2, 0)), 'ICAO LTO Cycle times'!$D$7,VLOOKUP($A786,' Taxi out times'!$B$484:$C$1071, 2, 0)*60)</f>
        <v>810.08264462809927</v>
      </c>
      <c r="D786" s="30">
        <f>IF(ISNA(VLOOKUP($A786,' Taxi out times'!$B$1072:$C$1692, 2, 0)), 'ICAO LTO Cycle times'!$D$7,VLOOKUP($A786,' Taxi out times'!$B$1072:$C$1692, 2, 0)*60)</f>
        <v>782.70422535211264</v>
      </c>
      <c r="E786" s="30">
        <f>IF(ISNA(VLOOKUP($A786,' Taxi out times'!$B$1693:$C$2329, 2, 0)), 'ICAO LTO Cycle times'!$D$7,VLOOKUP($A786,' Taxi out times'!$B$1693:$C$2329, 2, 0)*60)</f>
        <v>773.70262390670553</v>
      </c>
      <c r="F786" s="30">
        <f>IF(ISNA(VLOOKUP($A786,' Taxi out times'!$B$2330:$C$2997, 2, 0)), 'ICAO LTO Cycle times'!$D$7,VLOOKUP($A786,' Taxi out times'!$B$2330:$C$2997, 2, 0)*60)</f>
        <v>778.836565096953</v>
      </c>
      <c r="G786" s="30">
        <f>IF(ISNA(VLOOKUP($A786,' Taxi out times'!$B$2998:$C$3661, 2, 0)), 'ICAO LTO Cycle times'!$D$7,VLOOKUP($A786,' Taxi out times'!$B$2998:$C$3661, 2, 0)*60)</f>
        <v>774.26086956521738</v>
      </c>
      <c r="H786" s="30">
        <f>IF(ISNA(VLOOKUP($A786,' Taxi out times'!$B$3662:$C$4362, 2, 0)), 'ICAO LTO Cycle times'!$D$7,VLOOKUP($A786,' Taxi out times'!$B$3662:$C$4362, 2, 0)*60)</f>
        <v>783.19327731092437</v>
      </c>
      <c r="I786" s="30">
        <f>IF(ISNA(VLOOKUP($A786,' Taxi out times'!$B$4363:$C$5052, 2, 0)), 'ICAO LTO Cycle times'!$D$7,VLOOKUP($A786,' Taxi out times'!$B$4363:$C$5052, 2, 0)*60)</f>
        <v>798.48942598187307</v>
      </c>
      <c r="J786" s="30">
        <f>IF(ISNA(VLOOKUP($A786,' Taxi out times'!$B$5053:$C$5713, 2, 0)), 'ICAO LTO Cycle times'!$D$7,VLOOKUP($A786,' Taxi out times'!$B$5053:$C$5713, 2, 0)*60)</f>
        <v>784.26035502958575</v>
      </c>
      <c r="K786" s="30">
        <f>IF(ISNA(VLOOKUP($A786,' Taxi out times'!$B$5714:$C$6466, 2, 0)), 'ICAO LTO Cycle times'!$D$7,VLOOKUP($A786,' Taxi out times'!$B$5713:$C$6466, 2, 0)*60)</f>
        <v>781.64383561643831</v>
      </c>
      <c r="L786" s="30">
        <f>IF(ISNA(VLOOKUP($A786,' Taxi out times'!$B$6467:$C$7195, 2, 0)), 'ICAO LTO Cycle times'!$D$7,VLOOKUP($A786,' Taxi out times'!$B$6467:$C$7195, 2, 0)*60)</f>
        <v>831.67630057803467</v>
      </c>
      <c r="M786" s="30">
        <f>IF(ISNA(VLOOKUP($A786,'Taxi in times'!$B$2:$C$483, 2, 0)), 'ICAO LTO Cycle times'!$D$8,VLOOKUP($A786,'Taxi in times'!$B$2:$C$483, 2, 0)*60)</f>
        <v>386.48936170212767</v>
      </c>
      <c r="N786" s="30">
        <f>IF(ISNA(VLOOKUP($A786,'Taxi in times'!$B$483:$C$1074, 2, 0)), 'ICAO LTO Cycle times'!$D$8,VLOOKUP($A786,'Taxi in times'!$B$483:$C$1074, 2, 0)*60)</f>
        <v>354.16058394160586</v>
      </c>
      <c r="O786" s="30">
        <f>IF(ISNA(VLOOKUP($A786,'Taxi in times'!$B$1074:$C$1700, 2, 0)), 'ICAO LTO Cycle times'!$D$8,VLOOKUP($A786,'Taxi in times'!$B$1074:$C$1700, 2, 0)*60)</f>
        <v>353.48837209302326</v>
      </c>
      <c r="P786" s="30">
        <f>IF(ISNA(VLOOKUP($A786,'Taxi in times'!$B$1700:$C$2346, 2, 0)), 'ICAO LTO Cycle times'!$D$8,VLOOKUP($A786,'Taxi in times'!$B$1700:$C$2346, 2, 0)*60)</f>
        <v>334.4021739130435</v>
      </c>
      <c r="Q786" s="30">
        <f>IF(ISNA(VLOOKUP($A786,'Taxi in times'!$B$2346:$C$3020, 2, 0)), 'ICAO LTO Cycle times'!$D$8,VLOOKUP($A786,'Taxi in times'!$B$2346:$C$3020, 2, 0)*60)</f>
        <v>349.86595174262737</v>
      </c>
      <c r="R786" s="30">
        <f>IF(ISNA(VLOOKUP($A786,'Taxi in times'!$B$3020:$C$3684, 2, 0)), 'ICAO LTO Cycle times'!$D$8,VLOOKUP($A786,'Taxi in times'!$B$3020:$C$3684, 2, 0)*60)</f>
        <v>364.94318181818181</v>
      </c>
      <c r="S786" s="30">
        <f>IF(ISNA(VLOOKUP($A786,'Taxi in times'!$B$3684:$C$4389, 2, 0)), 'ICAO LTO Cycle times'!$D$8,VLOOKUP($A786,'Taxi in times'!$B$3684:$C$4389, 2, 0)*60)</f>
        <v>362.00557103064068</v>
      </c>
      <c r="T786" s="30">
        <f>IF(ISNA(VLOOKUP($A786,'Taxi in times'!$B$4389:$C$5084, 2, 0)), 'ICAO LTO Cycle times'!$D$8,VLOOKUP($A786,'Taxi in times'!$B$4389:$C$5084, 2, 0)*60)</f>
        <v>325.66265060240966</v>
      </c>
      <c r="U786" s="30">
        <f>IF(ISNA(VLOOKUP($A786,'Taxi in times'!$B$5085:$C$5749, 2, 0)), 'ICAO LTO Cycle times'!$D$8,VLOOKUP($A786,'Taxi in times'!$B$5085:$C$5749, 2, 0)*60)</f>
        <v>345.78947368421052</v>
      </c>
      <c r="V786" s="30">
        <f>IF(ISNA(VLOOKUP($A786,'Taxi in times'!$B$5750:$C$6509, 2, 0)), 'ICAO LTO Cycle times'!$D$8,VLOOKUP($A786,'Taxi in times'!$B$5750:$C$6509, 2, 0)*60)</f>
        <v>331.44385026737967</v>
      </c>
      <c r="W786" s="30">
        <f>IF(ISNA(VLOOKUP($A786,'Taxi in times'!$B$6510:$C$7239, 2, 0)), 'ICAO LTO Cycle times'!$D$8,VLOOKUP($A786,'Taxi in times'!$B$6510:$C$7239, 2, 0)*60)</f>
        <v>346.1142857142857</v>
      </c>
    </row>
    <row r="787" spans="1:23">
      <c r="A787" s="3" t="s">
        <v>965</v>
      </c>
      <c r="B787" s="30">
        <f>IF(ISNA(VLOOKUP($A787,' Taxi out times'!$B$2:$C$483, 2, 0)), 'ICAO LTO Cycle times'!$D$7,VLOOKUP($A787,' Taxi out times'!$B$2:$C$483, 2, 0)*60)</f>
        <v>901.52112676056345</v>
      </c>
      <c r="C787" s="30">
        <f>IF(ISNA(VLOOKUP($A787,' Taxi out times'!$B$484:$C$1071, 2, 0)), 'ICAO LTO Cycle times'!$D$7,VLOOKUP($A787,' Taxi out times'!$B$484:$C$1071, 2, 0)*60)</f>
        <v>862.60387811634348</v>
      </c>
      <c r="D787" s="30">
        <f>IF(ISNA(VLOOKUP($A787,' Taxi out times'!$B$1072:$C$1692, 2, 0)), 'ICAO LTO Cycle times'!$D$7,VLOOKUP($A787,' Taxi out times'!$B$1072:$C$1692, 2, 0)*60)</f>
        <v>896.3667820069204</v>
      </c>
      <c r="E787" s="30">
        <f>IF(ISNA(VLOOKUP($A787,' Taxi out times'!$B$1693:$C$2329, 2, 0)), 'ICAO LTO Cycle times'!$D$7,VLOOKUP($A787,' Taxi out times'!$B$1693:$C$2329, 2, 0)*60)</f>
        <v>918.95604395604391</v>
      </c>
      <c r="F787" s="30">
        <f>IF(ISNA(VLOOKUP($A787,' Taxi out times'!$B$2330:$C$2997, 2, 0)), 'ICAO LTO Cycle times'!$D$7,VLOOKUP($A787,' Taxi out times'!$B$2330:$C$2997, 2, 0)*60)</f>
        <v>899.57686882933706</v>
      </c>
      <c r="G787" s="30">
        <f>IF(ISNA(VLOOKUP($A787,' Taxi out times'!$B$2998:$C$3661, 2, 0)), 'ICAO LTO Cycle times'!$D$7,VLOOKUP($A787,' Taxi out times'!$B$2998:$C$3661, 2, 0)*60)</f>
        <v>933.99624765478416</v>
      </c>
      <c r="H787" s="30">
        <f>IF(ISNA(VLOOKUP($A787,' Taxi out times'!$B$3662:$C$4362, 2, 0)), 'ICAO LTO Cycle times'!$D$7,VLOOKUP($A787,' Taxi out times'!$B$3662:$C$4362, 2, 0)*60)</f>
        <v>1061.8167202572347</v>
      </c>
      <c r="I787" s="30">
        <f>IF(ISNA(VLOOKUP($A787,' Taxi out times'!$B$4363:$C$5052, 2, 0)), 'ICAO LTO Cycle times'!$D$7,VLOOKUP($A787,' Taxi out times'!$B$4363:$C$5052, 2, 0)*60)</f>
        <v>1075.4151359294638</v>
      </c>
      <c r="J787" s="30">
        <f>IF(ISNA(VLOOKUP($A787,' Taxi out times'!$B$5053:$C$5713, 2, 0)), 'ICAO LTO Cycle times'!$D$7,VLOOKUP($A787,' Taxi out times'!$B$5053:$C$5713, 2, 0)*60)</f>
        <v>1107.3883421650266</v>
      </c>
      <c r="K787" s="30">
        <f>IF(ISNA(VLOOKUP($A787,' Taxi out times'!$B$5714:$C$6466, 2, 0)), 'ICAO LTO Cycle times'!$D$7,VLOOKUP($A787,' Taxi out times'!$B$5713:$C$6466, 2, 0)*60)</f>
        <v>1098.1548084440969</v>
      </c>
      <c r="L787" s="30">
        <f>IF(ISNA(VLOOKUP($A787,' Taxi out times'!$B$6467:$C$7195, 2, 0)), 'ICAO LTO Cycle times'!$D$7,VLOOKUP($A787,' Taxi out times'!$B$6467:$C$7195, 2, 0)*60)</f>
        <v>1216.4630811303555</v>
      </c>
      <c r="M787" s="30">
        <f>IF(ISNA(VLOOKUP($A787,'Taxi in times'!$B$2:$C$483, 2, 0)), 'ICAO LTO Cycle times'!$D$8,VLOOKUP($A787,'Taxi in times'!$B$2:$C$483, 2, 0)*60)</f>
        <v>266.59279778393352</v>
      </c>
      <c r="N787" s="30">
        <f>IF(ISNA(VLOOKUP($A787,'Taxi in times'!$B$483:$C$1074, 2, 0)), 'ICAO LTO Cycle times'!$D$8,VLOOKUP($A787,'Taxi in times'!$B$483:$C$1074, 2, 0)*60)</f>
        <v>273.64640883977899</v>
      </c>
      <c r="O787" s="30">
        <f>IF(ISNA(VLOOKUP($A787,'Taxi in times'!$B$1074:$C$1700, 2, 0)), 'ICAO LTO Cycle times'!$D$8,VLOOKUP($A787,'Taxi in times'!$B$1074:$C$1700, 2, 0)*60)</f>
        <v>252.06185567010311</v>
      </c>
      <c r="P787" s="30">
        <f>IF(ISNA(VLOOKUP($A787,'Taxi in times'!$B$1700:$C$2346, 2, 0)), 'ICAO LTO Cycle times'!$D$8,VLOOKUP($A787,'Taxi in times'!$B$1700:$C$2346, 2, 0)*60)</f>
        <v>237.26896551724138</v>
      </c>
      <c r="Q787" s="30">
        <f>IF(ISNA(VLOOKUP($A787,'Taxi in times'!$B$2346:$C$3020, 2, 0)), 'ICAO LTO Cycle times'!$D$8,VLOOKUP($A787,'Taxi in times'!$B$2346:$C$3020, 2, 0)*60)</f>
        <v>232.2905027932961</v>
      </c>
      <c r="R787" s="30">
        <f>IF(ISNA(VLOOKUP($A787,'Taxi in times'!$B$3020:$C$3684, 2, 0)), 'ICAO LTO Cycle times'!$D$8,VLOOKUP($A787,'Taxi in times'!$B$3020:$C$3684, 2, 0)*60)</f>
        <v>265.93220338983053</v>
      </c>
      <c r="S787" s="30">
        <f>IF(ISNA(VLOOKUP($A787,'Taxi in times'!$B$3684:$C$4389, 2, 0)), 'ICAO LTO Cycle times'!$D$8,VLOOKUP($A787,'Taxi in times'!$B$3684:$C$4389, 2, 0)*60)</f>
        <v>282.23300970873788</v>
      </c>
      <c r="T787" s="30">
        <f>IF(ISNA(VLOOKUP($A787,'Taxi in times'!$B$4389:$C$5084, 2, 0)), 'ICAO LTO Cycle times'!$D$8,VLOOKUP($A787,'Taxi in times'!$B$4389:$C$5084, 2, 0)*60)</f>
        <v>301.99261992619927</v>
      </c>
      <c r="U787" s="30">
        <f>IF(ISNA(VLOOKUP($A787,'Taxi in times'!$B$5085:$C$5749, 2, 0)), 'ICAO LTO Cycle times'!$D$8,VLOOKUP($A787,'Taxi in times'!$B$5085:$C$5749, 2, 0)*60)</f>
        <v>292.72175890826384</v>
      </c>
      <c r="V787" s="30">
        <f>IF(ISNA(VLOOKUP($A787,'Taxi in times'!$B$5750:$C$6509, 2, 0)), 'ICAO LTO Cycle times'!$D$8,VLOOKUP($A787,'Taxi in times'!$B$5750:$C$6509, 2, 0)*60)</f>
        <v>289.546875</v>
      </c>
      <c r="W787" s="30">
        <f>IF(ISNA(VLOOKUP($A787,'Taxi in times'!$B$6510:$C$7239, 2, 0)), 'ICAO LTO Cycle times'!$D$8,VLOOKUP($A787,'Taxi in times'!$B$6510:$C$7239, 2, 0)*60)</f>
        <v>297.43169398907105</v>
      </c>
    </row>
    <row r="788" spans="1:23">
      <c r="A788" s="3" t="s">
        <v>966</v>
      </c>
      <c r="B788" s="30">
        <f>IF(ISNA(VLOOKUP($A788,' Taxi out times'!$B$2:$C$483, 2, 0)), 'ICAO LTO Cycle times'!$D$7,VLOOKUP($A788,' Taxi out times'!$B$2:$C$483, 2, 0)*60)</f>
        <v>1140</v>
      </c>
      <c r="C788" s="30">
        <f>IF(ISNA(VLOOKUP($A788,' Taxi out times'!$B$484:$C$1071, 2, 0)), 'ICAO LTO Cycle times'!$D$7,VLOOKUP($A788,' Taxi out times'!$B$484:$C$1071, 2, 0)*60)</f>
        <v>805.56818181818176</v>
      </c>
      <c r="D788" s="30">
        <f>IF(ISNA(VLOOKUP($A788,' Taxi out times'!$B$1072:$C$1692, 2, 0)), 'ICAO LTO Cycle times'!$D$7,VLOOKUP($A788,' Taxi out times'!$B$1072:$C$1692, 2, 0)*60)</f>
        <v>781.98113207547169</v>
      </c>
      <c r="E788" s="30">
        <f>IF(ISNA(VLOOKUP($A788,' Taxi out times'!$B$1693:$C$2329, 2, 0)), 'ICAO LTO Cycle times'!$D$7,VLOOKUP($A788,' Taxi out times'!$B$1693:$C$2329, 2, 0)*60)</f>
        <v>840</v>
      </c>
      <c r="F788" s="30">
        <f>IF(ISNA(VLOOKUP($A788,' Taxi out times'!$B$2330:$C$2997, 2, 0)), 'ICAO LTO Cycle times'!$D$7,VLOOKUP($A788,' Taxi out times'!$B$2330:$C$2997, 2, 0)*60)</f>
        <v>849.40298507462683</v>
      </c>
      <c r="G788" s="30">
        <f>IF(ISNA(VLOOKUP($A788,' Taxi out times'!$B$2998:$C$3661, 2, 0)), 'ICAO LTO Cycle times'!$D$7,VLOOKUP($A788,' Taxi out times'!$B$2998:$C$3661, 2, 0)*60)</f>
        <v>867.51879699248116</v>
      </c>
      <c r="H788" s="30">
        <f>IF(ISNA(VLOOKUP($A788,' Taxi out times'!$B$3662:$C$4362, 2, 0)), 'ICAO LTO Cycle times'!$D$7,VLOOKUP($A788,' Taxi out times'!$B$3662:$C$4362, 2, 0)*60)</f>
        <v>885.60885608856097</v>
      </c>
      <c r="I788" s="30">
        <f>IF(ISNA(VLOOKUP($A788,' Taxi out times'!$B$4363:$C$5052, 2, 0)), 'ICAO LTO Cycle times'!$D$7,VLOOKUP($A788,' Taxi out times'!$B$4363:$C$5052, 2, 0)*60)</f>
        <v>900.4580152671756</v>
      </c>
      <c r="J788" s="30">
        <f>IF(ISNA(VLOOKUP($A788,' Taxi out times'!$B$5053:$C$5713, 2, 0)), 'ICAO LTO Cycle times'!$D$7,VLOOKUP($A788,' Taxi out times'!$B$5053:$C$5713, 2, 0)*60)</f>
        <v>799.30069930069931</v>
      </c>
      <c r="K788" s="30">
        <f>IF(ISNA(VLOOKUP($A788,' Taxi out times'!$B$5714:$C$6466, 2, 0)), 'ICAO LTO Cycle times'!$D$7,VLOOKUP($A788,' Taxi out times'!$B$5713:$C$6466, 2, 0)*60)</f>
        <v>776.01659751037346</v>
      </c>
      <c r="L788" s="30">
        <f>IF(ISNA(VLOOKUP($A788,' Taxi out times'!$B$6467:$C$7195, 2, 0)), 'ICAO LTO Cycle times'!$D$7,VLOOKUP($A788,' Taxi out times'!$B$6467:$C$7195, 2, 0)*60)</f>
        <v>823.87811634349032</v>
      </c>
      <c r="M788" s="30">
        <f>IF(ISNA(VLOOKUP($A788,'Taxi in times'!$B$2:$C$483, 2, 0)), 'ICAO LTO Cycle times'!$D$8,VLOOKUP($A788,'Taxi in times'!$B$2:$C$483, 2, 0)*60)</f>
        <v>332</v>
      </c>
      <c r="N788" s="30">
        <f>IF(ISNA(VLOOKUP($A788,'Taxi in times'!$B$483:$C$1074, 2, 0)), 'ICAO LTO Cycle times'!$D$8,VLOOKUP($A788,'Taxi in times'!$B$483:$C$1074, 2, 0)*60)</f>
        <v>314.25414364640886</v>
      </c>
      <c r="O788" s="30">
        <f>IF(ISNA(VLOOKUP($A788,'Taxi in times'!$B$1074:$C$1700, 2, 0)), 'ICAO LTO Cycle times'!$D$8,VLOOKUP($A788,'Taxi in times'!$B$1074:$C$1700, 2, 0)*60)</f>
        <v>343.83561643835617</v>
      </c>
      <c r="P788" s="30">
        <f>IF(ISNA(VLOOKUP($A788,'Taxi in times'!$B$1700:$C$2346, 2, 0)), 'ICAO LTO Cycle times'!$D$8,VLOOKUP($A788,'Taxi in times'!$B$1700:$C$2346, 2, 0)*60)</f>
        <v>389.37759336099583</v>
      </c>
      <c r="Q788" s="30">
        <f>IF(ISNA(VLOOKUP($A788,'Taxi in times'!$B$2346:$C$3020, 2, 0)), 'ICAO LTO Cycle times'!$D$8,VLOOKUP($A788,'Taxi in times'!$B$2346:$C$3020, 2, 0)*60)</f>
        <v>417.27272727272725</v>
      </c>
      <c r="R788" s="30">
        <f>IF(ISNA(VLOOKUP($A788,'Taxi in times'!$B$3020:$C$3684, 2, 0)), 'ICAO LTO Cycle times'!$D$8,VLOOKUP($A788,'Taxi in times'!$B$3020:$C$3684, 2, 0)*60)</f>
        <v>357.73584905660374</v>
      </c>
      <c r="S788" s="30">
        <f>IF(ISNA(VLOOKUP($A788,'Taxi in times'!$B$3684:$C$4389, 2, 0)), 'ICAO LTO Cycle times'!$D$8,VLOOKUP($A788,'Taxi in times'!$B$3684:$C$4389, 2, 0)*60)</f>
        <v>341.77777777777777</v>
      </c>
      <c r="T788" s="30">
        <f>IF(ISNA(VLOOKUP($A788,'Taxi in times'!$B$4389:$C$5084, 2, 0)), 'ICAO LTO Cycle times'!$D$8,VLOOKUP($A788,'Taxi in times'!$B$4389:$C$5084, 2, 0)*60)</f>
        <v>337.30337078651689</v>
      </c>
      <c r="U788" s="30">
        <f>IF(ISNA(VLOOKUP($A788,'Taxi in times'!$B$5085:$C$5749, 2, 0)), 'ICAO LTO Cycle times'!$D$8,VLOOKUP($A788,'Taxi in times'!$B$5085:$C$5749, 2, 0)*60)</f>
        <v>397.5</v>
      </c>
      <c r="V788" s="30">
        <f>IF(ISNA(VLOOKUP($A788,'Taxi in times'!$B$5750:$C$6509, 2, 0)), 'ICAO LTO Cycle times'!$D$8,VLOOKUP($A788,'Taxi in times'!$B$5750:$C$6509, 2, 0)*60)</f>
        <v>357.98319327731093</v>
      </c>
      <c r="W788" s="30">
        <f>IF(ISNA(VLOOKUP($A788,'Taxi in times'!$B$6510:$C$7239, 2, 0)), 'ICAO LTO Cycle times'!$D$8,VLOOKUP($A788,'Taxi in times'!$B$6510:$C$7239, 2, 0)*60)</f>
        <v>364.6927374301676</v>
      </c>
    </row>
    <row r="789" spans="1:23">
      <c r="A789" s="3" t="s">
        <v>1182</v>
      </c>
      <c r="B789" s="30">
        <f>IF(ISNA(VLOOKUP($A789,' Taxi out times'!$B$2:$C$483, 2, 0)), 'ICAO LTO Cycle times'!$D$7,VLOOKUP($A789,' Taxi out times'!$B$2:$C$483, 2, 0)*60)</f>
        <v>1140</v>
      </c>
      <c r="C789" s="30">
        <f>IF(ISNA(VLOOKUP($A789,' Taxi out times'!$B$484:$C$1071, 2, 0)), 'ICAO LTO Cycle times'!$D$7,VLOOKUP($A789,' Taxi out times'!$B$484:$C$1071, 2, 0)*60)</f>
        <v>1140</v>
      </c>
      <c r="D789" s="30">
        <f>IF(ISNA(VLOOKUP($A789,' Taxi out times'!$B$1072:$C$1692, 2, 0)), 'ICAO LTO Cycle times'!$D$7,VLOOKUP($A789,' Taxi out times'!$B$1072:$C$1692, 2, 0)*60)</f>
        <v>860</v>
      </c>
      <c r="E789" s="30">
        <f>IF(ISNA(VLOOKUP($A789,' Taxi out times'!$B$1693:$C$2329, 2, 0)), 'ICAO LTO Cycle times'!$D$7,VLOOKUP($A789,' Taxi out times'!$B$1693:$C$2329, 2, 0)*60)</f>
        <v>1140</v>
      </c>
      <c r="F789" s="30">
        <f>IF(ISNA(VLOOKUP($A789,' Taxi out times'!$B$2330:$C$2997, 2, 0)), 'ICAO LTO Cycle times'!$D$7,VLOOKUP($A789,' Taxi out times'!$B$2330:$C$2997, 2, 0)*60)</f>
        <v>1140</v>
      </c>
      <c r="G789" s="30">
        <f>IF(ISNA(VLOOKUP($A789,' Taxi out times'!$B$2998:$C$3661, 2, 0)), 'ICAO LTO Cycle times'!$D$7,VLOOKUP($A789,' Taxi out times'!$B$2998:$C$3661, 2, 0)*60)</f>
        <v>1140</v>
      </c>
      <c r="H789" s="30">
        <f>IF(ISNA(VLOOKUP($A789,' Taxi out times'!$B$3662:$C$4362, 2, 0)), 'ICAO LTO Cycle times'!$D$7,VLOOKUP($A789,' Taxi out times'!$B$3662:$C$4362, 2, 0)*60)</f>
        <v>1140</v>
      </c>
      <c r="I789" s="30">
        <f>IF(ISNA(VLOOKUP($A789,' Taxi out times'!$B$4363:$C$5052, 2, 0)), 'ICAO LTO Cycle times'!$D$7,VLOOKUP($A789,' Taxi out times'!$B$4363:$C$5052, 2, 0)*60)</f>
        <v>1140</v>
      </c>
      <c r="J789" s="30">
        <f>IF(ISNA(VLOOKUP($A789,' Taxi out times'!$B$5053:$C$5713, 2, 0)), 'ICAO LTO Cycle times'!$D$7,VLOOKUP($A789,' Taxi out times'!$B$5053:$C$5713, 2, 0)*60)</f>
        <v>1140</v>
      </c>
      <c r="K789" s="30">
        <f>IF(ISNA(VLOOKUP($A789,' Taxi out times'!$B$5714:$C$6466, 2, 0)), 'ICAO LTO Cycle times'!$D$7,VLOOKUP($A789,' Taxi out times'!$B$5713:$C$6466, 2, 0)*60)</f>
        <v>1140</v>
      </c>
      <c r="L789" s="30">
        <f>IF(ISNA(VLOOKUP($A789,' Taxi out times'!$B$6467:$C$7195, 2, 0)), 'ICAO LTO Cycle times'!$D$7,VLOOKUP($A789,' Taxi out times'!$B$6467:$C$7195, 2, 0)*60)</f>
        <v>1140</v>
      </c>
      <c r="M789" s="30">
        <f>IF(ISNA(VLOOKUP($A789,'Taxi in times'!$B$2:$C$483, 2, 0)), 'ICAO LTO Cycle times'!$D$8,VLOOKUP($A789,'Taxi in times'!$B$2:$C$483, 2, 0)*60)</f>
        <v>420</v>
      </c>
      <c r="N789" s="30">
        <f>IF(ISNA(VLOOKUP($A789,'Taxi in times'!$B$483:$C$1074, 2, 0)), 'ICAO LTO Cycle times'!$D$8,VLOOKUP($A789,'Taxi in times'!$B$483:$C$1074, 2, 0)*60)</f>
        <v>244.91803278688525</v>
      </c>
      <c r="O789" s="30">
        <f>IF(ISNA(VLOOKUP($A789,'Taxi in times'!$B$1074:$C$1700, 2, 0)), 'ICAO LTO Cycle times'!$D$8,VLOOKUP($A789,'Taxi in times'!$B$1074:$C$1700, 2, 0)*60)</f>
        <v>284.37869822485203</v>
      </c>
      <c r="P789" s="30">
        <f>IF(ISNA(VLOOKUP($A789,'Taxi in times'!$B$1700:$C$2346, 2, 0)), 'ICAO LTO Cycle times'!$D$8,VLOOKUP($A789,'Taxi in times'!$B$1700:$C$2346, 2, 0)*60)</f>
        <v>240</v>
      </c>
      <c r="Q789" s="30">
        <f>IF(ISNA(VLOOKUP($A789,'Taxi in times'!$B$2346:$C$3020, 2, 0)), 'ICAO LTO Cycle times'!$D$8,VLOOKUP($A789,'Taxi in times'!$B$2346:$C$3020, 2, 0)*60)</f>
        <v>420</v>
      </c>
      <c r="R789" s="30">
        <f>IF(ISNA(VLOOKUP($A789,'Taxi in times'!$B$3020:$C$3684, 2, 0)), 'ICAO LTO Cycle times'!$D$8,VLOOKUP($A789,'Taxi in times'!$B$3020:$C$3684, 2, 0)*60)</f>
        <v>420</v>
      </c>
      <c r="S789" s="30">
        <f>IF(ISNA(VLOOKUP($A789,'Taxi in times'!$B$3684:$C$4389, 2, 0)), 'ICAO LTO Cycle times'!$D$8,VLOOKUP($A789,'Taxi in times'!$B$3684:$C$4389, 2, 0)*60)</f>
        <v>420</v>
      </c>
      <c r="T789" s="30">
        <f>IF(ISNA(VLOOKUP($A789,'Taxi in times'!$B$4389:$C$5084, 2, 0)), 'ICAO LTO Cycle times'!$D$8,VLOOKUP($A789,'Taxi in times'!$B$4389:$C$5084, 2, 0)*60)</f>
        <v>420</v>
      </c>
      <c r="U789" s="30">
        <f>IF(ISNA(VLOOKUP($A789,'Taxi in times'!$B$5085:$C$5749, 2, 0)), 'ICAO LTO Cycle times'!$D$8,VLOOKUP($A789,'Taxi in times'!$B$5085:$C$5749, 2, 0)*60)</f>
        <v>420</v>
      </c>
      <c r="V789" s="30">
        <f>IF(ISNA(VLOOKUP($A789,'Taxi in times'!$B$5750:$C$6509, 2, 0)), 'ICAO LTO Cycle times'!$D$8,VLOOKUP($A789,'Taxi in times'!$B$5750:$C$6509, 2, 0)*60)</f>
        <v>420</v>
      </c>
      <c r="W789" s="30">
        <f>IF(ISNA(VLOOKUP($A789,'Taxi in times'!$B$6510:$C$7239, 2, 0)), 'ICAO LTO Cycle times'!$D$8,VLOOKUP($A789,'Taxi in times'!$B$6510:$C$7239, 2, 0)*60)</f>
        <v>420</v>
      </c>
    </row>
    <row r="790" spans="1:23">
      <c r="A790" s="3" t="s">
        <v>967</v>
      </c>
      <c r="B790" s="30">
        <f>IF(ISNA(VLOOKUP($A790,' Taxi out times'!$B$2:$C$483, 2, 0)), 'ICAO LTO Cycle times'!$D$7,VLOOKUP($A790,' Taxi out times'!$B$2:$C$483, 2, 0)*60)</f>
        <v>1212.7319922128488</v>
      </c>
      <c r="C790" s="30">
        <f>IF(ISNA(VLOOKUP($A790,' Taxi out times'!$B$484:$C$1071, 2, 0)), 'ICAO LTO Cycle times'!$D$7,VLOOKUP($A790,' Taxi out times'!$B$484:$C$1071, 2, 0)*60)</f>
        <v>1073.5061568373299</v>
      </c>
      <c r="D790" s="30">
        <f>IF(ISNA(VLOOKUP($A790,' Taxi out times'!$B$1072:$C$1692, 2, 0)), 'ICAO LTO Cycle times'!$D$7,VLOOKUP($A790,' Taxi out times'!$B$1072:$C$1692, 2, 0)*60)</f>
        <v>1262.0332717190388</v>
      </c>
      <c r="E790" s="30">
        <f>IF(ISNA(VLOOKUP($A790,' Taxi out times'!$B$1693:$C$2329, 2, 0)), 'ICAO LTO Cycle times'!$D$7,VLOOKUP($A790,' Taxi out times'!$B$1693:$C$2329, 2, 0)*60)</f>
        <v>1135.6055363321798</v>
      </c>
      <c r="F790" s="30">
        <f>IF(ISNA(VLOOKUP($A790,' Taxi out times'!$B$2330:$C$2997, 2, 0)), 'ICAO LTO Cycle times'!$D$7,VLOOKUP($A790,' Taxi out times'!$B$2330:$C$2997, 2, 0)*60)</f>
        <v>1022.649622312609</v>
      </c>
      <c r="G790" s="30">
        <f>IF(ISNA(VLOOKUP($A790,' Taxi out times'!$B$2998:$C$3661, 2, 0)), 'ICAO LTO Cycle times'!$D$7,VLOOKUP($A790,' Taxi out times'!$B$2998:$C$3661, 2, 0)*60)</f>
        <v>1013.2733812949641</v>
      </c>
      <c r="H790" s="30">
        <f>IF(ISNA(VLOOKUP($A790,' Taxi out times'!$B$3662:$C$4362, 2, 0)), 'ICAO LTO Cycle times'!$D$7,VLOOKUP($A790,' Taxi out times'!$B$3662:$C$4362, 2, 0)*60)</f>
        <v>901.67192429022089</v>
      </c>
      <c r="I790" s="30">
        <f>IF(ISNA(VLOOKUP($A790,' Taxi out times'!$B$4363:$C$5052, 2, 0)), 'ICAO LTO Cycle times'!$D$7,VLOOKUP($A790,' Taxi out times'!$B$4363:$C$5052, 2, 0)*60)</f>
        <v>951.93037974683546</v>
      </c>
      <c r="J790" s="30">
        <f>IF(ISNA(VLOOKUP($A790,' Taxi out times'!$B$5053:$C$5713, 2, 0)), 'ICAO LTO Cycle times'!$D$7,VLOOKUP($A790,' Taxi out times'!$B$5053:$C$5713, 2, 0)*60)</f>
        <v>829.6966580976864</v>
      </c>
      <c r="K790" s="30">
        <f>IF(ISNA(VLOOKUP($A790,' Taxi out times'!$B$5714:$C$6466, 2, 0)), 'ICAO LTO Cycle times'!$D$7,VLOOKUP($A790,' Taxi out times'!$B$5713:$C$6466, 2, 0)*60)</f>
        <v>892.60215053763443</v>
      </c>
      <c r="L790" s="30">
        <f>IF(ISNA(VLOOKUP($A790,' Taxi out times'!$B$6467:$C$7195, 2, 0)), 'ICAO LTO Cycle times'!$D$7,VLOOKUP($A790,' Taxi out times'!$B$6467:$C$7195, 2, 0)*60)</f>
        <v>890.15521064301549</v>
      </c>
      <c r="M790" s="30">
        <f>IF(ISNA(VLOOKUP($A790,'Taxi in times'!$B$2:$C$483, 2, 0)), 'ICAO LTO Cycle times'!$D$8,VLOOKUP($A790,'Taxi in times'!$B$2:$C$483, 2, 0)*60)</f>
        <v>488.85565669700907</v>
      </c>
      <c r="N790" s="30">
        <f>IF(ISNA(VLOOKUP($A790,'Taxi in times'!$B$483:$C$1074, 2, 0)), 'ICAO LTO Cycle times'!$D$8,VLOOKUP($A790,'Taxi in times'!$B$483:$C$1074, 2, 0)*60)</f>
        <v>526.21674237508114</v>
      </c>
      <c r="O790" s="30">
        <f>IF(ISNA(VLOOKUP($A790,'Taxi in times'!$B$1074:$C$1700, 2, 0)), 'ICAO LTO Cycle times'!$D$8,VLOOKUP($A790,'Taxi in times'!$B$1074:$C$1700, 2, 0)*60)</f>
        <v>517.05340699815838</v>
      </c>
      <c r="P790" s="30">
        <f>IF(ISNA(VLOOKUP($A790,'Taxi in times'!$B$1700:$C$2346, 2, 0)), 'ICAO LTO Cycle times'!$D$8,VLOOKUP($A790,'Taxi in times'!$B$1700:$C$2346, 2, 0)*60)</f>
        <v>533.2599884192241</v>
      </c>
      <c r="Q790" s="30">
        <f>IF(ISNA(VLOOKUP($A790,'Taxi in times'!$B$2346:$C$3020, 2, 0)), 'ICAO LTO Cycle times'!$D$8,VLOOKUP($A790,'Taxi in times'!$B$2346:$C$3020, 2, 0)*60)</f>
        <v>488.39791787160215</v>
      </c>
      <c r="R790" s="30">
        <f>IF(ISNA(VLOOKUP($A790,'Taxi in times'!$B$3020:$C$3684, 2, 0)), 'ICAO LTO Cycle times'!$D$8,VLOOKUP($A790,'Taxi in times'!$B$3020:$C$3684, 2, 0)*60)</f>
        <v>464.58879618593568</v>
      </c>
      <c r="S790" s="30">
        <f>IF(ISNA(VLOOKUP($A790,'Taxi in times'!$B$3684:$C$4389, 2, 0)), 'ICAO LTO Cycle times'!$D$8,VLOOKUP($A790,'Taxi in times'!$B$3684:$C$4389, 2, 0)*60)</f>
        <v>549.31362196409714</v>
      </c>
      <c r="T790" s="30">
        <f>IF(ISNA(VLOOKUP($A790,'Taxi in times'!$B$4389:$C$5084, 2, 0)), 'ICAO LTO Cycle times'!$D$8,VLOOKUP($A790,'Taxi in times'!$B$4389:$C$5084, 2, 0)*60)</f>
        <v>536.36833936885671</v>
      </c>
      <c r="U790" s="30">
        <f>IF(ISNA(VLOOKUP($A790,'Taxi in times'!$B$5085:$C$5749, 2, 0)), 'ICAO LTO Cycle times'!$D$8,VLOOKUP($A790,'Taxi in times'!$B$5085:$C$5749, 2, 0)*60)</f>
        <v>495.880535530381</v>
      </c>
      <c r="V790" s="30">
        <f>IF(ISNA(VLOOKUP($A790,'Taxi in times'!$B$5750:$C$6509, 2, 0)), 'ICAO LTO Cycle times'!$D$8,VLOOKUP($A790,'Taxi in times'!$B$5750:$C$6509, 2, 0)*60)</f>
        <v>502.71306818181819</v>
      </c>
      <c r="W790" s="30">
        <f>IF(ISNA(VLOOKUP($A790,'Taxi in times'!$B$6510:$C$7239, 2, 0)), 'ICAO LTO Cycle times'!$D$8,VLOOKUP($A790,'Taxi in times'!$B$6510:$C$7239, 2, 0)*60)</f>
        <v>496.40573318632858</v>
      </c>
    </row>
    <row r="791" spans="1:23">
      <c r="A791" s="3" t="s">
        <v>968</v>
      </c>
      <c r="B791" s="30">
        <f>IF(ISNA(VLOOKUP($A791,' Taxi out times'!$B$2:$C$483, 2, 0)), 'ICAO LTO Cycle times'!$D$7,VLOOKUP($A791,' Taxi out times'!$B$2:$C$483, 2, 0)*60)</f>
        <v>628.84272997032645</v>
      </c>
      <c r="C791" s="30">
        <f>IF(ISNA(VLOOKUP($A791,' Taxi out times'!$B$484:$C$1071, 2, 0)), 'ICAO LTO Cycle times'!$D$7,VLOOKUP($A791,' Taxi out times'!$B$484:$C$1071, 2, 0)*60)</f>
        <v>607.5</v>
      </c>
      <c r="D791" s="30">
        <f>IF(ISNA(VLOOKUP($A791,' Taxi out times'!$B$1072:$C$1692, 2, 0)), 'ICAO LTO Cycle times'!$D$7,VLOOKUP($A791,' Taxi out times'!$B$1072:$C$1692, 2, 0)*60)</f>
        <v>642.39747634069397</v>
      </c>
      <c r="E791" s="30">
        <f>IF(ISNA(VLOOKUP($A791,' Taxi out times'!$B$1693:$C$2329, 2, 0)), 'ICAO LTO Cycle times'!$D$7,VLOOKUP($A791,' Taxi out times'!$B$1693:$C$2329, 2, 0)*60)</f>
        <v>615.83850931677023</v>
      </c>
      <c r="F791" s="30">
        <f>IF(ISNA(VLOOKUP($A791,' Taxi out times'!$B$2330:$C$2997, 2, 0)), 'ICAO LTO Cycle times'!$D$7,VLOOKUP($A791,' Taxi out times'!$B$2330:$C$2997, 2, 0)*60)</f>
        <v>574.53376205787777</v>
      </c>
      <c r="G791" s="30">
        <f>IF(ISNA(VLOOKUP($A791,' Taxi out times'!$B$2998:$C$3661, 2, 0)), 'ICAO LTO Cycle times'!$D$7,VLOOKUP($A791,' Taxi out times'!$B$2998:$C$3661, 2, 0)*60)</f>
        <v>535.531914893617</v>
      </c>
      <c r="H791" s="30">
        <f>IF(ISNA(VLOOKUP($A791,' Taxi out times'!$B$3662:$C$4362, 2, 0)), 'ICAO LTO Cycle times'!$D$7,VLOOKUP($A791,' Taxi out times'!$B$3662:$C$4362, 2, 0)*60)</f>
        <v>516.23003194888179</v>
      </c>
      <c r="I791" s="30">
        <f>IF(ISNA(VLOOKUP($A791,' Taxi out times'!$B$4363:$C$5052, 2, 0)), 'ICAO LTO Cycle times'!$D$7,VLOOKUP($A791,' Taxi out times'!$B$4363:$C$5052, 2, 0)*60)</f>
        <v>515.79831932773106</v>
      </c>
      <c r="J791" s="30">
        <f>IF(ISNA(VLOOKUP($A791,' Taxi out times'!$B$5053:$C$5713, 2, 0)), 'ICAO LTO Cycle times'!$D$7,VLOOKUP($A791,' Taxi out times'!$B$5053:$C$5713, 2, 0)*60)</f>
        <v>490.89108910891088</v>
      </c>
      <c r="K791" s="30">
        <f>IF(ISNA(VLOOKUP($A791,' Taxi out times'!$B$5714:$C$6466, 2, 0)), 'ICAO LTO Cycle times'!$D$7,VLOOKUP($A791,' Taxi out times'!$B$5713:$C$6466, 2, 0)*60)</f>
        <v>713.06990881458967</v>
      </c>
      <c r="L791" s="30">
        <f>IF(ISNA(VLOOKUP($A791,' Taxi out times'!$B$6467:$C$7195, 2, 0)), 'ICAO LTO Cycle times'!$D$7,VLOOKUP($A791,' Taxi out times'!$B$6467:$C$7195, 2, 0)*60)</f>
        <v>917.11764705882354</v>
      </c>
      <c r="M791" s="30">
        <f>IF(ISNA(VLOOKUP($A791,'Taxi in times'!$B$2:$C$483, 2, 0)), 'ICAO LTO Cycle times'!$D$8,VLOOKUP($A791,'Taxi in times'!$B$2:$C$483, 2, 0)*60)</f>
        <v>304.84472049689441</v>
      </c>
      <c r="N791" s="30">
        <f>IF(ISNA(VLOOKUP($A791,'Taxi in times'!$B$483:$C$1074, 2, 0)), 'ICAO LTO Cycle times'!$D$8,VLOOKUP($A791,'Taxi in times'!$B$483:$C$1074, 2, 0)*60)</f>
        <v>313.14606741573033</v>
      </c>
      <c r="O791" s="30">
        <f>IF(ISNA(VLOOKUP($A791,'Taxi in times'!$B$1074:$C$1700, 2, 0)), 'ICAO LTO Cycle times'!$D$8,VLOOKUP($A791,'Taxi in times'!$B$1074:$C$1700, 2, 0)*60)</f>
        <v>306.24605678233439</v>
      </c>
      <c r="P791" s="30">
        <f>IF(ISNA(VLOOKUP($A791,'Taxi in times'!$B$1700:$C$2346, 2, 0)), 'ICAO LTO Cycle times'!$D$8,VLOOKUP($A791,'Taxi in times'!$B$1700:$C$2346, 2, 0)*60)</f>
        <v>295.17857142857139</v>
      </c>
      <c r="Q791" s="30">
        <f>IF(ISNA(VLOOKUP($A791,'Taxi in times'!$B$2346:$C$3020, 2, 0)), 'ICAO LTO Cycle times'!$D$8,VLOOKUP($A791,'Taxi in times'!$B$2346:$C$3020, 2, 0)*60)</f>
        <v>328.93203883495147</v>
      </c>
      <c r="R791" s="30">
        <f>IF(ISNA(VLOOKUP($A791,'Taxi in times'!$B$3020:$C$3684, 2, 0)), 'ICAO LTO Cycle times'!$D$8,VLOOKUP($A791,'Taxi in times'!$B$3020:$C$3684, 2, 0)*60)</f>
        <v>292.71428571428572</v>
      </c>
      <c r="S791" s="30">
        <f>IF(ISNA(VLOOKUP($A791,'Taxi in times'!$B$3684:$C$4389, 2, 0)), 'ICAO LTO Cycle times'!$D$8,VLOOKUP($A791,'Taxi in times'!$B$3684:$C$4389, 2, 0)*60)</f>
        <v>308.78980891719743</v>
      </c>
      <c r="T791" s="30">
        <f>IF(ISNA(VLOOKUP($A791,'Taxi in times'!$B$4389:$C$5084, 2, 0)), 'ICAO LTO Cycle times'!$D$8,VLOOKUP($A791,'Taxi in times'!$B$4389:$C$5084, 2, 0)*60)</f>
        <v>282.40223463687153</v>
      </c>
      <c r="U791" s="30">
        <f>IF(ISNA(VLOOKUP($A791,'Taxi in times'!$B$5085:$C$5749, 2, 0)), 'ICAO LTO Cycle times'!$D$8,VLOOKUP($A791,'Taxi in times'!$B$5085:$C$5749, 2, 0)*60)</f>
        <v>293.31147540983602</v>
      </c>
      <c r="V791" s="30">
        <f>IF(ISNA(VLOOKUP($A791,'Taxi in times'!$B$5750:$C$6509, 2, 0)), 'ICAO LTO Cycle times'!$D$8,VLOOKUP($A791,'Taxi in times'!$B$5750:$C$6509, 2, 0)*60)</f>
        <v>257.88300835654593</v>
      </c>
      <c r="W791" s="30">
        <f>IF(ISNA(VLOOKUP($A791,'Taxi in times'!$B$6510:$C$7239, 2, 0)), 'ICAO LTO Cycle times'!$D$8,VLOOKUP($A791,'Taxi in times'!$B$6510:$C$7239, 2, 0)*60)</f>
        <v>202.45714285714286</v>
      </c>
    </row>
    <row r="792" spans="1:23">
      <c r="A792" s="3" t="s">
        <v>969</v>
      </c>
      <c r="B792" s="30">
        <f>IF(ISNA(VLOOKUP($A792,' Taxi out times'!$B$2:$C$483, 2, 0)), 'ICAO LTO Cycle times'!$D$7,VLOOKUP($A792,' Taxi out times'!$B$2:$C$483, 2, 0)*60)</f>
        <v>873.23076923076917</v>
      </c>
      <c r="C792" s="30">
        <f>IF(ISNA(VLOOKUP($A792,' Taxi out times'!$B$484:$C$1071, 2, 0)), 'ICAO LTO Cycle times'!$D$7,VLOOKUP($A792,' Taxi out times'!$B$484:$C$1071, 2, 0)*60)</f>
        <v>925.54455445544556</v>
      </c>
      <c r="D792" s="30">
        <f>IF(ISNA(VLOOKUP($A792,' Taxi out times'!$B$1072:$C$1692, 2, 0)), 'ICAO LTO Cycle times'!$D$7,VLOOKUP($A792,' Taxi out times'!$B$1072:$C$1692, 2, 0)*60)</f>
        <v>898.82681564245809</v>
      </c>
      <c r="E792" s="30">
        <f>IF(ISNA(VLOOKUP($A792,' Taxi out times'!$B$1693:$C$2329, 2, 0)), 'ICAO LTO Cycle times'!$D$7,VLOOKUP($A792,' Taxi out times'!$B$1693:$C$2329, 2, 0)*60)</f>
        <v>900.48667439165706</v>
      </c>
      <c r="F792" s="30">
        <f>IF(ISNA(VLOOKUP($A792,' Taxi out times'!$B$2330:$C$2997, 2, 0)), 'ICAO LTO Cycle times'!$D$7,VLOOKUP($A792,' Taxi out times'!$B$2330:$C$2997, 2, 0)*60)</f>
        <v>931.50877192982455</v>
      </c>
      <c r="G792" s="30">
        <f>IF(ISNA(VLOOKUP($A792,' Taxi out times'!$B$2998:$C$3661, 2, 0)), 'ICAO LTO Cycle times'!$D$7,VLOOKUP($A792,' Taxi out times'!$B$2998:$C$3661, 2, 0)*60)</f>
        <v>898.38827838827842</v>
      </c>
      <c r="H792" s="30">
        <f>IF(ISNA(VLOOKUP($A792,' Taxi out times'!$B$3662:$C$4362, 2, 0)), 'ICAO LTO Cycle times'!$D$7,VLOOKUP($A792,' Taxi out times'!$B$3662:$C$4362, 2, 0)*60)</f>
        <v>905.00579374275776</v>
      </c>
      <c r="I792" s="30">
        <f>IF(ISNA(VLOOKUP($A792,' Taxi out times'!$B$4363:$C$5052, 2, 0)), 'ICAO LTO Cycle times'!$D$7,VLOOKUP($A792,' Taxi out times'!$B$4363:$C$5052, 2, 0)*60)</f>
        <v>920.57613168724288</v>
      </c>
      <c r="J792" s="30">
        <f>IF(ISNA(VLOOKUP($A792,' Taxi out times'!$B$5053:$C$5713, 2, 0)), 'ICAO LTO Cycle times'!$D$7,VLOOKUP($A792,' Taxi out times'!$B$5053:$C$5713, 2, 0)*60)</f>
        <v>920.6694560669456</v>
      </c>
      <c r="K792" s="30">
        <f>IF(ISNA(VLOOKUP($A792,' Taxi out times'!$B$5714:$C$6466, 2, 0)), 'ICAO LTO Cycle times'!$D$7,VLOOKUP($A792,' Taxi out times'!$B$5713:$C$6466, 2, 0)*60)</f>
        <v>892.98329355608598</v>
      </c>
      <c r="L792" s="30">
        <f>IF(ISNA(VLOOKUP($A792,' Taxi out times'!$B$6467:$C$7195, 2, 0)), 'ICAO LTO Cycle times'!$D$7,VLOOKUP($A792,' Taxi out times'!$B$6467:$C$7195, 2, 0)*60)</f>
        <v>883.75690607734805</v>
      </c>
      <c r="M792" s="30">
        <f>IF(ISNA(VLOOKUP($A792,'Taxi in times'!$B$2:$C$483, 2, 0)), 'ICAO LTO Cycle times'!$D$8,VLOOKUP($A792,'Taxi in times'!$B$2:$C$483, 2, 0)*60)</f>
        <v>203.38461538461539</v>
      </c>
      <c r="N792" s="30">
        <f>IF(ISNA(VLOOKUP($A792,'Taxi in times'!$B$483:$C$1074, 2, 0)), 'ICAO LTO Cycle times'!$D$8,VLOOKUP($A792,'Taxi in times'!$B$483:$C$1074, 2, 0)*60)</f>
        <v>195.30864197530863</v>
      </c>
      <c r="O792" s="30">
        <f>IF(ISNA(VLOOKUP($A792,'Taxi in times'!$B$1074:$C$1700, 2, 0)), 'ICAO LTO Cycle times'!$D$8,VLOOKUP($A792,'Taxi in times'!$B$1074:$C$1700, 2, 0)*60)</f>
        <v>211.27922971114168</v>
      </c>
      <c r="P792" s="30">
        <f>IF(ISNA(VLOOKUP($A792,'Taxi in times'!$B$1700:$C$2346, 2, 0)), 'ICAO LTO Cycle times'!$D$8,VLOOKUP($A792,'Taxi in times'!$B$1700:$C$2346, 2, 0)*60)</f>
        <v>220.94688221709009</v>
      </c>
      <c r="Q792" s="30">
        <f>IF(ISNA(VLOOKUP($A792,'Taxi in times'!$B$2346:$C$3020, 2, 0)), 'ICAO LTO Cycle times'!$D$8,VLOOKUP($A792,'Taxi in times'!$B$2346:$C$3020, 2, 0)*60)</f>
        <v>222.42707117852976</v>
      </c>
      <c r="R792" s="30">
        <f>IF(ISNA(VLOOKUP($A792,'Taxi in times'!$B$3020:$C$3684, 2, 0)), 'ICAO LTO Cycle times'!$D$8,VLOOKUP($A792,'Taxi in times'!$B$3020:$C$3684, 2, 0)*60)</f>
        <v>215.92727272727271</v>
      </c>
      <c r="S792" s="30">
        <f>IF(ISNA(VLOOKUP($A792,'Taxi in times'!$B$3684:$C$4389, 2, 0)), 'ICAO LTO Cycle times'!$D$8,VLOOKUP($A792,'Taxi in times'!$B$3684:$C$4389, 2, 0)*60)</f>
        <v>227.75086505190313</v>
      </c>
      <c r="T792" s="30">
        <f>IF(ISNA(VLOOKUP($A792,'Taxi in times'!$B$4389:$C$5084, 2, 0)), 'ICAO LTO Cycle times'!$D$8,VLOOKUP($A792,'Taxi in times'!$B$4389:$C$5084, 2, 0)*60)</f>
        <v>231.75824175824175</v>
      </c>
      <c r="U792" s="30">
        <f>IF(ISNA(VLOOKUP($A792,'Taxi in times'!$B$5085:$C$5749, 2, 0)), 'ICAO LTO Cycle times'!$D$8,VLOOKUP($A792,'Taxi in times'!$B$5085:$C$5749, 2, 0)*60)</f>
        <v>234.2454160789845</v>
      </c>
      <c r="V792" s="30">
        <f>IF(ISNA(VLOOKUP($A792,'Taxi in times'!$B$5750:$C$6509, 2, 0)), 'ICAO LTO Cycle times'!$D$8,VLOOKUP($A792,'Taxi in times'!$B$5750:$C$6509, 2, 0)*60)</f>
        <v>224.90221642764016</v>
      </c>
      <c r="W792" s="30">
        <f>IF(ISNA(VLOOKUP($A792,'Taxi in times'!$B$6510:$C$7239, 2, 0)), 'ICAO LTO Cycle times'!$D$8,VLOOKUP($A792,'Taxi in times'!$B$6510:$C$7239, 2, 0)*60)</f>
        <v>236.89075630252103</v>
      </c>
    </row>
    <row r="793" spans="1:23">
      <c r="A793" s="3" t="s">
        <v>970</v>
      </c>
      <c r="B793" s="30">
        <f>IF(ISNA(VLOOKUP($A793,' Taxi out times'!$B$2:$C$483, 2, 0)), 'ICAO LTO Cycle times'!$D$7,VLOOKUP($A793,' Taxi out times'!$B$2:$C$483, 2, 0)*60)</f>
        <v>1010.0552486187845</v>
      </c>
      <c r="C793" s="30">
        <f>IF(ISNA(VLOOKUP($A793,' Taxi out times'!$B$484:$C$1071, 2, 0)), 'ICAO LTO Cycle times'!$D$7,VLOOKUP($A793,' Taxi out times'!$B$484:$C$1071, 2, 0)*60)</f>
        <v>991.06796116504859</v>
      </c>
      <c r="D793" s="30">
        <f>IF(ISNA(VLOOKUP($A793,' Taxi out times'!$B$1072:$C$1692, 2, 0)), 'ICAO LTO Cycle times'!$D$7,VLOOKUP($A793,' Taxi out times'!$B$1072:$C$1692, 2, 0)*60)</f>
        <v>949.93006993006986</v>
      </c>
      <c r="E793" s="30">
        <f>IF(ISNA(VLOOKUP($A793,' Taxi out times'!$B$1693:$C$2329, 2, 0)), 'ICAO LTO Cycle times'!$D$7,VLOOKUP($A793,' Taxi out times'!$B$1693:$C$2329, 2, 0)*60)</f>
        <v>958.18385650224218</v>
      </c>
      <c r="F793" s="30">
        <f>IF(ISNA(VLOOKUP($A793,' Taxi out times'!$B$2330:$C$2997, 2, 0)), 'ICAO LTO Cycle times'!$D$7,VLOOKUP($A793,' Taxi out times'!$B$2330:$C$2997, 2, 0)*60)</f>
        <v>950.15730337078651</v>
      </c>
      <c r="G793" s="30">
        <f>IF(ISNA(VLOOKUP($A793,' Taxi out times'!$B$2998:$C$3661, 2, 0)), 'ICAO LTO Cycle times'!$D$7,VLOOKUP($A793,' Taxi out times'!$B$2998:$C$3661, 2, 0)*60)</f>
        <v>928.85549132947972</v>
      </c>
      <c r="H793" s="30">
        <f>IF(ISNA(VLOOKUP($A793,' Taxi out times'!$B$3662:$C$4362, 2, 0)), 'ICAO LTO Cycle times'!$D$7,VLOOKUP($A793,' Taxi out times'!$B$3662:$C$4362, 2, 0)*60)</f>
        <v>936.66666666666663</v>
      </c>
      <c r="I793" s="30">
        <f>IF(ISNA(VLOOKUP($A793,' Taxi out times'!$B$4363:$C$5052, 2, 0)), 'ICAO LTO Cycle times'!$D$7,VLOOKUP($A793,' Taxi out times'!$B$4363:$C$5052, 2, 0)*60)</f>
        <v>926.38436482084694</v>
      </c>
      <c r="J793" s="30">
        <f>IF(ISNA(VLOOKUP($A793,' Taxi out times'!$B$5053:$C$5713, 2, 0)), 'ICAO LTO Cycle times'!$D$7,VLOOKUP($A793,' Taxi out times'!$B$5053:$C$5713, 2, 0)*60)</f>
        <v>860.60913705583766</v>
      </c>
      <c r="K793" s="30">
        <f>IF(ISNA(VLOOKUP($A793,' Taxi out times'!$B$5714:$C$6466, 2, 0)), 'ICAO LTO Cycle times'!$D$7,VLOOKUP($A793,' Taxi out times'!$B$5713:$C$6466, 2, 0)*60)</f>
        <v>875.41353383458647</v>
      </c>
      <c r="L793" s="30">
        <f>IF(ISNA(VLOOKUP($A793,' Taxi out times'!$B$6467:$C$7195, 2, 0)), 'ICAO LTO Cycle times'!$D$7,VLOOKUP($A793,' Taxi out times'!$B$6467:$C$7195, 2, 0)*60)</f>
        <v>883.69047619047615</v>
      </c>
      <c r="M793" s="30">
        <f>IF(ISNA(VLOOKUP($A793,'Taxi in times'!$B$2:$C$483, 2, 0)), 'ICAO LTO Cycle times'!$D$8,VLOOKUP($A793,'Taxi in times'!$B$2:$C$483, 2, 0)*60)</f>
        <v>264.22297297297297</v>
      </c>
      <c r="N793" s="30">
        <f>IF(ISNA(VLOOKUP($A793,'Taxi in times'!$B$483:$C$1074, 2, 0)), 'ICAO LTO Cycle times'!$D$8,VLOOKUP($A793,'Taxi in times'!$B$483:$C$1074, 2, 0)*60)</f>
        <v>274.82972136222912</v>
      </c>
      <c r="O793" s="30">
        <f>IF(ISNA(VLOOKUP($A793,'Taxi in times'!$B$1074:$C$1700, 2, 0)), 'ICAO LTO Cycle times'!$D$8,VLOOKUP($A793,'Taxi in times'!$B$1074:$C$1700, 2, 0)*60)</f>
        <v>307.76470588235298</v>
      </c>
      <c r="P793" s="30">
        <f>IF(ISNA(VLOOKUP($A793,'Taxi in times'!$B$1700:$C$2346, 2, 0)), 'ICAO LTO Cycle times'!$D$8,VLOOKUP($A793,'Taxi in times'!$B$1700:$C$2346, 2, 0)*60)</f>
        <v>320.6167400881057</v>
      </c>
      <c r="Q793" s="30">
        <f>IF(ISNA(VLOOKUP($A793,'Taxi in times'!$B$2346:$C$3020, 2, 0)), 'ICAO LTO Cycle times'!$D$8,VLOOKUP($A793,'Taxi in times'!$B$2346:$C$3020, 2, 0)*60)</f>
        <v>305.81775700934583</v>
      </c>
      <c r="R793" s="30">
        <f>IF(ISNA(VLOOKUP($A793,'Taxi in times'!$B$3020:$C$3684, 2, 0)), 'ICAO LTO Cycle times'!$D$8,VLOOKUP($A793,'Taxi in times'!$B$3020:$C$3684, 2, 0)*60)</f>
        <v>327.33564013840828</v>
      </c>
      <c r="S793" s="30">
        <f>IF(ISNA(VLOOKUP($A793,'Taxi in times'!$B$3684:$C$4389, 2, 0)), 'ICAO LTO Cycle times'!$D$8,VLOOKUP($A793,'Taxi in times'!$B$3684:$C$4389, 2, 0)*60)</f>
        <v>306.1639344262295</v>
      </c>
      <c r="T793" s="30">
        <f>IF(ISNA(VLOOKUP($A793,'Taxi in times'!$B$4389:$C$5084, 2, 0)), 'ICAO LTO Cycle times'!$D$8,VLOOKUP($A793,'Taxi in times'!$B$4389:$C$5084, 2, 0)*60)</f>
        <v>329.67462039045552</v>
      </c>
      <c r="U793" s="30">
        <f>IF(ISNA(VLOOKUP($A793,'Taxi in times'!$B$5085:$C$5749, 2, 0)), 'ICAO LTO Cycle times'!$D$8,VLOOKUP($A793,'Taxi in times'!$B$5085:$C$5749, 2, 0)*60)</f>
        <v>260.27027027027026</v>
      </c>
      <c r="V793" s="30">
        <f>IF(ISNA(VLOOKUP($A793,'Taxi in times'!$B$5750:$C$6509, 2, 0)), 'ICAO LTO Cycle times'!$D$8,VLOOKUP($A793,'Taxi in times'!$B$5750:$C$6509, 2, 0)*60)</f>
        <v>270.05649717514126</v>
      </c>
      <c r="W793" s="30">
        <f>IF(ISNA(VLOOKUP($A793,'Taxi in times'!$B$6510:$C$7239, 2, 0)), 'ICAO LTO Cycle times'!$D$8,VLOOKUP($A793,'Taxi in times'!$B$6510:$C$7239, 2, 0)*60)</f>
        <v>260.71005917159766</v>
      </c>
    </row>
    <row r="794" spans="1:23">
      <c r="A794" s="3" t="s">
        <v>971</v>
      </c>
      <c r="B794" s="30">
        <f>IF(ISNA(VLOOKUP($A794,' Taxi out times'!$B$2:$C$483, 2, 0)), 'ICAO LTO Cycle times'!$D$7,VLOOKUP($A794,' Taxi out times'!$B$2:$C$483, 2, 0)*60)</f>
        <v>1130.8717948717949</v>
      </c>
      <c r="C794" s="30">
        <f>IF(ISNA(VLOOKUP($A794,' Taxi out times'!$B$484:$C$1071, 2, 0)), 'ICAO LTO Cycle times'!$D$7,VLOOKUP($A794,' Taxi out times'!$B$484:$C$1071, 2, 0)*60)</f>
        <v>1054.4323483670296</v>
      </c>
      <c r="D794" s="30">
        <f>IF(ISNA(VLOOKUP($A794,' Taxi out times'!$B$1072:$C$1692, 2, 0)), 'ICAO LTO Cycle times'!$D$7,VLOOKUP($A794,' Taxi out times'!$B$1072:$C$1692, 2, 0)*60)</f>
        <v>1014.9333333333334</v>
      </c>
      <c r="E794" s="30">
        <f>IF(ISNA(VLOOKUP($A794,' Taxi out times'!$B$1693:$C$2329, 2, 0)), 'ICAO LTO Cycle times'!$D$7,VLOOKUP($A794,' Taxi out times'!$B$1693:$C$2329, 2, 0)*60)</f>
        <v>1084.5045045045047</v>
      </c>
      <c r="F794" s="30">
        <f>IF(ISNA(VLOOKUP($A794,' Taxi out times'!$B$2330:$C$2997, 2, 0)), 'ICAO LTO Cycle times'!$D$7,VLOOKUP($A794,' Taxi out times'!$B$2330:$C$2997, 2, 0)*60)</f>
        <v>1000.4189636163175</v>
      </c>
      <c r="G794" s="30">
        <f>IF(ISNA(VLOOKUP($A794,' Taxi out times'!$B$2998:$C$3661, 2, 0)), 'ICAO LTO Cycle times'!$D$7,VLOOKUP($A794,' Taxi out times'!$B$2998:$C$3661, 2, 0)*60)</f>
        <v>1015.3693495038588</v>
      </c>
      <c r="H794" s="30">
        <f>IF(ISNA(VLOOKUP($A794,' Taxi out times'!$B$3662:$C$4362, 2, 0)), 'ICAO LTO Cycle times'!$D$7,VLOOKUP($A794,' Taxi out times'!$B$3662:$C$4362, 2, 0)*60)</f>
        <v>1010.603889457523</v>
      </c>
      <c r="I794" s="30">
        <f>IF(ISNA(VLOOKUP($A794,' Taxi out times'!$B$4363:$C$5052, 2, 0)), 'ICAO LTO Cycle times'!$D$7,VLOOKUP($A794,' Taxi out times'!$B$4363:$C$5052, 2, 0)*60)</f>
        <v>1003.8036809815951</v>
      </c>
      <c r="J794" s="30">
        <f>IF(ISNA(VLOOKUP($A794,' Taxi out times'!$B$5053:$C$5713, 2, 0)), 'ICAO LTO Cycle times'!$D$7,VLOOKUP($A794,' Taxi out times'!$B$5053:$C$5713, 2, 0)*60)</f>
        <v>915.56603773584902</v>
      </c>
      <c r="K794" s="30">
        <f>IF(ISNA(VLOOKUP($A794,' Taxi out times'!$B$5714:$C$6466, 2, 0)), 'ICAO LTO Cycle times'!$D$7,VLOOKUP($A794,' Taxi out times'!$B$5713:$C$6466, 2, 0)*60)</f>
        <v>926.78399999999999</v>
      </c>
      <c r="L794" s="30">
        <f>IF(ISNA(VLOOKUP($A794,' Taxi out times'!$B$6467:$C$7195, 2, 0)), 'ICAO LTO Cycle times'!$D$7,VLOOKUP($A794,' Taxi out times'!$B$6467:$C$7195, 2, 0)*60)</f>
        <v>936.8955223880597</v>
      </c>
      <c r="M794" s="30">
        <f>IF(ISNA(VLOOKUP($A794,'Taxi in times'!$B$2:$C$483, 2, 0)), 'ICAO LTO Cycle times'!$D$8,VLOOKUP($A794,'Taxi in times'!$B$2:$C$483, 2, 0)*60)</f>
        <v>338.91135303265941</v>
      </c>
      <c r="N794" s="30">
        <f>IF(ISNA(VLOOKUP($A794,'Taxi in times'!$B$483:$C$1074, 2, 0)), 'ICAO LTO Cycle times'!$D$8,VLOOKUP($A794,'Taxi in times'!$B$483:$C$1074, 2, 0)*60)</f>
        <v>309.51541850220269</v>
      </c>
      <c r="O794" s="30">
        <f>IF(ISNA(VLOOKUP($A794,'Taxi in times'!$B$1074:$C$1700, 2, 0)), 'ICAO LTO Cycle times'!$D$8,VLOOKUP($A794,'Taxi in times'!$B$1074:$C$1700, 2, 0)*60)</f>
        <v>327.972027972028</v>
      </c>
      <c r="P794" s="30">
        <f>IF(ISNA(VLOOKUP($A794,'Taxi in times'!$B$1700:$C$2346, 2, 0)), 'ICAO LTO Cycle times'!$D$8,VLOOKUP($A794,'Taxi in times'!$B$1700:$C$2346, 2, 0)*60)</f>
        <v>354.61621621621617</v>
      </c>
      <c r="Q794" s="30">
        <f>IF(ISNA(VLOOKUP($A794,'Taxi in times'!$B$2346:$C$3020, 2, 0)), 'ICAO LTO Cycle times'!$D$8,VLOOKUP($A794,'Taxi in times'!$B$2346:$C$3020, 2, 0)*60)</f>
        <v>407.87528868360278</v>
      </c>
      <c r="R794" s="30">
        <f>IF(ISNA(VLOOKUP($A794,'Taxi in times'!$B$3020:$C$3684, 2, 0)), 'ICAO LTO Cycle times'!$D$8,VLOOKUP($A794,'Taxi in times'!$B$3020:$C$3684, 2, 0)*60)</f>
        <v>385.51724137931035</v>
      </c>
      <c r="S794" s="30">
        <f>IF(ISNA(VLOOKUP($A794,'Taxi in times'!$B$3684:$C$4389, 2, 0)), 'ICAO LTO Cycle times'!$D$8,VLOOKUP($A794,'Taxi in times'!$B$3684:$C$4389, 2, 0)*60)</f>
        <v>373.94004282655249</v>
      </c>
      <c r="T794" s="30">
        <f>IF(ISNA(VLOOKUP($A794,'Taxi in times'!$B$4389:$C$5084, 2, 0)), 'ICAO LTO Cycle times'!$D$8,VLOOKUP($A794,'Taxi in times'!$B$4389:$C$5084, 2, 0)*60)</f>
        <v>381.07614213197968</v>
      </c>
      <c r="U794" s="30">
        <f>IF(ISNA(VLOOKUP($A794,'Taxi in times'!$B$5085:$C$5749, 2, 0)), 'ICAO LTO Cycle times'!$D$8,VLOOKUP($A794,'Taxi in times'!$B$5085:$C$5749, 2, 0)*60)</f>
        <v>328.24088748019017</v>
      </c>
      <c r="V794" s="30">
        <f>IF(ISNA(VLOOKUP($A794,'Taxi in times'!$B$5750:$C$6509, 2, 0)), 'ICAO LTO Cycle times'!$D$8,VLOOKUP($A794,'Taxi in times'!$B$5750:$C$6509, 2, 0)*60)</f>
        <v>287.84688995215311</v>
      </c>
      <c r="W794" s="30">
        <f>IF(ISNA(VLOOKUP($A794,'Taxi in times'!$B$6510:$C$7239, 2, 0)), 'ICAO LTO Cycle times'!$D$8,VLOOKUP($A794,'Taxi in times'!$B$6510:$C$7239, 2, 0)*60)</f>
        <v>298.74062968515739</v>
      </c>
    </row>
    <row r="795" spans="1:23">
      <c r="A795" s="3" t="s">
        <v>1057</v>
      </c>
      <c r="B795" s="30">
        <f>IF(ISNA(VLOOKUP($A795,' Taxi out times'!$B$2:$C$483, 2, 0)), 'ICAO LTO Cycle times'!$D$7,VLOOKUP($A795,' Taxi out times'!$B$2:$C$483, 2, 0)*60)</f>
        <v>1140</v>
      </c>
      <c r="C795" s="30">
        <f>IF(ISNA(VLOOKUP($A795,' Taxi out times'!$B$484:$C$1071, 2, 0)), 'ICAO LTO Cycle times'!$D$7,VLOOKUP($A795,' Taxi out times'!$B$484:$C$1071, 2, 0)*60)</f>
        <v>1140</v>
      </c>
      <c r="D795" s="30">
        <f>IF(ISNA(VLOOKUP($A795,' Taxi out times'!$B$1072:$C$1692, 2, 0)), 'ICAO LTO Cycle times'!$D$7,VLOOKUP($A795,' Taxi out times'!$B$1072:$C$1692, 2, 0)*60)</f>
        <v>1140</v>
      </c>
      <c r="E795" s="30">
        <f>IF(ISNA(VLOOKUP($A795,' Taxi out times'!$B$1693:$C$2329, 2, 0)), 'ICAO LTO Cycle times'!$D$7,VLOOKUP($A795,' Taxi out times'!$B$1693:$C$2329, 2, 0)*60)</f>
        <v>1140</v>
      </c>
      <c r="F795" s="30">
        <f>IF(ISNA(VLOOKUP($A795,' Taxi out times'!$B$2330:$C$2997, 2, 0)), 'ICAO LTO Cycle times'!$D$7,VLOOKUP($A795,' Taxi out times'!$B$2330:$C$2997, 2, 0)*60)</f>
        <v>1140</v>
      </c>
      <c r="G795" s="30">
        <f>IF(ISNA(VLOOKUP($A795,' Taxi out times'!$B$2998:$C$3661, 2, 0)), 'ICAO LTO Cycle times'!$D$7,VLOOKUP($A795,' Taxi out times'!$B$2998:$C$3661, 2, 0)*60)</f>
        <v>228.53503184713375</v>
      </c>
      <c r="H795" s="30">
        <f>IF(ISNA(VLOOKUP($A795,' Taxi out times'!$B$3662:$C$4362, 2, 0)), 'ICAO LTO Cycle times'!$D$7,VLOOKUP($A795,' Taxi out times'!$B$3662:$C$4362, 2, 0)*60)</f>
        <v>230.25</v>
      </c>
      <c r="I795" s="30">
        <f>IF(ISNA(VLOOKUP($A795,' Taxi out times'!$B$4363:$C$5052, 2, 0)), 'ICAO LTO Cycle times'!$D$7,VLOOKUP($A795,' Taxi out times'!$B$4363:$C$5052, 2, 0)*60)</f>
        <v>272.06349206349205</v>
      </c>
      <c r="J795" s="30">
        <f>IF(ISNA(VLOOKUP($A795,' Taxi out times'!$B$5053:$C$5713, 2, 0)), 'ICAO LTO Cycle times'!$D$7,VLOOKUP($A795,' Taxi out times'!$B$5053:$C$5713, 2, 0)*60)</f>
        <v>257.3360655737705</v>
      </c>
      <c r="K795" s="30">
        <f>IF(ISNA(VLOOKUP($A795,' Taxi out times'!$B$5714:$C$6466, 2, 0)), 'ICAO LTO Cycle times'!$D$7,VLOOKUP($A795,' Taxi out times'!$B$5713:$C$6466, 2, 0)*60)</f>
        <v>260.39735099337753</v>
      </c>
      <c r="L795" s="30">
        <f>IF(ISNA(VLOOKUP($A795,' Taxi out times'!$B$6467:$C$7195, 2, 0)), 'ICAO LTO Cycle times'!$D$7,VLOOKUP($A795,' Taxi out times'!$B$6467:$C$7195, 2, 0)*60)</f>
        <v>336.15384615384613</v>
      </c>
      <c r="M795" s="30">
        <f>IF(ISNA(VLOOKUP($A795,'Taxi in times'!$B$2:$C$483, 2, 0)), 'ICAO LTO Cycle times'!$D$8,VLOOKUP($A795,'Taxi in times'!$B$2:$C$483, 2, 0)*60)</f>
        <v>420</v>
      </c>
      <c r="N795" s="30">
        <f>IF(ISNA(VLOOKUP($A795,'Taxi in times'!$B$483:$C$1074, 2, 0)), 'ICAO LTO Cycle times'!$D$8,VLOOKUP($A795,'Taxi in times'!$B$483:$C$1074, 2, 0)*60)</f>
        <v>420</v>
      </c>
      <c r="O795" s="30">
        <f>IF(ISNA(VLOOKUP($A795,'Taxi in times'!$B$1074:$C$1700, 2, 0)), 'ICAO LTO Cycle times'!$D$8,VLOOKUP($A795,'Taxi in times'!$B$1074:$C$1700, 2, 0)*60)</f>
        <v>420</v>
      </c>
      <c r="P795" s="30">
        <f>IF(ISNA(VLOOKUP($A795,'Taxi in times'!$B$1700:$C$2346, 2, 0)), 'ICAO LTO Cycle times'!$D$8,VLOOKUP($A795,'Taxi in times'!$B$1700:$C$2346, 2, 0)*60)</f>
        <v>420</v>
      </c>
      <c r="Q795" s="30">
        <f>IF(ISNA(VLOOKUP($A795,'Taxi in times'!$B$2346:$C$3020, 2, 0)), 'ICAO LTO Cycle times'!$D$8,VLOOKUP($A795,'Taxi in times'!$B$2346:$C$3020, 2, 0)*60)</f>
        <v>420</v>
      </c>
      <c r="R795" s="30">
        <f>IF(ISNA(VLOOKUP($A795,'Taxi in times'!$B$3020:$C$3684, 2, 0)), 'ICAO LTO Cycle times'!$D$8,VLOOKUP($A795,'Taxi in times'!$B$3020:$C$3684, 2, 0)*60)</f>
        <v>420</v>
      </c>
      <c r="S795" s="30">
        <f>IF(ISNA(VLOOKUP($A795,'Taxi in times'!$B$3684:$C$4389, 2, 0)), 'ICAO LTO Cycle times'!$D$8,VLOOKUP($A795,'Taxi in times'!$B$3684:$C$4389, 2, 0)*60)</f>
        <v>420</v>
      </c>
      <c r="T795" s="30">
        <f>IF(ISNA(VLOOKUP($A795,'Taxi in times'!$B$4389:$C$5084, 2, 0)), 'ICAO LTO Cycle times'!$D$8,VLOOKUP($A795,'Taxi in times'!$B$4389:$C$5084, 2, 0)*60)</f>
        <v>438.49056603773585</v>
      </c>
      <c r="U795" s="30">
        <f>IF(ISNA(VLOOKUP($A795,'Taxi in times'!$B$5085:$C$5749, 2, 0)), 'ICAO LTO Cycle times'!$D$8,VLOOKUP($A795,'Taxi in times'!$B$5085:$C$5749, 2, 0)*60)</f>
        <v>470.76923076923077</v>
      </c>
      <c r="V795" s="30">
        <f>IF(ISNA(VLOOKUP($A795,'Taxi in times'!$B$5750:$C$6509, 2, 0)), 'ICAO LTO Cycle times'!$D$8,VLOOKUP($A795,'Taxi in times'!$B$5750:$C$6509, 2, 0)*60)</f>
        <v>561.10344827586209</v>
      </c>
      <c r="W795" s="30">
        <f>IF(ISNA(VLOOKUP($A795,'Taxi in times'!$B$6510:$C$7239, 2, 0)), 'ICAO LTO Cycle times'!$D$8,VLOOKUP($A795,'Taxi in times'!$B$6510:$C$7239, 2, 0)*60)</f>
        <v>644.65116279069764</v>
      </c>
    </row>
    <row r="796" spans="1:23">
      <c r="A796" s="3" t="s">
        <v>972</v>
      </c>
      <c r="B796" s="30">
        <f>IF(ISNA(VLOOKUP($A796,' Taxi out times'!$B$2:$C$483, 2, 0)), 'ICAO LTO Cycle times'!$D$7,VLOOKUP($A796,' Taxi out times'!$B$2:$C$483, 2, 0)*60)</f>
        <v>933.07317073170725</v>
      </c>
      <c r="C796" s="30">
        <f>IF(ISNA(VLOOKUP($A796,' Taxi out times'!$B$484:$C$1071, 2, 0)), 'ICAO LTO Cycle times'!$D$7,VLOOKUP($A796,' Taxi out times'!$B$484:$C$1071, 2, 0)*60)</f>
        <v>1056.8393782383421</v>
      </c>
      <c r="D796" s="30">
        <f>IF(ISNA(VLOOKUP($A796,' Taxi out times'!$B$1072:$C$1692, 2, 0)), 'ICAO LTO Cycle times'!$D$7,VLOOKUP($A796,' Taxi out times'!$B$1072:$C$1692, 2, 0)*60)</f>
        <v>1040.7329842931936</v>
      </c>
      <c r="E796" s="30">
        <f>IF(ISNA(VLOOKUP($A796,' Taxi out times'!$B$1693:$C$2329, 2, 0)), 'ICAO LTO Cycle times'!$D$7,VLOOKUP($A796,' Taxi out times'!$B$1693:$C$2329, 2, 0)*60)</f>
        <v>926.63185378590083</v>
      </c>
      <c r="F796" s="30">
        <f>IF(ISNA(VLOOKUP($A796,' Taxi out times'!$B$2330:$C$2997, 2, 0)), 'ICAO LTO Cycle times'!$D$7,VLOOKUP($A796,' Taxi out times'!$B$2330:$C$2997, 2, 0)*60)</f>
        <v>907.16883116883116</v>
      </c>
      <c r="G796" s="30">
        <f>IF(ISNA(VLOOKUP($A796,' Taxi out times'!$B$2998:$C$3661, 2, 0)), 'ICAO LTO Cycle times'!$D$7,VLOOKUP($A796,' Taxi out times'!$B$2998:$C$3661, 2, 0)*60)</f>
        <v>813.03797468354435</v>
      </c>
      <c r="H796" s="30">
        <f>IF(ISNA(VLOOKUP($A796,' Taxi out times'!$B$3662:$C$4362, 2, 0)), 'ICAO LTO Cycle times'!$D$7,VLOOKUP($A796,' Taxi out times'!$B$3662:$C$4362, 2, 0)*60)</f>
        <v>812.02702702702709</v>
      </c>
      <c r="I796" s="30">
        <f>IF(ISNA(VLOOKUP($A796,' Taxi out times'!$B$4363:$C$5052, 2, 0)), 'ICAO LTO Cycle times'!$D$7,VLOOKUP($A796,' Taxi out times'!$B$4363:$C$5052, 2, 0)*60)</f>
        <v>879.06976744186045</v>
      </c>
      <c r="J796" s="30">
        <f>IF(ISNA(VLOOKUP($A796,' Taxi out times'!$B$5053:$C$5713, 2, 0)), 'ICAO LTO Cycle times'!$D$7,VLOOKUP($A796,' Taxi out times'!$B$5053:$C$5713, 2, 0)*60)</f>
        <v>1140</v>
      </c>
      <c r="K796" s="30">
        <f>IF(ISNA(VLOOKUP($A796,' Taxi out times'!$B$5714:$C$6466, 2, 0)), 'ICAO LTO Cycle times'!$D$7,VLOOKUP($A796,' Taxi out times'!$B$5713:$C$6466, 2, 0)*60)</f>
        <v>750.90909090909099</v>
      </c>
      <c r="L796" s="30">
        <f>IF(ISNA(VLOOKUP($A796,' Taxi out times'!$B$6467:$C$7195, 2, 0)), 'ICAO LTO Cycle times'!$D$7,VLOOKUP($A796,' Taxi out times'!$B$6467:$C$7195, 2, 0)*60)</f>
        <v>890.52631578947376</v>
      </c>
      <c r="M796" s="30">
        <f>IF(ISNA(VLOOKUP($A796,'Taxi in times'!$B$2:$C$483, 2, 0)), 'ICAO LTO Cycle times'!$D$8,VLOOKUP($A796,'Taxi in times'!$B$2:$C$483, 2, 0)*60)</f>
        <v>382.0779220779221</v>
      </c>
      <c r="N796" s="30">
        <f>IF(ISNA(VLOOKUP($A796,'Taxi in times'!$B$483:$C$1074, 2, 0)), 'ICAO LTO Cycle times'!$D$8,VLOOKUP($A796,'Taxi in times'!$B$483:$C$1074, 2, 0)*60)</f>
        <v>402.64615384615382</v>
      </c>
      <c r="O796" s="30">
        <f>IF(ISNA(VLOOKUP($A796,'Taxi in times'!$B$1074:$C$1700, 2, 0)), 'ICAO LTO Cycle times'!$D$8,VLOOKUP($A796,'Taxi in times'!$B$1074:$C$1700, 2, 0)*60)</f>
        <v>462.09523809523813</v>
      </c>
      <c r="P796" s="30">
        <f>IF(ISNA(VLOOKUP($A796,'Taxi in times'!$B$1700:$C$2346, 2, 0)), 'ICAO LTO Cycle times'!$D$8,VLOOKUP($A796,'Taxi in times'!$B$1700:$C$2346, 2, 0)*60)</f>
        <v>364.31372549019608</v>
      </c>
      <c r="Q796" s="30">
        <f>IF(ISNA(VLOOKUP($A796,'Taxi in times'!$B$2346:$C$3020, 2, 0)), 'ICAO LTO Cycle times'!$D$8,VLOOKUP($A796,'Taxi in times'!$B$2346:$C$3020, 2, 0)*60)</f>
        <v>336.73469387755102</v>
      </c>
      <c r="R796" s="30">
        <f>IF(ISNA(VLOOKUP($A796,'Taxi in times'!$B$3020:$C$3684, 2, 0)), 'ICAO LTO Cycle times'!$D$8,VLOOKUP($A796,'Taxi in times'!$B$3020:$C$3684, 2, 0)*60)</f>
        <v>412.65306122448982</v>
      </c>
      <c r="S796" s="30">
        <f>IF(ISNA(VLOOKUP($A796,'Taxi in times'!$B$3684:$C$4389, 2, 0)), 'ICAO LTO Cycle times'!$D$8,VLOOKUP($A796,'Taxi in times'!$B$3684:$C$4389, 2, 0)*60)</f>
        <v>455.38461538461536</v>
      </c>
      <c r="T796" s="30">
        <f>IF(ISNA(VLOOKUP($A796,'Taxi in times'!$B$4389:$C$5084, 2, 0)), 'ICAO LTO Cycle times'!$D$8,VLOOKUP($A796,'Taxi in times'!$B$4389:$C$5084, 2, 0)*60)</f>
        <v>582.27272727272725</v>
      </c>
      <c r="U796" s="30">
        <f>IF(ISNA(VLOOKUP($A796,'Taxi in times'!$B$5085:$C$5749, 2, 0)), 'ICAO LTO Cycle times'!$D$8,VLOOKUP($A796,'Taxi in times'!$B$5085:$C$5749, 2, 0)*60)</f>
        <v>420</v>
      </c>
      <c r="V796" s="30">
        <f>IF(ISNA(VLOOKUP($A796,'Taxi in times'!$B$5750:$C$6509, 2, 0)), 'ICAO LTO Cycle times'!$D$8,VLOOKUP($A796,'Taxi in times'!$B$5750:$C$6509, 2, 0)*60)</f>
        <v>685.45454545454538</v>
      </c>
      <c r="W796" s="30">
        <f>IF(ISNA(VLOOKUP($A796,'Taxi in times'!$B$6510:$C$7239, 2, 0)), 'ICAO LTO Cycle times'!$D$8,VLOOKUP($A796,'Taxi in times'!$B$6510:$C$7239, 2, 0)*60)</f>
        <v>660.35928143712579</v>
      </c>
    </row>
    <row r="797" spans="1:23">
      <c r="A797" s="3" t="s">
        <v>973</v>
      </c>
      <c r="B797" s="30">
        <f>IF(ISNA(VLOOKUP($A797,' Taxi out times'!$B$2:$C$483, 2, 0)), 'ICAO LTO Cycle times'!$D$7,VLOOKUP($A797,' Taxi out times'!$B$2:$C$483, 2, 0)*60)</f>
        <v>1140</v>
      </c>
      <c r="C797" s="30">
        <f>IF(ISNA(VLOOKUP($A797,' Taxi out times'!$B$484:$C$1071, 2, 0)), 'ICAO LTO Cycle times'!$D$7,VLOOKUP($A797,' Taxi out times'!$B$484:$C$1071, 2, 0)*60)</f>
        <v>1140</v>
      </c>
      <c r="D797" s="30">
        <f>IF(ISNA(VLOOKUP($A797,' Taxi out times'!$B$1072:$C$1692, 2, 0)), 'ICAO LTO Cycle times'!$D$7,VLOOKUP($A797,' Taxi out times'!$B$1072:$C$1692, 2, 0)*60)</f>
        <v>1140</v>
      </c>
      <c r="E797" s="30">
        <f>IF(ISNA(VLOOKUP($A797,' Taxi out times'!$B$1693:$C$2329, 2, 0)), 'ICAO LTO Cycle times'!$D$7,VLOOKUP($A797,' Taxi out times'!$B$1693:$C$2329, 2, 0)*60)</f>
        <v>1140</v>
      </c>
      <c r="F797" s="30">
        <f>IF(ISNA(VLOOKUP($A797,' Taxi out times'!$B$2330:$C$2997, 2, 0)), 'ICAO LTO Cycle times'!$D$7,VLOOKUP($A797,' Taxi out times'!$B$2330:$C$2997, 2, 0)*60)</f>
        <v>884.31818181818176</v>
      </c>
      <c r="G797" s="30">
        <f>IF(ISNA(VLOOKUP($A797,' Taxi out times'!$B$2998:$C$3661, 2, 0)), 'ICAO LTO Cycle times'!$D$7,VLOOKUP($A797,' Taxi out times'!$B$2998:$C$3661, 2, 0)*60)</f>
        <v>859.0045248868779</v>
      </c>
      <c r="H797" s="30">
        <f>IF(ISNA(VLOOKUP($A797,' Taxi out times'!$B$3662:$C$4362, 2, 0)), 'ICAO LTO Cycle times'!$D$7,VLOOKUP($A797,' Taxi out times'!$B$3662:$C$4362, 2, 0)*60)</f>
        <v>911.52439024390242</v>
      </c>
      <c r="I797" s="30">
        <f>IF(ISNA(VLOOKUP($A797,' Taxi out times'!$B$4363:$C$5052, 2, 0)), 'ICAO LTO Cycle times'!$D$7,VLOOKUP($A797,' Taxi out times'!$B$4363:$C$5052, 2, 0)*60)</f>
        <v>899.83379501385036</v>
      </c>
      <c r="J797" s="30">
        <f>IF(ISNA(VLOOKUP($A797,' Taxi out times'!$B$5053:$C$5713, 2, 0)), 'ICAO LTO Cycle times'!$D$7,VLOOKUP($A797,' Taxi out times'!$B$5053:$C$5713, 2, 0)*60)</f>
        <v>900.90909090909099</v>
      </c>
      <c r="K797" s="30">
        <f>IF(ISNA(VLOOKUP($A797,' Taxi out times'!$B$5714:$C$6466, 2, 0)), 'ICAO LTO Cycle times'!$D$7,VLOOKUP($A797,' Taxi out times'!$B$5713:$C$6466, 2, 0)*60)</f>
        <v>915.95567867036004</v>
      </c>
      <c r="L797" s="30">
        <f>IF(ISNA(VLOOKUP($A797,' Taxi out times'!$B$6467:$C$7195, 2, 0)), 'ICAO LTO Cycle times'!$D$7,VLOOKUP($A797,' Taxi out times'!$B$6467:$C$7195, 2, 0)*60)</f>
        <v>959.49720670391071</v>
      </c>
      <c r="M797" s="30">
        <f>IF(ISNA(VLOOKUP($A797,'Taxi in times'!$B$2:$C$483, 2, 0)), 'ICAO LTO Cycle times'!$D$8,VLOOKUP($A797,'Taxi in times'!$B$2:$C$483, 2, 0)*60)</f>
        <v>420</v>
      </c>
      <c r="N797" s="30">
        <f>IF(ISNA(VLOOKUP($A797,'Taxi in times'!$B$483:$C$1074, 2, 0)), 'ICAO LTO Cycle times'!$D$8,VLOOKUP($A797,'Taxi in times'!$B$483:$C$1074, 2, 0)*60)</f>
        <v>420</v>
      </c>
      <c r="O797" s="30">
        <f>IF(ISNA(VLOOKUP($A797,'Taxi in times'!$B$1074:$C$1700, 2, 0)), 'ICAO LTO Cycle times'!$D$8,VLOOKUP($A797,'Taxi in times'!$B$1074:$C$1700, 2, 0)*60)</f>
        <v>420</v>
      </c>
      <c r="P797" s="30">
        <f>IF(ISNA(VLOOKUP($A797,'Taxi in times'!$B$1700:$C$2346, 2, 0)), 'ICAO LTO Cycle times'!$D$8,VLOOKUP($A797,'Taxi in times'!$B$1700:$C$2346, 2, 0)*60)</f>
        <v>420</v>
      </c>
      <c r="Q797" s="30">
        <f>IF(ISNA(VLOOKUP($A797,'Taxi in times'!$B$2346:$C$3020, 2, 0)), 'ICAO LTO Cycle times'!$D$8,VLOOKUP($A797,'Taxi in times'!$B$2346:$C$3020, 2, 0)*60)</f>
        <v>191.52542372881354</v>
      </c>
      <c r="R797" s="30">
        <f>IF(ISNA(VLOOKUP($A797,'Taxi in times'!$B$3020:$C$3684, 2, 0)), 'ICAO LTO Cycle times'!$D$8,VLOOKUP($A797,'Taxi in times'!$B$3020:$C$3684, 2, 0)*60)</f>
        <v>214.4</v>
      </c>
      <c r="S797" s="30">
        <f>IF(ISNA(VLOOKUP($A797,'Taxi in times'!$B$3684:$C$4389, 2, 0)), 'ICAO LTO Cycle times'!$D$8,VLOOKUP($A797,'Taxi in times'!$B$3684:$C$4389, 2, 0)*60)</f>
        <v>202.83987915407857</v>
      </c>
      <c r="T797" s="30">
        <f>IF(ISNA(VLOOKUP($A797,'Taxi in times'!$B$4389:$C$5084, 2, 0)), 'ICAO LTO Cycle times'!$D$8,VLOOKUP($A797,'Taxi in times'!$B$4389:$C$5084, 2, 0)*60)</f>
        <v>190.1917808219178</v>
      </c>
      <c r="U797" s="30">
        <f>IF(ISNA(VLOOKUP($A797,'Taxi in times'!$B$5085:$C$5749, 2, 0)), 'ICAO LTO Cycle times'!$D$8,VLOOKUP($A797,'Taxi in times'!$B$5085:$C$5749, 2, 0)*60)</f>
        <v>196.71554252199414</v>
      </c>
      <c r="V797" s="30">
        <f>IF(ISNA(VLOOKUP($A797,'Taxi in times'!$B$5750:$C$6509, 2, 0)), 'ICAO LTO Cycle times'!$D$8,VLOOKUP($A797,'Taxi in times'!$B$5750:$C$6509, 2, 0)*60)</f>
        <v>219.95157384987894</v>
      </c>
      <c r="W797" s="30">
        <f>IF(ISNA(VLOOKUP($A797,'Taxi in times'!$B$6510:$C$7239, 2, 0)), 'ICAO LTO Cycle times'!$D$8,VLOOKUP($A797,'Taxi in times'!$B$6510:$C$7239, 2, 0)*60)</f>
        <v>237.89757412398922</v>
      </c>
    </row>
    <row r="798" spans="1:23">
      <c r="A798" s="3" t="s">
        <v>974</v>
      </c>
      <c r="B798" s="30">
        <f>IF(ISNA(VLOOKUP($A798,' Taxi out times'!$B$2:$C$483, 2, 0)), 'ICAO LTO Cycle times'!$D$7,VLOOKUP($A798,' Taxi out times'!$B$2:$C$483, 2, 0)*60)</f>
        <v>1140</v>
      </c>
      <c r="C798" s="30">
        <f>IF(ISNA(VLOOKUP($A798,' Taxi out times'!$B$484:$C$1071, 2, 0)), 'ICAO LTO Cycle times'!$D$7,VLOOKUP($A798,' Taxi out times'!$B$484:$C$1071, 2, 0)*60)</f>
        <v>879.29577464788724</v>
      </c>
      <c r="D798" s="30">
        <f>IF(ISNA(VLOOKUP($A798,' Taxi out times'!$B$1072:$C$1692, 2, 0)), 'ICAO LTO Cycle times'!$D$7,VLOOKUP($A798,' Taxi out times'!$B$1072:$C$1692, 2, 0)*60)</f>
        <v>848.93617021276589</v>
      </c>
      <c r="E798" s="30">
        <f>IF(ISNA(VLOOKUP($A798,' Taxi out times'!$B$1693:$C$2329, 2, 0)), 'ICAO LTO Cycle times'!$D$7,VLOOKUP($A798,' Taxi out times'!$B$1693:$C$2329, 2, 0)*60)</f>
        <v>851.80722891566268</v>
      </c>
      <c r="F798" s="30">
        <f>IF(ISNA(VLOOKUP($A798,' Taxi out times'!$B$2330:$C$2997, 2, 0)), 'ICAO LTO Cycle times'!$D$7,VLOOKUP($A798,' Taxi out times'!$B$2330:$C$2997, 2, 0)*60)</f>
        <v>838.15384615384619</v>
      </c>
      <c r="G798" s="30">
        <f>IF(ISNA(VLOOKUP($A798,' Taxi out times'!$B$2998:$C$3661, 2, 0)), 'ICAO LTO Cycle times'!$D$7,VLOOKUP($A798,' Taxi out times'!$B$2998:$C$3661, 2, 0)*60)</f>
        <v>840.71005917159766</v>
      </c>
      <c r="H798" s="30">
        <f>IF(ISNA(VLOOKUP($A798,' Taxi out times'!$B$3662:$C$4362, 2, 0)), 'ICAO LTO Cycle times'!$D$7,VLOOKUP($A798,' Taxi out times'!$B$3662:$C$4362, 2, 0)*60)</f>
        <v>792.64864864864865</v>
      </c>
      <c r="I798" s="30">
        <f>IF(ISNA(VLOOKUP($A798,' Taxi out times'!$B$4363:$C$5052, 2, 0)), 'ICAO LTO Cycle times'!$D$7,VLOOKUP($A798,' Taxi out times'!$B$4363:$C$5052, 2, 0)*60)</f>
        <v>818.69999999999993</v>
      </c>
      <c r="J798" s="30">
        <f>IF(ISNA(VLOOKUP($A798,' Taxi out times'!$B$5053:$C$5713, 2, 0)), 'ICAO LTO Cycle times'!$D$7,VLOOKUP($A798,' Taxi out times'!$B$5053:$C$5713, 2, 0)*60)</f>
        <v>816.59192825112109</v>
      </c>
      <c r="K798" s="30">
        <f>IF(ISNA(VLOOKUP($A798,' Taxi out times'!$B$5714:$C$6466, 2, 0)), 'ICAO LTO Cycle times'!$D$7,VLOOKUP($A798,' Taxi out times'!$B$5713:$C$6466, 2, 0)*60)</f>
        <v>796.68449197860957</v>
      </c>
      <c r="L798" s="30">
        <f>IF(ISNA(VLOOKUP($A798,' Taxi out times'!$B$6467:$C$7195, 2, 0)), 'ICAO LTO Cycle times'!$D$7,VLOOKUP($A798,' Taxi out times'!$B$6467:$C$7195, 2, 0)*60)</f>
        <v>802.85714285714289</v>
      </c>
      <c r="M798" s="30">
        <f>IF(ISNA(VLOOKUP($A798,'Taxi in times'!$B$2:$C$483, 2, 0)), 'ICAO LTO Cycle times'!$D$8,VLOOKUP($A798,'Taxi in times'!$B$2:$C$483, 2, 0)*60)</f>
        <v>420</v>
      </c>
      <c r="N798" s="30">
        <f>IF(ISNA(VLOOKUP($A798,'Taxi in times'!$B$483:$C$1074, 2, 0)), 'ICAO LTO Cycle times'!$D$8,VLOOKUP($A798,'Taxi in times'!$B$483:$C$1074, 2, 0)*60)</f>
        <v>200.92307692307693</v>
      </c>
      <c r="O798" s="30">
        <f>IF(ISNA(VLOOKUP($A798,'Taxi in times'!$B$1074:$C$1700, 2, 0)), 'ICAO LTO Cycle times'!$D$8,VLOOKUP($A798,'Taxi in times'!$B$1074:$C$1700, 2, 0)*60)</f>
        <v>225.3393665158371</v>
      </c>
      <c r="P798" s="30">
        <f>IF(ISNA(VLOOKUP($A798,'Taxi in times'!$B$1700:$C$2346, 2, 0)), 'ICAO LTO Cycle times'!$D$8,VLOOKUP($A798,'Taxi in times'!$B$1700:$C$2346, 2, 0)*60)</f>
        <v>245.37037037037038</v>
      </c>
      <c r="Q798" s="30">
        <f>IF(ISNA(VLOOKUP($A798,'Taxi in times'!$B$2346:$C$3020, 2, 0)), 'ICAO LTO Cycle times'!$D$8,VLOOKUP($A798,'Taxi in times'!$B$2346:$C$3020, 2, 0)*60)</f>
        <v>215.7471264367816</v>
      </c>
      <c r="R798" s="30">
        <f>IF(ISNA(VLOOKUP($A798,'Taxi in times'!$B$3020:$C$3684, 2, 0)), 'ICAO LTO Cycle times'!$D$8,VLOOKUP($A798,'Taxi in times'!$B$3020:$C$3684, 2, 0)*60)</f>
        <v>224.94505494505495</v>
      </c>
      <c r="S798" s="30">
        <f>IF(ISNA(VLOOKUP($A798,'Taxi in times'!$B$3684:$C$4389, 2, 0)), 'ICAO LTO Cycle times'!$D$8,VLOOKUP($A798,'Taxi in times'!$B$3684:$C$4389, 2, 0)*60)</f>
        <v>202.64367816091954</v>
      </c>
      <c r="T798" s="30">
        <f>IF(ISNA(VLOOKUP($A798,'Taxi in times'!$B$4389:$C$5084, 2, 0)), 'ICAO LTO Cycle times'!$D$8,VLOOKUP($A798,'Taxi in times'!$B$4389:$C$5084, 2, 0)*60)</f>
        <v>217.22991689750691</v>
      </c>
      <c r="U798" s="30">
        <f>IF(ISNA(VLOOKUP($A798,'Taxi in times'!$B$5085:$C$5749, 2, 0)), 'ICAO LTO Cycle times'!$D$8,VLOOKUP($A798,'Taxi in times'!$B$5085:$C$5749, 2, 0)*60)</f>
        <v>228.86792452830187</v>
      </c>
      <c r="V798" s="30">
        <f>IF(ISNA(VLOOKUP($A798,'Taxi in times'!$B$5750:$C$6509, 2, 0)), 'ICAO LTO Cycle times'!$D$8,VLOOKUP($A798,'Taxi in times'!$B$5750:$C$6509, 2, 0)*60)</f>
        <v>232.91066282420749</v>
      </c>
      <c r="W798" s="30">
        <f>IF(ISNA(VLOOKUP($A798,'Taxi in times'!$B$6510:$C$7239, 2, 0)), 'ICAO LTO Cycle times'!$D$8,VLOOKUP($A798,'Taxi in times'!$B$6510:$C$7239, 2, 0)*60)</f>
        <v>260.10554089709763</v>
      </c>
    </row>
    <row r="799" spans="1:23">
      <c r="A799" s="3" t="s">
        <v>975</v>
      </c>
      <c r="B799" s="30">
        <f>IF(ISNA(VLOOKUP($A799,' Taxi out times'!$B$2:$C$483, 2, 0)), 'ICAO LTO Cycle times'!$D$7,VLOOKUP($A799,' Taxi out times'!$B$2:$C$483, 2, 0)*60)</f>
        <v>1140</v>
      </c>
      <c r="C799" s="30">
        <f>IF(ISNA(VLOOKUP($A799,' Taxi out times'!$B$484:$C$1071, 2, 0)), 'ICAO LTO Cycle times'!$D$7,VLOOKUP($A799,' Taxi out times'!$B$484:$C$1071, 2, 0)*60)</f>
        <v>604.57142857142856</v>
      </c>
      <c r="D799" s="30">
        <f>IF(ISNA(VLOOKUP($A799,' Taxi out times'!$B$1072:$C$1692, 2, 0)), 'ICAO LTO Cycle times'!$D$7,VLOOKUP($A799,' Taxi out times'!$B$1072:$C$1692, 2, 0)*60)</f>
        <v>587.72334293948131</v>
      </c>
      <c r="E799" s="30">
        <f>IF(ISNA(VLOOKUP($A799,' Taxi out times'!$B$1693:$C$2329, 2, 0)), 'ICAO LTO Cycle times'!$D$7,VLOOKUP($A799,' Taxi out times'!$B$1693:$C$2329, 2, 0)*60)</f>
        <v>524.61538461538453</v>
      </c>
      <c r="F799" s="30">
        <f>IF(ISNA(VLOOKUP($A799,' Taxi out times'!$B$2330:$C$2997, 2, 0)), 'ICAO LTO Cycle times'!$D$7,VLOOKUP($A799,' Taxi out times'!$B$2330:$C$2997, 2, 0)*60)</f>
        <v>513.03797468354435</v>
      </c>
      <c r="G799" s="30">
        <f>IF(ISNA(VLOOKUP($A799,' Taxi out times'!$B$2998:$C$3661, 2, 0)), 'ICAO LTO Cycle times'!$D$7,VLOOKUP($A799,' Taxi out times'!$B$2998:$C$3661, 2, 0)*60)</f>
        <v>487.80346820809251</v>
      </c>
      <c r="H799" s="30">
        <f>IF(ISNA(VLOOKUP($A799,' Taxi out times'!$B$3662:$C$4362, 2, 0)), 'ICAO LTO Cycle times'!$D$7,VLOOKUP($A799,' Taxi out times'!$B$3662:$C$4362, 2, 0)*60)</f>
        <v>576.84507042253517</v>
      </c>
      <c r="I799" s="30">
        <f>IF(ISNA(VLOOKUP($A799,' Taxi out times'!$B$4363:$C$5052, 2, 0)), 'ICAO LTO Cycle times'!$D$7,VLOOKUP($A799,' Taxi out times'!$B$4363:$C$5052, 2, 0)*60)</f>
        <v>658.75</v>
      </c>
      <c r="J799" s="30">
        <f>IF(ISNA(VLOOKUP($A799,' Taxi out times'!$B$5053:$C$5713, 2, 0)), 'ICAO LTO Cycle times'!$D$7,VLOOKUP($A799,' Taxi out times'!$B$5053:$C$5713, 2, 0)*60)</f>
        <v>667.71159874608145</v>
      </c>
      <c r="K799" s="30">
        <f>IF(ISNA(VLOOKUP($A799,' Taxi out times'!$B$5714:$C$6466, 2, 0)), 'ICAO LTO Cycle times'!$D$7,VLOOKUP($A799,' Taxi out times'!$B$5713:$C$6466, 2, 0)*60)</f>
        <v>643.56923076923078</v>
      </c>
      <c r="L799" s="30">
        <f>IF(ISNA(VLOOKUP($A799,' Taxi out times'!$B$6467:$C$7195, 2, 0)), 'ICAO LTO Cycle times'!$D$7,VLOOKUP($A799,' Taxi out times'!$B$6467:$C$7195, 2, 0)*60)</f>
        <v>597.89473684210532</v>
      </c>
      <c r="M799" s="30">
        <f>IF(ISNA(VLOOKUP($A799,'Taxi in times'!$B$2:$C$483, 2, 0)), 'ICAO LTO Cycle times'!$D$8,VLOOKUP($A799,'Taxi in times'!$B$2:$C$483, 2, 0)*60)</f>
        <v>420</v>
      </c>
      <c r="N799" s="30">
        <f>IF(ISNA(VLOOKUP($A799,'Taxi in times'!$B$483:$C$1074, 2, 0)), 'ICAO LTO Cycle times'!$D$8,VLOOKUP($A799,'Taxi in times'!$B$483:$C$1074, 2, 0)*60)</f>
        <v>312.1140142517815</v>
      </c>
      <c r="O799" s="30">
        <f>IF(ISNA(VLOOKUP($A799,'Taxi in times'!$B$1074:$C$1700, 2, 0)), 'ICAO LTO Cycle times'!$D$8,VLOOKUP($A799,'Taxi in times'!$B$1074:$C$1700, 2, 0)*60)</f>
        <v>307.34411085450347</v>
      </c>
      <c r="P799" s="30">
        <f>IF(ISNA(VLOOKUP($A799,'Taxi in times'!$B$1700:$C$2346, 2, 0)), 'ICAO LTO Cycle times'!$D$8,VLOOKUP($A799,'Taxi in times'!$B$1700:$C$2346, 2, 0)*60)</f>
        <v>312.69521410579347</v>
      </c>
      <c r="Q799" s="30">
        <f>IF(ISNA(VLOOKUP($A799,'Taxi in times'!$B$2346:$C$3020, 2, 0)), 'ICAO LTO Cycle times'!$D$8,VLOOKUP($A799,'Taxi in times'!$B$2346:$C$3020, 2, 0)*60)</f>
        <v>333.23741007194246</v>
      </c>
      <c r="R799" s="30">
        <f>IF(ISNA(VLOOKUP($A799,'Taxi in times'!$B$3020:$C$3684, 2, 0)), 'ICAO LTO Cycle times'!$D$8,VLOOKUP($A799,'Taxi in times'!$B$3020:$C$3684, 2, 0)*60)</f>
        <v>309.72972972972974</v>
      </c>
      <c r="S799" s="30">
        <f>IF(ISNA(VLOOKUP($A799,'Taxi in times'!$B$3684:$C$4389, 2, 0)), 'ICAO LTO Cycle times'!$D$8,VLOOKUP($A799,'Taxi in times'!$B$3684:$C$4389, 2, 0)*60)</f>
        <v>317.92828685258962</v>
      </c>
      <c r="T799" s="30">
        <f>IF(ISNA(VLOOKUP($A799,'Taxi in times'!$B$4389:$C$5084, 2, 0)), 'ICAO LTO Cycle times'!$D$8,VLOOKUP($A799,'Taxi in times'!$B$4389:$C$5084, 2, 0)*60)</f>
        <v>420</v>
      </c>
      <c r="U799" s="30">
        <f>IF(ISNA(VLOOKUP($A799,'Taxi in times'!$B$5085:$C$5749, 2, 0)), 'ICAO LTO Cycle times'!$D$8,VLOOKUP($A799,'Taxi in times'!$B$5085:$C$5749, 2, 0)*60)</f>
        <v>420</v>
      </c>
      <c r="V799" s="30">
        <f>IF(ISNA(VLOOKUP($A799,'Taxi in times'!$B$5750:$C$6509, 2, 0)), 'ICAO LTO Cycle times'!$D$8,VLOOKUP($A799,'Taxi in times'!$B$5750:$C$6509, 2, 0)*60)</f>
        <v>365.94059405940595</v>
      </c>
      <c r="W799" s="30">
        <f>IF(ISNA(VLOOKUP($A799,'Taxi in times'!$B$6510:$C$7239, 2, 0)), 'ICAO LTO Cycle times'!$D$8,VLOOKUP($A799,'Taxi in times'!$B$6510:$C$7239, 2, 0)*60)</f>
        <v>393.40909090909088</v>
      </c>
    </row>
    <row r="800" spans="1:23">
      <c r="A800" s="3" t="s">
        <v>976</v>
      </c>
      <c r="B800" s="30">
        <f>IF(ISNA(VLOOKUP($A800,' Taxi out times'!$B$2:$C$483, 2, 0)), 'ICAO LTO Cycle times'!$D$7,VLOOKUP($A800,' Taxi out times'!$B$2:$C$483, 2, 0)*60)</f>
        <v>1140</v>
      </c>
      <c r="C800" s="30">
        <f>IF(ISNA(VLOOKUP($A800,' Taxi out times'!$B$484:$C$1071, 2, 0)), 'ICAO LTO Cycle times'!$D$7,VLOOKUP($A800,' Taxi out times'!$B$484:$C$1071, 2, 0)*60)</f>
        <v>934.53237410071938</v>
      </c>
      <c r="D800" s="30">
        <f>IF(ISNA(VLOOKUP($A800,' Taxi out times'!$B$1072:$C$1692, 2, 0)), 'ICAO LTO Cycle times'!$D$7,VLOOKUP($A800,' Taxi out times'!$B$1072:$C$1692, 2, 0)*60)</f>
        <v>826.30225080385844</v>
      </c>
      <c r="E800" s="30">
        <f>IF(ISNA(VLOOKUP($A800,' Taxi out times'!$B$1693:$C$2329, 2, 0)), 'ICAO LTO Cycle times'!$D$7,VLOOKUP($A800,' Taxi out times'!$B$1693:$C$2329, 2, 0)*60)</f>
        <v>798.51674641148327</v>
      </c>
      <c r="F800" s="30">
        <f>IF(ISNA(VLOOKUP($A800,' Taxi out times'!$B$2330:$C$2997, 2, 0)), 'ICAO LTO Cycle times'!$D$7,VLOOKUP($A800,' Taxi out times'!$B$2330:$C$2997, 2, 0)*60)</f>
        <v>810.44397463002122</v>
      </c>
      <c r="G800" s="30">
        <f>IF(ISNA(VLOOKUP($A800,' Taxi out times'!$B$2998:$C$3661, 2, 0)), 'ICAO LTO Cycle times'!$D$7,VLOOKUP($A800,' Taxi out times'!$B$2998:$C$3661, 2, 0)*60)</f>
        <v>838.56832971800441</v>
      </c>
      <c r="H800" s="30">
        <f>IF(ISNA(VLOOKUP($A800,' Taxi out times'!$B$3662:$C$4362, 2, 0)), 'ICAO LTO Cycle times'!$D$7,VLOOKUP($A800,' Taxi out times'!$B$3662:$C$4362, 2, 0)*60)</f>
        <v>851.94630872483219</v>
      </c>
      <c r="I800" s="30">
        <f>IF(ISNA(VLOOKUP($A800,' Taxi out times'!$B$4363:$C$5052, 2, 0)), 'ICAO LTO Cycle times'!$D$7,VLOOKUP($A800,' Taxi out times'!$B$4363:$C$5052, 2, 0)*60)</f>
        <v>890.34055727554176</v>
      </c>
      <c r="J800" s="30">
        <f>IF(ISNA(VLOOKUP($A800,' Taxi out times'!$B$5053:$C$5713, 2, 0)), 'ICAO LTO Cycle times'!$D$7,VLOOKUP($A800,' Taxi out times'!$B$5053:$C$5713, 2, 0)*60)</f>
        <v>828.14189189189187</v>
      </c>
      <c r="K800" s="30">
        <f>IF(ISNA(VLOOKUP($A800,' Taxi out times'!$B$5714:$C$6466, 2, 0)), 'ICAO LTO Cycle times'!$D$7,VLOOKUP($A800,' Taxi out times'!$B$5713:$C$6466, 2, 0)*60)</f>
        <v>802.22222222222217</v>
      </c>
      <c r="L800" s="30">
        <f>IF(ISNA(VLOOKUP($A800,' Taxi out times'!$B$6467:$C$7195, 2, 0)), 'ICAO LTO Cycle times'!$D$7,VLOOKUP($A800,' Taxi out times'!$B$6467:$C$7195, 2, 0)*60)</f>
        <v>795.38050734312412</v>
      </c>
      <c r="M800" s="30">
        <f>IF(ISNA(VLOOKUP($A800,'Taxi in times'!$B$2:$C$483, 2, 0)), 'ICAO LTO Cycle times'!$D$8,VLOOKUP($A800,'Taxi in times'!$B$2:$C$483, 2, 0)*60)</f>
        <v>420</v>
      </c>
      <c r="N800" s="30">
        <f>IF(ISNA(VLOOKUP($A800,'Taxi in times'!$B$483:$C$1074, 2, 0)), 'ICAO LTO Cycle times'!$D$8,VLOOKUP($A800,'Taxi in times'!$B$483:$C$1074, 2, 0)*60)</f>
        <v>322.70270270270271</v>
      </c>
      <c r="O800" s="30">
        <f>IF(ISNA(VLOOKUP($A800,'Taxi in times'!$B$1074:$C$1700, 2, 0)), 'ICAO LTO Cycle times'!$D$8,VLOOKUP($A800,'Taxi in times'!$B$1074:$C$1700, 2, 0)*60)</f>
        <v>255.50769230769228</v>
      </c>
      <c r="P800" s="30">
        <f>IF(ISNA(VLOOKUP($A800,'Taxi in times'!$B$1700:$C$2346, 2, 0)), 'ICAO LTO Cycle times'!$D$8,VLOOKUP($A800,'Taxi in times'!$B$1700:$C$2346, 2, 0)*60)</f>
        <v>273.16770186335407</v>
      </c>
      <c r="Q800" s="30">
        <f>IF(ISNA(VLOOKUP($A800,'Taxi in times'!$B$2346:$C$3020, 2, 0)), 'ICAO LTO Cycle times'!$D$8,VLOOKUP($A800,'Taxi in times'!$B$2346:$C$3020, 2, 0)*60)</f>
        <v>288.09523809523807</v>
      </c>
      <c r="R800" s="30">
        <f>IF(ISNA(VLOOKUP($A800,'Taxi in times'!$B$3020:$C$3684, 2, 0)), 'ICAO LTO Cycle times'!$D$8,VLOOKUP($A800,'Taxi in times'!$B$3020:$C$3684, 2, 0)*60)</f>
        <v>293.31010452961675</v>
      </c>
      <c r="S800" s="30">
        <f>IF(ISNA(VLOOKUP($A800,'Taxi in times'!$B$3684:$C$4389, 2, 0)), 'ICAO LTO Cycle times'!$D$8,VLOOKUP($A800,'Taxi in times'!$B$3684:$C$4389, 2, 0)*60)</f>
        <v>307.01086956521738</v>
      </c>
      <c r="T800" s="30">
        <f>IF(ISNA(VLOOKUP($A800,'Taxi in times'!$B$4389:$C$5084, 2, 0)), 'ICAO LTO Cycle times'!$D$8,VLOOKUP($A800,'Taxi in times'!$B$4389:$C$5084, 2, 0)*60)</f>
        <v>314.44227005870846</v>
      </c>
      <c r="U800" s="30">
        <f>IF(ISNA(VLOOKUP($A800,'Taxi in times'!$B$5085:$C$5749, 2, 0)), 'ICAO LTO Cycle times'!$D$8,VLOOKUP($A800,'Taxi in times'!$B$5085:$C$5749, 2, 0)*60)</f>
        <v>310.56179775280896</v>
      </c>
      <c r="V800" s="30">
        <f>IF(ISNA(VLOOKUP($A800,'Taxi in times'!$B$5750:$C$6509, 2, 0)), 'ICAO LTO Cycle times'!$D$8,VLOOKUP($A800,'Taxi in times'!$B$5750:$C$6509, 2, 0)*60)</f>
        <v>316.94656488549623</v>
      </c>
      <c r="W800" s="30">
        <f>IF(ISNA(VLOOKUP($A800,'Taxi in times'!$B$6510:$C$7239, 2, 0)), 'ICAO LTO Cycle times'!$D$8,VLOOKUP($A800,'Taxi in times'!$B$6510:$C$7239, 2, 0)*60)</f>
        <v>332.49557522123894</v>
      </c>
    </row>
    <row r="801" spans="1:23">
      <c r="A801" s="3" t="s">
        <v>977</v>
      </c>
      <c r="B801" s="30">
        <f>IF(ISNA(VLOOKUP($A801,' Taxi out times'!$B$2:$C$483, 2, 0)), 'ICAO LTO Cycle times'!$D$7,VLOOKUP($A801,' Taxi out times'!$B$2:$C$483, 2, 0)*60)</f>
        <v>880.51094890510956</v>
      </c>
      <c r="C801" s="30">
        <f>IF(ISNA(VLOOKUP($A801,' Taxi out times'!$B$484:$C$1071, 2, 0)), 'ICAO LTO Cycle times'!$D$7,VLOOKUP($A801,' Taxi out times'!$B$484:$C$1071, 2, 0)*60)</f>
        <v>907.5</v>
      </c>
      <c r="D801" s="30">
        <f>IF(ISNA(VLOOKUP($A801,' Taxi out times'!$B$1072:$C$1692, 2, 0)), 'ICAO LTO Cycle times'!$D$7,VLOOKUP($A801,' Taxi out times'!$B$1072:$C$1692, 2, 0)*60)</f>
        <v>910.96153846153845</v>
      </c>
      <c r="E801" s="30">
        <f>IF(ISNA(VLOOKUP($A801,' Taxi out times'!$B$1693:$C$2329, 2, 0)), 'ICAO LTO Cycle times'!$D$7,VLOOKUP($A801,' Taxi out times'!$B$1693:$C$2329, 2, 0)*60)</f>
        <v>965.94059405940584</v>
      </c>
      <c r="F801" s="30">
        <f>IF(ISNA(VLOOKUP($A801,' Taxi out times'!$B$2330:$C$2997, 2, 0)), 'ICAO LTO Cycle times'!$D$7,VLOOKUP($A801,' Taxi out times'!$B$2330:$C$2997, 2, 0)*60)</f>
        <v>901.96078431372553</v>
      </c>
      <c r="G801" s="30">
        <f>IF(ISNA(VLOOKUP($A801,' Taxi out times'!$B$2998:$C$3661, 2, 0)), 'ICAO LTO Cycle times'!$D$7,VLOOKUP($A801,' Taxi out times'!$B$2998:$C$3661, 2, 0)*60)</f>
        <v>928.02919708029196</v>
      </c>
      <c r="H801" s="30">
        <f>IF(ISNA(VLOOKUP($A801,' Taxi out times'!$B$3662:$C$4362, 2, 0)), 'ICAO LTO Cycle times'!$D$7,VLOOKUP($A801,' Taxi out times'!$B$3662:$C$4362, 2, 0)*60)</f>
        <v>987.16216216216208</v>
      </c>
      <c r="I801" s="30">
        <f>IF(ISNA(VLOOKUP($A801,' Taxi out times'!$B$4363:$C$5052, 2, 0)), 'ICAO LTO Cycle times'!$D$7,VLOOKUP($A801,' Taxi out times'!$B$4363:$C$5052, 2, 0)*60)</f>
        <v>937.76223776223776</v>
      </c>
      <c r="J801" s="30">
        <f>IF(ISNA(VLOOKUP($A801,' Taxi out times'!$B$5053:$C$5713, 2, 0)), 'ICAO LTO Cycle times'!$D$7,VLOOKUP($A801,' Taxi out times'!$B$5053:$C$5713, 2, 0)*60)</f>
        <v>973.01694915254234</v>
      </c>
      <c r="K801" s="30">
        <f>IF(ISNA(VLOOKUP($A801,' Taxi out times'!$B$5714:$C$6466, 2, 0)), 'ICAO LTO Cycle times'!$D$7,VLOOKUP($A801,' Taxi out times'!$B$5713:$C$6466, 2, 0)*60)</f>
        <v>955.13513513513522</v>
      </c>
      <c r="L801" s="30">
        <f>IF(ISNA(VLOOKUP($A801,' Taxi out times'!$B$6467:$C$7195, 2, 0)), 'ICAO LTO Cycle times'!$D$7,VLOOKUP($A801,' Taxi out times'!$B$6467:$C$7195, 2, 0)*60)</f>
        <v>918.87417218543044</v>
      </c>
      <c r="M801" s="30">
        <f>IF(ISNA(VLOOKUP($A801,'Taxi in times'!$B$2:$C$483, 2, 0)), 'ICAO LTO Cycle times'!$D$8,VLOOKUP($A801,'Taxi in times'!$B$2:$C$483, 2, 0)*60)</f>
        <v>325.26315789473688</v>
      </c>
      <c r="N801" s="30">
        <f>IF(ISNA(VLOOKUP($A801,'Taxi in times'!$B$483:$C$1074, 2, 0)), 'ICAO LTO Cycle times'!$D$8,VLOOKUP($A801,'Taxi in times'!$B$483:$C$1074, 2, 0)*60)</f>
        <v>334.00503778337531</v>
      </c>
      <c r="O801" s="30">
        <f>IF(ISNA(VLOOKUP($A801,'Taxi in times'!$B$1074:$C$1700, 2, 0)), 'ICAO LTO Cycle times'!$D$8,VLOOKUP($A801,'Taxi in times'!$B$1074:$C$1700, 2, 0)*60)</f>
        <v>362.07317073170731</v>
      </c>
      <c r="P801" s="30">
        <f>IF(ISNA(VLOOKUP($A801,'Taxi in times'!$B$1700:$C$2346, 2, 0)), 'ICAO LTO Cycle times'!$D$8,VLOOKUP($A801,'Taxi in times'!$B$1700:$C$2346, 2, 0)*60)</f>
        <v>370.85923217550271</v>
      </c>
      <c r="Q801" s="30">
        <f>IF(ISNA(VLOOKUP($A801,'Taxi in times'!$B$2346:$C$3020, 2, 0)), 'ICAO LTO Cycle times'!$D$8,VLOOKUP($A801,'Taxi in times'!$B$2346:$C$3020, 2, 0)*60)</f>
        <v>370.25179856115108</v>
      </c>
      <c r="R801" s="30">
        <f>IF(ISNA(VLOOKUP($A801,'Taxi in times'!$B$3020:$C$3684, 2, 0)), 'ICAO LTO Cycle times'!$D$8,VLOOKUP($A801,'Taxi in times'!$B$3020:$C$3684, 2, 0)*60)</f>
        <v>377.71217712177122</v>
      </c>
      <c r="S801" s="30">
        <f>IF(ISNA(VLOOKUP($A801,'Taxi in times'!$B$3684:$C$4389, 2, 0)), 'ICAO LTO Cycle times'!$D$8,VLOOKUP($A801,'Taxi in times'!$B$3684:$C$4389, 2, 0)*60)</f>
        <v>391.1320754716981</v>
      </c>
      <c r="T801" s="30">
        <f>IF(ISNA(VLOOKUP($A801,'Taxi in times'!$B$4389:$C$5084, 2, 0)), 'ICAO LTO Cycle times'!$D$8,VLOOKUP($A801,'Taxi in times'!$B$4389:$C$5084, 2, 0)*60)</f>
        <v>363.85809312638582</v>
      </c>
      <c r="U801" s="30">
        <f>IF(ISNA(VLOOKUP($A801,'Taxi in times'!$B$5085:$C$5749, 2, 0)), 'ICAO LTO Cycle times'!$D$8,VLOOKUP($A801,'Taxi in times'!$B$5085:$C$5749, 2, 0)*60)</f>
        <v>347.36842105263162</v>
      </c>
      <c r="V801" s="30">
        <f>IF(ISNA(VLOOKUP($A801,'Taxi in times'!$B$5750:$C$6509, 2, 0)), 'ICAO LTO Cycle times'!$D$8,VLOOKUP($A801,'Taxi in times'!$B$5750:$C$6509, 2, 0)*60)</f>
        <v>352.12253829321662</v>
      </c>
      <c r="W801" s="30">
        <f>IF(ISNA(VLOOKUP($A801,'Taxi in times'!$B$6510:$C$7239, 2, 0)), 'ICAO LTO Cycle times'!$D$8,VLOOKUP($A801,'Taxi in times'!$B$6510:$C$7239, 2, 0)*60)</f>
        <v>349.53781512605042</v>
      </c>
    </row>
    <row r="802" spans="1:23">
      <c r="A802" s="3" t="s">
        <v>978</v>
      </c>
      <c r="B802" s="30">
        <f>IF(ISNA(VLOOKUP($A802,' Taxi out times'!$B$2:$C$483, 2, 0)), 'ICAO LTO Cycle times'!$D$7,VLOOKUP($A802,' Taxi out times'!$B$2:$C$483, 2, 0)*60)</f>
        <v>838.13333333333333</v>
      </c>
      <c r="C802" s="30">
        <f>IF(ISNA(VLOOKUP($A802,' Taxi out times'!$B$484:$C$1071, 2, 0)), 'ICAO LTO Cycle times'!$D$7,VLOOKUP($A802,' Taxi out times'!$B$484:$C$1071, 2, 0)*60)</f>
        <v>874.28571428571422</v>
      </c>
      <c r="D802" s="30">
        <f>IF(ISNA(VLOOKUP($A802,' Taxi out times'!$B$1072:$C$1692, 2, 0)), 'ICAO LTO Cycle times'!$D$7,VLOOKUP($A802,' Taxi out times'!$B$1072:$C$1692, 2, 0)*60)</f>
        <v>858.26865671641792</v>
      </c>
      <c r="E802" s="30">
        <f>IF(ISNA(VLOOKUP($A802,' Taxi out times'!$B$1693:$C$2329, 2, 0)), 'ICAO LTO Cycle times'!$D$7,VLOOKUP($A802,' Taxi out times'!$B$1693:$C$2329, 2, 0)*60)</f>
        <v>922.09523809523807</v>
      </c>
      <c r="F802" s="30">
        <f>IF(ISNA(VLOOKUP($A802,' Taxi out times'!$B$2330:$C$2997, 2, 0)), 'ICAO LTO Cycle times'!$D$7,VLOOKUP($A802,' Taxi out times'!$B$2330:$C$2997, 2, 0)*60)</f>
        <v>868.34355828220862</v>
      </c>
      <c r="G802" s="30">
        <f>IF(ISNA(VLOOKUP($A802,' Taxi out times'!$B$2998:$C$3661, 2, 0)), 'ICAO LTO Cycle times'!$D$7,VLOOKUP($A802,' Taxi out times'!$B$2998:$C$3661, 2, 0)*60)</f>
        <v>917.5</v>
      </c>
      <c r="H802" s="30">
        <f>IF(ISNA(VLOOKUP($A802,' Taxi out times'!$B$3662:$C$4362, 2, 0)), 'ICAO LTO Cycle times'!$D$7,VLOOKUP($A802,' Taxi out times'!$B$3662:$C$4362, 2, 0)*60)</f>
        <v>887.30769230769226</v>
      </c>
      <c r="I802" s="30">
        <f>IF(ISNA(VLOOKUP($A802,' Taxi out times'!$B$4363:$C$5052, 2, 0)), 'ICAO LTO Cycle times'!$D$7,VLOOKUP($A802,' Taxi out times'!$B$4363:$C$5052, 2, 0)*60)</f>
        <v>905.11041009463725</v>
      </c>
      <c r="J802" s="30">
        <f>IF(ISNA(VLOOKUP($A802,' Taxi out times'!$B$5053:$C$5713, 2, 0)), 'ICAO LTO Cycle times'!$D$7,VLOOKUP($A802,' Taxi out times'!$B$5053:$C$5713, 2, 0)*60)</f>
        <v>1017.742946708464</v>
      </c>
      <c r="K802" s="30">
        <f>IF(ISNA(VLOOKUP($A802,' Taxi out times'!$B$5714:$C$6466, 2, 0)), 'ICAO LTO Cycle times'!$D$7,VLOOKUP($A802,' Taxi out times'!$B$5713:$C$6466, 2, 0)*60)</f>
        <v>885.42586750788644</v>
      </c>
      <c r="L802" s="30">
        <f>IF(ISNA(VLOOKUP($A802,' Taxi out times'!$B$6467:$C$7195, 2, 0)), 'ICAO LTO Cycle times'!$D$7,VLOOKUP($A802,' Taxi out times'!$B$6467:$C$7195, 2, 0)*60)</f>
        <v>900.95238095238096</v>
      </c>
      <c r="M802" s="30">
        <f>IF(ISNA(VLOOKUP($A802,'Taxi in times'!$B$2:$C$483, 2, 0)), 'ICAO LTO Cycle times'!$D$8,VLOOKUP($A802,'Taxi in times'!$B$2:$C$483, 2, 0)*60)</f>
        <v>326.54867256637169</v>
      </c>
      <c r="N802" s="30">
        <f>IF(ISNA(VLOOKUP($A802,'Taxi in times'!$B$483:$C$1074, 2, 0)), 'ICAO LTO Cycle times'!$D$8,VLOOKUP($A802,'Taxi in times'!$B$483:$C$1074, 2, 0)*60)</f>
        <v>334.78827361563521</v>
      </c>
      <c r="O802" s="30">
        <f>IF(ISNA(VLOOKUP($A802,'Taxi in times'!$B$1074:$C$1700, 2, 0)), 'ICAO LTO Cycle times'!$D$8,VLOOKUP($A802,'Taxi in times'!$B$1074:$C$1700, 2, 0)*60)</f>
        <v>350.0990099009901</v>
      </c>
      <c r="P802" s="30">
        <f>IF(ISNA(VLOOKUP($A802,'Taxi in times'!$B$1700:$C$2346, 2, 0)), 'ICAO LTO Cycle times'!$D$8,VLOOKUP($A802,'Taxi in times'!$B$1700:$C$2346, 2, 0)*60)</f>
        <v>309.46372239747632</v>
      </c>
      <c r="Q802" s="30">
        <f>IF(ISNA(VLOOKUP($A802,'Taxi in times'!$B$2346:$C$3020, 2, 0)), 'ICAO LTO Cycle times'!$D$8,VLOOKUP($A802,'Taxi in times'!$B$2346:$C$3020, 2, 0)*60)</f>
        <v>328.71165644171776</v>
      </c>
      <c r="R802" s="30">
        <f>IF(ISNA(VLOOKUP($A802,'Taxi in times'!$B$3020:$C$3684, 2, 0)), 'ICAO LTO Cycle times'!$D$8,VLOOKUP($A802,'Taxi in times'!$B$3020:$C$3684, 2, 0)*60)</f>
        <v>307.61904761904765</v>
      </c>
      <c r="S802" s="30">
        <f>IF(ISNA(VLOOKUP($A802,'Taxi in times'!$B$3684:$C$4389, 2, 0)), 'ICAO LTO Cycle times'!$D$8,VLOOKUP($A802,'Taxi in times'!$B$3684:$C$4389, 2, 0)*60)</f>
        <v>330.19480519480516</v>
      </c>
      <c r="T802" s="30">
        <f>IF(ISNA(VLOOKUP($A802,'Taxi in times'!$B$4389:$C$5084, 2, 0)), 'ICAO LTO Cycle times'!$D$8,VLOOKUP($A802,'Taxi in times'!$B$4389:$C$5084, 2, 0)*60)</f>
        <v>330.18987341772151</v>
      </c>
      <c r="U802" s="30">
        <f>IF(ISNA(VLOOKUP($A802,'Taxi in times'!$B$5085:$C$5749, 2, 0)), 'ICAO LTO Cycle times'!$D$8,VLOOKUP($A802,'Taxi in times'!$B$5085:$C$5749, 2, 0)*60)</f>
        <v>334.52830188679246</v>
      </c>
      <c r="V802" s="30">
        <f>IF(ISNA(VLOOKUP($A802,'Taxi in times'!$B$5750:$C$6509, 2, 0)), 'ICAO LTO Cycle times'!$D$8,VLOOKUP($A802,'Taxi in times'!$B$5750:$C$6509, 2, 0)*60)</f>
        <v>332.1019108280255</v>
      </c>
      <c r="W802" s="30">
        <f>IF(ISNA(VLOOKUP($A802,'Taxi in times'!$B$6510:$C$7239, 2, 0)), 'ICAO LTO Cycle times'!$D$8,VLOOKUP($A802,'Taxi in times'!$B$6510:$C$7239, 2, 0)*60)</f>
        <v>324.26751592356692</v>
      </c>
    </row>
    <row r="803" spans="1:23">
      <c r="A803" s="3" t="s">
        <v>979</v>
      </c>
      <c r="B803" s="30">
        <f>IF(ISNA(VLOOKUP($A803,' Taxi out times'!$B$2:$C$483, 2, 0)), 'ICAO LTO Cycle times'!$D$7,VLOOKUP($A803,' Taxi out times'!$B$2:$C$483, 2, 0)*60)</f>
        <v>1100.0547945205478</v>
      </c>
      <c r="C803" s="30">
        <f>IF(ISNA(VLOOKUP($A803,' Taxi out times'!$B$484:$C$1071, 2, 0)), 'ICAO LTO Cycle times'!$D$7,VLOOKUP($A803,' Taxi out times'!$B$484:$C$1071, 2, 0)*60)</f>
        <v>957.32142857142856</v>
      </c>
      <c r="D803" s="30">
        <f>IF(ISNA(VLOOKUP($A803,' Taxi out times'!$B$1072:$C$1692, 2, 0)), 'ICAO LTO Cycle times'!$D$7,VLOOKUP($A803,' Taxi out times'!$B$1072:$C$1692, 2, 0)*60)</f>
        <v>961.48314606741565</v>
      </c>
      <c r="E803" s="30">
        <f>IF(ISNA(VLOOKUP($A803,' Taxi out times'!$B$1693:$C$2329, 2, 0)), 'ICAO LTO Cycle times'!$D$7,VLOOKUP($A803,' Taxi out times'!$B$1693:$C$2329, 2, 0)*60)</f>
        <v>1021.28078817734</v>
      </c>
      <c r="F803" s="30">
        <f>IF(ISNA(VLOOKUP($A803,' Taxi out times'!$B$2330:$C$2997, 2, 0)), 'ICAO LTO Cycle times'!$D$7,VLOOKUP($A803,' Taxi out times'!$B$2330:$C$2997, 2, 0)*60)</f>
        <v>963.81818181818176</v>
      </c>
      <c r="G803" s="30">
        <f>IF(ISNA(VLOOKUP($A803,' Taxi out times'!$B$2998:$C$3661, 2, 0)), 'ICAO LTO Cycle times'!$D$7,VLOOKUP($A803,' Taxi out times'!$B$2998:$C$3661, 2, 0)*60)</f>
        <v>950.30959752321974</v>
      </c>
      <c r="H803" s="30">
        <f>IF(ISNA(VLOOKUP($A803,' Taxi out times'!$B$3662:$C$4362, 2, 0)), 'ICAO LTO Cycle times'!$D$7,VLOOKUP($A803,' Taxi out times'!$B$3662:$C$4362, 2, 0)*60)</f>
        <v>924.5793927327029</v>
      </c>
      <c r="I803" s="30">
        <f>IF(ISNA(VLOOKUP($A803,' Taxi out times'!$B$4363:$C$5052, 2, 0)), 'ICAO LTO Cycle times'!$D$7,VLOOKUP($A803,' Taxi out times'!$B$4363:$C$5052, 2, 0)*60)</f>
        <v>899.35483870967732</v>
      </c>
      <c r="J803" s="30">
        <f>IF(ISNA(VLOOKUP($A803,' Taxi out times'!$B$5053:$C$5713, 2, 0)), 'ICAO LTO Cycle times'!$D$7,VLOOKUP($A803,' Taxi out times'!$B$5053:$C$5713, 2, 0)*60)</f>
        <v>905.93115622241839</v>
      </c>
      <c r="K803" s="30">
        <f>IF(ISNA(VLOOKUP($A803,' Taxi out times'!$B$5714:$C$6466, 2, 0)), 'ICAO LTO Cycle times'!$D$7,VLOOKUP($A803,' Taxi out times'!$B$5713:$C$6466, 2, 0)*60)</f>
        <v>926.7352592006331</v>
      </c>
      <c r="L803" s="30">
        <f>IF(ISNA(VLOOKUP($A803,' Taxi out times'!$B$6467:$C$7195, 2, 0)), 'ICAO LTO Cycle times'!$D$7,VLOOKUP($A803,' Taxi out times'!$B$6467:$C$7195, 2, 0)*60)</f>
        <v>901.29477772982307</v>
      </c>
      <c r="M803" s="30">
        <f>IF(ISNA(VLOOKUP($A803,'Taxi in times'!$B$2:$C$483, 2, 0)), 'ICAO LTO Cycle times'!$D$8,VLOOKUP($A803,'Taxi in times'!$B$2:$C$483, 2, 0)*60)</f>
        <v>421.61616161616161</v>
      </c>
      <c r="N803" s="30">
        <f>IF(ISNA(VLOOKUP($A803,'Taxi in times'!$B$483:$C$1074, 2, 0)), 'ICAO LTO Cycle times'!$D$8,VLOOKUP($A803,'Taxi in times'!$B$483:$C$1074, 2, 0)*60)</f>
        <v>497.62499999999994</v>
      </c>
      <c r="O803" s="30">
        <f>IF(ISNA(VLOOKUP($A803,'Taxi in times'!$B$1074:$C$1700, 2, 0)), 'ICAO LTO Cycle times'!$D$8,VLOOKUP($A803,'Taxi in times'!$B$1074:$C$1700, 2, 0)*60)</f>
        <v>504.89878542510127</v>
      </c>
      <c r="P803" s="30">
        <f>IF(ISNA(VLOOKUP($A803,'Taxi in times'!$B$1700:$C$2346, 2, 0)), 'ICAO LTO Cycle times'!$D$8,VLOOKUP($A803,'Taxi in times'!$B$1700:$C$2346, 2, 0)*60)</f>
        <v>545.97033374536466</v>
      </c>
      <c r="Q803" s="30">
        <f>IF(ISNA(VLOOKUP($A803,'Taxi in times'!$B$2346:$C$3020, 2, 0)), 'ICAO LTO Cycle times'!$D$8,VLOOKUP($A803,'Taxi in times'!$B$2346:$C$3020, 2, 0)*60)</f>
        <v>515.79754601226989</v>
      </c>
      <c r="R803" s="30">
        <f>IF(ISNA(VLOOKUP($A803,'Taxi in times'!$B$3020:$C$3684, 2, 0)), 'ICAO LTO Cycle times'!$D$8,VLOOKUP($A803,'Taxi in times'!$B$3020:$C$3684, 2, 0)*60)</f>
        <v>561.91545574636723</v>
      </c>
      <c r="S803" s="30">
        <f>IF(ISNA(VLOOKUP($A803,'Taxi in times'!$B$3684:$C$4389, 2, 0)), 'ICAO LTO Cycle times'!$D$8,VLOOKUP($A803,'Taxi in times'!$B$3684:$C$4389, 2, 0)*60)</f>
        <v>554.08450704225345</v>
      </c>
      <c r="T803" s="30">
        <f>IF(ISNA(VLOOKUP($A803,'Taxi in times'!$B$4389:$C$5084, 2, 0)), 'ICAO LTO Cycle times'!$D$8,VLOOKUP($A803,'Taxi in times'!$B$4389:$C$5084, 2, 0)*60)</f>
        <v>552.78965129358824</v>
      </c>
      <c r="U803" s="30">
        <f>IF(ISNA(VLOOKUP($A803,'Taxi in times'!$B$5085:$C$5749, 2, 0)), 'ICAO LTO Cycle times'!$D$8,VLOOKUP($A803,'Taxi in times'!$B$5085:$C$5749, 2, 0)*60)</f>
        <v>529.41176470588243</v>
      </c>
      <c r="V803" s="30">
        <f>IF(ISNA(VLOOKUP($A803,'Taxi in times'!$B$5750:$C$6509, 2, 0)), 'ICAO LTO Cycle times'!$D$8,VLOOKUP($A803,'Taxi in times'!$B$5750:$C$6509, 2, 0)*60)</f>
        <v>520.26578073089706</v>
      </c>
      <c r="W803" s="30">
        <f>IF(ISNA(VLOOKUP($A803,'Taxi in times'!$B$6510:$C$7239, 2, 0)), 'ICAO LTO Cycle times'!$D$8,VLOOKUP($A803,'Taxi in times'!$B$6510:$C$7239, 2, 0)*60)</f>
        <v>537.29885057471267</v>
      </c>
    </row>
    <row r="804" spans="1:23">
      <c r="A804" s="3" t="s">
        <v>980</v>
      </c>
      <c r="B804" s="30">
        <f>IF(ISNA(VLOOKUP($A804,' Taxi out times'!$B$2:$C$483, 2, 0)), 'ICAO LTO Cycle times'!$D$7,VLOOKUP($A804,' Taxi out times'!$B$2:$C$483, 2, 0)*60)</f>
        <v>1140</v>
      </c>
      <c r="C804" s="30">
        <f>IF(ISNA(VLOOKUP($A804,' Taxi out times'!$B$484:$C$1071, 2, 0)), 'ICAO LTO Cycle times'!$D$7,VLOOKUP($A804,' Taxi out times'!$B$484:$C$1071, 2, 0)*60)</f>
        <v>1004.931506849315</v>
      </c>
      <c r="D804" s="30">
        <f>IF(ISNA(VLOOKUP($A804,' Taxi out times'!$B$1072:$C$1692, 2, 0)), 'ICAO LTO Cycle times'!$D$7,VLOOKUP($A804,' Taxi out times'!$B$1072:$C$1692, 2, 0)*60)</f>
        <v>1064.9546827794561</v>
      </c>
      <c r="E804" s="30">
        <f>IF(ISNA(VLOOKUP($A804,' Taxi out times'!$B$1693:$C$2329, 2, 0)), 'ICAO LTO Cycle times'!$D$7,VLOOKUP($A804,' Taxi out times'!$B$1693:$C$2329, 2, 0)*60)</f>
        <v>1020.9272727272728</v>
      </c>
      <c r="F804" s="30">
        <f>IF(ISNA(VLOOKUP($A804,' Taxi out times'!$B$2330:$C$2997, 2, 0)), 'ICAO LTO Cycle times'!$D$7,VLOOKUP($A804,' Taxi out times'!$B$2330:$C$2997, 2, 0)*60)</f>
        <v>1025.1632047477747</v>
      </c>
      <c r="G804" s="30">
        <f>IF(ISNA(VLOOKUP($A804,' Taxi out times'!$B$2998:$C$3661, 2, 0)), 'ICAO LTO Cycle times'!$D$7,VLOOKUP($A804,' Taxi out times'!$B$2998:$C$3661, 2, 0)*60)</f>
        <v>1020.2764976958525</v>
      </c>
      <c r="H804" s="30">
        <f>IF(ISNA(VLOOKUP($A804,' Taxi out times'!$B$3662:$C$4362, 2, 0)), 'ICAO LTO Cycle times'!$D$7,VLOOKUP($A804,' Taxi out times'!$B$3662:$C$4362, 2, 0)*60)</f>
        <v>961.33953488372094</v>
      </c>
      <c r="I804" s="30">
        <f>IF(ISNA(VLOOKUP($A804,' Taxi out times'!$B$4363:$C$5052, 2, 0)), 'ICAO LTO Cycle times'!$D$7,VLOOKUP($A804,' Taxi out times'!$B$4363:$C$5052, 2, 0)*60)</f>
        <v>931.52542372881351</v>
      </c>
      <c r="J804" s="30">
        <f>IF(ISNA(VLOOKUP($A804,' Taxi out times'!$B$5053:$C$5713, 2, 0)), 'ICAO LTO Cycle times'!$D$7,VLOOKUP($A804,' Taxi out times'!$B$5053:$C$5713, 2, 0)*60)</f>
        <v>910.62656641604008</v>
      </c>
      <c r="K804" s="30">
        <f>IF(ISNA(VLOOKUP($A804,' Taxi out times'!$B$5714:$C$6466, 2, 0)), 'ICAO LTO Cycle times'!$D$7,VLOOKUP($A804,' Taxi out times'!$B$5713:$C$6466, 2, 0)*60)</f>
        <v>899.46348733233981</v>
      </c>
      <c r="L804" s="30">
        <f>IF(ISNA(VLOOKUP($A804,' Taxi out times'!$B$6467:$C$7195, 2, 0)), 'ICAO LTO Cycle times'!$D$7,VLOOKUP($A804,' Taxi out times'!$B$6467:$C$7195, 2, 0)*60)</f>
        <v>907.293485560779</v>
      </c>
      <c r="M804" s="30">
        <f>IF(ISNA(VLOOKUP($A804,'Taxi in times'!$B$2:$C$483, 2, 0)), 'ICAO LTO Cycle times'!$D$8,VLOOKUP($A804,'Taxi in times'!$B$2:$C$483, 2, 0)*60)</f>
        <v>420</v>
      </c>
      <c r="N804" s="30">
        <f>IF(ISNA(VLOOKUP($A804,'Taxi in times'!$B$483:$C$1074, 2, 0)), 'ICAO LTO Cycle times'!$D$8,VLOOKUP($A804,'Taxi in times'!$B$483:$C$1074, 2, 0)*60)</f>
        <v>389.46428571428572</v>
      </c>
      <c r="O804" s="30">
        <f>IF(ISNA(VLOOKUP($A804,'Taxi in times'!$B$1074:$C$1700, 2, 0)), 'ICAO LTO Cycle times'!$D$8,VLOOKUP($A804,'Taxi in times'!$B$1074:$C$1700, 2, 0)*60)</f>
        <v>461.67664670658678</v>
      </c>
      <c r="P804" s="30">
        <f>IF(ISNA(VLOOKUP($A804,'Taxi in times'!$B$1700:$C$2346, 2, 0)), 'ICAO LTO Cycle times'!$D$8,VLOOKUP($A804,'Taxi in times'!$B$1700:$C$2346, 2, 0)*60)</f>
        <v>402.9225736095965</v>
      </c>
      <c r="Q804" s="30">
        <f>IF(ISNA(VLOOKUP($A804,'Taxi in times'!$B$2346:$C$3020, 2, 0)), 'ICAO LTO Cycle times'!$D$8,VLOOKUP($A804,'Taxi in times'!$B$2346:$C$3020, 2, 0)*60)</f>
        <v>397.57188498402553</v>
      </c>
      <c r="R804" s="30">
        <f>IF(ISNA(VLOOKUP($A804,'Taxi in times'!$B$3020:$C$3684, 2, 0)), 'ICAO LTO Cycle times'!$D$8,VLOOKUP($A804,'Taxi in times'!$B$3020:$C$3684, 2, 0)*60)</f>
        <v>502.53456221198155</v>
      </c>
      <c r="S804" s="30">
        <f>IF(ISNA(VLOOKUP($A804,'Taxi in times'!$B$3684:$C$4389, 2, 0)), 'ICAO LTO Cycle times'!$D$8,VLOOKUP($A804,'Taxi in times'!$B$3684:$C$4389, 2, 0)*60)</f>
        <v>447.28813559322037</v>
      </c>
      <c r="T804" s="30">
        <f>IF(ISNA(VLOOKUP($A804,'Taxi in times'!$B$4389:$C$5084, 2, 0)), 'ICAO LTO Cycle times'!$D$8,VLOOKUP($A804,'Taxi in times'!$B$4389:$C$5084, 2, 0)*60)</f>
        <v>432.51637043966326</v>
      </c>
      <c r="U804" s="30">
        <f>IF(ISNA(VLOOKUP($A804,'Taxi in times'!$B$5085:$C$5749, 2, 0)), 'ICAO LTO Cycle times'!$D$8,VLOOKUP($A804,'Taxi in times'!$B$5085:$C$5749, 2, 0)*60)</f>
        <v>443.6683417085427</v>
      </c>
      <c r="V804" s="30">
        <f>IF(ISNA(VLOOKUP($A804,'Taxi in times'!$B$5750:$C$6509, 2, 0)), 'ICAO LTO Cycle times'!$D$8,VLOOKUP($A804,'Taxi in times'!$B$5750:$C$6509, 2, 0)*60)</f>
        <v>447.5167785234899</v>
      </c>
      <c r="W804" s="30">
        <f>IF(ISNA(VLOOKUP($A804,'Taxi in times'!$B$6510:$C$7239, 2, 0)), 'ICAO LTO Cycle times'!$D$8,VLOOKUP($A804,'Taxi in times'!$B$6510:$C$7239, 2, 0)*60)</f>
        <v>463.64</v>
      </c>
    </row>
    <row r="805" spans="1:23">
      <c r="A805" s="3" t="s">
        <v>981</v>
      </c>
      <c r="B805" s="30">
        <f>IF(ISNA(VLOOKUP($A805,' Taxi out times'!$B$2:$C$483, 2, 0)), 'ICAO LTO Cycle times'!$D$7,VLOOKUP($A805,' Taxi out times'!$B$2:$C$483, 2, 0)*60)</f>
        <v>1140</v>
      </c>
      <c r="C805" s="30">
        <f>IF(ISNA(VLOOKUP($A805,' Taxi out times'!$B$484:$C$1071, 2, 0)), 'ICAO LTO Cycle times'!$D$7,VLOOKUP($A805,' Taxi out times'!$B$484:$C$1071, 2, 0)*60)</f>
        <v>1140</v>
      </c>
      <c r="D805" s="30">
        <f>IF(ISNA(VLOOKUP($A805,' Taxi out times'!$B$1072:$C$1692, 2, 0)), 'ICAO LTO Cycle times'!$D$7,VLOOKUP($A805,' Taxi out times'!$B$1072:$C$1692, 2, 0)*60)</f>
        <v>1140</v>
      </c>
      <c r="E805" s="30">
        <f>IF(ISNA(VLOOKUP($A805,' Taxi out times'!$B$1693:$C$2329, 2, 0)), 'ICAO LTO Cycle times'!$D$7,VLOOKUP($A805,' Taxi out times'!$B$1693:$C$2329, 2, 0)*60)</f>
        <v>1140</v>
      </c>
      <c r="F805" s="30">
        <f>IF(ISNA(VLOOKUP($A805,' Taxi out times'!$B$2330:$C$2997, 2, 0)), 'ICAO LTO Cycle times'!$D$7,VLOOKUP($A805,' Taxi out times'!$B$2330:$C$2997, 2, 0)*60)</f>
        <v>936.36761487964998</v>
      </c>
      <c r="G805" s="30">
        <f>IF(ISNA(VLOOKUP($A805,' Taxi out times'!$B$2998:$C$3661, 2, 0)), 'ICAO LTO Cycle times'!$D$7,VLOOKUP($A805,' Taxi out times'!$B$2998:$C$3661, 2, 0)*60)</f>
        <v>947.18336483931944</v>
      </c>
      <c r="H805" s="30">
        <f>IF(ISNA(VLOOKUP($A805,' Taxi out times'!$B$3662:$C$4362, 2, 0)), 'ICAO LTO Cycle times'!$D$7,VLOOKUP($A805,' Taxi out times'!$B$3662:$C$4362, 2, 0)*60)</f>
        <v>1052.797074954296</v>
      </c>
      <c r="I805" s="30">
        <f>IF(ISNA(VLOOKUP($A805,' Taxi out times'!$B$4363:$C$5052, 2, 0)), 'ICAO LTO Cycle times'!$D$7,VLOOKUP($A805,' Taxi out times'!$B$4363:$C$5052, 2, 0)*60)</f>
        <v>919.0294627383015</v>
      </c>
      <c r="J805" s="30">
        <f>IF(ISNA(VLOOKUP($A805,' Taxi out times'!$B$5053:$C$5713, 2, 0)), 'ICAO LTO Cycle times'!$D$7,VLOOKUP($A805,' Taxi out times'!$B$5053:$C$5713, 2, 0)*60)</f>
        <v>1140</v>
      </c>
      <c r="K805" s="30">
        <f>IF(ISNA(VLOOKUP($A805,' Taxi out times'!$B$5714:$C$6466, 2, 0)), 'ICAO LTO Cycle times'!$D$7,VLOOKUP($A805,' Taxi out times'!$B$5713:$C$6466, 2, 0)*60)</f>
        <v>1140</v>
      </c>
      <c r="L805" s="30">
        <f>IF(ISNA(VLOOKUP($A805,' Taxi out times'!$B$6467:$C$7195, 2, 0)), 'ICAO LTO Cycle times'!$D$7,VLOOKUP($A805,' Taxi out times'!$B$6467:$C$7195, 2, 0)*60)</f>
        <v>1140</v>
      </c>
      <c r="M805" s="30">
        <f>IF(ISNA(VLOOKUP($A805,'Taxi in times'!$B$2:$C$483, 2, 0)), 'ICAO LTO Cycle times'!$D$8,VLOOKUP($A805,'Taxi in times'!$B$2:$C$483, 2, 0)*60)</f>
        <v>420</v>
      </c>
      <c r="N805" s="30">
        <f>IF(ISNA(VLOOKUP($A805,'Taxi in times'!$B$483:$C$1074, 2, 0)), 'ICAO LTO Cycle times'!$D$8,VLOOKUP($A805,'Taxi in times'!$B$483:$C$1074, 2, 0)*60)</f>
        <v>420</v>
      </c>
      <c r="O805" s="30">
        <f>IF(ISNA(VLOOKUP($A805,'Taxi in times'!$B$1074:$C$1700, 2, 0)), 'ICAO LTO Cycle times'!$D$8,VLOOKUP($A805,'Taxi in times'!$B$1074:$C$1700, 2, 0)*60)</f>
        <v>420</v>
      </c>
      <c r="P805" s="30">
        <f>IF(ISNA(VLOOKUP($A805,'Taxi in times'!$B$1700:$C$2346, 2, 0)), 'ICAO LTO Cycle times'!$D$8,VLOOKUP($A805,'Taxi in times'!$B$1700:$C$2346, 2, 0)*60)</f>
        <v>420</v>
      </c>
      <c r="Q805" s="30">
        <f>IF(ISNA(VLOOKUP($A805,'Taxi in times'!$B$2346:$C$3020, 2, 0)), 'ICAO LTO Cycle times'!$D$8,VLOOKUP($A805,'Taxi in times'!$B$2346:$C$3020, 2, 0)*60)</f>
        <v>570.98039215686276</v>
      </c>
      <c r="R805" s="30">
        <f>IF(ISNA(VLOOKUP($A805,'Taxi in times'!$B$3020:$C$3684, 2, 0)), 'ICAO LTO Cycle times'!$D$8,VLOOKUP($A805,'Taxi in times'!$B$3020:$C$3684, 2, 0)*60)</f>
        <v>609.89939637826967</v>
      </c>
      <c r="S805" s="30">
        <f>IF(ISNA(VLOOKUP($A805,'Taxi in times'!$B$3684:$C$4389, 2, 0)), 'ICAO LTO Cycle times'!$D$8,VLOOKUP($A805,'Taxi in times'!$B$3684:$C$4389, 2, 0)*60)</f>
        <v>639.8882681564246</v>
      </c>
      <c r="T805" s="30">
        <f>IF(ISNA(VLOOKUP($A805,'Taxi in times'!$B$4389:$C$5084, 2, 0)), 'ICAO LTO Cycle times'!$D$8,VLOOKUP($A805,'Taxi in times'!$B$4389:$C$5084, 2, 0)*60)</f>
        <v>571.10367892976592</v>
      </c>
      <c r="U805" s="30">
        <f>IF(ISNA(VLOOKUP($A805,'Taxi in times'!$B$5085:$C$5749, 2, 0)), 'ICAO LTO Cycle times'!$D$8,VLOOKUP($A805,'Taxi in times'!$B$5085:$C$5749, 2, 0)*60)</f>
        <v>604</v>
      </c>
      <c r="V805" s="30">
        <f>IF(ISNA(VLOOKUP($A805,'Taxi in times'!$B$5750:$C$6509, 2, 0)), 'ICAO LTO Cycle times'!$D$8,VLOOKUP($A805,'Taxi in times'!$B$5750:$C$6509, 2, 0)*60)</f>
        <v>420</v>
      </c>
      <c r="W805" s="30">
        <f>IF(ISNA(VLOOKUP($A805,'Taxi in times'!$B$6510:$C$7239, 2, 0)), 'ICAO LTO Cycle times'!$D$8,VLOOKUP($A805,'Taxi in times'!$B$6510:$C$7239, 2, 0)*60)</f>
        <v>420</v>
      </c>
    </row>
    <row r="806" spans="1:23">
      <c r="A806" s="3" t="s">
        <v>1096</v>
      </c>
      <c r="B806" s="30">
        <f>IF(ISNA(VLOOKUP($A806,' Taxi out times'!$B$2:$C$483, 2, 0)), 'ICAO LTO Cycle times'!$D$7,VLOOKUP($A806,' Taxi out times'!$B$2:$C$483, 2, 0)*60)</f>
        <v>1140</v>
      </c>
      <c r="C806" s="30">
        <f>IF(ISNA(VLOOKUP($A806,' Taxi out times'!$B$484:$C$1071, 2, 0)), 'ICAO LTO Cycle times'!$D$7,VLOOKUP($A806,' Taxi out times'!$B$484:$C$1071, 2, 0)*60)</f>
        <v>1140</v>
      </c>
      <c r="D806" s="30">
        <f>IF(ISNA(VLOOKUP($A806,' Taxi out times'!$B$1072:$C$1692, 2, 0)), 'ICAO LTO Cycle times'!$D$7,VLOOKUP($A806,' Taxi out times'!$B$1072:$C$1692, 2, 0)*60)</f>
        <v>1140</v>
      </c>
      <c r="E806" s="30">
        <f>IF(ISNA(VLOOKUP($A806,' Taxi out times'!$B$1693:$C$2329, 2, 0)), 'ICAO LTO Cycle times'!$D$7,VLOOKUP($A806,' Taxi out times'!$B$1693:$C$2329, 2, 0)*60)</f>
        <v>1140</v>
      </c>
      <c r="F806" s="30">
        <f>IF(ISNA(VLOOKUP($A806,' Taxi out times'!$B$2330:$C$2997, 2, 0)), 'ICAO LTO Cycle times'!$D$7,VLOOKUP($A806,' Taxi out times'!$B$2330:$C$2997, 2, 0)*60)</f>
        <v>1140</v>
      </c>
      <c r="G806" s="30">
        <f>IF(ISNA(VLOOKUP($A806,' Taxi out times'!$B$2998:$C$3661, 2, 0)), 'ICAO LTO Cycle times'!$D$7,VLOOKUP($A806,' Taxi out times'!$B$2998:$C$3661, 2, 0)*60)</f>
        <v>1140</v>
      </c>
      <c r="H806" s="30">
        <f>IF(ISNA(VLOOKUP($A806,' Taxi out times'!$B$3662:$C$4362, 2, 0)), 'ICAO LTO Cycle times'!$D$7,VLOOKUP($A806,' Taxi out times'!$B$3662:$C$4362, 2, 0)*60)</f>
        <v>832.35668789808915</v>
      </c>
      <c r="I806" s="30">
        <f>IF(ISNA(VLOOKUP($A806,' Taxi out times'!$B$4363:$C$5052, 2, 0)), 'ICAO LTO Cycle times'!$D$7,VLOOKUP($A806,' Taxi out times'!$B$4363:$C$5052, 2, 0)*60)</f>
        <v>1140</v>
      </c>
      <c r="J806" s="30">
        <f>IF(ISNA(VLOOKUP($A806,' Taxi out times'!$B$5053:$C$5713, 2, 0)), 'ICAO LTO Cycle times'!$D$7,VLOOKUP($A806,' Taxi out times'!$B$5053:$C$5713, 2, 0)*60)</f>
        <v>1140</v>
      </c>
      <c r="K806" s="30">
        <f>IF(ISNA(VLOOKUP($A806,' Taxi out times'!$B$5714:$C$6466, 2, 0)), 'ICAO LTO Cycle times'!$D$7,VLOOKUP($A806,' Taxi out times'!$B$5713:$C$6466, 2, 0)*60)</f>
        <v>1140</v>
      </c>
      <c r="L806" s="30">
        <f>IF(ISNA(VLOOKUP($A806,' Taxi out times'!$B$6467:$C$7195, 2, 0)), 'ICAO LTO Cycle times'!$D$7,VLOOKUP($A806,' Taxi out times'!$B$6467:$C$7195, 2, 0)*60)</f>
        <v>1140</v>
      </c>
      <c r="M806" s="30">
        <f>IF(ISNA(VLOOKUP($A806,'Taxi in times'!$B$2:$C$483, 2, 0)), 'ICAO LTO Cycle times'!$D$8,VLOOKUP($A806,'Taxi in times'!$B$2:$C$483, 2, 0)*60)</f>
        <v>420</v>
      </c>
      <c r="N806" s="30">
        <f>IF(ISNA(VLOOKUP($A806,'Taxi in times'!$B$483:$C$1074, 2, 0)), 'ICAO LTO Cycle times'!$D$8,VLOOKUP($A806,'Taxi in times'!$B$483:$C$1074, 2, 0)*60)</f>
        <v>420</v>
      </c>
      <c r="O806" s="30">
        <f>IF(ISNA(VLOOKUP($A806,'Taxi in times'!$B$1074:$C$1700, 2, 0)), 'ICAO LTO Cycle times'!$D$8,VLOOKUP($A806,'Taxi in times'!$B$1074:$C$1700, 2, 0)*60)</f>
        <v>420</v>
      </c>
      <c r="P806" s="30">
        <f>IF(ISNA(VLOOKUP($A806,'Taxi in times'!$B$1700:$C$2346, 2, 0)), 'ICAO LTO Cycle times'!$D$8,VLOOKUP($A806,'Taxi in times'!$B$1700:$C$2346, 2, 0)*60)</f>
        <v>420</v>
      </c>
      <c r="Q806" s="30">
        <f>IF(ISNA(VLOOKUP($A806,'Taxi in times'!$B$2346:$C$3020, 2, 0)), 'ICAO LTO Cycle times'!$D$8,VLOOKUP($A806,'Taxi in times'!$B$2346:$C$3020, 2, 0)*60)</f>
        <v>420</v>
      </c>
      <c r="R806" s="30">
        <f>IF(ISNA(VLOOKUP($A806,'Taxi in times'!$B$3020:$C$3684, 2, 0)), 'ICAO LTO Cycle times'!$D$8,VLOOKUP($A806,'Taxi in times'!$B$3020:$C$3684, 2, 0)*60)</f>
        <v>420</v>
      </c>
      <c r="S806" s="30">
        <f>IF(ISNA(VLOOKUP($A806,'Taxi in times'!$B$3684:$C$4389, 2, 0)), 'ICAO LTO Cycle times'!$D$8,VLOOKUP($A806,'Taxi in times'!$B$3684:$C$4389, 2, 0)*60)</f>
        <v>420</v>
      </c>
      <c r="T806" s="30">
        <f>IF(ISNA(VLOOKUP($A806,'Taxi in times'!$B$4389:$C$5084, 2, 0)), 'ICAO LTO Cycle times'!$D$8,VLOOKUP($A806,'Taxi in times'!$B$4389:$C$5084, 2, 0)*60)</f>
        <v>420</v>
      </c>
      <c r="U806" s="30">
        <f>IF(ISNA(VLOOKUP($A806,'Taxi in times'!$B$5085:$C$5749, 2, 0)), 'ICAO LTO Cycle times'!$D$8,VLOOKUP($A806,'Taxi in times'!$B$5085:$C$5749, 2, 0)*60)</f>
        <v>420</v>
      </c>
      <c r="V806" s="30">
        <f>IF(ISNA(VLOOKUP($A806,'Taxi in times'!$B$5750:$C$6509, 2, 0)), 'ICAO LTO Cycle times'!$D$8,VLOOKUP($A806,'Taxi in times'!$B$5750:$C$6509, 2, 0)*60)</f>
        <v>420</v>
      </c>
      <c r="W806" s="30">
        <f>IF(ISNA(VLOOKUP($A806,'Taxi in times'!$B$6510:$C$7239, 2, 0)), 'ICAO LTO Cycle times'!$D$8,VLOOKUP($A806,'Taxi in times'!$B$6510:$C$7239, 2, 0)*60)</f>
        <v>420</v>
      </c>
    </row>
    <row r="807" spans="1:23">
      <c r="A807" s="3" t="s">
        <v>1123</v>
      </c>
      <c r="B807" s="30">
        <f>IF(ISNA(VLOOKUP($A807,' Taxi out times'!$B$2:$C$483, 2, 0)), 'ICAO LTO Cycle times'!$D$7,VLOOKUP($A807,' Taxi out times'!$B$2:$C$483, 2, 0)*60)</f>
        <v>1140</v>
      </c>
      <c r="C807" s="30">
        <f>IF(ISNA(VLOOKUP($A807,' Taxi out times'!$B$484:$C$1071, 2, 0)), 'ICAO LTO Cycle times'!$D$7,VLOOKUP($A807,' Taxi out times'!$B$484:$C$1071, 2, 0)*60)</f>
        <v>1140</v>
      </c>
      <c r="D807" s="30">
        <f>IF(ISNA(VLOOKUP($A807,' Taxi out times'!$B$1072:$C$1692, 2, 0)), 'ICAO LTO Cycle times'!$D$7,VLOOKUP($A807,' Taxi out times'!$B$1072:$C$1692, 2, 0)*60)</f>
        <v>1140</v>
      </c>
      <c r="E807" s="30">
        <f>IF(ISNA(VLOOKUP($A807,' Taxi out times'!$B$1693:$C$2329, 2, 0)), 'ICAO LTO Cycle times'!$D$7,VLOOKUP($A807,' Taxi out times'!$B$1693:$C$2329, 2, 0)*60)</f>
        <v>1140</v>
      </c>
      <c r="F807" s="30">
        <f>IF(ISNA(VLOOKUP($A807,' Taxi out times'!$B$2330:$C$2997, 2, 0)), 'ICAO LTO Cycle times'!$D$7,VLOOKUP($A807,' Taxi out times'!$B$2330:$C$2997, 2, 0)*60)</f>
        <v>1140</v>
      </c>
      <c r="G807" s="30">
        <f>IF(ISNA(VLOOKUP($A807,' Taxi out times'!$B$2998:$C$3661, 2, 0)), 'ICAO LTO Cycle times'!$D$7,VLOOKUP($A807,' Taxi out times'!$B$2998:$C$3661, 2, 0)*60)</f>
        <v>1140</v>
      </c>
      <c r="H807" s="30">
        <f>IF(ISNA(VLOOKUP($A807,' Taxi out times'!$B$3662:$C$4362, 2, 0)), 'ICAO LTO Cycle times'!$D$7,VLOOKUP($A807,' Taxi out times'!$B$3662:$C$4362, 2, 0)*60)</f>
        <v>1140</v>
      </c>
      <c r="I807" s="30">
        <f>IF(ISNA(VLOOKUP($A807,' Taxi out times'!$B$4363:$C$5052, 2, 0)), 'ICAO LTO Cycle times'!$D$7,VLOOKUP($A807,' Taxi out times'!$B$4363:$C$5052, 2, 0)*60)</f>
        <v>736.11111111111109</v>
      </c>
      <c r="J807" s="30">
        <f>IF(ISNA(VLOOKUP($A807,' Taxi out times'!$B$5053:$C$5713, 2, 0)), 'ICAO LTO Cycle times'!$D$7,VLOOKUP($A807,' Taxi out times'!$B$5053:$C$5713, 2, 0)*60)</f>
        <v>750</v>
      </c>
      <c r="K807" s="30">
        <f>IF(ISNA(VLOOKUP($A807,' Taxi out times'!$B$5714:$C$6466, 2, 0)), 'ICAO LTO Cycle times'!$D$7,VLOOKUP($A807,' Taxi out times'!$B$5713:$C$6466, 2, 0)*60)</f>
        <v>756.11650485436894</v>
      </c>
      <c r="L807" s="30">
        <f>IF(ISNA(VLOOKUP($A807,' Taxi out times'!$B$6467:$C$7195, 2, 0)), 'ICAO LTO Cycle times'!$D$7,VLOOKUP($A807,' Taxi out times'!$B$6467:$C$7195, 2, 0)*60)</f>
        <v>787.80000000000007</v>
      </c>
      <c r="M807" s="30">
        <f>IF(ISNA(VLOOKUP($A807,'Taxi in times'!$B$2:$C$483, 2, 0)), 'ICAO LTO Cycle times'!$D$8,VLOOKUP($A807,'Taxi in times'!$B$2:$C$483, 2, 0)*60)</f>
        <v>420</v>
      </c>
      <c r="N807" s="30">
        <f>IF(ISNA(VLOOKUP($A807,'Taxi in times'!$B$483:$C$1074, 2, 0)), 'ICAO LTO Cycle times'!$D$8,VLOOKUP($A807,'Taxi in times'!$B$483:$C$1074, 2, 0)*60)</f>
        <v>420</v>
      </c>
      <c r="O807" s="30">
        <f>IF(ISNA(VLOOKUP($A807,'Taxi in times'!$B$1074:$C$1700, 2, 0)), 'ICAO LTO Cycle times'!$D$8,VLOOKUP($A807,'Taxi in times'!$B$1074:$C$1700, 2, 0)*60)</f>
        <v>420</v>
      </c>
      <c r="P807" s="30">
        <f>IF(ISNA(VLOOKUP($A807,'Taxi in times'!$B$1700:$C$2346, 2, 0)), 'ICAO LTO Cycle times'!$D$8,VLOOKUP($A807,'Taxi in times'!$B$1700:$C$2346, 2, 0)*60)</f>
        <v>420</v>
      </c>
      <c r="Q807" s="30">
        <f>IF(ISNA(VLOOKUP($A807,'Taxi in times'!$B$2346:$C$3020, 2, 0)), 'ICAO LTO Cycle times'!$D$8,VLOOKUP($A807,'Taxi in times'!$B$2346:$C$3020, 2, 0)*60)</f>
        <v>420</v>
      </c>
      <c r="R807" s="30">
        <f>IF(ISNA(VLOOKUP($A807,'Taxi in times'!$B$3020:$C$3684, 2, 0)), 'ICAO LTO Cycle times'!$D$8,VLOOKUP($A807,'Taxi in times'!$B$3020:$C$3684, 2, 0)*60)</f>
        <v>420</v>
      </c>
      <c r="S807" s="30">
        <f>IF(ISNA(VLOOKUP($A807,'Taxi in times'!$B$3684:$C$4389, 2, 0)), 'ICAO LTO Cycle times'!$D$8,VLOOKUP($A807,'Taxi in times'!$B$3684:$C$4389, 2, 0)*60)</f>
        <v>420</v>
      </c>
      <c r="T807" s="30">
        <f>IF(ISNA(VLOOKUP($A807,'Taxi in times'!$B$4389:$C$5084, 2, 0)), 'ICAO LTO Cycle times'!$D$8,VLOOKUP($A807,'Taxi in times'!$B$4389:$C$5084, 2, 0)*60)</f>
        <v>439.304347826087</v>
      </c>
      <c r="U807" s="30">
        <f>IF(ISNA(VLOOKUP($A807,'Taxi in times'!$B$5085:$C$5749, 2, 0)), 'ICAO LTO Cycle times'!$D$8,VLOOKUP($A807,'Taxi in times'!$B$5085:$C$5749, 2, 0)*60)</f>
        <v>403.84615384615387</v>
      </c>
      <c r="V807" s="30">
        <f>IF(ISNA(VLOOKUP($A807,'Taxi in times'!$B$5750:$C$6509, 2, 0)), 'ICAO LTO Cycle times'!$D$8,VLOOKUP($A807,'Taxi in times'!$B$5750:$C$6509, 2, 0)*60)</f>
        <v>371.06796116504859</v>
      </c>
      <c r="W807" s="30">
        <f>IF(ISNA(VLOOKUP($A807,'Taxi in times'!$B$6510:$C$7239, 2, 0)), 'ICAO LTO Cycle times'!$D$8,VLOOKUP($A807,'Taxi in times'!$B$6510:$C$7239, 2, 0)*60)</f>
        <v>370.48543689320388</v>
      </c>
    </row>
    <row r="808" spans="1:23">
      <c r="A808" s="3" t="s">
        <v>1058</v>
      </c>
      <c r="B808" s="30">
        <f>IF(ISNA(VLOOKUP($A808,' Taxi out times'!$B$2:$C$483, 2, 0)), 'ICAO LTO Cycle times'!$D$7,VLOOKUP($A808,' Taxi out times'!$B$2:$C$483, 2, 0)*60)</f>
        <v>1140</v>
      </c>
      <c r="C808" s="30">
        <f>IF(ISNA(VLOOKUP($A808,' Taxi out times'!$B$484:$C$1071, 2, 0)), 'ICAO LTO Cycle times'!$D$7,VLOOKUP($A808,' Taxi out times'!$B$484:$C$1071, 2, 0)*60)</f>
        <v>1140</v>
      </c>
      <c r="D808" s="30">
        <f>IF(ISNA(VLOOKUP($A808,' Taxi out times'!$B$1072:$C$1692, 2, 0)), 'ICAO LTO Cycle times'!$D$7,VLOOKUP($A808,' Taxi out times'!$B$1072:$C$1692, 2, 0)*60)</f>
        <v>1140</v>
      </c>
      <c r="E808" s="30">
        <f>IF(ISNA(VLOOKUP($A808,' Taxi out times'!$B$1693:$C$2329, 2, 0)), 'ICAO LTO Cycle times'!$D$7,VLOOKUP($A808,' Taxi out times'!$B$1693:$C$2329, 2, 0)*60)</f>
        <v>1140</v>
      </c>
      <c r="F808" s="30">
        <f>IF(ISNA(VLOOKUP($A808,' Taxi out times'!$B$2330:$C$2997, 2, 0)), 'ICAO LTO Cycle times'!$D$7,VLOOKUP($A808,' Taxi out times'!$B$2330:$C$2997, 2, 0)*60)</f>
        <v>1140</v>
      </c>
      <c r="G808" s="30">
        <f>IF(ISNA(VLOOKUP($A808,' Taxi out times'!$B$2998:$C$3661, 2, 0)), 'ICAO LTO Cycle times'!$D$7,VLOOKUP($A808,' Taxi out times'!$B$2998:$C$3661, 2, 0)*60)</f>
        <v>937.48031496062993</v>
      </c>
      <c r="H808" s="30">
        <f>IF(ISNA(VLOOKUP($A808,' Taxi out times'!$B$3662:$C$4362, 2, 0)), 'ICAO LTO Cycle times'!$D$7,VLOOKUP($A808,' Taxi out times'!$B$3662:$C$4362, 2, 0)*60)</f>
        <v>772.03125</v>
      </c>
      <c r="I808" s="30">
        <f>IF(ISNA(VLOOKUP($A808,' Taxi out times'!$B$4363:$C$5052, 2, 0)), 'ICAO LTO Cycle times'!$D$7,VLOOKUP($A808,' Taxi out times'!$B$4363:$C$5052, 2, 0)*60)</f>
        <v>705.57692307692309</v>
      </c>
      <c r="J808" s="30">
        <f>IF(ISNA(VLOOKUP($A808,' Taxi out times'!$B$5053:$C$5713, 2, 0)), 'ICAO LTO Cycle times'!$D$7,VLOOKUP($A808,' Taxi out times'!$B$5053:$C$5713, 2, 0)*60)</f>
        <v>680</v>
      </c>
      <c r="K808" s="30">
        <f>IF(ISNA(VLOOKUP($A808,' Taxi out times'!$B$5714:$C$6466, 2, 0)), 'ICAO LTO Cycle times'!$D$7,VLOOKUP($A808,' Taxi out times'!$B$5713:$C$6466, 2, 0)*60)</f>
        <v>739.15492957746483</v>
      </c>
      <c r="L808" s="30">
        <f>IF(ISNA(VLOOKUP($A808,' Taxi out times'!$B$6467:$C$7195, 2, 0)), 'ICAO LTO Cycle times'!$D$7,VLOOKUP($A808,' Taxi out times'!$B$6467:$C$7195, 2, 0)*60)</f>
        <v>764.3478260869565</v>
      </c>
      <c r="M808" s="30">
        <f>IF(ISNA(VLOOKUP($A808,'Taxi in times'!$B$2:$C$483, 2, 0)), 'ICAO LTO Cycle times'!$D$8,VLOOKUP($A808,'Taxi in times'!$B$2:$C$483, 2, 0)*60)</f>
        <v>420</v>
      </c>
      <c r="N808" s="30">
        <f>IF(ISNA(VLOOKUP($A808,'Taxi in times'!$B$483:$C$1074, 2, 0)), 'ICAO LTO Cycle times'!$D$8,VLOOKUP($A808,'Taxi in times'!$B$483:$C$1074, 2, 0)*60)</f>
        <v>420</v>
      </c>
      <c r="O808" s="30">
        <f>IF(ISNA(VLOOKUP($A808,'Taxi in times'!$B$1074:$C$1700, 2, 0)), 'ICAO LTO Cycle times'!$D$8,VLOOKUP($A808,'Taxi in times'!$B$1074:$C$1700, 2, 0)*60)</f>
        <v>420</v>
      </c>
      <c r="P808" s="30">
        <f>IF(ISNA(VLOOKUP($A808,'Taxi in times'!$B$1700:$C$2346, 2, 0)), 'ICAO LTO Cycle times'!$D$8,VLOOKUP($A808,'Taxi in times'!$B$1700:$C$2346, 2, 0)*60)</f>
        <v>420</v>
      </c>
      <c r="Q808" s="30">
        <f>IF(ISNA(VLOOKUP($A808,'Taxi in times'!$B$2346:$C$3020, 2, 0)), 'ICAO LTO Cycle times'!$D$8,VLOOKUP($A808,'Taxi in times'!$B$2346:$C$3020, 2, 0)*60)</f>
        <v>420</v>
      </c>
      <c r="R808" s="30">
        <f>IF(ISNA(VLOOKUP($A808,'Taxi in times'!$B$3020:$C$3684, 2, 0)), 'ICAO LTO Cycle times'!$D$8,VLOOKUP($A808,'Taxi in times'!$B$3020:$C$3684, 2, 0)*60)</f>
        <v>548.2479784366576</v>
      </c>
      <c r="S808" s="30">
        <f>IF(ISNA(VLOOKUP($A808,'Taxi in times'!$B$3684:$C$4389, 2, 0)), 'ICAO LTO Cycle times'!$D$8,VLOOKUP($A808,'Taxi in times'!$B$3684:$C$4389, 2, 0)*60)</f>
        <v>453.94736842105266</v>
      </c>
      <c r="T808" s="30">
        <f>IF(ISNA(VLOOKUP($A808,'Taxi in times'!$B$4389:$C$5084, 2, 0)), 'ICAO LTO Cycle times'!$D$8,VLOOKUP($A808,'Taxi in times'!$B$4389:$C$5084, 2, 0)*60)</f>
        <v>404.67469879518069</v>
      </c>
      <c r="U808" s="30">
        <f>IF(ISNA(VLOOKUP($A808,'Taxi in times'!$B$5085:$C$5749, 2, 0)), 'ICAO LTO Cycle times'!$D$8,VLOOKUP($A808,'Taxi in times'!$B$5085:$C$5749, 2, 0)*60)</f>
        <v>391.44927536231887</v>
      </c>
      <c r="V808" s="30">
        <f>IF(ISNA(VLOOKUP($A808,'Taxi in times'!$B$5750:$C$6509, 2, 0)), 'ICAO LTO Cycle times'!$D$8,VLOOKUP($A808,'Taxi in times'!$B$5750:$C$6509, 2, 0)*60)</f>
        <v>386.42857142857144</v>
      </c>
      <c r="W808" s="30">
        <f>IF(ISNA(VLOOKUP($A808,'Taxi in times'!$B$6510:$C$7239, 2, 0)), 'ICAO LTO Cycle times'!$D$8,VLOOKUP($A808,'Taxi in times'!$B$6510:$C$7239, 2, 0)*60)</f>
        <v>416.53012048192772</v>
      </c>
    </row>
    <row r="809" spans="1:23">
      <c r="A809" s="3" t="s">
        <v>982</v>
      </c>
      <c r="B809" s="30">
        <f>IF(ISNA(VLOOKUP($A809,' Taxi out times'!$B$2:$C$483, 2, 0)), 'ICAO LTO Cycle times'!$D$7,VLOOKUP($A809,' Taxi out times'!$B$2:$C$483, 2, 0)*60)</f>
        <v>788.97560975609758</v>
      </c>
      <c r="C809" s="30">
        <f>IF(ISNA(VLOOKUP($A809,' Taxi out times'!$B$484:$C$1071, 2, 0)), 'ICAO LTO Cycle times'!$D$7,VLOOKUP($A809,' Taxi out times'!$B$484:$C$1071, 2, 0)*60)</f>
        <v>766.99619771863115</v>
      </c>
      <c r="D809" s="30">
        <f>IF(ISNA(VLOOKUP($A809,' Taxi out times'!$B$1072:$C$1692, 2, 0)), 'ICAO LTO Cycle times'!$D$7,VLOOKUP($A809,' Taxi out times'!$B$1072:$C$1692, 2, 0)*60)</f>
        <v>767.57225433526003</v>
      </c>
      <c r="E809" s="30">
        <f>IF(ISNA(VLOOKUP($A809,' Taxi out times'!$B$1693:$C$2329, 2, 0)), 'ICAO LTO Cycle times'!$D$7,VLOOKUP($A809,' Taxi out times'!$B$1693:$C$2329, 2, 0)*60)</f>
        <v>737.93893129770993</v>
      </c>
      <c r="F809" s="30">
        <f>IF(ISNA(VLOOKUP($A809,' Taxi out times'!$B$2330:$C$2997, 2, 0)), 'ICAO LTO Cycle times'!$D$7,VLOOKUP($A809,' Taxi out times'!$B$2330:$C$2997, 2, 0)*60)</f>
        <v>701.74454828660441</v>
      </c>
      <c r="G809" s="30">
        <f>IF(ISNA(VLOOKUP($A809,' Taxi out times'!$B$2998:$C$3661, 2, 0)), 'ICAO LTO Cycle times'!$D$7,VLOOKUP($A809,' Taxi out times'!$B$2998:$C$3661, 2, 0)*60)</f>
        <v>700.14500258933197</v>
      </c>
      <c r="H809" s="30">
        <f>IF(ISNA(VLOOKUP($A809,' Taxi out times'!$B$3662:$C$4362, 2, 0)), 'ICAO LTO Cycle times'!$D$7,VLOOKUP($A809,' Taxi out times'!$B$3662:$C$4362, 2, 0)*60)</f>
        <v>705.96491228070181</v>
      </c>
      <c r="I809" s="30">
        <f>IF(ISNA(VLOOKUP($A809,' Taxi out times'!$B$4363:$C$5052, 2, 0)), 'ICAO LTO Cycle times'!$D$7,VLOOKUP($A809,' Taxi out times'!$B$4363:$C$5052, 2, 0)*60)</f>
        <v>812.23321186881833</v>
      </c>
      <c r="J809" s="30">
        <f>IF(ISNA(VLOOKUP($A809,' Taxi out times'!$B$5053:$C$5713, 2, 0)), 'ICAO LTO Cycle times'!$D$7,VLOOKUP($A809,' Taxi out times'!$B$5053:$C$5713, 2, 0)*60)</f>
        <v>729.16630292448713</v>
      </c>
      <c r="K809" s="30">
        <f>IF(ISNA(VLOOKUP($A809,' Taxi out times'!$B$5714:$C$6466, 2, 0)), 'ICAO LTO Cycle times'!$D$7,VLOOKUP($A809,' Taxi out times'!$B$5713:$C$6466, 2, 0)*60)</f>
        <v>780.20287404902797</v>
      </c>
      <c r="L809" s="30">
        <f>IF(ISNA(VLOOKUP($A809,' Taxi out times'!$B$6467:$C$7195, 2, 0)), 'ICAO LTO Cycle times'!$D$7,VLOOKUP($A809,' Taxi out times'!$B$6467:$C$7195, 2, 0)*60)</f>
        <v>807.21323805942086</v>
      </c>
      <c r="M809" s="30">
        <f>IF(ISNA(VLOOKUP($A809,'Taxi in times'!$B$2:$C$483, 2, 0)), 'ICAO LTO Cycle times'!$D$8,VLOOKUP($A809,'Taxi in times'!$B$2:$C$483, 2, 0)*60)</f>
        <v>411.38240574506284</v>
      </c>
      <c r="N809" s="30">
        <f>IF(ISNA(VLOOKUP($A809,'Taxi in times'!$B$483:$C$1074, 2, 0)), 'ICAO LTO Cycle times'!$D$8,VLOOKUP($A809,'Taxi in times'!$B$483:$C$1074, 2, 0)*60)</f>
        <v>433.23870967741937</v>
      </c>
      <c r="O809" s="30">
        <f>IF(ISNA(VLOOKUP($A809,'Taxi in times'!$B$1074:$C$1700, 2, 0)), 'ICAO LTO Cycle times'!$D$8,VLOOKUP($A809,'Taxi in times'!$B$1074:$C$1700, 2, 0)*60)</f>
        <v>391.56398104265401</v>
      </c>
      <c r="P809" s="30">
        <f>IF(ISNA(VLOOKUP($A809,'Taxi in times'!$B$1700:$C$2346, 2, 0)), 'ICAO LTO Cycle times'!$D$8,VLOOKUP($A809,'Taxi in times'!$B$1700:$C$2346, 2, 0)*60)</f>
        <v>373.219696969697</v>
      </c>
      <c r="Q809" s="30">
        <f>IF(ISNA(VLOOKUP($A809,'Taxi in times'!$B$2346:$C$3020, 2, 0)), 'ICAO LTO Cycle times'!$D$8,VLOOKUP($A809,'Taxi in times'!$B$2346:$C$3020, 2, 0)*60)</f>
        <v>356.5768621236133</v>
      </c>
      <c r="R809" s="30">
        <f>IF(ISNA(VLOOKUP($A809,'Taxi in times'!$B$3020:$C$3684, 2, 0)), 'ICAO LTO Cycle times'!$D$8,VLOOKUP($A809,'Taxi in times'!$B$3020:$C$3684, 2, 0)*60)</f>
        <v>378.48597141344624</v>
      </c>
      <c r="S809" s="30">
        <f>IF(ISNA(VLOOKUP($A809,'Taxi in times'!$B$3684:$C$4389, 2, 0)), 'ICAO LTO Cycle times'!$D$8,VLOOKUP($A809,'Taxi in times'!$B$3684:$C$4389, 2, 0)*60)</f>
        <v>397.96731358529109</v>
      </c>
      <c r="T809" s="30">
        <f>IF(ISNA(VLOOKUP($A809,'Taxi in times'!$B$4389:$C$5084, 2, 0)), 'ICAO LTO Cycle times'!$D$8,VLOOKUP($A809,'Taxi in times'!$B$4389:$C$5084, 2, 0)*60)</f>
        <v>457.79317169717962</v>
      </c>
      <c r="U809" s="30">
        <f>IF(ISNA(VLOOKUP($A809,'Taxi in times'!$B$5085:$C$5749, 2, 0)), 'ICAO LTO Cycle times'!$D$8,VLOOKUP($A809,'Taxi in times'!$B$5085:$C$5749, 2, 0)*60)</f>
        <v>447.01116163704006</v>
      </c>
      <c r="V809" s="30">
        <f>IF(ISNA(VLOOKUP($A809,'Taxi in times'!$B$5750:$C$6509, 2, 0)), 'ICAO LTO Cycle times'!$D$8,VLOOKUP($A809,'Taxi in times'!$B$5750:$C$6509, 2, 0)*60)</f>
        <v>411.070826306914</v>
      </c>
      <c r="W809" s="30">
        <f>IF(ISNA(VLOOKUP($A809,'Taxi in times'!$B$6510:$C$7239, 2, 0)), 'ICAO LTO Cycle times'!$D$8,VLOOKUP($A809,'Taxi in times'!$B$6510:$C$7239, 2, 0)*60)</f>
        <v>420</v>
      </c>
    </row>
    <row r="810" spans="1:23">
      <c r="A810" s="3" t="s">
        <v>1308</v>
      </c>
      <c r="B810" s="30">
        <f>IF(ISNA(VLOOKUP($A810,' Taxi out times'!$B$2:$C$483, 2, 0)), 'ICAO LTO Cycle times'!$D$7,VLOOKUP($A810,' Taxi out times'!$B$2:$C$483, 2, 0)*60)</f>
        <v>1140</v>
      </c>
      <c r="C810" s="30">
        <f>IF(ISNA(VLOOKUP($A810,' Taxi out times'!$B$484:$C$1071, 2, 0)), 'ICAO LTO Cycle times'!$D$7,VLOOKUP($A810,' Taxi out times'!$B$484:$C$1071, 2, 0)*60)</f>
        <v>1140</v>
      </c>
      <c r="D810" s="30">
        <f>IF(ISNA(VLOOKUP($A810,' Taxi out times'!$B$1072:$C$1692, 2, 0)), 'ICAO LTO Cycle times'!$D$7,VLOOKUP($A810,' Taxi out times'!$B$1072:$C$1692, 2, 0)*60)</f>
        <v>1140</v>
      </c>
      <c r="E810" s="30">
        <f>IF(ISNA(VLOOKUP($A810,' Taxi out times'!$B$1693:$C$2329, 2, 0)), 'ICAO LTO Cycle times'!$D$7,VLOOKUP($A810,' Taxi out times'!$B$1693:$C$2329, 2, 0)*60)</f>
        <v>1140</v>
      </c>
      <c r="F810" s="30">
        <f>IF(ISNA(VLOOKUP($A810,' Taxi out times'!$B$2330:$C$2997, 2, 0)), 'ICAO LTO Cycle times'!$D$7,VLOOKUP($A810,' Taxi out times'!$B$2330:$C$2997, 2, 0)*60)</f>
        <v>1140</v>
      </c>
      <c r="G810" s="30">
        <f>IF(ISNA(VLOOKUP($A810,' Taxi out times'!$B$2998:$C$3661, 2, 0)), 'ICAO LTO Cycle times'!$D$7,VLOOKUP($A810,' Taxi out times'!$B$2998:$C$3661, 2, 0)*60)</f>
        <v>1140</v>
      </c>
      <c r="H810" s="30">
        <f>IF(ISNA(VLOOKUP($A810,' Taxi out times'!$B$3662:$C$4362, 2, 0)), 'ICAO LTO Cycle times'!$D$7,VLOOKUP($A810,' Taxi out times'!$B$3662:$C$4362, 2, 0)*60)</f>
        <v>1140</v>
      </c>
      <c r="I810" s="30">
        <f>IF(ISNA(VLOOKUP($A810,' Taxi out times'!$B$4363:$C$5052, 2, 0)), 'ICAO LTO Cycle times'!$D$7,VLOOKUP($A810,' Taxi out times'!$B$4363:$C$5052, 2, 0)*60)</f>
        <v>1140</v>
      </c>
      <c r="J810" s="30">
        <f>IF(ISNA(VLOOKUP($A810,' Taxi out times'!$B$5053:$C$5713, 2, 0)), 'ICAO LTO Cycle times'!$D$7,VLOOKUP($A810,' Taxi out times'!$B$5053:$C$5713, 2, 0)*60)</f>
        <v>1140</v>
      </c>
      <c r="K810" s="30">
        <f>IF(ISNA(VLOOKUP($A810,' Taxi out times'!$B$5714:$C$6466, 2, 0)), 'ICAO LTO Cycle times'!$D$7,VLOOKUP($A810,' Taxi out times'!$B$5713:$C$6466, 2, 0)*60)</f>
        <v>394.28571428571428</v>
      </c>
      <c r="L810" s="30">
        <f>IF(ISNA(VLOOKUP($A810,' Taxi out times'!$B$6467:$C$7195, 2, 0)), 'ICAO LTO Cycle times'!$D$7,VLOOKUP($A810,' Taxi out times'!$B$6467:$C$7195, 2, 0)*60)</f>
        <v>366.20060790273556</v>
      </c>
      <c r="M810" s="30">
        <f>IF(ISNA(VLOOKUP($A810,'Taxi in times'!$B$2:$C$483, 2, 0)), 'ICAO LTO Cycle times'!$D$8,VLOOKUP($A810,'Taxi in times'!$B$2:$C$483, 2, 0)*60)</f>
        <v>420</v>
      </c>
      <c r="N810" s="30">
        <f>IF(ISNA(VLOOKUP($A810,'Taxi in times'!$B$483:$C$1074, 2, 0)), 'ICAO LTO Cycle times'!$D$8,VLOOKUP($A810,'Taxi in times'!$B$483:$C$1074, 2, 0)*60)</f>
        <v>420</v>
      </c>
      <c r="O810" s="30">
        <f>IF(ISNA(VLOOKUP($A810,'Taxi in times'!$B$1074:$C$1700, 2, 0)), 'ICAO LTO Cycle times'!$D$8,VLOOKUP($A810,'Taxi in times'!$B$1074:$C$1700, 2, 0)*60)</f>
        <v>420</v>
      </c>
      <c r="P810" s="30">
        <f>IF(ISNA(VLOOKUP($A810,'Taxi in times'!$B$1700:$C$2346, 2, 0)), 'ICAO LTO Cycle times'!$D$8,VLOOKUP($A810,'Taxi in times'!$B$1700:$C$2346, 2, 0)*60)</f>
        <v>420</v>
      </c>
      <c r="Q810" s="30">
        <f>IF(ISNA(VLOOKUP($A810,'Taxi in times'!$B$2346:$C$3020, 2, 0)), 'ICAO LTO Cycle times'!$D$8,VLOOKUP($A810,'Taxi in times'!$B$2346:$C$3020, 2, 0)*60)</f>
        <v>420</v>
      </c>
      <c r="R810" s="30">
        <f>IF(ISNA(VLOOKUP($A810,'Taxi in times'!$B$3020:$C$3684, 2, 0)), 'ICAO LTO Cycle times'!$D$8,VLOOKUP($A810,'Taxi in times'!$B$3020:$C$3684, 2, 0)*60)</f>
        <v>420</v>
      </c>
      <c r="S810" s="30">
        <f>IF(ISNA(VLOOKUP($A810,'Taxi in times'!$B$3684:$C$4389, 2, 0)), 'ICAO LTO Cycle times'!$D$8,VLOOKUP($A810,'Taxi in times'!$B$3684:$C$4389, 2, 0)*60)</f>
        <v>420</v>
      </c>
      <c r="T810" s="30">
        <f>IF(ISNA(VLOOKUP($A810,'Taxi in times'!$B$4389:$C$5084, 2, 0)), 'ICAO LTO Cycle times'!$D$8,VLOOKUP($A810,'Taxi in times'!$B$4389:$C$5084, 2, 0)*60)</f>
        <v>420</v>
      </c>
      <c r="U810" s="30">
        <f>IF(ISNA(VLOOKUP($A810,'Taxi in times'!$B$5085:$C$5749, 2, 0)), 'ICAO LTO Cycle times'!$D$8,VLOOKUP($A810,'Taxi in times'!$B$5085:$C$5749, 2, 0)*60)</f>
        <v>420</v>
      </c>
      <c r="V810" s="30">
        <f>IF(ISNA(VLOOKUP($A810,'Taxi in times'!$B$5750:$C$6509, 2, 0)), 'ICAO LTO Cycle times'!$D$8,VLOOKUP($A810,'Taxi in times'!$B$5750:$C$6509, 2, 0)*60)</f>
        <v>551.33333333333326</v>
      </c>
      <c r="W810" s="30">
        <f>IF(ISNA(VLOOKUP($A810,'Taxi in times'!$B$6510:$C$7239, 2, 0)), 'ICAO LTO Cycle times'!$D$8,VLOOKUP($A810,'Taxi in times'!$B$6510:$C$7239, 2, 0)*60)</f>
        <v>456.06557377049182</v>
      </c>
    </row>
    <row r="811" spans="1:23">
      <c r="A811" s="3" t="s">
        <v>1139</v>
      </c>
      <c r="B811" s="30">
        <f>IF(ISNA(VLOOKUP($A811,' Taxi out times'!$B$2:$C$483, 2, 0)), 'ICAO LTO Cycle times'!$D$7,VLOOKUP($A811,' Taxi out times'!$B$2:$C$483, 2, 0)*60)</f>
        <v>1140</v>
      </c>
      <c r="C811" s="30">
        <f>IF(ISNA(VLOOKUP($A811,' Taxi out times'!$B$484:$C$1071, 2, 0)), 'ICAO LTO Cycle times'!$D$7,VLOOKUP($A811,' Taxi out times'!$B$484:$C$1071, 2, 0)*60)</f>
        <v>1140</v>
      </c>
      <c r="D811" s="30">
        <f>IF(ISNA(VLOOKUP($A811,' Taxi out times'!$B$1072:$C$1692, 2, 0)), 'ICAO LTO Cycle times'!$D$7,VLOOKUP($A811,' Taxi out times'!$B$1072:$C$1692, 2, 0)*60)</f>
        <v>1140</v>
      </c>
      <c r="E811" s="30">
        <f>IF(ISNA(VLOOKUP($A811,' Taxi out times'!$B$1693:$C$2329, 2, 0)), 'ICAO LTO Cycle times'!$D$7,VLOOKUP($A811,' Taxi out times'!$B$1693:$C$2329, 2, 0)*60)</f>
        <v>1140</v>
      </c>
      <c r="F811" s="30">
        <f>IF(ISNA(VLOOKUP($A811,' Taxi out times'!$B$2330:$C$2997, 2, 0)), 'ICAO LTO Cycle times'!$D$7,VLOOKUP($A811,' Taxi out times'!$B$2330:$C$2997, 2, 0)*60)</f>
        <v>1140</v>
      </c>
      <c r="G811" s="30">
        <f>IF(ISNA(VLOOKUP($A811,' Taxi out times'!$B$2998:$C$3661, 2, 0)), 'ICAO LTO Cycle times'!$D$7,VLOOKUP($A811,' Taxi out times'!$B$2998:$C$3661, 2, 0)*60)</f>
        <v>1140</v>
      </c>
      <c r="H811" s="30">
        <f>IF(ISNA(VLOOKUP($A811,' Taxi out times'!$B$3662:$C$4362, 2, 0)), 'ICAO LTO Cycle times'!$D$7,VLOOKUP($A811,' Taxi out times'!$B$3662:$C$4362, 2, 0)*60)</f>
        <v>1140</v>
      </c>
      <c r="I811" s="30">
        <f>IF(ISNA(VLOOKUP($A811,' Taxi out times'!$B$4363:$C$5052, 2, 0)), 'ICAO LTO Cycle times'!$D$7,VLOOKUP($A811,' Taxi out times'!$B$4363:$C$5052, 2, 0)*60)</f>
        <v>1140</v>
      </c>
      <c r="J811" s="30">
        <f>IF(ISNA(VLOOKUP($A811,' Taxi out times'!$B$5053:$C$5713, 2, 0)), 'ICAO LTO Cycle times'!$D$7,VLOOKUP($A811,' Taxi out times'!$B$5053:$C$5713, 2, 0)*60)</f>
        <v>1140</v>
      </c>
      <c r="K811" s="30">
        <f>IF(ISNA(VLOOKUP($A811,' Taxi out times'!$B$5714:$C$6466, 2, 0)), 'ICAO LTO Cycle times'!$D$7,VLOOKUP($A811,' Taxi out times'!$B$5713:$C$6466, 2, 0)*60)</f>
        <v>1140</v>
      </c>
      <c r="L811" s="30">
        <f>IF(ISNA(VLOOKUP($A811,' Taxi out times'!$B$6467:$C$7195, 2, 0)), 'ICAO LTO Cycle times'!$D$7,VLOOKUP($A811,' Taxi out times'!$B$6467:$C$7195, 2, 0)*60)</f>
        <v>1140</v>
      </c>
      <c r="M811" s="30">
        <f>IF(ISNA(VLOOKUP($A811,'Taxi in times'!$B$2:$C$483, 2, 0)), 'ICAO LTO Cycle times'!$D$8,VLOOKUP($A811,'Taxi in times'!$B$2:$C$483, 2, 0)*60)</f>
        <v>420</v>
      </c>
      <c r="N811" s="30">
        <f>IF(ISNA(VLOOKUP($A811,'Taxi in times'!$B$483:$C$1074, 2, 0)), 'ICAO LTO Cycle times'!$D$8,VLOOKUP($A811,'Taxi in times'!$B$483:$C$1074, 2, 0)*60)</f>
        <v>420</v>
      </c>
      <c r="O811" s="30">
        <f>IF(ISNA(VLOOKUP($A811,'Taxi in times'!$B$1074:$C$1700, 2, 0)), 'ICAO LTO Cycle times'!$D$8,VLOOKUP($A811,'Taxi in times'!$B$1074:$C$1700, 2, 0)*60)</f>
        <v>420</v>
      </c>
      <c r="P811" s="30">
        <f>IF(ISNA(VLOOKUP($A811,'Taxi in times'!$B$1700:$C$2346, 2, 0)), 'ICAO LTO Cycle times'!$D$8,VLOOKUP($A811,'Taxi in times'!$B$1700:$C$2346, 2, 0)*60)</f>
        <v>420</v>
      </c>
      <c r="Q811" s="30">
        <f>IF(ISNA(VLOOKUP($A811,'Taxi in times'!$B$2346:$C$3020, 2, 0)), 'ICAO LTO Cycle times'!$D$8,VLOOKUP($A811,'Taxi in times'!$B$2346:$C$3020, 2, 0)*60)</f>
        <v>420</v>
      </c>
      <c r="R811" s="30">
        <f>IF(ISNA(VLOOKUP($A811,'Taxi in times'!$B$3020:$C$3684, 2, 0)), 'ICAO LTO Cycle times'!$D$8,VLOOKUP($A811,'Taxi in times'!$B$3020:$C$3684, 2, 0)*60)</f>
        <v>420</v>
      </c>
      <c r="S811" s="30">
        <f>IF(ISNA(VLOOKUP($A811,'Taxi in times'!$B$3684:$C$4389, 2, 0)), 'ICAO LTO Cycle times'!$D$8,VLOOKUP($A811,'Taxi in times'!$B$3684:$C$4389, 2, 0)*60)</f>
        <v>420</v>
      </c>
      <c r="T811" s="30">
        <f>IF(ISNA(VLOOKUP($A811,'Taxi in times'!$B$4389:$C$5084, 2, 0)), 'ICAO LTO Cycle times'!$D$8,VLOOKUP($A811,'Taxi in times'!$B$4389:$C$5084, 2, 0)*60)</f>
        <v>522.11538461538464</v>
      </c>
      <c r="U811" s="30">
        <f>IF(ISNA(VLOOKUP($A811,'Taxi in times'!$B$5085:$C$5749, 2, 0)), 'ICAO LTO Cycle times'!$D$8,VLOOKUP($A811,'Taxi in times'!$B$5085:$C$5749, 2, 0)*60)</f>
        <v>502.10526315789474</v>
      </c>
      <c r="V811" s="30">
        <f>IF(ISNA(VLOOKUP($A811,'Taxi in times'!$B$5750:$C$6509, 2, 0)), 'ICAO LTO Cycle times'!$D$8,VLOOKUP($A811,'Taxi in times'!$B$5750:$C$6509, 2, 0)*60)</f>
        <v>491.45038167938935</v>
      </c>
      <c r="W811" s="30">
        <f>IF(ISNA(VLOOKUP($A811,'Taxi in times'!$B$6510:$C$7239, 2, 0)), 'ICAO LTO Cycle times'!$D$8,VLOOKUP($A811,'Taxi in times'!$B$6510:$C$7239, 2, 0)*60)</f>
        <v>477.29032258064518</v>
      </c>
    </row>
    <row r="812" spans="1:23">
      <c r="A812" s="3" t="s">
        <v>1309</v>
      </c>
      <c r="B812" s="30">
        <f>IF(ISNA(VLOOKUP($A812,' Taxi out times'!$B$2:$C$483, 2, 0)), 'ICAO LTO Cycle times'!$D$7,VLOOKUP($A812,' Taxi out times'!$B$2:$C$483, 2, 0)*60)</f>
        <v>1140</v>
      </c>
      <c r="C812" s="30">
        <f>IF(ISNA(VLOOKUP($A812,' Taxi out times'!$B$484:$C$1071, 2, 0)), 'ICAO LTO Cycle times'!$D$7,VLOOKUP($A812,' Taxi out times'!$B$484:$C$1071, 2, 0)*60)</f>
        <v>1140</v>
      </c>
      <c r="D812" s="30">
        <f>IF(ISNA(VLOOKUP($A812,' Taxi out times'!$B$1072:$C$1692, 2, 0)), 'ICAO LTO Cycle times'!$D$7,VLOOKUP($A812,' Taxi out times'!$B$1072:$C$1692, 2, 0)*60)</f>
        <v>1140</v>
      </c>
      <c r="E812" s="30">
        <f>IF(ISNA(VLOOKUP($A812,' Taxi out times'!$B$1693:$C$2329, 2, 0)), 'ICAO LTO Cycle times'!$D$7,VLOOKUP($A812,' Taxi out times'!$B$1693:$C$2329, 2, 0)*60)</f>
        <v>1140</v>
      </c>
      <c r="F812" s="30">
        <f>IF(ISNA(VLOOKUP($A812,' Taxi out times'!$B$2330:$C$2997, 2, 0)), 'ICAO LTO Cycle times'!$D$7,VLOOKUP($A812,' Taxi out times'!$B$2330:$C$2997, 2, 0)*60)</f>
        <v>1140</v>
      </c>
      <c r="G812" s="30">
        <f>IF(ISNA(VLOOKUP($A812,' Taxi out times'!$B$2998:$C$3661, 2, 0)), 'ICAO LTO Cycle times'!$D$7,VLOOKUP($A812,' Taxi out times'!$B$2998:$C$3661, 2, 0)*60)</f>
        <v>1140</v>
      </c>
      <c r="H812" s="30">
        <f>IF(ISNA(VLOOKUP($A812,' Taxi out times'!$B$3662:$C$4362, 2, 0)), 'ICAO LTO Cycle times'!$D$7,VLOOKUP($A812,' Taxi out times'!$B$3662:$C$4362, 2, 0)*60)</f>
        <v>1140</v>
      </c>
      <c r="I812" s="30">
        <f>IF(ISNA(VLOOKUP($A812,' Taxi out times'!$B$4363:$C$5052, 2, 0)), 'ICAO LTO Cycle times'!$D$7,VLOOKUP($A812,' Taxi out times'!$B$4363:$C$5052, 2, 0)*60)</f>
        <v>1140</v>
      </c>
      <c r="J812" s="30">
        <f>IF(ISNA(VLOOKUP($A812,' Taxi out times'!$B$5053:$C$5713, 2, 0)), 'ICAO LTO Cycle times'!$D$7,VLOOKUP($A812,' Taxi out times'!$B$5053:$C$5713, 2, 0)*60)</f>
        <v>1140</v>
      </c>
      <c r="K812" s="30">
        <f>IF(ISNA(VLOOKUP($A812,' Taxi out times'!$B$5714:$C$6466, 2, 0)), 'ICAO LTO Cycle times'!$D$7,VLOOKUP($A812,' Taxi out times'!$B$5713:$C$6466, 2, 0)*60)</f>
        <v>844.96987951807228</v>
      </c>
      <c r="L812" s="30">
        <f>IF(ISNA(VLOOKUP($A812,' Taxi out times'!$B$6467:$C$7195, 2, 0)), 'ICAO LTO Cycle times'!$D$7,VLOOKUP($A812,' Taxi out times'!$B$6467:$C$7195, 2, 0)*60)</f>
        <v>844.34010152284259</v>
      </c>
      <c r="M812" s="30">
        <f>IF(ISNA(VLOOKUP($A812,'Taxi in times'!$B$2:$C$483, 2, 0)), 'ICAO LTO Cycle times'!$D$8,VLOOKUP($A812,'Taxi in times'!$B$2:$C$483, 2, 0)*60)</f>
        <v>420</v>
      </c>
      <c r="N812" s="30">
        <f>IF(ISNA(VLOOKUP($A812,'Taxi in times'!$B$483:$C$1074, 2, 0)), 'ICAO LTO Cycle times'!$D$8,VLOOKUP($A812,'Taxi in times'!$B$483:$C$1074, 2, 0)*60)</f>
        <v>420</v>
      </c>
      <c r="O812" s="30">
        <f>IF(ISNA(VLOOKUP($A812,'Taxi in times'!$B$1074:$C$1700, 2, 0)), 'ICAO LTO Cycle times'!$D$8,VLOOKUP($A812,'Taxi in times'!$B$1074:$C$1700, 2, 0)*60)</f>
        <v>420</v>
      </c>
      <c r="P812" s="30">
        <f>IF(ISNA(VLOOKUP($A812,'Taxi in times'!$B$1700:$C$2346, 2, 0)), 'ICAO LTO Cycle times'!$D$8,VLOOKUP($A812,'Taxi in times'!$B$1700:$C$2346, 2, 0)*60)</f>
        <v>420</v>
      </c>
      <c r="Q812" s="30">
        <f>IF(ISNA(VLOOKUP($A812,'Taxi in times'!$B$2346:$C$3020, 2, 0)), 'ICAO LTO Cycle times'!$D$8,VLOOKUP($A812,'Taxi in times'!$B$2346:$C$3020, 2, 0)*60)</f>
        <v>420</v>
      </c>
      <c r="R812" s="30">
        <f>IF(ISNA(VLOOKUP($A812,'Taxi in times'!$B$3020:$C$3684, 2, 0)), 'ICAO LTO Cycle times'!$D$8,VLOOKUP($A812,'Taxi in times'!$B$3020:$C$3684, 2, 0)*60)</f>
        <v>420</v>
      </c>
      <c r="S812" s="30">
        <f>IF(ISNA(VLOOKUP($A812,'Taxi in times'!$B$3684:$C$4389, 2, 0)), 'ICAO LTO Cycle times'!$D$8,VLOOKUP($A812,'Taxi in times'!$B$3684:$C$4389, 2, 0)*60)</f>
        <v>420</v>
      </c>
      <c r="T812" s="30">
        <f>IF(ISNA(VLOOKUP($A812,'Taxi in times'!$B$4389:$C$5084, 2, 0)), 'ICAO LTO Cycle times'!$D$8,VLOOKUP($A812,'Taxi in times'!$B$4389:$C$5084, 2, 0)*60)</f>
        <v>420</v>
      </c>
      <c r="U812" s="30">
        <f>IF(ISNA(VLOOKUP($A812,'Taxi in times'!$B$5085:$C$5749, 2, 0)), 'ICAO LTO Cycle times'!$D$8,VLOOKUP($A812,'Taxi in times'!$B$5085:$C$5749, 2, 0)*60)</f>
        <v>420</v>
      </c>
      <c r="V812" s="30">
        <f>IF(ISNA(VLOOKUP($A812,'Taxi in times'!$B$5750:$C$6509, 2, 0)), 'ICAO LTO Cycle times'!$D$8,VLOOKUP($A812,'Taxi in times'!$B$5750:$C$6509, 2, 0)*60)</f>
        <v>616.66666666666674</v>
      </c>
      <c r="W812" s="30">
        <f>IF(ISNA(VLOOKUP($A812,'Taxi in times'!$B$6510:$C$7239, 2, 0)), 'ICAO LTO Cycle times'!$D$8,VLOOKUP($A812,'Taxi in times'!$B$6510:$C$7239, 2, 0)*60)</f>
        <v>601.63849154746424</v>
      </c>
    </row>
    <row r="813" spans="1:23">
      <c r="A813" s="3" t="s">
        <v>1310</v>
      </c>
      <c r="B813" s="30">
        <f>IF(ISNA(VLOOKUP($A813,' Taxi out times'!$B$2:$C$483, 2, 0)), 'ICAO LTO Cycle times'!$D$7,VLOOKUP($A813,' Taxi out times'!$B$2:$C$483, 2, 0)*60)</f>
        <v>1140</v>
      </c>
      <c r="C813" s="30">
        <f>IF(ISNA(VLOOKUP($A813,' Taxi out times'!$B$484:$C$1071, 2, 0)), 'ICAO LTO Cycle times'!$D$7,VLOOKUP($A813,' Taxi out times'!$B$484:$C$1071, 2, 0)*60)</f>
        <v>1140</v>
      </c>
      <c r="D813" s="30">
        <f>IF(ISNA(VLOOKUP($A813,' Taxi out times'!$B$1072:$C$1692, 2, 0)), 'ICAO LTO Cycle times'!$D$7,VLOOKUP($A813,' Taxi out times'!$B$1072:$C$1692, 2, 0)*60)</f>
        <v>1140</v>
      </c>
      <c r="E813" s="30">
        <f>IF(ISNA(VLOOKUP($A813,' Taxi out times'!$B$1693:$C$2329, 2, 0)), 'ICAO LTO Cycle times'!$D$7,VLOOKUP($A813,' Taxi out times'!$B$1693:$C$2329, 2, 0)*60)</f>
        <v>1140</v>
      </c>
      <c r="F813" s="30">
        <f>IF(ISNA(VLOOKUP($A813,' Taxi out times'!$B$2330:$C$2997, 2, 0)), 'ICAO LTO Cycle times'!$D$7,VLOOKUP($A813,' Taxi out times'!$B$2330:$C$2997, 2, 0)*60)</f>
        <v>1140</v>
      </c>
      <c r="G813" s="30">
        <f>IF(ISNA(VLOOKUP($A813,' Taxi out times'!$B$2998:$C$3661, 2, 0)), 'ICAO LTO Cycle times'!$D$7,VLOOKUP($A813,' Taxi out times'!$B$2998:$C$3661, 2, 0)*60)</f>
        <v>1140</v>
      </c>
      <c r="H813" s="30">
        <f>IF(ISNA(VLOOKUP($A813,' Taxi out times'!$B$3662:$C$4362, 2, 0)), 'ICAO LTO Cycle times'!$D$7,VLOOKUP($A813,' Taxi out times'!$B$3662:$C$4362, 2, 0)*60)</f>
        <v>1140</v>
      </c>
      <c r="I813" s="30">
        <f>IF(ISNA(VLOOKUP($A813,' Taxi out times'!$B$4363:$C$5052, 2, 0)), 'ICAO LTO Cycle times'!$D$7,VLOOKUP($A813,' Taxi out times'!$B$4363:$C$5052, 2, 0)*60)</f>
        <v>1140</v>
      </c>
      <c r="J813" s="30">
        <f>IF(ISNA(VLOOKUP($A813,' Taxi out times'!$B$5053:$C$5713, 2, 0)), 'ICAO LTO Cycle times'!$D$7,VLOOKUP($A813,' Taxi out times'!$B$5053:$C$5713, 2, 0)*60)</f>
        <v>1140</v>
      </c>
      <c r="K813" s="30">
        <f>IF(ISNA(VLOOKUP($A813,' Taxi out times'!$B$5714:$C$6466, 2, 0)), 'ICAO LTO Cycle times'!$D$7,VLOOKUP($A813,' Taxi out times'!$B$5713:$C$6466, 2, 0)*60)</f>
        <v>446.17449664429535</v>
      </c>
      <c r="L813" s="30">
        <f>IF(ISNA(VLOOKUP($A813,' Taxi out times'!$B$6467:$C$7195, 2, 0)), 'ICAO LTO Cycle times'!$D$7,VLOOKUP($A813,' Taxi out times'!$B$6467:$C$7195, 2, 0)*60)</f>
        <v>444.97109826589599</v>
      </c>
      <c r="M813" s="30">
        <f>IF(ISNA(VLOOKUP($A813,'Taxi in times'!$B$2:$C$483, 2, 0)), 'ICAO LTO Cycle times'!$D$8,VLOOKUP($A813,'Taxi in times'!$B$2:$C$483, 2, 0)*60)</f>
        <v>420</v>
      </c>
      <c r="N813" s="30">
        <f>IF(ISNA(VLOOKUP($A813,'Taxi in times'!$B$483:$C$1074, 2, 0)), 'ICAO LTO Cycle times'!$D$8,VLOOKUP($A813,'Taxi in times'!$B$483:$C$1074, 2, 0)*60)</f>
        <v>420</v>
      </c>
      <c r="O813" s="30">
        <f>IF(ISNA(VLOOKUP($A813,'Taxi in times'!$B$1074:$C$1700, 2, 0)), 'ICAO LTO Cycle times'!$D$8,VLOOKUP($A813,'Taxi in times'!$B$1074:$C$1700, 2, 0)*60)</f>
        <v>420</v>
      </c>
      <c r="P813" s="30">
        <f>IF(ISNA(VLOOKUP($A813,'Taxi in times'!$B$1700:$C$2346, 2, 0)), 'ICAO LTO Cycle times'!$D$8,VLOOKUP($A813,'Taxi in times'!$B$1700:$C$2346, 2, 0)*60)</f>
        <v>420</v>
      </c>
      <c r="Q813" s="30">
        <f>IF(ISNA(VLOOKUP($A813,'Taxi in times'!$B$2346:$C$3020, 2, 0)), 'ICAO LTO Cycle times'!$D$8,VLOOKUP($A813,'Taxi in times'!$B$2346:$C$3020, 2, 0)*60)</f>
        <v>420</v>
      </c>
      <c r="R813" s="30">
        <f>IF(ISNA(VLOOKUP($A813,'Taxi in times'!$B$3020:$C$3684, 2, 0)), 'ICAO LTO Cycle times'!$D$8,VLOOKUP($A813,'Taxi in times'!$B$3020:$C$3684, 2, 0)*60)</f>
        <v>420</v>
      </c>
      <c r="S813" s="30">
        <f>IF(ISNA(VLOOKUP($A813,'Taxi in times'!$B$3684:$C$4389, 2, 0)), 'ICAO LTO Cycle times'!$D$8,VLOOKUP($A813,'Taxi in times'!$B$3684:$C$4389, 2, 0)*60)</f>
        <v>420</v>
      </c>
      <c r="T813" s="30">
        <f>IF(ISNA(VLOOKUP($A813,'Taxi in times'!$B$4389:$C$5084, 2, 0)), 'ICAO LTO Cycle times'!$D$8,VLOOKUP($A813,'Taxi in times'!$B$4389:$C$5084, 2, 0)*60)</f>
        <v>420</v>
      </c>
      <c r="U813" s="30">
        <f>IF(ISNA(VLOOKUP($A813,'Taxi in times'!$B$5085:$C$5749, 2, 0)), 'ICAO LTO Cycle times'!$D$8,VLOOKUP($A813,'Taxi in times'!$B$5085:$C$5749, 2, 0)*60)</f>
        <v>420</v>
      </c>
      <c r="V813" s="30">
        <f>IF(ISNA(VLOOKUP($A813,'Taxi in times'!$B$5750:$C$6509, 2, 0)), 'ICAO LTO Cycle times'!$D$8,VLOOKUP($A813,'Taxi in times'!$B$5750:$C$6509, 2, 0)*60)</f>
        <v>519.86842105263156</v>
      </c>
      <c r="W813" s="30">
        <f>IF(ISNA(VLOOKUP($A813,'Taxi in times'!$B$6510:$C$7239, 2, 0)), 'ICAO LTO Cycle times'!$D$8,VLOOKUP($A813,'Taxi in times'!$B$6510:$C$7239, 2, 0)*60)</f>
        <v>488.37988826815638</v>
      </c>
    </row>
    <row r="814" spans="1:23">
      <c r="A814" s="3" t="s">
        <v>983</v>
      </c>
      <c r="B814" s="30">
        <f>IF(ISNA(VLOOKUP($A814,' Taxi out times'!$B$2:$C$483, 2, 0)), 'ICAO LTO Cycle times'!$D$7,VLOOKUP($A814,' Taxi out times'!$B$2:$C$483, 2, 0)*60)</f>
        <v>832.29357798165142</v>
      </c>
      <c r="C814" s="30">
        <f>IF(ISNA(VLOOKUP($A814,' Taxi out times'!$B$484:$C$1071, 2, 0)), 'ICAO LTO Cycle times'!$D$7,VLOOKUP($A814,' Taxi out times'!$B$484:$C$1071, 2, 0)*60)</f>
        <v>882.92490118577075</v>
      </c>
      <c r="D814" s="30">
        <f>IF(ISNA(VLOOKUP($A814,' Taxi out times'!$B$1072:$C$1692, 2, 0)), 'ICAO LTO Cycle times'!$D$7,VLOOKUP($A814,' Taxi out times'!$B$1072:$C$1692, 2, 0)*60)</f>
        <v>871.29186602870823</v>
      </c>
      <c r="E814" s="30">
        <f>IF(ISNA(VLOOKUP($A814,' Taxi out times'!$B$1693:$C$2329, 2, 0)), 'ICAO LTO Cycle times'!$D$7,VLOOKUP($A814,' Taxi out times'!$B$1693:$C$2329, 2, 0)*60)</f>
        <v>828.17518248175179</v>
      </c>
      <c r="F814" s="30">
        <f>IF(ISNA(VLOOKUP($A814,' Taxi out times'!$B$2330:$C$2997, 2, 0)), 'ICAO LTO Cycle times'!$D$7,VLOOKUP($A814,' Taxi out times'!$B$2330:$C$2997, 2, 0)*60)</f>
        <v>817.63224181360204</v>
      </c>
      <c r="G814" s="30">
        <f>IF(ISNA(VLOOKUP($A814,' Taxi out times'!$B$2998:$C$3661, 2, 0)), 'ICAO LTO Cycle times'!$D$7,VLOOKUP($A814,' Taxi out times'!$B$2998:$C$3661, 2, 0)*60)</f>
        <v>794.01156069364163</v>
      </c>
      <c r="H814" s="30">
        <f>IF(ISNA(VLOOKUP($A814,' Taxi out times'!$B$3662:$C$4362, 2, 0)), 'ICAO LTO Cycle times'!$D$7,VLOOKUP($A814,' Taxi out times'!$B$3662:$C$4362, 2, 0)*60)</f>
        <v>834.36464088397793</v>
      </c>
      <c r="I814" s="30">
        <f>IF(ISNA(VLOOKUP($A814,' Taxi out times'!$B$4363:$C$5052, 2, 0)), 'ICAO LTO Cycle times'!$D$7,VLOOKUP($A814,' Taxi out times'!$B$4363:$C$5052, 2, 0)*60)</f>
        <v>847.15231788079473</v>
      </c>
      <c r="J814" s="30">
        <f>IF(ISNA(VLOOKUP($A814,' Taxi out times'!$B$5053:$C$5713, 2, 0)), 'ICAO LTO Cycle times'!$D$7,VLOOKUP($A814,' Taxi out times'!$B$5053:$C$5713, 2, 0)*60)</f>
        <v>783.82075471698113</v>
      </c>
      <c r="K814" s="30">
        <f>IF(ISNA(VLOOKUP($A814,' Taxi out times'!$B$5714:$C$6466, 2, 0)), 'ICAO LTO Cycle times'!$D$7,VLOOKUP($A814,' Taxi out times'!$B$5713:$C$6466, 2, 0)*60)</f>
        <v>792.0273348519363</v>
      </c>
      <c r="L814" s="30">
        <f>IF(ISNA(VLOOKUP($A814,' Taxi out times'!$B$6467:$C$7195, 2, 0)), 'ICAO LTO Cycle times'!$D$7,VLOOKUP($A814,' Taxi out times'!$B$6467:$C$7195, 2, 0)*60)</f>
        <v>850.03278688524586</v>
      </c>
      <c r="M814" s="30">
        <f>IF(ISNA(VLOOKUP($A814,'Taxi in times'!$B$2:$C$483, 2, 0)), 'ICAO LTO Cycle times'!$D$8,VLOOKUP($A814,'Taxi in times'!$B$2:$C$483, 2, 0)*60)</f>
        <v>389.29133858267716</v>
      </c>
      <c r="N814" s="30">
        <f>IF(ISNA(VLOOKUP($A814,'Taxi in times'!$B$483:$C$1074, 2, 0)), 'ICAO LTO Cycle times'!$D$8,VLOOKUP($A814,'Taxi in times'!$B$483:$C$1074, 2, 0)*60)</f>
        <v>370.65637065637065</v>
      </c>
      <c r="O814" s="30">
        <f>IF(ISNA(VLOOKUP($A814,'Taxi in times'!$B$1074:$C$1700, 2, 0)), 'ICAO LTO Cycle times'!$D$8,VLOOKUP($A814,'Taxi in times'!$B$1074:$C$1700, 2, 0)*60)</f>
        <v>290.7476635514019</v>
      </c>
      <c r="P814" s="30">
        <f>IF(ISNA(VLOOKUP($A814,'Taxi in times'!$B$1700:$C$2346, 2, 0)), 'ICAO LTO Cycle times'!$D$8,VLOOKUP($A814,'Taxi in times'!$B$1700:$C$2346, 2, 0)*60)</f>
        <v>223.81294964028777</v>
      </c>
      <c r="Q814" s="30">
        <f>IF(ISNA(VLOOKUP($A814,'Taxi in times'!$B$2346:$C$3020, 2, 0)), 'ICAO LTO Cycle times'!$D$8,VLOOKUP($A814,'Taxi in times'!$B$2346:$C$3020, 2, 0)*60)</f>
        <v>255.51592356687897</v>
      </c>
      <c r="R814" s="30">
        <f>IF(ISNA(VLOOKUP($A814,'Taxi in times'!$B$3020:$C$3684, 2, 0)), 'ICAO LTO Cycle times'!$D$8,VLOOKUP($A814,'Taxi in times'!$B$3020:$C$3684, 2, 0)*60)</f>
        <v>240.41618497109829</v>
      </c>
      <c r="S814" s="30">
        <f>IF(ISNA(VLOOKUP($A814,'Taxi in times'!$B$3684:$C$4389, 2, 0)), 'ICAO LTO Cycle times'!$D$8,VLOOKUP($A814,'Taxi in times'!$B$3684:$C$4389, 2, 0)*60)</f>
        <v>243.34615384615387</v>
      </c>
      <c r="T814" s="30">
        <f>IF(ISNA(VLOOKUP($A814,'Taxi in times'!$B$4389:$C$5084, 2, 0)), 'ICAO LTO Cycle times'!$D$8,VLOOKUP($A814,'Taxi in times'!$B$4389:$C$5084, 2, 0)*60)</f>
        <v>269.43548387096774</v>
      </c>
      <c r="U814" s="30">
        <f>IF(ISNA(VLOOKUP($A814,'Taxi in times'!$B$5085:$C$5749, 2, 0)), 'ICAO LTO Cycle times'!$D$8,VLOOKUP($A814,'Taxi in times'!$B$5085:$C$5749, 2, 0)*60)</f>
        <v>277.31448763250881</v>
      </c>
      <c r="V814" s="30">
        <f>IF(ISNA(VLOOKUP($A814,'Taxi in times'!$B$5750:$C$6509, 2, 0)), 'ICAO LTO Cycle times'!$D$8,VLOOKUP($A814,'Taxi in times'!$B$5750:$C$6509, 2, 0)*60)</f>
        <v>286.72748004561004</v>
      </c>
      <c r="W814" s="30">
        <f>IF(ISNA(VLOOKUP($A814,'Taxi in times'!$B$6510:$C$7239, 2, 0)), 'ICAO LTO Cycle times'!$D$8,VLOOKUP($A814,'Taxi in times'!$B$6510:$C$7239, 2, 0)*60)</f>
        <v>314.38423645320199</v>
      </c>
    </row>
    <row r="815" spans="1:23">
      <c r="A815" s="3" t="s">
        <v>1166</v>
      </c>
      <c r="B815" s="30">
        <f>IF(ISNA(VLOOKUP($A815,' Taxi out times'!$B$2:$C$483, 2, 0)), 'ICAO LTO Cycle times'!$D$7,VLOOKUP($A815,' Taxi out times'!$B$2:$C$483, 2, 0)*60)</f>
        <v>633.01115241635682</v>
      </c>
      <c r="C815" s="30">
        <f>IF(ISNA(VLOOKUP($A815,' Taxi out times'!$B$484:$C$1071, 2, 0)), 'ICAO LTO Cycle times'!$D$7,VLOOKUP($A815,' Taxi out times'!$B$484:$C$1071, 2, 0)*60)</f>
        <v>624.77419354838707</v>
      </c>
      <c r="D815" s="30">
        <f>IF(ISNA(VLOOKUP($A815,' Taxi out times'!$B$1072:$C$1692, 2, 0)), 'ICAO LTO Cycle times'!$D$7,VLOOKUP($A815,' Taxi out times'!$B$1072:$C$1692, 2, 0)*60)</f>
        <v>1140</v>
      </c>
      <c r="E815" s="30">
        <f>IF(ISNA(VLOOKUP($A815,' Taxi out times'!$B$1693:$C$2329, 2, 0)), 'ICAO LTO Cycle times'!$D$7,VLOOKUP($A815,' Taxi out times'!$B$1693:$C$2329, 2, 0)*60)</f>
        <v>1140</v>
      </c>
      <c r="F815" s="30">
        <f>IF(ISNA(VLOOKUP($A815,' Taxi out times'!$B$2330:$C$2997, 2, 0)), 'ICAO LTO Cycle times'!$D$7,VLOOKUP($A815,' Taxi out times'!$B$2330:$C$2997, 2, 0)*60)</f>
        <v>1140</v>
      </c>
      <c r="G815" s="30">
        <f>IF(ISNA(VLOOKUP($A815,' Taxi out times'!$B$2998:$C$3661, 2, 0)), 'ICAO LTO Cycle times'!$D$7,VLOOKUP($A815,' Taxi out times'!$B$2998:$C$3661, 2, 0)*60)</f>
        <v>1140</v>
      </c>
      <c r="H815" s="30">
        <f>IF(ISNA(VLOOKUP($A815,' Taxi out times'!$B$3662:$C$4362, 2, 0)), 'ICAO LTO Cycle times'!$D$7,VLOOKUP($A815,' Taxi out times'!$B$3662:$C$4362, 2, 0)*60)</f>
        <v>1140</v>
      </c>
      <c r="I815" s="30">
        <f>IF(ISNA(VLOOKUP($A815,' Taxi out times'!$B$4363:$C$5052, 2, 0)), 'ICAO LTO Cycle times'!$D$7,VLOOKUP($A815,' Taxi out times'!$B$4363:$C$5052, 2, 0)*60)</f>
        <v>1140</v>
      </c>
      <c r="J815" s="30">
        <f>IF(ISNA(VLOOKUP($A815,' Taxi out times'!$B$5053:$C$5713, 2, 0)), 'ICAO LTO Cycle times'!$D$7,VLOOKUP($A815,' Taxi out times'!$B$5053:$C$5713, 2, 0)*60)</f>
        <v>1140</v>
      </c>
      <c r="K815" s="30">
        <f>IF(ISNA(VLOOKUP($A815,' Taxi out times'!$B$5714:$C$6466, 2, 0)), 'ICAO LTO Cycle times'!$D$7,VLOOKUP($A815,' Taxi out times'!$B$5713:$C$6466, 2, 0)*60)</f>
        <v>1140</v>
      </c>
      <c r="L815" s="30">
        <f>IF(ISNA(VLOOKUP($A815,' Taxi out times'!$B$6467:$C$7195, 2, 0)), 'ICAO LTO Cycle times'!$D$7,VLOOKUP($A815,' Taxi out times'!$B$6467:$C$7195, 2, 0)*60)</f>
        <v>1140</v>
      </c>
      <c r="M815" s="30">
        <f>IF(ISNA(VLOOKUP($A815,'Taxi in times'!$B$2:$C$483, 2, 0)), 'ICAO LTO Cycle times'!$D$8,VLOOKUP($A815,'Taxi in times'!$B$2:$C$483, 2, 0)*60)</f>
        <v>347.54716981132077</v>
      </c>
      <c r="N815" s="30">
        <f>IF(ISNA(VLOOKUP($A815,'Taxi in times'!$B$483:$C$1074, 2, 0)), 'ICAO LTO Cycle times'!$D$8,VLOOKUP($A815,'Taxi in times'!$B$483:$C$1074, 2, 0)*60)</f>
        <v>387.27272727272725</v>
      </c>
      <c r="O815" s="30">
        <f>IF(ISNA(VLOOKUP($A815,'Taxi in times'!$B$1074:$C$1700, 2, 0)), 'ICAO LTO Cycle times'!$D$8,VLOOKUP($A815,'Taxi in times'!$B$1074:$C$1700, 2, 0)*60)</f>
        <v>420</v>
      </c>
      <c r="P815" s="30">
        <f>IF(ISNA(VLOOKUP($A815,'Taxi in times'!$B$1700:$C$2346, 2, 0)), 'ICAO LTO Cycle times'!$D$8,VLOOKUP($A815,'Taxi in times'!$B$1700:$C$2346, 2, 0)*60)</f>
        <v>420</v>
      </c>
      <c r="Q815" s="30">
        <f>IF(ISNA(VLOOKUP($A815,'Taxi in times'!$B$2346:$C$3020, 2, 0)), 'ICAO LTO Cycle times'!$D$8,VLOOKUP($A815,'Taxi in times'!$B$2346:$C$3020, 2, 0)*60)</f>
        <v>420</v>
      </c>
      <c r="R815" s="30">
        <f>IF(ISNA(VLOOKUP($A815,'Taxi in times'!$B$3020:$C$3684, 2, 0)), 'ICAO LTO Cycle times'!$D$8,VLOOKUP($A815,'Taxi in times'!$B$3020:$C$3684, 2, 0)*60)</f>
        <v>420</v>
      </c>
      <c r="S815" s="30">
        <f>IF(ISNA(VLOOKUP($A815,'Taxi in times'!$B$3684:$C$4389, 2, 0)), 'ICAO LTO Cycle times'!$D$8,VLOOKUP($A815,'Taxi in times'!$B$3684:$C$4389, 2, 0)*60)</f>
        <v>420</v>
      </c>
      <c r="T815" s="30">
        <f>IF(ISNA(VLOOKUP($A815,'Taxi in times'!$B$4389:$C$5084, 2, 0)), 'ICAO LTO Cycle times'!$D$8,VLOOKUP($A815,'Taxi in times'!$B$4389:$C$5084, 2, 0)*60)</f>
        <v>420</v>
      </c>
      <c r="U815" s="30">
        <f>IF(ISNA(VLOOKUP($A815,'Taxi in times'!$B$5085:$C$5749, 2, 0)), 'ICAO LTO Cycle times'!$D$8,VLOOKUP($A815,'Taxi in times'!$B$5085:$C$5749, 2, 0)*60)</f>
        <v>420</v>
      </c>
      <c r="V815" s="30">
        <f>IF(ISNA(VLOOKUP($A815,'Taxi in times'!$B$5750:$C$6509, 2, 0)), 'ICAO LTO Cycle times'!$D$8,VLOOKUP($A815,'Taxi in times'!$B$5750:$C$6509, 2, 0)*60)</f>
        <v>420</v>
      </c>
      <c r="W815" s="30">
        <f>IF(ISNA(VLOOKUP($A815,'Taxi in times'!$B$6510:$C$7239, 2, 0)), 'ICAO LTO Cycle times'!$D$8,VLOOKUP($A815,'Taxi in times'!$B$6510:$C$7239, 2, 0)*60)</f>
        <v>420</v>
      </c>
    </row>
    <row r="816" spans="1:23">
      <c r="A816" s="3" t="s">
        <v>1311</v>
      </c>
      <c r="B816" s="30">
        <f>IF(ISNA(VLOOKUP($A816,' Taxi out times'!$B$2:$C$483, 2, 0)), 'ICAO LTO Cycle times'!$D$7,VLOOKUP($A816,' Taxi out times'!$B$2:$C$483, 2, 0)*60)</f>
        <v>1140</v>
      </c>
      <c r="C816" s="30">
        <f>IF(ISNA(VLOOKUP($A816,' Taxi out times'!$B$484:$C$1071, 2, 0)), 'ICAO LTO Cycle times'!$D$7,VLOOKUP($A816,' Taxi out times'!$B$484:$C$1071, 2, 0)*60)</f>
        <v>1140</v>
      </c>
      <c r="D816" s="30">
        <f>IF(ISNA(VLOOKUP($A816,' Taxi out times'!$B$1072:$C$1692, 2, 0)), 'ICAO LTO Cycle times'!$D$7,VLOOKUP($A816,' Taxi out times'!$B$1072:$C$1692, 2, 0)*60)</f>
        <v>1140</v>
      </c>
      <c r="E816" s="30">
        <f>IF(ISNA(VLOOKUP($A816,' Taxi out times'!$B$1693:$C$2329, 2, 0)), 'ICAO LTO Cycle times'!$D$7,VLOOKUP($A816,' Taxi out times'!$B$1693:$C$2329, 2, 0)*60)</f>
        <v>1140</v>
      </c>
      <c r="F816" s="30">
        <f>IF(ISNA(VLOOKUP($A816,' Taxi out times'!$B$2330:$C$2997, 2, 0)), 'ICAO LTO Cycle times'!$D$7,VLOOKUP($A816,' Taxi out times'!$B$2330:$C$2997, 2, 0)*60)</f>
        <v>1140</v>
      </c>
      <c r="G816" s="30">
        <f>IF(ISNA(VLOOKUP($A816,' Taxi out times'!$B$2998:$C$3661, 2, 0)), 'ICAO LTO Cycle times'!$D$7,VLOOKUP($A816,' Taxi out times'!$B$2998:$C$3661, 2, 0)*60)</f>
        <v>1140</v>
      </c>
      <c r="H816" s="30">
        <f>IF(ISNA(VLOOKUP($A816,' Taxi out times'!$B$3662:$C$4362, 2, 0)), 'ICAO LTO Cycle times'!$D$7,VLOOKUP($A816,' Taxi out times'!$B$3662:$C$4362, 2, 0)*60)</f>
        <v>1140</v>
      </c>
      <c r="I816" s="30">
        <f>IF(ISNA(VLOOKUP($A816,' Taxi out times'!$B$4363:$C$5052, 2, 0)), 'ICAO LTO Cycle times'!$D$7,VLOOKUP($A816,' Taxi out times'!$B$4363:$C$5052, 2, 0)*60)</f>
        <v>1140</v>
      </c>
      <c r="J816" s="30">
        <f>IF(ISNA(VLOOKUP($A816,' Taxi out times'!$B$5053:$C$5713, 2, 0)), 'ICAO LTO Cycle times'!$D$7,VLOOKUP($A816,' Taxi out times'!$B$5053:$C$5713, 2, 0)*60)</f>
        <v>1140</v>
      </c>
      <c r="K816" s="30">
        <f>IF(ISNA(VLOOKUP($A816,' Taxi out times'!$B$5714:$C$6466, 2, 0)), 'ICAO LTO Cycle times'!$D$7,VLOOKUP($A816,' Taxi out times'!$B$5713:$C$6466, 2, 0)*60)</f>
        <v>690.32846715328469</v>
      </c>
      <c r="L816" s="30">
        <f>IF(ISNA(VLOOKUP($A816,' Taxi out times'!$B$6467:$C$7195, 2, 0)), 'ICAO LTO Cycle times'!$D$7,VLOOKUP($A816,' Taxi out times'!$B$6467:$C$7195, 2, 0)*60)</f>
        <v>639.55678670360112</v>
      </c>
      <c r="M816" s="30">
        <f>IF(ISNA(VLOOKUP($A816,'Taxi in times'!$B$2:$C$483, 2, 0)), 'ICAO LTO Cycle times'!$D$8,VLOOKUP($A816,'Taxi in times'!$B$2:$C$483, 2, 0)*60)</f>
        <v>420</v>
      </c>
      <c r="N816" s="30">
        <f>IF(ISNA(VLOOKUP($A816,'Taxi in times'!$B$483:$C$1074, 2, 0)), 'ICAO LTO Cycle times'!$D$8,VLOOKUP($A816,'Taxi in times'!$B$483:$C$1074, 2, 0)*60)</f>
        <v>420</v>
      </c>
      <c r="O816" s="30">
        <f>IF(ISNA(VLOOKUP($A816,'Taxi in times'!$B$1074:$C$1700, 2, 0)), 'ICAO LTO Cycle times'!$D$8,VLOOKUP($A816,'Taxi in times'!$B$1074:$C$1700, 2, 0)*60)</f>
        <v>420</v>
      </c>
      <c r="P816" s="30">
        <f>IF(ISNA(VLOOKUP($A816,'Taxi in times'!$B$1700:$C$2346, 2, 0)), 'ICAO LTO Cycle times'!$D$8,VLOOKUP($A816,'Taxi in times'!$B$1700:$C$2346, 2, 0)*60)</f>
        <v>420</v>
      </c>
      <c r="Q816" s="30">
        <f>IF(ISNA(VLOOKUP($A816,'Taxi in times'!$B$2346:$C$3020, 2, 0)), 'ICAO LTO Cycle times'!$D$8,VLOOKUP($A816,'Taxi in times'!$B$2346:$C$3020, 2, 0)*60)</f>
        <v>420</v>
      </c>
      <c r="R816" s="30">
        <f>IF(ISNA(VLOOKUP($A816,'Taxi in times'!$B$3020:$C$3684, 2, 0)), 'ICAO LTO Cycle times'!$D$8,VLOOKUP($A816,'Taxi in times'!$B$3020:$C$3684, 2, 0)*60)</f>
        <v>420</v>
      </c>
      <c r="S816" s="30">
        <f>IF(ISNA(VLOOKUP($A816,'Taxi in times'!$B$3684:$C$4389, 2, 0)), 'ICAO LTO Cycle times'!$D$8,VLOOKUP($A816,'Taxi in times'!$B$3684:$C$4389, 2, 0)*60)</f>
        <v>420</v>
      </c>
      <c r="T816" s="30">
        <f>IF(ISNA(VLOOKUP($A816,'Taxi in times'!$B$4389:$C$5084, 2, 0)), 'ICAO LTO Cycle times'!$D$8,VLOOKUP($A816,'Taxi in times'!$B$4389:$C$5084, 2, 0)*60)</f>
        <v>420</v>
      </c>
      <c r="U816" s="30">
        <f>IF(ISNA(VLOOKUP($A816,'Taxi in times'!$B$5085:$C$5749, 2, 0)), 'ICAO LTO Cycle times'!$D$8,VLOOKUP($A816,'Taxi in times'!$B$5085:$C$5749, 2, 0)*60)</f>
        <v>420</v>
      </c>
      <c r="V816" s="30">
        <f>IF(ISNA(VLOOKUP($A816,'Taxi in times'!$B$5750:$C$6509, 2, 0)), 'ICAO LTO Cycle times'!$D$8,VLOOKUP($A816,'Taxi in times'!$B$5750:$C$6509, 2, 0)*60)</f>
        <v>450.54744525547443</v>
      </c>
      <c r="W816" s="30">
        <f>IF(ISNA(VLOOKUP($A816,'Taxi in times'!$B$6510:$C$7239, 2, 0)), 'ICAO LTO Cycle times'!$D$8,VLOOKUP($A816,'Taxi in times'!$B$6510:$C$7239, 2, 0)*60)</f>
        <v>459.44289693593316</v>
      </c>
    </row>
    <row r="817" spans="1:23">
      <c r="A817" s="3" t="s">
        <v>984</v>
      </c>
      <c r="B817" s="30">
        <f>IF(ISNA(VLOOKUP($A817,' Taxi out times'!$B$2:$C$483, 2, 0)), 'ICAO LTO Cycle times'!$D$7,VLOOKUP($A817,' Taxi out times'!$B$2:$C$483, 2, 0)*60)</f>
        <v>1140</v>
      </c>
      <c r="C817" s="30">
        <f>IF(ISNA(VLOOKUP($A817,' Taxi out times'!$B$484:$C$1071, 2, 0)), 'ICAO LTO Cycle times'!$D$7,VLOOKUP($A817,' Taxi out times'!$B$484:$C$1071, 2, 0)*60)</f>
        <v>1140</v>
      </c>
      <c r="D817" s="30">
        <f>IF(ISNA(VLOOKUP($A817,' Taxi out times'!$B$1072:$C$1692, 2, 0)), 'ICAO LTO Cycle times'!$D$7,VLOOKUP($A817,' Taxi out times'!$B$1072:$C$1692, 2, 0)*60)</f>
        <v>1140</v>
      </c>
      <c r="E817" s="30">
        <f>IF(ISNA(VLOOKUP($A817,' Taxi out times'!$B$1693:$C$2329, 2, 0)), 'ICAO LTO Cycle times'!$D$7,VLOOKUP($A817,' Taxi out times'!$B$1693:$C$2329, 2, 0)*60)</f>
        <v>1140</v>
      </c>
      <c r="F817" s="30">
        <f>IF(ISNA(VLOOKUP($A817,' Taxi out times'!$B$2330:$C$2997, 2, 0)), 'ICAO LTO Cycle times'!$D$7,VLOOKUP($A817,' Taxi out times'!$B$2330:$C$2997, 2, 0)*60)</f>
        <v>572.72727272727275</v>
      </c>
      <c r="G817" s="30">
        <f>IF(ISNA(VLOOKUP($A817,' Taxi out times'!$B$2998:$C$3661, 2, 0)), 'ICAO LTO Cycle times'!$D$7,VLOOKUP($A817,' Taxi out times'!$B$2998:$C$3661, 2, 0)*60)</f>
        <v>581.53846153846155</v>
      </c>
      <c r="H817" s="30">
        <f>IF(ISNA(VLOOKUP($A817,' Taxi out times'!$B$3662:$C$4362, 2, 0)), 'ICAO LTO Cycle times'!$D$7,VLOOKUP($A817,' Taxi out times'!$B$3662:$C$4362, 2, 0)*60)</f>
        <v>408.30670926517575</v>
      </c>
      <c r="I817" s="30">
        <f>IF(ISNA(VLOOKUP($A817,' Taxi out times'!$B$4363:$C$5052, 2, 0)), 'ICAO LTO Cycle times'!$D$7,VLOOKUP($A817,' Taxi out times'!$B$4363:$C$5052, 2, 0)*60)</f>
        <v>293.55828220858899</v>
      </c>
      <c r="J817" s="30">
        <f>IF(ISNA(VLOOKUP($A817,' Taxi out times'!$B$5053:$C$5713, 2, 0)), 'ICAO LTO Cycle times'!$D$7,VLOOKUP($A817,' Taxi out times'!$B$5053:$C$5713, 2, 0)*60)</f>
        <v>283.7837837837838</v>
      </c>
      <c r="K817" s="30">
        <f>IF(ISNA(VLOOKUP($A817,' Taxi out times'!$B$5714:$C$6466, 2, 0)), 'ICAO LTO Cycle times'!$D$7,VLOOKUP($A817,' Taxi out times'!$B$5713:$C$6466, 2, 0)*60)</f>
        <v>270.37037037037032</v>
      </c>
      <c r="L817" s="30">
        <f>IF(ISNA(VLOOKUP($A817,' Taxi out times'!$B$6467:$C$7195, 2, 0)), 'ICAO LTO Cycle times'!$D$7,VLOOKUP($A817,' Taxi out times'!$B$6467:$C$7195, 2, 0)*60)</f>
        <v>310.27173913043481</v>
      </c>
      <c r="M817" s="30">
        <f>IF(ISNA(VLOOKUP($A817,'Taxi in times'!$B$2:$C$483, 2, 0)), 'ICAO LTO Cycle times'!$D$8,VLOOKUP($A817,'Taxi in times'!$B$2:$C$483, 2, 0)*60)</f>
        <v>420</v>
      </c>
      <c r="N817" s="30">
        <f>IF(ISNA(VLOOKUP($A817,'Taxi in times'!$B$483:$C$1074, 2, 0)), 'ICAO LTO Cycle times'!$D$8,VLOOKUP($A817,'Taxi in times'!$B$483:$C$1074, 2, 0)*60)</f>
        <v>420</v>
      </c>
      <c r="O817" s="30">
        <f>IF(ISNA(VLOOKUP($A817,'Taxi in times'!$B$1074:$C$1700, 2, 0)), 'ICAO LTO Cycle times'!$D$8,VLOOKUP($A817,'Taxi in times'!$B$1074:$C$1700, 2, 0)*60)</f>
        <v>420</v>
      </c>
      <c r="P817" s="30">
        <f>IF(ISNA(VLOOKUP($A817,'Taxi in times'!$B$1700:$C$2346, 2, 0)), 'ICAO LTO Cycle times'!$D$8,VLOOKUP($A817,'Taxi in times'!$B$1700:$C$2346, 2, 0)*60)</f>
        <v>420</v>
      </c>
      <c r="Q817" s="30">
        <f>IF(ISNA(VLOOKUP($A817,'Taxi in times'!$B$2346:$C$3020, 2, 0)), 'ICAO LTO Cycle times'!$D$8,VLOOKUP($A817,'Taxi in times'!$B$2346:$C$3020, 2, 0)*60)</f>
        <v>247.72727272727275</v>
      </c>
      <c r="R817" s="30">
        <f>IF(ISNA(VLOOKUP($A817,'Taxi in times'!$B$3020:$C$3684, 2, 0)), 'ICAO LTO Cycle times'!$D$8,VLOOKUP($A817,'Taxi in times'!$B$3020:$C$3684, 2, 0)*60)</f>
        <v>275.23131672597867</v>
      </c>
      <c r="S817" s="30">
        <f>IF(ISNA(VLOOKUP($A817,'Taxi in times'!$B$3684:$C$4389, 2, 0)), 'ICAO LTO Cycle times'!$D$8,VLOOKUP($A817,'Taxi in times'!$B$3684:$C$4389, 2, 0)*60)</f>
        <v>260.06493506493507</v>
      </c>
      <c r="T817" s="30">
        <f>IF(ISNA(VLOOKUP($A817,'Taxi in times'!$B$4389:$C$5084, 2, 0)), 'ICAO LTO Cycle times'!$D$8,VLOOKUP($A817,'Taxi in times'!$B$4389:$C$5084, 2, 0)*60)</f>
        <v>246.46153846153845</v>
      </c>
      <c r="U817" s="30">
        <f>IF(ISNA(VLOOKUP($A817,'Taxi in times'!$B$5085:$C$5749, 2, 0)), 'ICAO LTO Cycle times'!$D$8,VLOOKUP($A817,'Taxi in times'!$B$5085:$C$5749, 2, 0)*60)</f>
        <v>256.93693693693695</v>
      </c>
      <c r="V817" s="30">
        <f>IF(ISNA(VLOOKUP($A817,'Taxi in times'!$B$5750:$C$6509, 2, 0)), 'ICAO LTO Cycle times'!$D$8,VLOOKUP($A817,'Taxi in times'!$B$5750:$C$6509, 2, 0)*60)</f>
        <v>262.77777777777777</v>
      </c>
      <c r="W817" s="30">
        <f>IF(ISNA(VLOOKUP($A817,'Taxi in times'!$B$6510:$C$7239, 2, 0)), 'ICAO LTO Cycle times'!$D$8,VLOOKUP($A817,'Taxi in times'!$B$6510:$C$7239, 2, 0)*60)</f>
        <v>283.69565217391306</v>
      </c>
    </row>
    <row r="818" spans="1:23">
      <c r="A818" s="3" t="s">
        <v>985</v>
      </c>
      <c r="B818" s="30">
        <f>IF(ISNA(VLOOKUP($A818,' Taxi out times'!$B$2:$C$483, 2, 0)), 'ICAO LTO Cycle times'!$D$7,VLOOKUP($A818,' Taxi out times'!$B$2:$C$483, 2, 0)*60)</f>
        <v>1140</v>
      </c>
      <c r="C818" s="30">
        <f>IF(ISNA(VLOOKUP($A818,' Taxi out times'!$B$484:$C$1071, 2, 0)), 'ICAO LTO Cycle times'!$D$7,VLOOKUP($A818,' Taxi out times'!$B$484:$C$1071, 2, 0)*60)</f>
        <v>1140</v>
      </c>
      <c r="D818" s="30">
        <f>IF(ISNA(VLOOKUP($A818,' Taxi out times'!$B$1072:$C$1692, 2, 0)), 'ICAO LTO Cycle times'!$D$7,VLOOKUP($A818,' Taxi out times'!$B$1072:$C$1692, 2, 0)*60)</f>
        <v>1140</v>
      </c>
      <c r="E818" s="30">
        <f>IF(ISNA(VLOOKUP($A818,' Taxi out times'!$B$1693:$C$2329, 2, 0)), 'ICAO LTO Cycle times'!$D$7,VLOOKUP($A818,' Taxi out times'!$B$1693:$C$2329, 2, 0)*60)</f>
        <v>777.6</v>
      </c>
      <c r="F818" s="30">
        <f>IF(ISNA(VLOOKUP($A818,' Taxi out times'!$B$2330:$C$2997, 2, 0)), 'ICAO LTO Cycle times'!$D$7,VLOOKUP($A818,' Taxi out times'!$B$2330:$C$2997, 2, 0)*60)</f>
        <v>793.17809943360601</v>
      </c>
      <c r="G818" s="30">
        <f>IF(ISNA(VLOOKUP($A818,' Taxi out times'!$B$2998:$C$3661, 2, 0)), 'ICAO LTO Cycle times'!$D$7,VLOOKUP($A818,' Taxi out times'!$B$2998:$C$3661, 2, 0)*60)</f>
        <v>687.46906636670417</v>
      </c>
      <c r="H818" s="30">
        <f>IF(ISNA(VLOOKUP($A818,' Taxi out times'!$B$3662:$C$4362, 2, 0)), 'ICAO LTO Cycle times'!$D$7,VLOOKUP($A818,' Taxi out times'!$B$3662:$C$4362, 2, 0)*60)</f>
        <v>637.14900484131249</v>
      </c>
      <c r="I818" s="30">
        <f>IF(ISNA(VLOOKUP($A818,' Taxi out times'!$B$4363:$C$5052, 2, 0)), 'ICAO LTO Cycle times'!$D$7,VLOOKUP($A818,' Taxi out times'!$B$4363:$C$5052, 2, 0)*60)</f>
        <v>672.91775798847561</v>
      </c>
      <c r="J818" s="30">
        <f>IF(ISNA(VLOOKUP($A818,' Taxi out times'!$B$5053:$C$5713, 2, 0)), 'ICAO LTO Cycle times'!$D$7,VLOOKUP($A818,' Taxi out times'!$B$5053:$C$5713, 2, 0)*60)</f>
        <v>667.04600484261505</v>
      </c>
      <c r="K818" s="30">
        <f>IF(ISNA(VLOOKUP($A818,' Taxi out times'!$B$5714:$C$6466, 2, 0)), 'ICAO LTO Cycle times'!$D$7,VLOOKUP($A818,' Taxi out times'!$B$5713:$C$6466, 2, 0)*60)</f>
        <v>705.57986870897162</v>
      </c>
      <c r="L818" s="30">
        <f>IF(ISNA(VLOOKUP($A818,' Taxi out times'!$B$6467:$C$7195, 2, 0)), 'ICAO LTO Cycle times'!$D$7,VLOOKUP($A818,' Taxi out times'!$B$6467:$C$7195, 2, 0)*60)</f>
        <v>706.9262295081968</v>
      </c>
      <c r="M818" s="30">
        <f>IF(ISNA(VLOOKUP($A818,'Taxi in times'!$B$2:$C$483, 2, 0)), 'ICAO LTO Cycle times'!$D$8,VLOOKUP($A818,'Taxi in times'!$B$2:$C$483, 2, 0)*60)</f>
        <v>420</v>
      </c>
      <c r="N818" s="30">
        <f>IF(ISNA(VLOOKUP($A818,'Taxi in times'!$B$483:$C$1074, 2, 0)), 'ICAO LTO Cycle times'!$D$8,VLOOKUP($A818,'Taxi in times'!$B$483:$C$1074, 2, 0)*60)</f>
        <v>420</v>
      </c>
      <c r="O818" s="30">
        <f>IF(ISNA(VLOOKUP($A818,'Taxi in times'!$B$1074:$C$1700, 2, 0)), 'ICAO LTO Cycle times'!$D$8,VLOOKUP($A818,'Taxi in times'!$B$1074:$C$1700, 2, 0)*60)</f>
        <v>420</v>
      </c>
      <c r="P818" s="30">
        <f>IF(ISNA(VLOOKUP($A818,'Taxi in times'!$B$1700:$C$2346, 2, 0)), 'ICAO LTO Cycle times'!$D$8,VLOOKUP($A818,'Taxi in times'!$B$1700:$C$2346, 2, 0)*60)</f>
        <v>431.06643356643355</v>
      </c>
      <c r="Q818" s="30">
        <f>IF(ISNA(VLOOKUP($A818,'Taxi in times'!$B$2346:$C$3020, 2, 0)), 'ICAO LTO Cycle times'!$D$8,VLOOKUP($A818,'Taxi in times'!$B$2346:$C$3020, 2, 0)*60)</f>
        <v>391.23809523809524</v>
      </c>
      <c r="R818" s="30">
        <f>IF(ISNA(VLOOKUP($A818,'Taxi in times'!$B$3020:$C$3684, 2, 0)), 'ICAO LTO Cycle times'!$D$8,VLOOKUP($A818,'Taxi in times'!$B$3020:$C$3684, 2, 0)*60)</f>
        <v>405.82306830907055</v>
      </c>
      <c r="S818" s="30">
        <f>IF(ISNA(VLOOKUP($A818,'Taxi in times'!$B$3684:$C$4389, 2, 0)), 'ICAO LTO Cycle times'!$D$8,VLOOKUP($A818,'Taxi in times'!$B$3684:$C$4389, 2, 0)*60)</f>
        <v>384.52380952380952</v>
      </c>
      <c r="T818" s="30">
        <f>IF(ISNA(VLOOKUP($A818,'Taxi in times'!$B$4389:$C$5084, 2, 0)), 'ICAO LTO Cycle times'!$D$8,VLOOKUP($A818,'Taxi in times'!$B$4389:$C$5084, 2, 0)*60)</f>
        <v>401.42630744849441</v>
      </c>
      <c r="U818" s="30">
        <f>IF(ISNA(VLOOKUP($A818,'Taxi in times'!$B$5085:$C$5749, 2, 0)), 'ICAO LTO Cycle times'!$D$8,VLOOKUP($A818,'Taxi in times'!$B$5085:$C$5749, 2, 0)*60)</f>
        <v>404.85436893203882</v>
      </c>
      <c r="V818" s="30">
        <f>IF(ISNA(VLOOKUP($A818,'Taxi in times'!$B$5750:$C$6509, 2, 0)), 'ICAO LTO Cycle times'!$D$8,VLOOKUP($A818,'Taxi in times'!$B$5750:$C$6509, 2, 0)*60)</f>
        <v>443.91654465592973</v>
      </c>
      <c r="W818" s="30">
        <f>IF(ISNA(VLOOKUP($A818,'Taxi in times'!$B$6510:$C$7239, 2, 0)), 'ICAO LTO Cycle times'!$D$8,VLOOKUP($A818,'Taxi in times'!$B$6510:$C$7239, 2, 0)*60)</f>
        <v>453.09637730690361</v>
      </c>
    </row>
    <row r="819" spans="1:23">
      <c r="A819" s="3" t="s">
        <v>986</v>
      </c>
      <c r="B819" s="30">
        <f>IF(ISNA(VLOOKUP($A819,' Taxi out times'!$B$2:$C$483, 2, 0)), 'ICAO LTO Cycle times'!$D$7,VLOOKUP($A819,' Taxi out times'!$B$2:$C$483, 2, 0)*60)</f>
        <v>818.97196261682245</v>
      </c>
      <c r="C819" s="30">
        <f>IF(ISNA(VLOOKUP($A819,' Taxi out times'!$B$484:$C$1071, 2, 0)), 'ICAO LTO Cycle times'!$D$7,VLOOKUP($A819,' Taxi out times'!$B$484:$C$1071, 2, 0)*60)</f>
        <v>817.09317709317702</v>
      </c>
      <c r="D819" s="30">
        <f>IF(ISNA(VLOOKUP($A819,' Taxi out times'!$B$1072:$C$1692, 2, 0)), 'ICAO LTO Cycle times'!$D$7,VLOOKUP($A819,' Taxi out times'!$B$1072:$C$1692, 2, 0)*60)</f>
        <v>849.55797347840871</v>
      </c>
      <c r="E819" s="30">
        <f>IF(ISNA(VLOOKUP($A819,' Taxi out times'!$B$1693:$C$2329, 2, 0)), 'ICAO LTO Cycle times'!$D$7,VLOOKUP($A819,' Taxi out times'!$B$1693:$C$2329, 2, 0)*60)</f>
        <v>839.73564266180483</v>
      </c>
      <c r="F819" s="30">
        <f>IF(ISNA(VLOOKUP($A819,' Taxi out times'!$B$2330:$C$2997, 2, 0)), 'ICAO LTO Cycle times'!$D$7,VLOOKUP($A819,' Taxi out times'!$B$2330:$C$2997, 2, 0)*60)</f>
        <v>770.96905641156252</v>
      </c>
      <c r="G819" s="30">
        <f>IF(ISNA(VLOOKUP($A819,' Taxi out times'!$B$2998:$C$3661, 2, 0)), 'ICAO LTO Cycle times'!$D$7,VLOOKUP($A819,' Taxi out times'!$B$2998:$C$3661, 2, 0)*60)</f>
        <v>766.20581304006282</v>
      </c>
      <c r="H819" s="30">
        <f>IF(ISNA(VLOOKUP($A819,' Taxi out times'!$B$3662:$C$4362, 2, 0)), 'ICAO LTO Cycle times'!$D$7,VLOOKUP($A819,' Taxi out times'!$B$3662:$C$4362, 2, 0)*60)</f>
        <v>699.75295544104267</v>
      </c>
      <c r="I819" s="30">
        <f>IF(ISNA(VLOOKUP($A819,' Taxi out times'!$B$4363:$C$5052, 2, 0)), 'ICAO LTO Cycle times'!$D$7,VLOOKUP($A819,' Taxi out times'!$B$4363:$C$5052, 2, 0)*60)</f>
        <v>702.41534988713317</v>
      </c>
      <c r="J819" s="30">
        <f>IF(ISNA(VLOOKUP($A819,' Taxi out times'!$B$5053:$C$5713, 2, 0)), 'ICAO LTO Cycle times'!$D$7,VLOOKUP($A819,' Taxi out times'!$B$5053:$C$5713, 2, 0)*60)</f>
        <v>826.06076479832382</v>
      </c>
      <c r="K819" s="30">
        <f>IF(ISNA(VLOOKUP($A819,' Taxi out times'!$B$5714:$C$6466, 2, 0)), 'ICAO LTO Cycle times'!$D$7,VLOOKUP($A819,' Taxi out times'!$B$5713:$C$6466, 2, 0)*60)</f>
        <v>765.59237403540635</v>
      </c>
      <c r="L819" s="30">
        <f>IF(ISNA(VLOOKUP($A819,' Taxi out times'!$B$6467:$C$7195, 2, 0)), 'ICAO LTO Cycle times'!$D$7,VLOOKUP($A819,' Taxi out times'!$B$6467:$C$7195, 2, 0)*60)</f>
        <v>762.53973299427844</v>
      </c>
      <c r="M819" s="30">
        <f>IF(ISNA(VLOOKUP($A819,'Taxi in times'!$B$2:$C$483, 2, 0)), 'ICAO LTO Cycle times'!$D$8,VLOOKUP($A819,'Taxi in times'!$B$2:$C$483, 2, 0)*60)</f>
        <v>432.65242718446598</v>
      </c>
      <c r="N819" s="30">
        <f>IF(ISNA(VLOOKUP($A819,'Taxi in times'!$B$483:$C$1074, 2, 0)), 'ICAO LTO Cycle times'!$D$8,VLOOKUP($A819,'Taxi in times'!$B$483:$C$1074, 2, 0)*60)</f>
        <v>435.91698113207548</v>
      </c>
      <c r="O819" s="30">
        <f>IF(ISNA(VLOOKUP($A819,'Taxi in times'!$B$1074:$C$1700, 2, 0)), 'ICAO LTO Cycle times'!$D$8,VLOOKUP($A819,'Taxi in times'!$B$1074:$C$1700, 2, 0)*60)</f>
        <v>436.31811989100817</v>
      </c>
      <c r="P819" s="30">
        <f>IF(ISNA(VLOOKUP($A819,'Taxi in times'!$B$1700:$C$2346, 2, 0)), 'ICAO LTO Cycle times'!$D$8,VLOOKUP($A819,'Taxi in times'!$B$1700:$C$2346, 2, 0)*60)</f>
        <v>424.5272727272727</v>
      </c>
      <c r="Q819" s="30">
        <f>IF(ISNA(VLOOKUP($A819,'Taxi in times'!$B$2346:$C$3020, 2, 0)), 'ICAO LTO Cycle times'!$D$8,VLOOKUP($A819,'Taxi in times'!$B$2346:$C$3020, 2, 0)*60)</f>
        <v>423.83450031826857</v>
      </c>
      <c r="R819" s="30">
        <f>IF(ISNA(VLOOKUP($A819,'Taxi in times'!$B$3020:$C$3684, 2, 0)), 'ICAO LTO Cycle times'!$D$8,VLOOKUP($A819,'Taxi in times'!$B$3020:$C$3684, 2, 0)*60)</f>
        <v>428.39023109243698</v>
      </c>
      <c r="S819" s="30">
        <f>IF(ISNA(VLOOKUP($A819,'Taxi in times'!$B$3684:$C$4389, 2, 0)), 'ICAO LTO Cycle times'!$D$8,VLOOKUP($A819,'Taxi in times'!$B$3684:$C$4389, 2, 0)*60)</f>
        <v>402.34089357505877</v>
      </c>
      <c r="T819" s="30">
        <f>IF(ISNA(VLOOKUP($A819,'Taxi in times'!$B$4389:$C$5084, 2, 0)), 'ICAO LTO Cycle times'!$D$8,VLOOKUP($A819,'Taxi in times'!$B$4389:$C$5084, 2, 0)*60)</f>
        <v>413.1452167928424</v>
      </c>
      <c r="U819" s="30">
        <f>IF(ISNA(VLOOKUP($A819,'Taxi in times'!$B$5085:$C$5749, 2, 0)), 'ICAO LTO Cycle times'!$D$8,VLOOKUP($A819,'Taxi in times'!$B$5085:$C$5749, 2, 0)*60)</f>
        <v>340.41531473069438</v>
      </c>
      <c r="V819" s="30">
        <f>IF(ISNA(VLOOKUP($A819,'Taxi in times'!$B$5750:$C$6509, 2, 0)), 'ICAO LTO Cycle times'!$D$8,VLOOKUP($A819,'Taxi in times'!$B$5750:$C$6509, 2, 0)*60)</f>
        <v>324.39120545868082</v>
      </c>
      <c r="W819" s="30">
        <f>IF(ISNA(VLOOKUP($A819,'Taxi in times'!$B$6510:$C$7239, 2, 0)), 'ICAO LTO Cycle times'!$D$8,VLOOKUP($A819,'Taxi in times'!$B$6510:$C$7239, 2, 0)*60)</f>
        <v>313.77159309021113</v>
      </c>
    </row>
    <row r="820" spans="1:23">
      <c r="A820" s="3" t="s">
        <v>987</v>
      </c>
      <c r="B820" s="30">
        <f>IF(ISNA(VLOOKUP($A820,' Taxi out times'!$B$2:$C$483, 2, 0)), 'ICAO LTO Cycle times'!$D$7,VLOOKUP($A820,' Taxi out times'!$B$2:$C$483, 2, 0)*60)</f>
        <v>1140</v>
      </c>
      <c r="C820" s="30">
        <f>IF(ISNA(VLOOKUP($A820,' Taxi out times'!$B$484:$C$1071, 2, 0)), 'ICAO LTO Cycle times'!$D$7,VLOOKUP($A820,' Taxi out times'!$B$484:$C$1071, 2, 0)*60)</f>
        <v>613.66336633663366</v>
      </c>
      <c r="D820" s="30">
        <f>IF(ISNA(VLOOKUP($A820,' Taxi out times'!$B$1072:$C$1692, 2, 0)), 'ICAO LTO Cycle times'!$D$7,VLOOKUP($A820,' Taxi out times'!$B$1072:$C$1692, 2, 0)*60)</f>
        <v>603.40540540540542</v>
      </c>
      <c r="E820" s="30">
        <f>IF(ISNA(VLOOKUP($A820,' Taxi out times'!$B$1693:$C$2329, 2, 0)), 'ICAO LTO Cycle times'!$D$7,VLOOKUP($A820,' Taxi out times'!$B$1693:$C$2329, 2, 0)*60)</f>
        <v>559.6419437340154</v>
      </c>
      <c r="F820" s="30">
        <f>IF(ISNA(VLOOKUP($A820,' Taxi out times'!$B$2330:$C$2997, 2, 0)), 'ICAO LTO Cycle times'!$D$7,VLOOKUP($A820,' Taxi out times'!$B$2330:$C$2997, 2, 0)*60)</f>
        <v>551.38743455497388</v>
      </c>
      <c r="G820" s="30">
        <f>IF(ISNA(VLOOKUP($A820,' Taxi out times'!$B$2998:$C$3661, 2, 0)), 'ICAO LTO Cycle times'!$D$7,VLOOKUP($A820,' Taxi out times'!$B$2998:$C$3661, 2, 0)*60)</f>
        <v>610.59740259740261</v>
      </c>
      <c r="H820" s="30">
        <f>IF(ISNA(VLOOKUP($A820,' Taxi out times'!$B$3662:$C$4362, 2, 0)), 'ICAO LTO Cycle times'!$D$7,VLOOKUP($A820,' Taxi out times'!$B$3662:$C$4362, 2, 0)*60)</f>
        <v>633.71477369769423</v>
      </c>
      <c r="I820" s="30">
        <f>IF(ISNA(VLOOKUP($A820,' Taxi out times'!$B$4363:$C$5052, 2, 0)), 'ICAO LTO Cycle times'!$D$7,VLOOKUP($A820,' Taxi out times'!$B$4363:$C$5052, 2, 0)*60)</f>
        <v>596.47446457990111</v>
      </c>
      <c r="J820" s="30">
        <f>IF(ISNA(VLOOKUP($A820,' Taxi out times'!$B$5053:$C$5713, 2, 0)), 'ICAO LTO Cycle times'!$D$7,VLOOKUP($A820,' Taxi out times'!$B$5053:$C$5713, 2, 0)*60)</f>
        <v>697.48</v>
      </c>
      <c r="K820" s="30">
        <f>IF(ISNA(VLOOKUP($A820,' Taxi out times'!$B$5714:$C$6466, 2, 0)), 'ICAO LTO Cycle times'!$D$7,VLOOKUP($A820,' Taxi out times'!$B$5713:$C$6466, 2, 0)*60)</f>
        <v>783.2967032967033</v>
      </c>
      <c r="L820" s="30">
        <f>IF(ISNA(VLOOKUP($A820,' Taxi out times'!$B$6467:$C$7195, 2, 0)), 'ICAO LTO Cycle times'!$D$7,VLOOKUP($A820,' Taxi out times'!$B$6467:$C$7195, 2, 0)*60)</f>
        <v>1140</v>
      </c>
      <c r="M820" s="30">
        <f>IF(ISNA(VLOOKUP($A820,'Taxi in times'!$B$2:$C$483, 2, 0)), 'ICAO LTO Cycle times'!$D$8,VLOOKUP($A820,'Taxi in times'!$B$2:$C$483, 2, 0)*60)</f>
        <v>420</v>
      </c>
      <c r="N820" s="30">
        <f>IF(ISNA(VLOOKUP($A820,'Taxi in times'!$B$483:$C$1074, 2, 0)), 'ICAO LTO Cycle times'!$D$8,VLOOKUP($A820,'Taxi in times'!$B$483:$C$1074, 2, 0)*60)</f>
        <v>450.41420118343194</v>
      </c>
      <c r="O820" s="30">
        <f>IF(ISNA(VLOOKUP($A820,'Taxi in times'!$B$1074:$C$1700, 2, 0)), 'ICAO LTO Cycle times'!$D$8,VLOOKUP($A820,'Taxi in times'!$B$1074:$C$1700, 2, 0)*60)</f>
        <v>382.23719676549865</v>
      </c>
      <c r="P820" s="30">
        <f>IF(ISNA(VLOOKUP($A820,'Taxi in times'!$B$1700:$C$2346, 2, 0)), 'ICAO LTO Cycle times'!$D$8,VLOOKUP($A820,'Taxi in times'!$B$1700:$C$2346, 2, 0)*60)</f>
        <v>340.50955414012742</v>
      </c>
      <c r="Q820" s="30">
        <f>IF(ISNA(VLOOKUP($A820,'Taxi in times'!$B$2346:$C$3020, 2, 0)), 'ICAO LTO Cycle times'!$D$8,VLOOKUP($A820,'Taxi in times'!$B$2346:$C$3020, 2, 0)*60)</f>
        <v>328.33773087071239</v>
      </c>
      <c r="R820" s="30">
        <f>IF(ISNA(VLOOKUP($A820,'Taxi in times'!$B$3020:$C$3684, 2, 0)), 'ICAO LTO Cycle times'!$D$8,VLOOKUP($A820,'Taxi in times'!$B$3020:$C$3684, 2, 0)*60)</f>
        <v>332.2178988326848</v>
      </c>
      <c r="S820" s="30">
        <f>IF(ISNA(VLOOKUP($A820,'Taxi in times'!$B$3684:$C$4389, 2, 0)), 'ICAO LTO Cycle times'!$D$8,VLOOKUP($A820,'Taxi in times'!$B$3684:$C$4389, 2, 0)*60)</f>
        <v>451.60851063829784</v>
      </c>
      <c r="T820" s="30">
        <f>IF(ISNA(VLOOKUP($A820,'Taxi in times'!$B$4389:$C$5084, 2, 0)), 'ICAO LTO Cycle times'!$D$8,VLOOKUP($A820,'Taxi in times'!$B$4389:$C$5084, 2, 0)*60)</f>
        <v>380.6034009873834</v>
      </c>
      <c r="U820" s="30">
        <f>IF(ISNA(VLOOKUP($A820,'Taxi in times'!$B$5085:$C$5749, 2, 0)), 'ICAO LTO Cycle times'!$D$8,VLOOKUP($A820,'Taxi in times'!$B$5085:$C$5749, 2, 0)*60)</f>
        <v>346.11405835543763</v>
      </c>
      <c r="V820" s="30">
        <f>IF(ISNA(VLOOKUP($A820,'Taxi in times'!$B$5750:$C$6509, 2, 0)), 'ICAO LTO Cycle times'!$D$8,VLOOKUP($A820,'Taxi in times'!$B$5750:$C$6509, 2, 0)*60)</f>
        <v>329.39157566302652</v>
      </c>
      <c r="W820" s="30">
        <f>IF(ISNA(VLOOKUP($A820,'Taxi in times'!$B$6510:$C$7239, 2, 0)), 'ICAO LTO Cycle times'!$D$8,VLOOKUP($A820,'Taxi in times'!$B$6510:$C$7239, 2, 0)*60)</f>
        <v>420</v>
      </c>
    </row>
    <row r="821" spans="1:23">
      <c r="A821" s="3" t="s">
        <v>988</v>
      </c>
      <c r="B821" s="30">
        <f>IF(ISNA(VLOOKUP($A821,' Taxi out times'!$B$2:$C$483, 2, 0)), 'ICAO LTO Cycle times'!$D$7,VLOOKUP($A821,' Taxi out times'!$B$2:$C$483, 2, 0)*60)</f>
        <v>581.44000000000005</v>
      </c>
      <c r="C821" s="30">
        <f>IF(ISNA(VLOOKUP($A821,' Taxi out times'!$B$484:$C$1071, 2, 0)), 'ICAO LTO Cycle times'!$D$7,VLOOKUP($A821,' Taxi out times'!$B$484:$C$1071, 2, 0)*60)</f>
        <v>595.09933774834428</v>
      </c>
      <c r="D821" s="30">
        <f>IF(ISNA(VLOOKUP($A821,' Taxi out times'!$B$1072:$C$1692, 2, 0)), 'ICAO LTO Cycle times'!$D$7,VLOOKUP($A821,' Taxi out times'!$B$1072:$C$1692, 2, 0)*60)</f>
        <v>642.91304347826087</v>
      </c>
      <c r="E821" s="30">
        <f>IF(ISNA(VLOOKUP($A821,' Taxi out times'!$B$1693:$C$2329, 2, 0)), 'ICAO LTO Cycle times'!$D$7,VLOOKUP($A821,' Taxi out times'!$B$1693:$C$2329, 2, 0)*60)</f>
        <v>648.07692307692309</v>
      </c>
      <c r="F821" s="30">
        <f>IF(ISNA(VLOOKUP($A821,' Taxi out times'!$B$2330:$C$2997, 2, 0)), 'ICAO LTO Cycle times'!$D$7,VLOOKUP($A821,' Taxi out times'!$B$2330:$C$2997, 2, 0)*60)</f>
        <v>680</v>
      </c>
      <c r="G821" s="30">
        <f>IF(ISNA(VLOOKUP($A821,' Taxi out times'!$B$2998:$C$3661, 2, 0)), 'ICAO LTO Cycle times'!$D$7,VLOOKUP($A821,' Taxi out times'!$B$2998:$C$3661, 2, 0)*60)</f>
        <v>684.44964871194384</v>
      </c>
      <c r="H821" s="30">
        <f>IF(ISNA(VLOOKUP($A821,' Taxi out times'!$B$3662:$C$4362, 2, 0)), 'ICAO LTO Cycle times'!$D$7,VLOOKUP($A821,' Taxi out times'!$B$3662:$C$4362, 2, 0)*60)</f>
        <v>643.19066147859917</v>
      </c>
      <c r="I821" s="30">
        <f>IF(ISNA(VLOOKUP($A821,' Taxi out times'!$B$4363:$C$5052, 2, 0)), 'ICAO LTO Cycle times'!$D$7,VLOOKUP($A821,' Taxi out times'!$B$4363:$C$5052, 2, 0)*60)</f>
        <v>589.59905660377353</v>
      </c>
      <c r="J821" s="30">
        <f>IF(ISNA(VLOOKUP($A821,' Taxi out times'!$B$5053:$C$5713, 2, 0)), 'ICAO LTO Cycle times'!$D$7,VLOOKUP($A821,' Taxi out times'!$B$5053:$C$5713, 2, 0)*60)</f>
        <v>563.4037267080746</v>
      </c>
      <c r="K821" s="30">
        <f>IF(ISNA(VLOOKUP($A821,' Taxi out times'!$B$5714:$C$6466, 2, 0)), 'ICAO LTO Cycle times'!$D$7,VLOOKUP($A821,' Taxi out times'!$B$5713:$C$6466, 2, 0)*60)</f>
        <v>718.68525896414337</v>
      </c>
      <c r="L821" s="30">
        <f>IF(ISNA(VLOOKUP($A821,' Taxi out times'!$B$6467:$C$7195, 2, 0)), 'ICAO LTO Cycle times'!$D$7,VLOOKUP($A821,' Taxi out times'!$B$6467:$C$7195, 2, 0)*60)</f>
        <v>635.58011049723757</v>
      </c>
      <c r="M821" s="30">
        <f>IF(ISNA(VLOOKUP($A821,'Taxi in times'!$B$2:$C$483, 2, 0)), 'ICAO LTO Cycle times'!$D$8,VLOOKUP($A821,'Taxi in times'!$B$2:$C$483, 2, 0)*60)</f>
        <v>410.34300791556728</v>
      </c>
      <c r="N821" s="30">
        <f>IF(ISNA(VLOOKUP($A821,'Taxi in times'!$B$483:$C$1074, 2, 0)), 'ICAO LTO Cycle times'!$D$8,VLOOKUP($A821,'Taxi in times'!$B$483:$C$1074, 2, 0)*60)</f>
        <v>430.55679287305122</v>
      </c>
      <c r="O821" s="30">
        <f>IF(ISNA(VLOOKUP($A821,'Taxi in times'!$B$1074:$C$1700, 2, 0)), 'ICAO LTO Cycle times'!$D$8,VLOOKUP($A821,'Taxi in times'!$B$1074:$C$1700, 2, 0)*60)</f>
        <v>436.32829373650105</v>
      </c>
      <c r="P821" s="30">
        <f>IF(ISNA(VLOOKUP($A821,'Taxi in times'!$B$1700:$C$2346, 2, 0)), 'ICAO LTO Cycle times'!$D$8,VLOOKUP($A821,'Taxi in times'!$B$1700:$C$2346, 2, 0)*60)</f>
        <v>477.68736616702353</v>
      </c>
      <c r="Q821" s="30">
        <f>IF(ISNA(VLOOKUP($A821,'Taxi in times'!$B$2346:$C$3020, 2, 0)), 'ICAO LTO Cycle times'!$D$8,VLOOKUP($A821,'Taxi in times'!$B$2346:$C$3020, 2, 0)*60)</f>
        <v>519</v>
      </c>
      <c r="R821" s="30">
        <f>IF(ISNA(VLOOKUP($A821,'Taxi in times'!$B$3020:$C$3684, 2, 0)), 'ICAO LTO Cycle times'!$D$8,VLOOKUP($A821,'Taxi in times'!$B$3020:$C$3684, 2, 0)*60)</f>
        <v>483.27790973871737</v>
      </c>
      <c r="S821" s="30">
        <f>IF(ISNA(VLOOKUP($A821,'Taxi in times'!$B$3684:$C$4389, 2, 0)), 'ICAO LTO Cycle times'!$D$8,VLOOKUP($A821,'Taxi in times'!$B$3684:$C$4389, 2, 0)*60)</f>
        <v>454.03162055335969</v>
      </c>
      <c r="T821" s="30">
        <f>IF(ISNA(VLOOKUP($A821,'Taxi in times'!$B$4389:$C$5084, 2, 0)), 'ICAO LTO Cycle times'!$D$8,VLOOKUP($A821,'Taxi in times'!$B$4389:$C$5084, 2, 0)*60)</f>
        <v>421.97879858657245</v>
      </c>
      <c r="U821" s="30">
        <f>IF(ISNA(VLOOKUP($A821,'Taxi in times'!$B$5085:$C$5749, 2, 0)), 'ICAO LTO Cycle times'!$D$8,VLOOKUP($A821,'Taxi in times'!$B$5085:$C$5749, 2, 0)*60)</f>
        <v>430.49627791563279</v>
      </c>
      <c r="V821" s="30">
        <f>IF(ISNA(VLOOKUP($A821,'Taxi in times'!$B$5750:$C$6509, 2, 0)), 'ICAO LTO Cycle times'!$D$8,VLOOKUP($A821,'Taxi in times'!$B$5750:$C$6509, 2, 0)*60)</f>
        <v>475.23809523809524</v>
      </c>
      <c r="W821" s="30">
        <f>IF(ISNA(VLOOKUP($A821,'Taxi in times'!$B$6510:$C$7239, 2, 0)), 'ICAO LTO Cycle times'!$D$8,VLOOKUP($A821,'Taxi in times'!$B$6510:$C$7239, 2, 0)*60)</f>
        <v>494.47513812154699</v>
      </c>
    </row>
    <row r="822" spans="1:23">
      <c r="A822" s="3" t="s">
        <v>989</v>
      </c>
      <c r="B822" s="30">
        <f>IF(ISNA(VLOOKUP($A822,' Taxi out times'!$B$2:$C$483, 2, 0)), 'ICAO LTO Cycle times'!$D$7,VLOOKUP($A822,' Taxi out times'!$B$2:$C$483, 2, 0)*60)</f>
        <v>1140</v>
      </c>
      <c r="C822" s="30">
        <f>IF(ISNA(VLOOKUP($A822,' Taxi out times'!$B$484:$C$1071, 2, 0)), 'ICAO LTO Cycle times'!$D$7,VLOOKUP($A822,' Taxi out times'!$B$484:$C$1071, 2, 0)*60)</f>
        <v>1246.6046511627906</v>
      </c>
      <c r="D822" s="30">
        <f>IF(ISNA(VLOOKUP($A822,' Taxi out times'!$B$1072:$C$1692, 2, 0)), 'ICAO LTO Cycle times'!$D$7,VLOOKUP($A822,' Taxi out times'!$B$1072:$C$1692, 2, 0)*60)</f>
        <v>1190.5747126436781</v>
      </c>
      <c r="E822" s="30">
        <f>IF(ISNA(VLOOKUP($A822,' Taxi out times'!$B$1693:$C$2329, 2, 0)), 'ICAO LTO Cycle times'!$D$7,VLOOKUP($A822,' Taxi out times'!$B$1693:$C$2329, 2, 0)*60)</f>
        <v>1099.5594713656387</v>
      </c>
      <c r="F822" s="30">
        <f>IF(ISNA(VLOOKUP($A822,' Taxi out times'!$B$2330:$C$2997, 2, 0)), 'ICAO LTO Cycle times'!$D$7,VLOOKUP($A822,' Taxi out times'!$B$2330:$C$2997, 2, 0)*60)</f>
        <v>1051.4925373134329</v>
      </c>
      <c r="G822" s="30">
        <f>IF(ISNA(VLOOKUP($A822,' Taxi out times'!$B$2998:$C$3661, 2, 0)), 'ICAO LTO Cycle times'!$D$7,VLOOKUP($A822,' Taxi out times'!$B$2998:$C$3661, 2, 0)*60)</f>
        <v>961.65</v>
      </c>
      <c r="H822" s="30">
        <f>IF(ISNA(VLOOKUP($A822,' Taxi out times'!$B$3662:$C$4362, 2, 0)), 'ICAO LTO Cycle times'!$D$7,VLOOKUP($A822,' Taxi out times'!$B$3662:$C$4362, 2, 0)*60)</f>
        <v>952.12121212121212</v>
      </c>
      <c r="I822" s="30">
        <f>IF(ISNA(VLOOKUP($A822,' Taxi out times'!$B$4363:$C$5052, 2, 0)), 'ICAO LTO Cycle times'!$D$7,VLOOKUP($A822,' Taxi out times'!$B$4363:$C$5052, 2, 0)*60)</f>
        <v>1016.5784114052954</v>
      </c>
      <c r="J822" s="30">
        <f>IF(ISNA(VLOOKUP($A822,' Taxi out times'!$B$5053:$C$5713, 2, 0)), 'ICAO LTO Cycle times'!$D$7,VLOOKUP($A822,' Taxi out times'!$B$5053:$C$5713, 2, 0)*60)</f>
        <v>1085.8201058201057</v>
      </c>
      <c r="K822" s="30">
        <f>IF(ISNA(VLOOKUP($A822,' Taxi out times'!$B$5714:$C$6466, 2, 0)), 'ICAO LTO Cycle times'!$D$7,VLOOKUP($A822,' Taxi out times'!$B$5713:$C$6466, 2, 0)*60)</f>
        <v>1230</v>
      </c>
      <c r="L822" s="30">
        <f>IF(ISNA(VLOOKUP($A822,' Taxi out times'!$B$6467:$C$7195, 2, 0)), 'ICAO LTO Cycle times'!$D$7,VLOOKUP($A822,' Taxi out times'!$B$6467:$C$7195, 2, 0)*60)</f>
        <v>1140</v>
      </c>
      <c r="M822" s="30">
        <f>IF(ISNA(VLOOKUP($A822,'Taxi in times'!$B$2:$C$483, 2, 0)), 'ICAO LTO Cycle times'!$D$8,VLOOKUP($A822,'Taxi in times'!$B$2:$C$483, 2, 0)*60)</f>
        <v>420</v>
      </c>
      <c r="N822" s="30">
        <f>IF(ISNA(VLOOKUP($A822,'Taxi in times'!$B$483:$C$1074, 2, 0)), 'ICAO LTO Cycle times'!$D$8,VLOOKUP($A822,'Taxi in times'!$B$483:$C$1074, 2, 0)*60)</f>
        <v>911.83098591549299</v>
      </c>
      <c r="O822" s="30">
        <f>IF(ISNA(VLOOKUP($A822,'Taxi in times'!$B$1074:$C$1700, 2, 0)), 'ICAO LTO Cycle times'!$D$8,VLOOKUP($A822,'Taxi in times'!$B$1074:$C$1700, 2, 0)*60)</f>
        <v>867.76470588235293</v>
      </c>
      <c r="P822" s="30">
        <f>IF(ISNA(VLOOKUP($A822,'Taxi in times'!$B$1700:$C$2346, 2, 0)), 'ICAO LTO Cycle times'!$D$8,VLOOKUP($A822,'Taxi in times'!$B$1700:$C$2346, 2, 0)*60)</f>
        <v>811.59292035398232</v>
      </c>
      <c r="Q822" s="30">
        <f>IF(ISNA(VLOOKUP($A822,'Taxi in times'!$B$2346:$C$3020, 2, 0)), 'ICAO LTO Cycle times'!$D$8,VLOOKUP($A822,'Taxi in times'!$B$2346:$C$3020, 2, 0)*60)</f>
        <v>882.98507462686564</v>
      </c>
      <c r="R822" s="30">
        <f>IF(ISNA(VLOOKUP($A822,'Taxi in times'!$B$3020:$C$3684, 2, 0)), 'ICAO LTO Cycle times'!$D$8,VLOOKUP($A822,'Taxi in times'!$B$3020:$C$3684, 2, 0)*60)</f>
        <v>873.80952380952385</v>
      </c>
      <c r="S822" s="30">
        <f>IF(ISNA(VLOOKUP($A822,'Taxi in times'!$B$3684:$C$4389, 2, 0)), 'ICAO LTO Cycle times'!$D$8,VLOOKUP($A822,'Taxi in times'!$B$3684:$C$4389, 2, 0)*60)</f>
        <v>792.07468879668045</v>
      </c>
      <c r="T822" s="30">
        <f>IF(ISNA(VLOOKUP($A822,'Taxi in times'!$B$4389:$C$5084, 2, 0)), 'ICAO LTO Cycle times'!$D$8,VLOOKUP($A822,'Taxi in times'!$B$4389:$C$5084, 2, 0)*60)</f>
        <v>704.7715736040609</v>
      </c>
      <c r="U822" s="30">
        <f>IF(ISNA(VLOOKUP($A822,'Taxi in times'!$B$5085:$C$5749, 2, 0)), 'ICAO LTO Cycle times'!$D$8,VLOOKUP($A822,'Taxi in times'!$B$5085:$C$5749, 2, 0)*60)</f>
        <v>793.07557117750434</v>
      </c>
      <c r="V822" s="30">
        <f>IF(ISNA(VLOOKUP($A822,'Taxi in times'!$B$5750:$C$6509, 2, 0)), 'ICAO LTO Cycle times'!$D$8,VLOOKUP($A822,'Taxi in times'!$B$5750:$C$6509, 2, 0)*60)</f>
        <v>935.25</v>
      </c>
      <c r="W822" s="30">
        <f>IF(ISNA(VLOOKUP($A822,'Taxi in times'!$B$6510:$C$7239, 2, 0)), 'ICAO LTO Cycle times'!$D$8,VLOOKUP($A822,'Taxi in times'!$B$6510:$C$7239, 2, 0)*60)</f>
        <v>420</v>
      </c>
    </row>
    <row r="823" spans="1:23">
      <c r="A823" s="3" t="s">
        <v>990</v>
      </c>
      <c r="B823" s="30">
        <f>IF(ISNA(VLOOKUP($A823,' Taxi out times'!$B$2:$C$483, 2, 0)), 'ICAO LTO Cycle times'!$D$7,VLOOKUP($A823,' Taxi out times'!$B$2:$C$483, 2, 0)*60)</f>
        <v>497.31343283582089</v>
      </c>
      <c r="C823" s="30">
        <f>IF(ISNA(VLOOKUP($A823,' Taxi out times'!$B$484:$C$1071, 2, 0)), 'ICAO LTO Cycle times'!$D$7,VLOOKUP($A823,' Taxi out times'!$B$484:$C$1071, 2, 0)*60)</f>
        <v>411.87096774193549</v>
      </c>
      <c r="D823" s="30">
        <f>IF(ISNA(VLOOKUP($A823,' Taxi out times'!$B$1072:$C$1692, 2, 0)), 'ICAO LTO Cycle times'!$D$7,VLOOKUP($A823,' Taxi out times'!$B$1072:$C$1692, 2, 0)*60)</f>
        <v>423.49514563106794</v>
      </c>
      <c r="E823" s="30">
        <f>IF(ISNA(VLOOKUP($A823,' Taxi out times'!$B$1693:$C$2329, 2, 0)), 'ICAO LTO Cycle times'!$D$7,VLOOKUP($A823,' Taxi out times'!$B$1693:$C$2329, 2, 0)*60)</f>
        <v>455.52407932011329</v>
      </c>
      <c r="F823" s="30">
        <f>IF(ISNA(VLOOKUP($A823,' Taxi out times'!$B$2330:$C$2997, 2, 0)), 'ICAO LTO Cycle times'!$D$7,VLOOKUP($A823,' Taxi out times'!$B$2330:$C$2997, 2, 0)*60)</f>
        <v>417.28155339805829</v>
      </c>
      <c r="G823" s="30">
        <f>IF(ISNA(VLOOKUP($A823,' Taxi out times'!$B$2998:$C$3661, 2, 0)), 'ICAO LTO Cycle times'!$D$7,VLOOKUP($A823,' Taxi out times'!$B$2998:$C$3661, 2, 0)*60)</f>
        <v>486.48648648648651</v>
      </c>
      <c r="H823" s="30">
        <f>IF(ISNA(VLOOKUP($A823,' Taxi out times'!$B$3662:$C$4362, 2, 0)), 'ICAO LTO Cycle times'!$D$7,VLOOKUP($A823,' Taxi out times'!$B$3662:$C$4362, 2, 0)*60)</f>
        <v>497.6635514018692</v>
      </c>
      <c r="I823" s="30">
        <f>IF(ISNA(VLOOKUP($A823,' Taxi out times'!$B$4363:$C$5052, 2, 0)), 'ICAO LTO Cycle times'!$D$7,VLOOKUP($A823,' Taxi out times'!$B$4363:$C$5052, 2, 0)*60)</f>
        <v>653.32086061739949</v>
      </c>
      <c r="J823" s="30">
        <f>IF(ISNA(VLOOKUP($A823,' Taxi out times'!$B$5053:$C$5713, 2, 0)), 'ICAO LTO Cycle times'!$D$7,VLOOKUP($A823,' Taxi out times'!$B$5053:$C$5713, 2, 0)*60)</f>
        <v>581.7330210772833</v>
      </c>
      <c r="K823" s="30">
        <f>IF(ISNA(VLOOKUP($A823,' Taxi out times'!$B$5714:$C$6466, 2, 0)), 'ICAO LTO Cycle times'!$D$7,VLOOKUP($A823,' Taxi out times'!$B$5713:$C$6466, 2, 0)*60)</f>
        <v>555.10791366906471</v>
      </c>
      <c r="L823" s="30">
        <f>IF(ISNA(VLOOKUP($A823,' Taxi out times'!$B$6467:$C$7195, 2, 0)), 'ICAO LTO Cycle times'!$D$7,VLOOKUP($A823,' Taxi out times'!$B$6467:$C$7195, 2, 0)*60)</f>
        <v>1140</v>
      </c>
      <c r="M823" s="30">
        <f>IF(ISNA(VLOOKUP($A823,'Taxi in times'!$B$2:$C$483, 2, 0)), 'ICAO LTO Cycle times'!$D$8,VLOOKUP($A823,'Taxi in times'!$B$2:$C$483, 2, 0)*60)</f>
        <v>305.61576354679806</v>
      </c>
      <c r="N823" s="30">
        <f>IF(ISNA(VLOOKUP($A823,'Taxi in times'!$B$483:$C$1074, 2, 0)), 'ICAO LTO Cycle times'!$D$8,VLOOKUP($A823,'Taxi in times'!$B$483:$C$1074, 2, 0)*60)</f>
        <v>285.53054662379424</v>
      </c>
      <c r="O823" s="30">
        <f>IF(ISNA(VLOOKUP($A823,'Taxi in times'!$B$1074:$C$1700, 2, 0)), 'ICAO LTO Cycle times'!$D$8,VLOOKUP($A823,'Taxi in times'!$B$1074:$C$1700, 2, 0)*60)</f>
        <v>245.24271844660197</v>
      </c>
      <c r="P823" s="30">
        <f>IF(ISNA(VLOOKUP($A823,'Taxi in times'!$B$1700:$C$2346, 2, 0)), 'ICAO LTO Cycle times'!$D$8,VLOOKUP($A823,'Taxi in times'!$B$1700:$C$2346, 2, 0)*60)</f>
        <v>266.34560906515583</v>
      </c>
      <c r="Q823" s="30">
        <f>IF(ISNA(VLOOKUP($A823,'Taxi in times'!$B$2346:$C$3020, 2, 0)), 'ICAO LTO Cycle times'!$D$8,VLOOKUP($A823,'Taxi in times'!$B$2346:$C$3020, 2, 0)*60)</f>
        <v>259.35483870967738</v>
      </c>
      <c r="R823" s="30">
        <f>IF(ISNA(VLOOKUP($A823,'Taxi in times'!$B$3020:$C$3684, 2, 0)), 'ICAO LTO Cycle times'!$D$8,VLOOKUP($A823,'Taxi in times'!$B$3020:$C$3684, 2, 0)*60)</f>
        <v>319.45945945945948</v>
      </c>
      <c r="S823" s="30">
        <f>IF(ISNA(VLOOKUP($A823,'Taxi in times'!$B$3684:$C$4389, 2, 0)), 'ICAO LTO Cycle times'!$D$8,VLOOKUP($A823,'Taxi in times'!$B$3684:$C$4389, 2, 0)*60)</f>
        <v>374.29906542056079</v>
      </c>
      <c r="T823" s="30">
        <f>IF(ISNA(VLOOKUP($A823,'Taxi in times'!$B$4389:$C$5084, 2, 0)), 'ICAO LTO Cycle times'!$D$8,VLOOKUP($A823,'Taxi in times'!$B$4389:$C$5084, 2, 0)*60)</f>
        <v>335.26760563380282</v>
      </c>
      <c r="U823" s="30">
        <f>IF(ISNA(VLOOKUP($A823,'Taxi in times'!$B$5085:$C$5749, 2, 0)), 'ICAO LTO Cycle times'!$D$8,VLOOKUP($A823,'Taxi in times'!$B$5085:$C$5749, 2, 0)*60)</f>
        <v>317.52336448598135</v>
      </c>
      <c r="V823" s="30">
        <f>IF(ISNA(VLOOKUP($A823,'Taxi in times'!$B$5750:$C$6509, 2, 0)), 'ICAO LTO Cycle times'!$D$8,VLOOKUP($A823,'Taxi in times'!$B$5750:$C$6509, 2, 0)*60)</f>
        <v>342.9496402877698</v>
      </c>
      <c r="W823" s="30">
        <f>IF(ISNA(VLOOKUP($A823,'Taxi in times'!$B$6510:$C$7239, 2, 0)), 'ICAO LTO Cycle times'!$D$8,VLOOKUP($A823,'Taxi in times'!$B$6510:$C$7239, 2, 0)*60)</f>
        <v>420</v>
      </c>
    </row>
    <row r="824" spans="1:23">
      <c r="A824" s="3" t="s">
        <v>1097</v>
      </c>
      <c r="B824" s="30">
        <f>IF(ISNA(VLOOKUP($A824,' Taxi out times'!$B$2:$C$483, 2, 0)), 'ICAO LTO Cycle times'!$D$7,VLOOKUP($A824,' Taxi out times'!$B$2:$C$483, 2, 0)*60)</f>
        <v>1140</v>
      </c>
      <c r="C824" s="30">
        <f>IF(ISNA(VLOOKUP($A824,' Taxi out times'!$B$484:$C$1071, 2, 0)), 'ICAO LTO Cycle times'!$D$7,VLOOKUP($A824,' Taxi out times'!$B$484:$C$1071, 2, 0)*60)</f>
        <v>1140</v>
      </c>
      <c r="D824" s="30">
        <f>IF(ISNA(VLOOKUP($A824,' Taxi out times'!$B$1072:$C$1692, 2, 0)), 'ICAO LTO Cycle times'!$D$7,VLOOKUP($A824,' Taxi out times'!$B$1072:$C$1692, 2, 0)*60)</f>
        <v>1140</v>
      </c>
      <c r="E824" s="30">
        <f>IF(ISNA(VLOOKUP($A824,' Taxi out times'!$B$1693:$C$2329, 2, 0)), 'ICAO LTO Cycle times'!$D$7,VLOOKUP($A824,' Taxi out times'!$B$1693:$C$2329, 2, 0)*60)</f>
        <v>1140</v>
      </c>
      <c r="F824" s="30">
        <f>IF(ISNA(VLOOKUP($A824,' Taxi out times'!$B$2330:$C$2997, 2, 0)), 'ICAO LTO Cycle times'!$D$7,VLOOKUP($A824,' Taxi out times'!$B$2330:$C$2997, 2, 0)*60)</f>
        <v>1140</v>
      </c>
      <c r="G824" s="30">
        <f>IF(ISNA(VLOOKUP($A824,' Taxi out times'!$B$2998:$C$3661, 2, 0)), 'ICAO LTO Cycle times'!$D$7,VLOOKUP($A824,' Taxi out times'!$B$2998:$C$3661, 2, 0)*60)</f>
        <v>1140</v>
      </c>
      <c r="H824" s="30">
        <f>IF(ISNA(VLOOKUP($A824,' Taxi out times'!$B$3662:$C$4362, 2, 0)), 'ICAO LTO Cycle times'!$D$7,VLOOKUP($A824,' Taxi out times'!$B$3662:$C$4362, 2, 0)*60)</f>
        <v>697.10659898477161</v>
      </c>
      <c r="I824" s="30">
        <f>IF(ISNA(VLOOKUP($A824,' Taxi out times'!$B$4363:$C$5052, 2, 0)), 'ICAO LTO Cycle times'!$D$7,VLOOKUP($A824,' Taxi out times'!$B$4363:$C$5052, 2, 0)*60)</f>
        <v>674.93175614194718</v>
      </c>
      <c r="J824" s="30">
        <f>IF(ISNA(VLOOKUP($A824,' Taxi out times'!$B$5053:$C$5713, 2, 0)), 'ICAO LTO Cycle times'!$D$7,VLOOKUP($A824,' Taxi out times'!$B$5053:$C$5713, 2, 0)*60)</f>
        <v>784.0993788819876</v>
      </c>
      <c r="K824" s="30">
        <f>IF(ISNA(VLOOKUP($A824,' Taxi out times'!$B$5714:$C$6466, 2, 0)), 'ICAO LTO Cycle times'!$D$7,VLOOKUP($A824,' Taxi out times'!$B$5713:$C$6466, 2, 0)*60)</f>
        <v>729.85598559855987</v>
      </c>
      <c r="L824" s="30">
        <f>IF(ISNA(VLOOKUP($A824,' Taxi out times'!$B$6467:$C$7195, 2, 0)), 'ICAO LTO Cycle times'!$D$7,VLOOKUP($A824,' Taxi out times'!$B$6467:$C$7195, 2, 0)*60)</f>
        <v>722.41448692152926</v>
      </c>
      <c r="M824" s="30">
        <f>IF(ISNA(VLOOKUP($A824,'Taxi in times'!$B$2:$C$483, 2, 0)), 'ICAO LTO Cycle times'!$D$8,VLOOKUP($A824,'Taxi in times'!$B$2:$C$483, 2, 0)*60)</f>
        <v>420</v>
      </c>
      <c r="N824" s="30">
        <f>IF(ISNA(VLOOKUP($A824,'Taxi in times'!$B$483:$C$1074, 2, 0)), 'ICAO LTO Cycle times'!$D$8,VLOOKUP($A824,'Taxi in times'!$B$483:$C$1074, 2, 0)*60)</f>
        <v>420</v>
      </c>
      <c r="O824" s="30">
        <f>IF(ISNA(VLOOKUP($A824,'Taxi in times'!$B$1074:$C$1700, 2, 0)), 'ICAO LTO Cycle times'!$D$8,VLOOKUP($A824,'Taxi in times'!$B$1074:$C$1700, 2, 0)*60)</f>
        <v>420</v>
      </c>
      <c r="P824" s="30">
        <f>IF(ISNA(VLOOKUP($A824,'Taxi in times'!$B$1700:$C$2346, 2, 0)), 'ICAO LTO Cycle times'!$D$8,VLOOKUP($A824,'Taxi in times'!$B$1700:$C$2346, 2, 0)*60)</f>
        <v>420</v>
      </c>
      <c r="Q824" s="30">
        <f>IF(ISNA(VLOOKUP($A824,'Taxi in times'!$B$2346:$C$3020, 2, 0)), 'ICAO LTO Cycle times'!$D$8,VLOOKUP($A824,'Taxi in times'!$B$2346:$C$3020, 2, 0)*60)</f>
        <v>420</v>
      </c>
      <c r="R824" s="30">
        <f>IF(ISNA(VLOOKUP($A824,'Taxi in times'!$B$3020:$C$3684, 2, 0)), 'ICAO LTO Cycle times'!$D$8,VLOOKUP($A824,'Taxi in times'!$B$3020:$C$3684, 2, 0)*60)</f>
        <v>420</v>
      </c>
      <c r="S824" s="30">
        <f>IF(ISNA(VLOOKUP($A824,'Taxi in times'!$B$3684:$C$4389, 2, 0)), 'ICAO LTO Cycle times'!$D$8,VLOOKUP($A824,'Taxi in times'!$B$3684:$C$4389, 2, 0)*60)</f>
        <v>418.8354430379747</v>
      </c>
      <c r="T824" s="30">
        <f>IF(ISNA(VLOOKUP($A824,'Taxi in times'!$B$4389:$C$5084, 2, 0)), 'ICAO LTO Cycle times'!$D$8,VLOOKUP($A824,'Taxi in times'!$B$4389:$C$5084, 2, 0)*60)</f>
        <v>414.7683923705722</v>
      </c>
      <c r="U824" s="30">
        <f>IF(ISNA(VLOOKUP($A824,'Taxi in times'!$B$5085:$C$5749, 2, 0)), 'ICAO LTO Cycle times'!$D$8,VLOOKUP($A824,'Taxi in times'!$B$5085:$C$5749, 2, 0)*60)</f>
        <v>426.77530410833145</v>
      </c>
      <c r="V824" s="30">
        <f>IF(ISNA(VLOOKUP($A824,'Taxi in times'!$B$5750:$C$6509, 2, 0)), 'ICAO LTO Cycle times'!$D$8,VLOOKUP($A824,'Taxi in times'!$B$5750:$C$6509, 2, 0)*60)</f>
        <v>425.57200538358006</v>
      </c>
      <c r="W824" s="30">
        <f>IF(ISNA(VLOOKUP($A824,'Taxi in times'!$B$6510:$C$7239, 2, 0)), 'ICAO LTO Cycle times'!$D$8,VLOOKUP($A824,'Taxi in times'!$B$6510:$C$7239, 2, 0)*60)</f>
        <v>444.22459893048125</v>
      </c>
    </row>
    <row r="825" spans="1:23">
      <c r="A825" s="3" t="s">
        <v>991</v>
      </c>
      <c r="B825" s="30">
        <f>IF(ISNA(VLOOKUP($A825,' Taxi out times'!$B$2:$C$483, 2, 0)), 'ICAO LTO Cycle times'!$D$7,VLOOKUP($A825,' Taxi out times'!$B$2:$C$483, 2, 0)*60)</f>
        <v>454.41176470588232</v>
      </c>
      <c r="C825" s="30">
        <f>IF(ISNA(VLOOKUP($A825,' Taxi out times'!$B$484:$C$1071, 2, 0)), 'ICAO LTO Cycle times'!$D$7,VLOOKUP($A825,' Taxi out times'!$B$484:$C$1071, 2, 0)*60)</f>
        <v>556.6875</v>
      </c>
      <c r="D825" s="30">
        <f>IF(ISNA(VLOOKUP($A825,' Taxi out times'!$B$1072:$C$1692, 2, 0)), 'ICAO LTO Cycle times'!$D$7,VLOOKUP($A825,' Taxi out times'!$B$1072:$C$1692, 2, 0)*60)</f>
        <v>556.37931034482756</v>
      </c>
      <c r="E825" s="30">
        <f>IF(ISNA(VLOOKUP($A825,' Taxi out times'!$B$1693:$C$2329, 2, 0)), 'ICAO LTO Cycle times'!$D$7,VLOOKUP($A825,' Taxi out times'!$B$1693:$C$2329, 2, 0)*60)</f>
        <v>581</v>
      </c>
      <c r="F825" s="30">
        <f>IF(ISNA(VLOOKUP($A825,' Taxi out times'!$B$2330:$C$2997, 2, 0)), 'ICAO LTO Cycle times'!$D$7,VLOOKUP($A825,' Taxi out times'!$B$2330:$C$2997, 2, 0)*60)</f>
        <v>534.36178543461233</v>
      </c>
      <c r="G825" s="30">
        <f>IF(ISNA(VLOOKUP($A825,' Taxi out times'!$B$2998:$C$3661, 2, 0)), 'ICAO LTO Cycle times'!$D$7,VLOOKUP($A825,' Taxi out times'!$B$2998:$C$3661, 2, 0)*60)</f>
        <v>536.12371134020623</v>
      </c>
      <c r="H825" s="30">
        <f>IF(ISNA(VLOOKUP($A825,' Taxi out times'!$B$3662:$C$4362, 2, 0)), 'ICAO LTO Cycle times'!$D$7,VLOOKUP($A825,' Taxi out times'!$B$3662:$C$4362, 2, 0)*60)</f>
        <v>478.38235294117646</v>
      </c>
      <c r="I825" s="30">
        <f>IF(ISNA(VLOOKUP($A825,' Taxi out times'!$B$4363:$C$5052, 2, 0)), 'ICAO LTO Cycle times'!$D$7,VLOOKUP($A825,' Taxi out times'!$B$4363:$C$5052, 2, 0)*60)</f>
        <v>566.37781629116125</v>
      </c>
      <c r="J825" s="30">
        <f>IF(ISNA(VLOOKUP($A825,' Taxi out times'!$B$5053:$C$5713, 2, 0)), 'ICAO LTO Cycle times'!$D$7,VLOOKUP($A825,' Taxi out times'!$B$5053:$C$5713, 2, 0)*60)</f>
        <v>625.78064516129029</v>
      </c>
      <c r="K825" s="30">
        <f>IF(ISNA(VLOOKUP($A825,' Taxi out times'!$B$5714:$C$6466, 2, 0)), 'ICAO LTO Cycle times'!$D$7,VLOOKUP($A825,' Taxi out times'!$B$5713:$C$6466, 2, 0)*60)</f>
        <v>626.99490662139226</v>
      </c>
      <c r="L825" s="30">
        <f>IF(ISNA(VLOOKUP($A825,' Taxi out times'!$B$6467:$C$7195, 2, 0)), 'ICAO LTO Cycle times'!$D$7,VLOOKUP($A825,' Taxi out times'!$B$6467:$C$7195, 2, 0)*60)</f>
        <v>639.86809563066777</v>
      </c>
      <c r="M825" s="30">
        <f>IF(ISNA(VLOOKUP($A825,'Taxi in times'!$B$2:$C$483, 2, 0)), 'ICAO LTO Cycle times'!$D$8,VLOOKUP($A825,'Taxi in times'!$B$2:$C$483, 2, 0)*60)</f>
        <v>278.65384615384613</v>
      </c>
      <c r="N825" s="30">
        <f>IF(ISNA(VLOOKUP($A825,'Taxi in times'!$B$483:$C$1074, 2, 0)), 'ICAO LTO Cycle times'!$D$8,VLOOKUP($A825,'Taxi in times'!$B$483:$C$1074, 2, 0)*60)</f>
        <v>409.51638065522621</v>
      </c>
      <c r="O825" s="30">
        <f>IF(ISNA(VLOOKUP($A825,'Taxi in times'!$B$1074:$C$1700, 2, 0)), 'ICAO LTO Cycle times'!$D$8,VLOOKUP($A825,'Taxi in times'!$B$1074:$C$1700, 2, 0)*60)</f>
        <v>350.80229226361035</v>
      </c>
      <c r="P825" s="30">
        <f>IF(ISNA(VLOOKUP($A825,'Taxi in times'!$B$1700:$C$2346, 2, 0)), 'ICAO LTO Cycle times'!$D$8,VLOOKUP($A825,'Taxi in times'!$B$1700:$C$2346, 2, 0)*60)</f>
        <v>322.60387811634348</v>
      </c>
      <c r="Q825" s="30">
        <f>IF(ISNA(VLOOKUP($A825,'Taxi in times'!$B$2346:$C$3020, 2, 0)), 'ICAO LTO Cycle times'!$D$8,VLOOKUP($A825,'Taxi in times'!$B$2346:$C$3020, 2, 0)*60)</f>
        <v>298.16758026624905</v>
      </c>
      <c r="R825" s="30">
        <f>IF(ISNA(VLOOKUP($A825,'Taxi in times'!$B$3020:$C$3684, 2, 0)), 'ICAO LTO Cycle times'!$D$8,VLOOKUP($A825,'Taxi in times'!$B$3020:$C$3684, 2, 0)*60)</f>
        <v>281.29655172413794</v>
      </c>
      <c r="S825" s="30">
        <f>IF(ISNA(VLOOKUP($A825,'Taxi in times'!$B$3684:$C$4389, 2, 0)), 'ICAO LTO Cycle times'!$D$8,VLOOKUP($A825,'Taxi in times'!$B$3684:$C$4389, 2, 0)*60)</f>
        <v>249.79591836734696</v>
      </c>
      <c r="T825" s="30">
        <f>IF(ISNA(VLOOKUP($A825,'Taxi in times'!$B$4389:$C$5084, 2, 0)), 'ICAO LTO Cycle times'!$D$8,VLOOKUP($A825,'Taxi in times'!$B$4389:$C$5084, 2, 0)*60)</f>
        <v>267.61739130434785</v>
      </c>
      <c r="U825" s="30">
        <f>IF(ISNA(VLOOKUP($A825,'Taxi in times'!$B$5085:$C$5749, 2, 0)), 'ICAO LTO Cycle times'!$D$8,VLOOKUP($A825,'Taxi in times'!$B$5085:$C$5749, 2, 0)*60)</f>
        <v>252.63358778625954</v>
      </c>
      <c r="V825" s="30">
        <f>IF(ISNA(VLOOKUP($A825,'Taxi in times'!$B$5750:$C$6509, 2, 0)), 'ICAO LTO Cycle times'!$D$8,VLOOKUP($A825,'Taxi in times'!$B$5750:$C$6509, 2, 0)*60)</f>
        <v>248.97959183673467</v>
      </c>
      <c r="W825" s="30">
        <f>IF(ISNA(VLOOKUP($A825,'Taxi in times'!$B$6510:$C$7239, 2, 0)), 'ICAO LTO Cycle times'!$D$8,VLOOKUP($A825,'Taxi in times'!$B$6510:$C$7239, 2, 0)*60)</f>
        <v>223.90123456790124</v>
      </c>
    </row>
    <row r="826" spans="1:23">
      <c r="A826" s="3" t="s">
        <v>992</v>
      </c>
      <c r="B826" s="30">
        <f>IF(ISNA(VLOOKUP($A826,' Taxi out times'!$B$2:$C$483, 2, 0)), 'ICAO LTO Cycle times'!$D$7,VLOOKUP($A826,' Taxi out times'!$B$2:$C$483, 2, 0)*60)</f>
        <v>505.41666666666663</v>
      </c>
      <c r="C826" s="30">
        <f>IF(ISNA(VLOOKUP($A826,' Taxi out times'!$B$484:$C$1071, 2, 0)), 'ICAO LTO Cycle times'!$D$7,VLOOKUP($A826,' Taxi out times'!$B$484:$C$1071, 2, 0)*60)</f>
        <v>611.97406340057637</v>
      </c>
      <c r="D826" s="30">
        <f>IF(ISNA(VLOOKUP($A826,' Taxi out times'!$B$1072:$C$1692, 2, 0)), 'ICAO LTO Cycle times'!$D$7,VLOOKUP($A826,' Taxi out times'!$B$1072:$C$1692, 2, 0)*60)</f>
        <v>638.95522388059703</v>
      </c>
      <c r="E826" s="30">
        <f>IF(ISNA(VLOOKUP($A826,' Taxi out times'!$B$1693:$C$2329, 2, 0)), 'ICAO LTO Cycle times'!$D$7,VLOOKUP($A826,' Taxi out times'!$B$1693:$C$2329, 2, 0)*60)</f>
        <v>635.18961038961038</v>
      </c>
      <c r="F826" s="30">
        <f>IF(ISNA(VLOOKUP($A826,' Taxi out times'!$B$2330:$C$2997, 2, 0)), 'ICAO LTO Cycle times'!$D$7,VLOOKUP($A826,' Taxi out times'!$B$2330:$C$2997, 2, 0)*60)</f>
        <v>661.55642023346309</v>
      </c>
      <c r="G826" s="30">
        <f>IF(ISNA(VLOOKUP($A826,' Taxi out times'!$B$2998:$C$3661, 2, 0)), 'ICAO LTO Cycle times'!$D$7,VLOOKUP($A826,' Taxi out times'!$B$2998:$C$3661, 2, 0)*60)</f>
        <v>613.13636363636363</v>
      </c>
      <c r="H826" s="30">
        <f>IF(ISNA(VLOOKUP($A826,' Taxi out times'!$B$3662:$C$4362, 2, 0)), 'ICAO LTO Cycle times'!$D$7,VLOOKUP($A826,' Taxi out times'!$B$3662:$C$4362, 2, 0)*60)</f>
        <v>549.00464156781845</v>
      </c>
      <c r="I826" s="30">
        <f>IF(ISNA(VLOOKUP($A826,' Taxi out times'!$B$4363:$C$5052, 2, 0)), 'ICAO LTO Cycle times'!$D$7,VLOOKUP($A826,' Taxi out times'!$B$4363:$C$5052, 2, 0)*60)</f>
        <v>572.03153988868269</v>
      </c>
      <c r="J826" s="30">
        <f>IF(ISNA(VLOOKUP($A826,' Taxi out times'!$B$5053:$C$5713, 2, 0)), 'ICAO LTO Cycle times'!$D$7,VLOOKUP($A826,' Taxi out times'!$B$5053:$C$5713, 2, 0)*60)</f>
        <v>535.87605633802821</v>
      </c>
      <c r="K826" s="30">
        <f>IF(ISNA(VLOOKUP($A826,' Taxi out times'!$B$5714:$C$6466, 2, 0)), 'ICAO LTO Cycle times'!$D$7,VLOOKUP($A826,' Taxi out times'!$B$5713:$C$6466, 2, 0)*60)</f>
        <v>483.1742738589212</v>
      </c>
      <c r="L826" s="30">
        <f>IF(ISNA(VLOOKUP($A826,' Taxi out times'!$B$6467:$C$7195, 2, 0)), 'ICAO LTO Cycle times'!$D$7,VLOOKUP($A826,' Taxi out times'!$B$6467:$C$7195, 2, 0)*60)</f>
        <v>463.42478713339642</v>
      </c>
      <c r="M826" s="30">
        <f>IF(ISNA(VLOOKUP($A826,'Taxi in times'!$B$2:$C$483, 2, 0)), 'ICAO LTO Cycle times'!$D$8,VLOOKUP($A826,'Taxi in times'!$B$2:$C$483, 2, 0)*60)</f>
        <v>306.48648648648646</v>
      </c>
      <c r="N826" s="30">
        <f>IF(ISNA(VLOOKUP($A826,'Taxi in times'!$B$483:$C$1074, 2, 0)), 'ICAO LTO Cycle times'!$D$8,VLOOKUP($A826,'Taxi in times'!$B$483:$C$1074, 2, 0)*60)</f>
        <v>395.56521739130437</v>
      </c>
      <c r="O826" s="30">
        <f>IF(ISNA(VLOOKUP($A826,'Taxi in times'!$B$1074:$C$1700, 2, 0)), 'ICAO LTO Cycle times'!$D$8,VLOOKUP($A826,'Taxi in times'!$B$1074:$C$1700, 2, 0)*60)</f>
        <v>417.73283661522083</v>
      </c>
      <c r="P826" s="30">
        <f>IF(ISNA(VLOOKUP($A826,'Taxi in times'!$B$1700:$C$2346, 2, 0)), 'ICAO LTO Cycle times'!$D$8,VLOOKUP($A826,'Taxi in times'!$B$1700:$C$2346, 2, 0)*60)</f>
        <v>416.04976671850704</v>
      </c>
      <c r="Q826" s="30">
        <f>IF(ISNA(VLOOKUP($A826,'Taxi in times'!$B$2346:$C$3020, 2, 0)), 'ICAO LTO Cycle times'!$D$8,VLOOKUP($A826,'Taxi in times'!$B$2346:$C$3020, 2, 0)*60)</f>
        <v>409.52811893988365</v>
      </c>
      <c r="R826" s="30">
        <f>IF(ISNA(VLOOKUP($A826,'Taxi in times'!$B$3020:$C$3684, 2, 0)), 'ICAO LTO Cycle times'!$D$8,VLOOKUP($A826,'Taxi in times'!$B$3020:$C$3684, 2, 0)*60)</f>
        <v>407.26568551510456</v>
      </c>
      <c r="S826" s="30">
        <f>IF(ISNA(VLOOKUP($A826,'Taxi in times'!$B$3684:$C$4389, 2, 0)), 'ICAO LTO Cycle times'!$D$8,VLOOKUP($A826,'Taxi in times'!$B$3684:$C$4389, 2, 0)*60)</f>
        <v>408.35587929240376</v>
      </c>
      <c r="T826" s="30">
        <f>IF(ISNA(VLOOKUP($A826,'Taxi in times'!$B$4389:$C$5084, 2, 0)), 'ICAO LTO Cycle times'!$D$8,VLOOKUP($A826,'Taxi in times'!$B$4389:$C$5084, 2, 0)*60)</f>
        <v>391.78454332552695</v>
      </c>
      <c r="U826" s="30">
        <f>IF(ISNA(VLOOKUP($A826,'Taxi in times'!$B$5085:$C$5749, 2, 0)), 'ICAO LTO Cycle times'!$D$8,VLOOKUP($A826,'Taxi in times'!$B$5085:$C$5749, 2, 0)*60)</f>
        <v>367.10836608646827</v>
      </c>
      <c r="V826" s="30">
        <f>IF(ISNA(VLOOKUP($A826,'Taxi in times'!$B$5750:$C$6509, 2, 0)), 'ICAO LTO Cycle times'!$D$8,VLOOKUP($A826,'Taxi in times'!$B$5750:$C$6509, 2, 0)*60)</f>
        <v>376.99170124481327</v>
      </c>
      <c r="W826" s="30">
        <f>IF(ISNA(VLOOKUP($A826,'Taxi in times'!$B$6510:$C$7239, 2, 0)), 'ICAO LTO Cycle times'!$D$8,VLOOKUP($A826,'Taxi in times'!$B$6510:$C$7239, 2, 0)*60)</f>
        <v>382.55681818181819</v>
      </c>
    </row>
    <row r="827" spans="1:23">
      <c r="A827" s="3" t="s">
        <v>993</v>
      </c>
      <c r="B827" s="30">
        <f>IF(ISNA(VLOOKUP($A827,' Taxi out times'!$B$2:$C$483, 2, 0)), 'ICAO LTO Cycle times'!$D$7,VLOOKUP($A827,' Taxi out times'!$B$2:$C$483, 2, 0)*60)</f>
        <v>1050.5454545454545</v>
      </c>
      <c r="C827" s="30">
        <f>IF(ISNA(VLOOKUP($A827,' Taxi out times'!$B$484:$C$1071, 2, 0)), 'ICAO LTO Cycle times'!$D$7,VLOOKUP($A827,' Taxi out times'!$B$484:$C$1071, 2, 0)*60)</f>
        <v>1019.5033112582781</v>
      </c>
      <c r="D827" s="30">
        <f>IF(ISNA(VLOOKUP($A827,' Taxi out times'!$B$1072:$C$1692, 2, 0)), 'ICAO LTO Cycle times'!$D$7,VLOOKUP($A827,' Taxi out times'!$B$1072:$C$1692, 2, 0)*60)</f>
        <v>790.39209332469215</v>
      </c>
      <c r="E827" s="30">
        <f>IF(ISNA(VLOOKUP($A827,' Taxi out times'!$B$1693:$C$2329, 2, 0)), 'ICAO LTO Cycle times'!$D$7,VLOOKUP($A827,' Taxi out times'!$B$1693:$C$2329, 2, 0)*60)</f>
        <v>806.12479474548445</v>
      </c>
      <c r="F827" s="30">
        <f>IF(ISNA(VLOOKUP($A827,' Taxi out times'!$B$2330:$C$2997, 2, 0)), 'ICAO LTO Cycle times'!$D$7,VLOOKUP($A827,' Taxi out times'!$B$2330:$C$2997, 2, 0)*60)</f>
        <v>809.66344294003864</v>
      </c>
      <c r="G827" s="30">
        <f>IF(ISNA(VLOOKUP($A827,' Taxi out times'!$B$2998:$C$3661, 2, 0)), 'ICAO LTO Cycle times'!$D$7,VLOOKUP($A827,' Taxi out times'!$B$2998:$C$3661, 2, 0)*60)</f>
        <v>970.25759323337184</v>
      </c>
      <c r="H827" s="30">
        <f>IF(ISNA(VLOOKUP($A827,' Taxi out times'!$B$3662:$C$4362, 2, 0)), 'ICAO LTO Cycle times'!$D$7,VLOOKUP($A827,' Taxi out times'!$B$3662:$C$4362, 2, 0)*60)</f>
        <v>838.88150083115659</v>
      </c>
      <c r="I827" s="30">
        <f>IF(ISNA(VLOOKUP($A827,' Taxi out times'!$B$4363:$C$5052, 2, 0)), 'ICAO LTO Cycle times'!$D$7,VLOOKUP($A827,' Taxi out times'!$B$4363:$C$5052, 2, 0)*60)</f>
        <v>880.86356554640554</v>
      </c>
      <c r="J827" s="30">
        <f>IF(ISNA(VLOOKUP($A827,' Taxi out times'!$B$5053:$C$5713, 2, 0)), 'ICAO LTO Cycle times'!$D$7,VLOOKUP($A827,' Taxi out times'!$B$5053:$C$5713, 2, 0)*60)</f>
        <v>893.0628094359771</v>
      </c>
      <c r="K827" s="30">
        <f>IF(ISNA(VLOOKUP($A827,' Taxi out times'!$B$5714:$C$6466, 2, 0)), 'ICAO LTO Cycle times'!$D$7,VLOOKUP($A827,' Taxi out times'!$B$5713:$C$6466, 2, 0)*60)</f>
        <v>781.28795462128789</v>
      </c>
      <c r="L827" s="30">
        <f>IF(ISNA(VLOOKUP($A827,' Taxi out times'!$B$6467:$C$7195, 2, 0)), 'ICAO LTO Cycle times'!$D$7,VLOOKUP($A827,' Taxi out times'!$B$6467:$C$7195, 2, 0)*60)</f>
        <v>740.43490539395657</v>
      </c>
      <c r="M827" s="30">
        <f>IF(ISNA(VLOOKUP($A827,'Taxi in times'!$B$2:$C$483, 2, 0)), 'ICAO LTO Cycle times'!$D$8,VLOOKUP($A827,'Taxi in times'!$B$2:$C$483, 2, 0)*60)</f>
        <v>578.2888540031397</v>
      </c>
      <c r="N827" s="30">
        <f>IF(ISNA(VLOOKUP($A827,'Taxi in times'!$B$483:$C$1074, 2, 0)), 'ICAO LTO Cycle times'!$D$8,VLOOKUP($A827,'Taxi in times'!$B$483:$C$1074, 2, 0)*60)</f>
        <v>578.69181874102935</v>
      </c>
      <c r="O827" s="30">
        <f>IF(ISNA(VLOOKUP($A827,'Taxi in times'!$B$1074:$C$1700, 2, 0)), 'ICAO LTO Cycle times'!$D$8,VLOOKUP($A827,'Taxi in times'!$B$1074:$C$1700, 2, 0)*60)</f>
        <v>432.41712262632763</v>
      </c>
      <c r="P827" s="30">
        <f>IF(ISNA(VLOOKUP($A827,'Taxi in times'!$B$1700:$C$2346, 2, 0)), 'ICAO LTO Cycle times'!$D$8,VLOOKUP($A827,'Taxi in times'!$B$1700:$C$2346, 2, 0)*60)</f>
        <v>409.32896890343699</v>
      </c>
      <c r="Q827" s="30">
        <f>IF(ISNA(VLOOKUP($A827,'Taxi in times'!$B$2346:$C$3020, 2, 0)), 'ICAO LTO Cycle times'!$D$8,VLOOKUP($A827,'Taxi in times'!$B$2346:$C$3020, 2, 0)*60)</f>
        <v>425.42294322132096</v>
      </c>
      <c r="R827" s="30">
        <f>IF(ISNA(VLOOKUP($A827,'Taxi in times'!$B$3020:$C$3684, 2, 0)), 'ICAO LTO Cycle times'!$D$8,VLOOKUP($A827,'Taxi in times'!$B$3020:$C$3684, 2, 0)*60)</f>
        <v>488.84551175035313</v>
      </c>
      <c r="S827" s="30">
        <f>IF(ISNA(VLOOKUP($A827,'Taxi in times'!$B$3684:$C$4389, 2, 0)), 'ICAO LTO Cycle times'!$D$8,VLOOKUP($A827,'Taxi in times'!$B$3684:$C$4389, 2, 0)*60)</f>
        <v>461.16684453930981</v>
      </c>
      <c r="T827" s="30">
        <f>IF(ISNA(VLOOKUP($A827,'Taxi in times'!$B$4389:$C$5084, 2, 0)), 'ICAO LTO Cycle times'!$D$8,VLOOKUP($A827,'Taxi in times'!$B$4389:$C$5084, 2, 0)*60)</f>
        <v>502.4525158280573</v>
      </c>
      <c r="U827" s="30">
        <f>IF(ISNA(VLOOKUP($A827,'Taxi in times'!$B$5085:$C$5749, 2, 0)), 'ICAO LTO Cycle times'!$D$8,VLOOKUP($A827,'Taxi in times'!$B$5085:$C$5749, 2, 0)*60)</f>
        <v>537.67862350539508</v>
      </c>
      <c r="V827" s="30">
        <f>IF(ISNA(VLOOKUP($A827,'Taxi in times'!$B$5750:$C$6509, 2, 0)), 'ICAO LTO Cycle times'!$D$8,VLOOKUP($A827,'Taxi in times'!$B$5750:$C$6509, 2, 0)*60)</f>
        <v>372.98288508557459</v>
      </c>
      <c r="W827" s="30">
        <f>IF(ISNA(VLOOKUP($A827,'Taxi in times'!$B$6510:$C$7239, 2, 0)), 'ICAO LTO Cycle times'!$D$8,VLOOKUP($A827,'Taxi in times'!$B$6510:$C$7239, 2, 0)*60)</f>
        <v>329.38118112461149</v>
      </c>
    </row>
    <row r="828" spans="1:23">
      <c r="A828" s="3" t="s">
        <v>1183</v>
      </c>
      <c r="B828" s="30">
        <f>IF(ISNA(VLOOKUP($A828,' Taxi out times'!$B$2:$C$483, 2, 0)), 'ICAO LTO Cycle times'!$D$7,VLOOKUP($A828,' Taxi out times'!$B$2:$C$483, 2, 0)*60)</f>
        <v>1140</v>
      </c>
      <c r="C828" s="30">
        <f>IF(ISNA(VLOOKUP($A828,' Taxi out times'!$B$484:$C$1071, 2, 0)), 'ICAO LTO Cycle times'!$D$7,VLOOKUP($A828,' Taxi out times'!$B$484:$C$1071, 2, 0)*60)</f>
        <v>1140</v>
      </c>
      <c r="D828" s="30">
        <f>IF(ISNA(VLOOKUP($A828,' Taxi out times'!$B$1072:$C$1692, 2, 0)), 'ICAO LTO Cycle times'!$D$7,VLOOKUP($A828,' Taxi out times'!$B$1072:$C$1692, 2, 0)*60)</f>
        <v>417.94871794871796</v>
      </c>
      <c r="E828" s="30">
        <f>IF(ISNA(VLOOKUP($A828,' Taxi out times'!$B$1693:$C$2329, 2, 0)), 'ICAO LTO Cycle times'!$D$7,VLOOKUP($A828,' Taxi out times'!$B$1693:$C$2329, 2, 0)*60)</f>
        <v>356.97247706422019</v>
      </c>
      <c r="F828" s="30">
        <f>IF(ISNA(VLOOKUP($A828,' Taxi out times'!$B$2330:$C$2997, 2, 0)), 'ICAO LTO Cycle times'!$D$7,VLOOKUP($A828,' Taxi out times'!$B$2330:$C$2997, 2, 0)*60)</f>
        <v>1140</v>
      </c>
      <c r="G828" s="30">
        <f>IF(ISNA(VLOOKUP($A828,' Taxi out times'!$B$2998:$C$3661, 2, 0)), 'ICAO LTO Cycle times'!$D$7,VLOOKUP($A828,' Taxi out times'!$B$2998:$C$3661, 2, 0)*60)</f>
        <v>1140</v>
      </c>
      <c r="H828" s="30">
        <f>IF(ISNA(VLOOKUP($A828,' Taxi out times'!$B$3662:$C$4362, 2, 0)), 'ICAO LTO Cycle times'!$D$7,VLOOKUP($A828,' Taxi out times'!$B$3662:$C$4362, 2, 0)*60)</f>
        <v>1140</v>
      </c>
      <c r="I828" s="30">
        <f>IF(ISNA(VLOOKUP($A828,' Taxi out times'!$B$4363:$C$5052, 2, 0)), 'ICAO LTO Cycle times'!$D$7,VLOOKUP($A828,' Taxi out times'!$B$4363:$C$5052, 2, 0)*60)</f>
        <v>1140</v>
      </c>
      <c r="J828" s="30">
        <f>IF(ISNA(VLOOKUP($A828,' Taxi out times'!$B$5053:$C$5713, 2, 0)), 'ICAO LTO Cycle times'!$D$7,VLOOKUP($A828,' Taxi out times'!$B$5053:$C$5713, 2, 0)*60)</f>
        <v>1140</v>
      </c>
      <c r="K828" s="30">
        <f>IF(ISNA(VLOOKUP($A828,' Taxi out times'!$B$5714:$C$6466, 2, 0)), 'ICAO LTO Cycle times'!$D$7,VLOOKUP($A828,' Taxi out times'!$B$5713:$C$6466, 2, 0)*60)</f>
        <v>1140</v>
      </c>
      <c r="L828" s="30">
        <f>IF(ISNA(VLOOKUP($A828,' Taxi out times'!$B$6467:$C$7195, 2, 0)), 'ICAO LTO Cycle times'!$D$7,VLOOKUP($A828,' Taxi out times'!$B$6467:$C$7195, 2, 0)*60)</f>
        <v>1140</v>
      </c>
      <c r="M828" s="30">
        <f>IF(ISNA(VLOOKUP($A828,'Taxi in times'!$B$2:$C$483, 2, 0)), 'ICAO LTO Cycle times'!$D$8,VLOOKUP($A828,'Taxi in times'!$B$2:$C$483, 2, 0)*60)</f>
        <v>420</v>
      </c>
      <c r="N828" s="30">
        <f>IF(ISNA(VLOOKUP($A828,'Taxi in times'!$B$483:$C$1074, 2, 0)), 'ICAO LTO Cycle times'!$D$8,VLOOKUP($A828,'Taxi in times'!$B$483:$C$1074, 2, 0)*60)</f>
        <v>420</v>
      </c>
      <c r="O828" s="30">
        <f>IF(ISNA(VLOOKUP($A828,'Taxi in times'!$B$1074:$C$1700, 2, 0)), 'ICAO LTO Cycle times'!$D$8,VLOOKUP($A828,'Taxi in times'!$B$1074:$C$1700, 2, 0)*60)</f>
        <v>420</v>
      </c>
      <c r="P828" s="30">
        <f>IF(ISNA(VLOOKUP($A828,'Taxi in times'!$B$1700:$C$2346, 2, 0)), 'ICAO LTO Cycle times'!$D$8,VLOOKUP($A828,'Taxi in times'!$B$1700:$C$2346, 2, 0)*60)</f>
        <v>162.37762237762237</v>
      </c>
      <c r="Q828" s="30">
        <f>IF(ISNA(VLOOKUP($A828,'Taxi in times'!$B$2346:$C$3020, 2, 0)), 'ICAO LTO Cycle times'!$D$8,VLOOKUP($A828,'Taxi in times'!$B$2346:$C$3020, 2, 0)*60)</f>
        <v>420</v>
      </c>
      <c r="R828" s="30">
        <f>IF(ISNA(VLOOKUP($A828,'Taxi in times'!$B$3020:$C$3684, 2, 0)), 'ICAO LTO Cycle times'!$D$8,VLOOKUP($A828,'Taxi in times'!$B$3020:$C$3684, 2, 0)*60)</f>
        <v>420</v>
      </c>
      <c r="S828" s="30">
        <f>IF(ISNA(VLOOKUP($A828,'Taxi in times'!$B$3684:$C$4389, 2, 0)), 'ICAO LTO Cycle times'!$D$8,VLOOKUP($A828,'Taxi in times'!$B$3684:$C$4389, 2, 0)*60)</f>
        <v>420</v>
      </c>
      <c r="T828" s="30">
        <f>IF(ISNA(VLOOKUP($A828,'Taxi in times'!$B$4389:$C$5084, 2, 0)), 'ICAO LTO Cycle times'!$D$8,VLOOKUP($A828,'Taxi in times'!$B$4389:$C$5084, 2, 0)*60)</f>
        <v>420</v>
      </c>
      <c r="U828" s="30">
        <f>IF(ISNA(VLOOKUP($A828,'Taxi in times'!$B$5085:$C$5749, 2, 0)), 'ICAO LTO Cycle times'!$D$8,VLOOKUP($A828,'Taxi in times'!$B$5085:$C$5749, 2, 0)*60)</f>
        <v>420</v>
      </c>
      <c r="V828" s="30">
        <f>IF(ISNA(VLOOKUP($A828,'Taxi in times'!$B$5750:$C$6509, 2, 0)), 'ICAO LTO Cycle times'!$D$8,VLOOKUP($A828,'Taxi in times'!$B$5750:$C$6509, 2, 0)*60)</f>
        <v>420</v>
      </c>
      <c r="W828" s="30">
        <f>IF(ISNA(VLOOKUP($A828,'Taxi in times'!$B$6510:$C$7239, 2, 0)), 'ICAO LTO Cycle times'!$D$8,VLOOKUP($A828,'Taxi in times'!$B$6510:$C$7239, 2, 0)*60)</f>
        <v>420</v>
      </c>
    </row>
    <row r="829" spans="1:23">
      <c r="A829" s="1" t="s">
        <v>994</v>
      </c>
      <c r="B829" s="30">
        <f>IF(ISNA(VLOOKUP($A829,' Taxi out times'!$B$2:$C$483, 2, 0)), 'ICAO LTO Cycle times'!$D$7,VLOOKUP($A829,' Taxi out times'!$B$2:$C$483, 2, 0)*60)</f>
        <v>1140</v>
      </c>
      <c r="C829" s="30">
        <f>IF(ISNA(VLOOKUP($A829,' Taxi out times'!$B$484:$C$1071, 2, 0)), 'ICAO LTO Cycle times'!$D$7,VLOOKUP($A829,' Taxi out times'!$B$484:$C$1071, 2, 0)*60)</f>
        <v>534.5454545454545</v>
      </c>
      <c r="D829" s="30">
        <f>IF(ISNA(VLOOKUP($A829,' Taxi out times'!$B$1072:$C$1692, 2, 0)), 'ICAO LTO Cycle times'!$D$7,VLOOKUP($A829,' Taxi out times'!$B$1072:$C$1692, 2, 0)*60)</f>
        <v>396.7479674796748</v>
      </c>
      <c r="E829" s="30">
        <f>IF(ISNA(VLOOKUP($A829,' Taxi out times'!$B$1693:$C$2329, 2, 0)), 'ICAO LTO Cycle times'!$D$7,VLOOKUP($A829,' Taxi out times'!$B$1693:$C$2329, 2, 0)*60)</f>
        <v>382.0263157894737</v>
      </c>
      <c r="F829" s="30">
        <f>IF(ISNA(VLOOKUP($A829,' Taxi out times'!$B$2330:$C$2997, 2, 0)), 'ICAO LTO Cycle times'!$D$7,VLOOKUP($A829,' Taxi out times'!$B$2330:$C$2997, 2, 0)*60)</f>
        <v>349.20980926430514</v>
      </c>
      <c r="G829" s="30">
        <f>IF(ISNA(VLOOKUP($A829,' Taxi out times'!$B$2998:$C$3661, 2, 0)), 'ICAO LTO Cycle times'!$D$7,VLOOKUP($A829,' Taxi out times'!$B$2998:$C$3661, 2, 0)*60)</f>
        <v>416.5040650406504</v>
      </c>
      <c r="H829" s="30">
        <f>IF(ISNA(VLOOKUP($A829,' Taxi out times'!$B$3662:$C$4362, 2, 0)), 'ICAO LTO Cycle times'!$D$7,VLOOKUP($A829,' Taxi out times'!$B$3662:$C$4362, 2, 0)*60)</f>
        <v>435.53699284009548</v>
      </c>
      <c r="I829" s="30">
        <f>IF(ISNA(VLOOKUP($A829,' Taxi out times'!$B$4363:$C$5052, 2, 0)), 'ICAO LTO Cycle times'!$D$7,VLOOKUP($A829,' Taxi out times'!$B$4363:$C$5052, 2, 0)*60)</f>
        <v>422.10116731517508</v>
      </c>
      <c r="J829" s="30">
        <f>IF(ISNA(VLOOKUP($A829,' Taxi out times'!$B$5053:$C$5713, 2, 0)), 'ICAO LTO Cycle times'!$D$7,VLOOKUP($A829,' Taxi out times'!$B$5053:$C$5713, 2, 0)*60)</f>
        <v>425.32051282051282</v>
      </c>
      <c r="K829" s="30">
        <f>IF(ISNA(VLOOKUP($A829,' Taxi out times'!$B$5714:$C$6466, 2, 0)), 'ICAO LTO Cycle times'!$D$7,VLOOKUP($A829,' Taxi out times'!$B$5713:$C$6466, 2, 0)*60)</f>
        <v>422.1906693711968</v>
      </c>
      <c r="L829" s="30">
        <f>IF(ISNA(VLOOKUP($A829,' Taxi out times'!$B$6467:$C$7195, 2, 0)), 'ICAO LTO Cycle times'!$D$7,VLOOKUP($A829,' Taxi out times'!$B$6467:$C$7195, 2, 0)*60)</f>
        <v>420</v>
      </c>
      <c r="M829" s="30">
        <f>IF(ISNA(VLOOKUP($A829,'Taxi in times'!$B$2:$C$483, 2, 0)), 'ICAO LTO Cycle times'!$D$8,VLOOKUP($A829,'Taxi in times'!$B$2:$C$483, 2, 0)*60)</f>
        <v>420</v>
      </c>
      <c r="N829" s="30">
        <f>IF(ISNA(VLOOKUP($A829,'Taxi in times'!$B$483:$C$1074, 2, 0)), 'ICAO LTO Cycle times'!$D$8,VLOOKUP($A829,'Taxi in times'!$B$483:$C$1074, 2, 0)*60)</f>
        <v>284.30769230769232</v>
      </c>
      <c r="O829" s="30">
        <f>IF(ISNA(VLOOKUP($A829,'Taxi in times'!$B$1074:$C$1700, 2, 0)), 'ICAO LTO Cycle times'!$D$8,VLOOKUP($A829,'Taxi in times'!$B$1074:$C$1700, 2, 0)*60)</f>
        <v>259.5478723404255</v>
      </c>
      <c r="P829" s="30">
        <f>IF(ISNA(VLOOKUP($A829,'Taxi in times'!$B$1700:$C$2346, 2, 0)), 'ICAO LTO Cycle times'!$D$8,VLOOKUP($A829,'Taxi in times'!$B$1700:$C$2346, 2, 0)*60)</f>
        <v>241.65789473684211</v>
      </c>
      <c r="Q829" s="30">
        <f>IF(ISNA(VLOOKUP($A829,'Taxi in times'!$B$2346:$C$3020, 2, 0)), 'ICAO LTO Cycle times'!$D$8,VLOOKUP($A829,'Taxi in times'!$B$2346:$C$3020, 2, 0)*60)</f>
        <v>242.12534059945503</v>
      </c>
      <c r="R829" s="30">
        <f>IF(ISNA(VLOOKUP($A829,'Taxi in times'!$B$3020:$C$3684, 2, 0)), 'ICAO LTO Cycle times'!$D$8,VLOOKUP($A829,'Taxi in times'!$B$3020:$C$3684, 2, 0)*60)</f>
        <v>239.51351351351352</v>
      </c>
      <c r="S829" s="30">
        <f>IF(ISNA(VLOOKUP($A829,'Taxi in times'!$B$3684:$C$4389, 2, 0)), 'ICAO LTO Cycle times'!$D$8,VLOOKUP($A829,'Taxi in times'!$B$3684:$C$4389, 2, 0)*60)</f>
        <v>199.88081048867699</v>
      </c>
      <c r="T829" s="30">
        <f>IF(ISNA(VLOOKUP($A829,'Taxi in times'!$B$4389:$C$5084, 2, 0)), 'ICAO LTO Cycle times'!$D$8,VLOOKUP($A829,'Taxi in times'!$B$4389:$C$5084, 2, 0)*60)</f>
        <v>204.39215686274508</v>
      </c>
      <c r="U829" s="30">
        <f>IF(ISNA(VLOOKUP($A829,'Taxi in times'!$B$5085:$C$5749, 2, 0)), 'ICAO LTO Cycle times'!$D$8,VLOOKUP($A829,'Taxi in times'!$B$5085:$C$5749, 2, 0)*60)</f>
        <v>234.81876332622602</v>
      </c>
      <c r="V829" s="30">
        <f>IF(ISNA(VLOOKUP($A829,'Taxi in times'!$B$5750:$C$6509, 2, 0)), 'ICAO LTO Cycle times'!$D$8,VLOOKUP($A829,'Taxi in times'!$B$5750:$C$6509, 2, 0)*60)</f>
        <v>220.8097165991903</v>
      </c>
      <c r="W829" s="30">
        <f>IF(ISNA(VLOOKUP($A829,'Taxi in times'!$B$6510:$C$7239, 2, 0)), 'ICAO LTO Cycle times'!$D$8,VLOOKUP($A829,'Taxi in times'!$B$6510:$C$7239, 2, 0)*60)</f>
        <v>174.78260869565219</v>
      </c>
    </row>
    <row r="830" spans="1:23">
      <c r="A830" s="1" t="s">
        <v>995</v>
      </c>
      <c r="B830" s="30">
        <f>IF(ISNA(VLOOKUP($A830,' Taxi out times'!$B$2:$C$483, 2, 0)), 'ICAO LTO Cycle times'!$D$7,VLOOKUP($A830,' Taxi out times'!$B$2:$C$483, 2, 0)*60)</f>
        <v>694.89943684633943</v>
      </c>
      <c r="C830" s="30">
        <f>IF(ISNA(VLOOKUP($A830,' Taxi out times'!$B$484:$C$1071, 2, 0)), 'ICAO LTO Cycle times'!$D$7,VLOOKUP($A830,' Taxi out times'!$B$484:$C$1071, 2, 0)*60)</f>
        <v>677.95003203074953</v>
      </c>
      <c r="D830" s="30">
        <f>IF(ISNA(VLOOKUP($A830,' Taxi out times'!$B$1072:$C$1692, 2, 0)), 'ICAO LTO Cycle times'!$D$7,VLOOKUP($A830,' Taxi out times'!$B$1072:$C$1692, 2, 0)*60)</f>
        <v>706.52517275419552</v>
      </c>
      <c r="E830" s="30">
        <f>IF(ISNA(VLOOKUP($A830,' Taxi out times'!$B$1693:$C$2329, 2, 0)), 'ICAO LTO Cycle times'!$D$7,VLOOKUP($A830,' Taxi out times'!$B$1693:$C$2329, 2, 0)*60)</f>
        <v>761.89069423929095</v>
      </c>
      <c r="F830" s="30">
        <f>IF(ISNA(VLOOKUP($A830,' Taxi out times'!$B$2330:$C$2997, 2, 0)), 'ICAO LTO Cycle times'!$D$7,VLOOKUP($A830,' Taxi out times'!$B$2330:$C$2997, 2, 0)*60)</f>
        <v>747.49003984063745</v>
      </c>
      <c r="G830" s="30">
        <f>IF(ISNA(VLOOKUP($A830,' Taxi out times'!$B$2998:$C$3661, 2, 0)), 'ICAO LTO Cycle times'!$D$7,VLOOKUP($A830,' Taxi out times'!$B$2998:$C$3661, 2, 0)*60)</f>
        <v>725.45999999999992</v>
      </c>
      <c r="H830" s="30">
        <f>IF(ISNA(VLOOKUP($A830,' Taxi out times'!$B$3662:$C$4362, 2, 0)), 'ICAO LTO Cycle times'!$D$7,VLOOKUP($A830,' Taxi out times'!$B$3662:$C$4362, 2, 0)*60)</f>
        <v>686.97628458498025</v>
      </c>
      <c r="I830" s="30">
        <f>IF(ISNA(VLOOKUP($A830,' Taxi out times'!$B$4363:$C$5052, 2, 0)), 'ICAO LTO Cycle times'!$D$7,VLOOKUP($A830,' Taxi out times'!$B$4363:$C$5052, 2, 0)*60)</f>
        <v>689.47976878612724</v>
      </c>
      <c r="J830" s="30">
        <f>IF(ISNA(VLOOKUP($A830,' Taxi out times'!$B$5053:$C$5713, 2, 0)), 'ICAO LTO Cycle times'!$D$7,VLOOKUP($A830,' Taxi out times'!$B$5053:$C$5713, 2, 0)*60)</f>
        <v>689.31227712684665</v>
      </c>
      <c r="K830" s="30">
        <f>IF(ISNA(VLOOKUP($A830,' Taxi out times'!$B$5714:$C$6466, 2, 0)), 'ICAO LTO Cycle times'!$D$7,VLOOKUP($A830,' Taxi out times'!$B$5713:$C$6466, 2, 0)*60)</f>
        <v>705.28896672504379</v>
      </c>
      <c r="L830" s="30">
        <f>IF(ISNA(VLOOKUP($A830,' Taxi out times'!$B$6467:$C$7195, 2, 0)), 'ICAO LTO Cycle times'!$D$7,VLOOKUP($A830,' Taxi out times'!$B$6467:$C$7195, 2, 0)*60)</f>
        <v>741.4530892448513</v>
      </c>
      <c r="M830" s="30">
        <f>IF(ISNA(VLOOKUP($A830,'Taxi in times'!$B$2:$C$483, 2, 0)), 'ICAO LTO Cycle times'!$D$8,VLOOKUP($A830,'Taxi in times'!$B$2:$C$483, 2, 0)*60)</f>
        <v>295.72435395458103</v>
      </c>
      <c r="N830" s="30">
        <f>IF(ISNA(VLOOKUP($A830,'Taxi in times'!$B$483:$C$1074, 2, 0)), 'ICAO LTO Cycle times'!$D$8,VLOOKUP($A830,'Taxi in times'!$B$483:$C$1074, 2, 0)*60)</f>
        <v>288.12773951158425</v>
      </c>
      <c r="O830" s="30">
        <f>IF(ISNA(VLOOKUP($A830,'Taxi in times'!$B$1074:$C$1700, 2, 0)), 'ICAO LTO Cycle times'!$D$8,VLOOKUP($A830,'Taxi in times'!$B$1074:$C$1700, 2, 0)*60)</f>
        <v>289.34707903780065</v>
      </c>
      <c r="P830" s="30">
        <f>IF(ISNA(VLOOKUP($A830,'Taxi in times'!$B$1700:$C$2346, 2, 0)), 'ICAO LTO Cycle times'!$D$8,VLOOKUP($A830,'Taxi in times'!$B$1700:$C$2346, 2, 0)*60)</f>
        <v>307.07105719237433</v>
      </c>
      <c r="Q830" s="30">
        <f>IF(ISNA(VLOOKUP($A830,'Taxi in times'!$B$2346:$C$3020, 2, 0)), 'ICAO LTO Cycle times'!$D$8,VLOOKUP($A830,'Taxi in times'!$B$2346:$C$3020, 2, 0)*60)</f>
        <v>301.76788935658448</v>
      </c>
      <c r="R830" s="30">
        <f>IF(ISNA(VLOOKUP($A830,'Taxi in times'!$B$3020:$C$3684, 2, 0)), 'ICAO LTO Cycle times'!$D$8,VLOOKUP($A830,'Taxi in times'!$B$3020:$C$3684, 2, 0)*60)</f>
        <v>291.79245283018872</v>
      </c>
      <c r="S830" s="30">
        <f>IF(ISNA(VLOOKUP($A830,'Taxi in times'!$B$3684:$C$4389, 2, 0)), 'ICAO LTO Cycle times'!$D$8,VLOOKUP($A830,'Taxi in times'!$B$3684:$C$4389, 2, 0)*60)</f>
        <v>276.19335347432025</v>
      </c>
      <c r="T830" s="30">
        <f>IF(ISNA(VLOOKUP($A830,'Taxi in times'!$B$4389:$C$5084, 2, 0)), 'ICAO LTO Cycle times'!$D$8,VLOOKUP($A830,'Taxi in times'!$B$4389:$C$5084, 2, 0)*60)</f>
        <v>272.73298429319374</v>
      </c>
      <c r="U830" s="30">
        <f>IF(ISNA(VLOOKUP($A830,'Taxi in times'!$B$5085:$C$5749, 2, 0)), 'ICAO LTO Cycle times'!$D$8,VLOOKUP($A830,'Taxi in times'!$B$5085:$C$5749, 2, 0)*60)</f>
        <v>293.37386018237083</v>
      </c>
      <c r="V830" s="30">
        <f>IF(ISNA(VLOOKUP($A830,'Taxi in times'!$B$5750:$C$6509, 2, 0)), 'ICAO LTO Cycle times'!$D$8,VLOOKUP($A830,'Taxi in times'!$B$5750:$C$6509, 2, 0)*60)</f>
        <v>294.12929528246946</v>
      </c>
      <c r="W830" s="30">
        <f>IF(ISNA(VLOOKUP($A830,'Taxi in times'!$B$6510:$C$7239, 2, 0)), 'ICAO LTO Cycle times'!$D$8,VLOOKUP($A830,'Taxi in times'!$B$6510:$C$7239, 2, 0)*60)</f>
        <v>298.45978322875072</v>
      </c>
    </row>
    <row r="831" spans="1:23">
      <c r="A831" s="1" t="s">
        <v>996</v>
      </c>
      <c r="B831" s="30">
        <f>IF(ISNA(VLOOKUP($A831,' Taxi out times'!$B$2:$C$483, 2, 0)), 'ICAO LTO Cycle times'!$D$7,VLOOKUP($A831,' Taxi out times'!$B$2:$C$483, 2, 0)*60)</f>
        <v>1140</v>
      </c>
      <c r="C831" s="30">
        <f>IF(ISNA(VLOOKUP($A831,' Taxi out times'!$B$484:$C$1071, 2, 0)), 'ICAO LTO Cycle times'!$D$7,VLOOKUP($A831,' Taxi out times'!$B$484:$C$1071, 2, 0)*60)</f>
        <v>1140</v>
      </c>
      <c r="D831" s="30">
        <f>IF(ISNA(VLOOKUP($A831,' Taxi out times'!$B$1072:$C$1692, 2, 0)), 'ICAO LTO Cycle times'!$D$7,VLOOKUP($A831,' Taxi out times'!$B$1072:$C$1692, 2, 0)*60)</f>
        <v>1140</v>
      </c>
      <c r="E831" s="30">
        <f>IF(ISNA(VLOOKUP($A831,' Taxi out times'!$B$1693:$C$2329, 2, 0)), 'ICAO LTO Cycle times'!$D$7,VLOOKUP($A831,' Taxi out times'!$B$1693:$C$2329, 2, 0)*60)</f>
        <v>1140</v>
      </c>
      <c r="F831" s="30">
        <f>IF(ISNA(VLOOKUP($A831,' Taxi out times'!$B$2330:$C$2997, 2, 0)), 'ICAO LTO Cycle times'!$D$7,VLOOKUP($A831,' Taxi out times'!$B$2330:$C$2997, 2, 0)*60)</f>
        <v>1097.0992366412213</v>
      </c>
      <c r="G831" s="30">
        <f>IF(ISNA(VLOOKUP($A831,' Taxi out times'!$B$2998:$C$3661, 2, 0)), 'ICAO LTO Cycle times'!$D$7,VLOOKUP($A831,' Taxi out times'!$B$2998:$C$3661, 2, 0)*60)</f>
        <v>900</v>
      </c>
      <c r="H831" s="30">
        <f>IF(ISNA(VLOOKUP($A831,' Taxi out times'!$B$3662:$C$4362, 2, 0)), 'ICAO LTO Cycle times'!$D$7,VLOOKUP($A831,' Taxi out times'!$B$3662:$C$4362, 2, 0)*60)</f>
        <v>836.75392670157066</v>
      </c>
      <c r="I831" s="30">
        <f>IF(ISNA(VLOOKUP($A831,' Taxi out times'!$B$4363:$C$5052, 2, 0)), 'ICAO LTO Cycle times'!$D$7,VLOOKUP($A831,' Taxi out times'!$B$4363:$C$5052, 2, 0)*60)</f>
        <v>991.74366616989562</v>
      </c>
      <c r="J831" s="30">
        <f>IF(ISNA(VLOOKUP($A831,' Taxi out times'!$B$5053:$C$5713, 2, 0)), 'ICAO LTO Cycle times'!$D$7,VLOOKUP($A831,' Taxi out times'!$B$5053:$C$5713, 2, 0)*60)</f>
        <v>997.04697986577173</v>
      </c>
      <c r="K831" s="30">
        <f>IF(ISNA(VLOOKUP($A831,' Taxi out times'!$B$5714:$C$6466, 2, 0)), 'ICAO LTO Cycle times'!$D$7,VLOOKUP($A831,' Taxi out times'!$B$5713:$C$6466, 2, 0)*60)</f>
        <v>868.24766355140184</v>
      </c>
      <c r="L831" s="30">
        <f>IF(ISNA(VLOOKUP($A831,' Taxi out times'!$B$6467:$C$7195, 2, 0)), 'ICAO LTO Cycle times'!$D$7,VLOOKUP($A831,' Taxi out times'!$B$6467:$C$7195, 2, 0)*60)</f>
        <v>1014.5936395759717</v>
      </c>
      <c r="M831" s="30">
        <f>IF(ISNA(VLOOKUP($A831,'Taxi in times'!$B$2:$C$483, 2, 0)), 'ICAO LTO Cycle times'!$D$8,VLOOKUP($A831,'Taxi in times'!$B$2:$C$483, 2, 0)*60)</f>
        <v>420</v>
      </c>
      <c r="N831" s="30">
        <f>IF(ISNA(VLOOKUP($A831,'Taxi in times'!$B$483:$C$1074, 2, 0)), 'ICAO LTO Cycle times'!$D$8,VLOOKUP($A831,'Taxi in times'!$B$483:$C$1074, 2, 0)*60)</f>
        <v>420</v>
      </c>
      <c r="O831" s="30">
        <f>IF(ISNA(VLOOKUP($A831,'Taxi in times'!$B$1074:$C$1700, 2, 0)), 'ICAO LTO Cycle times'!$D$8,VLOOKUP($A831,'Taxi in times'!$B$1074:$C$1700, 2, 0)*60)</f>
        <v>420</v>
      </c>
      <c r="P831" s="30">
        <f>IF(ISNA(VLOOKUP($A831,'Taxi in times'!$B$1700:$C$2346, 2, 0)), 'ICAO LTO Cycle times'!$D$8,VLOOKUP($A831,'Taxi in times'!$B$1700:$C$2346, 2, 0)*60)</f>
        <v>420</v>
      </c>
      <c r="Q831" s="30">
        <f>IF(ISNA(VLOOKUP($A831,'Taxi in times'!$B$2346:$C$3020, 2, 0)), 'ICAO LTO Cycle times'!$D$8,VLOOKUP($A831,'Taxi in times'!$B$2346:$C$3020, 2, 0)*60)</f>
        <v>686.60869565217388</v>
      </c>
      <c r="R831" s="30">
        <f>IF(ISNA(VLOOKUP($A831,'Taxi in times'!$B$3020:$C$3684, 2, 0)), 'ICAO LTO Cycle times'!$D$8,VLOOKUP($A831,'Taxi in times'!$B$3020:$C$3684, 2, 0)*60)</f>
        <v>604.9246231155779</v>
      </c>
      <c r="S831" s="30">
        <f>IF(ISNA(VLOOKUP($A831,'Taxi in times'!$B$3684:$C$4389, 2, 0)), 'ICAO LTO Cycle times'!$D$8,VLOOKUP($A831,'Taxi in times'!$B$3684:$C$4389, 2, 0)*60)</f>
        <v>585.45000000000005</v>
      </c>
      <c r="T831" s="30">
        <f>IF(ISNA(VLOOKUP($A831,'Taxi in times'!$B$4389:$C$5084, 2, 0)), 'ICAO LTO Cycle times'!$D$8,VLOOKUP($A831,'Taxi in times'!$B$4389:$C$5084, 2, 0)*60)</f>
        <v>600.97693351424687</v>
      </c>
      <c r="U831" s="30">
        <f>IF(ISNA(VLOOKUP($A831,'Taxi in times'!$B$5085:$C$5749, 2, 0)), 'ICAO LTO Cycle times'!$D$8,VLOOKUP($A831,'Taxi in times'!$B$5085:$C$5749, 2, 0)*60)</f>
        <v>621.71875</v>
      </c>
      <c r="V831" s="30">
        <f>IF(ISNA(VLOOKUP($A831,'Taxi in times'!$B$5750:$C$6509, 2, 0)), 'ICAO LTO Cycle times'!$D$8,VLOOKUP($A831,'Taxi in times'!$B$5750:$C$6509, 2, 0)*60)</f>
        <v>588.18307905686538</v>
      </c>
      <c r="W831" s="30">
        <f>IF(ISNA(VLOOKUP($A831,'Taxi in times'!$B$6510:$C$7239, 2, 0)), 'ICAO LTO Cycle times'!$D$8,VLOOKUP($A831,'Taxi in times'!$B$6510:$C$7239, 2, 0)*60)</f>
        <v>577.4545454545455</v>
      </c>
    </row>
    <row r="832" spans="1:23">
      <c r="A832" s="1" t="s">
        <v>1124</v>
      </c>
      <c r="B832" s="30">
        <f>IF(ISNA(VLOOKUP($A832,' Taxi out times'!$B$2:$C$483, 2, 0)), 'ICAO LTO Cycle times'!$D$7,VLOOKUP($A832,' Taxi out times'!$B$2:$C$483, 2, 0)*60)</f>
        <v>1140</v>
      </c>
      <c r="C832" s="30">
        <f>IF(ISNA(VLOOKUP($A832,' Taxi out times'!$B$484:$C$1071, 2, 0)), 'ICAO LTO Cycle times'!$D$7,VLOOKUP($A832,' Taxi out times'!$B$484:$C$1071, 2, 0)*60)</f>
        <v>1140</v>
      </c>
      <c r="D832" s="30">
        <f>IF(ISNA(VLOOKUP($A832,' Taxi out times'!$B$1072:$C$1692, 2, 0)), 'ICAO LTO Cycle times'!$D$7,VLOOKUP($A832,' Taxi out times'!$B$1072:$C$1692, 2, 0)*60)</f>
        <v>1140</v>
      </c>
      <c r="E832" s="30">
        <f>IF(ISNA(VLOOKUP($A832,' Taxi out times'!$B$1693:$C$2329, 2, 0)), 'ICAO LTO Cycle times'!$D$7,VLOOKUP($A832,' Taxi out times'!$B$1693:$C$2329, 2, 0)*60)</f>
        <v>1140</v>
      </c>
      <c r="F832" s="30">
        <f>IF(ISNA(VLOOKUP($A832,' Taxi out times'!$B$2330:$C$2997, 2, 0)), 'ICAO LTO Cycle times'!$D$7,VLOOKUP($A832,' Taxi out times'!$B$2330:$C$2997, 2, 0)*60)</f>
        <v>1140</v>
      </c>
      <c r="G832" s="30">
        <f>IF(ISNA(VLOOKUP($A832,' Taxi out times'!$B$2998:$C$3661, 2, 0)), 'ICAO LTO Cycle times'!$D$7,VLOOKUP($A832,' Taxi out times'!$B$2998:$C$3661, 2, 0)*60)</f>
        <v>1140</v>
      </c>
      <c r="H832" s="30">
        <f>IF(ISNA(VLOOKUP($A832,' Taxi out times'!$B$3662:$C$4362, 2, 0)), 'ICAO LTO Cycle times'!$D$7,VLOOKUP($A832,' Taxi out times'!$B$3662:$C$4362, 2, 0)*60)</f>
        <v>1140</v>
      </c>
      <c r="I832" s="30">
        <f>IF(ISNA(VLOOKUP($A832,' Taxi out times'!$B$4363:$C$5052, 2, 0)), 'ICAO LTO Cycle times'!$D$7,VLOOKUP($A832,' Taxi out times'!$B$4363:$C$5052, 2, 0)*60)</f>
        <v>813.76518218623482</v>
      </c>
      <c r="J832" s="30">
        <f>IF(ISNA(VLOOKUP($A832,' Taxi out times'!$B$5053:$C$5713, 2, 0)), 'ICAO LTO Cycle times'!$D$7,VLOOKUP($A832,' Taxi out times'!$B$5053:$C$5713, 2, 0)*60)</f>
        <v>851.07692307692309</v>
      </c>
      <c r="K832" s="30">
        <f>IF(ISNA(VLOOKUP($A832,' Taxi out times'!$B$5714:$C$6466, 2, 0)), 'ICAO LTO Cycle times'!$D$7,VLOOKUP($A832,' Taxi out times'!$B$5713:$C$6466, 2, 0)*60)</f>
        <v>741.90476190476193</v>
      </c>
      <c r="L832" s="30">
        <f>IF(ISNA(VLOOKUP($A832,' Taxi out times'!$B$6467:$C$7195, 2, 0)), 'ICAO LTO Cycle times'!$D$7,VLOOKUP($A832,' Taxi out times'!$B$6467:$C$7195, 2, 0)*60)</f>
        <v>768.91719745222929</v>
      </c>
      <c r="M832" s="30">
        <f>IF(ISNA(VLOOKUP($A832,'Taxi in times'!$B$2:$C$483, 2, 0)), 'ICAO LTO Cycle times'!$D$8,VLOOKUP($A832,'Taxi in times'!$B$2:$C$483, 2, 0)*60)</f>
        <v>420</v>
      </c>
      <c r="N832" s="30">
        <f>IF(ISNA(VLOOKUP($A832,'Taxi in times'!$B$483:$C$1074, 2, 0)), 'ICAO LTO Cycle times'!$D$8,VLOOKUP($A832,'Taxi in times'!$B$483:$C$1074, 2, 0)*60)</f>
        <v>420</v>
      </c>
      <c r="O832" s="30">
        <f>IF(ISNA(VLOOKUP($A832,'Taxi in times'!$B$1074:$C$1700, 2, 0)), 'ICAO LTO Cycle times'!$D$8,VLOOKUP($A832,'Taxi in times'!$B$1074:$C$1700, 2, 0)*60)</f>
        <v>420</v>
      </c>
      <c r="P832" s="30">
        <f>IF(ISNA(VLOOKUP($A832,'Taxi in times'!$B$1700:$C$2346, 2, 0)), 'ICAO LTO Cycle times'!$D$8,VLOOKUP($A832,'Taxi in times'!$B$1700:$C$2346, 2, 0)*60)</f>
        <v>420</v>
      </c>
      <c r="Q832" s="30">
        <f>IF(ISNA(VLOOKUP($A832,'Taxi in times'!$B$2346:$C$3020, 2, 0)), 'ICAO LTO Cycle times'!$D$8,VLOOKUP($A832,'Taxi in times'!$B$2346:$C$3020, 2, 0)*60)</f>
        <v>420</v>
      </c>
      <c r="R832" s="30">
        <f>IF(ISNA(VLOOKUP($A832,'Taxi in times'!$B$3020:$C$3684, 2, 0)), 'ICAO LTO Cycle times'!$D$8,VLOOKUP($A832,'Taxi in times'!$B$3020:$C$3684, 2, 0)*60)</f>
        <v>420</v>
      </c>
      <c r="S832" s="30">
        <f>IF(ISNA(VLOOKUP($A832,'Taxi in times'!$B$3684:$C$4389, 2, 0)), 'ICAO LTO Cycle times'!$D$8,VLOOKUP($A832,'Taxi in times'!$B$3684:$C$4389, 2, 0)*60)</f>
        <v>420</v>
      </c>
      <c r="T832" s="30">
        <f>IF(ISNA(VLOOKUP($A832,'Taxi in times'!$B$4389:$C$5084, 2, 0)), 'ICAO LTO Cycle times'!$D$8,VLOOKUP($A832,'Taxi in times'!$B$4389:$C$5084, 2, 0)*60)</f>
        <v>598.44444444444446</v>
      </c>
      <c r="U832" s="30">
        <f>IF(ISNA(VLOOKUP($A832,'Taxi in times'!$B$5085:$C$5749, 2, 0)), 'ICAO LTO Cycle times'!$D$8,VLOOKUP($A832,'Taxi in times'!$B$5085:$C$5749, 2, 0)*60)</f>
        <v>614.73684210526312</v>
      </c>
      <c r="V832" s="30">
        <f>IF(ISNA(VLOOKUP($A832,'Taxi in times'!$B$5750:$C$6509, 2, 0)), 'ICAO LTO Cycle times'!$D$8,VLOOKUP($A832,'Taxi in times'!$B$5750:$C$6509, 2, 0)*60)</f>
        <v>584.09090909090901</v>
      </c>
      <c r="W832" s="30">
        <f>IF(ISNA(VLOOKUP($A832,'Taxi in times'!$B$6510:$C$7239, 2, 0)), 'ICAO LTO Cycle times'!$D$8,VLOOKUP($A832,'Taxi in times'!$B$6510:$C$7239, 2, 0)*60)</f>
        <v>520.38461538461536</v>
      </c>
    </row>
    <row r="833" spans="1:23">
      <c r="A833" s="1" t="s">
        <v>997</v>
      </c>
      <c r="B833" s="30">
        <f>IF(ISNA(VLOOKUP($A833,' Taxi out times'!$B$2:$C$483, 2, 0)), 'ICAO LTO Cycle times'!$D$7,VLOOKUP($A833,' Taxi out times'!$B$2:$C$483, 2, 0)*60)</f>
        <v>828.4</v>
      </c>
      <c r="C833" s="30">
        <f>IF(ISNA(VLOOKUP($A833,' Taxi out times'!$B$484:$C$1071, 2, 0)), 'ICAO LTO Cycle times'!$D$7,VLOOKUP($A833,' Taxi out times'!$B$484:$C$1071, 2, 0)*60)</f>
        <v>805.37313432835822</v>
      </c>
      <c r="D833" s="30">
        <f>IF(ISNA(VLOOKUP($A833,' Taxi out times'!$B$1072:$C$1692, 2, 0)), 'ICAO LTO Cycle times'!$D$7,VLOOKUP($A833,' Taxi out times'!$B$1072:$C$1692, 2, 0)*60)</f>
        <v>770.3478260869565</v>
      </c>
      <c r="E833" s="30">
        <f>IF(ISNA(VLOOKUP($A833,' Taxi out times'!$B$1693:$C$2329, 2, 0)), 'ICAO LTO Cycle times'!$D$7,VLOOKUP($A833,' Taxi out times'!$B$1693:$C$2329, 2, 0)*60)</f>
        <v>805.27331189710605</v>
      </c>
      <c r="F833" s="30">
        <f>IF(ISNA(VLOOKUP($A833,' Taxi out times'!$B$2330:$C$2997, 2, 0)), 'ICAO LTO Cycle times'!$D$7,VLOOKUP($A833,' Taxi out times'!$B$2330:$C$2997, 2, 0)*60)</f>
        <v>747.22543352601156</v>
      </c>
      <c r="G833" s="30">
        <f>IF(ISNA(VLOOKUP($A833,' Taxi out times'!$B$2998:$C$3661, 2, 0)), 'ICAO LTO Cycle times'!$D$7,VLOOKUP($A833,' Taxi out times'!$B$2998:$C$3661, 2, 0)*60)</f>
        <v>765.38243626062331</v>
      </c>
      <c r="H833" s="30">
        <f>IF(ISNA(VLOOKUP($A833,' Taxi out times'!$B$3662:$C$4362, 2, 0)), 'ICAO LTO Cycle times'!$D$7,VLOOKUP($A833,' Taxi out times'!$B$3662:$C$4362, 2, 0)*60)</f>
        <v>787.83333333333337</v>
      </c>
      <c r="I833" s="30">
        <f>IF(ISNA(VLOOKUP($A833,' Taxi out times'!$B$4363:$C$5052, 2, 0)), 'ICAO LTO Cycle times'!$D$7,VLOOKUP($A833,' Taxi out times'!$B$4363:$C$5052, 2, 0)*60)</f>
        <v>751.5200000000001</v>
      </c>
      <c r="J833" s="30">
        <f>IF(ISNA(VLOOKUP($A833,' Taxi out times'!$B$5053:$C$5713, 2, 0)), 'ICAO LTO Cycle times'!$D$7,VLOOKUP($A833,' Taxi out times'!$B$5053:$C$5713, 2, 0)*60)</f>
        <v>740.77981651376149</v>
      </c>
      <c r="K833" s="30">
        <f>IF(ISNA(VLOOKUP($A833,' Taxi out times'!$B$5714:$C$6466, 2, 0)), 'ICAO LTO Cycle times'!$D$7,VLOOKUP($A833,' Taxi out times'!$B$5713:$C$6466, 2, 0)*60)</f>
        <v>864.85488126649079</v>
      </c>
      <c r="L833" s="30">
        <f>IF(ISNA(VLOOKUP($A833,' Taxi out times'!$B$6467:$C$7195, 2, 0)), 'ICAO LTO Cycle times'!$D$7,VLOOKUP($A833,' Taxi out times'!$B$6467:$C$7195, 2, 0)*60)</f>
        <v>967.57097791798105</v>
      </c>
      <c r="M833" s="30">
        <f>IF(ISNA(VLOOKUP($A833,'Taxi in times'!$B$2:$C$483, 2, 0)), 'ICAO LTO Cycle times'!$D$8,VLOOKUP($A833,'Taxi in times'!$B$2:$C$483, 2, 0)*60)</f>
        <v>661.18421052631584</v>
      </c>
      <c r="N833" s="30">
        <f>IF(ISNA(VLOOKUP($A833,'Taxi in times'!$B$483:$C$1074, 2, 0)), 'ICAO LTO Cycle times'!$D$8,VLOOKUP($A833,'Taxi in times'!$B$483:$C$1074, 2, 0)*60)</f>
        <v>663.28358208955217</v>
      </c>
      <c r="O833" s="30">
        <f>IF(ISNA(VLOOKUP($A833,'Taxi in times'!$B$1074:$C$1700, 2, 0)), 'ICAO LTO Cycle times'!$D$8,VLOOKUP($A833,'Taxi in times'!$B$1074:$C$1700, 2, 0)*60)</f>
        <v>677.8165938864629</v>
      </c>
      <c r="P833" s="30">
        <f>IF(ISNA(VLOOKUP($A833,'Taxi in times'!$B$1700:$C$2346, 2, 0)), 'ICAO LTO Cycle times'!$D$8,VLOOKUP($A833,'Taxi in times'!$B$1700:$C$2346, 2, 0)*60)</f>
        <v>624.53674121405754</v>
      </c>
      <c r="Q833" s="30">
        <f>IF(ISNA(VLOOKUP($A833,'Taxi in times'!$B$2346:$C$3020, 2, 0)), 'ICAO LTO Cycle times'!$D$8,VLOOKUP($A833,'Taxi in times'!$B$2346:$C$3020, 2, 0)*60)</f>
        <v>628.43930635838149</v>
      </c>
      <c r="R833" s="30">
        <f>IF(ISNA(VLOOKUP($A833,'Taxi in times'!$B$3020:$C$3684, 2, 0)), 'ICAO LTO Cycle times'!$D$8,VLOOKUP($A833,'Taxi in times'!$B$3020:$C$3684, 2, 0)*60)</f>
        <v>732.61363636363637</v>
      </c>
      <c r="S833" s="30">
        <f>IF(ISNA(VLOOKUP($A833,'Taxi in times'!$B$3684:$C$4389, 2, 0)), 'ICAO LTO Cycle times'!$D$8,VLOOKUP($A833,'Taxi in times'!$B$3684:$C$4389, 2, 0)*60)</f>
        <v>724.33333333333337</v>
      </c>
      <c r="T833" s="30">
        <f>IF(ISNA(VLOOKUP($A833,'Taxi in times'!$B$4389:$C$5084, 2, 0)), 'ICAO LTO Cycle times'!$D$8,VLOOKUP($A833,'Taxi in times'!$B$4389:$C$5084, 2, 0)*60)</f>
        <v>686.968085106383</v>
      </c>
      <c r="U833" s="30">
        <f>IF(ISNA(VLOOKUP($A833,'Taxi in times'!$B$5085:$C$5749, 2, 0)), 'ICAO LTO Cycle times'!$D$8,VLOOKUP($A833,'Taxi in times'!$B$5085:$C$5749, 2, 0)*60)</f>
        <v>605.74031890660592</v>
      </c>
      <c r="V833" s="30">
        <f>IF(ISNA(VLOOKUP($A833,'Taxi in times'!$B$5750:$C$6509, 2, 0)), 'ICAO LTO Cycle times'!$D$8,VLOOKUP($A833,'Taxi in times'!$B$5750:$C$6509, 2, 0)*60)</f>
        <v>703.76657824933693</v>
      </c>
      <c r="W833" s="30">
        <f>IF(ISNA(VLOOKUP($A833,'Taxi in times'!$B$6510:$C$7239, 2, 0)), 'ICAO LTO Cycle times'!$D$8,VLOOKUP($A833,'Taxi in times'!$B$6510:$C$7239, 2, 0)*60)</f>
        <v>712.99684542586749</v>
      </c>
    </row>
    <row r="834" spans="1:23">
      <c r="A834" s="1" t="s">
        <v>1312</v>
      </c>
      <c r="B834" s="30">
        <f>IF(ISNA(VLOOKUP($A834,' Taxi out times'!$B$2:$C$483, 2, 0)), 'ICAO LTO Cycle times'!$D$7,VLOOKUP($A834,' Taxi out times'!$B$2:$C$483, 2, 0)*60)</f>
        <v>1140</v>
      </c>
      <c r="C834" s="30">
        <f>IF(ISNA(VLOOKUP($A834,' Taxi out times'!$B$484:$C$1071, 2, 0)), 'ICAO LTO Cycle times'!$D$7,VLOOKUP($A834,' Taxi out times'!$B$484:$C$1071, 2, 0)*60)</f>
        <v>1140</v>
      </c>
      <c r="D834" s="30">
        <f>IF(ISNA(VLOOKUP($A834,' Taxi out times'!$B$1072:$C$1692, 2, 0)), 'ICAO LTO Cycle times'!$D$7,VLOOKUP($A834,' Taxi out times'!$B$1072:$C$1692, 2, 0)*60)</f>
        <v>1140</v>
      </c>
      <c r="E834" s="30">
        <f>IF(ISNA(VLOOKUP($A834,' Taxi out times'!$B$1693:$C$2329, 2, 0)), 'ICAO LTO Cycle times'!$D$7,VLOOKUP($A834,' Taxi out times'!$B$1693:$C$2329, 2, 0)*60)</f>
        <v>1140</v>
      </c>
      <c r="F834" s="30">
        <f>IF(ISNA(VLOOKUP($A834,' Taxi out times'!$B$2330:$C$2997, 2, 0)), 'ICAO LTO Cycle times'!$D$7,VLOOKUP($A834,' Taxi out times'!$B$2330:$C$2997, 2, 0)*60)</f>
        <v>1140</v>
      </c>
      <c r="G834" s="30">
        <f>IF(ISNA(VLOOKUP($A834,' Taxi out times'!$B$2998:$C$3661, 2, 0)), 'ICAO LTO Cycle times'!$D$7,VLOOKUP($A834,' Taxi out times'!$B$2998:$C$3661, 2, 0)*60)</f>
        <v>1140</v>
      </c>
      <c r="H834" s="30">
        <f>IF(ISNA(VLOOKUP($A834,' Taxi out times'!$B$3662:$C$4362, 2, 0)), 'ICAO LTO Cycle times'!$D$7,VLOOKUP($A834,' Taxi out times'!$B$3662:$C$4362, 2, 0)*60)</f>
        <v>1140</v>
      </c>
      <c r="I834" s="30">
        <f>IF(ISNA(VLOOKUP($A834,' Taxi out times'!$B$4363:$C$5052, 2, 0)), 'ICAO LTO Cycle times'!$D$7,VLOOKUP($A834,' Taxi out times'!$B$4363:$C$5052, 2, 0)*60)</f>
        <v>1140</v>
      </c>
      <c r="J834" s="30">
        <f>IF(ISNA(VLOOKUP($A834,' Taxi out times'!$B$5053:$C$5713, 2, 0)), 'ICAO LTO Cycle times'!$D$7,VLOOKUP($A834,' Taxi out times'!$B$5053:$C$5713, 2, 0)*60)</f>
        <v>1140</v>
      </c>
      <c r="K834" s="30">
        <f>IF(ISNA(VLOOKUP($A834,' Taxi out times'!$B$5714:$C$6466, 2, 0)), 'ICAO LTO Cycle times'!$D$7,VLOOKUP($A834,' Taxi out times'!$B$5713:$C$6466, 2, 0)*60)</f>
        <v>654.07407407407402</v>
      </c>
      <c r="L834" s="30">
        <f>IF(ISNA(VLOOKUP($A834,' Taxi out times'!$B$6467:$C$7195, 2, 0)), 'ICAO LTO Cycle times'!$D$7,VLOOKUP($A834,' Taxi out times'!$B$6467:$C$7195, 2, 0)*60)</f>
        <v>439.31506849315065</v>
      </c>
      <c r="M834" s="30">
        <f>IF(ISNA(VLOOKUP($A834,'Taxi in times'!$B$2:$C$483, 2, 0)), 'ICAO LTO Cycle times'!$D$8,VLOOKUP($A834,'Taxi in times'!$B$2:$C$483, 2, 0)*60)</f>
        <v>420</v>
      </c>
      <c r="N834" s="30">
        <f>IF(ISNA(VLOOKUP($A834,'Taxi in times'!$B$483:$C$1074, 2, 0)), 'ICAO LTO Cycle times'!$D$8,VLOOKUP($A834,'Taxi in times'!$B$483:$C$1074, 2, 0)*60)</f>
        <v>420</v>
      </c>
      <c r="O834" s="30">
        <f>IF(ISNA(VLOOKUP($A834,'Taxi in times'!$B$1074:$C$1700, 2, 0)), 'ICAO LTO Cycle times'!$D$8,VLOOKUP($A834,'Taxi in times'!$B$1074:$C$1700, 2, 0)*60)</f>
        <v>420</v>
      </c>
      <c r="P834" s="30">
        <f>IF(ISNA(VLOOKUP($A834,'Taxi in times'!$B$1700:$C$2346, 2, 0)), 'ICAO LTO Cycle times'!$D$8,VLOOKUP($A834,'Taxi in times'!$B$1700:$C$2346, 2, 0)*60)</f>
        <v>420</v>
      </c>
      <c r="Q834" s="30">
        <f>IF(ISNA(VLOOKUP($A834,'Taxi in times'!$B$2346:$C$3020, 2, 0)), 'ICAO LTO Cycle times'!$D$8,VLOOKUP($A834,'Taxi in times'!$B$2346:$C$3020, 2, 0)*60)</f>
        <v>420</v>
      </c>
      <c r="R834" s="30">
        <f>IF(ISNA(VLOOKUP($A834,'Taxi in times'!$B$3020:$C$3684, 2, 0)), 'ICAO LTO Cycle times'!$D$8,VLOOKUP($A834,'Taxi in times'!$B$3020:$C$3684, 2, 0)*60)</f>
        <v>420</v>
      </c>
      <c r="S834" s="30">
        <f>IF(ISNA(VLOOKUP($A834,'Taxi in times'!$B$3684:$C$4389, 2, 0)), 'ICAO LTO Cycle times'!$D$8,VLOOKUP($A834,'Taxi in times'!$B$3684:$C$4389, 2, 0)*60)</f>
        <v>420</v>
      </c>
      <c r="T834" s="30">
        <f>IF(ISNA(VLOOKUP($A834,'Taxi in times'!$B$4389:$C$5084, 2, 0)), 'ICAO LTO Cycle times'!$D$8,VLOOKUP($A834,'Taxi in times'!$B$4389:$C$5084, 2, 0)*60)</f>
        <v>420</v>
      </c>
      <c r="U834" s="30">
        <f>IF(ISNA(VLOOKUP($A834,'Taxi in times'!$B$5085:$C$5749, 2, 0)), 'ICAO LTO Cycle times'!$D$8,VLOOKUP($A834,'Taxi in times'!$B$5085:$C$5749, 2, 0)*60)</f>
        <v>420</v>
      </c>
      <c r="V834" s="30">
        <f>IF(ISNA(VLOOKUP($A834,'Taxi in times'!$B$5750:$C$6509, 2, 0)), 'ICAO LTO Cycle times'!$D$8,VLOOKUP($A834,'Taxi in times'!$B$5750:$C$6509, 2, 0)*60)</f>
        <v>508.14814814814815</v>
      </c>
      <c r="W834" s="30">
        <f>IF(ISNA(VLOOKUP($A834,'Taxi in times'!$B$6510:$C$7239, 2, 0)), 'ICAO LTO Cycle times'!$D$8,VLOOKUP($A834,'Taxi in times'!$B$6510:$C$7239, 2, 0)*60)</f>
        <v>372</v>
      </c>
    </row>
    <row r="835" spans="1:23">
      <c r="A835" s="1" t="s">
        <v>998</v>
      </c>
      <c r="B835" s="30">
        <f>IF(ISNA(VLOOKUP($A835,' Taxi out times'!$B$2:$C$483, 2, 0)), 'ICAO LTO Cycle times'!$D$7,VLOOKUP($A835,' Taxi out times'!$B$2:$C$483, 2, 0)*60)</f>
        <v>540.88495575221236</v>
      </c>
      <c r="C835" s="30">
        <f>IF(ISNA(VLOOKUP($A835,' Taxi out times'!$B$484:$C$1071, 2, 0)), 'ICAO LTO Cycle times'!$D$7,VLOOKUP($A835,' Taxi out times'!$B$484:$C$1071, 2, 0)*60)</f>
        <v>554.14392059553347</v>
      </c>
      <c r="D835" s="30">
        <f>IF(ISNA(VLOOKUP($A835,' Taxi out times'!$B$1072:$C$1692, 2, 0)), 'ICAO LTO Cycle times'!$D$7,VLOOKUP($A835,' Taxi out times'!$B$1072:$C$1692, 2, 0)*60)</f>
        <v>589.2464358452138</v>
      </c>
      <c r="E835" s="30">
        <f>IF(ISNA(VLOOKUP($A835,' Taxi out times'!$B$1693:$C$2329, 2, 0)), 'ICAO LTO Cycle times'!$D$7,VLOOKUP($A835,' Taxi out times'!$B$1693:$C$2329, 2, 0)*60)</f>
        <v>654.88308115543327</v>
      </c>
      <c r="F835" s="30">
        <f>IF(ISNA(VLOOKUP($A835,' Taxi out times'!$B$2330:$C$2997, 2, 0)), 'ICAO LTO Cycle times'!$D$7,VLOOKUP($A835,' Taxi out times'!$B$2330:$C$2997, 2, 0)*60)</f>
        <v>654.19087136929465</v>
      </c>
      <c r="G835" s="30">
        <f>IF(ISNA(VLOOKUP($A835,' Taxi out times'!$B$2998:$C$3661, 2, 0)), 'ICAO LTO Cycle times'!$D$7,VLOOKUP($A835,' Taxi out times'!$B$2998:$C$3661, 2, 0)*60)</f>
        <v>652.77310924369749</v>
      </c>
      <c r="H835" s="30">
        <f>IF(ISNA(VLOOKUP($A835,' Taxi out times'!$B$3662:$C$4362, 2, 0)), 'ICAO LTO Cycle times'!$D$7,VLOOKUP($A835,' Taxi out times'!$B$3662:$C$4362, 2, 0)*60)</f>
        <v>588.50899742930596</v>
      </c>
      <c r="I835" s="30">
        <f>IF(ISNA(VLOOKUP($A835,' Taxi out times'!$B$4363:$C$5052, 2, 0)), 'ICAO LTO Cycle times'!$D$7,VLOOKUP($A835,' Taxi out times'!$B$4363:$C$5052, 2, 0)*60)</f>
        <v>597.37226277372258</v>
      </c>
      <c r="J835" s="30">
        <f>IF(ISNA(VLOOKUP($A835,' Taxi out times'!$B$5053:$C$5713, 2, 0)), 'ICAO LTO Cycle times'!$D$7,VLOOKUP($A835,' Taxi out times'!$B$5053:$C$5713, 2, 0)*60)</f>
        <v>596.17021276595744</v>
      </c>
      <c r="K835" s="30">
        <f>IF(ISNA(VLOOKUP($A835,' Taxi out times'!$B$5714:$C$6466, 2, 0)), 'ICAO LTO Cycle times'!$D$7,VLOOKUP($A835,' Taxi out times'!$B$5713:$C$6466, 2, 0)*60)</f>
        <v>557.45762711864404</v>
      </c>
      <c r="L835" s="30">
        <f>IF(ISNA(VLOOKUP($A835,' Taxi out times'!$B$6467:$C$7195, 2, 0)), 'ICAO LTO Cycle times'!$D$7,VLOOKUP($A835,' Taxi out times'!$B$6467:$C$7195, 2, 0)*60)</f>
        <v>548.94308943089436</v>
      </c>
      <c r="M835" s="30">
        <f>IF(ISNA(VLOOKUP($A835,'Taxi in times'!$B$2:$C$483, 2, 0)), 'ICAO LTO Cycle times'!$D$8,VLOOKUP($A835,'Taxi in times'!$B$2:$C$483, 2, 0)*60)</f>
        <v>402.98245614035085</v>
      </c>
      <c r="N835" s="30">
        <f>IF(ISNA(VLOOKUP($A835,'Taxi in times'!$B$483:$C$1074, 2, 0)), 'ICAO LTO Cycle times'!$D$8,VLOOKUP($A835,'Taxi in times'!$B$483:$C$1074, 2, 0)*60)</f>
        <v>433.12039312039315</v>
      </c>
      <c r="O835" s="30">
        <f>IF(ISNA(VLOOKUP($A835,'Taxi in times'!$B$1074:$C$1700, 2, 0)), 'ICAO LTO Cycle times'!$D$8,VLOOKUP($A835,'Taxi in times'!$B$1074:$C$1700, 2, 0)*60)</f>
        <v>445.41751527494904</v>
      </c>
      <c r="P835" s="30">
        <f>IF(ISNA(VLOOKUP($A835,'Taxi in times'!$B$1700:$C$2346, 2, 0)), 'ICAO LTO Cycle times'!$D$8,VLOOKUP($A835,'Taxi in times'!$B$1700:$C$2346, 2, 0)*60)</f>
        <v>484.43835616438355</v>
      </c>
      <c r="Q835" s="30">
        <f>IF(ISNA(VLOOKUP($A835,'Taxi in times'!$B$2346:$C$3020, 2, 0)), 'ICAO LTO Cycle times'!$D$8,VLOOKUP($A835,'Taxi in times'!$B$2346:$C$3020, 2, 0)*60)</f>
        <v>411.32127955493741</v>
      </c>
      <c r="R835" s="30">
        <f>IF(ISNA(VLOOKUP($A835,'Taxi in times'!$B$3020:$C$3684, 2, 0)), 'ICAO LTO Cycle times'!$D$8,VLOOKUP($A835,'Taxi in times'!$B$3020:$C$3684, 2, 0)*60)</f>
        <v>400.68085106382978</v>
      </c>
      <c r="S835" s="30">
        <f>IF(ISNA(VLOOKUP($A835,'Taxi in times'!$B$3684:$C$4389, 2, 0)), 'ICAO LTO Cycle times'!$D$8,VLOOKUP($A835,'Taxi in times'!$B$3684:$C$4389, 2, 0)*60)</f>
        <v>369.03141361256547</v>
      </c>
      <c r="T835" s="30">
        <f>IF(ISNA(VLOOKUP($A835,'Taxi in times'!$B$4389:$C$5084, 2, 0)), 'ICAO LTO Cycle times'!$D$8,VLOOKUP($A835,'Taxi in times'!$B$4389:$C$5084, 2, 0)*60)</f>
        <v>382.055622732769</v>
      </c>
      <c r="U835" s="30">
        <f>IF(ISNA(VLOOKUP($A835,'Taxi in times'!$B$5085:$C$5749, 2, 0)), 'ICAO LTO Cycle times'!$D$8,VLOOKUP($A835,'Taxi in times'!$B$5085:$C$5749, 2, 0)*60)</f>
        <v>405.04751847940867</v>
      </c>
      <c r="V835" s="30">
        <f>IF(ISNA(VLOOKUP($A835,'Taxi in times'!$B$5750:$C$6509, 2, 0)), 'ICAO LTO Cycle times'!$D$8,VLOOKUP($A835,'Taxi in times'!$B$5750:$C$6509, 2, 0)*60)</f>
        <v>425.14767932489451</v>
      </c>
      <c r="W835" s="30">
        <f>IF(ISNA(VLOOKUP($A835,'Taxi in times'!$B$6510:$C$7239, 2, 0)), 'ICAO LTO Cycle times'!$D$8,VLOOKUP($A835,'Taxi in times'!$B$6510:$C$7239, 2, 0)*60)</f>
        <v>401.79419525065964</v>
      </c>
    </row>
    <row r="836" spans="1:23">
      <c r="A836" s="1" t="s">
        <v>999</v>
      </c>
      <c r="B836" s="30">
        <f>IF(ISNA(VLOOKUP($A836,' Taxi out times'!$B$2:$C$483, 2, 0)), 'ICAO LTO Cycle times'!$D$7,VLOOKUP($A836,' Taxi out times'!$B$2:$C$483, 2, 0)*60)</f>
        <v>1140</v>
      </c>
      <c r="C836" s="30">
        <f>IF(ISNA(VLOOKUP($A836,' Taxi out times'!$B$484:$C$1071, 2, 0)), 'ICAO LTO Cycle times'!$D$7,VLOOKUP($A836,' Taxi out times'!$B$484:$C$1071, 2, 0)*60)</f>
        <v>1140</v>
      </c>
      <c r="D836" s="30">
        <f>IF(ISNA(VLOOKUP($A836,' Taxi out times'!$B$1072:$C$1692, 2, 0)), 'ICAO LTO Cycle times'!$D$7,VLOOKUP($A836,' Taxi out times'!$B$1072:$C$1692, 2, 0)*60)</f>
        <v>1140</v>
      </c>
      <c r="E836" s="30">
        <f>IF(ISNA(VLOOKUP($A836,' Taxi out times'!$B$1693:$C$2329, 2, 0)), 'ICAO LTO Cycle times'!$D$7,VLOOKUP($A836,' Taxi out times'!$B$1693:$C$2329, 2, 0)*60)</f>
        <v>818.28947368421052</v>
      </c>
      <c r="F836" s="30">
        <f>IF(ISNA(VLOOKUP($A836,' Taxi out times'!$B$2330:$C$2997, 2, 0)), 'ICAO LTO Cycle times'!$D$7,VLOOKUP($A836,' Taxi out times'!$B$2330:$C$2997, 2, 0)*60)</f>
        <v>742.5</v>
      </c>
      <c r="G836" s="30">
        <f>IF(ISNA(VLOOKUP($A836,' Taxi out times'!$B$2998:$C$3661, 2, 0)), 'ICAO LTO Cycle times'!$D$7,VLOOKUP($A836,' Taxi out times'!$B$2998:$C$3661, 2, 0)*60)</f>
        <v>834</v>
      </c>
      <c r="H836" s="30">
        <f>IF(ISNA(VLOOKUP($A836,' Taxi out times'!$B$3662:$C$4362, 2, 0)), 'ICAO LTO Cycle times'!$D$7,VLOOKUP($A836,' Taxi out times'!$B$3662:$C$4362, 2, 0)*60)</f>
        <v>823.2</v>
      </c>
      <c r="I836" s="30">
        <f>IF(ISNA(VLOOKUP($A836,' Taxi out times'!$B$4363:$C$5052, 2, 0)), 'ICAO LTO Cycle times'!$D$7,VLOOKUP($A836,' Taxi out times'!$B$4363:$C$5052, 2, 0)*60)</f>
        <v>782.76923076923072</v>
      </c>
      <c r="J836" s="30">
        <f>IF(ISNA(VLOOKUP($A836,' Taxi out times'!$B$5053:$C$5713, 2, 0)), 'ICAO LTO Cycle times'!$D$7,VLOOKUP($A836,' Taxi out times'!$B$5053:$C$5713, 2, 0)*60)</f>
        <v>747.69230769230774</v>
      </c>
      <c r="K836" s="30">
        <f>IF(ISNA(VLOOKUP($A836,' Taxi out times'!$B$5714:$C$6466, 2, 0)), 'ICAO LTO Cycle times'!$D$7,VLOOKUP($A836,' Taxi out times'!$B$5713:$C$6466, 2, 0)*60)</f>
        <v>827.15719063545157</v>
      </c>
      <c r="L836" s="30">
        <f>IF(ISNA(VLOOKUP($A836,' Taxi out times'!$B$6467:$C$7195, 2, 0)), 'ICAO LTO Cycle times'!$D$7,VLOOKUP($A836,' Taxi out times'!$B$6467:$C$7195, 2, 0)*60)</f>
        <v>772.72727272727275</v>
      </c>
      <c r="M836" s="30">
        <f>IF(ISNA(VLOOKUP($A836,'Taxi in times'!$B$2:$C$483, 2, 0)), 'ICAO LTO Cycle times'!$D$8,VLOOKUP($A836,'Taxi in times'!$B$2:$C$483, 2, 0)*60)</f>
        <v>420</v>
      </c>
      <c r="N836" s="30">
        <f>IF(ISNA(VLOOKUP($A836,'Taxi in times'!$B$483:$C$1074, 2, 0)), 'ICAO LTO Cycle times'!$D$8,VLOOKUP($A836,'Taxi in times'!$B$483:$C$1074, 2, 0)*60)</f>
        <v>420</v>
      </c>
      <c r="O836" s="30">
        <f>IF(ISNA(VLOOKUP($A836,'Taxi in times'!$B$1074:$C$1700, 2, 0)), 'ICAO LTO Cycle times'!$D$8,VLOOKUP($A836,'Taxi in times'!$B$1074:$C$1700, 2, 0)*60)</f>
        <v>420</v>
      </c>
      <c r="P836" s="30">
        <f>IF(ISNA(VLOOKUP($A836,'Taxi in times'!$B$1700:$C$2346, 2, 0)), 'ICAO LTO Cycle times'!$D$8,VLOOKUP($A836,'Taxi in times'!$B$1700:$C$2346, 2, 0)*60)</f>
        <v>308.74172185430467</v>
      </c>
      <c r="Q836" s="30">
        <f>IF(ISNA(VLOOKUP($A836,'Taxi in times'!$B$2346:$C$3020, 2, 0)), 'ICAO LTO Cycle times'!$D$8,VLOOKUP($A836,'Taxi in times'!$B$2346:$C$3020, 2, 0)*60)</f>
        <v>336.82758620689657</v>
      </c>
      <c r="R836" s="30">
        <f>IF(ISNA(VLOOKUP($A836,'Taxi in times'!$B$3020:$C$3684, 2, 0)), 'ICAO LTO Cycle times'!$D$8,VLOOKUP($A836,'Taxi in times'!$B$3020:$C$3684, 2, 0)*60)</f>
        <v>335.21739130434787</v>
      </c>
      <c r="S836" s="30">
        <f>IF(ISNA(VLOOKUP($A836,'Taxi in times'!$B$3684:$C$4389, 2, 0)), 'ICAO LTO Cycle times'!$D$8,VLOOKUP($A836,'Taxi in times'!$B$3684:$C$4389, 2, 0)*60)</f>
        <v>397.72575250836115</v>
      </c>
      <c r="T836" s="30">
        <f>IF(ISNA(VLOOKUP($A836,'Taxi in times'!$B$4389:$C$5084, 2, 0)), 'ICAO LTO Cycle times'!$D$8,VLOOKUP($A836,'Taxi in times'!$B$4389:$C$5084, 2, 0)*60)</f>
        <v>326.59793814432993</v>
      </c>
      <c r="U836" s="30">
        <f>IF(ISNA(VLOOKUP($A836,'Taxi in times'!$B$5085:$C$5749, 2, 0)), 'ICAO LTO Cycle times'!$D$8,VLOOKUP($A836,'Taxi in times'!$B$5085:$C$5749, 2, 0)*60)</f>
        <v>325.50898203592811</v>
      </c>
      <c r="V836" s="30">
        <f>IF(ISNA(VLOOKUP($A836,'Taxi in times'!$B$5750:$C$6509, 2, 0)), 'ICAO LTO Cycle times'!$D$8,VLOOKUP($A836,'Taxi in times'!$B$5750:$C$6509, 2, 0)*60)</f>
        <v>375.50335570469798</v>
      </c>
      <c r="W836" s="30">
        <f>IF(ISNA(VLOOKUP($A836,'Taxi in times'!$B$6510:$C$7239, 2, 0)), 'ICAO LTO Cycle times'!$D$8,VLOOKUP($A836,'Taxi in times'!$B$6510:$C$7239, 2, 0)*60)</f>
        <v>320.70422535211264</v>
      </c>
    </row>
    <row r="837" spans="1:23">
      <c r="A837" s="1" t="s">
        <v>1313</v>
      </c>
      <c r="B837" s="30">
        <f>IF(ISNA(VLOOKUP($A837,' Taxi out times'!$B$2:$C$483, 2, 0)), 'ICAO LTO Cycle times'!$D$7,VLOOKUP($A837,' Taxi out times'!$B$2:$C$483, 2, 0)*60)</f>
        <v>1140</v>
      </c>
      <c r="C837" s="30">
        <f>IF(ISNA(VLOOKUP($A837,' Taxi out times'!$B$484:$C$1071, 2, 0)), 'ICAO LTO Cycle times'!$D$7,VLOOKUP($A837,' Taxi out times'!$B$484:$C$1071, 2, 0)*60)</f>
        <v>1140</v>
      </c>
      <c r="D837" s="30">
        <f>IF(ISNA(VLOOKUP($A837,' Taxi out times'!$B$1072:$C$1692, 2, 0)), 'ICAO LTO Cycle times'!$D$7,VLOOKUP($A837,' Taxi out times'!$B$1072:$C$1692, 2, 0)*60)</f>
        <v>1140</v>
      </c>
      <c r="E837" s="30">
        <f>IF(ISNA(VLOOKUP($A837,' Taxi out times'!$B$1693:$C$2329, 2, 0)), 'ICAO LTO Cycle times'!$D$7,VLOOKUP($A837,' Taxi out times'!$B$1693:$C$2329, 2, 0)*60)</f>
        <v>1140</v>
      </c>
      <c r="F837" s="30">
        <f>IF(ISNA(VLOOKUP($A837,' Taxi out times'!$B$2330:$C$2997, 2, 0)), 'ICAO LTO Cycle times'!$D$7,VLOOKUP($A837,' Taxi out times'!$B$2330:$C$2997, 2, 0)*60)</f>
        <v>1140</v>
      </c>
      <c r="G837" s="30">
        <f>IF(ISNA(VLOOKUP($A837,' Taxi out times'!$B$2998:$C$3661, 2, 0)), 'ICAO LTO Cycle times'!$D$7,VLOOKUP($A837,' Taxi out times'!$B$2998:$C$3661, 2, 0)*60)</f>
        <v>1140</v>
      </c>
      <c r="H837" s="30">
        <f>IF(ISNA(VLOOKUP($A837,' Taxi out times'!$B$3662:$C$4362, 2, 0)), 'ICAO LTO Cycle times'!$D$7,VLOOKUP($A837,' Taxi out times'!$B$3662:$C$4362, 2, 0)*60)</f>
        <v>1140</v>
      </c>
      <c r="I837" s="30">
        <f>IF(ISNA(VLOOKUP($A837,' Taxi out times'!$B$4363:$C$5052, 2, 0)), 'ICAO LTO Cycle times'!$D$7,VLOOKUP($A837,' Taxi out times'!$B$4363:$C$5052, 2, 0)*60)</f>
        <v>1140</v>
      </c>
      <c r="J837" s="30">
        <f>IF(ISNA(VLOOKUP($A837,' Taxi out times'!$B$5053:$C$5713, 2, 0)), 'ICAO LTO Cycle times'!$D$7,VLOOKUP($A837,' Taxi out times'!$B$5053:$C$5713, 2, 0)*60)</f>
        <v>1140</v>
      </c>
      <c r="K837" s="30">
        <f>IF(ISNA(VLOOKUP($A837,' Taxi out times'!$B$5714:$C$6466, 2, 0)), 'ICAO LTO Cycle times'!$D$7,VLOOKUP($A837,' Taxi out times'!$B$5713:$C$6466, 2, 0)*60)</f>
        <v>529.09090909090912</v>
      </c>
      <c r="L837" s="30">
        <f>IF(ISNA(VLOOKUP($A837,' Taxi out times'!$B$6467:$C$7195, 2, 0)), 'ICAO LTO Cycle times'!$D$7,VLOOKUP($A837,' Taxi out times'!$B$6467:$C$7195, 2, 0)*60)</f>
        <v>411.25628140703515</v>
      </c>
      <c r="M837" s="30">
        <f>IF(ISNA(VLOOKUP($A837,'Taxi in times'!$B$2:$C$483, 2, 0)), 'ICAO LTO Cycle times'!$D$8,VLOOKUP($A837,'Taxi in times'!$B$2:$C$483, 2, 0)*60)</f>
        <v>420</v>
      </c>
      <c r="N837" s="30">
        <f>IF(ISNA(VLOOKUP($A837,'Taxi in times'!$B$483:$C$1074, 2, 0)), 'ICAO LTO Cycle times'!$D$8,VLOOKUP($A837,'Taxi in times'!$B$483:$C$1074, 2, 0)*60)</f>
        <v>420</v>
      </c>
      <c r="O837" s="30">
        <f>IF(ISNA(VLOOKUP($A837,'Taxi in times'!$B$1074:$C$1700, 2, 0)), 'ICAO LTO Cycle times'!$D$8,VLOOKUP($A837,'Taxi in times'!$B$1074:$C$1700, 2, 0)*60)</f>
        <v>420</v>
      </c>
      <c r="P837" s="30">
        <f>IF(ISNA(VLOOKUP($A837,'Taxi in times'!$B$1700:$C$2346, 2, 0)), 'ICAO LTO Cycle times'!$D$8,VLOOKUP($A837,'Taxi in times'!$B$1700:$C$2346, 2, 0)*60)</f>
        <v>420</v>
      </c>
      <c r="Q837" s="30">
        <f>IF(ISNA(VLOOKUP($A837,'Taxi in times'!$B$2346:$C$3020, 2, 0)), 'ICAO LTO Cycle times'!$D$8,VLOOKUP($A837,'Taxi in times'!$B$2346:$C$3020, 2, 0)*60)</f>
        <v>420</v>
      </c>
      <c r="R837" s="30">
        <f>IF(ISNA(VLOOKUP($A837,'Taxi in times'!$B$3020:$C$3684, 2, 0)), 'ICAO LTO Cycle times'!$D$8,VLOOKUP($A837,'Taxi in times'!$B$3020:$C$3684, 2, 0)*60)</f>
        <v>420</v>
      </c>
      <c r="S837" s="30">
        <f>IF(ISNA(VLOOKUP($A837,'Taxi in times'!$B$3684:$C$4389, 2, 0)), 'ICAO LTO Cycle times'!$D$8,VLOOKUP($A837,'Taxi in times'!$B$3684:$C$4389, 2, 0)*60)</f>
        <v>420</v>
      </c>
      <c r="T837" s="30">
        <f>IF(ISNA(VLOOKUP($A837,'Taxi in times'!$B$4389:$C$5084, 2, 0)), 'ICAO LTO Cycle times'!$D$8,VLOOKUP($A837,'Taxi in times'!$B$4389:$C$5084, 2, 0)*60)</f>
        <v>420</v>
      </c>
      <c r="U837" s="30">
        <f>IF(ISNA(VLOOKUP($A837,'Taxi in times'!$B$5085:$C$5749, 2, 0)), 'ICAO LTO Cycle times'!$D$8,VLOOKUP($A837,'Taxi in times'!$B$5085:$C$5749, 2, 0)*60)</f>
        <v>420</v>
      </c>
      <c r="V837" s="30">
        <f>IF(ISNA(VLOOKUP($A837,'Taxi in times'!$B$5750:$C$6509, 2, 0)), 'ICAO LTO Cycle times'!$D$8,VLOOKUP($A837,'Taxi in times'!$B$5750:$C$6509, 2, 0)*60)</f>
        <v>487.37704918032784</v>
      </c>
      <c r="W837" s="30">
        <f>IF(ISNA(VLOOKUP($A837,'Taxi in times'!$B$6510:$C$7239, 2, 0)), 'ICAO LTO Cycle times'!$D$8,VLOOKUP($A837,'Taxi in times'!$B$6510:$C$7239, 2, 0)*60)</f>
        <v>400.81218274111677</v>
      </c>
    </row>
    <row r="838" spans="1:23">
      <c r="A838" s="1" t="s">
        <v>1314</v>
      </c>
      <c r="B838" s="30">
        <f>IF(ISNA(VLOOKUP($A838,' Taxi out times'!$B$2:$C$483, 2, 0)), 'ICAO LTO Cycle times'!$D$7,VLOOKUP($A838,' Taxi out times'!$B$2:$C$483, 2, 0)*60)</f>
        <v>1140</v>
      </c>
      <c r="C838" s="30">
        <f>IF(ISNA(VLOOKUP($A838,' Taxi out times'!$B$484:$C$1071, 2, 0)), 'ICAO LTO Cycle times'!$D$7,VLOOKUP($A838,' Taxi out times'!$B$484:$C$1071, 2, 0)*60)</f>
        <v>1140</v>
      </c>
      <c r="D838" s="30">
        <f>IF(ISNA(VLOOKUP($A838,' Taxi out times'!$B$1072:$C$1692, 2, 0)), 'ICAO LTO Cycle times'!$D$7,VLOOKUP($A838,' Taxi out times'!$B$1072:$C$1692, 2, 0)*60)</f>
        <v>1140</v>
      </c>
      <c r="E838" s="30">
        <f>IF(ISNA(VLOOKUP($A838,' Taxi out times'!$B$1693:$C$2329, 2, 0)), 'ICAO LTO Cycle times'!$D$7,VLOOKUP($A838,' Taxi out times'!$B$1693:$C$2329, 2, 0)*60)</f>
        <v>1140</v>
      </c>
      <c r="F838" s="30">
        <f>IF(ISNA(VLOOKUP($A838,' Taxi out times'!$B$2330:$C$2997, 2, 0)), 'ICAO LTO Cycle times'!$D$7,VLOOKUP($A838,' Taxi out times'!$B$2330:$C$2997, 2, 0)*60)</f>
        <v>1140</v>
      </c>
      <c r="G838" s="30">
        <f>IF(ISNA(VLOOKUP($A838,' Taxi out times'!$B$2998:$C$3661, 2, 0)), 'ICAO LTO Cycle times'!$D$7,VLOOKUP($A838,' Taxi out times'!$B$2998:$C$3661, 2, 0)*60)</f>
        <v>1140</v>
      </c>
      <c r="H838" s="30">
        <f>IF(ISNA(VLOOKUP($A838,' Taxi out times'!$B$3662:$C$4362, 2, 0)), 'ICAO LTO Cycle times'!$D$7,VLOOKUP($A838,' Taxi out times'!$B$3662:$C$4362, 2, 0)*60)</f>
        <v>1140</v>
      </c>
      <c r="I838" s="30">
        <f>IF(ISNA(VLOOKUP($A838,' Taxi out times'!$B$4363:$C$5052, 2, 0)), 'ICAO LTO Cycle times'!$D$7,VLOOKUP($A838,' Taxi out times'!$B$4363:$C$5052, 2, 0)*60)</f>
        <v>1140</v>
      </c>
      <c r="J838" s="30">
        <f>IF(ISNA(VLOOKUP($A838,' Taxi out times'!$B$5053:$C$5713, 2, 0)), 'ICAO LTO Cycle times'!$D$7,VLOOKUP($A838,' Taxi out times'!$B$5053:$C$5713, 2, 0)*60)</f>
        <v>1140</v>
      </c>
      <c r="K838" s="30">
        <f>IF(ISNA(VLOOKUP($A838,' Taxi out times'!$B$5714:$C$6466, 2, 0)), 'ICAO LTO Cycle times'!$D$7,VLOOKUP($A838,' Taxi out times'!$B$5713:$C$6466, 2, 0)*60)</f>
        <v>390.58823529411762</v>
      </c>
      <c r="L838" s="30">
        <f>IF(ISNA(VLOOKUP($A838,' Taxi out times'!$B$6467:$C$7195, 2, 0)), 'ICAO LTO Cycle times'!$D$7,VLOOKUP($A838,' Taxi out times'!$B$6467:$C$7195, 2, 0)*60)</f>
        <v>1140</v>
      </c>
      <c r="M838" s="30">
        <f>IF(ISNA(VLOOKUP($A838,'Taxi in times'!$B$2:$C$483, 2, 0)), 'ICAO LTO Cycle times'!$D$8,VLOOKUP($A838,'Taxi in times'!$B$2:$C$483, 2, 0)*60)</f>
        <v>420</v>
      </c>
      <c r="N838" s="30">
        <f>IF(ISNA(VLOOKUP($A838,'Taxi in times'!$B$483:$C$1074, 2, 0)), 'ICAO LTO Cycle times'!$D$8,VLOOKUP($A838,'Taxi in times'!$B$483:$C$1074, 2, 0)*60)</f>
        <v>420</v>
      </c>
      <c r="O838" s="30">
        <f>IF(ISNA(VLOOKUP($A838,'Taxi in times'!$B$1074:$C$1700, 2, 0)), 'ICAO LTO Cycle times'!$D$8,VLOOKUP($A838,'Taxi in times'!$B$1074:$C$1700, 2, 0)*60)</f>
        <v>420</v>
      </c>
      <c r="P838" s="30">
        <f>IF(ISNA(VLOOKUP($A838,'Taxi in times'!$B$1700:$C$2346, 2, 0)), 'ICAO LTO Cycle times'!$D$8,VLOOKUP($A838,'Taxi in times'!$B$1700:$C$2346, 2, 0)*60)</f>
        <v>420</v>
      </c>
      <c r="Q838" s="30">
        <f>IF(ISNA(VLOOKUP($A838,'Taxi in times'!$B$2346:$C$3020, 2, 0)), 'ICAO LTO Cycle times'!$D$8,VLOOKUP($A838,'Taxi in times'!$B$2346:$C$3020, 2, 0)*60)</f>
        <v>420</v>
      </c>
      <c r="R838" s="30">
        <f>IF(ISNA(VLOOKUP($A838,'Taxi in times'!$B$3020:$C$3684, 2, 0)), 'ICAO LTO Cycle times'!$D$8,VLOOKUP($A838,'Taxi in times'!$B$3020:$C$3684, 2, 0)*60)</f>
        <v>420</v>
      </c>
      <c r="S838" s="30">
        <f>IF(ISNA(VLOOKUP($A838,'Taxi in times'!$B$3684:$C$4389, 2, 0)), 'ICAO LTO Cycle times'!$D$8,VLOOKUP($A838,'Taxi in times'!$B$3684:$C$4389, 2, 0)*60)</f>
        <v>420</v>
      </c>
      <c r="T838" s="30">
        <f>IF(ISNA(VLOOKUP($A838,'Taxi in times'!$B$4389:$C$5084, 2, 0)), 'ICAO LTO Cycle times'!$D$8,VLOOKUP($A838,'Taxi in times'!$B$4389:$C$5084, 2, 0)*60)</f>
        <v>420</v>
      </c>
      <c r="U838" s="30">
        <f>IF(ISNA(VLOOKUP($A838,'Taxi in times'!$B$5085:$C$5749, 2, 0)), 'ICAO LTO Cycle times'!$D$8,VLOOKUP($A838,'Taxi in times'!$B$5085:$C$5749, 2, 0)*60)</f>
        <v>420</v>
      </c>
      <c r="V838" s="30">
        <f>IF(ISNA(VLOOKUP($A838,'Taxi in times'!$B$5750:$C$6509, 2, 0)), 'ICAO LTO Cycle times'!$D$8,VLOOKUP($A838,'Taxi in times'!$B$5750:$C$6509, 2, 0)*60)</f>
        <v>384.70588235294122</v>
      </c>
      <c r="W838" s="30">
        <f>IF(ISNA(VLOOKUP($A838,'Taxi in times'!$B$6510:$C$7239, 2, 0)), 'ICAO LTO Cycle times'!$D$8,VLOOKUP($A838,'Taxi in times'!$B$6510:$C$7239, 2, 0)*60)</f>
        <v>420</v>
      </c>
    </row>
    <row r="839" spans="1:23">
      <c r="A839" s="1" t="s">
        <v>1315</v>
      </c>
      <c r="B839" s="30">
        <f>IF(ISNA(VLOOKUP($A839,' Taxi out times'!$B$2:$C$483, 2, 0)), 'ICAO LTO Cycle times'!$D$7,VLOOKUP($A839,' Taxi out times'!$B$2:$C$483, 2, 0)*60)</f>
        <v>1140</v>
      </c>
      <c r="C839" s="30">
        <f>IF(ISNA(VLOOKUP($A839,' Taxi out times'!$B$484:$C$1071, 2, 0)), 'ICAO LTO Cycle times'!$D$7,VLOOKUP($A839,' Taxi out times'!$B$484:$C$1071, 2, 0)*60)</f>
        <v>1140</v>
      </c>
      <c r="D839" s="30">
        <f>IF(ISNA(VLOOKUP($A839,' Taxi out times'!$B$1072:$C$1692, 2, 0)), 'ICAO LTO Cycle times'!$D$7,VLOOKUP($A839,' Taxi out times'!$B$1072:$C$1692, 2, 0)*60)</f>
        <v>1140</v>
      </c>
      <c r="E839" s="30">
        <f>IF(ISNA(VLOOKUP($A839,' Taxi out times'!$B$1693:$C$2329, 2, 0)), 'ICAO LTO Cycle times'!$D$7,VLOOKUP($A839,' Taxi out times'!$B$1693:$C$2329, 2, 0)*60)</f>
        <v>1140</v>
      </c>
      <c r="F839" s="30">
        <f>IF(ISNA(VLOOKUP($A839,' Taxi out times'!$B$2330:$C$2997, 2, 0)), 'ICAO LTO Cycle times'!$D$7,VLOOKUP($A839,' Taxi out times'!$B$2330:$C$2997, 2, 0)*60)</f>
        <v>1140</v>
      </c>
      <c r="G839" s="30">
        <f>IF(ISNA(VLOOKUP($A839,' Taxi out times'!$B$2998:$C$3661, 2, 0)), 'ICAO LTO Cycle times'!$D$7,VLOOKUP($A839,' Taxi out times'!$B$2998:$C$3661, 2, 0)*60)</f>
        <v>1140</v>
      </c>
      <c r="H839" s="30">
        <f>IF(ISNA(VLOOKUP($A839,' Taxi out times'!$B$3662:$C$4362, 2, 0)), 'ICAO LTO Cycle times'!$D$7,VLOOKUP($A839,' Taxi out times'!$B$3662:$C$4362, 2, 0)*60)</f>
        <v>1140</v>
      </c>
      <c r="I839" s="30">
        <f>IF(ISNA(VLOOKUP($A839,' Taxi out times'!$B$4363:$C$5052, 2, 0)), 'ICAO LTO Cycle times'!$D$7,VLOOKUP($A839,' Taxi out times'!$B$4363:$C$5052, 2, 0)*60)</f>
        <v>1140</v>
      </c>
      <c r="J839" s="30">
        <f>IF(ISNA(VLOOKUP($A839,' Taxi out times'!$B$5053:$C$5713, 2, 0)), 'ICAO LTO Cycle times'!$D$7,VLOOKUP($A839,' Taxi out times'!$B$5053:$C$5713, 2, 0)*60)</f>
        <v>1140</v>
      </c>
      <c r="K839" s="30">
        <f>IF(ISNA(VLOOKUP($A839,' Taxi out times'!$B$5714:$C$6466, 2, 0)), 'ICAO LTO Cycle times'!$D$7,VLOOKUP($A839,' Taxi out times'!$B$5713:$C$6466, 2, 0)*60)</f>
        <v>635.80645161290329</v>
      </c>
      <c r="L839" s="30">
        <f>IF(ISNA(VLOOKUP($A839,' Taxi out times'!$B$6467:$C$7195, 2, 0)), 'ICAO LTO Cycle times'!$D$7,VLOOKUP($A839,' Taxi out times'!$B$6467:$C$7195, 2, 0)*60)</f>
        <v>1140</v>
      </c>
      <c r="M839" s="30">
        <f>IF(ISNA(VLOOKUP($A839,'Taxi in times'!$B$2:$C$483, 2, 0)), 'ICAO LTO Cycle times'!$D$8,VLOOKUP($A839,'Taxi in times'!$B$2:$C$483, 2, 0)*60)</f>
        <v>420</v>
      </c>
      <c r="N839" s="30">
        <f>IF(ISNA(VLOOKUP($A839,'Taxi in times'!$B$483:$C$1074, 2, 0)), 'ICAO LTO Cycle times'!$D$8,VLOOKUP($A839,'Taxi in times'!$B$483:$C$1074, 2, 0)*60)</f>
        <v>420</v>
      </c>
      <c r="O839" s="30">
        <f>IF(ISNA(VLOOKUP($A839,'Taxi in times'!$B$1074:$C$1700, 2, 0)), 'ICAO LTO Cycle times'!$D$8,VLOOKUP($A839,'Taxi in times'!$B$1074:$C$1700, 2, 0)*60)</f>
        <v>420</v>
      </c>
      <c r="P839" s="30">
        <f>IF(ISNA(VLOOKUP($A839,'Taxi in times'!$B$1700:$C$2346, 2, 0)), 'ICAO LTO Cycle times'!$D$8,VLOOKUP($A839,'Taxi in times'!$B$1700:$C$2346, 2, 0)*60)</f>
        <v>420</v>
      </c>
      <c r="Q839" s="30">
        <f>IF(ISNA(VLOOKUP($A839,'Taxi in times'!$B$2346:$C$3020, 2, 0)), 'ICAO LTO Cycle times'!$D$8,VLOOKUP($A839,'Taxi in times'!$B$2346:$C$3020, 2, 0)*60)</f>
        <v>420</v>
      </c>
      <c r="R839" s="30">
        <f>IF(ISNA(VLOOKUP($A839,'Taxi in times'!$B$3020:$C$3684, 2, 0)), 'ICAO LTO Cycle times'!$D$8,VLOOKUP($A839,'Taxi in times'!$B$3020:$C$3684, 2, 0)*60)</f>
        <v>420</v>
      </c>
      <c r="S839" s="30">
        <f>IF(ISNA(VLOOKUP($A839,'Taxi in times'!$B$3684:$C$4389, 2, 0)), 'ICAO LTO Cycle times'!$D$8,VLOOKUP($A839,'Taxi in times'!$B$3684:$C$4389, 2, 0)*60)</f>
        <v>420</v>
      </c>
      <c r="T839" s="30">
        <f>IF(ISNA(VLOOKUP($A839,'Taxi in times'!$B$4389:$C$5084, 2, 0)), 'ICAO LTO Cycle times'!$D$8,VLOOKUP($A839,'Taxi in times'!$B$4389:$C$5084, 2, 0)*60)</f>
        <v>420</v>
      </c>
      <c r="U839" s="30">
        <f>IF(ISNA(VLOOKUP($A839,'Taxi in times'!$B$5085:$C$5749, 2, 0)), 'ICAO LTO Cycle times'!$D$8,VLOOKUP($A839,'Taxi in times'!$B$5085:$C$5749, 2, 0)*60)</f>
        <v>420</v>
      </c>
      <c r="V839" s="30">
        <f>IF(ISNA(VLOOKUP($A839,'Taxi in times'!$B$5750:$C$6509, 2, 0)), 'ICAO LTO Cycle times'!$D$8,VLOOKUP($A839,'Taxi in times'!$B$5750:$C$6509, 2, 0)*60)</f>
        <v>239.52</v>
      </c>
      <c r="W839" s="30">
        <f>IF(ISNA(VLOOKUP($A839,'Taxi in times'!$B$6510:$C$7239, 2, 0)), 'ICAO LTO Cycle times'!$D$8,VLOOKUP($A839,'Taxi in times'!$B$6510:$C$7239, 2, 0)*60)</f>
        <v>420</v>
      </c>
    </row>
    <row r="840" spans="1:23">
      <c r="A840" s="1" t="s">
        <v>1000</v>
      </c>
      <c r="B840" s="30">
        <f>IF(ISNA(VLOOKUP($A840,' Taxi out times'!$B$2:$C$483, 2, 0)), 'ICAO LTO Cycle times'!$D$7,VLOOKUP($A840,' Taxi out times'!$B$2:$C$483, 2, 0)*60)</f>
        <v>724.13793103448279</v>
      </c>
      <c r="C840" s="30">
        <f>IF(ISNA(VLOOKUP($A840,' Taxi out times'!$B$484:$C$1071, 2, 0)), 'ICAO LTO Cycle times'!$D$7,VLOOKUP($A840,' Taxi out times'!$B$484:$C$1071, 2, 0)*60)</f>
        <v>990.53435114503816</v>
      </c>
      <c r="D840" s="30">
        <f>IF(ISNA(VLOOKUP($A840,' Taxi out times'!$B$1072:$C$1692, 2, 0)), 'ICAO LTO Cycle times'!$D$7,VLOOKUP($A840,' Taxi out times'!$B$1072:$C$1692, 2, 0)*60)</f>
        <v>1032.2379603399434</v>
      </c>
      <c r="E840" s="30">
        <f>IF(ISNA(VLOOKUP($A840,' Taxi out times'!$B$1693:$C$2329, 2, 0)), 'ICAO LTO Cycle times'!$D$7,VLOOKUP($A840,' Taxi out times'!$B$1693:$C$2329, 2, 0)*60)</f>
        <v>952.1005025125628</v>
      </c>
      <c r="F840" s="30">
        <f>IF(ISNA(VLOOKUP($A840,' Taxi out times'!$B$2330:$C$2997, 2, 0)), 'ICAO LTO Cycle times'!$D$7,VLOOKUP($A840,' Taxi out times'!$B$2330:$C$2997, 2, 0)*60)</f>
        <v>941.45342886386902</v>
      </c>
      <c r="G840" s="30">
        <f>IF(ISNA(VLOOKUP($A840,' Taxi out times'!$B$2998:$C$3661, 2, 0)), 'ICAO LTO Cycle times'!$D$7,VLOOKUP($A840,' Taxi out times'!$B$2998:$C$3661, 2, 0)*60)</f>
        <v>862.36686390532543</v>
      </c>
      <c r="H840" s="30">
        <f>IF(ISNA(VLOOKUP($A840,' Taxi out times'!$B$3662:$C$4362, 2, 0)), 'ICAO LTO Cycle times'!$D$7,VLOOKUP($A840,' Taxi out times'!$B$3662:$C$4362, 2, 0)*60)</f>
        <v>813.82319173363953</v>
      </c>
      <c r="I840" s="30">
        <f>IF(ISNA(VLOOKUP($A840,' Taxi out times'!$B$4363:$C$5052, 2, 0)), 'ICAO LTO Cycle times'!$D$7,VLOOKUP($A840,' Taxi out times'!$B$4363:$C$5052, 2, 0)*60)</f>
        <v>702.67924528301887</v>
      </c>
      <c r="J840" s="30">
        <f>IF(ISNA(VLOOKUP($A840,' Taxi out times'!$B$5053:$C$5713, 2, 0)), 'ICAO LTO Cycle times'!$D$7,VLOOKUP($A840,' Taxi out times'!$B$5053:$C$5713, 2, 0)*60)</f>
        <v>816.33566433566432</v>
      </c>
      <c r="K840" s="30">
        <f>IF(ISNA(VLOOKUP($A840,' Taxi out times'!$B$5714:$C$6466, 2, 0)), 'ICAO LTO Cycle times'!$D$7,VLOOKUP($A840,' Taxi out times'!$B$5713:$C$6466, 2, 0)*60)</f>
        <v>827.42514970059881</v>
      </c>
      <c r="L840" s="30">
        <f>IF(ISNA(VLOOKUP($A840,' Taxi out times'!$B$6467:$C$7195, 2, 0)), 'ICAO LTO Cycle times'!$D$7,VLOOKUP($A840,' Taxi out times'!$B$6467:$C$7195, 2, 0)*60)</f>
        <v>771.33333333333337</v>
      </c>
      <c r="M840" s="30">
        <f>IF(ISNA(VLOOKUP($A840,'Taxi in times'!$B$2:$C$483, 2, 0)), 'ICAO LTO Cycle times'!$D$8,VLOOKUP($A840,'Taxi in times'!$B$2:$C$483, 2, 0)*60)</f>
        <v>392.68817204301075</v>
      </c>
      <c r="N840" s="30">
        <f>IF(ISNA(VLOOKUP($A840,'Taxi in times'!$B$483:$C$1074, 2, 0)), 'ICAO LTO Cycle times'!$D$8,VLOOKUP($A840,'Taxi in times'!$B$483:$C$1074, 2, 0)*60)</f>
        <v>440.48780487804879</v>
      </c>
      <c r="O840" s="30">
        <f>IF(ISNA(VLOOKUP($A840,'Taxi in times'!$B$1074:$C$1700, 2, 0)), 'ICAO LTO Cycle times'!$D$8,VLOOKUP($A840,'Taxi in times'!$B$1074:$C$1700, 2, 0)*60)</f>
        <v>503.11345646437996</v>
      </c>
      <c r="P840" s="30">
        <f>IF(ISNA(VLOOKUP($A840,'Taxi in times'!$B$1700:$C$2346, 2, 0)), 'ICAO LTO Cycle times'!$D$8,VLOOKUP($A840,'Taxi in times'!$B$1700:$C$2346, 2, 0)*60)</f>
        <v>433.79518072289153</v>
      </c>
      <c r="Q840" s="30">
        <f>IF(ISNA(VLOOKUP($A840,'Taxi in times'!$B$2346:$C$3020, 2, 0)), 'ICAO LTO Cycle times'!$D$8,VLOOKUP($A840,'Taxi in times'!$B$2346:$C$3020, 2, 0)*60)</f>
        <v>451.68399168399168</v>
      </c>
      <c r="R840" s="30">
        <f>IF(ISNA(VLOOKUP($A840,'Taxi in times'!$B$3020:$C$3684, 2, 0)), 'ICAO LTO Cycle times'!$D$8,VLOOKUP($A840,'Taxi in times'!$B$3020:$C$3684, 2, 0)*60)</f>
        <v>414.85924112607097</v>
      </c>
      <c r="S840" s="30">
        <f>IF(ISNA(VLOOKUP($A840,'Taxi in times'!$B$3684:$C$4389, 2, 0)), 'ICAO LTO Cycle times'!$D$8,VLOOKUP($A840,'Taxi in times'!$B$3684:$C$4389, 2, 0)*60)</f>
        <v>413.58401880141008</v>
      </c>
      <c r="T840" s="30">
        <f>IF(ISNA(VLOOKUP($A840,'Taxi in times'!$B$4389:$C$5084, 2, 0)), 'ICAO LTO Cycle times'!$D$8,VLOOKUP($A840,'Taxi in times'!$B$4389:$C$5084, 2, 0)*60)</f>
        <v>407.23756906077347</v>
      </c>
      <c r="U840" s="30">
        <f>IF(ISNA(VLOOKUP($A840,'Taxi in times'!$B$5085:$C$5749, 2, 0)), 'ICAO LTO Cycle times'!$D$8,VLOOKUP($A840,'Taxi in times'!$B$5085:$C$5749, 2, 0)*60)</f>
        <v>427.42094167252287</v>
      </c>
      <c r="V840" s="30">
        <f>IF(ISNA(VLOOKUP($A840,'Taxi in times'!$B$5750:$C$6509, 2, 0)), 'ICAO LTO Cycle times'!$D$8,VLOOKUP($A840,'Taxi in times'!$B$5750:$C$6509, 2, 0)*60)</f>
        <v>393.12217194570133</v>
      </c>
      <c r="W840" s="30">
        <f>IF(ISNA(VLOOKUP($A840,'Taxi in times'!$B$6510:$C$7239, 2, 0)), 'ICAO LTO Cycle times'!$D$8,VLOOKUP($A840,'Taxi in times'!$B$6510:$C$7239, 2, 0)*60)</f>
        <v>356.43122676579924</v>
      </c>
    </row>
    <row r="841" spans="1:23">
      <c r="A841" s="1" t="s">
        <v>1001</v>
      </c>
      <c r="B841" s="30">
        <f>IF(ISNA(VLOOKUP($A841,' Taxi out times'!$B$2:$C$483, 2, 0)), 'ICAO LTO Cycle times'!$D$7,VLOOKUP($A841,' Taxi out times'!$B$2:$C$483, 2, 0)*60)</f>
        <v>1140</v>
      </c>
      <c r="C841" s="30">
        <f>IF(ISNA(VLOOKUP($A841,' Taxi out times'!$B$484:$C$1071, 2, 0)), 'ICAO LTO Cycle times'!$D$7,VLOOKUP($A841,' Taxi out times'!$B$484:$C$1071, 2, 0)*60)</f>
        <v>993.7037037037037</v>
      </c>
      <c r="D841" s="30">
        <f>IF(ISNA(VLOOKUP($A841,' Taxi out times'!$B$1072:$C$1692, 2, 0)), 'ICAO LTO Cycle times'!$D$7,VLOOKUP($A841,' Taxi out times'!$B$1072:$C$1692, 2, 0)*60)</f>
        <v>982.32558139534888</v>
      </c>
      <c r="E841" s="30">
        <f>IF(ISNA(VLOOKUP($A841,' Taxi out times'!$B$1693:$C$2329, 2, 0)), 'ICAO LTO Cycle times'!$D$7,VLOOKUP($A841,' Taxi out times'!$B$1693:$C$2329, 2, 0)*60)</f>
        <v>871.42857142857144</v>
      </c>
      <c r="F841" s="30">
        <f>IF(ISNA(VLOOKUP($A841,' Taxi out times'!$B$2330:$C$2997, 2, 0)), 'ICAO LTO Cycle times'!$D$7,VLOOKUP($A841,' Taxi out times'!$B$2330:$C$2997, 2, 0)*60)</f>
        <v>879.46768060836507</v>
      </c>
      <c r="G841" s="30">
        <f>IF(ISNA(VLOOKUP($A841,' Taxi out times'!$B$2998:$C$3661, 2, 0)), 'ICAO LTO Cycle times'!$D$7,VLOOKUP($A841,' Taxi out times'!$B$2998:$C$3661, 2, 0)*60)</f>
        <v>811.62454873646209</v>
      </c>
      <c r="H841" s="30">
        <f>IF(ISNA(VLOOKUP($A841,' Taxi out times'!$B$3662:$C$4362, 2, 0)), 'ICAO LTO Cycle times'!$D$7,VLOOKUP($A841,' Taxi out times'!$B$3662:$C$4362, 2, 0)*60)</f>
        <v>707.02702702702709</v>
      </c>
      <c r="I841" s="30">
        <f>IF(ISNA(VLOOKUP($A841,' Taxi out times'!$B$4363:$C$5052, 2, 0)), 'ICAO LTO Cycle times'!$D$7,VLOOKUP($A841,' Taxi out times'!$B$4363:$C$5052, 2, 0)*60)</f>
        <v>644.82456140350882</v>
      </c>
      <c r="J841" s="30">
        <f>IF(ISNA(VLOOKUP($A841,' Taxi out times'!$B$5053:$C$5713, 2, 0)), 'ICAO LTO Cycle times'!$D$7,VLOOKUP($A841,' Taxi out times'!$B$5053:$C$5713, 2, 0)*60)</f>
        <v>617.14285714285722</v>
      </c>
      <c r="K841" s="30">
        <f>IF(ISNA(VLOOKUP($A841,' Taxi out times'!$B$5714:$C$6466, 2, 0)), 'ICAO LTO Cycle times'!$D$7,VLOOKUP($A841,' Taxi out times'!$B$5713:$C$6466, 2, 0)*60)</f>
        <v>961.80530973451323</v>
      </c>
      <c r="L841" s="30">
        <f>IF(ISNA(VLOOKUP($A841,' Taxi out times'!$B$6467:$C$7195, 2, 0)), 'ICAO LTO Cycle times'!$D$7,VLOOKUP($A841,' Taxi out times'!$B$6467:$C$7195, 2, 0)*60)</f>
        <v>1075.9289176090469</v>
      </c>
      <c r="M841" s="30">
        <f>IF(ISNA(VLOOKUP($A841,'Taxi in times'!$B$2:$C$483, 2, 0)), 'ICAO LTO Cycle times'!$D$8,VLOOKUP($A841,'Taxi in times'!$B$2:$C$483, 2, 0)*60)</f>
        <v>420</v>
      </c>
      <c r="N841" s="30">
        <f>IF(ISNA(VLOOKUP($A841,'Taxi in times'!$B$483:$C$1074, 2, 0)), 'ICAO LTO Cycle times'!$D$8,VLOOKUP($A841,'Taxi in times'!$B$483:$C$1074, 2, 0)*60)</f>
        <v>606.26373626373629</v>
      </c>
      <c r="O841" s="30">
        <f>IF(ISNA(VLOOKUP($A841,'Taxi in times'!$B$1074:$C$1700, 2, 0)), 'ICAO LTO Cycle times'!$D$8,VLOOKUP($A841,'Taxi in times'!$B$1074:$C$1700, 2, 0)*60)</f>
        <v>552.05479452054794</v>
      </c>
      <c r="P841" s="30">
        <f>IF(ISNA(VLOOKUP($A841,'Taxi in times'!$B$1700:$C$2346, 2, 0)), 'ICAO LTO Cycle times'!$D$8,VLOOKUP($A841,'Taxi in times'!$B$1700:$C$2346, 2, 0)*60)</f>
        <v>531.38028169014092</v>
      </c>
      <c r="Q841" s="30">
        <f>IF(ISNA(VLOOKUP($A841,'Taxi in times'!$B$2346:$C$3020, 2, 0)), 'ICAO LTO Cycle times'!$D$8,VLOOKUP($A841,'Taxi in times'!$B$2346:$C$3020, 2, 0)*60)</f>
        <v>486.0113421550094</v>
      </c>
      <c r="R841" s="30">
        <f>IF(ISNA(VLOOKUP($A841,'Taxi in times'!$B$3020:$C$3684, 2, 0)), 'ICAO LTO Cycle times'!$D$8,VLOOKUP($A841,'Taxi in times'!$B$3020:$C$3684, 2, 0)*60)</f>
        <v>491.65289256198349</v>
      </c>
      <c r="S841" s="30">
        <f>IF(ISNA(VLOOKUP($A841,'Taxi in times'!$B$3684:$C$4389, 2, 0)), 'ICAO LTO Cycle times'!$D$8,VLOOKUP($A841,'Taxi in times'!$B$3684:$C$4389, 2, 0)*60)</f>
        <v>323.67066895368782</v>
      </c>
      <c r="T841" s="30">
        <f>IF(ISNA(VLOOKUP($A841,'Taxi in times'!$B$4389:$C$5084, 2, 0)), 'ICAO LTO Cycle times'!$D$8,VLOOKUP($A841,'Taxi in times'!$B$4389:$C$5084, 2, 0)*60)</f>
        <v>300.17543859649123</v>
      </c>
      <c r="U841" s="30">
        <f>IF(ISNA(VLOOKUP($A841,'Taxi in times'!$B$5085:$C$5749, 2, 0)), 'ICAO LTO Cycle times'!$D$8,VLOOKUP($A841,'Taxi in times'!$B$5085:$C$5749, 2, 0)*60)</f>
        <v>330.41322314049586</v>
      </c>
      <c r="V841" s="30">
        <f>IF(ISNA(VLOOKUP($A841,'Taxi in times'!$B$5750:$C$6509, 2, 0)), 'ICAO LTO Cycle times'!$D$8,VLOOKUP($A841,'Taxi in times'!$B$5750:$C$6509, 2, 0)*60)</f>
        <v>614.2524916943521</v>
      </c>
      <c r="W841" s="30">
        <f>IF(ISNA(VLOOKUP($A841,'Taxi in times'!$B$6510:$C$7239, 2, 0)), 'ICAO LTO Cycle times'!$D$8,VLOOKUP($A841,'Taxi in times'!$B$6510:$C$7239, 2, 0)*60)</f>
        <v>782.2840409956076</v>
      </c>
    </row>
    <row r="842" spans="1:23">
      <c r="A842" s="1" t="s">
        <v>1002</v>
      </c>
      <c r="B842" s="30">
        <f>IF(ISNA(VLOOKUP($A842,' Taxi out times'!$B$2:$C$483, 2, 0)), 'ICAO LTO Cycle times'!$D$7,VLOOKUP($A842,' Taxi out times'!$B$2:$C$483, 2, 0)*60)</f>
        <v>1140</v>
      </c>
      <c r="C842" s="30">
        <f>IF(ISNA(VLOOKUP($A842,' Taxi out times'!$B$484:$C$1071, 2, 0)), 'ICAO LTO Cycle times'!$D$7,VLOOKUP($A842,' Taxi out times'!$B$484:$C$1071, 2, 0)*60)</f>
        <v>1140</v>
      </c>
      <c r="D842" s="30">
        <f>IF(ISNA(VLOOKUP($A842,' Taxi out times'!$B$1072:$C$1692, 2, 0)), 'ICAO LTO Cycle times'!$D$7,VLOOKUP($A842,' Taxi out times'!$B$1072:$C$1692, 2, 0)*60)</f>
        <v>903.46153846153845</v>
      </c>
      <c r="E842" s="30">
        <f>IF(ISNA(VLOOKUP($A842,' Taxi out times'!$B$1693:$C$2329, 2, 0)), 'ICAO LTO Cycle times'!$D$7,VLOOKUP($A842,' Taxi out times'!$B$1693:$C$2329, 2, 0)*60)</f>
        <v>1108.8461538461538</v>
      </c>
      <c r="F842" s="30">
        <f>IF(ISNA(VLOOKUP($A842,' Taxi out times'!$B$2330:$C$2997, 2, 0)), 'ICAO LTO Cycle times'!$D$7,VLOOKUP($A842,' Taxi out times'!$B$2330:$C$2997, 2, 0)*60)</f>
        <v>1260</v>
      </c>
      <c r="G842" s="30">
        <f>IF(ISNA(VLOOKUP($A842,' Taxi out times'!$B$2998:$C$3661, 2, 0)), 'ICAO LTO Cycle times'!$D$7,VLOOKUP($A842,' Taxi out times'!$B$2998:$C$3661, 2, 0)*60)</f>
        <v>712.71428571428567</v>
      </c>
      <c r="H842" s="30">
        <f>IF(ISNA(VLOOKUP($A842,' Taxi out times'!$B$3662:$C$4362, 2, 0)), 'ICAO LTO Cycle times'!$D$7,VLOOKUP($A842,' Taxi out times'!$B$3662:$C$4362, 2, 0)*60)</f>
        <v>701.87050359712225</v>
      </c>
      <c r="I842" s="30">
        <f>IF(ISNA(VLOOKUP($A842,' Taxi out times'!$B$4363:$C$5052, 2, 0)), 'ICAO LTO Cycle times'!$D$7,VLOOKUP($A842,' Taxi out times'!$B$4363:$C$5052, 2, 0)*60)</f>
        <v>800.76923076923083</v>
      </c>
      <c r="J842" s="30">
        <f>IF(ISNA(VLOOKUP($A842,' Taxi out times'!$B$5053:$C$5713, 2, 0)), 'ICAO LTO Cycle times'!$D$7,VLOOKUP($A842,' Taxi out times'!$B$5053:$C$5713, 2, 0)*60)</f>
        <v>1140</v>
      </c>
      <c r="K842" s="30">
        <f>IF(ISNA(VLOOKUP($A842,' Taxi out times'!$B$5714:$C$6466, 2, 0)), 'ICAO LTO Cycle times'!$D$7,VLOOKUP($A842,' Taxi out times'!$B$5713:$C$6466, 2, 0)*60)</f>
        <v>780.6521739130435</v>
      </c>
      <c r="L842" s="30">
        <f>IF(ISNA(VLOOKUP($A842,' Taxi out times'!$B$6467:$C$7195, 2, 0)), 'ICAO LTO Cycle times'!$D$7,VLOOKUP($A842,' Taxi out times'!$B$6467:$C$7195, 2, 0)*60)</f>
        <v>689.04458598726114</v>
      </c>
      <c r="M842" s="30">
        <f>IF(ISNA(VLOOKUP($A842,'Taxi in times'!$B$2:$C$483, 2, 0)), 'ICAO LTO Cycle times'!$D$8,VLOOKUP($A842,'Taxi in times'!$B$2:$C$483, 2, 0)*60)</f>
        <v>420</v>
      </c>
      <c r="N842" s="30">
        <f>IF(ISNA(VLOOKUP($A842,'Taxi in times'!$B$483:$C$1074, 2, 0)), 'ICAO LTO Cycle times'!$D$8,VLOOKUP($A842,'Taxi in times'!$B$483:$C$1074, 2, 0)*60)</f>
        <v>420</v>
      </c>
      <c r="O842" s="30">
        <f>IF(ISNA(VLOOKUP($A842,'Taxi in times'!$B$1074:$C$1700, 2, 0)), 'ICAO LTO Cycle times'!$D$8,VLOOKUP($A842,'Taxi in times'!$B$1074:$C$1700, 2, 0)*60)</f>
        <v>663.495145631068</v>
      </c>
      <c r="P842" s="30">
        <f>IF(ISNA(VLOOKUP($A842,'Taxi in times'!$B$1700:$C$2346, 2, 0)), 'ICAO LTO Cycle times'!$D$8,VLOOKUP($A842,'Taxi in times'!$B$1700:$C$2346, 2, 0)*60)</f>
        <v>785.19230769230774</v>
      </c>
      <c r="Q842" s="30">
        <f>IF(ISNA(VLOOKUP($A842,'Taxi in times'!$B$2346:$C$3020, 2, 0)), 'ICAO LTO Cycle times'!$D$8,VLOOKUP($A842,'Taxi in times'!$B$2346:$C$3020, 2, 0)*60)</f>
        <v>783.71681415929197</v>
      </c>
      <c r="R842" s="30">
        <f>IF(ISNA(VLOOKUP($A842,'Taxi in times'!$B$3020:$C$3684, 2, 0)), 'ICAO LTO Cycle times'!$D$8,VLOOKUP($A842,'Taxi in times'!$B$3020:$C$3684, 2, 0)*60)</f>
        <v>840.46511627906978</v>
      </c>
      <c r="S842" s="30">
        <f>IF(ISNA(VLOOKUP($A842,'Taxi in times'!$B$3684:$C$4389, 2, 0)), 'ICAO LTO Cycle times'!$D$8,VLOOKUP($A842,'Taxi in times'!$B$3684:$C$4389, 2, 0)*60)</f>
        <v>782.34375</v>
      </c>
      <c r="T842" s="30">
        <f>IF(ISNA(VLOOKUP($A842,'Taxi in times'!$B$4389:$C$5084, 2, 0)), 'ICAO LTO Cycle times'!$D$8,VLOOKUP($A842,'Taxi in times'!$B$4389:$C$5084, 2, 0)*60)</f>
        <v>708.46153846153845</v>
      </c>
      <c r="U842" s="30">
        <f>IF(ISNA(VLOOKUP($A842,'Taxi in times'!$B$5085:$C$5749, 2, 0)), 'ICAO LTO Cycle times'!$D$8,VLOOKUP($A842,'Taxi in times'!$B$5085:$C$5749, 2, 0)*60)</f>
        <v>578.53211009174311</v>
      </c>
      <c r="V842" s="30">
        <f>IF(ISNA(VLOOKUP($A842,'Taxi in times'!$B$5750:$C$6509, 2, 0)), 'ICAO LTO Cycle times'!$D$8,VLOOKUP($A842,'Taxi in times'!$B$5750:$C$6509, 2, 0)*60)</f>
        <v>585.16129032258061</v>
      </c>
      <c r="W842" s="30">
        <f>IF(ISNA(VLOOKUP($A842,'Taxi in times'!$B$6510:$C$7239, 2, 0)), 'ICAO LTO Cycle times'!$D$8,VLOOKUP($A842,'Taxi in times'!$B$6510:$C$7239, 2, 0)*60)</f>
        <v>584.12903225806451</v>
      </c>
    </row>
    <row r="843" spans="1:23">
      <c r="A843" s="1" t="s">
        <v>1003</v>
      </c>
      <c r="B843" s="30">
        <f>IF(ISNA(VLOOKUP($A843,' Taxi out times'!$B$2:$C$483, 2, 0)), 'ICAO LTO Cycle times'!$D$7,VLOOKUP($A843,' Taxi out times'!$B$2:$C$483, 2, 0)*60)</f>
        <v>1140</v>
      </c>
      <c r="C843" s="30">
        <f>IF(ISNA(VLOOKUP($A843,' Taxi out times'!$B$484:$C$1071, 2, 0)), 'ICAO LTO Cycle times'!$D$7,VLOOKUP($A843,' Taxi out times'!$B$484:$C$1071, 2, 0)*60)</f>
        <v>836.14973262032083</v>
      </c>
      <c r="D843" s="30">
        <f>IF(ISNA(VLOOKUP($A843,' Taxi out times'!$B$1072:$C$1692, 2, 0)), 'ICAO LTO Cycle times'!$D$7,VLOOKUP($A843,' Taxi out times'!$B$1072:$C$1692, 2, 0)*60)</f>
        <v>796.89320388349506</v>
      </c>
      <c r="E843" s="30">
        <f>IF(ISNA(VLOOKUP($A843,' Taxi out times'!$B$1693:$C$2329, 2, 0)), 'ICAO LTO Cycle times'!$D$7,VLOOKUP($A843,' Taxi out times'!$B$1693:$C$2329, 2, 0)*60)</f>
        <v>820.17391304347825</v>
      </c>
      <c r="F843" s="30">
        <f>IF(ISNA(VLOOKUP($A843,' Taxi out times'!$B$2330:$C$2997, 2, 0)), 'ICAO LTO Cycle times'!$D$7,VLOOKUP($A843,' Taxi out times'!$B$2330:$C$2997, 2, 0)*60)</f>
        <v>856.49546827794563</v>
      </c>
      <c r="G843" s="30">
        <f>IF(ISNA(VLOOKUP($A843,' Taxi out times'!$B$2998:$C$3661, 2, 0)), 'ICAO LTO Cycle times'!$D$7,VLOOKUP($A843,' Taxi out times'!$B$2998:$C$3661, 2, 0)*60)</f>
        <v>786.13043478260863</v>
      </c>
      <c r="H843" s="30">
        <f>IF(ISNA(VLOOKUP($A843,' Taxi out times'!$B$3662:$C$4362, 2, 0)), 'ICAO LTO Cycle times'!$D$7,VLOOKUP($A843,' Taxi out times'!$B$3662:$C$4362, 2, 0)*60)</f>
        <v>722.61818181818182</v>
      </c>
      <c r="I843" s="30">
        <f>IF(ISNA(VLOOKUP($A843,' Taxi out times'!$B$4363:$C$5052, 2, 0)), 'ICAO LTO Cycle times'!$D$7,VLOOKUP($A843,' Taxi out times'!$B$4363:$C$5052, 2, 0)*60)</f>
        <v>689.92941176470583</v>
      </c>
      <c r="J843" s="30">
        <f>IF(ISNA(VLOOKUP($A843,' Taxi out times'!$B$5053:$C$5713, 2, 0)), 'ICAO LTO Cycle times'!$D$7,VLOOKUP($A843,' Taxi out times'!$B$5053:$C$5713, 2, 0)*60)</f>
        <v>701.82926829268297</v>
      </c>
      <c r="K843" s="30">
        <f>IF(ISNA(VLOOKUP($A843,' Taxi out times'!$B$5714:$C$6466, 2, 0)), 'ICAO LTO Cycle times'!$D$7,VLOOKUP($A843,' Taxi out times'!$B$5713:$C$6466, 2, 0)*60)</f>
        <v>683.7673130193906</v>
      </c>
      <c r="L843" s="30">
        <f>IF(ISNA(VLOOKUP($A843,' Taxi out times'!$B$6467:$C$7195, 2, 0)), 'ICAO LTO Cycle times'!$D$7,VLOOKUP($A843,' Taxi out times'!$B$6467:$C$7195, 2, 0)*60)</f>
        <v>518.78453038674024</v>
      </c>
      <c r="M843" s="30">
        <f>IF(ISNA(VLOOKUP($A843,'Taxi in times'!$B$2:$C$483, 2, 0)), 'ICAO LTO Cycle times'!$D$8,VLOOKUP($A843,'Taxi in times'!$B$2:$C$483, 2, 0)*60)</f>
        <v>420</v>
      </c>
      <c r="N843" s="30">
        <f>IF(ISNA(VLOOKUP($A843,'Taxi in times'!$B$483:$C$1074, 2, 0)), 'ICAO LTO Cycle times'!$D$8,VLOOKUP($A843,'Taxi in times'!$B$483:$C$1074, 2, 0)*60)</f>
        <v>603.87096774193549</v>
      </c>
      <c r="O843" s="30">
        <f>IF(ISNA(VLOOKUP($A843,'Taxi in times'!$B$1074:$C$1700, 2, 0)), 'ICAO LTO Cycle times'!$D$8,VLOOKUP($A843,'Taxi in times'!$B$1074:$C$1700, 2, 0)*60)</f>
        <v>636.05769230769226</v>
      </c>
      <c r="P843" s="30">
        <f>IF(ISNA(VLOOKUP($A843,'Taxi in times'!$B$1700:$C$2346, 2, 0)), 'ICAO LTO Cycle times'!$D$8,VLOOKUP($A843,'Taxi in times'!$B$1700:$C$2346, 2, 0)*60)</f>
        <v>617.29927007299261</v>
      </c>
      <c r="Q843" s="30">
        <f>IF(ISNA(VLOOKUP($A843,'Taxi in times'!$B$2346:$C$3020, 2, 0)), 'ICAO LTO Cycle times'!$D$8,VLOOKUP($A843,'Taxi in times'!$B$2346:$C$3020, 2, 0)*60)</f>
        <v>588.89502762430936</v>
      </c>
      <c r="R843" s="30">
        <f>IF(ISNA(VLOOKUP($A843,'Taxi in times'!$B$3020:$C$3684, 2, 0)), 'ICAO LTO Cycle times'!$D$8,VLOOKUP($A843,'Taxi in times'!$B$3020:$C$3684, 2, 0)*60)</f>
        <v>582.53731343283584</v>
      </c>
      <c r="S843" s="30">
        <f>IF(ISNA(VLOOKUP($A843,'Taxi in times'!$B$3684:$C$4389, 2, 0)), 'ICAO LTO Cycle times'!$D$8,VLOOKUP($A843,'Taxi in times'!$B$3684:$C$4389, 2, 0)*60)</f>
        <v>512.70541082164334</v>
      </c>
      <c r="T843" s="30">
        <f>IF(ISNA(VLOOKUP($A843,'Taxi in times'!$B$4389:$C$5084, 2, 0)), 'ICAO LTO Cycle times'!$D$8,VLOOKUP($A843,'Taxi in times'!$B$4389:$C$5084, 2, 0)*60)</f>
        <v>523.95348837209303</v>
      </c>
      <c r="U843" s="30">
        <f>IF(ISNA(VLOOKUP($A843,'Taxi in times'!$B$5085:$C$5749, 2, 0)), 'ICAO LTO Cycle times'!$D$8,VLOOKUP($A843,'Taxi in times'!$B$5085:$C$5749, 2, 0)*60)</f>
        <v>487.36418511066393</v>
      </c>
      <c r="V843" s="30">
        <f>IF(ISNA(VLOOKUP($A843,'Taxi in times'!$B$5750:$C$6509, 2, 0)), 'ICAO LTO Cycle times'!$D$8,VLOOKUP($A843,'Taxi in times'!$B$5750:$C$6509, 2, 0)*60)</f>
        <v>464.50549450549448</v>
      </c>
      <c r="W843" s="30">
        <f>IF(ISNA(VLOOKUP($A843,'Taxi in times'!$B$6510:$C$7239, 2, 0)), 'ICAO LTO Cycle times'!$D$8,VLOOKUP($A843,'Taxi in times'!$B$6510:$C$7239, 2, 0)*60)</f>
        <v>459.08108108108109</v>
      </c>
    </row>
    <row r="844" spans="1:23">
      <c r="A844" s="1" t="s">
        <v>1004</v>
      </c>
      <c r="B844" s="30">
        <f>IF(ISNA(VLOOKUP($A844,' Taxi out times'!$B$2:$C$483, 2, 0)), 'ICAO LTO Cycle times'!$D$7,VLOOKUP($A844,' Taxi out times'!$B$2:$C$483, 2, 0)*60)</f>
        <v>1134.5397269863495</v>
      </c>
      <c r="C844" s="30">
        <f>IF(ISNA(VLOOKUP($A844,' Taxi out times'!$B$484:$C$1071, 2, 0)), 'ICAO LTO Cycle times'!$D$7,VLOOKUP($A844,' Taxi out times'!$B$484:$C$1071, 2, 0)*60)</f>
        <v>1049.3076923076924</v>
      </c>
      <c r="D844" s="30">
        <f>IF(ISNA(VLOOKUP($A844,' Taxi out times'!$B$1072:$C$1692, 2, 0)), 'ICAO LTO Cycle times'!$D$7,VLOOKUP($A844,' Taxi out times'!$B$1072:$C$1692, 2, 0)*60)</f>
        <v>1098.1789137380192</v>
      </c>
      <c r="E844" s="30">
        <f>IF(ISNA(VLOOKUP($A844,' Taxi out times'!$B$1693:$C$2329, 2, 0)), 'ICAO LTO Cycle times'!$D$7,VLOOKUP($A844,' Taxi out times'!$B$1693:$C$2329, 2, 0)*60)</f>
        <v>1056.0490111779879</v>
      </c>
      <c r="F844" s="30">
        <f>IF(ISNA(VLOOKUP($A844,' Taxi out times'!$B$2330:$C$2997, 2, 0)), 'ICAO LTO Cycle times'!$D$7,VLOOKUP($A844,' Taxi out times'!$B$2330:$C$2997, 2, 0)*60)</f>
        <v>1025.7995735607676</v>
      </c>
      <c r="G844" s="30">
        <f>IF(ISNA(VLOOKUP($A844,' Taxi out times'!$B$2998:$C$3661, 2, 0)), 'ICAO LTO Cycle times'!$D$7,VLOOKUP($A844,' Taxi out times'!$B$2998:$C$3661, 2, 0)*60)</f>
        <v>1048.1336882579119</v>
      </c>
      <c r="H844" s="30">
        <f>IF(ISNA(VLOOKUP($A844,' Taxi out times'!$B$3662:$C$4362, 2, 0)), 'ICAO LTO Cycle times'!$D$7,VLOOKUP($A844,' Taxi out times'!$B$3662:$C$4362, 2, 0)*60)</f>
        <v>1068.7596959962391</v>
      </c>
      <c r="I844" s="30">
        <f>IF(ISNA(VLOOKUP($A844,' Taxi out times'!$B$4363:$C$5052, 2, 0)), 'ICAO LTO Cycle times'!$D$7,VLOOKUP($A844,' Taxi out times'!$B$4363:$C$5052, 2, 0)*60)</f>
        <v>922.53577371048254</v>
      </c>
      <c r="J844" s="30">
        <f>IF(ISNA(VLOOKUP($A844,' Taxi out times'!$B$5053:$C$5713, 2, 0)), 'ICAO LTO Cycle times'!$D$7,VLOOKUP($A844,' Taxi out times'!$B$5053:$C$5713, 2, 0)*60)</f>
        <v>980.88618020095532</v>
      </c>
      <c r="K844" s="30">
        <f>IF(ISNA(VLOOKUP($A844,' Taxi out times'!$B$5714:$C$6466, 2, 0)), 'ICAO LTO Cycle times'!$D$7,VLOOKUP($A844,' Taxi out times'!$B$5713:$C$6466, 2, 0)*60)</f>
        <v>1030.121566861774</v>
      </c>
      <c r="L844" s="30">
        <f>IF(ISNA(VLOOKUP($A844,' Taxi out times'!$B$6467:$C$7195, 2, 0)), 'ICAO LTO Cycle times'!$D$7,VLOOKUP($A844,' Taxi out times'!$B$6467:$C$7195, 2, 0)*60)</f>
        <v>1049.1094986807389</v>
      </c>
      <c r="M844" s="30">
        <f>IF(ISNA(VLOOKUP($A844,'Taxi in times'!$B$2:$C$483, 2, 0)), 'ICAO LTO Cycle times'!$D$8,VLOOKUP($A844,'Taxi in times'!$B$2:$C$483, 2, 0)*60)</f>
        <v>485.7382198952879</v>
      </c>
      <c r="N844" s="30">
        <f>IF(ISNA(VLOOKUP($A844,'Taxi in times'!$B$483:$C$1074, 2, 0)), 'ICAO LTO Cycle times'!$D$8,VLOOKUP($A844,'Taxi in times'!$B$483:$C$1074, 2, 0)*60)</f>
        <v>449.59363957597174</v>
      </c>
      <c r="O844" s="30">
        <f>IF(ISNA(VLOOKUP($A844,'Taxi in times'!$B$1074:$C$1700, 2, 0)), 'ICAO LTO Cycle times'!$D$8,VLOOKUP($A844,'Taxi in times'!$B$1074:$C$1700, 2, 0)*60)</f>
        <v>465.99717114568602</v>
      </c>
      <c r="P844" s="30">
        <f>IF(ISNA(VLOOKUP($A844,'Taxi in times'!$B$1700:$C$2346, 2, 0)), 'ICAO LTO Cycle times'!$D$8,VLOOKUP($A844,'Taxi in times'!$B$1700:$C$2346, 2, 0)*60)</f>
        <v>459.94614390348988</v>
      </c>
      <c r="Q844" s="30">
        <f>IF(ISNA(VLOOKUP($A844,'Taxi in times'!$B$2346:$C$3020, 2, 0)), 'ICAO LTO Cycle times'!$D$8,VLOOKUP($A844,'Taxi in times'!$B$2346:$C$3020, 2, 0)*60)</f>
        <v>454.60484934564266</v>
      </c>
      <c r="R844" s="30">
        <f>IF(ISNA(VLOOKUP($A844,'Taxi in times'!$B$3020:$C$3684, 2, 0)), 'ICAO LTO Cycle times'!$D$8,VLOOKUP($A844,'Taxi in times'!$B$3020:$C$3684, 2, 0)*60)</f>
        <v>477.57259572792594</v>
      </c>
      <c r="S844" s="30">
        <f>IF(ISNA(VLOOKUP($A844,'Taxi in times'!$B$3684:$C$4389, 2, 0)), 'ICAO LTO Cycle times'!$D$8,VLOOKUP($A844,'Taxi in times'!$B$3684:$C$4389, 2, 0)*60)</f>
        <v>466.32238852754489</v>
      </c>
      <c r="T844" s="30">
        <f>IF(ISNA(VLOOKUP($A844,'Taxi in times'!$B$4389:$C$5084, 2, 0)), 'ICAO LTO Cycle times'!$D$8,VLOOKUP($A844,'Taxi in times'!$B$4389:$C$5084, 2, 0)*60)</f>
        <v>449.19779078033577</v>
      </c>
      <c r="U844" s="30">
        <f>IF(ISNA(VLOOKUP($A844,'Taxi in times'!$B$5085:$C$5749, 2, 0)), 'ICAO LTO Cycle times'!$D$8,VLOOKUP($A844,'Taxi in times'!$B$5085:$C$5749, 2, 0)*60)</f>
        <v>466.6158402808249</v>
      </c>
      <c r="V844" s="30">
        <f>IF(ISNA(VLOOKUP($A844,'Taxi in times'!$B$5750:$C$6509, 2, 0)), 'ICAO LTO Cycle times'!$D$8,VLOOKUP($A844,'Taxi in times'!$B$5750:$C$6509, 2, 0)*60)</f>
        <v>443.76335992774347</v>
      </c>
      <c r="W844" s="30">
        <f>IF(ISNA(VLOOKUP($A844,'Taxi in times'!$B$6510:$C$7239, 2, 0)), 'ICAO LTO Cycle times'!$D$8,VLOOKUP($A844,'Taxi in times'!$B$6510:$C$7239, 2, 0)*60)</f>
        <v>440.01775804661486</v>
      </c>
    </row>
    <row r="845" spans="1:23">
      <c r="A845" s="1" t="s">
        <v>1005</v>
      </c>
      <c r="B845" s="30">
        <f>IF(ISNA(VLOOKUP($A845,' Taxi out times'!$B$2:$C$483, 2, 0)), 'ICAO LTO Cycle times'!$D$7,VLOOKUP($A845,' Taxi out times'!$B$2:$C$483, 2, 0)*60)</f>
        <v>1069.1122605899623</v>
      </c>
      <c r="C845" s="30">
        <f>IF(ISNA(VLOOKUP($A845,' Taxi out times'!$B$484:$C$1071, 2, 0)), 'ICAO LTO Cycle times'!$D$7,VLOOKUP($A845,' Taxi out times'!$B$484:$C$1071, 2, 0)*60)</f>
        <v>1290.5017957927143</v>
      </c>
      <c r="D845" s="30">
        <f>IF(ISNA(VLOOKUP($A845,' Taxi out times'!$B$1072:$C$1692, 2, 0)), 'ICAO LTO Cycle times'!$D$7,VLOOKUP($A845,' Taxi out times'!$B$1072:$C$1692, 2, 0)*60)</f>
        <v>1372.4658932714619</v>
      </c>
      <c r="E845" s="30">
        <f>IF(ISNA(VLOOKUP($A845,' Taxi out times'!$B$1693:$C$2329, 2, 0)), 'ICAO LTO Cycle times'!$D$7,VLOOKUP($A845,' Taxi out times'!$B$1693:$C$2329, 2, 0)*60)</f>
        <v>1219.4732423924449</v>
      </c>
      <c r="F845" s="30">
        <f>IF(ISNA(VLOOKUP($A845,' Taxi out times'!$B$2330:$C$2997, 2, 0)), 'ICAO LTO Cycle times'!$D$7,VLOOKUP($A845,' Taxi out times'!$B$2330:$C$2997, 2, 0)*60)</f>
        <v>1137.2903225806451</v>
      </c>
      <c r="G845" s="30">
        <f>IF(ISNA(VLOOKUP($A845,' Taxi out times'!$B$2998:$C$3661, 2, 0)), 'ICAO LTO Cycle times'!$D$7,VLOOKUP($A845,' Taxi out times'!$B$2998:$C$3661, 2, 0)*60)</f>
        <v>1073.06033991103</v>
      </c>
      <c r="H845" s="30">
        <f>IF(ISNA(VLOOKUP($A845,' Taxi out times'!$B$3662:$C$4362, 2, 0)), 'ICAO LTO Cycle times'!$D$7,VLOOKUP($A845,' Taxi out times'!$B$3662:$C$4362, 2, 0)*60)</f>
        <v>1010.0540115879406</v>
      </c>
      <c r="I845" s="30">
        <f>IF(ISNA(VLOOKUP($A845,' Taxi out times'!$B$4363:$C$5052, 2, 0)), 'ICAO LTO Cycle times'!$D$7,VLOOKUP($A845,' Taxi out times'!$B$4363:$C$5052, 2, 0)*60)</f>
        <v>1083.8308406395049</v>
      </c>
      <c r="J845" s="30">
        <f>IF(ISNA(VLOOKUP($A845,' Taxi out times'!$B$5053:$C$5713, 2, 0)), 'ICAO LTO Cycle times'!$D$7,VLOOKUP($A845,' Taxi out times'!$B$5053:$C$5713, 2, 0)*60)</f>
        <v>995.87238848108416</v>
      </c>
      <c r="K845" s="30">
        <f>IF(ISNA(VLOOKUP($A845,' Taxi out times'!$B$5714:$C$6466, 2, 0)), 'ICAO LTO Cycle times'!$D$7,VLOOKUP($A845,' Taxi out times'!$B$5713:$C$6466, 2, 0)*60)</f>
        <v>1007.2938894277401</v>
      </c>
      <c r="L845" s="30">
        <f>IF(ISNA(VLOOKUP($A845,' Taxi out times'!$B$6467:$C$7195, 2, 0)), 'ICAO LTO Cycle times'!$D$7,VLOOKUP($A845,' Taxi out times'!$B$6467:$C$7195, 2, 0)*60)</f>
        <v>1069.3862559241707</v>
      </c>
      <c r="M845" s="30">
        <f>IF(ISNA(VLOOKUP($A845,'Taxi in times'!$B$2:$C$483, 2, 0)), 'ICAO LTO Cycle times'!$D$8,VLOOKUP($A845,'Taxi in times'!$B$2:$C$483, 2, 0)*60)</f>
        <v>384.54849498327758</v>
      </c>
      <c r="N845" s="30">
        <f>IF(ISNA(VLOOKUP($A845,'Taxi in times'!$B$483:$C$1074, 2, 0)), 'ICAO LTO Cycle times'!$D$8,VLOOKUP($A845,'Taxi in times'!$B$483:$C$1074, 2, 0)*60)</f>
        <v>426.54534109816973</v>
      </c>
      <c r="O845" s="30">
        <f>IF(ISNA(VLOOKUP($A845,'Taxi in times'!$B$1074:$C$1700, 2, 0)), 'ICAO LTO Cycle times'!$D$8,VLOOKUP($A845,'Taxi in times'!$B$1074:$C$1700, 2, 0)*60)</f>
        <v>416.65060923774445</v>
      </c>
      <c r="P845" s="30">
        <f>IF(ISNA(VLOOKUP($A845,'Taxi in times'!$B$1700:$C$2346, 2, 0)), 'ICAO LTO Cycle times'!$D$8,VLOOKUP($A845,'Taxi in times'!$B$1700:$C$2346, 2, 0)*60)</f>
        <v>434.22121896162531</v>
      </c>
      <c r="Q845" s="30">
        <f>IF(ISNA(VLOOKUP($A845,'Taxi in times'!$B$2346:$C$3020, 2, 0)), 'ICAO LTO Cycle times'!$D$8,VLOOKUP($A845,'Taxi in times'!$B$2346:$C$3020, 2, 0)*60)</f>
        <v>447.19453924914677</v>
      </c>
      <c r="R845" s="30">
        <f>IF(ISNA(VLOOKUP($A845,'Taxi in times'!$B$3020:$C$3684, 2, 0)), 'ICAO LTO Cycle times'!$D$8,VLOOKUP($A845,'Taxi in times'!$B$3020:$C$3684, 2, 0)*60)</f>
        <v>412.32485908202</v>
      </c>
      <c r="S845" s="30">
        <f>IF(ISNA(VLOOKUP($A845,'Taxi in times'!$B$3684:$C$4389, 2, 0)), 'ICAO LTO Cycle times'!$D$8,VLOOKUP($A845,'Taxi in times'!$B$3684:$C$4389, 2, 0)*60)</f>
        <v>387.95367553243699</v>
      </c>
      <c r="T845" s="30">
        <f>IF(ISNA(VLOOKUP($A845,'Taxi in times'!$B$4389:$C$5084, 2, 0)), 'ICAO LTO Cycle times'!$D$8,VLOOKUP($A845,'Taxi in times'!$B$4389:$C$5084, 2, 0)*60)</f>
        <v>407.37127916331457</v>
      </c>
      <c r="U845" s="30">
        <f>IF(ISNA(VLOOKUP($A845,'Taxi in times'!$B$5085:$C$5749, 2, 0)), 'ICAO LTO Cycle times'!$D$8,VLOOKUP($A845,'Taxi in times'!$B$5085:$C$5749, 2, 0)*60)</f>
        <v>367.57871273335189</v>
      </c>
      <c r="V845" s="30">
        <f>IF(ISNA(VLOOKUP($A845,'Taxi in times'!$B$5750:$C$6509, 2, 0)), 'ICAO LTO Cycle times'!$D$8,VLOOKUP($A845,'Taxi in times'!$B$5750:$C$6509, 2, 0)*60)</f>
        <v>351.67696569358623</v>
      </c>
      <c r="W845" s="30">
        <f>IF(ISNA(VLOOKUP($A845,'Taxi in times'!$B$6510:$C$7239, 2, 0)), 'ICAO LTO Cycle times'!$D$8,VLOOKUP($A845,'Taxi in times'!$B$6510:$C$7239, 2, 0)*60)</f>
        <v>346.16680313486955</v>
      </c>
    </row>
    <row r="846" spans="1:23">
      <c r="A846" s="1" t="s">
        <v>1006</v>
      </c>
      <c r="B846" s="30">
        <f>IF(ISNA(VLOOKUP($A846,' Taxi out times'!$B$2:$C$483, 2, 0)), 'ICAO LTO Cycle times'!$D$7,VLOOKUP($A846,' Taxi out times'!$B$2:$C$483, 2, 0)*60)</f>
        <v>1140</v>
      </c>
      <c r="C846" s="30">
        <f>IF(ISNA(VLOOKUP($A846,' Taxi out times'!$B$484:$C$1071, 2, 0)), 'ICAO LTO Cycle times'!$D$7,VLOOKUP($A846,' Taxi out times'!$B$484:$C$1071, 2, 0)*60)</f>
        <v>1140</v>
      </c>
      <c r="D846" s="30">
        <f>IF(ISNA(VLOOKUP($A846,' Taxi out times'!$B$1072:$C$1692, 2, 0)), 'ICAO LTO Cycle times'!$D$7,VLOOKUP($A846,' Taxi out times'!$B$1072:$C$1692, 2, 0)*60)</f>
        <v>600.31578947368416</v>
      </c>
      <c r="E846" s="30">
        <f>IF(ISNA(VLOOKUP($A846,' Taxi out times'!$B$1693:$C$2329, 2, 0)), 'ICAO LTO Cycle times'!$D$7,VLOOKUP($A846,' Taxi out times'!$B$1693:$C$2329, 2, 0)*60)</f>
        <v>1140</v>
      </c>
      <c r="F846" s="30">
        <f>IF(ISNA(VLOOKUP($A846,' Taxi out times'!$B$2330:$C$2997, 2, 0)), 'ICAO LTO Cycle times'!$D$7,VLOOKUP($A846,' Taxi out times'!$B$2330:$C$2997, 2, 0)*60)</f>
        <v>832.94117647058829</v>
      </c>
      <c r="G846" s="30">
        <f>IF(ISNA(VLOOKUP($A846,' Taxi out times'!$B$2998:$C$3661, 2, 0)), 'ICAO LTO Cycle times'!$D$7,VLOOKUP($A846,' Taxi out times'!$B$2998:$C$3661, 2, 0)*60)</f>
        <v>1140</v>
      </c>
      <c r="H846" s="30">
        <f>IF(ISNA(VLOOKUP($A846,' Taxi out times'!$B$3662:$C$4362, 2, 0)), 'ICAO LTO Cycle times'!$D$7,VLOOKUP($A846,' Taxi out times'!$B$3662:$C$4362, 2, 0)*60)</f>
        <v>675.45126353790613</v>
      </c>
      <c r="I846" s="30">
        <f>IF(ISNA(VLOOKUP($A846,' Taxi out times'!$B$4363:$C$5052, 2, 0)), 'ICAO LTO Cycle times'!$D$7,VLOOKUP($A846,' Taxi out times'!$B$4363:$C$5052, 2, 0)*60)</f>
        <v>1069.6532721010333</v>
      </c>
      <c r="J846" s="30">
        <f>IF(ISNA(VLOOKUP($A846,' Taxi out times'!$B$5053:$C$5713, 2, 0)), 'ICAO LTO Cycle times'!$D$7,VLOOKUP($A846,' Taxi out times'!$B$5053:$C$5713, 2, 0)*60)</f>
        <v>1031.3377057294888</v>
      </c>
      <c r="K846" s="30">
        <f>IF(ISNA(VLOOKUP($A846,' Taxi out times'!$B$5714:$C$6466, 2, 0)), 'ICAO LTO Cycle times'!$D$7,VLOOKUP($A846,' Taxi out times'!$B$5713:$C$6466, 2, 0)*60)</f>
        <v>930.40486599505789</v>
      </c>
      <c r="L846" s="30">
        <f>IF(ISNA(VLOOKUP($A846,' Taxi out times'!$B$6467:$C$7195, 2, 0)), 'ICAO LTO Cycle times'!$D$7,VLOOKUP($A846,' Taxi out times'!$B$6467:$C$7195, 2, 0)*60)</f>
        <v>973.33938294010886</v>
      </c>
      <c r="M846" s="30">
        <f>IF(ISNA(VLOOKUP($A846,'Taxi in times'!$B$2:$C$483, 2, 0)), 'ICAO LTO Cycle times'!$D$8,VLOOKUP($A846,'Taxi in times'!$B$2:$C$483, 2, 0)*60)</f>
        <v>420</v>
      </c>
      <c r="N846" s="30">
        <f>IF(ISNA(VLOOKUP($A846,'Taxi in times'!$B$483:$C$1074, 2, 0)), 'ICAO LTO Cycle times'!$D$8,VLOOKUP($A846,'Taxi in times'!$B$483:$C$1074, 2, 0)*60)</f>
        <v>420</v>
      </c>
      <c r="O846" s="30">
        <f>IF(ISNA(VLOOKUP($A846,'Taxi in times'!$B$1074:$C$1700, 2, 0)), 'ICAO LTO Cycle times'!$D$8,VLOOKUP($A846,'Taxi in times'!$B$1074:$C$1700, 2, 0)*60)</f>
        <v>426.03550295857985</v>
      </c>
      <c r="P846" s="30">
        <f>IF(ISNA(VLOOKUP($A846,'Taxi in times'!$B$1700:$C$2346, 2, 0)), 'ICAO LTO Cycle times'!$D$8,VLOOKUP($A846,'Taxi in times'!$B$1700:$C$2346, 2, 0)*60)</f>
        <v>420</v>
      </c>
      <c r="Q846" s="30">
        <f>IF(ISNA(VLOOKUP($A846,'Taxi in times'!$B$2346:$C$3020, 2, 0)), 'ICAO LTO Cycle times'!$D$8,VLOOKUP($A846,'Taxi in times'!$B$2346:$C$3020, 2, 0)*60)</f>
        <v>443.13559322033893</v>
      </c>
      <c r="R846" s="30">
        <f>IF(ISNA(VLOOKUP($A846,'Taxi in times'!$B$3020:$C$3684, 2, 0)), 'ICAO LTO Cycle times'!$D$8,VLOOKUP($A846,'Taxi in times'!$B$3020:$C$3684, 2, 0)*60)</f>
        <v>420</v>
      </c>
      <c r="S846" s="30">
        <f>IF(ISNA(VLOOKUP($A846,'Taxi in times'!$B$3684:$C$4389, 2, 0)), 'ICAO LTO Cycle times'!$D$8,VLOOKUP($A846,'Taxi in times'!$B$3684:$C$4389, 2, 0)*60)</f>
        <v>433.81861575178999</v>
      </c>
      <c r="T846" s="30">
        <f>IF(ISNA(VLOOKUP($A846,'Taxi in times'!$B$4389:$C$5084, 2, 0)), 'ICAO LTO Cycle times'!$D$8,VLOOKUP($A846,'Taxi in times'!$B$4389:$C$5084, 2, 0)*60)</f>
        <v>467.6047904191617</v>
      </c>
      <c r="U846" s="30">
        <f>IF(ISNA(VLOOKUP($A846,'Taxi in times'!$B$5085:$C$5749, 2, 0)), 'ICAO LTO Cycle times'!$D$8,VLOOKUP($A846,'Taxi in times'!$B$5085:$C$5749, 2, 0)*60)</f>
        <v>478.58490566037733</v>
      </c>
      <c r="V846" s="30">
        <f>IF(ISNA(VLOOKUP($A846,'Taxi in times'!$B$5750:$C$6509, 2, 0)), 'ICAO LTO Cycle times'!$D$8,VLOOKUP($A846,'Taxi in times'!$B$5750:$C$6509, 2, 0)*60)</f>
        <v>468.30605253140465</v>
      </c>
      <c r="W846" s="30">
        <f>IF(ISNA(VLOOKUP($A846,'Taxi in times'!$B$6510:$C$7239, 2, 0)), 'ICAO LTO Cycle times'!$D$8,VLOOKUP($A846,'Taxi in times'!$B$6510:$C$7239, 2, 0)*60)</f>
        <v>518.02791262135918</v>
      </c>
    </row>
    <row r="847" spans="1:23">
      <c r="A847" s="1" t="s">
        <v>1007</v>
      </c>
      <c r="B847" s="30">
        <f>IF(ISNA(VLOOKUP($A847,' Taxi out times'!$B$2:$C$483, 2, 0)), 'ICAO LTO Cycle times'!$D$7,VLOOKUP($A847,' Taxi out times'!$B$2:$C$483, 2, 0)*60)</f>
        <v>589.54838709677426</v>
      </c>
      <c r="C847" s="30">
        <f>IF(ISNA(VLOOKUP($A847,' Taxi out times'!$B$484:$C$1071, 2, 0)), 'ICAO LTO Cycle times'!$D$7,VLOOKUP($A847,' Taxi out times'!$B$484:$C$1071, 2, 0)*60)</f>
        <v>586.28571428571433</v>
      </c>
      <c r="D847" s="30">
        <f>IF(ISNA(VLOOKUP($A847,' Taxi out times'!$B$1072:$C$1692, 2, 0)), 'ICAO LTO Cycle times'!$D$7,VLOOKUP($A847,' Taxi out times'!$B$1072:$C$1692, 2, 0)*60)</f>
        <v>566.91891891891885</v>
      </c>
      <c r="E847" s="30">
        <f>IF(ISNA(VLOOKUP($A847,' Taxi out times'!$B$1693:$C$2329, 2, 0)), 'ICAO LTO Cycle times'!$D$7,VLOOKUP($A847,' Taxi out times'!$B$1693:$C$2329, 2, 0)*60)</f>
        <v>520.74074074074076</v>
      </c>
      <c r="F847" s="30">
        <f>IF(ISNA(VLOOKUP($A847,' Taxi out times'!$B$2330:$C$2997, 2, 0)), 'ICAO LTO Cycle times'!$D$7,VLOOKUP($A847,' Taxi out times'!$B$2330:$C$2997, 2, 0)*60)</f>
        <v>587.55186721991709</v>
      </c>
      <c r="G847" s="30">
        <f>IF(ISNA(VLOOKUP($A847,' Taxi out times'!$B$2998:$C$3661, 2, 0)), 'ICAO LTO Cycle times'!$D$7,VLOOKUP($A847,' Taxi out times'!$B$2998:$C$3661, 2, 0)*60)</f>
        <v>566.28865979381442</v>
      </c>
      <c r="H847" s="30">
        <f>IF(ISNA(VLOOKUP($A847,' Taxi out times'!$B$3662:$C$4362, 2, 0)), 'ICAO LTO Cycle times'!$D$7,VLOOKUP($A847,' Taxi out times'!$B$3662:$C$4362, 2, 0)*60)</f>
        <v>463.4817813765182</v>
      </c>
      <c r="I847" s="30">
        <f>IF(ISNA(VLOOKUP($A847,' Taxi out times'!$B$4363:$C$5052, 2, 0)), 'ICAO LTO Cycle times'!$D$7,VLOOKUP($A847,' Taxi out times'!$B$4363:$C$5052, 2, 0)*60)</f>
        <v>548.17021276595744</v>
      </c>
      <c r="J847" s="30">
        <f>IF(ISNA(VLOOKUP($A847,' Taxi out times'!$B$5053:$C$5713, 2, 0)), 'ICAO LTO Cycle times'!$D$7,VLOOKUP($A847,' Taxi out times'!$B$5053:$C$5713, 2, 0)*60)</f>
        <v>411.1888111888112</v>
      </c>
      <c r="K847" s="30">
        <f>IF(ISNA(VLOOKUP($A847,' Taxi out times'!$B$5714:$C$6466, 2, 0)), 'ICAO LTO Cycle times'!$D$7,VLOOKUP($A847,' Taxi out times'!$B$5713:$C$6466, 2, 0)*60)</f>
        <v>432.58064516129036</v>
      </c>
      <c r="L847" s="30">
        <f>IF(ISNA(VLOOKUP($A847,' Taxi out times'!$B$6467:$C$7195, 2, 0)), 'ICAO LTO Cycle times'!$D$7,VLOOKUP($A847,' Taxi out times'!$B$6467:$C$7195, 2, 0)*60)</f>
        <v>411.66666666666663</v>
      </c>
      <c r="M847" s="30">
        <f>IF(ISNA(VLOOKUP($A847,'Taxi in times'!$B$2:$C$483, 2, 0)), 'ICAO LTO Cycle times'!$D$8,VLOOKUP($A847,'Taxi in times'!$B$2:$C$483, 2, 0)*60)</f>
        <v>283.56687898089172</v>
      </c>
      <c r="N847" s="30">
        <f>IF(ISNA(VLOOKUP($A847,'Taxi in times'!$B$483:$C$1074, 2, 0)), 'ICAO LTO Cycle times'!$D$8,VLOOKUP($A847,'Taxi in times'!$B$483:$C$1074, 2, 0)*60)</f>
        <v>337.74834437086093</v>
      </c>
      <c r="O847" s="30">
        <f>IF(ISNA(VLOOKUP($A847,'Taxi in times'!$B$1074:$C$1700, 2, 0)), 'ICAO LTO Cycle times'!$D$8,VLOOKUP($A847,'Taxi in times'!$B$1074:$C$1700, 2, 0)*60)</f>
        <v>300</v>
      </c>
      <c r="P847" s="30">
        <f>IF(ISNA(VLOOKUP($A847,'Taxi in times'!$B$1700:$C$2346, 2, 0)), 'ICAO LTO Cycle times'!$D$8,VLOOKUP($A847,'Taxi in times'!$B$1700:$C$2346, 2, 0)*60)</f>
        <v>302.42236024844721</v>
      </c>
      <c r="Q847" s="30">
        <f>IF(ISNA(VLOOKUP($A847,'Taxi in times'!$B$2346:$C$3020, 2, 0)), 'ICAO LTO Cycle times'!$D$8,VLOOKUP($A847,'Taxi in times'!$B$2346:$C$3020, 2, 0)*60)</f>
        <v>298.28571428571428</v>
      </c>
      <c r="R847" s="30">
        <f>IF(ISNA(VLOOKUP($A847,'Taxi in times'!$B$3020:$C$3684, 2, 0)), 'ICAO LTO Cycle times'!$D$8,VLOOKUP($A847,'Taxi in times'!$B$3020:$C$3684, 2, 0)*60)</f>
        <v>284.84536082474227</v>
      </c>
      <c r="S847" s="30">
        <f>IF(ISNA(VLOOKUP($A847,'Taxi in times'!$B$3684:$C$4389, 2, 0)), 'ICAO LTO Cycle times'!$D$8,VLOOKUP($A847,'Taxi in times'!$B$3684:$C$4389, 2, 0)*60)</f>
        <v>295.34693877551024</v>
      </c>
      <c r="T847" s="30">
        <f>IF(ISNA(VLOOKUP($A847,'Taxi in times'!$B$4389:$C$5084, 2, 0)), 'ICAO LTO Cycle times'!$D$8,VLOOKUP($A847,'Taxi in times'!$B$4389:$C$5084, 2, 0)*60)</f>
        <v>334.83050847457622</v>
      </c>
      <c r="U847" s="30">
        <f>IF(ISNA(VLOOKUP($A847,'Taxi in times'!$B$5085:$C$5749, 2, 0)), 'ICAO LTO Cycle times'!$D$8,VLOOKUP($A847,'Taxi in times'!$B$5085:$C$5749, 2, 0)*60)</f>
        <v>375.55555555555554</v>
      </c>
      <c r="V847" s="30">
        <f>IF(ISNA(VLOOKUP($A847,'Taxi in times'!$B$5750:$C$6509, 2, 0)), 'ICAO LTO Cycle times'!$D$8,VLOOKUP($A847,'Taxi in times'!$B$5750:$C$6509, 2, 0)*60)</f>
        <v>371.06951871657753</v>
      </c>
      <c r="W847" s="30">
        <f>IF(ISNA(VLOOKUP($A847,'Taxi in times'!$B$6510:$C$7239, 2, 0)), 'ICAO LTO Cycle times'!$D$8,VLOOKUP($A847,'Taxi in times'!$B$6510:$C$7239, 2, 0)*60)</f>
        <v>319.78378378378375</v>
      </c>
    </row>
    <row r="848" spans="1:23">
      <c r="A848" s="1" t="s">
        <v>1008</v>
      </c>
      <c r="B848" s="30">
        <f>IF(ISNA(VLOOKUP($A848,' Taxi out times'!$B$2:$C$483, 2, 0)), 'ICAO LTO Cycle times'!$D$7,VLOOKUP($A848,' Taxi out times'!$B$2:$C$483, 2, 0)*60)</f>
        <v>1140</v>
      </c>
      <c r="C848" s="30">
        <f>IF(ISNA(VLOOKUP($A848,' Taxi out times'!$B$484:$C$1071, 2, 0)), 'ICAO LTO Cycle times'!$D$7,VLOOKUP($A848,' Taxi out times'!$B$484:$C$1071, 2, 0)*60)</f>
        <v>1140</v>
      </c>
      <c r="D848" s="30">
        <f>IF(ISNA(VLOOKUP($A848,' Taxi out times'!$B$1072:$C$1692, 2, 0)), 'ICAO LTO Cycle times'!$D$7,VLOOKUP($A848,' Taxi out times'!$B$1072:$C$1692, 2, 0)*60)</f>
        <v>951.21019108280257</v>
      </c>
      <c r="E848" s="30">
        <f>IF(ISNA(VLOOKUP($A848,' Taxi out times'!$B$1693:$C$2329, 2, 0)), 'ICAO LTO Cycle times'!$D$7,VLOOKUP($A848,' Taxi out times'!$B$1693:$C$2329, 2, 0)*60)</f>
        <v>922.25165562913912</v>
      </c>
      <c r="F848" s="30">
        <f>IF(ISNA(VLOOKUP($A848,' Taxi out times'!$B$2330:$C$2997, 2, 0)), 'ICAO LTO Cycle times'!$D$7,VLOOKUP($A848,' Taxi out times'!$B$2330:$C$2997, 2, 0)*60)</f>
        <v>933.98601398601397</v>
      </c>
      <c r="G848" s="30">
        <f>IF(ISNA(VLOOKUP($A848,' Taxi out times'!$B$2998:$C$3661, 2, 0)), 'ICAO LTO Cycle times'!$D$7,VLOOKUP($A848,' Taxi out times'!$B$2998:$C$3661, 2, 0)*60)</f>
        <v>851.61290322580646</v>
      </c>
      <c r="H848" s="30">
        <f>IF(ISNA(VLOOKUP($A848,' Taxi out times'!$B$3662:$C$4362, 2, 0)), 'ICAO LTO Cycle times'!$D$7,VLOOKUP($A848,' Taxi out times'!$B$3662:$C$4362, 2, 0)*60)</f>
        <v>583.46153846153845</v>
      </c>
      <c r="I848" s="30">
        <f>IF(ISNA(VLOOKUP($A848,' Taxi out times'!$B$4363:$C$5052, 2, 0)), 'ICAO LTO Cycle times'!$D$7,VLOOKUP($A848,' Taxi out times'!$B$4363:$C$5052, 2, 0)*60)</f>
        <v>683.38530066815144</v>
      </c>
      <c r="J848" s="30">
        <f>IF(ISNA(VLOOKUP($A848,' Taxi out times'!$B$5053:$C$5713, 2, 0)), 'ICAO LTO Cycle times'!$D$7,VLOOKUP($A848,' Taxi out times'!$B$5053:$C$5713, 2, 0)*60)</f>
        <v>840.95575221238937</v>
      </c>
      <c r="K848" s="30">
        <f>IF(ISNA(VLOOKUP($A848,' Taxi out times'!$B$5714:$C$6466, 2, 0)), 'ICAO LTO Cycle times'!$D$7,VLOOKUP($A848,' Taxi out times'!$B$5713:$C$6466, 2, 0)*60)</f>
        <v>827.49295774647885</v>
      </c>
      <c r="L848" s="30">
        <f>IF(ISNA(VLOOKUP($A848,' Taxi out times'!$B$6467:$C$7195, 2, 0)), 'ICAO LTO Cycle times'!$D$7,VLOOKUP($A848,' Taxi out times'!$B$6467:$C$7195, 2, 0)*60)</f>
        <v>816.10619469026551</v>
      </c>
      <c r="M848" s="30">
        <f>IF(ISNA(VLOOKUP($A848,'Taxi in times'!$B$2:$C$483, 2, 0)), 'ICAO LTO Cycle times'!$D$8,VLOOKUP($A848,'Taxi in times'!$B$2:$C$483, 2, 0)*60)</f>
        <v>420</v>
      </c>
      <c r="N848" s="30">
        <f>IF(ISNA(VLOOKUP($A848,'Taxi in times'!$B$483:$C$1074, 2, 0)), 'ICAO LTO Cycle times'!$D$8,VLOOKUP($A848,'Taxi in times'!$B$483:$C$1074, 2, 0)*60)</f>
        <v>420</v>
      </c>
      <c r="O848" s="30">
        <f>IF(ISNA(VLOOKUP($A848,'Taxi in times'!$B$1074:$C$1700, 2, 0)), 'ICAO LTO Cycle times'!$D$8,VLOOKUP($A848,'Taxi in times'!$B$1074:$C$1700, 2, 0)*60)</f>
        <v>628.02631578947376</v>
      </c>
      <c r="P848" s="30">
        <f>IF(ISNA(VLOOKUP($A848,'Taxi in times'!$B$1700:$C$2346, 2, 0)), 'ICAO LTO Cycle times'!$D$8,VLOOKUP($A848,'Taxi in times'!$B$1700:$C$2346, 2, 0)*60)</f>
        <v>570.77922077922074</v>
      </c>
      <c r="Q848" s="30">
        <f>IF(ISNA(VLOOKUP($A848,'Taxi in times'!$B$2346:$C$3020, 2, 0)), 'ICAO LTO Cycle times'!$D$8,VLOOKUP($A848,'Taxi in times'!$B$2346:$C$3020, 2, 0)*60)</f>
        <v>601.25</v>
      </c>
      <c r="R848" s="30">
        <f>IF(ISNA(VLOOKUP($A848,'Taxi in times'!$B$3020:$C$3684, 2, 0)), 'ICAO LTO Cycle times'!$D$8,VLOOKUP($A848,'Taxi in times'!$B$3020:$C$3684, 2, 0)*60)</f>
        <v>579.72972972972968</v>
      </c>
      <c r="S848" s="30">
        <f>IF(ISNA(VLOOKUP($A848,'Taxi in times'!$B$3684:$C$4389, 2, 0)), 'ICAO LTO Cycle times'!$D$8,VLOOKUP($A848,'Taxi in times'!$B$3684:$C$4389, 2, 0)*60)</f>
        <v>364.53608247422676</v>
      </c>
      <c r="T848" s="30">
        <f>IF(ISNA(VLOOKUP($A848,'Taxi in times'!$B$4389:$C$5084, 2, 0)), 'ICAO LTO Cycle times'!$D$8,VLOOKUP($A848,'Taxi in times'!$B$4389:$C$5084, 2, 0)*60)</f>
        <v>317.5609756097561</v>
      </c>
      <c r="U848" s="30">
        <f>IF(ISNA(VLOOKUP($A848,'Taxi in times'!$B$5085:$C$5749, 2, 0)), 'ICAO LTO Cycle times'!$D$8,VLOOKUP($A848,'Taxi in times'!$B$5085:$C$5749, 2, 0)*60)</f>
        <v>500.03424657534242</v>
      </c>
      <c r="V848" s="30">
        <f>IF(ISNA(VLOOKUP($A848,'Taxi in times'!$B$5750:$C$6509, 2, 0)), 'ICAO LTO Cycle times'!$D$8,VLOOKUP($A848,'Taxi in times'!$B$5750:$C$6509, 2, 0)*60)</f>
        <v>543.66748166259163</v>
      </c>
      <c r="W848" s="30">
        <f>IF(ISNA(VLOOKUP($A848,'Taxi in times'!$B$6510:$C$7239, 2, 0)), 'ICAO LTO Cycle times'!$D$8,VLOOKUP($A848,'Taxi in times'!$B$6510:$C$7239, 2, 0)*60)</f>
        <v>527.97619047619048</v>
      </c>
    </row>
    <row r="849" spans="1:23">
      <c r="A849" s="1" t="s">
        <v>1009</v>
      </c>
      <c r="B849" s="30">
        <f>IF(ISNA(VLOOKUP($A849,' Taxi out times'!$B$2:$C$483, 2, 0)), 'ICAO LTO Cycle times'!$D$7,VLOOKUP($A849,' Taxi out times'!$B$2:$C$483, 2, 0)*60)</f>
        <v>1140</v>
      </c>
      <c r="C849" s="30">
        <f>IF(ISNA(VLOOKUP($A849,' Taxi out times'!$B$484:$C$1071, 2, 0)), 'ICAO LTO Cycle times'!$D$7,VLOOKUP($A849,' Taxi out times'!$B$484:$C$1071, 2, 0)*60)</f>
        <v>1140</v>
      </c>
      <c r="D849" s="30">
        <f>IF(ISNA(VLOOKUP($A849,' Taxi out times'!$B$1072:$C$1692, 2, 0)), 'ICAO LTO Cycle times'!$D$7,VLOOKUP($A849,' Taxi out times'!$B$1072:$C$1692, 2, 0)*60)</f>
        <v>1140</v>
      </c>
      <c r="E849" s="30">
        <f>IF(ISNA(VLOOKUP($A849,' Taxi out times'!$B$1693:$C$2329, 2, 0)), 'ICAO LTO Cycle times'!$D$7,VLOOKUP($A849,' Taxi out times'!$B$1693:$C$2329, 2, 0)*60)</f>
        <v>1140</v>
      </c>
      <c r="F849" s="30">
        <f>IF(ISNA(VLOOKUP($A849,' Taxi out times'!$B$2330:$C$2997, 2, 0)), 'ICAO LTO Cycle times'!$D$7,VLOOKUP($A849,' Taxi out times'!$B$2330:$C$2997, 2, 0)*60)</f>
        <v>836.89119170984452</v>
      </c>
      <c r="G849" s="30">
        <f>IF(ISNA(VLOOKUP($A849,' Taxi out times'!$B$2998:$C$3661, 2, 0)), 'ICAO LTO Cycle times'!$D$7,VLOOKUP($A849,' Taxi out times'!$B$2998:$C$3661, 2, 0)*60)</f>
        <v>878.25688073394497</v>
      </c>
      <c r="H849" s="30">
        <f>IF(ISNA(VLOOKUP($A849,' Taxi out times'!$B$3662:$C$4362, 2, 0)), 'ICAO LTO Cycle times'!$D$7,VLOOKUP($A849,' Taxi out times'!$B$3662:$C$4362, 2, 0)*60)</f>
        <v>764.03041825095056</v>
      </c>
      <c r="I849" s="30">
        <f>IF(ISNA(VLOOKUP($A849,' Taxi out times'!$B$4363:$C$5052, 2, 0)), 'ICAO LTO Cycle times'!$D$7,VLOOKUP($A849,' Taxi out times'!$B$4363:$C$5052, 2, 0)*60)</f>
        <v>753.93103448275861</v>
      </c>
      <c r="J849" s="30">
        <f>IF(ISNA(VLOOKUP($A849,' Taxi out times'!$B$5053:$C$5713, 2, 0)), 'ICAO LTO Cycle times'!$D$7,VLOOKUP($A849,' Taxi out times'!$B$5053:$C$5713, 2, 0)*60)</f>
        <v>706.19680851063833</v>
      </c>
      <c r="K849" s="30">
        <f>IF(ISNA(VLOOKUP($A849,' Taxi out times'!$B$5714:$C$6466, 2, 0)), 'ICAO LTO Cycle times'!$D$7,VLOOKUP($A849,' Taxi out times'!$B$5713:$C$6466, 2, 0)*60)</f>
        <v>752.8947368421052</v>
      </c>
      <c r="L849" s="30">
        <f>IF(ISNA(VLOOKUP($A849,' Taxi out times'!$B$6467:$C$7195, 2, 0)), 'ICAO LTO Cycle times'!$D$7,VLOOKUP($A849,' Taxi out times'!$B$6467:$C$7195, 2, 0)*60)</f>
        <v>785.30769230769238</v>
      </c>
      <c r="M849" s="30">
        <f>IF(ISNA(VLOOKUP($A849,'Taxi in times'!$B$2:$C$483, 2, 0)), 'ICAO LTO Cycle times'!$D$8,VLOOKUP($A849,'Taxi in times'!$B$2:$C$483, 2, 0)*60)</f>
        <v>420</v>
      </c>
      <c r="N849" s="30">
        <f>IF(ISNA(VLOOKUP($A849,'Taxi in times'!$B$483:$C$1074, 2, 0)), 'ICAO LTO Cycle times'!$D$8,VLOOKUP($A849,'Taxi in times'!$B$483:$C$1074, 2, 0)*60)</f>
        <v>420</v>
      </c>
      <c r="O849" s="30">
        <f>IF(ISNA(VLOOKUP($A849,'Taxi in times'!$B$1074:$C$1700, 2, 0)), 'ICAO LTO Cycle times'!$D$8,VLOOKUP($A849,'Taxi in times'!$B$1074:$C$1700, 2, 0)*60)</f>
        <v>420</v>
      </c>
      <c r="P849" s="30">
        <f>IF(ISNA(VLOOKUP($A849,'Taxi in times'!$B$1700:$C$2346, 2, 0)), 'ICAO LTO Cycle times'!$D$8,VLOOKUP($A849,'Taxi in times'!$B$1700:$C$2346, 2, 0)*60)</f>
        <v>420</v>
      </c>
      <c r="Q849" s="30">
        <f>IF(ISNA(VLOOKUP($A849,'Taxi in times'!$B$2346:$C$3020, 2, 0)), 'ICAO LTO Cycle times'!$D$8,VLOOKUP($A849,'Taxi in times'!$B$2346:$C$3020, 2, 0)*60)</f>
        <v>636.99481865284974</v>
      </c>
      <c r="R849" s="30">
        <f>IF(ISNA(VLOOKUP($A849,'Taxi in times'!$B$3020:$C$3684, 2, 0)), 'ICAO LTO Cycle times'!$D$8,VLOOKUP($A849,'Taxi in times'!$B$3020:$C$3684, 2, 0)*60)</f>
        <v>663.86138613861385</v>
      </c>
      <c r="S849" s="30">
        <f>IF(ISNA(VLOOKUP($A849,'Taxi in times'!$B$3684:$C$4389, 2, 0)), 'ICAO LTO Cycle times'!$D$8,VLOOKUP($A849,'Taxi in times'!$B$3684:$C$4389, 2, 0)*60)</f>
        <v>605.76</v>
      </c>
      <c r="T849" s="30">
        <f>IF(ISNA(VLOOKUP($A849,'Taxi in times'!$B$4389:$C$5084, 2, 0)), 'ICAO LTO Cycle times'!$D$8,VLOOKUP($A849,'Taxi in times'!$B$4389:$C$5084, 2, 0)*60)</f>
        <v>422.70270270270271</v>
      </c>
      <c r="U849" s="30">
        <f>IF(ISNA(VLOOKUP($A849,'Taxi in times'!$B$5085:$C$5749, 2, 0)), 'ICAO LTO Cycle times'!$D$8,VLOOKUP($A849,'Taxi in times'!$B$5085:$C$5749, 2, 0)*60)</f>
        <v>398.71485943775099</v>
      </c>
      <c r="V849" s="30">
        <f>IF(ISNA(VLOOKUP($A849,'Taxi in times'!$B$5750:$C$6509, 2, 0)), 'ICAO LTO Cycle times'!$D$8,VLOOKUP($A849,'Taxi in times'!$B$5750:$C$6509, 2, 0)*60)</f>
        <v>400.4835164835165</v>
      </c>
      <c r="W849" s="30">
        <f>IF(ISNA(VLOOKUP($A849,'Taxi in times'!$B$6510:$C$7239, 2, 0)), 'ICAO LTO Cycle times'!$D$8,VLOOKUP($A849,'Taxi in times'!$B$6510:$C$7239, 2, 0)*60)</f>
        <v>421.37931034482762</v>
      </c>
    </row>
    <row r="850" spans="1:23">
      <c r="A850" s="1" t="s">
        <v>1010</v>
      </c>
      <c r="B850" s="30">
        <f>IF(ISNA(VLOOKUP($A850,' Taxi out times'!$B$2:$C$483, 2, 0)), 'ICAO LTO Cycle times'!$D$7,VLOOKUP($A850,' Taxi out times'!$B$2:$C$483, 2, 0)*60)</f>
        <v>597.42331288343553</v>
      </c>
      <c r="C850" s="30">
        <f>IF(ISNA(VLOOKUP($A850,' Taxi out times'!$B$484:$C$1071, 2, 0)), 'ICAO LTO Cycle times'!$D$7,VLOOKUP($A850,' Taxi out times'!$B$484:$C$1071, 2, 0)*60)</f>
        <v>578.94523326572016</v>
      </c>
      <c r="D850" s="30">
        <f>IF(ISNA(VLOOKUP($A850,' Taxi out times'!$B$1072:$C$1692, 2, 0)), 'ICAO LTO Cycle times'!$D$7,VLOOKUP($A850,' Taxi out times'!$B$1072:$C$1692, 2, 0)*60)</f>
        <v>632.94990723562148</v>
      </c>
      <c r="E850" s="30">
        <f>IF(ISNA(VLOOKUP($A850,' Taxi out times'!$B$1693:$C$2329, 2, 0)), 'ICAO LTO Cycle times'!$D$7,VLOOKUP($A850,' Taxi out times'!$B$1693:$C$2329, 2, 0)*60)</f>
        <v>635.58770343580466</v>
      </c>
      <c r="F850" s="30">
        <f>IF(ISNA(VLOOKUP($A850,' Taxi out times'!$B$2330:$C$2997, 2, 0)), 'ICAO LTO Cycle times'!$D$7,VLOOKUP($A850,' Taxi out times'!$B$2330:$C$2997, 2, 0)*60)</f>
        <v>669.44099378881992</v>
      </c>
      <c r="G850" s="30">
        <f>IF(ISNA(VLOOKUP($A850,' Taxi out times'!$B$2998:$C$3661, 2, 0)), 'ICAO LTO Cycle times'!$D$7,VLOOKUP($A850,' Taxi out times'!$B$2998:$C$3661, 2, 0)*60)</f>
        <v>587.53246753246754</v>
      </c>
      <c r="H850" s="30">
        <f>IF(ISNA(VLOOKUP($A850,' Taxi out times'!$B$3662:$C$4362, 2, 0)), 'ICAO LTO Cycle times'!$D$7,VLOOKUP($A850,' Taxi out times'!$B$3662:$C$4362, 2, 0)*60)</f>
        <v>564.19354838709671</v>
      </c>
      <c r="I850" s="30">
        <f>IF(ISNA(VLOOKUP($A850,' Taxi out times'!$B$4363:$C$5052, 2, 0)), 'ICAO LTO Cycle times'!$D$7,VLOOKUP($A850,' Taxi out times'!$B$4363:$C$5052, 2, 0)*60)</f>
        <v>506.53846153846149</v>
      </c>
      <c r="J850" s="30">
        <f>IF(ISNA(VLOOKUP($A850,' Taxi out times'!$B$5053:$C$5713, 2, 0)), 'ICAO LTO Cycle times'!$D$7,VLOOKUP($A850,' Taxi out times'!$B$5053:$C$5713, 2, 0)*60)</f>
        <v>498.20312499999994</v>
      </c>
      <c r="K850" s="30">
        <f>IF(ISNA(VLOOKUP($A850,' Taxi out times'!$B$5714:$C$6466, 2, 0)), 'ICAO LTO Cycle times'!$D$7,VLOOKUP($A850,' Taxi out times'!$B$5713:$C$6466, 2, 0)*60)</f>
        <v>517.47474747474746</v>
      </c>
      <c r="L850" s="30">
        <f>IF(ISNA(VLOOKUP($A850,' Taxi out times'!$B$6467:$C$7195, 2, 0)), 'ICAO LTO Cycle times'!$D$7,VLOOKUP($A850,' Taxi out times'!$B$6467:$C$7195, 2, 0)*60)</f>
        <v>579.48979591836735</v>
      </c>
      <c r="M850" s="30">
        <f>IF(ISNA(VLOOKUP($A850,'Taxi in times'!$B$2:$C$483, 2, 0)), 'ICAO LTO Cycle times'!$D$8,VLOOKUP($A850,'Taxi in times'!$B$2:$C$483, 2, 0)*60)</f>
        <v>584.96969696969688</v>
      </c>
      <c r="N850" s="30">
        <f>IF(ISNA(VLOOKUP($A850,'Taxi in times'!$B$483:$C$1074, 2, 0)), 'ICAO LTO Cycle times'!$D$8,VLOOKUP($A850,'Taxi in times'!$B$483:$C$1074, 2, 0)*60)</f>
        <v>523.53876739562622</v>
      </c>
      <c r="O850" s="30">
        <f>IF(ISNA(VLOOKUP($A850,'Taxi in times'!$B$1074:$C$1700, 2, 0)), 'ICAO LTO Cycle times'!$D$8,VLOOKUP($A850,'Taxi in times'!$B$1074:$C$1700, 2, 0)*60)</f>
        <v>595.53539019963705</v>
      </c>
      <c r="P850" s="30">
        <f>IF(ISNA(VLOOKUP($A850,'Taxi in times'!$B$1700:$C$2346, 2, 0)), 'ICAO LTO Cycle times'!$D$8,VLOOKUP($A850,'Taxi in times'!$B$1700:$C$2346, 2, 0)*60)</f>
        <v>597.15846994535514</v>
      </c>
      <c r="Q850" s="30">
        <f>IF(ISNA(VLOOKUP($A850,'Taxi in times'!$B$2346:$C$3020, 2, 0)), 'ICAO LTO Cycle times'!$D$8,VLOOKUP($A850,'Taxi in times'!$B$2346:$C$3020, 2, 0)*60)</f>
        <v>676.80497925311204</v>
      </c>
      <c r="R850" s="30">
        <f>IF(ISNA(VLOOKUP($A850,'Taxi in times'!$B$3020:$C$3684, 2, 0)), 'ICAO LTO Cycle times'!$D$8,VLOOKUP($A850,'Taxi in times'!$B$3020:$C$3684, 2, 0)*60)</f>
        <v>627.93103448275861</v>
      </c>
      <c r="S850" s="30">
        <f>IF(ISNA(VLOOKUP($A850,'Taxi in times'!$B$3684:$C$4389, 2, 0)), 'ICAO LTO Cycle times'!$D$8,VLOOKUP($A850,'Taxi in times'!$B$3684:$C$4389, 2, 0)*60)</f>
        <v>596.51542649727764</v>
      </c>
      <c r="T850" s="30">
        <f>IF(ISNA(VLOOKUP($A850,'Taxi in times'!$B$4389:$C$5084, 2, 0)), 'ICAO LTO Cycle times'!$D$8,VLOOKUP($A850,'Taxi in times'!$B$4389:$C$5084, 2, 0)*60)</f>
        <v>545.27240773286462</v>
      </c>
      <c r="U850" s="30">
        <f>IF(ISNA(VLOOKUP($A850,'Taxi in times'!$B$5085:$C$5749, 2, 0)), 'ICAO LTO Cycle times'!$D$8,VLOOKUP($A850,'Taxi in times'!$B$5085:$C$5749, 2, 0)*60)</f>
        <v>562.12987012987014</v>
      </c>
      <c r="V850" s="30">
        <f>IF(ISNA(VLOOKUP($A850,'Taxi in times'!$B$5750:$C$6509, 2, 0)), 'ICAO LTO Cycle times'!$D$8,VLOOKUP($A850,'Taxi in times'!$B$5750:$C$6509, 2, 0)*60)</f>
        <v>555.05050505050508</v>
      </c>
      <c r="W850" s="30">
        <f>IF(ISNA(VLOOKUP($A850,'Taxi in times'!$B$6510:$C$7239, 2, 0)), 'ICAO LTO Cycle times'!$D$8,VLOOKUP($A850,'Taxi in times'!$B$6510:$C$7239, 2, 0)*60)</f>
        <v>446.68341708542715</v>
      </c>
    </row>
    <row r="851" spans="1:23">
      <c r="A851" s="1" t="s">
        <v>1186</v>
      </c>
      <c r="B851" s="30">
        <f>IF(ISNA(VLOOKUP($A851,' Taxi out times'!$B$2:$C$483, 2, 0)), 'ICAO LTO Cycle times'!$D$7,VLOOKUP($A851,' Taxi out times'!$B$2:$C$483, 2, 0)*60)</f>
        <v>1140</v>
      </c>
      <c r="C851" s="30">
        <f>IF(ISNA(VLOOKUP($A851,' Taxi out times'!$B$484:$C$1071, 2, 0)), 'ICAO LTO Cycle times'!$D$7,VLOOKUP($A851,' Taxi out times'!$B$484:$C$1071, 2, 0)*60)</f>
        <v>1140</v>
      </c>
      <c r="D851" s="30">
        <f>IF(ISNA(VLOOKUP($A851,' Taxi out times'!$B$1072:$C$1692, 2, 0)), 'ICAO LTO Cycle times'!$D$7,VLOOKUP($A851,' Taxi out times'!$B$1072:$C$1692, 2, 0)*60)</f>
        <v>1140</v>
      </c>
      <c r="E851" s="30">
        <f>IF(ISNA(VLOOKUP($A851,' Taxi out times'!$B$1693:$C$2329, 2, 0)), 'ICAO LTO Cycle times'!$D$7,VLOOKUP($A851,' Taxi out times'!$B$1693:$C$2329, 2, 0)*60)</f>
        <v>739.7560975609756</v>
      </c>
      <c r="F851" s="30">
        <f>IF(ISNA(VLOOKUP($A851,' Taxi out times'!$B$2330:$C$2997, 2, 0)), 'ICAO LTO Cycle times'!$D$7,VLOOKUP($A851,' Taxi out times'!$B$2330:$C$2997, 2, 0)*60)</f>
        <v>1140</v>
      </c>
      <c r="G851" s="30">
        <f>IF(ISNA(VLOOKUP($A851,' Taxi out times'!$B$2998:$C$3661, 2, 0)), 'ICAO LTO Cycle times'!$D$7,VLOOKUP($A851,' Taxi out times'!$B$2998:$C$3661, 2, 0)*60)</f>
        <v>1140</v>
      </c>
      <c r="H851" s="30">
        <f>IF(ISNA(VLOOKUP($A851,' Taxi out times'!$B$3662:$C$4362, 2, 0)), 'ICAO LTO Cycle times'!$D$7,VLOOKUP($A851,' Taxi out times'!$B$3662:$C$4362, 2, 0)*60)</f>
        <v>1140</v>
      </c>
      <c r="I851" s="30">
        <f>IF(ISNA(VLOOKUP($A851,' Taxi out times'!$B$4363:$C$5052, 2, 0)), 'ICAO LTO Cycle times'!$D$7,VLOOKUP($A851,' Taxi out times'!$B$4363:$C$5052, 2, 0)*60)</f>
        <v>1140</v>
      </c>
      <c r="J851" s="30">
        <f>IF(ISNA(VLOOKUP($A851,' Taxi out times'!$B$5053:$C$5713, 2, 0)), 'ICAO LTO Cycle times'!$D$7,VLOOKUP($A851,' Taxi out times'!$B$5053:$C$5713, 2, 0)*60)</f>
        <v>1140</v>
      </c>
      <c r="K851" s="30">
        <f>IF(ISNA(VLOOKUP($A851,' Taxi out times'!$B$5714:$C$6466, 2, 0)), 'ICAO LTO Cycle times'!$D$7,VLOOKUP($A851,' Taxi out times'!$B$5713:$C$6466, 2, 0)*60)</f>
        <v>1140</v>
      </c>
      <c r="L851" s="30">
        <f>IF(ISNA(VLOOKUP($A851,' Taxi out times'!$B$6467:$C$7195, 2, 0)), 'ICAO LTO Cycle times'!$D$7,VLOOKUP($A851,' Taxi out times'!$B$6467:$C$7195, 2, 0)*60)</f>
        <v>1140</v>
      </c>
      <c r="M851" s="30">
        <f>IF(ISNA(VLOOKUP($A851,'Taxi in times'!$B$2:$C$483, 2, 0)), 'ICAO LTO Cycle times'!$D$8,VLOOKUP($A851,'Taxi in times'!$B$2:$C$483, 2, 0)*60)</f>
        <v>420</v>
      </c>
      <c r="N851" s="30">
        <f>IF(ISNA(VLOOKUP($A851,'Taxi in times'!$B$483:$C$1074, 2, 0)), 'ICAO LTO Cycle times'!$D$8,VLOOKUP($A851,'Taxi in times'!$B$483:$C$1074, 2, 0)*60)</f>
        <v>420</v>
      </c>
      <c r="O851" s="30">
        <f>IF(ISNA(VLOOKUP($A851,'Taxi in times'!$B$1074:$C$1700, 2, 0)), 'ICAO LTO Cycle times'!$D$8,VLOOKUP($A851,'Taxi in times'!$B$1074:$C$1700, 2, 0)*60)</f>
        <v>420</v>
      </c>
      <c r="P851" s="30">
        <f>IF(ISNA(VLOOKUP($A851,'Taxi in times'!$B$1700:$C$2346, 2, 0)), 'ICAO LTO Cycle times'!$D$8,VLOOKUP($A851,'Taxi in times'!$B$1700:$C$2346, 2, 0)*60)</f>
        <v>404.81012658227849</v>
      </c>
      <c r="Q851" s="30">
        <f>IF(ISNA(VLOOKUP($A851,'Taxi in times'!$B$2346:$C$3020, 2, 0)), 'ICAO LTO Cycle times'!$D$8,VLOOKUP($A851,'Taxi in times'!$B$2346:$C$3020, 2, 0)*60)</f>
        <v>420</v>
      </c>
      <c r="R851" s="30">
        <f>IF(ISNA(VLOOKUP($A851,'Taxi in times'!$B$3020:$C$3684, 2, 0)), 'ICAO LTO Cycle times'!$D$8,VLOOKUP($A851,'Taxi in times'!$B$3020:$C$3684, 2, 0)*60)</f>
        <v>420</v>
      </c>
      <c r="S851" s="30">
        <f>IF(ISNA(VLOOKUP($A851,'Taxi in times'!$B$3684:$C$4389, 2, 0)), 'ICAO LTO Cycle times'!$D$8,VLOOKUP($A851,'Taxi in times'!$B$3684:$C$4389, 2, 0)*60)</f>
        <v>420</v>
      </c>
      <c r="T851" s="30">
        <f>IF(ISNA(VLOOKUP($A851,'Taxi in times'!$B$4389:$C$5084, 2, 0)), 'ICAO LTO Cycle times'!$D$8,VLOOKUP($A851,'Taxi in times'!$B$4389:$C$5084, 2, 0)*60)</f>
        <v>420</v>
      </c>
      <c r="U851" s="30">
        <f>IF(ISNA(VLOOKUP($A851,'Taxi in times'!$B$5085:$C$5749, 2, 0)), 'ICAO LTO Cycle times'!$D$8,VLOOKUP($A851,'Taxi in times'!$B$5085:$C$5749, 2, 0)*60)</f>
        <v>420</v>
      </c>
      <c r="V851" s="30">
        <f>IF(ISNA(VLOOKUP($A851,'Taxi in times'!$B$5750:$C$6509, 2, 0)), 'ICAO LTO Cycle times'!$D$8,VLOOKUP($A851,'Taxi in times'!$B$5750:$C$6509, 2, 0)*60)</f>
        <v>420</v>
      </c>
      <c r="W851" s="30">
        <f>IF(ISNA(VLOOKUP($A851,'Taxi in times'!$B$6510:$C$7239, 2, 0)), 'ICAO LTO Cycle times'!$D$8,VLOOKUP($A851,'Taxi in times'!$B$6510:$C$7239, 2, 0)*60)</f>
        <v>420</v>
      </c>
    </row>
    <row r="852" spans="1:23">
      <c r="A852" s="1" t="s">
        <v>1011</v>
      </c>
      <c r="B852" s="30">
        <f>IF(ISNA(VLOOKUP($A852,' Taxi out times'!$B$2:$C$483, 2, 0)), 'ICAO LTO Cycle times'!$D$7,VLOOKUP($A852,' Taxi out times'!$B$2:$C$483, 2, 0)*60)</f>
        <v>1112.4235807860264</v>
      </c>
      <c r="C852" s="30">
        <f>IF(ISNA(VLOOKUP($A852,' Taxi out times'!$B$484:$C$1071, 2, 0)), 'ICAO LTO Cycle times'!$D$7,VLOOKUP($A852,' Taxi out times'!$B$484:$C$1071, 2, 0)*60)</f>
        <v>1119.0265486725664</v>
      </c>
      <c r="D852" s="30">
        <f>IF(ISNA(VLOOKUP($A852,' Taxi out times'!$B$1072:$C$1692, 2, 0)), 'ICAO LTO Cycle times'!$D$7,VLOOKUP($A852,' Taxi out times'!$B$1072:$C$1692, 2, 0)*60)</f>
        <v>1101.4399393709739</v>
      </c>
      <c r="E852" s="30">
        <f>IF(ISNA(VLOOKUP($A852,' Taxi out times'!$B$1693:$C$2329, 2, 0)), 'ICAO LTO Cycle times'!$D$7,VLOOKUP($A852,' Taxi out times'!$B$1693:$C$2329, 2, 0)*60)</f>
        <v>1107.4601487778959</v>
      </c>
      <c r="F852" s="30">
        <f>IF(ISNA(VLOOKUP($A852,' Taxi out times'!$B$2330:$C$2997, 2, 0)), 'ICAO LTO Cycle times'!$D$7,VLOOKUP($A852,' Taxi out times'!$B$2330:$C$2997, 2, 0)*60)</f>
        <v>1050.3594249201278</v>
      </c>
      <c r="G852" s="30">
        <f>IF(ISNA(VLOOKUP($A852,' Taxi out times'!$B$2998:$C$3661, 2, 0)), 'ICAO LTO Cycle times'!$D$7,VLOOKUP($A852,' Taxi out times'!$B$2998:$C$3661, 2, 0)*60)</f>
        <v>1056.015100671141</v>
      </c>
      <c r="H852" s="30">
        <f>IF(ISNA(VLOOKUP($A852,' Taxi out times'!$B$3662:$C$4362, 2, 0)), 'ICAO LTO Cycle times'!$D$7,VLOOKUP($A852,' Taxi out times'!$B$3662:$C$4362, 2, 0)*60)</f>
        <v>1040.5172413793105</v>
      </c>
      <c r="I852" s="30">
        <f>IF(ISNA(VLOOKUP($A852,' Taxi out times'!$B$4363:$C$5052, 2, 0)), 'ICAO LTO Cycle times'!$D$7,VLOOKUP($A852,' Taxi out times'!$B$4363:$C$5052, 2, 0)*60)</f>
        <v>1025.4377169301965</v>
      </c>
      <c r="J852" s="30">
        <f>IF(ISNA(VLOOKUP($A852,' Taxi out times'!$B$5053:$C$5713, 2, 0)), 'ICAO LTO Cycle times'!$D$7,VLOOKUP($A852,' Taxi out times'!$B$5053:$C$5713, 2, 0)*60)</f>
        <v>1030.4883720930234</v>
      </c>
      <c r="K852" s="30">
        <f>IF(ISNA(VLOOKUP($A852,' Taxi out times'!$B$5714:$C$6466, 2, 0)), 'ICAO LTO Cycle times'!$D$7,VLOOKUP($A852,' Taxi out times'!$B$5713:$C$6466, 2, 0)*60)</f>
        <v>1071.8171428571427</v>
      </c>
      <c r="L852" s="30">
        <f>IF(ISNA(VLOOKUP($A852,' Taxi out times'!$B$6467:$C$7195, 2, 0)), 'ICAO LTO Cycle times'!$D$7,VLOOKUP($A852,' Taxi out times'!$B$6467:$C$7195, 2, 0)*60)</f>
        <v>1045.3504672897197</v>
      </c>
      <c r="M852" s="30">
        <f>IF(ISNA(VLOOKUP($A852,'Taxi in times'!$B$2:$C$483, 2, 0)), 'ICAO LTO Cycle times'!$D$8,VLOOKUP($A852,'Taxi in times'!$B$2:$C$483, 2, 0)*60)</f>
        <v>594.45652173913038</v>
      </c>
      <c r="N852" s="30">
        <f>IF(ISNA(VLOOKUP($A852,'Taxi in times'!$B$483:$C$1074, 2, 0)), 'ICAO LTO Cycle times'!$D$8,VLOOKUP($A852,'Taxi in times'!$B$483:$C$1074, 2, 0)*60)</f>
        <v>586.75294117647059</v>
      </c>
      <c r="O852" s="30">
        <f>IF(ISNA(VLOOKUP($A852,'Taxi in times'!$B$1074:$C$1700, 2, 0)), 'ICAO LTO Cycle times'!$D$8,VLOOKUP($A852,'Taxi in times'!$B$1074:$C$1700, 2, 0)*60)</f>
        <v>603.72246696035245</v>
      </c>
      <c r="P852" s="30">
        <f>IF(ISNA(VLOOKUP($A852,'Taxi in times'!$B$1700:$C$2346, 2, 0)), 'ICAO LTO Cycle times'!$D$8,VLOOKUP($A852,'Taxi in times'!$B$1700:$C$2346, 2, 0)*60)</f>
        <v>623.86675375571519</v>
      </c>
      <c r="Q852" s="30">
        <f>IF(ISNA(VLOOKUP($A852,'Taxi in times'!$B$2346:$C$3020, 2, 0)), 'ICAO LTO Cycle times'!$D$8,VLOOKUP($A852,'Taxi in times'!$B$2346:$C$3020, 2, 0)*60)</f>
        <v>686.3760620613225</v>
      </c>
      <c r="R852" s="30">
        <f>IF(ISNA(VLOOKUP($A852,'Taxi in times'!$B$3020:$C$3684, 2, 0)), 'ICAO LTO Cycle times'!$D$8,VLOOKUP($A852,'Taxi in times'!$B$3020:$C$3684, 2, 0)*60)</f>
        <v>740.46052631578948</v>
      </c>
      <c r="S852" s="30">
        <f>IF(ISNA(VLOOKUP($A852,'Taxi in times'!$B$3684:$C$4389, 2, 0)), 'ICAO LTO Cycle times'!$D$8,VLOOKUP($A852,'Taxi in times'!$B$3684:$C$4389, 2, 0)*60)</f>
        <v>721.27935723114956</v>
      </c>
      <c r="T852" s="30">
        <f>IF(ISNA(VLOOKUP($A852,'Taxi in times'!$B$4389:$C$5084, 2, 0)), 'ICAO LTO Cycle times'!$D$8,VLOOKUP($A852,'Taxi in times'!$B$4389:$C$5084, 2, 0)*60)</f>
        <v>678.45996592844983</v>
      </c>
      <c r="U852" s="30">
        <f>IF(ISNA(VLOOKUP($A852,'Taxi in times'!$B$5085:$C$5749, 2, 0)), 'ICAO LTO Cycle times'!$D$8,VLOOKUP($A852,'Taxi in times'!$B$5085:$C$5749, 2, 0)*60)</f>
        <v>621.02636203866427</v>
      </c>
      <c r="V852" s="30">
        <f>IF(ISNA(VLOOKUP($A852,'Taxi in times'!$B$5750:$C$6509, 2, 0)), 'ICAO LTO Cycle times'!$D$8,VLOOKUP($A852,'Taxi in times'!$B$5750:$C$6509, 2, 0)*60)</f>
        <v>606.41930835734877</v>
      </c>
      <c r="W852" s="30">
        <f>IF(ISNA(VLOOKUP($A852,'Taxi in times'!$B$6510:$C$7239, 2, 0)), 'ICAO LTO Cycle times'!$D$8,VLOOKUP($A852,'Taxi in times'!$B$6510:$C$7239, 2, 0)*60)</f>
        <v>555.61030235162377</v>
      </c>
    </row>
    <row r="853" spans="1:23">
      <c r="A853" s="1" t="s">
        <v>1012</v>
      </c>
      <c r="B853" s="30">
        <f>IF(ISNA(VLOOKUP($A853,' Taxi out times'!$B$2:$C$483, 2, 0)), 'ICAO LTO Cycle times'!$D$7,VLOOKUP($A853,' Taxi out times'!$B$2:$C$483, 2, 0)*60)</f>
        <v>1140</v>
      </c>
      <c r="C853" s="30">
        <f>IF(ISNA(VLOOKUP($A853,' Taxi out times'!$B$484:$C$1071, 2, 0)), 'ICAO LTO Cycle times'!$D$7,VLOOKUP($A853,' Taxi out times'!$B$484:$C$1071, 2, 0)*60)</f>
        <v>1140</v>
      </c>
      <c r="D853" s="30">
        <f>IF(ISNA(VLOOKUP($A853,' Taxi out times'!$B$1072:$C$1692, 2, 0)), 'ICAO LTO Cycle times'!$D$7,VLOOKUP($A853,' Taxi out times'!$B$1072:$C$1692, 2, 0)*60)</f>
        <v>785.24271844660188</v>
      </c>
      <c r="E853" s="30">
        <f>IF(ISNA(VLOOKUP($A853,' Taxi out times'!$B$1693:$C$2329, 2, 0)), 'ICAO LTO Cycle times'!$D$7,VLOOKUP($A853,' Taxi out times'!$B$1693:$C$2329, 2, 0)*60)</f>
        <v>652.07048458149779</v>
      </c>
      <c r="F853" s="30">
        <f>IF(ISNA(VLOOKUP($A853,' Taxi out times'!$B$2330:$C$2997, 2, 0)), 'ICAO LTO Cycle times'!$D$7,VLOOKUP($A853,' Taxi out times'!$B$2330:$C$2997, 2, 0)*60)</f>
        <v>688.39506172839515</v>
      </c>
      <c r="G853" s="30">
        <f>IF(ISNA(VLOOKUP($A853,' Taxi out times'!$B$2998:$C$3661, 2, 0)), 'ICAO LTO Cycle times'!$D$7,VLOOKUP($A853,' Taxi out times'!$B$2998:$C$3661, 2, 0)*60)</f>
        <v>783.49206349206349</v>
      </c>
      <c r="H853" s="30">
        <f>IF(ISNA(VLOOKUP($A853,' Taxi out times'!$B$3662:$C$4362, 2, 0)), 'ICAO LTO Cycle times'!$D$7,VLOOKUP($A853,' Taxi out times'!$B$3662:$C$4362, 2, 0)*60)</f>
        <v>1066.1016949152543</v>
      </c>
      <c r="I853" s="30">
        <f>IF(ISNA(VLOOKUP($A853,' Taxi out times'!$B$4363:$C$5052, 2, 0)), 'ICAO LTO Cycle times'!$D$7,VLOOKUP($A853,' Taxi out times'!$B$4363:$C$5052, 2, 0)*60)</f>
        <v>1140</v>
      </c>
      <c r="J853" s="30">
        <f>IF(ISNA(VLOOKUP($A853,' Taxi out times'!$B$5053:$C$5713, 2, 0)), 'ICAO LTO Cycle times'!$D$7,VLOOKUP($A853,' Taxi out times'!$B$5053:$C$5713, 2, 0)*60)</f>
        <v>1140</v>
      </c>
      <c r="K853" s="30">
        <f>IF(ISNA(VLOOKUP($A853,' Taxi out times'!$B$5714:$C$6466, 2, 0)), 'ICAO LTO Cycle times'!$D$7,VLOOKUP($A853,' Taxi out times'!$B$5713:$C$6466, 2, 0)*60)</f>
        <v>1140</v>
      </c>
      <c r="L853" s="30">
        <f>IF(ISNA(VLOOKUP($A853,' Taxi out times'!$B$6467:$C$7195, 2, 0)), 'ICAO LTO Cycle times'!$D$7,VLOOKUP($A853,' Taxi out times'!$B$6467:$C$7195, 2, 0)*60)</f>
        <v>1140</v>
      </c>
      <c r="M853" s="30">
        <f>IF(ISNA(VLOOKUP($A853,'Taxi in times'!$B$2:$C$483, 2, 0)), 'ICAO LTO Cycle times'!$D$8,VLOOKUP($A853,'Taxi in times'!$B$2:$C$483, 2, 0)*60)</f>
        <v>420</v>
      </c>
      <c r="N853" s="30">
        <f>IF(ISNA(VLOOKUP($A853,'Taxi in times'!$B$483:$C$1074, 2, 0)), 'ICAO LTO Cycle times'!$D$8,VLOOKUP($A853,'Taxi in times'!$B$483:$C$1074, 2, 0)*60)</f>
        <v>420</v>
      </c>
      <c r="O853" s="30">
        <f>IF(ISNA(VLOOKUP($A853,'Taxi in times'!$B$1074:$C$1700, 2, 0)), 'ICAO LTO Cycle times'!$D$8,VLOOKUP($A853,'Taxi in times'!$B$1074:$C$1700, 2, 0)*60)</f>
        <v>537.71428571428578</v>
      </c>
      <c r="P853" s="30">
        <f>IF(ISNA(VLOOKUP($A853,'Taxi in times'!$B$1700:$C$2346, 2, 0)), 'ICAO LTO Cycle times'!$D$8,VLOOKUP($A853,'Taxi in times'!$B$1700:$C$2346, 2, 0)*60)</f>
        <v>599.72727272727275</v>
      </c>
      <c r="Q853" s="30">
        <f>IF(ISNA(VLOOKUP($A853,'Taxi in times'!$B$2346:$C$3020, 2, 0)), 'ICAO LTO Cycle times'!$D$8,VLOOKUP($A853,'Taxi in times'!$B$2346:$C$3020, 2, 0)*60)</f>
        <v>564.77732793522273</v>
      </c>
      <c r="R853" s="30">
        <f>IF(ISNA(VLOOKUP($A853,'Taxi in times'!$B$3020:$C$3684, 2, 0)), 'ICAO LTO Cycle times'!$D$8,VLOOKUP($A853,'Taxi in times'!$B$3020:$C$3684, 2, 0)*60)</f>
        <v>501.6521739130435</v>
      </c>
      <c r="S853" s="30">
        <f>IF(ISNA(VLOOKUP($A853,'Taxi in times'!$B$3684:$C$4389, 2, 0)), 'ICAO LTO Cycle times'!$D$8,VLOOKUP($A853,'Taxi in times'!$B$3684:$C$4389, 2, 0)*60)</f>
        <v>431.68141592920352</v>
      </c>
      <c r="T853" s="30">
        <f>IF(ISNA(VLOOKUP($A853,'Taxi in times'!$B$4389:$C$5084, 2, 0)), 'ICAO LTO Cycle times'!$D$8,VLOOKUP($A853,'Taxi in times'!$B$4389:$C$5084, 2, 0)*60)</f>
        <v>420</v>
      </c>
      <c r="U853" s="30">
        <f>IF(ISNA(VLOOKUP($A853,'Taxi in times'!$B$5085:$C$5749, 2, 0)), 'ICAO LTO Cycle times'!$D$8,VLOOKUP($A853,'Taxi in times'!$B$5085:$C$5749, 2, 0)*60)</f>
        <v>420</v>
      </c>
      <c r="V853" s="30">
        <f>IF(ISNA(VLOOKUP($A853,'Taxi in times'!$B$5750:$C$6509, 2, 0)), 'ICAO LTO Cycle times'!$D$8,VLOOKUP($A853,'Taxi in times'!$B$5750:$C$6509, 2, 0)*60)</f>
        <v>420</v>
      </c>
      <c r="W853" s="30">
        <f>IF(ISNA(VLOOKUP($A853,'Taxi in times'!$B$6510:$C$7239, 2, 0)), 'ICAO LTO Cycle times'!$D$8,VLOOKUP($A853,'Taxi in times'!$B$6510:$C$7239, 2, 0)*60)</f>
        <v>420</v>
      </c>
    </row>
    <row r="854" spans="1:23">
      <c r="A854" s="1" t="s">
        <v>1013</v>
      </c>
      <c r="B854" s="30">
        <f>IF(ISNA(VLOOKUP($A854,' Taxi out times'!$B$2:$C$483, 2, 0)), 'ICAO LTO Cycle times'!$D$7,VLOOKUP($A854,' Taxi out times'!$B$2:$C$483, 2, 0)*60)</f>
        <v>1140</v>
      </c>
      <c r="C854" s="30">
        <f>IF(ISNA(VLOOKUP($A854,' Taxi out times'!$B$484:$C$1071, 2, 0)), 'ICAO LTO Cycle times'!$D$7,VLOOKUP($A854,' Taxi out times'!$B$484:$C$1071, 2, 0)*60)</f>
        <v>1140</v>
      </c>
      <c r="D854" s="30">
        <f>IF(ISNA(VLOOKUP($A854,' Taxi out times'!$B$1072:$C$1692, 2, 0)), 'ICAO LTO Cycle times'!$D$7,VLOOKUP($A854,' Taxi out times'!$B$1072:$C$1692, 2, 0)*60)</f>
        <v>1140</v>
      </c>
      <c r="E854" s="30">
        <f>IF(ISNA(VLOOKUP($A854,' Taxi out times'!$B$1693:$C$2329, 2, 0)), 'ICAO LTO Cycle times'!$D$7,VLOOKUP($A854,' Taxi out times'!$B$1693:$C$2329, 2, 0)*60)</f>
        <v>1140</v>
      </c>
      <c r="F854" s="30">
        <f>IF(ISNA(VLOOKUP($A854,' Taxi out times'!$B$2330:$C$2997, 2, 0)), 'ICAO LTO Cycle times'!$D$7,VLOOKUP($A854,' Taxi out times'!$B$2330:$C$2997, 2, 0)*60)</f>
        <v>795.17241379310337</v>
      </c>
      <c r="G854" s="30">
        <f>IF(ISNA(VLOOKUP($A854,' Taxi out times'!$B$2998:$C$3661, 2, 0)), 'ICAO LTO Cycle times'!$D$7,VLOOKUP($A854,' Taxi out times'!$B$2998:$C$3661, 2, 0)*60)</f>
        <v>799.72602739726028</v>
      </c>
      <c r="H854" s="30">
        <f>IF(ISNA(VLOOKUP($A854,' Taxi out times'!$B$3662:$C$4362, 2, 0)), 'ICAO LTO Cycle times'!$D$7,VLOOKUP($A854,' Taxi out times'!$B$3662:$C$4362, 2, 0)*60)</f>
        <v>1140</v>
      </c>
      <c r="I854" s="30">
        <f>IF(ISNA(VLOOKUP($A854,' Taxi out times'!$B$4363:$C$5052, 2, 0)), 'ICAO LTO Cycle times'!$D$7,VLOOKUP($A854,' Taxi out times'!$B$4363:$C$5052, 2, 0)*60)</f>
        <v>1140</v>
      </c>
      <c r="J854" s="30">
        <f>IF(ISNA(VLOOKUP($A854,' Taxi out times'!$B$5053:$C$5713, 2, 0)), 'ICAO LTO Cycle times'!$D$7,VLOOKUP($A854,' Taxi out times'!$B$5053:$C$5713, 2, 0)*60)</f>
        <v>1140</v>
      </c>
      <c r="K854" s="30">
        <f>IF(ISNA(VLOOKUP($A854,' Taxi out times'!$B$5714:$C$6466, 2, 0)), 'ICAO LTO Cycle times'!$D$7,VLOOKUP($A854,' Taxi out times'!$B$5713:$C$6466, 2, 0)*60)</f>
        <v>1140</v>
      </c>
      <c r="L854" s="30">
        <f>IF(ISNA(VLOOKUP($A854,' Taxi out times'!$B$6467:$C$7195, 2, 0)), 'ICAO LTO Cycle times'!$D$7,VLOOKUP($A854,' Taxi out times'!$B$6467:$C$7195, 2, 0)*60)</f>
        <v>1140</v>
      </c>
      <c r="M854" s="30">
        <f>IF(ISNA(VLOOKUP($A854,'Taxi in times'!$B$2:$C$483, 2, 0)), 'ICAO LTO Cycle times'!$D$8,VLOOKUP($A854,'Taxi in times'!$B$2:$C$483, 2, 0)*60)</f>
        <v>420</v>
      </c>
      <c r="N854" s="30">
        <f>IF(ISNA(VLOOKUP($A854,'Taxi in times'!$B$483:$C$1074, 2, 0)), 'ICAO LTO Cycle times'!$D$8,VLOOKUP($A854,'Taxi in times'!$B$483:$C$1074, 2, 0)*60)</f>
        <v>420</v>
      </c>
      <c r="O854" s="30">
        <f>IF(ISNA(VLOOKUP($A854,'Taxi in times'!$B$1074:$C$1700, 2, 0)), 'ICAO LTO Cycle times'!$D$8,VLOOKUP($A854,'Taxi in times'!$B$1074:$C$1700, 2, 0)*60)</f>
        <v>420</v>
      </c>
      <c r="P854" s="30">
        <f>IF(ISNA(VLOOKUP($A854,'Taxi in times'!$B$1700:$C$2346, 2, 0)), 'ICAO LTO Cycle times'!$D$8,VLOOKUP($A854,'Taxi in times'!$B$1700:$C$2346, 2, 0)*60)</f>
        <v>420</v>
      </c>
      <c r="Q854" s="30">
        <f>IF(ISNA(VLOOKUP($A854,'Taxi in times'!$B$2346:$C$3020, 2, 0)), 'ICAO LTO Cycle times'!$D$8,VLOOKUP($A854,'Taxi in times'!$B$2346:$C$3020, 2, 0)*60)</f>
        <v>216</v>
      </c>
      <c r="R854" s="30">
        <f>IF(ISNA(VLOOKUP($A854,'Taxi in times'!$B$3020:$C$3684, 2, 0)), 'ICAO LTO Cycle times'!$D$8,VLOOKUP($A854,'Taxi in times'!$B$3020:$C$3684, 2, 0)*60)</f>
        <v>217.17391304347825</v>
      </c>
      <c r="S854" s="30">
        <f>IF(ISNA(VLOOKUP($A854,'Taxi in times'!$B$3684:$C$4389, 2, 0)), 'ICAO LTO Cycle times'!$D$8,VLOOKUP($A854,'Taxi in times'!$B$3684:$C$4389, 2, 0)*60)</f>
        <v>208.34170854271358</v>
      </c>
      <c r="T854" s="30">
        <f>IF(ISNA(VLOOKUP($A854,'Taxi in times'!$B$4389:$C$5084, 2, 0)), 'ICAO LTO Cycle times'!$D$8,VLOOKUP($A854,'Taxi in times'!$B$4389:$C$5084, 2, 0)*60)</f>
        <v>213.56435643564356</v>
      </c>
      <c r="U854" s="30">
        <f>IF(ISNA(VLOOKUP($A854,'Taxi in times'!$B$5085:$C$5749, 2, 0)), 'ICAO LTO Cycle times'!$D$8,VLOOKUP($A854,'Taxi in times'!$B$5085:$C$5749, 2, 0)*60)</f>
        <v>216.33333333333334</v>
      </c>
      <c r="V854" s="30">
        <f>IF(ISNA(VLOOKUP($A854,'Taxi in times'!$B$5750:$C$6509, 2, 0)), 'ICAO LTO Cycle times'!$D$8,VLOOKUP($A854,'Taxi in times'!$B$5750:$C$6509, 2, 0)*60)</f>
        <v>202.34482758620689</v>
      </c>
      <c r="W854" s="30">
        <f>IF(ISNA(VLOOKUP($A854,'Taxi in times'!$B$6510:$C$7239, 2, 0)), 'ICAO LTO Cycle times'!$D$8,VLOOKUP($A854,'Taxi in times'!$B$6510:$C$7239, 2, 0)*60)</f>
        <v>215.76923076923077</v>
      </c>
    </row>
    <row r="855" spans="1:23">
      <c r="A855" s="1" t="s">
        <v>1014</v>
      </c>
      <c r="B855" s="30">
        <f>IF(ISNA(VLOOKUP($A855,' Taxi out times'!$B$2:$C$483, 2, 0)), 'ICAO LTO Cycle times'!$D$7,VLOOKUP($A855,' Taxi out times'!$B$2:$C$483, 2, 0)*60)</f>
        <v>1140</v>
      </c>
      <c r="C855" s="30">
        <f>IF(ISNA(VLOOKUP($A855,' Taxi out times'!$B$484:$C$1071, 2, 0)), 'ICAO LTO Cycle times'!$D$7,VLOOKUP($A855,' Taxi out times'!$B$484:$C$1071, 2, 0)*60)</f>
        <v>1140</v>
      </c>
      <c r="D855" s="30">
        <f>IF(ISNA(VLOOKUP($A855,' Taxi out times'!$B$1072:$C$1692, 2, 0)), 'ICAO LTO Cycle times'!$D$7,VLOOKUP($A855,' Taxi out times'!$B$1072:$C$1692, 2, 0)*60)</f>
        <v>1140</v>
      </c>
      <c r="E855" s="30">
        <f>IF(ISNA(VLOOKUP($A855,' Taxi out times'!$B$1693:$C$2329, 2, 0)), 'ICAO LTO Cycle times'!$D$7,VLOOKUP($A855,' Taxi out times'!$B$1693:$C$2329, 2, 0)*60)</f>
        <v>1140</v>
      </c>
      <c r="F855" s="30">
        <f>IF(ISNA(VLOOKUP($A855,' Taxi out times'!$B$2330:$C$2997, 2, 0)), 'ICAO LTO Cycle times'!$D$7,VLOOKUP($A855,' Taxi out times'!$B$2330:$C$2997, 2, 0)*60)</f>
        <v>711.68880455407964</v>
      </c>
      <c r="G855" s="30">
        <f>IF(ISNA(VLOOKUP($A855,' Taxi out times'!$B$2998:$C$3661, 2, 0)), 'ICAO LTO Cycle times'!$D$7,VLOOKUP($A855,' Taxi out times'!$B$2998:$C$3661, 2, 0)*60)</f>
        <v>713.94230769230774</v>
      </c>
      <c r="H855" s="30">
        <f>IF(ISNA(VLOOKUP($A855,' Taxi out times'!$B$3662:$C$4362, 2, 0)), 'ICAO LTO Cycle times'!$D$7,VLOOKUP($A855,' Taxi out times'!$B$3662:$C$4362, 2, 0)*60)</f>
        <v>1140</v>
      </c>
      <c r="I855" s="30">
        <f>IF(ISNA(VLOOKUP($A855,' Taxi out times'!$B$4363:$C$5052, 2, 0)), 'ICAO LTO Cycle times'!$D$7,VLOOKUP($A855,' Taxi out times'!$B$4363:$C$5052, 2, 0)*60)</f>
        <v>1140</v>
      </c>
      <c r="J855" s="30">
        <f>IF(ISNA(VLOOKUP($A855,' Taxi out times'!$B$5053:$C$5713, 2, 0)), 'ICAO LTO Cycle times'!$D$7,VLOOKUP($A855,' Taxi out times'!$B$5053:$C$5713, 2, 0)*60)</f>
        <v>1140</v>
      </c>
      <c r="K855" s="30">
        <f>IF(ISNA(VLOOKUP($A855,' Taxi out times'!$B$5714:$C$6466, 2, 0)), 'ICAO LTO Cycle times'!$D$7,VLOOKUP($A855,' Taxi out times'!$B$5713:$C$6466, 2, 0)*60)</f>
        <v>1140</v>
      </c>
      <c r="L855" s="30">
        <f>IF(ISNA(VLOOKUP($A855,' Taxi out times'!$B$6467:$C$7195, 2, 0)), 'ICAO LTO Cycle times'!$D$7,VLOOKUP($A855,' Taxi out times'!$B$6467:$C$7195, 2, 0)*60)</f>
        <v>1140</v>
      </c>
      <c r="M855" s="30">
        <f>IF(ISNA(VLOOKUP($A855,'Taxi in times'!$B$2:$C$483, 2, 0)), 'ICAO LTO Cycle times'!$D$8,VLOOKUP($A855,'Taxi in times'!$B$2:$C$483, 2, 0)*60)</f>
        <v>420</v>
      </c>
      <c r="N855" s="30">
        <f>IF(ISNA(VLOOKUP($A855,'Taxi in times'!$B$483:$C$1074, 2, 0)), 'ICAO LTO Cycle times'!$D$8,VLOOKUP($A855,'Taxi in times'!$B$483:$C$1074, 2, 0)*60)</f>
        <v>320.65573770491807</v>
      </c>
      <c r="O855" s="30">
        <f>IF(ISNA(VLOOKUP($A855,'Taxi in times'!$B$1074:$C$1700, 2, 0)), 'ICAO LTO Cycle times'!$D$8,VLOOKUP($A855,'Taxi in times'!$B$1074:$C$1700, 2, 0)*60)</f>
        <v>321.35593220338984</v>
      </c>
      <c r="P855" s="30">
        <f>IF(ISNA(VLOOKUP($A855,'Taxi in times'!$B$1700:$C$2346, 2, 0)), 'ICAO LTO Cycle times'!$D$8,VLOOKUP($A855,'Taxi in times'!$B$1700:$C$2346, 2, 0)*60)</f>
        <v>327.51879699248116</v>
      </c>
      <c r="Q855" s="30">
        <f>IF(ISNA(VLOOKUP($A855,'Taxi in times'!$B$2346:$C$3020, 2, 0)), 'ICAO LTO Cycle times'!$D$8,VLOOKUP($A855,'Taxi in times'!$B$2346:$C$3020, 2, 0)*60)</f>
        <v>288.98876404494382</v>
      </c>
      <c r="R855" s="30">
        <f>IF(ISNA(VLOOKUP($A855,'Taxi in times'!$B$3020:$C$3684, 2, 0)), 'ICAO LTO Cycle times'!$D$8,VLOOKUP($A855,'Taxi in times'!$B$3020:$C$3684, 2, 0)*60)</f>
        <v>292.09411764705879</v>
      </c>
      <c r="S855" s="30">
        <f>IF(ISNA(VLOOKUP($A855,'Taxi in times'!$B$3684:$C$4389, 2, 0)), 'ICAO LTO Cycle times'!$D$8,VLOOKUP($A855,'Taxi in times'!$B$3684:$C$4389, 2, 0)*60)</f>
        <v>420</v>
      </c>
      <c r="T855" s="30">
        <f>IF(ISNA(VLOOKUP($A855,'Taxi in times'!$B$4389:$C$5084, 2, 0)), 'ICAO LTO Cycle times'!$D$8,VLOOKUP($A855,'Taxi in times'!$B$4389:$C$5084, 2, 0)*60)</f>
        <v>420</v>
      </c>
      <c r="U855" s="30">
        <f>IF(ISNA(VLOOKUP($A855,'Taxi in times'!$B$5085:$C$5749, 2, 0)), 'ICAO LTO Cycle times'!$D$8,VLOOKUP($A855,'Taxi in times'!$B$5085:$C$5749, 2, 0)*60)</f>
        <v>420</v>
      </c>
      <c r="V855" s="30">
        <f>IF(ISNA(VLOOKUP($A855,'Taxi in times'!$B$5750:$C$6509, 2, 0)), 'ICAO LTO Cycle times'!$D$8,VLOOKUP($A855,'Taxi in times'!$B$5750:$C$6509, 2, 0)*60)</f>
        <v>420</v>
      </c>
      <c r="W855" s="30">
        <f>IF(ISNA(VLOOKUP($A855,'Taxi in times'!$B$6510:$C$7239, 2, 0)), 'ICAO LTO Cycle times'!$D$8,VLOOKUP($A855,'Taxi in times'!$B$6510:$C$7239, 2, 0)*60)</f>
        <v>420</v>
      </c>
    </row>
    <row r="856" spans="1:23">
      <c r="A856" s="1" t="s">
        <v>1015</v>
      </c>
      <c r="B856" s="30">
        <f>IF(ISNA(VLOOKUP($A856,' Taxi out times'!$B$2:$C$483, 2, 0)), 'ICAO LTO Cycle times'!$D$7,VLOOKUP($A856,' Taxi out times'!$B$2:$C$483, 2, 0)*60)</f>
        <v>1167.2727272727273</v>
      </c>
      <c r="C856" s="30">
        <f>IF(ISNA(VLOOKUP($A856,' Taxi out times'!$B$484:$C$1071, 2, 0)), 'ICAO LTO Cycle times'!$D$7,VLOOKUP($A856,' Taxi out times'!$B$484:$C$1071, 2, 0)*60)</f>
        <v>1307.5</v>
      </c>
      <c r="D856" s="30">
        <f>IF(ISNA(VLOOKUP($A856,' Taxi out times'!$B$1072:$C$1692, 2, 0)), 'ICAO LTO Cycle times'!$D$7,VLOOKUP($A856,' Taxi out times'!$B$1072:$C$1692, 2, 0)*60)</f>
        <v>1147.5999999999999</v>
      </c>
      <c r="E856" s="30">
        <f>IF(ISNA(VLOOKUP($A856,' Taxi out times'!$B$1693:$C$2329, 2, 0)), 'ICAO LTO Cycle times'!$D$7,VLOOKUP($A856,' Taxi out times'!$B$1693:$C$2329, 2, 0)*60)</f>
        <v>1087.3504273504275</v>
      </c>
      <c r="F856" s="30">
        <f>IF(ISNA(VLOOKUP($A856,' Taxi out times'!$B$2330:$C$2997, 2, 0)), 'ICAO LTO Cycle times'!$D$7,VLOOKUP($A856,' Taxi out times'!$B$2330:$C$2997, 2, 0)*60)</f>
        <v>1027.7319587628867</v>
      </c>
      <c r="G856" s="30">
        <f>IF(ISNA(VLOOKUP($A856,' Taxi out times'!$B$2998:$C$3661, 2, 0)), 'ICAO LTO Cycle times'!$D$7,VLOOKUP($A856,' Taxi out times'!$B$2998:$C$3661, 2, 0)*60)</f>
        <v>959.21052631578948</v>
      </c>
      <c r="H856" s="30">
        <f>IF(ISNA(VLOOKUP($A856,' Taxi out times'!$B$3662:$C$4362, 2, 0)), 'ICAO LTO Cycle times'!$D$7,VLOOKUP($A856,' Taxi out times'!$B$3662:$C$4362, 2, 0)*60)</f>
        <v>1063.7755102040817</v>
      </c>
      <c r="I856" s="30">
        <f>IF(ISNA(VLOOKUP($A856,' Taxi out times'!$B$4363:$C$5052, 2, 0)), 'ICAO LTO Cycle times'!$D$7,VLOOKUP($A856,' Taxi out times'!$B$4363:$C$5052, 2, 0)*60)</f>
        <v>1140</v>
      </c>
      <c r="J856" s="30">
        <f>IF(ISNA(VLOOKUP($A856,' Taxi out times'!$B$5053:$C$5713, 2, 0)), 'ICAO LTO Cycle times'!$D$7,VLOOKUP($A856,' Taxi out times'!$B$5053:$C$5713, 2, 0)*60)</f>
        <v>1140</v>
      </c>
      <c r="K856" s="30">
        <f>IF(ISNA(VLOOKUP($A856,' Taxi out times'!$B$5714:$C$6466, 2, 0)), 'ICAO LTO Cycle times'!$D$7,VLOOKUP($A856,' Taxi out times'!$B$5713:$C$6466, 2, 0)*60)</f>
        <v>1140</v>
      </c>
      <c r="L856" s="30">
        <f>IF(ISNA(VLOOKUP($A856,' Taxi out times'!$B$6467:$C$7195, 2, 0)), 'ICAO LTO Cycle times'!$D$7,VLOOKUP($A856,' Taxi out times'!$B$6467:$C$7195, 2, 0)*60)</f>
        <v>1140</v>
      </c>
      <c r="M856" s="30">
        <f>IF(ISNA(VLOOKUP($A856,'Taxi in times'!$B$2:$C$483, 2, 0)), 'ICAO LTO Cycle times'!$D$8,VLOOKUP($A856,'Taxi in times'!$B$2:$C$483, 2, 0)*60)</f>
        <v>321.93103448275861</v>
      </c>
      <c r="N856" s="30">
        <f>IF(ISNA(VLOOKUP($A856,'Taxi in times'!$B$483:$C$1074, 2, 0)), 'ICAO LTO Cycle times'!$D$8,VLOOKUP($A856,'Taxi in times'!$B$483:$C$1074, 2, 0)*60)</f>
        <v>299.64071856287427</v>
      </c>
      <c r="O856" s="30">
        <f>IF(ISNA(VLOOKUP($A856,'Taxi in times'!$B$1074:$C$1700, 2, 0)), 'ICAO LTO Cycle times'!$D$8,VLOOKUP($A856,'Taxi in times'!$B$1074:$C$1700, 2, 0)*60)</f>
        <v>312</v>
      </c>
      <c r="P856" s="30">
        <f>IF(ISNA(VLOOKUP($A856,'Taxi in times'!$B$1700:$C$2346, 2, 0)), 'ICAO LTO Cycle times'!$D$8,VLOOKUP($A856,'Taxi in times'!$B$1700:$C$2346, 2, 0)*60)</f>
        <v>323.79310344827582</v>
      </c>
      <c r="Q856" s="30">
        <f>IF(ISNA(VLOOKUP($A856,'Taxi in times'!$B$2346:$C$3020, 2, 0)), 'ICAO LTO Cycle times'!$D$8,VLOOKUP($A856,'Taxi in times'!$B$2346:$C$3020, 2, 0)*60)</f>
        <v>333.47368421052636</v>
      </c>
      <c r="R856" s="30">
        <f>IF(ISNA(VLOOKUP($A856,'Taxi in times'!$B$3020:$C$3684, 2, 0)), 'ICAO LTO Cycle times'!$D$8,VLOOKUP($A856,'Taxi in times'!$B$3020:$C$3684, 2, 0)*60)</f>
        <v>333.33333333333331</v>
      </c>
      <c r="S856" s="30">
        <f>IF(ISNA(VLOOKUP($A856,'Taxi in times'!$B$3684:$C$4389, 2, 0)), 'ICAO LTO Cycle times'!$D$8,VLOOKUP($A856,'Taxi in times'!$B$3684:$C$4389, 2, 0)*60)</f>
        <v>377.52475247524751</v>
      </c>
      <c r="T856" s="30">
        <f>IF(ISNA(VLOOKUP($A856,'Taxi in times'!$B$4389:$C$5084, 2, 0)), 'ICAO LTO Cycle times'!$D$8,VLOOKUP($A856,'Taxi in times'!$B$4389:$C$5084, 2, 0)*60)</f>
        <v>420</v>
      </c>
      <c r="U856" s="30">
        <f>IF(ISNA(VLOOKUP($A856,'Taxi in times'!$B$5085:$C$5749, 2, 0)), 'ICAO LTO Cycle times'!$D$8,VLOOKUP($A856,'Taxi in times'!$B$5085:$C$5749, 2, 0)*60)</f>
        <v>420</v>
      </c>
      <c r="V856" s="30">
        <f>IF(ISNA(VLOOKUP($A856,'Taxi in times'!$B$5750:$C$6509, 2, 0)), 'ICAO LTO Cycle times'!$D$8,VLOOKUP($A856,'Taxi in times'!$B$5750:$C$6509, 2, 0)*60)</f>
        <v>420</v>
      </c>
      <c r="W856" s="30">
        <f>IF(ISNA(VLOOKUP($A856,'Taxi in times'!$B$6510:$C$7239, 2, 0)), 'ICAO LTO Cycle times'!$D$8,VLOOKUP($A856,'Taxi in times'!$B$6510:$C$7239, 2, 0)*60)</f>
        <v>420</v>
      </c>
    </row>
    <row r="857" spans="1:23">
      <c r="A857" s="1" t="s">
        <v>1125</v>
      </c>
      <c r="B857" s="30">
        <f>IF(ISNA(VLOOKUP($A857,' Taxi out times'!$B$2:$C$483, 2, 0)), 'ICAO LTO Cycle times'!$D$7,VLOOKUP($A857,' Taxi out times'!$B$2:$C$483, 2, 0)*60)</f>
        <v>1140</v>
      </c>
      <c r="C857" s="30">
        <f>IF(ISNA(VLOOKUP($A857,' Taxi out times'!$B$484:$C$1071, 2, 0)), 'ICAO LTO Cycle times'!$D$7,VLOOKUP($A857,' Taxi out times'!$B$484:$C$1071, 2, 0)*60)</f>
        <v>1140</v>
      </c>
      <c r="D857" s="30">
        <f>IF(ISNA(VLOOKUP($A857,' Taxi out times'!$B$1072:$C$1692, 2, 0)), 'ICAO LTO Cycle times'!$D$7,VLOOKUP($A857,' Taxi out times'!$B$1072:$C$1692, 2, 0)*60)</f>
        <v>1140</v>
      </c>
      <c r="E857" s="30">
        <f>IF(ISNA(VLOOKUP($A857,' Taxi out times'!$B$1693:$C$2329, 2, 0)), 'ICAO LTO Cycle times'!$D$7,VLOOKUP($A857,' Taxi out times'!$B$1693:$C$2329, 2, 0)*60)</f>
        <v>1140</v>
      </c>
      <c r="F857" s="30">
        <f>IF(ISNA(VLOOKUP($A857,' Taxi out times'!$B$2330:$C$2997, 2, 0)), 'ICAO LTO Cycle times'!$D$7,VLOOKUP($A857,' Taxi out times'!$B$2330:$C$2997, 2, 0)*60)</f>
        <v>1140</v>
      </c>
      <c r="G857" s="30">
        <f>IF(ISNA(VLOOKUP($A857,' Taxi out times'!$B$2998:$C$3661, 2, 0)), 'ICAO LTO Cycle times'!$D$7,VLOOKUP($A857,' Taxi out times'!$B$2998:$C$3661, 2, 0)*60)</f>
        <v>1140</v>
      </c>
      <c r="H857" s="30">
        <f>IF(ISNA(VLOOKUP($A857,' Taxi out times'!$B$3662:$C$4362, 2, 0)), 'ICAO LTO Cycle times'!$D$7,VLOOKUP($A857,' Taxi out times'!$B$3662:$C$4362, 2, 0)*60)</f>
        <v>1140</v>
      </c>
      <c r="I857" s="30">
        <f>IF(ISNA(VLOOKUP($A857,' Taxi out times'!$B$4363:$C$5052, 2, 0)), 'ICAO LTO Cycle times'!$D$7,VLOOKUP($A857,' Taxi out times'!$B$4363:$C$5052, 2, 0)*60)</f>
        <v>827.40740740740739</v>
      </c>
      <c r="J857" s="30">
        <f>IF(ISNA(VLOOKUP($A857,' Taxi out times'!$B$5053:$C$5713, 2, 0)), 'ICAO LTO Cycle times'!$D$7,VLOOKUP($A857,' Taxi out times'!$B$5053:$C$5713, 2, 0)*60)</f>
        <v>911.76470588235293</v>
      </c>
      <c r="K857" s="30">
        <f>IF(ISNA(VLOOKUP($A857,' Taxi out times'!$B$5714:$C$6466, 2, 0)), 'ICAO LTO Cycle times'!$D$7,VLOOKUP($A857,' Taxi out times'!$B$5713:$C$6466, 2, 0)*60)</f>
        <v>918.73754152823926</v>
      </c>
      <c r="L857" s="30">
        <f>IF(ISNA(VLOOKUP($A857,' Taxi out times'!$B$6467:$C$7195, 2, 0)), 'ICAO LTO Cycle times'!$D$7,VLOOKUP($A857,' Taxi out times'!$B$6467:$C$7195, 2, 0)*60)</f>
        <v>887.19101123595499</v>
      </c>
      <c r="M857" s="30">
        <f>IF(ISNA(VLOOKUP($A857,'Taxi in times'!$B$2:$C$483, 2, 0)), 'ICAO LTO Cycle times'!$D$8,VLOOKUP($A857,'Taxi in times'!$B$2:$C$483, 2, 0)*60)</f>
        <v>420</v>
      </c>
      <c r="N857" s="30">
        <f>IF(ISNA(VLOOKUP($A857,'Taxi in times'!$B$483:$C$1074, 2, 0)), 'ICAO LTO Cycle times'!$D$8,VLOOKUP($A857,'Taxi in times'!$B$483:$C$1074, 2, 0)*60)</f>
        <v>420</v>
      </c>
      <c r="O857" s="30">
        <f>IF(ISNA(VLOOKUP($A857,'Taxi in times'!$B$1074:$C$1700, 2, 0)), 'ICAO LTO Cycle times'!$D$8,VLOOKUP($A857,'Taxi in times'!$B$1074:$C$1700, 2, 0)*60)</f>
        <v>420</v>
      </c>
      <c r="P857" s="30">
        <f>IF(ISNA(VLOOKUP($A857,'Taxi in times'!$B$1700:$C$2346, 2, 0)), 'ICAO LTO Cycle times'!$D$8,VLOOKUP($A857,'Taxi in times'!$B$1700:$C$2346, 2, 0)*60)</f>
        <v>420</v>
      </c>
      <c r="Q857" s="30">
        <f>IF(ISNA(VLOOKUP($A857,'Taxi in times'!$B$2346:$C$3020, 2, 0)), 'ICAO LTO Cycle times'!$D$8,VLOOKUP($A857,'Taxi in times'!$B$2346:$C$3020, 2, 0)*60)</f>
        <v>420</v>
      </c>
      <c r="R857" s="30">
        <f>IF(ISNA(VLOOKUP($A857,'Taxi in times'!$B$3020:$C$3684, 2, 0)), 'ICAO LTO Cycle times'!$D$8,VLOOKUP($A857,'Taxi in times'!$B$3020:$C$3684, 2, 0)*60)</f>
        <v>420</v>
      </c>
      <c r="S857" s="30">
        <f>IF(ISNA(VLOOKUP($A857,'Taxi in times'!$B$3684:$C$4389, 2, 0)), 'ICAO LTO Cycle times'!$D$8,VLOOKUP($A857,'Taxi in times'!$B$3684:$C$4389, 2, 0)*60)</f>
        <v>420</v>
      </c>
      <c r="T857" s="30">
        <f>IF(ISNA(VLOOKUP($A857,'Taxi in times'!$B$4389:$C$5084, 2, 0)), 'ICAO LTO Cycle times'!$D$8,VLOOKUP($A857,'Taxi in times'!$B$4389:$C$5084, 2, 0)*60)</f>
        <v>489.75</v>
      </c>
      <c r="U857" s="30">
        <f>IF(ISNA(VLOOKUP($A857,'Taxi in times'!$B$5085:$C$5749, 2, 0)), 'ICAO LTO Cycle times'!$D$8,VLOOKUP($A857,'Taxi in times'!$B$5085:$C$5749, 2, 0)*60)</f>
        <v>513.13725490196077</v>
      </c>
      <c r="V857" s="30">
        <f>IF(ISNA(VLOOKUP($A857,'Taxi in times'!$B$5750:$C$6509, 2, 0)), 'ICAO LTO Cycle times'!$D$8,VLOOKUP($A857,'Taxi in times'!$B$5750:$C$6509, 2, 0)*60)</f>
        <v>498.36734693877548</v>
      </c>
      <c r="W857" s="30">
        <f>IF(ISNA(VLOOKUP($A857,'Taxi in times'!$B$6510:$C$7239, 2, 0)), 'ICAO LTO Cycle times'!$D$8,VLOOKUP($A857,'Taxi in times'!$B$6510:$C$7239, 2, 0)*60)</f>
        <v>500.5</v>
      </c>
    </row>
    <row r="858" spans="1:23">
      <c r="A858" s="1" t="s">
        <v>1167</v>
      </c>
      <c r="B858" s="30">
        <f>IF(ISNA(VLOOKUP($A858,' Taxi out times'!$B$2:$C$483, 2, 0)), 'ICAO LTO Cycle times'!$D$7,VLOOKUP($A858,' Taxi out times'!$B$2:$C$483, 2, 0)*60)</f>
        <v>1038.041958041958</v>
      </c>
      <c r="C858" s="30">
        <f>IF(ISNA(VLOOKUP($A858,' Taxi out times'!$B$484:$C$1071, 2, 0)), 'ICAO LTO Cycle times'!$D$7,VLOOKUP($A858,' Taxi out times'!$B$484:$C$1071, 2, 0)*60)</f>
        <v>1015.5102040816327</v>
      </c>
      <c r="D858" s="30">
        <f>IF(ISNA(VLOOKUP($A858,' Taxi out times'!$B$1072:$C$1692, 2, 0)), 'ICAO LTO Cycle times'!$D$7,VLOOKUP($A858,' Taxi out times'!$B$1072:$C$1692, 2, 0)*60)</f>
        <v>1061.8309859154929</v>
      </c>
      <c r="E858" s="30">
        <f>IF(ISNA(VLOOKUP($A858,' Taxi out times'!$B$1693:$C$2329, 2, 0)), 'ICAO LTO Cycle times'!$D$7,VLOOKUP($A858,' Taxi out times'!$B$1693:$C$2329, 2, 0)*60)</f>
        <v>1038.3116883116884</v>
      </c>
      <c r="F858" s="30">
        <f>IF(ISNA(VLOOKUP($A858,' Taxi out times'!$B$2330:$C$2997, 2, 0)), 'ICAO LTO Cycle times'!$D$7,VLOOKUP($A858,' Taxi out times'!$B$2330:$C$2997, 2, 0)*60)</f>
        <v>1140</v>
      </c>
      <c r="G858" s="30">
        <f>IF(ISNA(VLOOKUP($A858,' Taxi out times'!$B$2998:$C$3661, 2, 0)), 'ICAO LTO Cycle times'!$D$7,VLOOKUP($A858,' Taxi out times'!$B$2998:$C$3661, 2, 0)*60)</f>
        <v>1140</v>
      </c>
      <c r="H858" s="30">
        <f>IF(ISNA(VLOOKUP($A858,' Taxi out times'!$B$3662:$C$4362, 2, 0)), 'ICAO LTO Cycle times'!$D$7,VLOOKUP($A858,' Taxi out times'!$B$3662:$C$4362, 2, 0)*60)</f>
        <v>1140</v>
      </c>
      <c r="I858" s="30">
        <f>IF(ISNA(VLOOKUP($A858,' Taxi out times'!$B$4363:$C$5052, 2, 0)), 'ICAO LTO Cycle times'!$D$7,VLOOKUP($A858,' Taxi out times'!$B$4363:$C$5052, 2, 0)*60)</f>
        <v>1140</v>
      </c>
      <c r="J858" s="30">
        <f>IF(ISNA(VLOOKUP($A858,' Taxi out times'!$B$5053:$C$5713, 2, 0)), 'ICAO LTO Cycle times'!$D$7,VLOOKUP($A858,' Taxi out times'!$B$5053:$C$5713, 2, 0)*60)</f>
        <v>1140</v>
      </c>
      <c r="K858" s="30">
        <f>IF(ISNA(VLOOKUP($A858,' Taxi out times'!$B$5714:$C$6466, 2, 0)), 'ICAO LTO Cycle times'!$D$7,VLOOKUP($A858,' Taxi out times'!$B$5713:$C$6466, 2, 0)*60)</f>
        <v>1140</v>
      </c>
      <c r="L858" s="30">
        <f>IF(ISNA(VLOOKUP($A858,' Taxi out times'!$B$6467:$C$7195, 2, 0)), 'ICAO LTO Cycle times'!$D$7,VLOOKUP($A858,' Taxi out times'!$B$6467:$C$7195, 2, 0)*60)</f>
        <v>1140</v>
      </c>
      <c r="M858" s="30">
        <f>IF(ISNA(VLOOKUP($A858,'Taxi in times'!$B$2:$C$483, 2, 0)), 'ICAO LTO Cycle times'!$D$8,VLOOKUP($A858,'Taxi in times'!$B$2:$C$483, 2, 0)*60)</f>
        <v>389.21052631578948</v>
      </c>
      <c r="N858" s="30">
        <f>IF(ISNA(VLOOKUP($A858,'Taxi in times'!$B$483:$C$1074, 2, 0)), 'ICAO LTO Cycle times'!$D$8,VLOOKUP($A858,'Taxi in times'!$B$483:$C$1074, 2, 0)*60)</f>
        <v>406.75324675324674</v>
      </c>
      <c r="O858" s="30">
        <f>IF(ISNA(VLOOKUP($A858,'Taxi in times'!$B$1074:$C$1700, 2, 0)), 'ICAO LTO Cycle times'!$D$8,VLOOKUP($A858,'Taxi in times'!$B$1074:$C$1700, 2, 0)*60)</f>
        <v>381.7021276595745</v>
      </c>
      <c r="P858" s="30">
        <f>IF(ISNA(VLOOKUP($A858,'Taxi in times'!$B$1700:$C$2346, 2, 0)), 'ICAO LTO Cycle times'!$D$8,VLOOKUP($A858,'Taxi in times'!$B$1700:$C$2346, 2, 0)*60)</f>
        <v>391.35483870967744</v>
      </c>
      <c r="Q858" s="30">
        <f>IF(ISNA(VLOOKUP($A858,'Taxi in times'!$B$2346:$C$3020, 2, 0)), 'ICAO LTO Cycle times'!$D$8,VLOOKUP($A858,'Taxi in times'!$B$2346:$C$3020, 2, 0)*60)</f>
        <v>420</v>
      </c>
      <c r="R858" s="30">
        <f>IF(ISNA(VLOOKUP($A858,'Taxi in times'!$B$3020:$C$3684, 2, 0)), 'ICAO LTO Cycle times'!$D$8,VLOOKUP($A858,'Taxi in times'!$B$3020:$C$3684, 2, 0)*60)</f>
        <v>420</v>
      </c>
      <c r="S858" s="30">
        <f>IF(ISNA(VLOOKUP($A858,'Taxi in times'!$B$3684:$C$4389, 2, 0)), 'ICAO LTO Cycle times'!$D$8,VLOOKUP($A858,'Taxi in times'!$B$3684:$C$4389, 2, 0)*60)</f>
        <v>420</v>
      </c>
      <c r="T858" s="30">
        <f>IF(ISNA(VLOOKUP($A858,'Taxi in times'!$B$4389:$C$5084, 2, 0)), 'ICAO LTO Cycle times'!$D$8,VLOOKUP($A858,'Taxi in times'!$B$4389:$C$5084, 2, 0)*60)</f>
        <v>420</v>
      </c>
      <c r="U858" s="30">
        <f>IF(ISNA(VLOOKUP($A858,'Taxi in times'!$B$5085:$C$5749, 2, 0)), 'ICAO LTO Cycle times'!$D$8,VLOOKUP($A858,'Taxi in times'!$B$5085:$C$5749, 2, 0)*60)</f>
        <v>420</v>
      </c>
      <c r="V858" s="30">
        <f>IF(ISNA(VLOOKUP($A858,'Taxi in times'!$B$5750:$C$6509, 2, 0)), 'ICAO LTO Cycle times'!$D$8,VLOOKUP($A858,'Taxi in times'!$B$5750:$C$6509, 2, 0)*60)</f>
        <v>420</v>
      </c>
      <c r="W858" s="30">
        <f>IF(ISNA(VLOOKUP($A858,'Taxi in times'!$B$6510:$C$7239, 2, 0)), 'ICAO LTO Cycle times'!$D$8,VLOOKUP($A858,'Taxi in times'!$B$6510:$C$7239, 2, 0)*60)</f>
        <v>420</v>
      </c>
    </row>
    <row r="859" spans="1:23">
      <c r="A859" s="1" t="s">
        <v>1016</v>
      </c>
      <c r="B859" s="30">
        <f>IF(ISNA(VLOOKUP($A859,' Taxi out times'!$B$2:$C$483, 2, 0)), 'ICAO LTO Cycle times'!$D$7,VLOOKUP($A859,' Taxi out times'!$B$2:$C$483, 2, 0)*60)</f>
        <v>1331.1749347258485</v>
      </c>
      <c r="C859" s="30">
        <f>IF(ISNA(VLOOKUP($A859,' Taxi out times'!$B$484:$C$1071, 2, 0)), 'ICAO LTO Cycle times'!$D$7,VLOOKUP($A859,' Taxi out times'!$B$484:$C$1071, 2, 0)*60)</f>
        <v>1289.9276236429432</v>
      </c>
      <c r="D859" s="30">
        <f>IF(ISNA(VLOOKUP($A859,' Taxi out times'!$B$1072:$C$1692, 2, 0)), 'ICAO LTO Cycle times'!$D$7,VLOOKUP($A859,' Taxi out times'!$B$1072:$C$1692, 2, 0)*60)</f>
        <v>1258.5226636821487</v>
      </c>
      <c r="E859" s="30">
        <f>IF(ISNA(VLOOKUP($A859,' Taxi out times'!$B$1693:$C$2329, 2, 0)), 'ICAO LTO Cycle times'!$D$7,VLOOKUP($A859,' Taxi out times'!$B$1693:$C$2329, 2, 0)*60)</f>
        <v>1260.3783102143757</v>
      </c>
      <c r="F859" s="30">
        <f>IF(ISNA(VLOOKUP($A859,' Taxi out times'!$B$2330:$C$2997, 2, 0)), 'ICAO LTO Cycle times'!$D$7,VLOOKUP($A859,' Taxi out times'!$B$2330:$C$2997, 2, 0)*60)</f>
        <v>1238.4151720082327</v>
      </c>
      <c r="G859" s="30">
        <f>IF(ISNA(VLOOKUP($A859,' Taxi out times'!$B$2998:$C$3661, 2, 0)), 'ICAO LTO Cycle times'!$D$7,VLOOKUP($A859,' Taxi out times'!$B$2998:$C$3661, 2, 0)*60)</f>
        <v>1276.5464165464166</v>
      </c>
      <c r="H859" s="30">
        <f>IF(ISNA(VLOOKUP($A859,' Taxi out times'!$B$3662:$C$4362, 2, 0)), 'ICAO LTO Cycle times'!$D$7,VLOOKUP($A859,' Taxi out times'!$B$3662:$C$4362, 2, 0)*60)</f>
        <v>1246.189776733255</v>
      </c>
      <c r="I859" s="30">
        <f>IF(ISNA(VLOOKUP($A859,' Taxi out times'!$B$4363:$C$5052, 2, 0)), 'ICAO LTO Cycle times'!$D$7,VLOOKUP($A859,' Taxi out times'!$B$4363:$C$5052, 2, 0)*60)</f>
        <v>1264.3120780195047</v>
      </c>
      <c r="J859" s="30">
        <f>IF(ISNA(VLOOKUP($A859,' Taxi out times'!$B$5053:$C$5713, 2, 0)), 'ICAO LTO Cycle times'!$D$7,VLOOKUP($A859,' Taxi out times'!$B$5053:$C$5713, 2, 0)*60)</f>
        <v>1294.1409759876065</v>
      </c>
      <c r="K859" s="30">
        <f>IF(ISNA(VLOOKUP($A859,' Taxi out times'!$B$5714:$C$6466, 2, 0)), 'ICAO LTO Cycle times'!$D$7,VLOOKUP($A859,' Taxi out times'!$B$5713:$C$6466, 2, 0)*60)</f>
        <v>1293.0851680185399</v>
      </c>
      <c r="L859" s="30">
        <f>IF(ISNA(VLOOKUP($A859,' Taxi out times'!$B$6467:$C$7195, 2, 0)), 'ICAO LTO Cycle times'!$D$7,VLOOKUP($A859,' Taxi out times'!$B$6467:$C$7195, 2, 0)*60)</f>
        <v>1370.2858918582972</v>
      </c>
      <c r="M859" s="30">
        <f>IF(ISNA(VLOOKUP($A859,'Taxi in times'!$B$2:$C$483, 2, 0)), 'ICAO LTO Cycle times'!$D$8,VLOOKUP($A859,'Taxi in times'!$B$2:$C$483, 2, 0)*60)</f>
        <v>436.13809714973905</v>
      </c>
      <c r="N859" s="30">
        <f>IF(ISNA(VLOOKUP($A859,'Taxi in times'!$B$483:$C$1074, 2, 0)), 'ICAO LTO Cycle times'!$D$8,VLOOKUP($A859,'Taxi in times'!$B$483:$C$1074, 2, 0)*60)</f>
        <v>451.17850953206238</v>
      </c>
      <c r="O859" s="30">
        <f>IF(ISNA(VLOOKUP($A859,'Taxi in times'!$B$1074:$C$1700, 2, 0)), 'ICAO LTO Cycle times'!$D$8,VLOOKUP($A859,'Taxi in times'!$B$1074:$C$1700, 2, 0)*60)</f>
        <v>447.52997601918469</v>
      </c>
      <c r="P859" s="30">
        <f>IF(ISNA(VLOOKUP($A859,'Taxi in times'!$B$1700:$C$2346, 2, 0)), 'ICAO LTO Cycle times'!$D$8,VLOOKUP($A859,'Taxi in times'!$B$1700:$C$2346, 2, 0)*60)</f>
        <v>413.97446129289705</v>
      </c>
      <c r="Q859" s="30">
        <f>IF(ISNA(VLOOKUP($A859,'Taxi in times'!$B$2346:$C$3020, 2, 0)), 'ICAO LTO Cycle times'!$D$8,VLOOKUP($A859,'Taxi in times'!$B$2346:$C$3020, 2, 0)*60)</f>
        <v>407.46713409290101</v>
      </c>
      <c r="R859" s="30">
        <f>IF(ISNA(VLOOKUP($A859,'Taxi in times'!$B$3020:$C$3684, 2, 0)), 'ICAO LTO Cycle times'!$D$8,VLOOKUP($A859,'Taxi in times'!$B$3020:$C$3684, 2, 0)*60)</f>
        <v>425.69784172661866</v>
      </c>
      <c r="S859" s="30">
        <f>IF(ISNA(VLOOKUP($A859,'Taxi in times'!$B$3684:$C$4389, 2, 0)), 'ICAO LTO Cycle times'!$D$8,VLOOKUP($A859,'Taxi in times'!$B$3684:$C$4389, 2, 0)*60)</f>
        <v>418.84615384615387</v>
      </c>
      <c r="T859" s="30">
        <f>IF(ISNA(VLOOKUP($A859,'Taxi in times'!$B$4389:$C$5084, 2, 0)), 'ICAO LTO Cycle times'!$D$8,VLOOKUP($A859,'Taxi in times'!$B$4389:$C$5084, 2, 0)*60)</f>
        <v>420.65237088492904</v>
      </c>
      <c r="U859" s="30">
        <f>IF(ISNA(VLOOKUP($A859,'Taxi in times'!$B$5085:$C$5749, 2, 0)), 'ICAO LTO Cycle times'!$D$8,VLOOKUP($A859,'Taxi in times'!$B$5085:$C$5749, 2, 0)*60)</f>
        <v>416.10091743119267</v>
      </c>
      <c r="V859" s="30">
        <f>IF(ISNA(VLOOKUP($A859,'Taxi in times'!$B$5750:$C$6509, 2, 0)), 'ICAO LTO Cycle times'!$D$8,VLOOKUP($A859,'Taxi in times'!$B$5750:$C$6509, 2, 0)*60)</f>
        <v>407.21938775510199</v>
      </c>
      <c r="W859" s="30">
        <f>IF(ISNA(VLOOKUP($A859,'Taxi in times'!$B$6510:$C$7239, 2, 0)), 'ICAO LTO Cycle times'!$D$8,VLOOKUP($A859,'Taxi in times'!$B$6510:$C$7239, 2, 0)*60)</f>
        <v>453.81443298969072</v>
      </c>
    </row>
    <row r="860" spans="1:23">
      <c r="A860" s="1" t="s">
        <v>1017</v>
      </c>
      <c r="B860" s="30">
        <f>IF(ISNA(VLOOKUP($A860,' Taxi out times'!$B$2:$C$483, 2, 0)), 'ICAO LTO Cycle times'!$D$7,VLOOKUP($A860,' Taxi out times'!$B$2:$C$483, 2, 0)*60)</f>
        <v>1289.76</v>
      </c>
      <c r="C860" s="30">
        <f>IF(ISNA(VLOOKUP($A860,' Taxi out times'!$B$484:$C$1071, 2, 0)), 'ICAO LTO Cycle times'!$D$7,VLOOKUP($A860,' Taxi out times'!$B$484:$C$1071, 2, 0)*60)</f>
        <v>1293.2216571941372</v>
      </c>
      <c r="D860" s="30">
        <f>IF(ISNA(VLOOKUP($A860,' Taxi out times'!$B$1072:$C$1692, 2, 0)), 'ICAO LTO Cycle times'!$D$7,VLOOKUP($A860,' Taxi out times'!$B$1072:$C$1692, 2, 0)*60)</f>
        <v>1323.4985872078089</v>
      </c>
      <c r="E860" s="30">
        <f>IF(ISNA(VLOOKUP($A860,' Taxi out times'!$B$1693:$C$2329, 2, 0)), 'ICAO LTO Cycle times'!$D$7,VLOOKUP($A860,' Taxi out times'!$B$1693:$C$2329, 2, 0)*60)</f>
        <v>1321.5468113975578</v>
      </c>
      <c r="F860" s="30">
        <f>IF(ISNA(VLOOKUP($A860,' Taxi out times'!$B$2330:$C$2997, 2, 0)), 'ICAO LTO Cycle times'!$D$7,VLOOKUP($A860,' Taxi out times'!$B$2330:$C$2997, 2, 0)*60)</f>
        <v>1332.5079872204471</v>
      </c>
      <c r="G860" s="30">
        <f>IF(ISNA(VLOOKUP($A860,' Taxi out times'!$B$2998:$C$3661, 2, 0)), 'ICAO LTO Cycle times'!$D$7,VLOOKUP($A860,' Taxi out times'!$B$2998:$C$3661, 2, 0)*60)</f>
        <v>1452.328086164043</v>
      </c>
      <c r="H860" s="30">
        <f>IF(ISNA(VLOOKUP($A860,' Taxi out times'!$B$3662:$C$4362, 2, 0)), 'ICAO LTO Cycle times'!$D$7,VLOOKUP($A860,' Taxi out times'!$B$3662:$C$4362, 2, 0)*60)</f>
        <v>1376.7755206994086</v>
      </c>
      <c r="I860" s="30">
        <f>IF(ISNA(VLOOKUP($A860,' Taxi out times'!$B$4363:$C$5052, 2, 0)), 'ICAO LTO Cycle times'!$D$7,VLOOKUP($A860,' Taxi out times'!$B$4363:$C$5052, 2, 0)*60)</f>
        <v>1351.4358843102123</v>
      </c>
      <c r="J860" s="30">
        <f>IF(ISNA(VLOOKUP($A860,' Taxi out times'!$B$5053:$C$5713, 2, 0)), 'ICAO LTO Cycle times'!$D$7,VLOOKUP($A860,' Taxi out times'!$B$5053:$C$5713, 2, 0)*60)</f>
        <v>1297.92</v>
      </c>
      <c r="K860" s="30">
        <f>IF(ISNA(VLOOKUP($A860,' Taxi out times'!$B$5714:$C$6466, 2, 0)), 'ICAO LTO Cycle times'!$D$7,VLOOKUP($A860,' Taxi out times'!$B$5713:$C$6466, 2, 0)*60)</f>
        <v>1340.9429139449019</v>
      </c>
      <c r="L860" s="30">
        <f>IF(ISNA(VLOOKUP($A860,' Taxi out times'!$B$6467:$C$7195, 2, 0)), 'ICAO LTO Cycle times'!$D$7,VLOOKUP($A860,' Taxi out times'!$B$6467:$C$7195, 2, 0)*60)</f>
        <v>1325.0401376146788</v>
      </c>
      <c r="M860" s="30">
        <f>IF(ISNA(VLOOKUP($A860,'Taxi in times'!$B$2:$C$483, 2, 0)), 'ICAO LTO Cycle times'!$D$8,VLOOKUP($A860,'Taxi in times'!$B$2:$C$483, 2, 0)*60)</f>
        <v>614.06444906444904</v>
      </c>
      <c r="N860" s="30">
        <f>IF(ISNA(VLOOKUP($A860,'Taxi in times'!$B$483:$C$1074, 2, 0)), 'ICAO LTO Cycle times'!$D$8,VLOOKUP($A860,'Taxi in times'!$B$483:$C$1074, 2, 0)*60)</f>
        <v>691.01932045303124</v>
      </c>
      <c r="O860" s="30">
        <f>IF(ISNA(VLOOKUP($A860,'Taxi in times'!$B$1074:$C$1700, 2, 0)), 'ICAO LTO Cycle times'!$D$8,VLOOKUP($A860,'Taxi in times'!$B$1074:$C$1700, 2, 0)*60)</f>
        <v>617.20455908818246</v>
      </c>
      <c r="P860" s="30">
        <f>IF(ISNA(VLOOKUP($A860,'Taxi in times'!$B$1700:$C$2346, 2, 0)), 'ICAO LTO Cycle times'!$D$8,VLOOKUP($A860,'Taxi in times'!$B$1700:$C$2346, 2, 0)*60)</f>
        <v>624.57754010695191</v>
      </c>
      <c r="Q860" s="30">
        <f>IF(ISNA(VLOOKUP($A860,'Taxi in times'!$B$2346:$C$3020, 2, 0)), 'ICAO LTO Cycle times'!$D$8,VLOOKUP($A860,'Taxi in times'!$B$2346:$C$3020, 2, 0)*60)</f>
        <v>697.07208460896186</v>
      </c>
      <c r="R860" s="30">
        <f>IF(ISNA(VLOOKUP($A860,'Taxi in times'!$B$3020:$C$3684, 2, 0)), 'ICAO LTO Cycle times'!$D$8,VLOOKUP($A860,'Taxi in times'!$B$3020:$C$3684, 2, 0)*60)</f>
        <v>826.16422947131605</v>
      </c>
      <c r="S860" s="30">
        <f>IF(ISNA(VLOOKUP($A860,'Taxi in times'!$B$3684:$C$4389, 2, 0)), 'ICAO LTO Cycle times'!$D$8,VLOOKUP($A860,'Taxi in times'!$B$3684:$C$4389, 2, 0)*60)</f>
        <v>650.39081716315934</v>
      </c>
      <c r="T860" s="30">
        <f>IF(ISNA(VLOOKUP($A860,'Taxi in times'!$B$4389:$C$5084, 2, 0)), 'ICAO LTO Cycle times'!$D$8,VLOOKUP($A860,'Taxi in times'!$B$4389:$C$5084, 2, 0)*60)</f>
        <v>597.20853858784892</v>
      </c>
      <c r="U860" s="30">
        <f>IF(ISNA(VLOOKUP($A860,'Taxi in times'!$B$5085:$C$5749, 2, 0)), 'ICAO LTO Cycle times'!$D$8,VLOOKUP($A860,'Taxi in times'!$B$5085:$C$5749, 2, 0)*60)</f>
        <v>628.70682272338001</v>
      </c>
      <c r="V860" s="30">
        <f>IF(ISNA(VLOOKUP($A860,'Taxi in times'!$B$5750:$C$6509, 2, 0)), 'ICAO LTO Cycle times'!$D$8,VLOOKUP($A860,'Taxi in times'!$B$5750:$C$6509, 2, 0)*60)</f>
        <v>632.16289592760177</v>
      </c>
      <c r="W860" s="30">
        <f>IF(ISNA(VLOOKUP($A860,'Taxi in times'!$B$6510:$C$7239, 2, 0)), 'ICAO LTO Cycle times'!$D$8,VLOOKUP($A860,'Taxi in times'!$B$6510:$C$7239, 2, 0)*60)</f>
        <v>653.88725778038759</v>
      </c>
    </row>
    <row r="861" spans="1:23">
      <c r="A861" s="1" t="s">
        <v>1316</v>
      </c>
      <c r="B861" s="30">
        <f>IF(ISNA(VLOOKUP($A861,' Taxi out times'!$B$2:$C$483, 2, 0)), 'ICAO LTO Cycle times'!$D$7,VLOOKUP($A861,' Taxi out times'!$B$2:$C$483, 2, 0)*60)</f>
        <v>1140</v>
      </c>
      <c r="C861" s="30">
        <f>IF(ISNA(VLOOKUP($A861,' Taxi out times'!$B$484:$C$1071, 2, 0)), 'ICAO LTO Cycle times'!$D$7,VLOOKUP($A861,' Taxi out times'!$B$484:$C$1071, 2, 0)*60)</f>
        <v>1140</v>
      </c>
      <c r="D861" s="30">
        <f>IF(ISNA(VLOOKUP($A861,' Taxi out times'!$B$1072:$C$1692, 2, 0)), 'ICAO LTO Cycle times'!$D$7,VLOOKUP($A861,' Taxi out times'!$B$1072:$C$1692, 2, 0)*60)</f>
        <v>1140</v>
      </c>
      <c r="E861" s="30">
        <f>IF(ISNA(VLOOKUP($A861,' Taxi out times'!$B$1693:$C$2329, 2, 0)), 'ICAO LTO Cycle times'!$D$7,VLOOKUP($A861,' Taxi out times'!$B$1693:$C$2329, 2, 0)*60)</f>
        <v>1140</v>
      </c>
      <c r="F861" s="30">
        <f>IF(ISNA(VLOOKUP($A861,' Taxi out times'!$B$2330:$C$2997, 2, 0)), 'ICAO LTO Cycle times'!$D$7,VLOOKUP($A861,' Taxi out times'!$B$2330:$C$2997, 2, 0)*60)</f>
        <v>1140</v>
      </c>
      <c r="G861" s="30">
        <f>IF(ISNA(VLOOKUP($A861,' Taxi out times'!$B$2998:$C$3661, 2, 0)), 'ICAO LTO Cycle times'!$D$7,VLOOKUP($A861,' Taxi out times'!$B$2998:$C$3661, 2, 0)*60)</f>
        <v>1140</v>
      </c>
      <c r="H861" s="30">
        <f>IF(ISNA(VLOOKUP($A861,' Taxi out times'!$B$3662:$C$4362, 2, 0)), 'ICAO LTO Cycle times'!$D$7,VLOOKUP($A861,' Taxi out times'!$B$3662:$C$4362, 2, 0)*60)</f>
        <v>1140</v>
      </c>
      <c r="I861" s="30">
        <f>IF(ISNA(VLOOKUP($A861,' Taxi out times'!$B$4363:$C$5052, 2, 0)), 'ICAO LTO Cycle times'!$D$7,VLOOKUP($A861,' Taxi out times'!$B$4363:$C$5052, 2, 0)*60)</f>
        <v>1140</v>
      </c>
      <c r="J861" s="30">
        <f>IF(ISNA(VLOOKUP($A861,' Taxi out times'!$B$5053:$C$5713, 2, 0)), 'ICAO LTO Cycle times'!$D$7,VLOOKUP($A861,' Taxi out times'!$B$5053:$C$5713, 2, 0)*60)</f>
        <v>1140</v>
      </c>
      <c r="K861" s="30">
        <f>IF(ISNA(VLOOKUP($A861,' Taxi out times'!$B$5714:$C$6466, 2, 0)), 'ICAO LTO Cycle times'!$D$7,VLOOKUP($A861,' Taxi out times'!$B$5713:$C$6466, 2, 0)*60)</f>
        <v>976.14457831325308</v>
      </c>
      <c r="L861" s="30">
        <f>IF(ISNA(VLOOKUP($A861,' Taxi out times'!$B$6467:$C$7195, 2, 0)), 'ICAO LTO Cycle times'!$D$7,VLOOKUP($A861,' Taxi out times'!$B$6467:$C$7195, 2, 0)*60)</f>
        <v>1032.2448979591836</v>
      </c>
      <c r="M861" s="30">
        <f>IF(ISNA(VLOOKUP($A861,'Taxi in times'!$B$2:$C$483, 2, 0)), 'ICAO LTO Cycle times'!$D$8,VLOOKUP($A861,'Taxi in times'!$B$2:$C$483, 2, 0)*60)</f>
        <v>420</v>
      </c>
      <c r="N861" s="30">
        <f>IF(ISNA(VLOOKUP($A861,'Taxi in times'!$B$483:$C$1074, 2, 0)), 'ICAO LTO Cycle times'!$D$8,VLOOKUP($A861,'Taxi in times'!$B$483:$C$1074, 2, 0)*60)</f>
        <v>420</v>
      </c>
      <c r="O861" s="30">
        <f>IF(ISNA(VLOOKUP($A861,'Taxi in times'!$B$1074:$C$1700, 2, 0)), 'ICAO LTO Cycle times'!$D$8,VLOOKUP($A861,'Taxi in times'!$B$1074:$C$1700, 2, 0)*60)</f>
        <v>420</v>
      </c>
      <c r="P861" s="30">
        <f>IF(ISNA(VLOOKUP($A861,'Taxi in times'!$B$1700:$C$2346, 2, 0)), 'ICAO LTO Cycle times'!$D$8,VLOOKUP($A861,'Taxi in times'!$B$1700:$C$2346, 2, 0)*60)</f>
        <v>420</v>
      </c>
      <c r="Q861" s="30">
        <f>IF(ISNA(VLOOKUP($A861,'Taxi in times'!$B$2346:$C$3020, 2, 0)), 'ICAO LTO Cycle times'!$D$8,VLOOKUP($A861,'Taxi in times'!$B$2346:$C$3020, 2, 0)*60)</f>
        <v>420</v>
      </c>
      <c r="R861" s="30">
        <f>IF(ISNA(VLOOKUP($A861,'Taxi in times'!$B$3020:$C$3684, 2, 0)), 'ICAO LTO Cycle times'!$D$8,VLOOKUP($A861,'Taxi in times'!$B$3020:$C$3684, 2, 0)*60)</f>
        <v>420</v>
      </c>
      <c r="S861" s="30">
        <f>IF(ISNA(VLOOKUP($A861,'Taxi in times'!$B$3684:$C$4389, 2, 0)), 'ICAO LTO Cycle times'!$D$8,VLOOKUP($A861,'Taxi in times'!$B$3684:$C$4389, 2, 0)*60)</f>
        <v>420</v>
      </c>
      <c r="T861" s="30">
        <f>IF(ISNA(VLOOKUP($A861,'Taxi in times'!$B$4389:$C$5084, 2, 0)), 'ICAO LTO Cycle times'!$D$8,VLOOKUP($A861,'Taxi in times'!$B$4389:$C$5084, 2, 0)*60)</f>
        <v>420</v>
      </c>
      <c r="U861" s="30">
        <f>IF(ISNA(VLOOKUP($A861,'Taxi in times'!$B$5085:$C$5749, 2, 0)), 'ICAO LTO Cycle times'!$D$8,VLOOKUP($A861,'Taxi in times'!$B$5085:$C$5749, 2, 0)*60)</f>
        <v>420</v>
      </c>
      <c r="V861" s="30">
        <f>IF(ISNA(VLOOKUP($A861,'Taxi in times'!$B$5750:$C$6509, 2, 0)), 'ICAO LTO Cycle times'!$D$8,VLOOKUP($A861,'Taxi in times'!$B$5750:$C$6509, 2, 0)*60)</f>
        <v>276.5</v>
      </c>
      <c r="W861" s="30">
        <f>IF(ISNA(VLOOKUP($A861,'Taxi in times'!$B$6510:$C$7239, 2, 0)), 'ICAO LTO Cycle times'!$D$8,VLOOKUP($A861,'Taxi in times'!$B$6510:$C$7239, 2, 0)*60)</f>
        <v>353.95348837209303</v>
      </c>
    </row>
    <row r="862" spans="1:23">
      <c r="A862" s="1" t="s">
        <v>1168</v>
      </c>
      <c r="B862" s="30">
        <f>IF(ISNA(VLOOKUP($A862,' Taxi out times'!$B$2:$C$483, 2, 0)), 'ICAO LTO Cycle times'!$D$7,VLOOKUP($A862,' Taxi out times'!$B$2:$C$483, 2, 0)*60)</f>
        <v>970.54263565891472</v>
      </c>
      <c r="C862" s="30">
        <f>IF(ISNA(VLOOKUP($A862,' Taxi out times'!$B$484:$C$1071, 2, 0)), 'ICAO LTO Cycle times'!$D$7,VLOOKUP($A862,' Taxi out times'!$B$484:$C$1071, 2, 0)*60)</f>
        <v>1090.6981740064448</v>
      </c>
      <c r="D862" s="30">
        <f>IF(ISNA(VLOOKUP($A862,' Taxi out times'!$B$1072:$C$1692, 2, 0)), 'ICAO LTO Cycle times'!$D$7,VLOOKUP($A862,' Taxi out times'!$B$1072:$C$1692, 2, 0)*60)</f>
        <v>1170.4356846473029</v>
      </c>
      <c r="E862" s="30">
        <f>IF(ISNA(VLOOKUP($A862,' Taxi out times'!$B$1693:$C$2329, 2, 0)), 'ICAO LTO Cycle times'!$D$7,VLOOKUP($A862,' Taxi out times'!$B$1693:$C$2329, 2, 0)*60)</f>
        <v>1229.9251870324188</v>
      </c>
      <c r="F862" s="30">
        <f>IF(ISNA(VLOOKUP($A862,' Taxi out times'!$B$2330:$C$2997, 2, 0)), 'ICAO LTO Cycle times'!$D$7,VLOOKUP($A862,' Taxi out times'!$B$2330:$C$2997, 2, 0)*60)</f>
        <v>1140</v>
      </c>
      <c r="G862" s="30">
        <f>IF(ISNA(VLOOKUP($A862,' Taxi out times'!$B$2998:$C$3661, 2, 0)), 'ICAO LTO Cycle times'!$D$7,VLOOKUP($A862,' Taxi out times'!$B$2998:$C$3661, 2, 0)*60)</f>
        <v>1140</v>
      </c>
      <c r="H862" s="30">
        <f>IF(ISNA(VLOOKUP($A862,' Taxi out times'!$B$3662:$C$4362, 2, 0)), 'ICAO LTO Cycle times'!$D$7,VLOOKUP($A862,' Taxi out times'!$B$3662:$C$4362, 2, 0)*60)</f>
        <v>1140</v>
      </c>
      <c r="I862" s="30">
        <f>IF(ISNA(VLOOKUP($A862,' Taxi out times'!$B$4363:$C$5052, 2, 0)), 'ICAO LTO Cycle times'!$D$7,VLOOKUP($A862,' Taxi out times'!$B$4363:$C$5052, 2, 0)*60)</f>
        <v>1140</v>
      </c>
      <c r="J862" s="30">
        <f>IF(ISNA(VLOOKUP($A862,' Taxi out times'!$B$5053:$C$5713, 2, 0)), 'ICAO LTO Cycle times'!$D$7,VLOOKUP($A862,' Taxi out times'!$B$5053:$C$5713, 2, 0)*60)</f>
        <v>1140</v>
      </c>
      <c r="K862" s="30">
        <f>IF(ISNA(VLOOKUP($A862,' Taxi out times'!$B$5714:$C$6466, 2, 0)), 'ICAO LTO Cycle times'!$D$7,VLOOKUP($A862,' Taxi out times'!$B$5713:$C$6466, 2, 0)*60)</f>
        <v>1140</v>
      </c>
      <c r="L862" s="30">
        <f>IF(ISNA(VLOOKUP($A862,' Taxi out times'!$B$6467:$C$7195, 2, 0)), 'ICAO LTO Cycle times'!$D$7,VLOOKUP($A862,' Taxi out times'!$B$6467:$C$7195, 2, 0)*60)</f>
        <v>1140</v>
      </c>
      <c r="M862" s="30">
        <f>IF(ISNA(VLOOKUP($A862,'Taxi in times'!$B$2:$C$483, 2, 0)), 'ICAO LTO Cycle times'!$D$8,VLOOKUP($A862,'Taxi in times'!$B$2:$C$483, 2, 0)*60)</f>
        <v>460.36082474226805</v>
      </c>
      <c r="N862" s="30">
        <f>IF(ISNA(VLOOKUP($A862,'Taxi in times'!$B$483:$C$1074, 2, 0)), 'ICAO LTO Cycle times'!$D$8,VLOOKUP($A862,'Taxi in times'!$B$483:$C$1074, 2, 0)*60)</f>
        <v>499.51115834218916</v>
      </c>
      <c r="O862" s="30">
        <f>IF(ISNA(VLOOKUP($A862,'Taxi in times'!$B$1074:$C$1700, 2, 0)), 'ICAO LTO Cycle times'!$D$8,VLOOKUP($A862,'Taxi in times'!$B$1074:$C$1700, 2, 0)*60)</f>
        <v>489.74146845915197</v>
      </c>
      <c r="P862" s="30">
        <f>IF(ISNA(VLOOKUP($A862,'Taxi in times'!$B$1700:$C$2346, 2, 0)), 'ICAO LTO Cycle times'!$D$8,VLOOKUP($A862,'Taxi in times'!$B$1700:$C$2346, 2, 0)*60)</f>
        <v>607.83783783783781</v>
      </c>
      <c r="Q862" s="30">
        <f>IF(ISNA(VLOOKUP($A862,'Taxi in times'!$B$2346:$C$3020, 2, 0)), 'ICAO LTO Cycle times'!$D$8,VLOOKUP($A862,'Taxi in times'!$B$2346:$C$3020, 2, 0)*60)</f>
        <v>420</v>
      </c>
      <c r="R862" s="30">
        <f>IF(ISNA(VLOOKUP($A862,'Taxi in times'!$B$3020:$C$3684, 2, 0)), 'ICAO LTO Cycle times'!$D$8,VLOOKUP($A862,'Taxi in times'!$B$3020:$C$3684, 2, 0)*60)</f>
        <v>420</v>
      </c>
      <c r="S862" s="30">
        <f>IF(ISNA(VLOOKUP($A862,'Taxi in times'!$B$3684:$C$4389, 2, 0)), 'ICAO LTO Cycle times'!$D$8,VLOOKUP($A862,'Taxi in times'!$B$3684:$C$4389, 2, 0)*60)</f>
        <v>420</v>
      </c>
      <c r="T862" s="30">
        <f>IF(ISNA(VLOOKUP($A862,'Taxi in times'!$B$4389:$C$5084, 2, 0)), 'ICAO LTO Cycle times'!$D$8,VLOOKUP($A862,'Taxi in times'!$B$4389:$C$5084, 2, 0)*60)</f>
        <v>420</v>
      </c>
      <c r="U862" s="30">
        <f>IF(ISNA(VLOOKUP($A862,'Taxi in times'!$B$5085:$C$5749, 2, 0)), 'ICAO LTO Cycle times'!$D$8,VLOOKUP($A862,'Taxi in times'!$B$5085:$C$5749, 2, 0)*60)</f>
        <v>420</v>
      </c>
      <c r="V862" s="30">
        <f>IF(ISNA(VLOOKUP($A862,'Taxi in times'!$B$5750:$C$6509, 2, 0)), 'ICAO LTO Cycle times'!$D$8,VLOOKUP($A862,'Taxi in times'!$B$5750:$C$6509, 2, 0)*60)</f>
        <v>420</v>
      </c>
      <c r="W862" s="30">
        <f>IF(ISNA(VLOOKUP($A862,'Taxi in times'!$B$6510:$C$7239, 2, 0)), 'ICAO LTO Cycle times'!$D$8,VLOOKUP($A862,'Taxi in times'!$B$6510:$C$7239, 2, 0)*60)</f>
        <v>420</v>
      </c>
    </row>
    <row r="863" spans="1:23">
      <c r="A863" s="1" t="s">
        <v>1018</v>
      </c>
      <c r="B863" s="30">
        <f>IF(ISNA(VLOOKUP($A863,' Taxi out times'!$B$2:$C$483, 2, 0)), 'ICAO LTO Cycle times'!$D$7,VLOOKUP($A863,' Taxi out times'!$B$2:$C$483, 2, 0)*60)</f>
        <v>1140</v>
      </c>
      <c r="C863" s="30">
        <f>IF(ISNA(VLOOKUP($A863,' Taxi out times'!$B$484:$C$1071, 2, 0)), 'ICAO LTO Cycle times'!$D$7,VLOOKUP($A863,' Taxi out times'!$B$484:$C$1071, 2, 0)*60)</f>
        <v>1140</v>
      </c>
      <c r="D863" s="30">
        <f>IF(ISNA(VLOOKUP($A863,' Taxi out times'!$B$1072:$C$1692, 2, 0)), 'ICAO LTO Cycle times'!$D$7,VLOOKUP($A863,' Taxi out times'!$B$1072:$C$1692, 2, 0)*60)</f>
        <v>1140</v>
      </c>
      <c r="E863" s="30">
        <f>IF(ISNA(VLOOKUP($A863,' Taxi out times'!$B$1693:$C$2329, 2, 0)), 'ICAO LTO Cycle times'!$D$7,VLOOKUP($A863,' Taxi out times'!$B$1693:$C$2329, 2, 0)*60)</f>
        <v>1147.9899497487436</v>
      </c>
      <c r="F863" s="30">
        <f>IF(ISNA(VLOOKUP($A863,' Taxi out times'!$B$2330:$C$2997, 2, 0)), 'ICAO LTO Cycle times'!$D$7,VLOOKUP($A863,' Taxi out times'!$B$2330:$C$2997, 2, 0)*60)</f>
        <v>1153.0223123732251</v>
      </c>
      <c r="G863" s="30">
        <f>IF(ISNA(VLOOKUP($A863,' Taxi out times'!$B$2998:$C$3661, 2, 0)), 'ICAO LTO Cycle times'!$D$7,VLOOKUP($A863,' Taxi out times'!$B$2998:$C$3661, 2, 0)*60)</f>
        <v>1030.6940063091483</v>
      </c>
      <c r="H863" s="30">
        <f>IF(ISNA(VLOOKUP($A863,' Taxi out times'!$B$3662:$C$4362, 2, 0)), 'ICAO LTO Cycle times'!$D$7,VLOOKUP($A863,' Taxi out times'!$B$3662:$C$4362, 2, 0)*60)</f>
        <v>1041.41689373297</v>
      </c>
      <c r="I863" s="30">
        <f>IF(ISNA(VLOOKUP($A863,' Taxi out times'!$B$4363:$C$5052, 2, 0)), 'ICAO LTO Cycle times'!$D$7,VLOOKUP($A863,' Taxi out times'!$B$4363:$C$5052, 2, 0)*60)</f>
        <v>1022.8923076923078</v>
      </c>
      <c r="J863" s="30">
        <f>IF(ISNA(VLOOKUP($A863,' Taxi out times'!$B$5053:$C$5713, 2, 0)), 'ICAO LTO Cycle times'!$D$7,VLOOKUP($A863,' Taxi out times'!$B$5053:$C$5713, 2, 0)*60)</f>
        <v>1053.9293139293138</v>
      </c>
      <c r="K863" s="30">
        <f>IF(ISNA(VLOOKUP($A863,' Taxi out times'!$B$5714:$C$6466, 2, 0)), 'ICAO LTO Cycle times'!$D$7,VLOOKUP($A863,' Taxi out times'!$B$5713:$C$6466, 2, 0)*60)</f>
        <v>1066.3876651982378</v>
      </c>
      <c r="L863" s="30">
        <f>IF(ISNA(VLOOKUP($A863,' Taxi out times'!$B$6467:$C$7195, 2, 0)), 'ICAO LTO Cycle times'!$D$7,VLOOKUP($A863,' Taxi out times'!$B$6467:$C$7195, 2, 0)*60)</f>
        <v>1077.3143438453712</v>
      </c>
      <c r="M863" s="30">
        <f>IF(ISNA(VLOOKUP($A863,'Taxi in times'!$B$2:$C$483, 2, 0)), 'ICAO LTO Cycle times'!$D$8,VLOOKUP($A863,'Taxi in times'!$B$2:$C$483, 2, 0)*60)</f>
        <v>420</v>
      </c>
      <c r="N863" s="30">
        <f>IF(ISNA(VLOOKUP($A863,'Taxi in times'!$B$483:$C$1074, 2, 0)), 'ICAO LTO Cycle times'!$D$8,VLOOKUP($A863,'Taxi in times'!$B$483:$C$1074, 2, 0)*60)</f>
        <v>420</v>
      </c>
      <c r="O863" s="30">
        <f>IF(ISNA(VLOOKUP($A863,'Taxi in times'!$B$1074:$C$1700, 2, 0)), 'ICAO LTO Cycle times'!$D$8,VLOOKUP($A863,'Taxi in times'!$B$1074:$C$1700, 2, 0)*60)</f>
        <v>420</v>
      </c>
      <c r="P863" s="30">
        <f>IF(ISNA(VLOOKUP($A863,'Taxi in times'!$B$1700:$C$2346, 2, 0)), 'ICAO LTO Cycle times'!$D$8,VLOOKUP($A863,'Taxi in times'!$B$1700:$C$2346, 2, 0)*60)</f>
        <v>382.03473945409434</v>
      </c>
      <c r="Q863" s="30">
        <f>IF(ISNA(VLOOKUP($A863,'Taxi in times'!$B$2346:$C$3020, 2, 0)), 'ICAO LTO Cycle times'!$D$8,VLOOKUP($A863,'Taxi in times'!$B$2346:$C$3020, 2, 0)*60)</f>
        <v>352.60606060606062</v>
      </c>
      <c r="R863" s="30">
        <f>IF(ISNA(VLOOKUP($A863,'Taxi in times'!$B$3020:$C$3684, 2, 0)), 'ICAO LTO Cycle times'!$D$8,VLOOKUP($A863,'Taxi in times'!$B$3020:$C$3684, 2, 0)*60)</f>
        <v>346.04430379746839</v>
      </c>
      <c r="S863" s="30">
        <f>IF(ISNA(VLOOKUP($A863,'Taxi in times'!$B$3684:$C$4389, 2, 0)), 'ICAO LTO Cycle times'!$D$8,VLOOKUP($A863,'Taxi in times'!$B$3684:$C$4389, 2, 0)*60)</f>
        <v>366.77792041078305</v>
      </c>
      <c r="T863" s="30">
        <f>IF(ISNA(VLOOKUP($A863,'Taxi in times'!$B$4389:$C$5084, 2, 0)), 'ICAO LTO Cycle times'!$D$8,VLOOKUP($A863,'Taxi in times'!$B$4389:$C$5084, 2, 0)*60)</f>
        <v>383.35640138408303</v>
      </c>
      <c r="U863" s="30">
        <f>IF(ISNA(VLOOKUP($A863,'Taxi in times'!$B$5085:$C$5749, 2, 0)), 'ICAO LTO Cycle times'!$D$8,VLOOKUP($A863,'Taxi in times'!$B$5085:$C$5749, 2, 0)*60)</f>
        <v>377.82764811490125</v>
      </c>
      <c r="V863" s="30">
        <f>IF(ISNA(VLOOKUP($A863,'Taxi in times'!$B$5750:$C$6509, 2, 0)), 'ICAO LTO Cycle times'!$D$8,VLOOKUP($A863,'Taxi in times'!$B$5750:$C$6509, 2, 0)*60)</f>
        <v>337.87276341948308</v>
      </c>
      <c r="W863" s="30">
        <f>IF(ISNA(VLOOKUP($A863,'Taxi in times'!$B$6510:$C$7239, 2, 0)), 'ICAO LTO Cycle times'!$D$8,VLOOKUP($A863,'Taxi in times'!$B$6510:$C$7239, 2, 0)*60)</f>
        <v>322.44318181818181</v>
      </c>
    </row>
    <row r="864" spans="1:23">
      <c r="A864" s="1" t="s">
        <v>1317</v>
      </c>
      <c r="B864" s="30">
        <f>IF(ISNA(VLOOKUP($A864,' Taxi out times'!$B$2:$C$483, 2, 0)), 'ICAO LTO Cycle times'!$D$7,VLOOKUP($A864,' Taxi out times'!$B$2:$C$483, 2, 0)*60)</f>
        <v>1140</v>
      </c>
      <c r="C864" s="30">
        <f>IF(ISNA(VLOOKUP($A864,' Taxi out times'!$B$484:$C$1071, 2, 0)), 'ICAO LTO Cycle times'!$D$7,VLOOKUP($A864,' Taxi out times'!$B$484:$C$1071, 2, 0)*60)</f>
        <v>1140</v>
      </c>
      <c r="D864" s="30">
        <f>IF(ISNA(VLOOKUP($A864,' Taxi out times'!$B$1072:$C$1692, 2, 0)), 'ICAO LTO Cycle times'!$D$7,VLOOKUP($A864,' Taxi out times'!$B$1072:$C$1692, 2, 0)*60)</f>
        <v>1140</v>
      </c>
      <c r="E864" s="30">
        <f>IF(ISNA(VLOOKUP($A864,' Taxi out times'!$B$1693:$C$2329, 2, 0)), 'ICAO LTO Cycle times'!$D$7,VLOOKUP($A864,' Taxi out times'!$B$1693:$C$2329, 2, 0)*60)</f>
        <v>1140</v>
      </c>
      <c r="F864" s="30">
        <f>IF(ISNA(VLOOKUP($A864,' Taxi out times'!$B$2330:$C$2997, 2, 0)), 'ICAO LTO Cycle times'!$D$7,VLOOKUP($A864,' Taxi out times'!$B$2330:$C$2997, 2, 0)*60)</f>
        <v>1140</v>
      </c>
      <c r="G864" s="30">
        <f>IF(ISNA(VLOOKUP($A864,' Taxi out times'!$B$2998:$C$3661, 2, 0)), 'ICAO LTO Cycle times'!$D$7,VLOOKUP($A864,' Taxi out times'!$B$2998:$C$3661, 2, 0)*60)</f>
        <v>1140</v>
      </c>
      <c r="H864" s="30">
        <f>IF(ISNA(VLOOKUP($A864,' Taxi out times'!$B$3662:$C$4362, 2, 0)), 'ICAO LTO Cycle times'!$D$7,VLOOKUP($A864,' Taxi out times'!$B$3662:$C$4362, 2, 0)*60)</f>
        <v>1140</v>
      </c>
      <c r="I864" s="30">
        <f>IF(ISNA(VLOOKUP($A864,' Taxi out times'!$B$4363:$C$5052, 2, 0)), 'ICAO LTO Cycle times'!$D$7,VLOOKUP($A864,' Taxi out times'!$B$4363:$C$5052, 2, 0)*60)</f>
        <v>1140</v>
      </c>
      <c r="J864" s="30">
        <f>IF(ISNA(VLOOKUP($A864,' Taxi out times'!$B$5053:$C$5713, 2, 0)), 'ICAO LTO Cycle times'!$D$7,VLOOKUP($A864,' Taxi out times'!$B$5053:$C$5713, 2, 0)*60)</f>
        <v>1140</v>
      </c>
      <c r="K864" s="30">
        <f>IF(ISNA(VLOOKUP($A864,' Taxi out times'!$B$5714:$C$6466, 2, 0)), 'ICAO LTO Cycle times'!$D$7,VLOOKUP($A864,' Taxi out times'!$B$5713:$C$6466, 2, 0)*60)</f>
        <v>1166.1428571428571</v>
      </c>
      <c r="L864" s="30">
        <f>IF(ISNA(VLOOKUP($A864,' Taxi out times'!$B$6467:$C$7195, 2, 0)), 'ICAO LTO Cycle times'!$D$7,VLOOKUP($A864,' Taxi out times'!$B$6467:$C$7195, 2, 0)*60)</f>
        <v>966.36363636363637</v>
      </c>
      <c r="M864" s="30">
        <f>IF(ISNA(VLOOKUP($A864,'Taxi in times'!$B$2:$C$483, 2, 0)), 'ICAO LTO Cycle times'!$D$8,VLOOKUP($A864,'Taxi in times'!$B$2:$C$483, 2, 0)*60)</f>
        <v>420</v>
      </c>
      <c r="N864" s="30">
        <f>IF(ISNA(VLOOKUP($A864,'Taxi in times'!$B$483:$C$1074, 2, 0)), 'ICAO LTO Cycle times'!$D$8,VLOOKUP($A864,'Taxi in times'!$B$483:$C$1074, 2, 0)*60)</f>
        <v>420</v>
      </c>
      <c r="O864" s="30">
        <f>IF(ISNA(VLOOKUP($A864,'Taxi in times'!$B$1074:$C$1700, 2, 0)), 'ICAO LTO Cycle times'!$D$8,VLOOKUP($A864,'Taxi in times'!$B$1074:$C$1700, 2, 0)*60)</f>
        <v>420</v>
      </c>
      <c r="P864" s="30">
        <f>IF(ISNA(VLOOKUP($A864,'Taxi in times'!$B$1700:$C$2346, 2, 0)), 'ICAO LTO Cycle times'!$D$8,VLOOKUP($A864,'Taxi in times'!$B$1700:$C$2346, 2, 0)*60)</f>
        <v>420</v>
      </c>
      <c r="Q864" s="30">
        <f>IF(ISNA(VLOOKUP($A864,'Taxi in times'!$B$2346:$C$3020, 2, 0)), 'ICAO LTO Cycle times'!$D$8,VLOOKUP($A864,'Taxi in times'!$B$2346:$C$3020, 2, 0)*60)</f>
        <v>420</v>
      </c>
      <c r="R864" s="30">
        <f>IF(ISNA(VLOOKUP($A864,'Taxi in times'!$B$3020:$C$3684, 2, 0)), 'ICAO LTO Cycle times'!$D$8,VLOOKUP($A864,'Taxi in times'!$B$3020:$C$3684, 2, 0)*60)</f>
        <v>420</v>
      </c>
      <c r="S864" s="30">
        <f>IF(ISNA(VLOOKUP($A864,'Taxi in times'!$B$3684:$C$4389, 2, 0)), 'ICAO LTO Cycle times'!$D$8,VLOOKUP($A864,'Taxi in times'!$B$3684:$C$4389, 2, 0)*60)</f>
        <v>420</v>
      </c>
      <c r="T864" s="30">
        <f>IF(ISNA(VLOOKUP($A864,'Taxi in times'!$B$4389:$C$5084, 2, 0)), 'ICAO LTO Cycle times'!$D$8,VLOOKUP($A864,'Taxi in times'!$B$4389:$C$5084, 2, 0)*60)</f>
        <v>420</v>
      </c>
      <c r="U864" s="30">
        <f>IF(ISNA(VLOOKUP($A864,'Taxi in times'!$B$5085:$C$5749, 2, 0)), 'ICAO LTO Cycle times'!$D$8,VLOOKUP($A864,'Taxi in times'!$B$5085:$C$5749, 2, 0)*60)</f>
        <v>420</v>
      </c>
      <c r="V864" s="30">
        <f>IF(ISNA(VLOOKUP($A864,'Taxi in times'!$B$5750:$C$6509, 2, 0)), 'ICAO LTO Cycle times'!$D$8,VLOOKUP($A864,'Taxi in times'!$B$5750:$C$6509, 2, 0)*60)</f>
        <v>648.85714285714289</v>
      </c>
      <c r="W864" s="30">
        <f>IF(ISNA(VLOOKUP($A864,'Taxi in times'!$B$6510:$C$7239, 2, 0)), 'ICAO LTO Cycle times'!$D$8,VLOOKUP($A864,'Taxi in times'!$B$6510:$C$7239, 2, 0)*60)</f>
        <v>421.79104477611941</v>
      </c>
    </row>
    <row r="865" spans="1:23">
      <c r="A865" s="1" t="s">
        <v>1019</v>
      </c>
      <c r="B865" s="30">
        <f>IF(ISNA(VLOOKUP($A865,' Taxi out times'!$B$2:$C$483, 2, 0)), 'ICAO LTO Cycle times'!$D$7,VLOOKUP($A865,' Taxi out times'!$B$2:$C$483, 2, 0)*60)</f>
        <v>1140</v>
      </c>
      <c r="C865" s="30">
        <f>IF(ISNA(VLOOKUP($A865,' Taxi out times'!$B$484:$C$1071, 2, 0)), 'ICAO LTO Cycle times'!$D$7,VLOOKUP($A865,' Taxi out times'!$B$484:$C$1071, 2, 0)*60)</f>
        <v>1140</v>
      </c>
      <c r="D865" s="30">
        <f>IF(ISNA(VLOOKUP($A865,' Taxi out times'!$B$1072:$C$1692, 2, 0)), 'ICAO LTO Cycle times'!$D$7,VLOOKUP($A865,' Taxi out times'!$B$1072:$C$1692, 2, 0)*60)</f>
        <v>1140</v>
      </c>
      <c r="E865" s="30">
        <f>IF(ISNA(VLOOKUP($A865,' Taxi out times'!$B$1693:$C$2329, 2, 0)), 'ICAO LTO Cycle times'!$D$7,VLOOKUP($A865,' Taxi out times'!$B$1693:$C$2329, 2, 0)*60)</f>
        <v>1140</v>
      </c>
      <c r="F865" s="30">
        <f>IF(ISNA(VLOOKUP($A865,' Taxi out times'!$B$2330:$C$2997, 2, 0)), 'ICAO LTO Cycle times'!$D$7,VLOOKUP($A865,' Taxi out times'!$B$2330:$C$2997, 2, 0)*60)</f>
        <v>961.50313152400838</v>
      </c>
      <c r="G865" s="30">
        <f>IF(ISNA(VLOOKUP($A865,' Taxi out times'!$B$2998:$C$3661, 2, 0)), 'ICAO LTO Cycle times'!$D$7,VLOOKUP($A865,' Taxi out times'!$B$2998:$C$3661, 2, 0)*60)</f>
        <v>997.83251231527083</v>
      </c>
      <c r="H865" s="30">
        <f>IF(ISNA(VLOOKUP($A865,' Taxi out times'!$B$3662:$C$4362, 2, 0)), 'ICAO LTO Cycle times'!$D$7,VLOOKUP($A865,' Taxi out times'!$B$3662:$C$4362, 2, 0)*60)</f>
        <v>1023.6809815950919</v>
      </c>
      <c r="I865" s="30">
        <f>IF(ISNA(VLOOKUP($A865,' Taxi out times'!$B$4363:$C$5052, 2, 0)), 'ICAO LTO Cycle times'!$D$7,VLOOKUP($A865,' Taxi out times'!$B$4363:$C$5052, 2, 0)*60)</f>
        <v>1066.7441860465117</v>
      </c>
      <c r="J865" s="30">
        <f>IF(ISNA(VLOOKUP($A865,' Taxi out times'!$B$5053:$C$5713, 2, 0)), 'ICAO LTO Cycle times'!$D$7,VLOOKUP($A865,' Taxi out times'!$B$5053:$C$5713, 2, 0)*60)</f>
        <v>1054.4805194805194</v>
      </c>
      <c r="K865" s="30">
        <f>IF(ISNA(VLOOKUP($A865,' Taxi out times'!$B$5714:$C$6466, 2, 0)), 'ICAO LTO Cycle times'!$D$7,VLOOKUP($A865,' Taxi out times'!$B$5713:$C$6466, 2, 0)*60)</f>
        <v>1063.7430167597765</v>
      </c>
      <c r="L865" s="30">
        <f>IF(ISNA(VLOOKUP($A865,' Taxi out times'!$B$6467:$C$7195, 2, 0)), 'ICAO LTO Cycle times'!$D$7,VLOOKUP($A865,' Taxi out times'!$B$6467:$C$7195, 2, 0)*60)</f>
        <v>1070.2105263157896</v>
      </c>
      <c r="M865" s="30">
        <f>IF(ISNA(VLOOKUP($A865,'Taxi in times'!$B$2:$C$483, 2, 0)), 'ICAO LTO Cycle times'!$D$8,VLOOKUP($A865,'Taxi in times'!$B$2:$C$483, 2, 0)*60)</f>
        <v>420</v>
      </c>
      <c r="N865" s="30">
        <f>IF(ISNA(VLOOKUP($A865,'Taxi in times'!$B$483:$C$1074, 2, 0)), 'ICAO LTO Cycle times'!$D$8,VLOOKUP($A865,'Taxi in times'!$B$483:$C$1074, 2, 0)*60)</f>
        <v>420</v>
      </c>
      <c r="O865" s="30">
        <f>IF(ISNA(VLOOKUP($A865,'Taxi in times'!$B$1074:$C$1700, 2, 0)), 'ICAO LTO Cycle times'!$D$8,VLOOKUP($A865,'Taxi in times'!$B$1074:$C$1700, 2, 0)*60)</f>
        <v>420</v>
      </c>
      <c r="P865" s="30">
        <f>IF(ISNA(VLOOKUP($A865,'Taxi in times'!$B$1700:$C$2346, 2, 0)), 'ICAO LTO Cycle times'!$D$8,VLOOKUP($A865,'Taxi in times'!$B$1700:$C$2346, 2, 0)*60)</f>
        <v>420</v>
      </c>
      <c r="Q865" s="30">
        <f>IF(ISNA(VLOOKUP($A865,'Taxi in times'!$B$2346:$C$3020, 2, 0)), 'ICAO LTO Cycle times'!$D$8,VLOOKUP($A865,'Taxi in times'!$B$2346:$C$3020, 2, 0)*60)</f>
        <v>342.53638253638252</v>
      </c>
      <c r="R865" s="30">
        <f>IF(ISNA(VLOOKUP($A865,'Taxi in times'!$B$3020:$C$3684, 2, 0)), 'ICAO LTO Cycle times'!$D$8,VLOOKUP($A865,'Taxi in times'!$B$3020:$C$3684, 2, 0)*60)</f>
        <v>347.59124087591238</v>
      </c>
      <c r="S865" s="30">
        <f>IF(ISNA(VLOOKUP($A865,'Taxi in times'!$B$3684:$C$4389, 2, 0)), 'ICAO LTO Cycle times'!$D$8,VLOOKUP($A865,'Taxi in times'!$B$3684:$C$4389, 2, 0)*60)</f>
        <v>371.70731707317077</v>
      </c>
      <c r="T865" s="30">
        <f>IF(ISNA(VLOOKUP($A865,'Taxi in times'!$B$4389:$C$5084, 2, 0)), 'ICAO LTO Cycle times'!$D$8,VLOOKUP($A865,'Taxi in times'!$B$4389:$C$5084, 2, 0)*60)</f>
        <v>335.40229885057471</v>
      </c>
      <c r="U865" s="30">
        <f>IF(ISNA(VLOOKUP($A865,'Taxi in times'!$B$5085:$C$5749, 2, 0)), 'ICAO LTO Cycle times'!$D$8,VLOOKUP($A865,'Taxi in times'!$B$5085:$C$5749, 2, 0)*60)</f>
        <v>303.07692307692309</v>
      </c>
      <c r="V865" s="30">
        <f>IF(ISNA(VLOOKUP($A865,'Taxi in times'!$B$5750:$C$6509, 2, 0)), 'ICAO LTO Cycle times'!$D$8,VLOOKUP($A865,'Taxi in times'!$B$5750:$C$6509, 2, 0)*60)</f>
        <v>402.7146814404432</v>
      </c>
      <c r="W865" s="30">
        <f>IF(ISNA(VLOOKUP($A865,'Taxi in times'!$B$6510:$C$7239, 2, 0)), 'ICAO LTO Cycle times'!$D$8,VLOOKUP($A865,'Taxi in times'!$B$6510:$C$7239, 2, 0)*60)</f>
        <v>402.69230769230768</v>
      </c>
    </row>
    <row r="866" spans="1:23">
      <c r="A866" s="1" t="s">
        <v>1169</v>
      </c>
      <c r="B866" s="30">
        <f>IF(ISNA(VLOOKUP($A866,' Taxi out times'!$B$2:$C$483, 2, 0)), 'ICAO LTO Cycle times'!$D$7,VLOOKUP($A866,' Taxi out times'!$B$2:$C$483, 2, 0)*60)</f>
        <v>933.08823529411757</v>
      </c>
      <c r="C866" s="30">
        <f>IF(ISNA(VLOOKUP($A866,' Taxi out times'!$B$484:$C$1071, 2, 0)), 'ICAO LTO Cycle times'!$D$7,VLOOKUP($A866,' Taxi out times'!$B$484:$C$1071, 2, 0)*60)</f>
        <v>911.25858123569787</v>
      </c>
      <c r="D866" s="30">
        <f>IF(ISNA(VLOOKUP($A866,' Taxi out times'!$B$1072:$C$1692, 2, 0)), 'ICAO LTO Cycle times'!$D$7,VLOOKUP($A866,' Taxi out times'!$B$1072:$C$1692, 2, 0)*60)</f>
        <v>879.76470588235293</v>
      </c>
      <c r="E866" s="30">
        <f>IF(ISNA(VLOOKUP($A866,' Taxi out times'!$B$1693:$C$2329, 2, 0)), 'ICAO LTO Cycle times'!$D$7,VLOOKUP($A866,' Taxi out times'!$B$1693:$C$2329, 2, 0)*60)</f>
        <v>872.91666666666663</v>
      </c>
      <c r="F866" s="30">
        <f>IF(ISNA(VLOOKUP($A866,' Taxi out times'!$B$2330:$C$2997, 2, 0)), 'ICAO LTO Cycle times'!$D$7,VLOOKUP($A866,' Taxi out times'!$B$2330:$C$2997, 2, 0)*60)</f>
        <v>1140</v>
      </c>
      <c r="G866" s="30">
        <f>IF(ISNA(VLOOKUP($A866,' Taxi out times'!$B$2998:$C$3661, 2, 0)), 'ICAO LTO Cycle times'!$D$7,VLOOKUP($A866,' Taxi out times'!$B$2998:$C$3661, 2, 0)*60)</f>
        <v>1140</v>
      </c>
      <c r="H866" s="30">
        <f>IF(ISNA(VLOOKUP($A866,' Taxi out times'!$B$3662:$C$4362, 2, 0)), 'ICAO LTO Cycle times'!$D$7,VLOOKUP($A866,' Taxi out times'!$B$3662:$C$4362, 2, 0)*60)</f>
        <v>1140</v>
      </c>
      <c r="I866" s="30">
        <f>IF(ISNA(VLOOKUP($A866,' Taxi out times'!$B$4363:$C$5052, 2, 0)), 'ICAO LTO Cycle times'!$D$7,VLOOKUP($A866,' Taxi out times'!$B$4363:$C$5052, 2, 0)*60)</f>
        <v>1140</v>
      </c>
      <c r="J866" s="30">
        <f>IF(ISNA(VLOOKUP($A866,' Taxi out times'!$B$5053:$C$5713, 2, 0)), 'ICAO LTO Cycle times'!$D$7,VLOOKUP($A866,' Taxi out times'!$B$5053:$C$5713, 2, 0)*60)</f>
        <v>1140</v>
      </c>
      <c r="K866" s="30">
        <f>IF(ISNA(VLOOKUP($A866,' Taxi out times'!$B$5714:$C$6466, 2, 0)), 'ICAO LTO Cycle times'!$D$7,VLOOKUP($A866,' Taxi out times'!$B$5713:$C$6466, 2, 0)*60)</f>
        <v>1140</v>
      </c>
      <c r="L866" s="30">
        <f>IF(ISNA(VLOOKUP($A866,' Taxi out times'!$B$6467:$C$7195, 2, 0)), 'ICAO LTO Cycle times'!$D$7,VLOOKUP($A866,' Taxi out times'!$B$6467:$C$7195, 2, 0)*60)</f>
        <v>1140</v>
      </c>
      <c r="M866" s="30">
        <f>IF(ISNA(VLOOKUP($A866,'Taxi in times'!$B$2:$C$483, 2, 0)), 'ICAO LTO Cycle times'!$D$8,VLOOKUP($A866,'Taxi in times'!$B$2:$C$483, 2, 0)*60)</f>
        <v>416.47058823529414</v>
      </c>
      <c r="N866" s="30">
        <f>IF(ISNA(VLOOKUP($A866,'Taxi in times'!$B$483:$C$1074, 2, 0)), 'ICAO LTO Cycle times'!$D$8,VLOOKUP($A866,'Taxi in times'!$B$483:$C$1074, 2, 0)*60)</f>
        <v>444.27272727272725</v>
      </c>
      <c r="O866" s="30">
        <f>IF(ISNA(VLOOKUP($A866,'Taxi in times'!$B$1074:$C$1700, 2, 0)), 'ICAO LTO Cycle times'!$D$8,VLOOKUP($A866,'Taxi in times'!$B$1074:$C$1700, 2, 0)*60)</f>
        <v>418.2421875</v>
      </c>
      <c r="P866" s="30">
        <f>IF(ISNA(VLOOKUP($A866,'Taxi in times'!$B$1700:$C$2346, 2, 0)), 'ICAO LTO Cycle times'!$D$8,VLOOKUP($A866,'Taxi in times'!$B$1700:$C$2346, 2, 0)*60)</f>
        <v>384.65753424657532</v>
      </c>
      <c r="Q866" s="30">
        <f>IF(ISNA(VLOOKUP($A866,'Taxi in times'!$B$2346:$C$3020, 2, 0)), 'ICAO LTO Cycle times'!$D$8,VLOOKUP($A866,'Taxi in times'!$B$2346:$C$3020, 2, 0)*60)</f>
        <v>420</v>
      </c>
      <c r="R866" s="30">
        <f>IF(ISNA(VLOOKUP($A866,'Taxi in times'!$B$3020:$C$3684, 2, 0)), 'ICAO LTO Cycle times'!$D$8,VLOOKUP($A866,'Taxi in times'!$B$3020:$C$3684, 2, 0)*60)</f>
        <v>420</v>
      </c>
      <c r="S866" s="30">
        <f>IF(ISNA(VLOOKUP($A866,'Taxi in times'!$B$3684:$C$4389, 2, 0)), 'ICAO LTO Cycle times'!$D$8,VLOOKUP($A866,'Taxi in times'!$B$3684:$C$4389, 2, 0)*60)</f>
        <v>420</v>
      </c>
      <c r="T866" s="30">
        <f>IF(ISNA(VLOOKUP($A866,'Taxi in times'!$B$4389:$C$5084, 2, 0)), 'ICAO LTO Cycle times'!$D$8,VLOOKUP($A866,'Taxi in times'!$B$4389:$C$5084, 2, 0)*60)</f>
        <v>420</v>
      </c>
      <c r="U866" s="30">
        <f>IF(ISNA(VLOOKUP($A866,'Taxi in times'!$B$5085:$C$5749, 2, 0)), 'ICAO LTO Cycle times'!$D$8,VLOOKUP($A866,'Taxi in times'!$B$5085:$C$5749, 2, 0)*60)</f>
        <v>420</v>
      </c>
      <c r="V866" s="30">
        <f>IF(ISNA(VLOOKUP($A866,'Taxi in times'!$B$5750:$C$6509, 2, 0)), 'ICAO LTO Cycle times'!$D$8,VLOOKUP($A866,'Taxi in times'!$B$5750:$C$6509, 2, 0)*60)</f>
        <v>420</v>
      </c>
      <c r="W866" s="30">
        <f>IF(ISNA(VLOOKUP($A866,'Taxi in times'!$B$6510:$C$7239, 2, 0)), 'ICAO LTO Cycle times'!$D$8,VLOOKUP($A866,'Taxi in times'!$B$6510:$C$7239, 2, 0)*60)</f>
        <v>420</v>
      </c>
    </row>
    <row r="867" spans="1:23">
      <c r="A867" s="1" t="s">
        <v>1020</v>
      </c>
      <c r="B867" s="30">
        <f>IF(ISNA(VLOOKUP($A867,' Taxi out times'!$B$2:$C$483, 2, 0)), 'ICAO LTO Cycle times'!$D$7,VLOOKUP($A867,' Taxi out times'!$B$2:$C$483, 2, 0)*60)</f>
        <v>910.79497907949792</v>
      </c>
      <c r="C867" s="30">
        <f>IF(ISNA(VLOOKUP($A867,' Taxi out times'!$B$484:$C$1071, 2, 0)), 'ICAO LTO Cycle times'!$D$7,VLOOKUP($A867,' Taxi out times'!$B$484:$C$1071, 2, 0)*60)</f>
        <v>975.06976744186045</v>
      </c>
      <c r="D867" s="30">
        <f>IF(ISNA(VLOOKUP($A867,' Taxi out times'!$B$1072:$C$1692, 2, 0)), 'ICAO LTO Cycle times'!$D$7,VLOOKUP($A867,' Taxi out times'!$B$1072:$C$1692, 2, 0)*60)</f>
        <v>977.70360480640852</v>
      </c>
      <c r="E867" s="30">
        <f>IF(ISNA(VLOOKUP($A867,' Taxi out times'!$B$1693:$C$2329, 2, 0)), 'ICAO LTO Cycle times'!$D$7,VLOOKUP($A867,' Taxi out times'!$B$1693:$C$2329, 2, 0)*60)</f>
        <v>980.51020408163265</v>
      </c>
      <c r="F867" s="30">
        <f>IF(ISNA(VLOOKUP($A867,' Taxi out times'!$B$2330:$C$2997, 2, 0)), 'ICAO LTO Cycle times'!$D$7,VLOOKUP($A867,' Taxi out times'!$B$2330:$C$2997, 2, 0)*60)</f>
        <v>922.51177394034539</v>
      </c>
      <c r="G867" s="30">
        <f>IF(ISNA(VLOOKUP($A867,' Taxi out times'!$B$2998:$C$3661, 2, 0)), 'ICAO LTO Cycle times'!$D$7,VLOOKUP($A867,' Taxi out times'!$B$2998:$C$3661, 2, 0)*60)</f>
        <v>1005.752508361204</v>
      </c>
      <c r="H867" s="30">
        <f>IF(ISNA(VLOOKUP($A867,' Taxi out times'!$B$3662:$C$4362, 2, 0)), 'ICAO LTO Cycle times'!$D$7,VLOOKUP($A867,' Taxi out times'!$B$3662:$C$4362, 2, 0)*60)</f>
        <v>1005.5673222390317</v>
      </c>
      <c r="I867" s="30">
        <f>IF(ISNA(VLOOKUP($A867,' Taxi out times'!$B$4363:$C$5052, 2, 0)), 'ICAO LTO Cycle times'!$D$7,VLOOKUP($A867,' Taxi out times'!$B$4363:$C$5052, 2, 0)*60)</f>
        <v>1038.4347826086957</v>
      </c>
      <c r="J867" s="30">
        <f>IF(ISNA(VLOOKUP($A867,' Taxi out times'!$B$5053:$C$5713, 2, 0)), 'ICAO LTO Cycle times'!$D$7,VLOOKUP($A867,' Taxi out times'!$B$5053:$C$5713, 2, 0)*60)</f>
        <v>961.07142857142856</v>
      </c>
      <c r="K867" s="30">
        <f>IF(ISNA(VLOOKUP($A867,' Taxi out times'!$B$5714:$C$6466, 2, 0)), 'ICAO LTO Cycle times'!$D$7,VLOOKUP($A867,' Taxi out times'!$B$5713:$C$6466, 2, 0)*60)</f>
        <v>964.15584415584408</v>
      </c>
      <c r="L867" s="30">
        <f>IF(ISNA(VLOOKUP($A867,' Taxi out times'!$B$6467:$C$7195, 2, 0)), 'ICAO LTO Cycle times'!$D$7,VLOOKUP($A867,' Taxi out times'!$B$6467:$C$7195, 2, 0)*60)</f>
        <v>1035</v>
      </c>
      <c r="M867" s="30">
        <f>IF(ISNA(VLOOKUP($A867,'Taxi in times'!$B$2:$C$483, 2, 0)), 'ICAO LTO Cycle times'!$D$8,VLOOKUP($A867,'Taxi in times'!$B$2:$C$483, 2, 0)*60)</f>
        <v>443.50515463917526</v>
      </c>
      <c r="N867" s="30">
        <f>IF(ISNA(VLOOKUP($A867,'Taxi in times'!$B$483:$C$1074, 2, 0)), 'ICAO LTO Cycle times'!$D$8,VLOOKUP($A867,'Taxi in times'!$B$483:$C$1074, 2, 0)*60)</f>
        <v>422.97650130548305</v>
      </c>
      <c r="O867" s="30">
        <f>IF(ISNA(VLOOKUP($A867,'Taxi in times'!$B$1074:$C$1700, 2, 0)), 'ICAO LTO Cycle times'!$D$8,VLOOKUP($A867,'Taxi in times'!$B$1074:$C$1700, 2, 0)*60)</f>
        <v>418.03967327887983</v>
      </c>
      <c r="P867" s="30">
        <f>IF(ISNA(VLOOKUP($A867,'Taxi in times'!$B$1700:$C$2346, 2, 0)), 'ICAO LTO Cycle times'!$D$8,VLOOKUP($A867,'Taxi in times'!$B$1700:$C$2346, 2, 0)*60)</f>
        <v>495.8194774346793</v>
      </c>
      <c r="Q867" s="30">
        <f>IF(ISNA(VLOOKUP($A867,'Taxi in times'!$B$2346:$C$3020, 2, 0)), 'ICAO LTO Cycle times'!$D$8,VLOOKUP($A867,'Taxi in times'!$B$2346:$C$3020, 2, 0)*60)</f>
        <v>433.85335413416539</v>
      </c>
      <c r="R867" s="30">
        <f>IF(ISNA(VLOOKUP($A867,'Taxi in times'!$B$3020:$C$3684, 2, 0)), 'ICAO LTO Cycle times'!$D$8,VLOOKUP($A867,'Taxi in times'!$B$3020:$C$3684, 2, 0)*60)</f>
        <v>431.54228855721391</v>
      </c>
      <c r="S867" s="30">
        <f>IF(ISNA(VLOOKUP($A867,'Taxi in times'!$B$3684:$C$4389, 2, 0)), 'ICAO LTO Cycle times'!$D$8,VLOOKUP($A867,'Taxi in times'!$B$3684:$C$4389, 2, 0)*60)</f>
        <v>438.42519685039372</v>
      </c>
      <c r="T867" s="30">
        <f>IF(ISNA(VLOOKUP($A867,'Taxi in times'!$B$4389:$C$5084, 2, 0)), 'ICAO LTO Cycle times'!$D$8,VLOOKUP($A867,'Taxi in times'!$B$4389:$C$5084, 2, 0)*60)</f>
        <v>494.24390243902445</v>
      </c>
      <c r="U867" s="30">
        <f>IF(ISNA(VLOOKUP($A867,'Taxi in times'!$B$5085:$C$5749, 2, 0)), 'ICAO LTO Cycle times'!$D$8,VLOOKUP($A867,'Taxi in times'!$B$5085:$C$5749, 2, 0)*60)</f>
        <v>426.5934065934066</v>
      </c>
      <c r="V867" s="30">
        <f>IF(ISNA(VLOOKUP($A867,'Taxi in times'!$B$5750:$C$6509, 2, 0)), 'ICAO LTO Cycle times'!$D$8,VLOOKUP($A867,'Taxi in times'!$B$5750:$C$6509, 2, 0)*60)</f>
        <v>448.5419734904271</v>
      </c>
      <c r="W867" s="30">
        <f>IF(ISNA(VLOOKUP($A867,'Taxi in times'!$B$6510:$C$7239, 2, 0)), 'ICAO LTO Cycle times'!$D$8,VLOOKUP($A867,'Taxi in times'!$B$6510:$C$7239, 2, 0)*60)</f>
        <v>426.89361702127655</v>
      </c>
    </row>
    <row r="868" spans="1:23">
      <c r="A868" s="1" t="s">
        <v>1021</v>
      </c>
      <c r="B868" s="30">
        <f>IF(ISNA(VLOOKUP($A868,' Taxi out times'!$B$2:$C$483, 2, 0)), 'ICAO LTO Cycle times'!$D$7,VLOOKUP($A868,' Taxi out times'!$B$2:$C$483, 2, 0)*60)</f>
        <v>1140</v>
      </c>
      <c r="C868" s="30">
        <f>IF(ISNA(VLOOKUP($A868,' Taxi out times'!$B$484:$C$1071, 2, 0)), 'ICAO LTO Cycle times'!$D$7,VLOOKUP($A868,' Taxi out times'!$B$484:$C$1071, 2, 0)*60)</f>
        <v>807.51879699248116</v>
      </c>
      <c r="D868" s="30">
        <f>IF(ISNA(VLOOKUP($A868,' Taxi out times'!$B$1072:$C$1692, 2, 0)), 'ICAO LTO Cycle times'!$D$7,VLOOKUP($A868,' Taxi out times'!$B$1072:$C$1692, 2, 0)*60)</f>
        <v>878.51851851851848</v>
      </c>
      <c r="E868" s="30">
        <f>IF(ISNA(VLOOKUP($A868,' Taxi out times'!$B$1693:$C$2329, 2, 0)), 'ICAO LTO Cycle times'!$D$7,VLOOKUP($A868,' Taxi out times'!$B$1693:$C$2329, 2, 0)*60)</f>
        <v>833.38129496402883</v>
      </c>
      <c r="F868" s="30">
        <f>IF(ISNA(VLOOKUP($A868,' Taxi out times'!$B$2330:$C$2997, 2, 0)), 'ICAO LTO Cycle times'!$D$7,VLOOKUP($A868,' Taxi out times'!$B$2330:$C$2997, 2, 0)*60)</f>
        <v>720.27993779160192</v>
      </c>
      <c r="G868" s="30">
        <f>IF(ISNA(VLOOKUP($A868,' Taxi out times'!$B$2998:$C$3661, 2, 0)), 'ICAO LTO Cycle times'!$D$7,VLOOKUP($A868,' Taxi out times'!$B$2998:$C$3661, 2, 0)*60)</f>
        <v>710.60126582278485</v>
      </c>
      <c r="H868" s="30">
        <f>IF(ISNA(VLOOKUP($A868,' Taxi out times'!$B$3662:$C$4362, 2, 0)), 'ICAO LTO Cycle times'!$D$7,VLOOKUP($A868,' Taxi out times'!$B$3662:$C$4362, 2, 0)*60)</f>
        <v>790.50632911392404</v>
      </c>
      <c r="I868" s="30">
        <f>IF(ISNA(VLOOKUP($A868,' Taxi out times'!$B$4363:$C$5052, 2, 0)), 'ICAO LTO Cycle times'!$D$7,VLOOKUP($A868,' Taxi out times'!$B$4363:$C$5052, 2, 0)*60)</f>
        <v>880.86206896551721</v>
      </c>
      <c r="J868" s="30">
        <f>IF(ISNA(VLOOKUP($A868,' Taxi out times'!$B$5053:$C$5713, 2, 0)), 'ICAO LTO Cycle times'!$D$7,VLOOKUP($A868,' Taxi out times'!$B$5053:$C$5713, 2, 0)*60)</f>
        <v>797.0283806343906</v>
      </c>
      <c r="K868" s="30">
        <f>IF(ISNA(VLOOKUP($A868,' Taxi out times'!$B$5714:$C$6466, 2, 0)), 'ICAO LTO Cycle times'!$D$7,VLOOKUP($A868,' Taxi out times'!$B$5713:$C$6466, 2, 0)*60)</f>
        <v>852</v>
      </c>
      <c r="L868" s="30">
        <f>IF(ISNA(VLOOKUP($A868,' Taxi out times'!$B$6467:$C$7195, 2, 0)), 'ICAO LTO Cycle times'!$D$7,VLOOKUP($A868,' Taxi out times'!$B$6467:$C$7195, 2, 0)*60)</f>
        <v>880.79497907949792</v>
      </c>
      <c r="M868" s="30">
        <f>IF(ISNA(VLOOKUP($A868,'Taxi in times'!$B$2:$C$483, 2, 0)), 'ICAO LTO Cycle times'!$D$8,VLOOKUP($A868,'Taxi in times'!$B$2:$C$483, 2, 0)*60)</f>
        <v>420</v>
      </c>
      <c r="N868" s="30">
        <f>IF(ISNA(VLOOKUP($A868,'Taxi in times'!$B$483:$C$1074, 2, 0)), 'ICAO LTO Cycle times'!$D$8,VLOOKUP($A868,'Taxi in times'!$B$483:$C$1074, 2, 0)*60)</f>
        <v>347.21311475409834</v>
      </c>
      <c r="O868" s="30">
        <f>IF(ISNA(VLOOKUP($A868,'Taxi in times'!$B$1074:$C$1700, 2, 0)), 'ICAO LTO Cycle times'!$D$8,VLOOKUP($A868,'Taxi in times'!$B$1074:$C$1700, 2, 0)*60)</f>
        <v>347.60330578512395</v>
      </c>
      <c r="P868" s="30">
        <f>IF(ISNA(VLOOKUP($A868,'Taxi in times'!$B$1700:$C$2346, 2, 0)), 'ICAO LTO Cycle times'!$D$8,VLOOKUP($A868,'Taxi in times'!$B$1700:$C$2346, 2, 0)*60)</f>
        <v>356.25974025974028</v>
      </c>
      <c r="Q868" s="30">
        <f>IF(ISNA(VLOOKUP($A868,'Taxi in times'!$B$2346:$C$3020, 2, 0)), 'ICAO LTO Cycle times'!$D$8,VLOOKUP($A868,'Taxi in times'!$B$2346:$C$3020, 2, 0)*60)</f>
        <v>361.21875</v>
      </c>
      <c r="R868" s="30">
        <f>IF(ISNA(VLOOKUP($A868,'Taxi in times'!$B$3020:$C$3684, 2, 0)), 'ICAO LTO Cycle times'!$D$8,VLOOKUP($A868,'Taxi in times'!$B$3020:$C$3684, 2, 0)*60)</f>
        <v>380.74313408723748</v>
      </c>
      <c r="S868" s="30">
        <f>IF(ISNA(VLOOKUP($A868,'Taxi in times'!$B$3684:$C$4389, 2, 0)), 'ICAO LTO Cycle times'!$D$8,VLOOKUP($A868,'Taxi in times'!$B$3684:$C$4389, 2, 0)*60)</f>
        <v>403.03738317757012</v>
      </c>
      <c r="T868" s="30">
        <f>IF(ISNA(VLOOKUP($A868,'Taxi in times'!$B$4389:$C$5084, 2, 0)), 'ICAO LTO Cycle times'!$D$8,VLOOKUP($A868,'Taxi in times'!$B$4389:$C$5084, 2, 0)*60)</f>
        <v>422.75109170305677</v>
      </c>
      <c r="U868" s="30">
        <f>IF(ISNA(VLOOKUP($A868,'Taxi in times'!$B$5085:$C$5749, 2, 0)), 'ICAO LTO Cycle times'!$D$8,VLOOKUP($A868,'Taxi in times'!$B$5085:$C$5749, 2, 0)*60)</f>
        <v>389.74874371859295</v>
      </c>
      <c r="V868" s="30">
        <f>IF(ISNA(VLOOKUP($A868,'Taxi in times'!$B$5750:$C$6509, 2, 0)), 'ICAO LTO Cycle times'!$D$8,VLOOKUP($A868,'Taxi in times'!$B$5750:$C$6509, 2, 0)*60)</f>
        <v>401.61290322580646</v>
      </c>
      <c r="W868" s="30">
        <f>IF(ISNA(VLOOKUP($A868,'Taxi in times'!$B$6510:$C$7239, 2, 0)), 'ICAO LTO Cycle times'!$D$8,VLOOKUP($A868,'Taxi in times'!$B$6510:$C$7239, 2, 0)*60)</f>
        <v>431.30620985010705</v>
      </c>
    </row>
    <row r="869" spans="1:23">
      <c r="A869" s="1" t="s">
        <v>1170</v>
      </c>
      <c r="B869" s="30">
        <f>IF(ISNA(VLOOKUP($A869,' Taxi out times'!$B$2:$C$483, 2, 0)), 'ICAO LTO Cycle times'!$D$7,VLOOKUP($A869,' Taxi out times'!$B$2:$C$483, 2, 0)*60)</f>
        <v>1012.3542116630668</v>
      </c>
      <c r="C869" s="30">
        <f>IF(ISNA(VLOOKUP($A869,' Taxi out times'!$B$484:$C$1071, 2, 0)), 'ICAO LTO Cycle times'!$D$7,VLOOKUP($A869,' Taxi out times'!$B$484:$C$1071, 2, 0)*60)</f>
        <v>1044.1787234042554</v>
      </c>
      <c r="D869" s="30">
        <f>IF(ISNA(VLOOKUP($A869,' Taxi out times'!$B$1072:$C$1692, 2, 0)), 'ICAO LTO Cycle times'!$D$7,VLOOKUP($A869,' Taxi out times'!$B$1072:$C$1692, 2, 0)*60)</f>
        <v>1140</v>
      </c>
      <c r="E869" s="30">
        <f>IF(ISNA(VLOOKUP($A869,' Taxi out times'!$B$1693:$C$2329, 2, 0)), 'ICAO LTO Cycle times'!$D$7,VLOOKUP($A869,' Taxi out times'!$B$1693:$C$2329, 2, 0)*60)</f>
        <v>1140</v>
      </c>
      <c r="F869" s="30">
        <f>IF(ISNA(VLOOKUP($A869,' Taxi out times'!$B$2330:$C$2997, 2, 0)), 'ICAO LTO Cycle times'!$D$7,VLOOKUP($A869,' Taxi out times'!$B$2330:$C$2997, 2, 0)*60)</f>
        <v>1140</v>
      </c>
      <c r="G869" s="30">
        <f>IF(ISNA(VLOOKUP($A869,' Taxi out times'!$B$2998:$C$3661, 2, 0)), 'ICAO LTO Cycle times'!$D$7,VLOOKUP($A869,' Taxi out times'!$B$2998:$C$3661, 2, 0)*60)</f>
        <v>1140</v>
      </c>
      <c r="H869" s="30">
        <f>IF(ISNA(VLOOKUP($A869,' Taxi out times'!$B$3662:$C$4362, 2, 0)), 'ICAO LTO Cycle times'!$D$7,VLOOKUP($A869,' Taxi out times'!$B$3662:$C$4362, 2, 0)*60)</f>
        <v>1140</v>
      </c>
      <c r="I869" s="30">
        <f>IF(ISNA(VLOOKUP($A869,' Taxi out times'!$B$4363:$C$5052, 2, 0)), 'ICAO LTO Cycle times'!$D$7,VLOOKUP($A869,' Taxi out times'!$B$4363:$C$5052, 2, 0)*60)</f>
        <v>1140</v>
      </c>
      <c r="J869" s="30">
        <f>IF(ISNA(VLOOKUP($A869,' Taxi out times'!$B$5053:$C$5713, 2, 0)), 'ICAO LTO Cycle times'!$D$7,VLOOKUP($A869,' Taxi out times'!$B$5053:$C$5713, 2, 0)*60)</f>
        <v>1140</v>
      </c>
      <c r="K869" s="30">
        <f>IF(ISNA(VLOOKUP($A869,' Taxi out times'!$B$5714:$C$6466, 2, 0)), 'ICAO LTO Cycle times'!$D$7,VLOOKUP($A869,' Taxi out times'!$B$5713:$C$6466, 2, 0)*60)</f>
        <v>1140</v>
      </c>
      <c r="L869" s="30">
        <f>IF(ISNA(VLOOKUP($A869,' Taxi out times'!$B$6467:$C$7195, 2, 0)), 'ICAO LTO Cycle times'!$D$7,VLOOKUP($A869,' Taxi out times'!$B$6467:$C$7195, 2, 0)*60)</f>
        <v>1140</v>
      </c>
      <c r="M869" s="30">
        <f>IF(ISNA(VLOOKUP($A869,'Taxi in times'!$B$2:$C$483, 2, 0)), 'ICAO LTO Cycle times'!$D$8,VLOOKUP($A869,'Taxi in times'!$B$2:$C$483, 2, 0)*60)</f>
        <v>466.47584973166369</v>
      </c>
      <c r="N869" s="30">
        <f>IF(ISNA(VLOOKUP($A869,'Taxi in times'!$B$483:$C$1074, 2, 0)), 'ICAO LTO Cycle times'!$D$8,VLOOKUP($A869,'Taxi in times'!$B$483:$C$1074, 2, 0)*60)</f>
        <v>482.52229299363057</v>
      </c>
      <c r="O869" s="30">
        <f>IF(ISNA(VLOOKUP($A869,'Taxi in times'!$B$1074:$C$1700, 2, 0)), 'ICAO LTO Cycle times'!$D$8,VLOOKUP($A869,'Taxi in times'!$B$1074:$C$1700, 2, 0)*60)</f>
        <v>420</v>
      </c>
      <c r="P869" s="30">
        <f>IF(ISNA(VLOOKUP($A869,'Taxi in times'!$B$1700:$C$2346, 2, 0)), 'ICAO LTO Cycle times'!$D$8,VLOOKUP($A869,'Taxi in times'!$B$1700:$C$2346, 2, 0)*60)</f>
        <v>420</v>
      </c>
      <c r="Q869" s="30">
        <f>IF(ISNA(VLOOKUP($A869,'Taxi in times'!$B$2346:$C$3020, 2, 0)), 'ICAO LTO Cycle times'!$D$8,VLOOKUP($A869,'Taxi in times'!$B$2346:$C$3020, 2, 0)*60)</f>
        <v>420</v>
      </c>
      <c r="R869" s="30">
        <f>IF(ISNA(VLOOKUP($A869,'Taxi in times'!$B$3020:$C$3684, 2, 0)), 'ICAO LTO Cycle times'!$D$8,VLOOKUP($A869,'Taxi in times'!$B$3020:$C$3684, 2, 0)*60)</f>
        <v>420</v>
      </c>
      <c r="S869" s="30">
        <f>IF(ISNA(VLOOKUP($A869,'Taxi in times'!$B$3684:$C$4389, 2, 0)), 'ICAO LTO Cycle times'!$D$8,VLOOKUP($A869,'Taxi in times'!$B$3684:$C$4389, 2, 0)*60)</f>
        <v>420</v>
      </c>
      <c r="T869" s="30">
        <f>IF(ISNA(VLOOKUP($A869,'Taxi in times'!$B$4389:$C$5084, 2, 0)), 'ICAO LTO Cycle times'!$D$8,VLOOKUP($A869,'Taxi in times'!$B$4389:$C$5084, 2, 0)*60)</f>
        <v>420</v>
      </c>
      <c r="U869" s="30">
        <f>IF(ISNA(VLOOKUP($A869,'Taxi in times'!$B$5085:$C$5749, 2, 0)), 'ICAO LTO Cycle times'!$D$8,VLOOKUP($A869,'Taxi in times'!$B$5085:$C$5749, 2, 0)*60)</f>
        <v>420</v>
      </c>
      <c r="V869" s="30">
        <f>IF(ISNA(VLOOKUP($A869,'Taxi in times'!$B$5750:$C$6509, 2, 0)), 'ICAO LTO Cycle times'!$D$8,VLOOKUP($A869,'Taxi in times'!$B$5750:$C$6509, 2, 0)*60)</f>
        <v>420</v>
      </c>
      <c r="W869" s="30">
        <f>IF(ISNA(VLOOKUP($A869,'Taxi in times'!$B$6510:$C$7239, 2, 0)), 'ICAO LTO Cycle times'!$D$8,VLOOKUP($A869,'Taxi in times'!$B$6510:$C$7239, 2, 0)*60)</f>
        <v>420</v>
      </c>
    </row>
    <row r="870" spans="1:23">
      <c r="A870" s="1" t="s">
        <v>1022</v>
      </c>
      <c r="B870" s="30">
        <f>IF(ISNA(VLOOKUP($A870,' Taxi out times'!$B$2:$C$483, 2, 0)), 'ICAO LTO Cycle times'!$D$7,VLOOKUP($A870,' Taxi out times'!$B$2:$C$483, 2, 0)*60)</f>
        <v>1140</v>
      </c>
      <c r="C870" s="30">
        <f>IF(ISNA(VLOOKUP($A870,' Taxi out times'!$B$484:$C$1071, 2, 0)), 'ICAO LTO Cycle times'!$D$7,VLOOKUP($A870,' Taxi out times'!$B$484:$C$1071, 2, 0)*60)</f>
        <v>1140</v>
      </c>
      <c r="D870" s="30">
        <f>IF(ISNA(VLOOKUP($A870,' Taxi out times'!$B$1072:$C$1692, 2, 0)), 'ICAO LTO Cycle times'!$D$7,VLOOKUP($A870,' Taxi out times'!$B$1072:$C$1692, 2, 0)*60)</f>
        <v>1236.2962962962961</v>
      </c>
      <c r="E870" s="30">
        <f>IF(ISNA(VLOOKUP($A870,' Taxi out times'!$B$1693:$C$2329, 2, 0)), 'ICAO LTO Cycle times'!$D$7,VLOOKUP($A870,' Taxi out times'!$B$1693:$C$2329, 2, 0)*60)</f>
        <v>1203.083003952569</v>
      </c>
      <c r="F870" s="30">
        <f>IF(ISNA(VLOOKUP($A870,' Taxi out times'!$B$2330:$C$2997, 2, 0)), 'ICAO LTO Cycle times'!$D$7,VLOOKUP($A870,' Taxi out times'!$B$2330:$C$2997, 2, 0)*60)</f>
        <v>1238.9876033057851</v>
      </c>
      <c r="G870" s="30">
        <f>IF(ISNA(VLOOKUP($A870,' Taxi out times'!$B$2998:$C$3661, 2, 0)), 'ICAO LTO Cycle times'!$D$7,VLOOKUP($A870,' Taxi out times'!$B$2998:$C$3661, 2, 0)*60)</f>
        <v>1351.9396551724137</v>
      </c>
      <c r="H870" s="30">
        <f>IF(ISNA(VLOOKUP($A870,' Taxi out times'!$B$3662:$C$4362, 2, 0)), 'ICAO LTO Cycle times'!$D$7,VLOOKUP($A870,' Taxi out times'!$B$3662:$C$4362, 2, 0)*60)</f>
        <v>1149.784277879342</v>
      </c>
      <c r="I870" s="30">
        <f>IF(ISNA(VLOOKUP($A870,' Taxi out times'!$B$4363:$C$5052, 2, 0)), 'ICAO LTO Cycle times'!$D$7,VLOOKUP($A870,' Taxi out times'!$B$4363:$C$5052, 2, 0)*60)</f>
        <v>1124.6749729144096</v>
      </c>
      <c r="J870" s="30">
        <f>IF(ISNA(VLOOKUP($A870,' Taxi out times'!$B$5053:$C$5713, 2, 0)), 'ICAO LTO Cycle times'!$D$7,VLOOKUP($A870,' Taxi out times'!$B$5053:$C$5713, 2, 0)*60)</f>
        <v>1099.2730496453901</v>
      </c>
      <c r="K870" s="30">
        <f>IF(ISNA(VLOOKUP($A870,' Taxi out times'!$B$5714:$C$6466, 2, 0)), 'ICAO LTO Cycle times'!$D$7,VLOOKUP($A870,' Taxi out times'!$B$5713:$C$6466, 2, 0)*60)</f>
        <v>1076.3005088296918</v>
      </c>
      <c r="L870" s="30">
        <f>IF(ISNA(VLOOKUP($A870,' Taxi out times'!$B$6467:$C$7195, 2, 0)), 'ICAO LTO Cycle times'!$D$7,VLOOKUP($A870,' Taxi out times'!$B$6467:$C$7195, 2, 0)*60)</f>
        <v>1130.1091326823664</v>
      </c>
      <c r="M870" s="30">
        <f>IF(ISNA(VLOOKUP($A870,'Taxi in times'!$B$2:$C$483, 2, 0)), 'ICAO LTO Cycle times'!$D$8,VLOOKUP($A870,'Taxi in times'!$B$2:$C$483, 2, 0)*60)</f>
        <v>420</v>
      </c>
      <c r="N870" s="30">
        <f>IF(ISNA(VLOOKUP($A870,'Taxi in times'!$B$483:$C$1074, 2, 0)), 'ICAO LTO Cycle times'!$D$8,VLOOKUP($A870,'Taxi in times'!$B$483:$C$1074, 2, 0)*60)</f>
        <v>420</v>
      </c>
      <c r="O870" s="30">
        <f>IF(ISNA(VLOOKUP($A870,'Taxi in times'!$B$1074:$C$1700, 2, 0)), 'ICAO LTO Cycle times'!$D$8,VLOOKUP($A870,'Taxi in times'!$B$1074:$C$1700, 2, 0)*60)</f>
        <v>382</v>
      </c>
      <c r="P870" s="30">
        <f>IF(ISNA(VLOOKUP($A870,'Taxi in times'!$B$1700:$C$2346, 2, 0)), 'ICAO LTO Cycle times'!$D$8,VLOOKUP($A870,'Taxi in times'!$B$1700:$C$2346, 2, 0)*60)</f>
        <v>438.82978723404256</v>
      </c>
      <c r="Q870" s="30">
        <f>IF(ISNA(VLOOKUP($A870,'Taxi in times'!$B$2346:$C$3020, 2, 0)), 'ICAO LTO Cycle times'!$D$8,VLOOKUP($A870,'Taxi in times'!$B$2346:$C$3020, 2, 0)*60)</f>
        <v>395.82089552238807</v>
      </c>
      <c r="R870" s="30">
        <f>IF(ISNA(VLOOKUP($A870,'Taxi in times'!$B$3020:$C$3684, 2, 0)), 'ICAO LTO Cycle times'!$D$8,VLOOKUP($A870,'Taxi in times'!$B$3020:$C$3684, 2, 0)*60)</f>
        <v>411.04189044038668</v>
      </c>
      <c r="S870" s="30">
        <f>IF(ISNA(VLOOKUP($A870,'Taxi in times'!$B$3684:$C$4389, 2, 0)), 'ICAO LTO Cycle times'!$D$8,VLOOKUP($A870,'Taxi in times'!$B$3684:$C$4389, 2, 0)*60)</f>
        <v>452.71513353115728</v>
      </c>
      <c r="T870" s="30">
        <f>IF(ISNA(VLOOKUP($A870,'Taxi in times'!$B$4389:$C$5084, 2, 0)), 'ICAO LTO Cycle times'!$D$8,VLOOKUP($A870,'Taxi in times'!$B$4389:$C$5084, 2, 0)*60)</f>
        <v>443.71632765255634</v>
      </c>
      <c r="U870" s="30">
        <f>IF(ISNA(VLOOKUP($A870,'Taxi in times'!$B$5085:$C$5749, 2, 0)), 'ICAO LTO Cycle times'!$D$8,VLOOKUP($A870,'Taxi in times'!$B$5085:$C$5749, 2, 0)*60)</f>
        <v>463.51471900089206</v>
      </c>
      <c r="V870" s="30">
        <f>IF(ISNA(VLOOKUP($A870,'Taxi in times'!$B$5750:$C$6509, 2, 0)), 'ICAO LTO Cycle times'!$D$8,VLOOKUP($A870,'Taxi in times'!$B$5750:$C$6509, 2, 0)*60)</f>
        <v>450.59135039717563</v>
      </c>
      <c r="W870" s="30">
        <f>IF(ISNA(VLOOKUP($A870,'Taxi in times'!$B$6510:$C$7239, 2, 0)), 'ICAO LTO Cycle times'!$D$8,VLOOKUP($A870,'Taxi in times'!$B$6510:$C$7239, 2, 0)*60)</f>
        <v>486.49681528662416</v>
      </c>
    </row>
    <row r="871" spans="1:23">
      <c r="A871" s="1" t="s">
        <v>1126</v>
      </c>
      <c r="B871" s="30">
        <f>IF(ISNA(VLOOKUP($A871,' Taxi out times'!$B$2:$C$483, 2, 0)), 'ICAO LTO Cycle times'!$D$7,VLOOKUP($A871,' Taxi out times'!$B$2:$C$483, 2, 0)*60)</f>
        <v>1140</v>
      </c>
      <c r="C871" s="30">
        <f>IF(ISNA(VLOOKUP($A871,' Taxi out times'!$B$484:$C$1071, 2, 0)), 'ICAO LTO Cycle times'!$D$7,VLOOKUP($A871,' Taxi out times'!$B$484:$C$1071, 2, 0)*60)</f>
        <v>1140</v>
      </c>
      <c r="D871" s="30">
        <f>IF(ISNA(VLOOKUP($A871,' Taxi out times'!$B$1072:$C$1692, 2, 0)), 'ICAO LTO Cycle times'!$D$7,VLOOKUP($A871,' Taxi out times'!$B$1072:$C$1692, 2, 0)*60)</f>
        <v>1140</v>
      </c>
      <c r="E871" s="30">
        <f>IF(ISNA(VLOOKUP($A871,' Taxi out times'!$B$1693:$C$2329, 2, 0)), 'ICAO LTO Cycle times'!$D$7,VLOOKUP($A871,' Taxi out times'!$B$1693:$C$2329, 2, 0)*60)</f>
        <v>1140</v>
      </c>
      <c r="F871" s="30">
        <f>IF(ISNA(VLOOKUP($A871,' Taxi out times'!$B$2330:$C$2997, 2, 0)), 'ICAO LTO Cycle times'!$D$7,VLOOKUP($A871,' Taxi out times'!$B$2330:$C$2997, 2, 0)*60)</f>
        <v>1140</v>
      </c>
      <c r="G871" s="30">
        <f>IF(ISNA(VLOOKUP($A871,' Taxi out times'!$B$2998:$C$3661, 2, 0)), 'ICAO LTO Cycle times'!$D$7,VLOOKUP($A871,' Taxi out times'!$B$2998:$C$3661, 2, 0)*60)</f>
        <v>1140</v>
      </c>
      <c r="H871" s="30">
        <f>IF(ISNA(VLOOKUP($A871,' Taxi out times'!$B$3662:$C$4362, 2, 0)), 'ICAO LTO Cycle times'!$D$7,VLOOKUP($A871,' Taxi out times'!$B$3662:$C$4362, 2, 0)*60)</f>
        <v>1140</v>
      </c>
      <c r="I871" s="30">
        <f>IF(ISNA(VLOOKUP($A871,' Taxi out times'!$B$4363:$C$5052, 2, 0)), 'ICAO LTO Cycle times'!$D$7,VLOOKUP($A871,' Taxi out times'!$B$4363:$C$5052, 2, 0)*60)</f>
        <v>733.98496240601503</v>
      </c>
      <c r="J871" s="30">
        <f>IF(ISNA(VLOOKUP($A871,' Taxi out times'!$B$5053:$C$5713, 2, 0)), 'ICAO LTO Cycle times'!$D$7,VLOOKUP($A871,' Taxi out times'!$B$5053:$C$5713, 2, 0)*60)</f>
        <v>798.59154929577471</v>
      </c>
      <c r="K871" s="30">
        <f>IF(ISNA(VLOOKUP($A871,' Taxi out times'!$B$5714:$C$6466, 2, 0)), 'ICAO LTO Cycle times'!$D$7,VLOOKUP($A871,' Taxi out times'!$B$5713:$C$6466, 2, 0)*60)</f>
        <v>748.44155844155841</v>
      </c>
      <c r="L871" s="30">
        <f>IF(ISNA(VLOOKUP($A871,' Taxi out times'!$B$6467:$C$7195, 2, 0)), 'ICAO LTO Cycle times'!$D$7,VLOOKUP($A871,' Taxi out times'!$B$6467:$C$7195, 2, 0)*60)</f>
        <v>769.4545454545455</v>
      </c>
      <c r="M871" s="30">
        <f>IF(ISNA(VLOOKUP($A871,'Taxi in times'!$B$2:$C$483, 2, 0)), 'ICAO LTO Cycle times'!$D$8,VLOOKUP($A871,'Taxi in times'!$B$2:$C$483, 2, 0)*60)</f>
        <v>420</v>
      </c>
      <c r="N871" s="30">
        <f>IF(ISNA(VLOOKUP($A871,'Taxi in times'!$B$483:$C$1074, 2, 0)), 'ICAO LTO Cycle times'!$D$8,VLOOKUP($A871,'Taxi in times'!$B$483:$C$1074, 2, 0)*60)</f>
        <v>420</v>
      </c>
      <c r="O871" s="30">
        <f>IF(ISNA(VLOOKUP($A871,'Taxi in times'!$B$1074:$C$1700, 2, 0)), 'ICAO LTO Cycle times'!$D$8,VLOOKUP($A871,'Taxi in times'!$B$1074:$C$1700, 2, 0)*60)</f>
        <v>420</v>
      </c>
      <c r="P871" s="30">
        <f>IF(ISNA(VLOOKUP($A871,'Taxi in times'!$B$1700:$C$2346, 2, 0)), 'ICAO LTO Cycle times'!$D$8,VLOOKUP($A871,'Taxi in times'!$B$1700:$C$2346, 2, 0)*60)</f>
        <v>420</v>
      </c>
      <c r="Q871" s="30">
        <f>IF(ISNA(VLOOKUP($A871,'Taxi in times'!$B$2346:$C$3020, 2, 0)), 'ICAO LTO Cycle times'!$D$8,VLOOKUP($A871,'Taxi in times'!$B$2346:$C$3020, 2, 0)*60)</f>
        <v>420</v>
      </c>
      <c r="R871" s="30">
        <f>IF(ISNA(VLOOKUP($A871,'Taxi in times'!$B$3020:$C$3684, 2, 0)), 'ICAO LTO Cycle times'!$D$8,VLOOKUP($A871,'Taxi in times'!$B$3020:$C$3684, 2, 0)*60)</f>
        <v>420</v>
      </c>
      <c r="S871" s="30">
        <f>IF(ISNA(VLOOKUP($A871,'Taxi in times'!$B$3684:$C$4389, 2, 0)), 'ICAO LTO Cycle times'!$D$8,VLOOKUP($A871,'Taxi in times'!$B$3684:$C$4389, 2, 0)*60)</f>
        <v>221.53846153846155</v>
      </c>
      <c r="T871" s="30">
        <f>IF(ISNA(VLOOKUP($A871,'Taxi in times'!$B$4389:$C$5084, 2, 0)), 'ICAO LTO Cycle times'!$D$8,VLOOKUP($A871,'Taxi in times'!$B$4389:$C$5084, 2, 0)*60)</f>
        <v>250.83333333333331</v>
      </c>
      <c r="U871" s="30">
        <f>IF(ISNA(VLOOKUP($A871,'Taxi in times'!$B$5085:$C$5749, 2, 0)), 'ICAO LTO Cycle times'!$D$8,VLOOKUP($A871,'Taxi in times'!$B$5085:$C$5749, 2, 0)*60)</f>
        <v>210.59602649006624</v>
      </c>
      <c r="V871" s="30">
        <f>IF(ISNA(VLOOKUP($A871,'Taxi in times'!$B$5750:$C$6509, 2, 0)), 'ICAO LTO Cycle times'!$D$8,VLOOKUP($A871,'Taxi in times'!$B$5750:$C$6509, 2, 0)*60)</f>
        <v>206.8</v>
      </c>
      <c r="W871" s="30">
        <f>IF(ISNA(VLOOKUP($A871,'Taxi in times'!$B$6510:$C$7239, 2, 0)), 'ICAO LTO Cycle times'!$D$8,VLOOKUP($A871,'Taxi in times'!$B$6510:$C$7239, 2, 0)*60)</f>
        <v>215.55555555555554</v>
      </c>
    </row>
    <row r="872" spans="1:23">
      <c r="A872" s="1" t="s">
        <v>1023</v>
      </c>
      <c r="B872" s="30">
        <f>IF(ISNA(VLOOKUP($A872,' Taxi out times'!$B$2:$C$483, 2, 0)), 'ICAO LTO Cycle times'!$D$7,VLOOKUP($A872,' Taxi out times'!$B$2:$C$483, 2, 0)*60)</f>
        <v>1140</v>
      </c>
      <c r="C872" s="30">
        <f>IF(ISNA(VLOOKUP($A872,' Taxi out times'!$B$484:$C$1071, 2, 0)), 'ICAO LTO Cycle times'!$D$7,VLOOKUP($A872,' Taxi out times'!$B$484:$C$1071, 2, 0)*60)</f>
        <v>1140</v>
      </c>
      <c r="D872" s="30">
        <f>IF(ISNA(VLOOKUP($A872,' Taxi out times'!$B$1072:$C$1692, 2, 0)), 'ICAO LTO Cycle times'!$D$7,VLOOKUP($A872,' Taxi out times'!$B$1072:$C$1692, 2, 0)*60)</f>
        <v>1065.9375</v>
      </c>
      <c r="E872" s="30">
        <f>IF(ISNA(VLOOKUP($A872,' Taxi out times'!$B$1693:$C$2329, 2, 0)), 'ICAO LTO Cycle times'!$D$7,VLOOKUP($A872,' Taxi out times'!$B$1693:$C$2329, 2, 0)*60)</f>
        <v>872.32876712328766</v>
      </c>
      <c r="F872" s="30">
        <f>IF(ISNA(VLOOKUP($A872,' Taxi out times'!$B$2330:$C$2997, 2, 0)), 'ICAO LTO Cycle times'!$D$7,VLOOKUP($A872,' Taxi out times'!$B$2330:$C$2997, 2, 0)*60)</f>
        <v>874.50726978998387</v>
      </c>
      <c r="G872" s="30">
        <f>IF(ISNA(VLOOKUP($A872,' Taxi out times'!$B$2998:$C$3661, 2, 0)), 'ICAO LTO Cycle times'!$D$7,VLOOKUP($A872,' Taxi out times'!$B$2998:$C$3661, 2, 0)*60)</f>
        <v>832.51299826689774</v>
      </c>
      <c r="H872" s="30">
        <f>IF(ISNA(VLOOKUP($A872,' Taxi out times'!$B$3662:$C$4362, 2, 0)), 'ICAO LTO Cycle times'!$D$7,VLOOKUP($A872,' Taxi out times'!$B$3662:$C$4362, 2, 0)*60)</f>
        <v>848.09443507588526</v>
      </c>
      <c r="I872" s="30">
        <f>IF(ISNA(VLOOKUP($A872,' Taxi out times'!$B$4363:$C$5052, 2, 0)), 'ICAO LTO Cycle times'!$D$7,VLOOKUP($A872,' Taxi out times'!$B$4363:$C$5052, 2, 0)*60)</f>
        <v>801.12676056338023</v>
      </c>
      <c r="J872" s="30">
        <f>IF(ISNA(VLOOKUP($A872,' Taxi out times'!$B$5053:$C$5713, 2, 0)), 'ICAO LTO Cycle times'!$D$7,VLOOKUP($A872,' Taxi out times'!$B$5053:$C$5713, 2, 0)*60)</f>
        <v>755.41237113402065</v>
      </c>
      <c r="K872" s="30">
        <f>IF(ISNA(VLOOKUP($A872,' Taxi out times'!$B$5714:$C$6466, 2, 0)), 'ICAO LTO Cycle times'!$D$7,VLOOKUP($A872,' Taxi out times'!$B$5713:$C$6466, 2, 0)*60)</f>
        <v>742.61851015801346</v>
      </c>
      <c r="L872" s="30">
        <f>IF(ISNA(VLOOKUP($A872,' Taxi out times'!$B$6467:$C$7195, 2, 0)), 'ICAO LTO Cycle times'!$D$7,VLOOKUP($A872,' Taxi out times'!$B$6467:$C$7195, 2, 0)*60)</f>
        <v>750.56603773584902</v>
      </c>
      <c r="M872" s="30">
        <f>IF(ISNA(VLOOKUP($A872,'Taxi in times'!$B$2:$C$483, 2, 0)), 'ICAO LTO Cycle times'!$D$8,VLOOKUP($A872,'Taxi in times'!$B$2:$C$483, 2, 0)*60)</f>
        <v>420</v>
      </c>
      <c r="N872" s="30">
        <f>IF(ISNA(VLOOKUP($A872,'Taxi in times'!$B$483:$C$1074, 2, 0)), 'ICAO LTO Cycle times'!$D$8,VLOOKUP($A872,'Taxi in times'!$B$483:$C$1074, 2, 0)*60)</f>
        <v>420</v>
      </c>
      <c r="O872" s="30">
        <f>IF(ISNA(VLOOKUP($A872,'Taxi in times'!$B$1074:$C$1700, 2, 0)), 'ICAO LTO Cycle times'!$D$8,VLOOKUP($A872,'Taxi in times'!$B$1074:$C$1700, 2, 0)*60)</f>
        <v>382.84615384615387</v>
      </c>
      <c r="P872" s="30">
        <f>IF(ISNA(VLOOKUP($A872,'Taxi in times'!$B$1700:$C$2346, 2, 0)), 'ICAO LTO Cycle times'!$D$8,VLOOKUP($A872,'Taxi in times'!$B$1700:$C$2346, 2, 0)*60)</f>
        <v>372.33278955954324</v>
      </c>
      <c r="Q872" s="30">
        <f>IF(ISNA(VLOOKUP($A872,'Taxi in times'!$B$2346:$C$3020, 2, 0)), 'ICAO LTO Cycle times'!$D$8,VLOOKUP($A872,'Taxi in times'!$B$2346:$C$3020, 2, 0)*60)</f>
        <v>354.4855967078189</v>
      </c>
      <c r="R872" s="30">
        <f>IF(ISNA(VLOOKUP($A872,'Taxi in times'!$B$3020:$C$3684, 2, 0)), 'ICAO LTO Cycle times'!$D$8,VLOOKUP($A872,'Taxi in times'!$B$3020:$C$3684, 2, 0)*60)</f>
        <v>353.08016877637129</v>
      </c>
      <c r="S872" s="30">
        <f>IF(ISNA(VLOOKUP($A872,'Taxi in times'!$B$3684:$C$4389, 2, 0)), 'ICAO LTO Cycle times'!$D$8,VLOOKUP($A872,'Taxi in times'!$B$3684:$C$4389, 2, 0)*60)</f>
        <v>409.97237569060775</v>
      </c>
      <c r="T872" s="30">
        <f>IF(ISNA(VLOOKUP($A872,'Taxi in times'!$B$4389:$C$5084, 2, 0)), 'ICAO LTO Cycle times'!$D$8,VLOOKUP($A872,'Taxi in times'!$B$4389:$C$5084, 2, 0)*60)</f>
        <v>369.39655172413796</v>
      </c>
      <c r="U872" s="30">
        <f>IF(ISNA(VLOOKUP($A872,'Taxi in times'!$B$5085:$C$5749, 2, 0)), 'ICAO LTO Cycle times'!$D$8,VLOOKUP($A872,'Taxi in times'!$B$5085:$C$5749, 2, 0)*60)</f>
        <v>405.84905660377359</v>
      </c>
      <c r="V872" s="30">
        <f>IF(ISNA(VLOOKUP($A872,'Taxi in times'!$B$5750:$C$6509, 2, 0)), 'ICAO LTO Cycle times'!$D$8,VLOOKUP($A872,'Taxi in times'!$B$5750:$C$6509, 2, 0)*60)</f>
        <v>378.83408071748875</v>
      </c>
      <c r="W872" s="30">
        <f>IF(ISNA(VLOOKUP($A872,'Taxi in times'!$B$6510:$C$7239, 2, 0)), 'ICAO LTO Cycle times'!$D$8,VLOOKUP($A872,'Taxi in times'!$B$6510:$C$7239, 2, 0)*60)</f>
        <v>430.63136456211811</v>
      </c>
    </row>
    <row r="873" spans="1:23">
      <c r="A873" s="1" t="s">
        <v>1098</v>
      </c>
      <c r="B873" s="30">
        <f>IF(ISNA(VLOOKUP($A873,' Taxi out times'!$B$2:$C$483, 2, 0)), 'ICAO LTO Cycle times'!$D$7,VLOOKUP($A873,' Taxi out times'!$B$2:$C$483, 2, 0)*60)</f>
        <v>1140</v>
      </c>
      <c r="C873" s="30">
        <f>IF(ISNA(VLOOKUP($A873,' Taxi out times'!$B$484:$C$1071, 2, 0)), 'ICAO LTO Cycle times'!$D$7,VLOOKUP($A873,' Taxi out times'!$B$484:$C$1071, 2, 0)*60)</f>
        <v>1140</v>
      </c>
      <c r="D873" s="30">
        <f>IF(ISNA(VLOOKUP($A873,' Taxi out times'!$B$1072:$C$1692, 2, 0)), 'ICAO LTO Cycle times'!$D$7,VLOOKUP($A873,' Taxi out times'!$B$1072:$C$1692, 2, 0)*60)</f>
        <v>1140</v>
      </c>
      <c r="E873" s="30">
        <f>IF(ISNA(VLOOKUP($A873,' Taxi out times'!$B$1693:$C$2329, 2, 0)), 'ICAO LTO Cycle times'!$D$7,VLOOKUP($A873,' Taxi out times'!$B$1693:$C$2329, 2, 0)*60)</f>
        <v>1140</v>
      </c>
      <c r="F873" s="30">
        <f>IF(ISNA(VLOOKUP($A873,' Taxi out times'!$B$2330:$C$2997, 2, 0)), 'ICAO LTO Cycle times'!$D$7,VLOOKUP($A873,' Taxi out times'!$B$2330:$C$2997, 2, 0)*60)</f>
        <v>1140</v>
      </c>
      <c r="G873" s="30">
        <f>IF(ISNA(VLOOKUP($A873,' Taxi out times'!$B$2998:$C$3661, 2, 0)), 'ICAO LTO Cycle times'!$D$7,VLOOKUP($A873,' Taxi out times'!$B$2998:$C$3661, 2, 0)*60)</f>
        <v>1140</v>
      </c>
      <c r="H873" s="30">
        <f>IF(ISNA(VLOOKUP($A873,' Taxi out times'!$B$3662:$C$4362, 2, 0)), 'ICAO LTO Cycle times'!$D$7,VLOOKUP($A873,' Taxi out times'!$B$3662:$C$4362, 2, 0)*60)</f>
        <v>1090.0763358778624</v>
      </c>
      <c r="I873" s="30">
        <f>IF(ISNA(VLOOKUP($A873,' Taxi out times'!$B$4363:$C$5052, 2, 0)), 'ICAO LTO Cycle times'!$D$7,VLOOKUP($A873,' Taxi out times'!$B$4363:$C$5052, 2, 0)*60)</f>
        <v>1140</v>
      </c>
      <c r="J873" s="30">
        <f>IF(ISNA(VLOOKUP($A873,' Taxi out times'!$B$5053:$C$5713, 2, 0)), 'ICAO LTO Cycle times'!$D$7,VLOOKUP($A873,' Taxi out times'!$B$5053:$C$5713, 2, 0)*60)</f>
        <v>1140</v>
      </c>
      <c r="K873" s="30">
        <f>IF(ISNA(VLOOKUP($A873,' Taxi out times'!$B$5714:$C$6466, 2, 0)), 'ICAO LTO Cycle times'!$D$7,VLOOKUP($A873,' Taxi out times'!$B$5713:$C$6466, 2, 0)*60)</f>
        <v>1140</v>
      </c>
      <c r="L873" s="30">
        <f>IF(ISNA(VLOOKUP($A873,' Taxi out times'!$B$6467:$C$7195, 2, 0)), 'ICAO LTO Cycle times'!$D$7,VLOOKUP($A873,' Taxi out times'!$B$6467:$C$7195, 2, 0)*60)</f>
        <v>1140</v>
      </c>
      <c r="M873" s="30">
        <f>IF(ISNA(VLOOKUP($A873,'Taxi in times'!$B$2:$C$483, 2, 0)), 'ICAO LTO Cycle times'!$D$8,VLOOKUP($A873,'Taxi in times'!$B$2:$C$483, 2, 0)*60)</f>
        <v>420</v>
      </c>
      <c r="N873" s="30">
        <f>IF(ISNA(VLOOKUP($A873,'Taxi in times'!$B$483:$C$1074, 2, 0)), 'ICAO LTO Cycle times'!$D$8,VLOOKUP($A873,'Taxi in times'!$B$483:$C$1074, 2, 0)*60)</f>
        <v>420</v>
      </c>
      <c r="O873" s="30">
        <f>IF(ISNA(VLOOKUP($A873,'Taxi in times'!$B$1074:$C$1700, 2, 0)), 'ICAO LTO Cycle times'!$D$8,VLOOKUP($A873,'Taxi in times'!$B$1074:$C$1700, 2, 0)*60)</f>
        <v>420</v>
      </c>
      <c r="P873" s="30">
        <f>IF(ISNA(VLOOKUP($A873,'Taxi in times'!$B$1700:$C$2346, 2, 0)), 'ICAO LTO Cycle times'!$D$8,VLOOKUP($A873,'Taxi in times'!$B$1700:$C$2346, 2, 0)*60)</f>
        <v>420</v>
      </c>
      <c r="Q873" s="30">
        <f>IF(ISNA(VLOOKUP($A873,'Taxi in times'!$B$2346:$C$3020, 2, 0)), 'ICAO LTO Cycle times'!$D$8,VLOOKUP($A873,'Taxi in times'!$B$2346:$C$3020, 2, 0)*60)</f>
        <v>420</v>
      </c>
      <c r="R873" s="30">
        <f>IF(ISNA(VLOOKUP($A873,'Taxi in times'!$B$3020:$C$3684, 2, 0)), 'ICAO LTO Cycle times'!$D$8,VLOOKUP($A873,'Taxi in times'!$B$3020:$C$3684, 2, 0)*60)</f>
        <v>420</v>
      </c>
      <c r="S873" s="30">
        <f>IF(ISNA(VLOOKUP($A873,'Taxi in times'!$B$3684:$C$4389, 2, 0)), 'ICAO LTO Cycle times'!$D$8,VLOOKUP($A873,'Taxi in times'!$B$3684:$C$4389, 2, 0)*60)</f>
        <v>371.90839694656489</v>
      </c>
      <c r="T873" s="30">
        <f>IF(ISNA(VLOOKUP($A873,'Taxi in times'!$B$4389:$C$5084, 2, 0)), 'ICAO LTO Cycle times'!$D$8,VLOOKUP($A873,'Taxi in times'!$B$4389:$C$5084, 2, 0)*60)</f>
        <v>420</v>
      </c>
      <c r="U873" s="30">
        <f>IF(ISNA(VLOOKUP($A873,'Taxi in times'!$B$5085:$C$5749, 2, 0)), 'ICAO LTO Cycle times'!$D$8,VLOOKUP($A873,'Taxi in times'!$B$5085:$C$5749, 2, 0)*60)</f>
        <v>420</v>
      </c>
      <c r="V873" s="30">
        <f>IF(ISNA(VLOOKUP($A873,'Taxi in times'!$B$5750:$C$6509, 2, 0)), 'ICAO LTO Cycle times'!$D$8,VLOOKUP($A873,'Taxi in times'!$B$5750:$C$6509, 2, 0)*60)</f>
        <v>420</v>
      </c>
      <c r="W873" s="30">
        <f>IF(ISNA(VLOOKUP($A873,'Taxi in times'!$B$6510:$C$7239, 2, 0)), 'ICAO LTO Cycle times'!$D$8,VLOOKUP($A873,'Taxi in times'!$B$6510:$C$7239, 2, 0)*60)</f>
        <v>420</v>
      </c>
    </row>
    <row r="874" spans="1:23">
      <c r="A874" s="1" t="s">
        <v>1099</v>
      </c>
      <c r="B874" s="30">
        <f>IF(ISNA(VLOOKUP($A874,' Taxi out times'!$B$2:$C$483, 2, 0)), 'ICAO LTO Cycle times'!$D$7,VLOOKUP($A874,' Taxi out times'!$B$2:$C$483, 2, 0)*60)</f>
        <v>1140</v>
      </c>
      <c r="C874" s="30">
        <f>IF(ISNA(VLOOKUP($A874,' Taxi out times'!$B$484:$C$1071, 2, 0)), 'ICAO LTO Cycle times'!$D$7,VLOOKUP($A874,' Taxi out times'!$B$484:$C$1071, 2, 0)*60)</f>
        <v>1140</v>
      </c>
      <c r="D874" s="30">
        <f>IF(ISNA(VLOOKUP($A874,' Taxi out times'!$B$1072:$C$1692, 2, 0)), 'ICAO LTO Cycle times'!$D$7,VLOOKUP($A874,' Taxi out times'!$B$1072:$C$1692, 2, 0)*60)</f>
        <v>1140</v>
      </c>
      <c r="E874" s="30">
        <f>IF(ISNA(VLOOKUP($A874,' Taxi out times'!$B$1693:$C$2329, 2, 0)), 'ICAO LTO Cycle times'!$D$7,VLOOKUP($A874,' Taxi out times'!$B$1693:$C$2329, 2, 0)*60)</f>
        <v>1140</v>
      </c>
      <c r="F874" s="30">
        <f>IF(ISNA(VLOOKUP($A874,' Taxi out times'!$B$2330:$C$2997, 2, 0)), 'ICAO LTO Cycle times'!$D$7,VLOOKUP($A874,' Taxi out times'!$B$2330:$C$2997, 2, 0)*60)</f>
        <v>1140</v>
      </c>
      <c r="G874" s="30">
        <f>IF(ISNA(VLOOKUP($A874,' Taxi out times'!$B$2998:$C$3661, 2, 0)), 'ICAO LTO Cycle times'!$D$7,VLOOKUP($A874,' Taxi out times'!$B$2998:$C$3661, 2, 0)*60)</f>
        <v>1140</v>
      </c>
      <c r="H874" s="30">
        <f>IF(ISNA(VLOOKUP($A874,' Taxi out times'!$B$3662:$C$4362, 2, 0)), 'ICAO LTO Cycle times'!$D$7,VLOOKUP($A874,' Taxi out times'!$B$3662:$C$4362, 2, 0)*60)</f>
        <v>953.64705882352939</v>
      </c>
      <c r="I874" s="30">
        <f>IF(ISNA(VLOOKUP($A874,' Taxi out times'!$B$4363:$C$5052, 2, 0)), 'ICAO LTO Cycle times'!$D$7,VLOOKUP($A874,' Taxi out times'!$B$4363:$C$5052, 2, 0)*60)</f>
        <v>924.36548223350246</v>
      </c>
      <c r="J874" s="30">
        <f>IF(ISNA(VLOOKUP($A874,' Taxi out times'!$B$5053:$C$5713, 2, 0)), 'ICAO LTO Cycle times'!$D$7,VLOOKUP($A874,' Taxi out times'!$B$5053:$C$5713, 2, 0)*60)</f>
        <v>953.03571428571422</v>
      </c>
      <c r="K874" s="30">
        <f>IF(ISNA(VLOOKUP($A874,' Taxi out times'!$B$5714:$C$6466, 2, 0)), 'ICAO LTO Cycle times'!$D$7,VLOOKUP($A874,' Taxi out times'!$B$5713:$C$6466, 2, 0)*60)</f>
        <v>988.93401015228437</v>
      </c>
      <c r="L874" s="30">
        <f>IF(ISNA(VLOOKUP($A874,' Taxi out times'!$B$6467:$C$7195, 2, 0)), 'ICAO LTO Cycle times'!$D$7,VLOOKUP($A874,' Taxi out times'!$B$6467:$C$7195, 2, 0)*60)</f>
        <v>1203.6871508379888</v>
      </c>
      <c r="M874" s="30">
        <f>IF(ISNA(VLOOKUP($A874,'Taxi in times'!$B$2:$C$483, 2, 0)), 'ICAO LTO Cycle times'!$D$8,VLOOKUP($A874,'Taxi in times'!$B$2:$C$483, 2, 0)*60)</f>
        <v>420</v>
      </c>
      <c r="N874" s="30">
        <f>IF(ISNA(VLOOKUP($A874,'Taxi in times'!$B$483:$C$1074, 2, 0)), 'ICAO LTO Cycle times'!$D$8,VLOOKUP($A874,'Taxi in times'!$B$483:$C$1074, 2, 0)*60)</f>
        <v>420</v>
      </c>
      <c r="O874" s="30">
        <f>IF(ISNA(VLOOKUP($A874,'Taxi in times'!$B$1074:$C$1700, 2, 0)), 'ICAO LTO Cycle times'!$D$8,VLOOKUP($A874,'Taxi in times'!$B$1074:$C$1700, 2, 0)*60)</f>
        <v>420</v>
      </c>
      <c r="P874" s="30">
        <f>IF(ISNA(VLOOKUP($A874,'Taxi in times'!$B$1700:$C$2346, 2, 0)), 'ICAO LTO Cycle times'!$D$8,VLOOKUP($A874,'Taxi in times'!$B$1700:$C$2346, 2, 0)*60)</f>
        <v>420</v>
      </c>
      <c r="Q874" s="30">
        <f>IF(ISNA(VLOOKUP($A874,'Taxi in times'!$B$2346:$C$3020, 2, 0)), 'ICAO LTO Cycle times'!$D$8,VLOOKUP($A874,'Taxi in times'!$B$2346:$C$3020, 2, 0)*60)</f>
        <v>420</v>
      </c>
      <c r="R874" s="30">
        <f>IF(ISNA(VLOOKUP($A874,'Taxi in times'!$B$3020:$C$3684, 2, 0)), 'ICAO LTO Cycle times'!$D$8,VLOOKUP($A874,'Taxi in times'!$B$3020:$C$3684, 2, 0)*60)</f>
        <v>420</v>
      </c>
      <c r="S874" s="30">
        <f>IF(ISNA(VLOOKUP($A874,'Taxi in times'!$B$3684:$C$4389, 2, 0)), 'ICAO LTO Cycle times'!$D$8,VLOOKUP($A874,'Taxi in times'!$B$3684:$C$4389, 2, 0)*60)</f>
        <v>554.82758620689663</v>
      </c>
      <c r="T874" s="30">
        <f>IF(ISNA(VLOOKUP($A874,'Taxi in times'!$B$4389:$C$5084, 2, 0)), 'ICAO LTO Cycle times'!$D$8,VLOOKUP($A874,'Taxi in times'!$B$4389:$C$5084, 2, 0)*60)</f>
        <v>510</v>
      </c>
      <c r="U874" s="30">
        <f>IF(ISNA(VLOOKUP($A874,'Taxi in times'!$B$5085:$C$5749, 2, 0)), 'ICAO LTO Cycle times'!$D$8,VLOOKUP($A874,'Taxi in times'!$B$5085:$C$5749, 2, 0)*60)</f>
        <v>471.27753303964755</v>
      </c>
      <c r="V874" s="30">
        <f>IF(ISNA(VLOOKUP($A874,'Taxi in times'!$B$5750:$C$6509, 2, 0)), 'ICAO LTO Cycle times'!$D$8,VLOOKUP($A874,'Taxi in times'!$B$5750:$C$6509, 2, 0)*60)</f>
        <v>528.67346938775518</v>
      </c>
      <c r="W874" s="30">
        <f>IF(ISNA(VLOOKUP($A874,'Taxi in times'!$B$6510:$C$7239, 2, 0)), 'ICAO LTO Cycle times'!$D$8,VLOOKUP($A874,'Taxi in times'!$B$6510:$C$7239, 2, 0)*60)</f>
        <v>520.77348066298339</v>
      </c>
    </row>
    <row r="875" spans="1:23">
      <c r="A875" s="1" t="s">
        <v>1024</v>
      </c>
      <c r="B875" s="30">
        <f>IF(ISNA(VLOOKUP($A875,' Taxi out times'!$B$2:$C$483, 2, 0)), 'ICAO LTO Cycle times'!$D$7,VLOOKUP($A875,' Taxi out times'!$B$2:$C$483, 2, 0)*60)</f>
        <v>821.18811881188117</v>
      </c>
      <c r="C875" s="30">
        <f>IF(ISNA(VLOOKUP($A875,' Taxi out times'!$B$484:$C$1071, 2, 0)), 'ICAO LTO Cycle times'!$D$7,VLOOKUP($A875,' Taxi out times'!$B$484:$C$1071, 2, 0)*60)</f>
        <v>1009.6323529411766</v>
      </c>
      <c r="D875" s="30">
        <f>IF(ISNA(VLOOKUP($A875,' Taxi out times'!$B$1072:$C$1692, 2, 0)), 'ICAO LTO Cycle times'!$D$7,VLOOKUP($A875,' Taxi out times'!$B$1072:$C$1692, 2, 0)*60)</f>
        <v>970.88305489260142</v>
      </c>
      <c r="E875" s="30">
        <f>IF(ISNA(VLOOKUP($A875,' Taxi out times'!$B$1693:$C$2329, 2, 0)), 'ICAO LTO Cycle times'!$D$7,VLOOKUP($A875,' Taxi out times'!$B$1693:$C$2329, 2, 0)*60)</f>
        <v>861.16751269035535</v>
      </c>
      <c r="F875" s="30">
        <f>IF(ISNA(VLOOKUP($A875,' Taxi out times'!$B$2330:$C$2997, 2, 0)), 'ICAO LTO Cycle times'!$D$7,VLOOKUP($A875,' Taxi out times'!$B$2330:$C$2997, 2, 0)*60)</f>
        <v>758.71508379888269</v>
      </c>
      <c r="G875" s="30">
        <f>IF(ISNA(VLOOKUP($A875,' Taxi out times'!$B$2998:$C$3661, 2, 0)), 'ICAO LTO Cycle times'!$D$7,VLOOKUP($A875,' Taxi out times'!$B$2998:$C$3661, 2, 0)*60)</f>
        <v>769.1364902506964</v>
      </c>
      <c r="H875" s="30">
        <f>IF(ISNA(VLOOKUP($A875,' Taxi out times'!$B$3662:$C$4362, 2, 0)), 'ICAO LTO Cycle times'!$D$7,VLOOKUP($A875,' Taxi out times'!$B$3662:$C$4362, 2, 0)*60)</f>
        <v>765.33333333333337</v>
      </c>
      <c r="I875" s="30">
        <f>IF(ISNA(VLOOKUP($A875,' Taxi out times'!$B$4363:$C$5052, 2, 0)), 'ICAO LTO Cycle times'!$D$7,VLOOKUP($A875,' Taxi out times'!$B$4363:$C$5052, 2, 0)*60)</f>
        <v>778.46153846153845</v>
      </c>
      <c r="J875" s="30">
        <f>IF(ISNA(VLOOKUP($A875,' Taxi out times'!$B$5053:$C$5713, 2, 0)), 'ICAO LTO Cycle times'!$D$7,VLOOKUP($A875,' Taxi out times'!$B$5053:$C$5713, 2, 0)*60)</f>
        <v>860.24767801857581</v>
      </c>
      <c r="K875" s="30">
        <f>IF(ISNA(VLOOKUP($A875,' Taxi out times'!$B$5714:$C$6466, 2, 0)), 'ICAO LTO Cycle times'!$D$7,VLOOKUP($A875,' Taxi out times'!$B$5713:$C$6466, 2, 0)*60)</f>
        <v>930.366598778004</v>
      </c>
      <c r="L875" s="30">
        <f>IF(ISNA(VLOOKUP($A875,' Taxi out times'!$B$6467:$C$7195, 2, 0)), 'ICAO LTO Cycle times'!$D$7,VLOOKUP($A875,' Taxi out times'!$B$6467:$C$7195, 2, 0)*60)</f>
        <v>1097.6544943820224</v>
      </c>
      <c r="M875" s="30">
        <f>IF(ISNA(VLOOKUP($A875,'Taxi in times'!$B$2:$C$483, 2, 0)), 'ICAO LTO Cycle times'!$D$8,VLOOKUP($A875,'Taxi in times'!$B$2:$C$483, 2, 0)*60)</f>
        <v>473.90163934426232</v>
      </c>
      <c r="N875" s="30">
        <f>IF(ISNA(VLOOKUP($A875,'Taxi in times'!$B$483:$C$1074, 2, 0)), 'ICAO LTO Cycle times'!$D$8,VLOOKUP($A875,'Taxi in times'!$B$483:$C$1074, 2, 0)*60)</f>
        <v>442.65193370165741</v>
      </c>
      <c r="O875" s="30">
        <f>IF(ISNA(VLOOKUP($A875,'Taxi in times'!$B$1074:$C$1700, 2, 0)), 'ICAO LTO Cycle times'!$D$8,VLOOKUP($A875,'Taxi in times'!$B$1074:$C$1700, 2, 0)*60)</f>
        <v>486.49484536082474</v>
      </c>
      <c r="P875" s="30">
        <f>IF(ISNA(VLOOKUP($A875,'Taxi in times'!$B$1700:$C$2346, 2, 0)), 'ICAO LTO Cycle times'!$D$8,VLOOKUP($A875,'Taxi in times'!$B$1700:$C$2346, 2, 0)*60)</f>
        <v>378.01652892561981</v>
      </c>
      <c r="Q875" s="30">
        <f>IF(ISNA(VLOOKUP($A875,'Taxi in times'!$B$2346:$C$3020, 2, 0)), 'ICAO LTO Cycle times'!$D$8,VLOOKUP($A875,'Taxi in times'!$B$2346:$C$3020, 2, 0)*60)</f>
        <v>368</v>
      </c>
      <c r="R875" s="30">
        <f>IF(ISNA(VLOOKUP($A875,'Taxi in times'!$B$3020:$C$3684, 2, 0)), 'ICAO LTO Cycle times'!$D$8,VLOOKUP($A875,'Taxi in times'!$B$3020:$C$3684, 2, 0)*60)</f>
        <v>361.49584487534628</v>
      </c>
      <c r="S875" s="30">
        <f>IF(ISNA(VLOOKUP($A875,'Taxi in times'!$B$3684:$C$4389, 2, 0)), 'ICAO LTO Cycle times'!$D$8,VLOOKUP($A875,'Taxi in times'!$B$3684:$C$4389, 2, 0)*60)</f>
        <v>358.84297520661153</v>
      </c>
      <c r="T875" s="30">
        <f>IF(ISNA(VLOOKUP($A875,'Taxi in times'!$B$4389:$C$5084, 2, 0)), 'ICAO LTO Cycle times'!$D$8,VLOOKUP($A875,'Taxi in times'!$B$4389:$C$5084, 2, 0)*60)</f>
        <v>398.25192802056557</v>
      </c>
      <c r="U875" s="30">
        <f>IF(ISNA(VLOOKUP($A875,'Taxi in times'!$B$5085:$C$5749, 2, 0)), 'ICAO LTO Cycle times'!$D$8,VLOOKUP($A875,'Taxi in times'!$B$5085:$C$5749, 2, 0)*60)</f>
        <v>439.75155279503105</v>
      </c>
      <c r="V875" s="30">
        <f>IF(ISNA(VLOOKUP($A875,'Taxi in times'!$B$5750:$C$6509, 2, 0)), 'ICAO LTO Cycle times'!$D$8,VLOOKUP($A875,'Taxi in times'!$B$5750:$C$6509, 2, 0)*60)</f>
        <v>443.56923076923078</v>
      </c>
      <c r="W875" s="30">
        <f>IF(ISNA(VLOOKUP($A875,'Taxi in times'!$B$6510:$C$7239, 2, 0)), 'ICAO LTO Cycle times'!$D$8,VLOOKUP($A875,'Taxi in times'!$B$6510:$C$7239, 2, 0)*60)</f>
        <v>545.42756183745587</v>
      </c>
    </row>
    <row r="876" spans="1:23">
      <c r="A876" s="1" t="s">
        <v>1025</v>
      </c>
      <c r="B876" s="30">
        <f>IF(ISNA(VLOOKUP($A876,' Taxi out times'!$B$2:$C$483, 2, 0)), 'ICAO LTO Cycle times'!$D$7,VLOOKUP($A876,' Taxi out times'!$B$2:$C$483, 2, 0)*60)</f>
        <v>1173.8532110091744</v>
      </c>
      <c r="C876" s="30">
        <f>IF(ISNA(VLOOKUP($A876,' Taxi out times'!$B$484:$C$1071, 2, 0)), 'ICAO LTO Cycle times'!$D$7,VLOOKUP($A876,' Taxi out times'!$B$484:$C$1071, 2, 0)*60)</f>
        <v>1176.1626694473409</v>
      </c>
      <c r="D876" s="30">
        <f>IF(ISNA(VLOOKUP($A876,' Taxi out times'!$B$1072:$C$1692, 2, 0)), 'ICAO LTO Cycle times'!$D$7,VLOOKUP($A876,' Taxi out times'!$B$1072:$C$1692, 2, 0)*60)</f>
        <v>1191.2328767123286</v>
      </c>
      <c r="E876" s="30">
        <f>IF(ISNA(VLOOKUP($A876,' Taxi out times'!$B$1693:$C$2329, 2, 0)), 'ICAO LTO Cycle times'!$D$7,VLOOKUP($A876,' Taxi out times'!$B$1693:$C$2329, 2, 0)*60)</f>
        <v>1126.4229523368811</v>
      </c>
      <c r="F876" s="30">
        <f>IF(ISNA(VLOOKUP($A876,' Taxi out times'!$B$2330:$C$2997, 2, 0)), 'ICAO LTO Cycle times'!$D$7,VLOOKUP($A876,' Taxi out times'!$B$2330:$C$2997, 2, 0)*60)</f>
        <v>1105.1935193519353</v>
      </c>
      <c r="G876" s="30">
        <f>IF(ISNA(VLOOKUP($A876,' Taxi out times'!$B$2998:$C$3661, 2, 0)), 'ICAO LTO Cycle times'!$D$7,VLOOKUP($A876,' Taxi out times'!$B$2998:$C$3661, 2, 0)*60)</f>
        <v>1114.5089081772499</v>
      </c>
      <c r="H876" s="30">
        <f>IF(ISNA(VLOOKUP($A876,' Taxi out times'!$B$3662:$C$4362, 2, 0)), 'ICAO LTO Cycle times'!$D$7,VLOOKUP($A876,' Taxi out times'!$B$3662:$C$4362, 2, 0)*60)</f>
        <v>1093.2829618435965</v>
      </c>
      <c r="I876" s="30">
        <f>IF(ISNA(VLOOKUP($A876,' Taxi out times'!$B$4363:$C$5052, 2, 0)), 'ICAO LTO Cycle times'!$D$7,VLOOKUP($A876,' Taxi out times'!$B$4363:$C$5052, 2, 0)*60)</f>
        <v>1062.0902090209022</v>
      </c>
      <c r="J876" s="30">
        <f>IF(ISNA(VLOOKUP($A876,' Taxi out times'!$B$5053:$C$5713, 2, 0)), 'ICAO LTO Cycle times'!$D$7,VLOOKUP($A876,' Taxi out times'!$B$5053:$C$5713, 2, 0)*60)</f>
        <v>1063.8</v>
      </c>
      <c r="K876" s="30">
        <f>IF(ISNA(VLOOKUP($A876,' Taxi out times'!$B$5714:$C$6466, 2, 0)), 'ICAO LTO Cycle times'!$D$7,VLOOKUP($A876,' Taxi out times'!$B$5713:$C$6466, 2, 0)*60)</f>
        <v>1065.3074433656957</v>
      </c>
      <c r="L876" s="30">
        <f>IF(ISNA(VLOOKUP($A876,' Taxi out times'!$B$6467:$C$7195, 2, 0)), 'ICAO LTO Cycle times'!$D$7,VLOOKUP($A876,' Taxi out times'!$B$6467:$C$7195, 2, 0)*60)</f>
        <v>1110.3351955307262</v>
      </c>
      <c r="M876" s="30">
        <f>IF(ISNA(VLOOKUP($A876,'Taxi in times'!$B$2:$C$483, 2, 0)), 'ICAO LTO Cycle times'!$D$8,VLOOKUP($A876,'Taxi in times'!$B$2:$C$483, 2, 0)*60)</f>
        <v>423.46528228423102</v>
      </c>
      <c r="N876" s="30">
        <f>IF(ISNA(VLOOKUP($A876,'Taxi in times'!$B$483:$C$1074, 2, 0)), 'ICAO LTO Cycle times'!$D$8,VLOOKUP($A876,'Taxi in times'!$B$483:$C$1074, 2, 0)*60)</f>
        <v>407.63881681370003</v>
      </c>
      <c r="O876" s="30">
        <f>IF(ISNA(VLOOKUP($A876,'Taxi in times'!$B$1074:$C$1700, 2, 0)), 'ICAO LTO Cycle times'!$D$8,VLOOKUP($A876,'Taxi in times'!$B$1074:$C$1700, 2, 0)*60)</f>
        <v>403.22388059701495</v>
      </c>
      <c r="P876" s="30">
        <f>IF(ISNA(VLOOKUP($A876,'Taxi in times'!$B$1700:$C$2346, 2, 0)), 'ICAO LTO Cycle times'!$D$8,VLOOKUP($A876,'Taxi in times'!$B$1700:$C$2346, 2, 0)*60)</f>
        <v>387.38836265223279</v>
      </c>
      <c r="Q876" s="30">
        <f>IF(ISNA(VLOOKUP($A876,'Taxi in times'!$B$2346:$C$3020, 2, 0)), 'ICAO LTO Cycle times'!$D$8,VLOOKUP($A876,'Taxi in times'!$B$2346:$C$3020, 2, 0)*60)</f>
        <v>399.2</v>
      </c>
      <c r="R876" s="30">
        <f>IF(ISNA(VLOOKUP($A876,'Taxi in times'!$B$3020:$C$3684, 2, 0)), 'ICAO LTO Cycle times'!$D$8,VLOOKUP($A876,'Taxi in times'!$B$3020:$C$3684, 2, 0)*60)</f>
        <v>393.42736248236957</v>
      </c>
      <c r="S876" s="30">
        <f>IF(ISNA(VLOOKUP($A876,'Taxi in times'!$B$3684:$C$4389, 2, 0)), 'ICAO LTO Cycle times'!$D$8,VLOOKUP($A876,'Taxi in times'!$B$3684:$C$4389, 2, 0)*60)</f>
        <v>430.0584368151936</v>
      </c>
      <c r="T876" s="30">
        <f>IF(ISNA(VLOOKUP($A876,'Taxi in times'!$B$4389:$C$5084, 2, 0)), 'ICAO LTO Cycle times'!$D$8,VLOOKUP($A876,'Taxi in times'!$B$4389:$C$5084, 2, 0)*60)</f>
        <v>452.12548466690163</v>
      </c>
      <c r="U876" s="30">
        <f>IF(ISNA(VLOOKUP($A876,'Taxi in times'!$B$5085:$C$5749, 2, 0)), 'ICAO LTO Cycle times'!$D$8,VLOOKUP($A876,'Taxi in times'!$B$5085:$C$5749, 2, 0)*60)</f>
        <v>455.30526315789473</v>
      </c>
      <c r="V876" s="30">
        <f>IF(ISNA(VLOOKUP($A876,'Taxi in times'!$B$5750:$C$6509, 2, 0)), 'ICAO LTO Cycle times'!$D$8,VLOOKUP($A876,'Taxi in times'!$B$5750:$C$6509, 2, 0)*60)</f>
        <v>450.23605150214593</v>
      </c>
      <c r="W876" s="30">
        <f>IF(ISNA(VLOOKUP($A876,'Taxi in times'!$B$6510:$C$7239, 2, 0)), 'ICAO LTO Cycle times'!$D$8,VLOOKUP($A876,'Taxi in times'!$B$6510:$C$7239, 2, 0)*60)</f>
        <v>465.69230769230768</v>
      </c>
    </row>
    <row r="877" spans="1:23">
      <c r="A877" s="1" t="s">
        <v>1026</v>
      </c>
      <c r="B877" s="30">
        <f>IF(ISNA(VLOOKUP($A877,' Taxi out times'!$B$2:$C$483, 2, 0)), 'ICAO LTO Cycle times'!$D$7,VLOOKUP($A877,' Taxi out times'!$B$2:$C$483, 2, 0)*60)</f>
        <v>1529.7707865168541</v>
      </c>
      <c r="C877" s="30">
        <f>IF(ISNA(VLOOKUP($A877,' Taxi out times'!$B$484:$C$1071, 2, 0)), 'ICAO LTO Cycle times'!$D$7,VLOOKUP($A877,' Taxi out times'!$B$484:$C$1071, 2, 0)*60)</f>
        <v>1502.6046221111806</v>
      </c>
      <c r="D877" s="30">
        <f>IF(ISNA(VLOOKUP($A877,' Taxi out times'!$B$1072:$C$1692, 2, 0)), 'ICAO LTO Cycle times'!$D$7,VLOOKUP($A877,' Taxi out times'!$B$1072:$C$1692, 2, 0)*60)</f>
        <v>1614.5438596491229</v>
      </c>
      <c r="E877" s="30">
        <f>IF(ISNA(VLOOKUP($A877,' Taxi out times'!$B$1693:$C$2329, 2, 0)), 'ICAO LTO Cycle times'!$D$7,VLOOKUP($A877,' Taxi out times'!$B$1693:$C$2329, 2, 0)*60)</f>
        <v>1353.1561822125814</v>
      </c>
      <c r="F877" s="30">
        <f>IF(ISNA(VLOOKUP($A877,' Taxi out times'!$B$2330:$C$2997, 2, 0)), 'ICAO LTO Cycle times'!$D$7,VLOOKUP($A877,' Taxi out times'!$B$2330:$C$2997, 2, 0)*60)</f>
        <v>1345.1630941286114</v>
      </c>
      <c r="G877" s="30">
        <f>IF(ISNA(VLOOKUP($A877,' Taxi out times'!$B$2998:$C$3661, 2, 0)), 'ICAO LTO Cycle times'!$D$7,VLOOKUP($A877,' Taxi out times'!$B$2998:$C$3661, 2, 0)*60)</f>
        <v>1454.3694267515923</v>
      </c>
      <c r="H877" s="30">
        <f>IF(ISNA(VLOOKUP($A877,' Taxi out times'!$B$3662:$C$4362, 2, 0)), 'ICAO LTO Cycle times'!$D$7,VLOOKUP($A877,' Taxi out times'!$B$3662:$C$4362, 2, 0)*60)</f>
        <v>1501.1248918373233</v>
      </c>
      <c r="I877" s="30">
        <f>IF(ISNA(VLOOKUP($A877,' Taxi out times'!$B$4363:$C$5052, 2, 0)), 'ICAO LTO Cycle times'!$D$7,VLOOKUP($A877,' Taxi out times'!$B$4363:$C$5052, 2, 0)*60)</f>
        <v>1550.7155773701886</v>
      </c>
      <c r="J877" s="30">
        <f>IF(ISNA(VLOOKUP($A877,' Taxi out times'!$B$5053:$C$5713, 2, 0)), 'ICAO LTO Cycle times'!$D$7,VLOOKUP($A877,' Taxi out times'!$B$5053:$C$5713, 2, 0)*60)</f>
        <v>1569.4233324475153</v>
      </c>
      <c r="K877" s="30">
        <f>IF(ISNA(VLOOKUP($A877,' Taxi out times'!$B$5714:$C$6466, 2, 0)), 'ICAO LTO Cycle times'!$D$7,VLOOKUP($A877,' Taxi out times'!$B$5713:$C$6466, 2, 0)*60)</f>
        <v>1468.0812013348163</v>
      </c>
      <c r="L877" s="30">
        <f>IF(ISNA(VLOOKUP($A877,' Taxi out times'!$B$6467:$C$7195, 2, 0)), 'ICAO LTO Cycle times'!$D$7,VLOOKUP($A877,' Taxi out times'!$B$6467:$C$7195, 2, 0)*60)</f>
        <v>1639.6033235057625</v>
      </c>
      <c r="M877" s="30">
        <f>IF(ISNA(VLOOKUP($A877,'Taxi in times'!$B$2:$C$483, 2, 0)), 'ICAO LTO Cycle times'!$D$8,VLOOKUP($A877,'Taxi in times'!$B$2:$C$483, 2, 0)*60)</f>
        <v>460.82055906221825</v>
      </c>
      <c r="N877" s="30">
        <f>IF(ISNA(VLOOKUP($A877,'Taxi in times'!$B$483:$C$1074, 2, 0)), 'ICAO LTO Cycle times'!$D$8,VLOOKUP($A877,'Taxi in times'!$B$483:$C$1074, 2, 0)*60)</f>
        <v>577.32120451693856</v>
      </c>
      <c r="O877" s="30">
        <f>IF(ISNA(VLOOKUP($A877,'Taxi in times'!$B$1074:$C$1700, 2, 0)), 'ICAO LTO Cycle times'!$D$8,VLOOKUP($A877,'Taxi in times'!$B$1074:$C$1700, 2, 0)*60)</f>
        <v>581.0184372256366</v>
      </c>
      <c r="P877" s="30">
        <f>IF(ISNA(VLOOKUP($A877,'Taxi in times'!$B$1700:$C$2346, 2, 0)), 'ICAO LTO Cycle times'!$D$8,VLOOKUP($A877,'Taxi in times'!$B$1700:$C$2346, 2, 0)*60)</f>
        <v>618.72455902306649</v>
      </c>
      <c r="Q877" s="30">
        <f>IF(ISNA(VLOOKUP($A877,'Taxi in times'!$B$2346:$C$3020, 2, 0)), 'ICAO LTO Cycle times'!$D$8,VLOOKUP($A877,'Taxi in times'!$B$2346:$C$3020, 2, 0)*60)</f>
        <v>488.48898541731307</v>
      </c>
      <c r="R877" s="30">
        <f>IF(ISNA(VLOOKUP($A877,'Taxi in times'!$B$3020:$C$3684, 2, 0)), 'ICAO LTO Cycle times'!$D$8,VLOOKUP($A877,'Taxi in times'!$B$3020:$C$3684, 2, 0)*60)</f>
        <v>569.75938402309919</v>
      </c>
      <c r="S877" s="30">
        <f>IF(ISNA(VLOOKUP($A877,'Taxi in times'!$B$3684:$C$4389, 2, 0)), 'ICAO LTO Cycle times'!$D$8,VLOOKUP($A877,'Taxi in times'!$B$3684:$C$4389, 2, 0)*60)</f>
        <v>565.17701683110852</v>
      </c>
      <c r="T877" s="30">
        <f>IF(ISNA(VLOOKUP($A877,'Taxi in times'!$B$4389:$C$5084, 2, 0)), 'ICAO LTO Cycle times'!$D$8,VLOOKUP($A877,'Taxi in times'!$B$4389:$C$5084, 2, 0)*60)</f>
        <v>577.82676348547716</v>
      </c>
      <c r="U877" s="30">
        <f>IF(ISNA(VLOOKUP($A877,'Taxi in times'!$B$5085:$C$5749, 2, 0)), 'ICAO LTO Cycle times'!$D$8,VLOOKUP($A877,'Taxi in times'!$B$5085:$C$5749, 2, 0)*60)</f>
        <v>607.98399999999992</v>
      </c>
      <c r="V877" s="30">
        <f>IF(ISNA(VLOOKUP($A877,'Taxi in times'!$B$5750:$C$6509, 2, 0)), 'ICAO LTO Cycle times'!$D$8,VLOOKUP($A877,'Taxi in times'!$B$5750:$C$6509, 2, 0)*60)</f>
        <v>607.29549248747912</v>
      </c>
      <c r="W877" s="30">
        <f>IF(ISNA(VLOOKUP($A877,'Taxi in times'!$B$6510:$C$7239, 2, 0)), 'ICAO LTO Cycle times'!$D$8,VLOOKUP($A877,'Taxi in times'!$B$6510:$C$7239, 2, 0)*60)</f>
        <v>608.90913964084689</v>
      </c>
    </row>
    <row r="878" spans="1:23">
      <c r="A878" t="s">
        <v>1027</v>
      </c>
      <c r="B878" s="30">
        <f>IF(ISNA(VLOOKUP($A878,' Taxi out times'!$B$2:$C$483, 2, 0)), 'ICAO LTO Cycle times'!$D$7,VLOOKUP($A878,' Taxi out times'!$B$2:$C$483, 2, 0)*60)</f>
        <v>1146.1467889908258</v>
      </c>
      <c r="C878" s="30">
        <f>IF(ISNA(VLOOKUP($A878,' Taxi out times'!$B$484:$C$1071, 2, 0)), 'ICAO LTO Cycle times'!$D$7,VLOOKUP($A878,' Taxi out times'!$B$484:$C$1071, 2, 0)*60)</f>
        <v>1056.0754716981132</v>
      </c>
      <c r="D878" s="30">
        <f>IF(ISNA(VLOOKUP($A878,' Taxi out times'!$B$1072:$C$1692, 2, 0)), 'ICAO LTO Cycle times'!$D$7,VLOOKUP($A878,' Taxi out times'!$B$1072:$C$1692, 2, 0)*60)</f>
        <v>1074.4736842105265</v>
      </c>
      <c r="E878" s="30">
        <f>IF(ISNA(VLOOKUP($A878,' Taxi out times'!$B$1693:$C$2329, 2, 0)), 'ICAO LTO Cycle times'!$D$7,VLOOKUP($A878,' Taxi out times'!$B$1693:$C$2329, 2, 0)*60)</f>
        <v>1102.5</v>
      </c>
      <c r="F878" s="30">
        <f>IF(ISNA(VLOOKUP($A878,' Taxi out times'!$B$2330:$C$2997, 2, 0)), 'ICAO LTO Cycle times'!$D$7,VLOOKUP($A878,' Taxi out times'!$B$2330:$C$2997, 2, 0)*60)</f>
        <v>1067.967032967033</v>
      </c>
      <c r="G878" s="30">
        <f>IF(ISNA(VLOOKUP($A878,' Taxi out times'!$B$2998:$C$3661, 2, 0)), 'ICAO LTO Cycle times'!$D$7,VLOOKUP($A878,' Taxi out times'!$B$2998:$C$3661, 2, 0)*60)</f>
        <v>1155.2</v>
      </c>
      <c r="H878" s="30">
        <f>IF(ISNA(VLOOKUP($A878,' Taxi out times'!$B$3662:$C$4362, 2, 0)), 'ICAO LTO Cycle times'!$D$7,VLOOKUP($A878,' Taxi out times'!$B$3662:$C$4362, 2, 0)*60)</f>
        <v>1267.0886075949368</v>
      </c>
      <c r="I878" s="30">
        <f>IF(ISNA(VLOOKUP($A878,' Taxi out times'!$B$4363:$C$5052, 2, 0)), 'ICAO LTO Cycle times'!$D$7,VLOOKUP($A878,' Taxi out times'!$B$4363:$C$5052, 2, 0)*60)</f>
        <v>1354.4217687074831</v>
      </c>
      <c r="J878" s="30">
        <f>IF(ISNA(VLOOKUP($A878,' Taxi out times'!$B$5053:$C$5713, 2, 0)), 'ICAO LTO Cycle times'!$D$7,VLOOKUP($A878,' Taxi out times'!$B$5053:$C$5713, 2, 0)*60)</f>
        <v>1482.1124361158431</v>
      </c>
      <c r="K878" s="30">
        <f>IF(ISNA(VLOOKUP($A878,' Taxi out times'!$B$5714:$C$6466, 2, 0)), 'ICAO LTO Cycle times'!$D$7,VLOOKUP($A878,' Taxi out times'!$B$5713:$C$6466, 2, 0)*60)</f>
        <v>1486.1041292639138</v>
      </c>
      <c r="L878" s="30">
        <f>IF(ISNA(VLOOKUP($A878,' Taxi out times'!$B$6467:$C$7195, 2, 0)), 'ICAO LTO Cycle times'!$D$7,VLOOKUP($A878,' Taxi out times'!$B$6467:$C$7195, 2, 0)*60)</f>
        <v>1675.1196172248804</v>
      </c>
      <c r="M878" s="30">
        <f>IF(ISNA(VLOOKUP($A878,'Taxi in times'!$B$2:$C$483, 2, 0)), 'ICAO LTO Cycle times'!$D$8,VLOOKUP($A878,'Taxi in times'!$B$2:$C$483, 2, 0)*60)</f>
        <v>425.63944530046223</v>
      </c>
      <c r="N878" s="30">
        <f>IF(ISNA(VLOOKUP($A878,'Taxi in times'!$B$483:$C$1074, 2, 0)), 'ICAO LTO Cycle times'!$D$8,VLOOKUP($A878,'Taxi in times'!$B$483:$C$1074, 2, 0)*60)</f>
        <v>468.0299251870324</v>
      </c>
      <c r="O878" s="30">
        <f>IF(ISNA(VLOOKUP($A878,'Taxi in times'!$B$1074:$C$1700, 2, 0)), 'ICAO LTO Cycle times'!$D$8,VLOOKUP($A878,'Taxi in times'!$B$1074:$C$1700, 2, 0)*60)</f>
        <v>521.72872340425533</v>
      </c>
      <c r="P878" s="30">
        <f>IF(ISNA(VLOOKUP($A878,'Taxi in times'!$B$1700:$C$2346, 2, 0)), 'ICAO LTO Cycle times'!$D$8,VLOOKUP($A878,'Taxi in times'!$B$1700:$C$2346, 2, 0)*60)</f>
        <v>447.69230769230768</v>
      </c>
      <c r="Q878" s="30">
        <f>IF(ISNA(VLOOKUP($A878,'Taxi in times'!$B$2346:$C$3020, 2, 0)), 'ICAO LTO Cycle times'!$D$8,VLOOKUP($A878,'Taxi in times'!$B$2346:$C$3020, 2, 0)*60)</f>
        <v>478.69209809264305</v>
      </c>
      <c r="R878" s="30">
        <f>IF(ISNA(VLOOKUP($A878,'Taxi in times'!$B$3020:$C$3684, 2, 0)), 'ICAO LTO Cycle times'!$D$8,VLOOKUP($A878,'Taxi in times'!$B$3020:$C$3684, 2, 0)*60)</f>
        <v>567.3089700996677</v>
      </c>
      <c r="S878" s="30">
        <f>IF(ISNA(VLOOKUP($A878,'Taxi in times'!$B$3684:$C$4389, 2, 0)), 'ICAO LTO Cycle times'!$D$8,VLOOKUP($A878,'Taxi in times'!$B$3684:$C$4389, 2, 0)*60)</f>
        <v>631.82608695652175</v>
      </c>
      <c r="T878" s="30">
        <f>IF(ISNA(VLOOKUP($A878,'Taxi in times'!$B$4389:$C$5084, 2, 0)), 'ICAO LTO Cycle times'!$D$8,VLOOKUP($A878,'Taxi in times'!$B$4389:$C$5084, 2, 0)*60)</f>
        <v>641.72727272727275</v>
      </c>
      <c r="U878" s="30">
        <f>IF(ISNA(VLOOKUP($A878,'Taxi in times'!$B$5085:$C$5749, 2, 0)), 'ICAO LTO Cycle times'!$D$8,VLOOKUP($A878,'Taxi in times'!$B$5085:$C$5749, 2, 0)*60)</f>
        <v>663.66723259762307</v>
      </c>
      <c r="V878" s="30">
        <f>IF(ISNA(VLOOKUP($A878,'Taxi in times'!$B$5750:$C$6509, 2, 0)), 'ICAO LTO Cycle times'!$D$8,VLOOKUP($A878,'Taxi in times'!$B$5750:$C$6509, 2, 0)*60)</f>
        <v>668.28318584070792</v>
      </c>
      <c r="W878" s="30">
        <f>IF(ISNA(VLOOKUP($A878,'Taxi in times'!$B$6510:$C$7239, 2, 0)), 'ICAO LTO Cycle times'!$D$8,VLOOKUP($A878,'Taxi in times'!$B$6510:$C$7239, 2, 0)*60)</f>
        <v>760.51446945337625</v>
      </c>
    </row>
    <row r="879" spans="1:23">
      <c r="A879" t="s">
        <v>1318</v>
      </c>
      <c r="B879" s="30">
        <f>IF(ISNA(VLOOKUP($A879,' Taxi out times'!$B$2:$C$483, 2, 0)), 'ICAO LTO Cycle times'!$D$7,VLOOKUP($A879,' Taxi out times'!$B$2:$C$483, 2, 0)*60)</f>
        <v>1140</v>
      </c>
      <c r="C879" s="30">
        <f>IF(ISNA(VLOOKUP($A879,' Taxi out times'!$B$484:$C$1071, 2, 0)), 'ICAO LTO Cycle times'!$D$7,VLOOKUP($A879,' Taxi out times'!$B$484:$C$1071, 2, 0)*60)</f>
        <v>1140</v>
      </c>
      <c r="D879" s="30">
        <f>IF(ISNA(VLOOKUP($A879,' Taxi out times'!$B$1072:$C$1692, 2, 0)), 'ICAO LTO Cycle times'!$D$7,VLOOKUP($A879,' Taxi out times'!$B$1072:$C$1692, 2, 0)*60)</f>
        <v>1140</v>
      </c>
      <c r="E879" s="30">
        <f>IF(ISNA(VLOOKUP($A879,' Taxi out times'!$B$1693:$C$2329, 2, 0)), 'ICAO LTO Cycle times'!$D$7,VLOOKUP($A879,' Taxi out times'!$B$1693:$C$2329, 2, 0)*60)</f>
        <v>1140</v>
      </c>
      <c r="F879" s="30">
        <f>IF(ISNA(VLOOKUP($A879,' Taxi out times'!$B$2330:$C$2997, 2, 0)), 'ICAO LTO Cycle times'!$D$7,VLOOKUP($A879,' Taxi out times'!$B$2330:$C$2997, 2, 0)*60)</f>
        <v>1140</v>
      </c>
      <c r="G879" s="30">
        <f>IF(ISNA(VLOOKUP($A879,' Taxi out times'!$B$2998:$C$3661, 2, 0)), 'ICAO LTO Cycle times'!$D$7,VLOOKUP($A879,' Taxi out times'!$B$2998:$C$3661, 2, 0)*60)</f>
        <v>1140</v>
      </c>
      <c r="H879" s="30">
        <f>IF(ISNA(VLOOKUP($A879,' Taxi out times'!$B$3662:$C$4362, 2, 0)), 'ICAO LTO Cycle times'!$D$7,VLOOKUP($A879,' Taxi out times'!$B$3662:$C$4362, 2, 0)*60)</f>
        <v>1140</v>
      </c>
      <c r="I879" s="30">
        <f>IF(ISNA(VLOOKUP($A879,' Taxi out times'!$B$4363:$C$5052, 2, 0)), 'ICAO LTO Cycle times'!$D$7,VLOOKUP($A879,' Taxi out times'!$B$4363:$C$5052, 2, 0)*60)</f>
        <v>1140</v>
      </c>
      <c r="J879" s="30">
        <f>IF(ISNA(VLOOKUP($A879,' Taxi out times'!$B$5053:$C$5713, 2, 0)), 'ICAO LTO Cycle times'!$D$7,VLOOKUP($A879,' Taxi out times'!$B$5053:$C$5713, 2, 0)*60)</f>
        <v>1140</v>
      </c>
      <c r="K879" s="30">
        <f>IF(ISNA(VLOOKUP($A879,' Taxi out times'!$B$5714:$C$6466, 2, 0)), 'ICAO LTO Cycle times'!$D$7,VLOOKUP($A879,' Taxi out times'!$B$5713:$C$6466, 2, 0)*60)</f>
        <v>1040.9638554216867</v>
      </c>
      <c r="L879" s="30">
        <f>IF(ISNA(VLOOKUP($A879,' Taxi out times'!$B$6467:$C$7195, 2, 0)), 'ICAO LTO Cycle times'!$D$7,VLOOKUP($A879,' Taxi out times'!$B$6467:$C$7195, 2, 0)*60)</f>
        <v>1408.421052631579</v>
      </c>
      <c r="M879" s="30">
        <f>IF(ISNA(VLOOKUP($A879,'Taxi in times'!$B$2:$C$483, 2, 0)), 'ICAO LTO Cycle times'!$D$8,VLOOKUP($A879,'Taxi in times'!$B$2:$C$483, 2, 0)*60)</f>
        <v>420</v>
      </c>
      <c r="N879" s="30">
        <f>IF(ISNA(VLOOKUP($A879,'Taxi in times'!$B$483:$C$1074, 2, 0)), 'ICAO LTO Cycle times'!$D$8,VLOOKUP($A879,'Taxi in times'!$B$483:$C$1074, 2, 0)*60)</f>
        <v>420</v>
      </c>
      <c r="O879" s="30">
        <f>IF(ISNA(VLOOKUP($A879,'Taxi in times'!$B$1074:$C$1700, 2, 0)), 'ICAO LTO Cycle times'!$D$8,VLOOKUP($A879,'Taxi in times'!$B$1074:$C$1700, 2, 0)*60)</f>
        <v>420</v>
      </c>
      <c r="P879" s="30">
        <f>IF(ISNA(VLOOKUP($A879,'Taxi in times'!$B$1700:$C$2346, 2, 0)), 'ICAO LTO Cycle times'!$D$8,VLOOKUP($A879,'Taxi in times'!$B$1700:$C$2346, 2, 0)*60)</f>
        <v>420</v>
      </c>
      <c r="Q879" s="30">
        <f>IF(ISNA(VLOOKUP($A879,'Taxi in times'!$B$2346:$C$3020, 2, 0)), 'ICAO LTO Cycle times'!$D$8,VLOOKUP($A879,'Taxi in times'!$B$2346:$C$3020, 2, 0)*60)</f>
        <v>420</v>
      </c>
      <c r="R879" s="30">
        <f>IF(ISNA(VLOOKUP($A879,'Taxi in times'!$B$3020:$C$3684, 2, 0)), 'ICAO LTO Cycle times'!$D$8,VLOOKUP($A879,'Taxi in times'!$B$3020:$C$3684, 2, 0)*60)</f>
        <v>420</v>
      </c>
      <c r="S879" s="30">
        <f>IF(ISNA(VLOOKUP($A879,'Taxi in times'!$B$3684:$C$4389, 2, 0)), 'ICAO LTO Cycle times'!$D$8,VLOOKUP($A879,'Taxi in times'!$B$3684:$C$4389, 2, 0)*60)</f>
        <v>420</v>
      </c>
      <c r="T879" s="30">
        <f>IF(ISNA(VLOOKUP($A879,'Taxi in times'!$B$4389:$C$5084, 2, 0)), 'ICAO LTO Cycle times'!$D$8,VLOOKUP($A879,'Taxi in times'!$B$4389:$C$5084, 2, 0)*60)</f>
        <v>420</v>
      </c>
      <c r="U879" s="30">
        <f>IF(ISNA(VLOOKUP($A879,'Taxi in times'!$B$5085:$C$5749, 2, 0)), 'ICAO LTO Cycle times'!$D$8,VLOOKUP($A879,'Taxi in times'!$B$5085:$C$5749, 2, 0)*60)</f>
        <v>420</v>
      </c>
      <c r="V879" s="30">
        <f>IF(ISNA(VLOOKUP($A879,'Taxi in times'!$B$5750:$C$6509, 2, 0)), 'ICAO LTO Cycle times'!$D$8,VLOOKUP($A879,'Taxi in times'!$B$5750:$C$6509, 2, 0)*60)</f>
        <v>498.35294117647061</v>
      </c>
      <c r="W879" s="30">
        <f>IF(ISNA(VLOOKUP($A879,'Taxi in times'!$B$6510:$C$7239, 2, 0)), 'ICAO LTO Cycle times'!$D$8,VLOOKUP($A879,'Taxi in times'!$B$6510:$C$7239, 2, 0)*60)</f>
        <v>480</v>
      </c>
    </row>
    <row r="880" spans="1:23">
      <c r="A880" t="s">
        <v>1319</v>
      </c>
      <c r="B880" s="30">
        <f>IF(ISNA(VLOOKUP($A880,' Taxi out times'!$B$2:$C$483, 2, 0)), 'ICAO LTO Cycle times'!$D$7,VLOOKUP($A880,' Taxi out times'!$B$2:$C$483, 2, 0)*60)</f>
        <v>1140</v>
      </c>
      <c r="C880" s="30">
        <f>IF(ISNA(VLOOKUP($A880,' Taxi out times'!$B$484:$C$1071, 2, 0)), 'ICAO LTO Cycle times'!$D$7,VLOOKUP($A880,' Taxi out times'!$B$484:$C$1071, 2, 0)*60)</f>
        <v>1140</v>
      </c>
      <c r="D880" s="30">
        <f>IF(ISNA(VLOOKUP($A880,' Taxi out times'!$B$1072:$C$1692, 2, 0)), 'ICAO LTO Cycle times'!$D$7,VLOOKUP($A880,' Taxi out times'!$B$1072:$C$1692, 2, 0)*60)</f>
        <v>1140</v>
      </c>
      <c r="E880" s="30">
        <f>IF(ISNA(VLOOKUP($A880,' Taxi out times'!$B$1693:$C$2329, 2, 0)), 'ICAO LTO Cycle times'!$D$7,VLOOKUP($A880,' Taxi out times'!$B$1693:$C$2329, 2, 0)*60)</f>
        <v>1140</v>
      </c>
      <c r="F880" s="30">
        <f>IF(ISNA(VLOOKUP($A880,' Taxi out times'!$B$2330:$C$2997, 2, 0)), 'ICAO LTO Cycle times'!$D$7,VLOOKUP($A880,' Taxi out times'!$B$2330:$C$2997, 2, 0)*60)</f>
        <v>1140</v>
      </c>
      <c r="G880" s="30">
        <f>IF(ISNA(VLOOKUP($A880,' Taxi out times'!$B$2998:$C$3661, 2, 0)), 'ICAO LTO Cycle times'!$D$7,VLOOKUP($A880,' Taxi out times'!$B$2998:$C$3661, 2, 0)*60)</f>
        <v>1140</v>
      </c>
      <c r="H880" s="30">
        <f>IF(ISNA(VLOOKUP($A880,' Taxi out times'!$B$3662:$C$4362, 2, 0)), 'ICAO LTO Cycle times'!$D$7,VLOOKUP($A880,' Taxi out times'!$B$3662:$C$4362, 2, 0)*60)</f>
        <v>1140</v>
      </c>
      <c r="I880" s="30">
        <f>IF(ISNA(VLOOKUP($A880,' Taxi out times'!$B$4363:$C$5052, 2, 0)), 'ICAO LTO Cycle times'!$D$7,VLOOKUP($A880,' Taxi out times'!$B$4363:$C$5052, 2, 0)*60)</f>
        <v>1140</v>
      </c>
      <c r="J880" s="30">
        <f>IF(ISNA(VLOOKUP($A880,' Taxi out times'!$B$5053:$C$5713, 2, 0)), 'ICAO LTO Cycle times'!$D$7,VLOOKUP($A880,' Taxi out times'!$B$5053:$C$5713, 2, 0)*60)</f>
        <v>1140</v>
      </c>
      <c r="K880" s="30">
        <f>IF(ISNA(VLOOKUP($A880,' Taxi out times'!$B$5714:$C$6466, 2, 0)), 'ICAO LTO Cycle times'!$D$7,VLOOKUP($A880,' Taxi out times'!$B$5713:$C$6466, 2, 0)*60)</f>
        <v>1122.2727272727273</v>
      </c>
      <c r="L880" s="30">
        <f>IF(ISNA(VLOOKUP($A880,' Taxi out times'!$B$6467:$C$7195, 2, 0)), 'ICAO LTO Cycle times'!$D$7,VLOOKUP($A880,' Taxi out times'!$B$6467:$C$7195, 2, 0)*60)</f>
        <v>1125.8426966292134</v>
      </c>
      <c r="M880" s="30">
        <f>IF(ISNA(VLOOKUP($A880,'Taxi in times'!$B$2:$C$483, 2, 0)), 'ICAO LTO Cycle times'!$D$8,VLOOKUP($A880,'Taxi in times'!$B$2:$C$483, 2, 0)*60)</f>
        <v>420</v>
      </c>
      <c r="N880" s="30">
        <f>IF(ISNA(VLOOKUP($A880,'Taxi in times'!$B$483:$C$1074, 2, 0)), 'ICAO LTO Cycle times'!$D$8,VLOOKUP($A880,'Taxi in times'!$B$483:$C$1074, 2, 0)*60)</f>
        <v>420</v>
      </c>
      <c r="O880" s="30">
        <f>IF(ISNA(VLOOKUP($A880,'Taxi in times'!$B$1074:$C$1700, 2, 0)), 'ICAO LTO Cycle times'!$D$8,VLOOKUP($A880,'Taxi in times'!$B$1074:$C$1700, 2, 0)*60)</f>
        <v>420</v>
      </c>
      <c r="P880" s="30">
        <f>IF(ISNA(VLOOKUP($A880,'Taxi in times'!$B$1700:$C$2346, 2, 0)), 'ICAO LTO Cycle times'!$D$8,VLOOKUP($A880,'Taxi in times'!$B$1700:$C$2346, 2, 0)*60)</f>
        <v>420</v>
      </c>
      <c r="Q880" s="30">
        <f>IF(ISNA(VLOOKUP($A880,'Taxi in times'!$B$2346:$C$3020, 2, 0)), 'ICAO LTO Cycle times'!$D$8,VLOOKUP($A880,'Taxi in times'!$B$2346:$C$3020, 2, 0)*60)</f>
        <v>420</v>
      </c>
      <c r="R880" s="30">
        <f>IF(ISNA(VLOOKUP($A880,'Taxi in times'!$B$3020:$C$3684, 2, 0)), 'ICAO LTO Cycle times'!$D$8,VLOOKUP($A880,'Taxi in times'!$B$3020:$C$3684, 2, 0)*60)</f>
        <v>420</v>
      </c>
      <c r="S880" s="30">
        <f>IF(ISNA(VLOOKUP($A880,'Taxi in times'!$B$3684:$C$4389, 2, 0)), 'ICAO LTO Cycle times'!$D$8,VLOOKUP($A880,'Taxi in times'!$B$3684:$C$4389, 2, 0)*60)</f>
        <v>420</v>
      </c>
      <c r="T880" s="30">
        <f>IF(ISNA(VLOOKUP($A880,'Taxi in times'!$B$4389:$C$5084, 2, 0)), 'ICAO LTO Cycle times'!$D$8,VLOOKUP($A880,'Taxi in times'!$B$4389:$C$5084, 2, 0)*60)</f>
        <v>420</v>
      </c>
      <c r="U880" s="30">
        <f>IF(ISNA(VLOOKUP($A880,'Taxi in times'!$B$5085:$C$5749, 2, 0)), 'ICAO LTO Cycle times'!$D$8,VLOOKUP($A880,'Taxi in times'!$B$5085:$C$5749, 2, 0)*60)</f>
        <v>420</v>
      </c>
      <c r="V880" s="30">
        <f>IF(ISNA(VLOOKUP($A880,'Taxi in times'!$B$5750:$C$6509, 2, 0)), 'ICAO LTO Cycle times'!$D$8,VLOOKUP($A880,'Taxi in times'!$B$5750:$C$6509, 2, 0)*60)</f>
        <v>566.51162790697674</v>
      </c>
      <c r="W880" s="30">
        <f>IF(ISNA(VLOOKUP($A880,'Taxi in times'!$B$6510:$C$7239, 2, 0)), 'ICAO LTO Cycle times'!$D$8,VLOOKUP($A880,'Taxi in times'!$B$6510:$C$7239, 2, 0)*60)</f>
        <v>519.77528089887642</v>
      </c>
    </row>
    <row r="881" spans="1:23">
      <c r="A881" t="s">
        <v>1100</v>
      </c>
      <c r="B881" s="30">
        <f>IF(ISNA(VLOOKUP($A881,' Taxi out times'!$B$2:$C$483, 2, 0)), 'ICAO LTO Cycle times'!$D$7,VLOOKUP($A881,' Taxi out times'!$B$2:$C$483, 2, 0)*60)</f>
        <v>1140</v>
      </c>
      <c r="C881" s="30">
        <f>IF(ISNA(VLOOKUP($A881,' Taxi out times'!$B$484:$C$1071, 2, 0)), 'ICAO LTO Cycle times'!$D$7,VLOOKUP($A881,' Taxi out times'!$B$484:$C$1071, 2, 0)*60)</f>
        <v>1140</v>
      </c>
      <c r="D881" s="30">
        <f>IF(ISNA(VLOOKUP($A881,' Taxi out times'!$B$1072:$C$1692, 2, 0)), 'ICAO LTO Cycle times'!$D$7,VLOOKUP($A881,' Taxi out times'!$B$1072:$C$1692, 2, 0)*60)</f>
        <v>1140</v>
      </c>
      <c r="E881" s="30">
        <f>IF(ISNA(VLOOKUP($A881,' Taxi out times'!$B$1693:$C$2329, 2, 0)), 'ICAO LTO Cycle times'!$D$7,VLOOKUP($A881,' Taxi out times'!$B$1693:$C$2329, 2, 0)*60)</f>
        <v>1140</v>
      </c>
      <c r="F881" s="30">
        <f>IF(ISNA(VLOOKUP($A881,' Taxi out times'!$B$2330:$C$2997, 2, 0)), 'ICAO LTO Cycle times'!$D$7,VLOOKUP($A881,' Taxi out times'!$B$2330:$C$2997, 2, 0)*60)</f>
        <v>1140</v>
      </c>
      <c r="G881" s="30">
        <f>IF(ISNA(VLOOKUP($A881,' Taxi out times'!$B$2998:$C$3661, 2, 0)), 'ICAO LTO Cycle times'!$D$7,VLOOKUP($A881,' Taxi out times'!$B$2998:$C$3661, 2, 0)*60)</f>
        <v>1140</v>
      </c>
      <c r="H881" s="30">
        <f>IF(ISNA(VLOOKUP($A881,' Taxi out times'!$B$3662:$C$4362, 2, 0)), 'ICAO LTO Cycle times'!$D$7,VLOOKUP($A881,' Taxi out times'!$B$3662:$C$4362, 2, 0)*60)</f>
        <v>995.89743589743603</v>
      </c>
      <c r="I881" s="30">
        <f>IF(ISNA(VLOOKUP($A881,' Taxi out times'!$B$4363:$C$5052, 2, 0)), 'ICAO LTO Cycle times'!$D$7,VLOOKUP($A881,' Taxi out times'!$B$4363:$C$5052, 2, 0)*60)</f>
        <v>1013.1081081081082</v>
      </c>
      <c r="J881" s="30">
        <f>IF(ISNA(VLOOKUP($A881,' Taxi out times'!$B$5053:$C$5713, 2, 0)), 'ICAO LTO Cycle times'!$D$7,VLOOKUP($A881,' Taxi out times'!$B$5053:$C$5713, 2, 0)*60)</f>
        <v>1138.6567164179105</v>
      </c>
      <c r="K881" s="30">
        <f>IF(ISNA(VLOOKUP($A881,' Taxi out times'!$B$5714:$C$6466, 2, 0)), 'ICAO LTO Cycle times'!$D$7,VLOOKUP($A881,' Taxi out times'!$B$5713:$C$6466, 2, 0)*60)</f>
        <v>1338.2222222222222</v>
      </c>
      <c r="L881" s="30">
        <f>IF(ISNA(VLOOKUP($A881,' Taxi out times'!$B$6467:$C$7195, 2, 0)), 'ICAO LTO Cycle times'!$D$7,VLOOKUP($A881,' Taxi out times'!$B$6467:$C$7195, 2, 0)*60)</f>
        <v>1408</v>
      </c>
      <c r="M881" s="30">
        <f>IF(ISNA(VLOOKUP($A881,'Taxi in times'!$B$2:$C$483, 2, 0)), 'ICAO LTO Cycle times'!$D$8,VLOOKUP($A881,'Taxi in times'!$B$2:$C$483, 2, 0)*60)</f>
        <v>420</v>
      </c>
      <c r="N881" s="30">
        <f>IF(ISNA(VLOOKUP($A881,'Taxi in times'!$B$483:$C$1074, 2, 0)), 'ICAO LTO Cycle times'!$D$8,VLOOKUP($A881,'Taxi in times'!$B$483:$C$1074, 2, 0)*60)</f>
        <v>420</v>
      </c>
      <c r="O881" s="30">
        <f>IF(ISNA(VLOOKUP($A881,'Taxi in times'!$B$1074:$C$1700, 2, 0)), 'ICAO LTO Cycle times'!$D$8,VLOOKUP($A881,'Taxi in times'!$B$1074:$C$1700, 2, 0)*60)</f>
        <v>420</v>
      </c>
      <c r="P881" s="30">
        <f>IF(ISNA(VLOOKUP($A881,'Taxi in times'!$B$1700:$C$2346, 2, 0)), 'ICAO LTO Cycle times'!$D$8,VLOOKUP($A881,'Taxi in times'!$B$1700:$C$2346, 2, 0)*60)</f>
        <v>420</v>
      </c>
      <c r="Q881" s="30">
        <f>IF(ISNA(VLOOKUP($A881,'Taxi in times'!$B$2346:$C$3020, 2, 0)), 'ICAO LTO Cycle times'!$D$8,VLOOKUP($A881,'Taxi in times'!$B$2346:$C$3020, 2, 0)*60)</f>
        <v>420</v>
      </c>
      <c r="R881" s="30">
        <f>IF(ISNA(VLOOKUP($A881,'Taxi in times'!$B$3020:$C$3684, 2, 0)), 'ICAO LTO Cycle times'!$D$8,VLOOKUP($A881,'Taxi in times'!$B$3020:$C$3684, 2, 0)*60)</f>
        <v>420</v>
      </c>
      <c r="S881" s="30">
        <f>IF(ISNA(VLOOKUP($A881,'Taxi in times'!$B$3684:$C$4389, 2, 0)), 'ICAO LTO Cycle times'!$D$8,VLOOKUP($A881,'Taxi in times'!$B$3684:$C$4389, 2, 0)*60)</f>
        <v>277.04347826086962</v>
      </c>
      <c r="T881" s="30">
        <f>IF(ISNA(VLOOKUP($A881,'Taxi in times'!$B$4389:$C$5084, 2, 0)), 'ICAO LTO Cycle times'!$D$8,VLOOKUP($A881,'Taxi in times'!$B$4389:$C$5084, 2, 0)*60)</f>
        <v>277.8082191780822</v>
      </c>
      <c r="U881" s="30">
        <f>IF(ISNA(VLOOKUP($A881,'Taxi in times'!$B$5085:$C$5749, 2, 0)), 'ICAO LTO Cycle times'!$D$8,VLOOKUP($A881,'Taxi in times'!$B$5085:$C$5749, 2, 0)*60)</f>
        <v>257.59398496240601</v>
      </c>
      <c r="V881" s="30">
        <f>IF(ISNA(VLOOKUP($A881,'Taxi in times'!$B$5750:$C$6509, 2, 0)), 'ICAO LTO Cycle times'!$D$8,VLOOKUP($A881,'Taxi in times'!$B$5750:$C$6509, 2, 0)*60)</f>
        <v>259.55555555555554</v>
      </c>
      <c r="W881" s="30">
        <f>IF(ISNA(VLOOKUP($A881,'Taxi in times'!$B$6510:$C$7239, 2, 0)), 'ICAO LTO Cycle times'!$D$8,VLOOKUP($A881,'Taxi in times'!$B$6510:$C$7239, 2, 0)*60)</f>
        <v>249.26470588235293</v>
      </c>
    </row>
    <row r="882" spans="1:23">
      <c r="A882" t="s">
        <v>1059</v>
      </c>
      <c r="B882" s="30">
        <f>IF(ISNA(VLOOKUP($A882,' Taxi out times'!$B$2:$C$483, 2, 0)), 'ICAO LTO Cycle times'!$D$7,VLOOKUP($A882,' Taxi out times'!$B$2:$C$483, 2, 0)*60)</f>
        <v>1140</v>
      </c>
      <c r="C882" s="30">
        <f>IF(ISNA(VLOOKUP($A882,' Taxi out times'!$B$484:$C$1071, 2, 0)), 'ICAO LTO Cycle times'!$D$7,VLOOKUP($A882,' Taxi out times'!$B$484:$C$1071, 2, 0)*60)</f>
        <v>1140</v>
      </c>
      <c r="D882" s="30">
        <f>IF(ISNA(VLOOKUP($A882,' Taxi out times'!$B$1072:$C$1692, 2, 0)), 'ICAO LTO Cycle times'!$D$7,VLOOKUP($A882,' Taxi out times'!$B$1072:$C$1692, 2, 0)*60)</f>
        <v>1140</v>
      </c>
      <c r="E882" s="30">
        <f>IF(ISNA(VLOOKUP($A882,' Taxi out times'!$B$1693:$C$2329, 2, 0)), 'ICAO LTO Cycle times'!$D$7,VLOOKUP($A882,' Taxi out times'!$B$1693:$C$2329, 2, 0)*60)</f>
        <v>1140</v>
      </c>
      <c r="F882" s="30">
        <f>IF(ISNA(VLOOKUP($A882,' Taxi out times'!$B$2330:$C$2997, 2, 0)), 'ICAO LTO Cycle times'!$D$7,VLOOKUP($A882,' Taxi out times'!$B$2330:$C$2997, 2, 0)*60)</f>
        <v>1140</v>
      </c>
      <c r="G882" s="30">
        <f>IF(ISNA(VLOOKUP($A882,' Taxi out times'!$B$2998:$C$3661, 2, 0)), 'ICAO LTO Cycle times'!$D$7,VLOOKUP($A882,' Taxi out times'!$B$2998:$C$3661, 2, 0)*60)</f>
        <v>1057.0588235294117</v>
      </c>
      <c r="H882" s="30">
        <f>IF(ISNA(VLOOKUP($A882,' Taxi out times'!$B$3662:$C$4362, 2, 0)), 'ICAO LTO Cycle times'!$D$7,VLOOKUP($A882,' Taxi out times'!$B$3662:$C$4362, 2, 0)*60)</f>
        <v>1079.6052631578948</v>
      </c>
      <c r="I882" s="30">
        <f>IF(ISNA(VLOOKUP($A882,' Taxi out times'!$B$4363:$C$5052, 2, 0)), 'ICAO LTO Cycle times'!$D$7,VLOOKUP($A882,' Taxi out times'!$B$4363:$C$5052, 2, 0)*60)</f>
        <v>1143.2335329341317</v>
      </c>
      <c r="J882" s="30">
        <f>IF(ISNA(VLOOKUP($A882,' Taxi out times'!$B$5053:$C$5713, 2, 0)), 'ICAO LTO Cycle times'!$D$7,VLOOKUP($A882,' Taxi out times'!$B$5053:$C$5713, 2, 0)*60)</f>
        <v>948.9795918367347</v>
      </c>
      <c r="K882" s="30">
        <f>IF(ISNA(VLOOKUP($A882,' Taxi out times'!$B$5714:$C$6466, 2, 0)), 'ICAO LTO Cycle times'!$D$7,VLOOKUP($A882,' Taxi out times'!$B$5713:$C$6466, 2, 0)*60)</f>
        <v>977.53846153846143</v>
      </c>
      <c r="L882" s="30">
        <f>IF(ISNA(VLOOKUP($A882,' Taxi out times'!$B$6467:$C$7195, 2, 0)), 'ICAO LTO Cycle times'!$D$7,VLOOKUP($A882,' Taxi out times'!$B$6467:$C$7195, 2, 0)*60)</f>
        <v>1024.5112781954888</v>
      </c>
      <c r="M882" s="30">
        <f>IF(ISNA(VLOOKUP($A882,'Taxi in times'!$B$2:$C$483, 2, 0)), 'ICAO LTO Cycle times'!$D$8,VLOOKUP($A882,'Taxi in times'!$B$2:$C$483, 2, 0)*60)</f>
        <v>420</v>
      </c>
      <c r="N882" s="30">
        <f>IF(ISNA(VLOOKUP($A882,'Taxi in times'!$B$483:$C$1074, 2, 0)), 'ICAO LTO Cycle times'!$D$8,VLOOKUP($A882,'Taxi in times'!$B$483:$C$1074, 2, 0)*60)</f>
        <v>420</v>
      </c>
      <c r="O882" s="30">
        <f>IF(ISNA(VLOOKUP($A882,'Taxi in times'!$B$1074:$C$1700, 2, 0)), 'ICAO LTO Cycle times'!$D$8,VLOOKUP($A882,'Taxi in times'!$B$1074:$C$1700, 2, 0)*60)</f>
        <v>420</v>
      </c>
      <c r="P882" s="30">
        <f>IF(ISNA(VLOOKUP($A882,'Taxi in times'!$B$1700:$C$2346, 2, 0)), 'ICAO LTO Cycle times'!$D$8,VLOOKUP($A882,'Taxi in times'!$B$1700:$C$2346, 2, 0)*60)</f>
        <v>420</v>
      </c>
      <c r="Q882" s="30">
        <f>IF(ISNA(VLOOKUP($A882,'Taxi in times'!$B$2346:$C$3020, 2, 0)), 'ICAO LTO Cycle times'!$D$8,VLOOKUP($A882,'Taxi in times'!$B$2346:$C$3020, 2, 0)*60)</f>
        <v>420</v>
      </c>
      <c r="R882" s="30">
        <f>IF(ISNA(VLOOKUP($A882,'Taxi in times'!$B$3020:$C$3684, 2, 0)), 'ICAO LTO Cycle times'!$D$8,VLOOKUP($A882,'Taxi in times'!$B$3020:$C$3684, 2, 0)*60)</f>
        <v>284.70588235294116</v>
      </c>
      <c r="S882" s="30">
        <f>IF(ISNA(VLOOKUP($A882,'Taxi in times'!$B$3684:$C$4389, 2, 0)), 'ICAO LTO Cycle times'!$D$8,VLOOKUP($A882,'Taxi in times'!$B$3684:$C$4389, 2, 0)*60)</f>
        <v>267.97297297297297</v>
      </c>
      <c r="T882" s="30">
        <f>IF(ISNA(VLOOKUP($A882,'Taxi in times'!$B$4389:$C$5084, 2, 0)), 'ICAO LTO Cycle times'!$D$8,VLOOKUP($A882,'Taxi in times'!$B$4389:$C$5084, 2, 0)*60)</f>
        <v>258.40490797546011</v>
      </c>
      <c r="U882" s="30">
        <f>IF(ISNA(VLOOKUP($A882,'Taxi in times'!$B$5085:$C$5749, 2, 0)), 'ICAO LTO Cycle times'!$D$8,VLOOKUP($A882,'Taxi in times'!$B$5085:$C$5749, 2, 0)*60)</f>
        <v>338.87323943661971</v>
      </c>
      <c r="V882" s="30">
        <f>IF(ISNA(VLOOKUP($A882,'Taxi in times'!$B$5750:$C$6509, 2, 0)), 'ICAO LTO Cycle times'!$D$8,VLOOKUP($A882,'Taxi in times'!$B$5750:$C$6509, 2, 0)*60)</f>
        <v>343.72093023255815</v>
      </c>
      <c r="W882" s="30">
        <f>IF(ISNA(VLOOKUP($A882,'Taxi in times'!$B$6510:$C$7239, 2, 0)), 'ICAO LTO Cycle times'!$D$8,VLOOKUP($A882,'Taxi in times'!$B$6510:$C$7239, 2, 0)*60)</f>
        <v>350.5263157894737</v>
      </c>
    </row>
    <row r="883" spans="1:23">
      <c r="A883" t="s">
        <v>1028</v>
      </c>
      <c r="B883" s="30">
        <f>IF(ISNA(VLOOKUP($A883,' Taxi out times'!$B$2:$C$483, 2, 0)), 'ICAO LTO Cycle times'!$D$7,VLOOKUP($A883,' Taxi out times'!$B$2:$C$483, 2, 0)*60)</f>
        <v>1140</v>
      </c>
      <c r="C883" s="30">
        <f>IF(ISNA(VLOOKUP($A883,' Taxi out times'!$B$484:$C$1071, 2, 0)), 'ICAO LTO Cycle times'!$D$7,VLOOKUP($A883,' Taxi out times'!$B$484:$C$1071, 2, 0)*60)</f>
        <v>1140</v>
      </c>
      <c r="D883" s="30">
        <f>IF(ISNA(VLOOKUP($A883,' Taxi out times'!$B$1072:$C$1692, 2, 0)), 'ICAO LTO Cycle times'!$D$7,VLOOKUP($A883,' Taxi out times'!$B$1072:$C$1692, 2, 0)*60)</f>
        <v>1140</v>
      </c>
      <c r="E883" s="30">
        <f>IF(ISNA(VLOOKUP($A883,' Taxi out times'!$B$1693:$C$2329, 2, 0)), 'ICAO LTO Cycle times'!$D$7,VLOOKUP($A883,' Taxi out times'!$B$1693:$C$2329, 2, 0)*60)</f>
        <v>967.93103448275861</v>
      </c>
      <c r="F883" s="30">
        <f>IF(ISNA(VLOOKUP($A883,' Taxi out times'!$B$2330:$C$2997, 2, 0)), 'ICAO LTO Cycle times'!$D$7,VLOOKUP($A883,' Taxi out times'!$B$2330:$C$2997, 2, 0)*60)</f>
        <v>979.74193548387098</v>
      </c>
      <c r="G883" s="30">
        <f>IF(ISNA(VLOOKUP($A883,' Taxi out times'!$B$2998:$C$3661, 2, 0)), 'ICAO LTO Cycle times'!$D$7,VLOOKUP($A883,' Taxi out times'!$B$2998:$C$3661, 2, 0)*60)</f>
        <v>1063.8926174496644</v>
      </c>
      <c r="H883" s="30">
        <f>IF(ISNA(VLOOKUP($A883,' Taxi out times'!$B$3662:$C$4362, 2, 0)), 'ICAO LTO Cycle times'!$D$7,VLOOKUP($A883,' Taxi out times'!$B$3662:$C$4362, 2, 0)*60)</f>
        <v>1037.1428571428571</v>
      </c>
      <c r="I883" s="30">
        <f>IF(ISNA(VLOOKUP($A883,' Taxi out times'!$B$4363:$C$5052, 2, 0)), 'ICAO LTO Cycle times'!$D$7,VLOOKUP($A883,' Taxi out times'!$B$4363:$C$5052, 2, 0)*60)</f>
        <v>1107.483870967742</v>
      </c>
      <c r="J883" s="30">
        <f>IF(ISNA(VLOOKUP($A883,' Taxi out times'!$B$5053:$C$5713, 2, 0)), 'ICAO LTO Cycle times'!$D$7,VLOOKUP($A883,' Taxi out times'!$B$5053:$C$5713, 2, 0)*60)</f>
        <v>1092.6315789473683</v>
      </c>
      <c r="K883" s="30">
        <f>IF(ISNA(VLOOKUP($A883,' Taxi out times'!$B$5714:$C$6466, 2, 0)), 'ICAO LTO Cycle times'!$D$7,VLOOKUP($A883,' Taxi out times'!$B$5713:$C$6466, 2, 0)*60)</f>
        <v>1217.6666666666667</v>
      </c>
      <c r="L883" s="30">
        <f>IF(ISNA(VLOOKUP($A883,' Taxi out times'!$B$6467:$C$7195, 2, 0)), 'ICAO LTO Cycle times'!$D$7,VLOOKUP($A883,' Taxi out times'!$B$6467:$C$7195, 2, 0)*60)</f>
        <v>1247.6470588235293</v>
      </c>
      <c r="M883" s="30">
        <f>IF(ISNA(VLOOKUP($A883,'Taxi in times'!$B$2:$C$483, 2, 0)), 'ICAO LTO Cycle times'!$D$8,VLOOKUP($A883,'Taxi in times'!$B$2:$C$483, 2, 0)*60)</f>
        <v>420</v>
      </c>
      <c r="N883" s="30">
        <f>IF(ISNA(VLOOKUP($A883,'Taxi in times'!$B$483:$C$1074, 2, 0)), 'ICAO LTO Cycle times'!$D$8,VLOOKUP($A883,'Taxi in times'!$B$483:$C$1074, 2, 0)*60)</f>
        <v>420</v>
      </c>
      <c r="O883" s="30">
        <f>IF(ISNA(VLOOKUP($A883,'Taxi in times'!$B$1074:$C$1700, 2, 0)), 'ICAO LTO Cycle times'!$D$8,VLOOKUP($A883,'Taxi in times'!$B$1074:$C$1700, 2, 0)*60)</f>
        <v>420</v>
      </c>
      <c r="P883" s="30">
        <f>IF(ISNA(VLOOKUP($A883,'Taxi in times'!$B$1700:$C$2346, 2, 0)), 'ICAO LTO Cycle times'!$D$8,VLOOKUP($A883,'Taxi in times'!$B$1700:$C$2346, 2, 0)*60)</f>
        <v>424.85549132947978</v>
      </c>
      <c r="Q883" s="30">
        <f>IF(ISNA(VLOOKUP($A883,'Taxi in times'!$B$2346:$C$3020, 2, 0)), 'ICAO LTO Cycle times'!$D$8,VLOOKUP($A883,'Taxi in times'!$B$2346:$C$3020, 2, 0)*60)</f>
        <v>403.74193548387098</v>
      </c>
      <c r="R883" s="30">
        <f>IF(ISNA(VLOOKUP($A883,'Taxi in times'!$B$3020:$C$3684, 2, 0)), 'ICAO LTO Cycle times'!$D$8,VLOOKUP($A883,'Taxi in times'!$B$3020:$C$3684, 2, 0)*60)</f>
        <v>414.32432432432432</v>
      </c>
      <c r="S883" s="30">
        <f>IF(ISNA(VLOOKUP($A883,'Taxi in times'!$B$3684:$C$4389, 2, 0)), 'ICAO LTO Cycle times'!$D$8,VLOOKUP($A883,'Taxi in times'!$B$3684:$C$4389, 2, 0)*60)</f>
        <v>415.60209424083769</v>
      </c>
      <c r="T883" s="30">
        <f>IF(ISNA(VLOOKUP($A883,'Taxi in times'!$B$4389:$C$5084, 2, 0)), 'ICAO LTO Cycle times'!$D$8,VLOOKUP($A883,'Taxi in times'!$B$4389:$C$5084, 2, 0)*60)</f>
        <v>413.76623376623377</v>
      </c>
      <c r="U883" s="30">
        <f>IF(ISNA(VLOOKUP($A883,'Taxi in times'!$B$5085:$C$5749, 2, 0)), 'ICAO LTO Cycle times'!$D$8,VLOOKUP($A883,'Taxi in times'!$B$5085:$C$5749, 2, 0)*60)</f>
        <v>416.42384105960264</v>
      </c>
      <c r="V883" s="30">
        <f>IF(ISNA(VLOOKUP($A883,'Taxi in times'!$B$5750:$C$6509, 2, 0)), 'ICAO LTO Cycle times'!$D$8,VLOOKUP($A883,'Taxi in times'!$B$5750:$C$6509, 2, 0)*60)</f>
        <v>419.66850828729281</v>
      </c>
      <c r="W883" s="30">
        <f>IF(ISNA(VLOOKUP($A883,'Taxi in times'!$B$6510:$C$7239, 2, 0)), 'ICAO LTO Cycle times'!$D$8,VLOOKUP($A883,'Taxi in times'!$B$6510:$C$7239, 2, 0)*60)</f>
        <v>391.91489361702128</v>
      </c>
    </row>
    <row r="884" spans="1:23">
      <c r="A884" t="s">
        <v>1029</v>
      </c>
      <c r="B884" s="30">
        <f>IF(ISNA(VLOOKUP($A884,' Taxi out times'!$B$2:$C$483, 2, 0)), 'ICAO LTO Cycle times'!$D$7,VLOOKUP($A884,' Taxi out times'!$B$2:$C$483, 2, 0)*60)</f>
        <v>1261.5619834710744</v>
      </c>
      <c r="C884" s="30">
        <f>IF(ISNA(VLOOKUP($A884,' Taxi out times'!$B$484:$C$1071, 2, 0)), 'ICAO LTO Cycle times'!$D$7,VLOOKUP($A884,' Taxi out times'!$B$484:$C$1071, 2, 0)*60)</f>
        <v>1315.749704840614</v>
      </c>
      <c r="D884" s="30">
        <f>IF(ISNA(VLOOKUP($A884,' Taxi out times'!$B$1072:$C$1692, 2, 0)), 'ICAO LTO Cycle times'!$D$7,VLOOKUP($A884,' Taxi out times'!$B$1072:$C$1692, 2, 0)*60)</f>
        <v>1148.0636108512629</v>
      </c>
      <c r="E884" s="30">
        <f>IF(ISNA(VLOOKUP($A884,' Taxi out times'!$B$1693:$C$2329, 2, 0)), 'ICAO LTO Cycle times'!$D$7,VLOOKUP($A884,' Taxi out times'!$B$1693:$C$2329, 2, 0)*60)</f>
        <v>1229.1049913941481</v>
      </c>
      <c r="F884" s="30">
        <f>IF(ISNA(VLOOKUP($A884,' Taxi out times'!$B$2330:$C$2997, 2, 0)), 'ICAO LTO Cycle times'!$D$7,VLOOKUP($A884,' Taxi out times'!$B$2330:$C$2997, 2, 0)*60)</f>
        <v>1316.808510638298</v>
      </c>
      <c r="G884" s="30">
        <f>IF(ISNA(VLOOKUP($A884,' Taxi out times'!$B$2998:$C$3661, 2, 0)), 'ICAO LTO Cycle times'!$D$7,VLOOKUP($A884,' Taxi out times'!$B$2998:$C$3661, 2, 0)*60)</f>
        <v>1371.3150926743158</v>
      </c>
      <c r="H884" s="30">
        <f>IF(ISNA(VLOOKUP($A884,' Taxi out times'!$B$3662:$C$4362, 2, 0)), 'ICAO LTO Cycle times'!$D$7,VLOOKUP($A884,' Taxi out times'!$B$3662:$C$4362, 2, 0)*60)</f>
        <v>1328.5125184094256</v>
      </c>
      <c r="I884" s="30">
        <f>IF(ISNA(VLOOKUP($A884,' Taxi out times'!$B$4363:$C$5052, 2, 0)), 'ICAO LTO Cycle times'!$D$7,VLOOKUP($A884,' Taxi out times'!$B$4363:$C$5052, 2, 0)*60)</f>
        <v>1354.6735905044511</v>
      </c>
      <c r="J884" s="30">
        <f>IF(ISNA(VLOOKUP($A884,' Taxi out times'!$B$5053:$C$5713, 2, 0)), 'ICAO LTO Cycle times'!$D$7,VLOOKUP($A884,' Taxi out times'!$B$5053:$C$5713, 2, 0)*60)</f>
        <v>1409.7513187641296</v>
      </c>
      <c r="K884" s="30">
        <f>IF(ISNA(VLOOKUP($A884,' Taxi out times'!$B$5714:$C$6466, 2, 0)), 'ICAO LTO Cycle times'!$D$7,VLOOKUP($A884,' Taxi out times'!$B$5713:$C$6466, 2, 0)*60)</f>
        <v>1475.1165254237287</v>
      </c>
      <c r="L884" s="30">
        <f>IF(ISNA(VLOOKUP($A884,' Taxi out times'!$B$6467:$C$7195, 2, 0)), 'ICAO LTO Cycle times'!$D$7,VLOOKUP($A884,' Taxi out times'!$B$6467:$C$7195, 2, 0)*60)</f>
        <v>1515.3319057815847</v>
      </c>
      <c r="M884" s="30">
        <f>IF(ISNA(VLOOKUP($A884,'Taxi in times'!$B$2:$C$483, 2, 0)), 'ICAO LTO Cycle times'!$D$8,VLOOKUP($A884,'Taxi in times'!$B$2:$C$483, 2, 0)*60)</f>
        <v>443.89642416769425</v>
      </c>
      <c r="N884" s="30">
        <f>IF(ISNA(VLOOKUP($A884,'Taxi in times'!$B$483:$C$1074, 2, 0)), 'ICAO LTO Cycle times'!$D$8,VLOOKUP($A884,'Taxi in times'!$B$483:$C$1074, 2, 0)*60)</f>
        <v>443.89642416769425</v>
      </c>
      <c r="O884" s="30">
        <f>IF(ISNA(VLOOKUP($A884,'Taxi in times'!$B$1074:$C$1700, 2, 0)), 'ICAO LTO Cycle times'!$D$8,VLOOKUP($A884,'Taxi in times'!$B$1074:$C$1700, 2, 0)*60)</f>
        <v>375.28089887640448</v>
      </c>
      <c r="P884" s="30">
        <f>IF(ISNA(VLOOKUP($A884,'Taxi in times'!$B$1700:$C$2346, 2, 0)), 'ICAO LTO Cycle times'!$D$8,VLOOKUP($A884,'Taxi in times'!$B$1700:$C$2346, 2, 0)*60)</f>
        <v>517.19136690647474</v>
      </c>
      <c r="Q884" s="30">
        <f>IF(ISNA(VLOOKUP($A884,'Taxi in times'!$B$2346:$C$3020, 2, 0)), 'ICAO LTO Cycle times'!$D$8,VLOOKUP($A884,'Taxi in times'!$B$2346:$C$3020, 2, 0)*60)</f>
        <v>500.37523452157592</v>
      </c>
      <c r="R884" s="30">
        <f>IF(ISNA(VLOOKUP($A884,'Taxi in times'!$B$3020:$C$3684, 2, 0)), 'ICAO LTO Cycle times'!$D$8,VLOOKUP($A884,'Taxi in times'!$B$3020:$C$3684, 2, 0)*60)</f>
        <v>522.9007177033493</v>
      </c>
      <c r="S884" s="30">
        <f>IF(ISNA(VLOOKUP($A884,'Taxi in times'!$B$3684:$C$4389, 2, 0)), 'ICAO LTO Cycle times'!$D$8,VLOOKUP($A884,'Taxi in times'!$B$3684:$C$4389, 2, 0)*60)</f>
        <v>544.39024390243901</v>
      </c>
      <c r="T884" s="30">
        <f>IF(ISNA(VLOOKUP($A884,'Taxi in times'!$B$4389:$C$5084, 2, 0)), 'ICAO LTO Cycle times'!$D$8,VLOOKUP($A884,'Taxi in times'!$B$4389:$C$5084, 2, 0)*60)</f>
        <v>613.34759358288773</v>
      </c>
      <c r="U884" s="30">
        <f>IF(ISNA(VLOOKUP($A884,'Taxi in times'!$B$5085:$C$5749, 2, 0)), 'ICAO LTO Cycle times'!$D$8,VLOOKUP($A884,'Taxi in times'!$B$5085:$C$5749, 2, 0)*60)</f>
        <v>624.51123889179303</v>
      </c>
      <c r="V884" s="30">
        <f>IF(ISNA(VLOOKUP($A884,'Taxi in times'!$B$5750:$C$6509, 2, 0)), 'ICAO LTO Cycle times'!$D$8,VLOOKUP($A884,'Taxi in times'!$B$5750:$C$6509, 2, 0)*60)</f>
        <v>646.81213411389035</v>
      </c>
      <c r="W884" s="30">
        <f>IF(ISNA(VLOOKUP($A884,'Taxi in times'!$B$6510:$C$7239, 2, 0)), 'ICAO LTO Cycle times'!$D$8,VLOOKUP($A884,'Taxi in times'!$B$6510:$C$7239, 2, 0)*60)</f>
        <v>704.174246050742</v>
      </c>
    </row>
    <row r="885" spans="1:23">
      <c r="A885" t="s">
        <v>1127</v>
      </c>
      <c r="B885" s="30">
        <f>IF(ISNA(VLOOKUP($A885,' Taxi out times'!$B$2:$C$483, 2, 0)), 'ICAO LTO Cycle times'!$D$7,VLOOKUP($A885,' Taxi out times'!$B$2:$C$483, 2, 0)*60)</f>
        <v>1140</v>
      </c>
      <c r="C885" s="30">
        <f>IF(ISNA(VLOOKUP($A885,' Taxi out times'!$B$484:$C$1071, 2, 0)), 'ICAO LTO Cycle times'!$D$7,VLOOKUP($A885,' Taxi out times'!$B$484:$C$1071, 2, 0)*60)</f>
        <v>1140</v>
      </c>
      <c r="D885" s="30">
        <f>IF(ISNA(VLOOKUP($A885,' Taxi out times'!$B$1072:$C$1692, 2, 0)), 'ICAO LTO Cycle times'!$D$7,VLOOKUP($A885,' Taxi out times'!$B$1072:$C$1692, 2, 0)*60)</f>
        <v>1140</v>
      </c>
      <c r="E885" s="30">
        <f>IF(ISNA(VLOOKUP($A885,' Taxi out times'!$B$1693:$C$2329, 2, 0)), 'ICAO LTO Cycle times'!$D$7,VLOOKUP($A885,' Taxi out times'!$B$1693:$C$2329, 2, 0)*60)</f>
        <v>1140</v>
      </c>
      <c r="F885" s="30">
        <f>IF(ISNA(VLOOKUP($A885,' Taxi out times'!$B$2330:$C$2997, 2, 0)), 'ICAO LTO Cycle times'!$D$7,VLOOKUP($A885,' Taxi out times'!$B$2330:$C$2997, 2, 0)*60)</f>
        <v>1140</v>
      </c>
      <c r="G885" s="30">
        <f>IF(ISNA(VLOOKUP($A885,' Taxi out times'!$B$2998:$C$3661, 2, 0)), 'ICAO LTO Cycle times'!$D$7,VLOOKUP($A885,' Taxi out times'!$B$2998:$C$3661, 2, 0)*60)</f>
        <v>1140</v>
      </c>
      <c r="H885" s="30">
        <f>IF(ISNA(VLOOKUP($A885,' Taxi out times'!$B$3662:$C$4362, 2, 0)), 'ICAO LTO Cycle times'!$D$7,VLOOKUP($A885,' Taxi out times'!$B$3662:$C$4362, 2, 0)*60)</f>
        <v>1140</v>
      </c>
      <c r="I885" s="30">
        <f>IF(ISNA(VLOOKUP($A885,' Taxi out times'!$B$4363:$C$5052, 2, 0)), 'ICAO LTO Cycle times'!$D$7,VLOOKUP($A885,' Taxi out times'!$B$4363:$C$5052, 2, 0)*60)</f>
        <v>853.28244274809163</v>
      </c>
      <c r="J885" s="30">
        <f>IF(ISNA(VLOOKUP($A885,' Taxi out times'!$B$5053:$C$5713, 2, 0)), 'ICAO LTO Cycle times'!$D$7,VLOOKUP($A885,' Taxi out times'!$B$5053:$C$5713, 2, 0)*60)</f>
        <v>881.13402061855663</v>
      </c>
      <c r="K885" s="30">
        <f>IF(ISNA(VLOOKUP($A885,' Taxi out times'!$B$5714:$C$6466, 2, 0)), 'ICAO LTO Cycle times'!$D$7,VLOOKUP($A885,' Taxi out times'!$B$5713:$C$6466, 2, 0)*60)</f>
        <v>903.23529411764707</v>
      </c>
      <c r="L885" s="30">
        <f>IF(ISNA(VLOOKUP($A885,' Taxi out times'!$B$6467:$C$7195, 2, 0)), 'ICAO LTO Cycle times'!$D$7,VLOOKUP($A885,' Taxi out times'!$B$6467:$C$7195, 2, 0)*60)</f>
        <v>868.72340425531911</v>
      </c>
      <c r="M885" s="30">
        <f>IF(ISNA(VLOOKUP($A885,'Taxi in times'!$B$2:$C$483, 2, 0)), 'ICAO LTO Cycle times'!$D$8,VLOOKUP($A885,'Taxi in times'!$B$2:$C$483, 2, 0)*60)</f>
        <v>420</v>
      </c>
      <c r="N885" s="30">
        <f>IF(ISNA(VLOOKUP($A885,'Taxi in times'!$B$483:$C$1074, 2, 0)), 'ICAO LTO Cycle times'!$D$8,VLOOKUP($A885,'Taxi in times'!$B$483:$C$1074, 2, 0)*60)</f>
        <v>420</v>
      </c>
      <c r="O885" s="30">
        <f>IF(ISNA(VLOOKUP($A885,'Taxi in times'!$B$1074:$C$1700, 2, 0)), 'ICAO LTO Cycle times'!$D$8,VLOOKUP($A885,'Taxi in times'!$B$1074:$C$1700, 2, 0)*60)</f>
        <v>420</v>
      </c>
      <c r="P885" s="30">
        <f>IF(ISNA(VLOOKUP($A885,'Taxi in times'!$B$1700:$C$2346, 2, 0)), 'ICAO LTO Cycle times'!$D$8,VLOOKUP($A885,'Taxi in times'!$B$1700:$C$2346, 2, 0)*60)</f>
        <v>420</v>
      </c>
      <c r="Q885" s="30">
        <f>IF(ISNA(VLOOKUP($A885,'Taxi in times'!$B$2346:$C$3020, 2, 0)), 'ICAO LTO Cycle times'!$D$8,VLOOKUP($A885,'Taxi in times'!$B$2346:$C$3020, 2, 0)*60)</f>
        <v>420</v>
      </c>
      <c r="R885" s="30">
        <f>IF(ISNA(VLOOKUP($A885,'Taxi in times'!$B$3020:$C$3684, 2, 0)), 'ICAO LTO Cycle times'!$D$8,VLOOKUP($A885,'Taxi in times'!$B$3020:$C$3684, 2, 0)*60)</f>
        <v>420</v>
      </c>
      <c r="S885" s="30">
        <f>IF(ISNA(VLOOKUP($A885,'Taxi in times'!$B$3684:$C$4389, 2, 0)), 'ICAO LTO Cycle times'!$D$8,VLOOKUP($A885,'Taxi in times'!$B$3684:$C$4389, 2, 0)*60)</f>
        <v>522.03821656050957</v>
      </c>
      <c r="T885" s="30">
        <f>IF(ISNA(VLOOKUP($A885,'Taxi in times'!$B$4389:$C$5084, 2, 0)), 'ICAO LTO Cycle times'!$D$8,VLOOKUP($A885,'Taxi in times'!$B$4389:$C$5084, 2, 0)*60)</f>
        <v>457.84232365145232</v>
      </c>
      <c r="U885" s="30">
        <f>IF(ISNA(VLOOKUP($A885,'Taxi in times'!$B$5085:$C$5749, 2, 0)), 'ICAO LTO Cycle times'!$D$8,VLOOKUP($A885,'Taxi in times'!$B$5085:$C$5749, 2, 0)*60)</f>
        <v>441.38613861386142</v>
      </c>
      <c r="V885" s="30">
        <f>IF(ISNA(VLOOKUP($A885,'Taxi in times'!$B$5750:$C$6509, 2, 0)), 'ICAO LTO Cycle times'!$D$8,VLOOKUP($A885,'Taxi in times'!$B$5750:$C$6509, 2, 0)*60)</f>
        <v>471.84466019417476</v>
      </c>
      <c r="W885" s="30">
        <f>IF(ISNA(VLOOKUP($A885,'Taxi in times'!$B$6510:$C$7239, 2, 0)), 'ICAO LTO Cycle times'!$D$8,VLOOKUP($A885,'Taxi in times'!$B$6510:$C$7239, 2, 0)*60)</f>
        <v>677.64705882352951</v>
      </c>
    </row>
    <row r="886" spans="1:23">
      <c r="A886" t="s">
        <v>1030</v>
      </c>
      <c r="B886" s="30">
        <f>IF(ISNA(VLOOKUP($A886,' Taxi out times'!$B$2:$C$483, 2, 0)), 'ICAO LTO Cycle times'!$D$7,VLOOKUP($A886,' Taxi out times'!$B$2:$C$483, 2, 0)*60)</f>
        <v>1140</v>
      </c>
      <c r="C886" s="30">
        <f>IF(ISNA(VLOOKUP($A886,' Taxi out times'!$B$484:$C$1071, 2, 0)), 'ICAO LTO Cycle times'!$D$7,VLOOKUP($A886,' Taxi out times'!$B$484:$C$1071, 2, 0)*60)</f>
        <v>1140</v>
      </c>
      <c r="D886" s="30">
        <f>IF(ISNA(VLOOKUP($A886,' Taxi out times'!$B$1072:$C$1692, 2, 0)), 'ICAO LTO Cycle times'!$D$7,VLOOKUP($A886,' Taxi out times'!$B$1072:$C$1692, 2, 0)*60)</f>
        <v>1125.7142857142858</v>
      </c>
      <c r="E886" s="30">
        <f>IF(ISNA(VLOOKUP($A886,' Taxi out times'!$B$1693:$C$2329, 2, 0)), 'ICAO LTO Cycle times'!$D$7,VLOOKUP($A886,' Taxi out times'!$B$1693:$C$2329, 2, 0)*60)</f>
        <v>1146.605504587156</v>
      </c>
      <c r="F886" s="30">
        <f>IF(ISNA(VLOOKUP($A886,' Taxi out times'!$B$2330:$C$2997, 2, 0)), 'ICAO LTO Cycle times'!$D$7,VLOOKUP($A886,' Taxi out times'!$B$2330:$C$2997, 2, 0)*60)</f>
        <v>1222.8776978417266</v>
      </c>
      <c r="G886" s="30">
        <f>IF(ISNA(VLOOKUP($A886,' Taxi out times'!$B$2998:$C$3661, 2, 0)), 'ICAO LTO Cycle times'!$D$7,VLOOKUP($A886,' Taxi out times'!$B$2998:$C$3661, 2, 0)*60)</f>
        <v>1373.7662337662337</v>
      </c>
      <c r="H886" s="30">
        <f>IF(ISNA(VLOOKUP($A886,' Taxi out times'!$B$3662:$C$4362, 2, 0)), 'ICAO LTO Cycle times'!$D$7,VLOOKUP($A886,' Taxi out times'!$B$3662:$C$4362, 2, 0)*60)</f>
        <v>1485.0887573964496</v>
      </c>
      <c r="I886" s="30">
        <f>IF(ISNA(VLOOKUP($A886,' Taxi out times'!$B$4363:$C$5052, 2, 0)), 'ICAO LTO Cycle times'!$D$7,VLOOKUP($A886,' Taxi out times'!$B$4363:$C$5052, 2, 0)*60)</f>
        <v>1397.3863636363635</v>
      </c>
      <c r="J886" s="30">
        <f>IF(ISNA(VLOOKUP($A886,' Taxi out times'!$B$5053:$C$5713, 2, 0)), 'ICAO LTO Cycle times'!$D$7,VLOOKUP($A886,' Taxi out times'!$B$5053:$C$5713, 2, 0)*60)</f>
        <v>1617.2727272727273</v>
      </c>
      <c r="K886" s="30">
        <f>IF(ISNA(VLOOKUP($A886,' Taxi out times'!$B$5714:$C$6466, 2, 0)), 'ICAO LTO Cycle times'!$D$7,VLOOKUP($A886,' Taxi out times'!$B$5713:$C$6466, 2, 0)*60)</f>
        <v>1336.0427807486631</v>
      </c>
      <c r="L886" s="30">
        <f>IF(ISNA(VLOOKUP($A886,' Taxi out times'!$B$6467:$C$7195, 2, 0)), 'ICAO LTO Cycle times'!$D$7,VLOOKUP($A886,' Taxi out times'!$B$6467:$C$7195, 2, 0)*60)</f>
        <v>1460.1023017902814</v>
      </c>
      <c r="M886" s="30">
        <f>IF(ISNA(VLOOKUP($A886,'Taxi in times'!$B$2:$C$483, 2, 0)), 'ICAO LTO Cycle times'!$D$8,VLOOKUP($A886,'Taxi in times'!$B$2:$C$483, 2, 0)*60)</f>
        <v>420</v>
      </c>
      <c r="N886" s="30">
        <f>IF(ISNA(VLOOKUP($A886,'Taxi in times'!$B$483:$C$1074, 2, 0)), 'ICAO LTO Cycle times'!$D$8,VLOOKUP($A886,'Taxi in times'!$B$483:$C$1074, 2, 0)*60)</f>
        <v>420</v>
      </c>
      <c r="O886" s="30">
        <f>IF(ISNA(VLOOKUP($A886,'Taxi in times'!$B$1074:$C$1700, 2, 0)), 'ICAO LTO Cycle times'!$D$8,VLOOKUP($A886,'Taxi in times'!$B$1074:$C$1700, 2, 0)*60)</f>
        <v>227.3170731707317</v>
      </c>
      <c r="P886" s="30">
        <f>IF(ISNA(VLOOKUP($A886,'Taxi in times'!$B$1700:$C$2346, 2, 0)), 'ICAO LTO Cycle times'!$D$8,VLOOKUP($A886,'Taxi in times'!$B$1700:$C$2346, 2, 0)*60)</f>
        <v>227.3170731707317</v>
      </c>
      <c r="Q886" s="30">
        <f>IF(ISNA(VLOOKUP($A886,'Taxi in times'!$B$2346:$C$3020, 2, 0)), 'ICAO LTO Cycle times'!$D$8,VLOOKUP($A886,'Taxi in times'!$B$2346:$C$3020, 2, 0)*60)</f>
        <v>226.31578947368422</v>
      </c>
      <c r="R886" s="30">
        <f>IF(ISNA(VLOOKUP($A886,'Taxi in times'!$B$3020:$C$3684, 2, 0)), 'ICAO LTO Cycle times'!$D$8,VLOOKUP($A886,'Taxi in times'!$B$3020:$C$3684, 2, 0)*60)</f>
        <v>231.30434782608694</v>
      </c>
      <c r="S886" s="30">
        <f>IF(ISNA(VLOOKUP($A886,'Taxi in times'!$B$3684:$C$4389, 2, 0)), 'ICAO LTO Cycle times'!$D$8,VLOOKUP($A886,'Taxi in times'!$B$3684:$C$4389, 2, 0)*60)</f>
        <v>249.35064935064932</v>
      </c>
      <c r="T886" s="30">
        <f>IF(ISNA(VLOOKUP($A886,'Taxi in times'!$B$4389:$C$5084, 2, 0)), 'ICAO LTO Cycle times'!$D$8,VLOOKUP($A886,'Taxi in times'!$B$4389:$C$5084, 2, 0)*60)</f>
        <v>458.92857142857144</v>
      </c>
      <c r="U886" s="30">
        <f>IF(ISNA(VLOOKUP($A886,'Taxi in times'!$B$5085:$C$5749, 2, 0)), 'ICAO LTO Cycle times'!$D$8,VLOOKUP($A886,'Taxi in times'!$B$5085:$C$5749, 2, 0)*60)</f>
        <v>612.16216216216219</v>
      </c>
      <c r="V886" s="30">
        <f>IF(ISNA(VLOOKUP($A886,'Taxi in times'!$B$5750:$C$6509, 2, 0)), 'ICAO LTO Cycle times'!$D$8,VLOOKUP($A886,'Taxi in times'!$B$5750:$C$6509, 2, 0)*60)</f>
        <v>655.01340482573733</v>
      </c>
      <c r="W886" s="30">
        <f>IF(ISNA(VLOOKUP($A886,'Taxi in times'!$B$6510:$C$7239, 2, 0)), 'ICAO LTO Cycle times'!$D$8,VLOOKUP($A886,'Taxi in times'!$B$6510:$C$7239, 2, 0)*60)</f>
        <v>690.91836734693879</v>
      </c>
    </row>
    <row r="887" spans="1:23">
      <c r="A887" t="s">
        <v>1128</v>
      </c>
      <c r="B887" s="30">
        <f>IF(ISNA(VLOOKUP($A887,' Taxi out times'!$B$2:$C$483, 2, 0)), 'ICAO LTO Cycle times'!$D$7,VLOOKUP($A887,' Taxi out times'!$B$2:$C$483, 2, 0)*60)</f>
        <v>1140</v>
      </c>
      <c r="C887" s="30">
        <f>IF(ISNA(VLOOKUP($A887,' Taxi out times'!$B$484:$C$1071, 2, 0)), 'ICAO LTO Cycle times'!$D$7,VLOOKUP($A887,' Taxi out times'!$B$484:$C$1071, 2, 0)*60)</f>
        <v>1140</v>
      </c>
      <c r="D887" s="30">
        <f>IF(ISNA(VLOOKUP($A887,' Taxi out times'!$B$1072:$C$1692, 2, 0)), 'ICAO LTO Cycle times'!$D$7,VLOOKUP($A887,' Taxi out times'!$B$1072:$C$1692, 2, 0)*60)</f>
        <v>1140</v>
      </c>
      <c r="E887" s="30">
        <f>IF(ISNA(VLOOKUP($A887,' Taxi out times'!$B$1693:$C$2329, 2, 0)), 'ICAO LTO Cycle times'!$D$7,VLOOKUP($A887,' Taxi out times'!$B$1693:$C$2329, 2, 0)*60)</f>
        <v>1140</v>
      </c>
      <c r="F887" s="30">
        <f>IF(ISNA(VLOOKUP($A887,' Taxi out times'!$B$2330:$C$2997, 2, 0)), 'ICAO LTO Cycle times'!$D$7,VLOOKUP($A887,' Taxi out times'!$B$2330:$C$2997, 2, 0)*60)</f>
        <v>1140</v>
      </c>
      <c r="G887" s="30">
        <f>IF(ISNA(VLOOKUP($A887,' Taxi out times'!$B$2998:$C$3661, 2, 0)), 'ICAO LTO Cycle times'!$D$7,VLOOKUP($A887,' Taxi out times'!$B$2998:$C$3661, 2, 0)*60)</f>
        <v>1140</v>
      </c>
      <c r="H887" s="30">
        <f>IF(ISNA(VLOOKUP($A887,' Taxi out times'!$B$3662:$C$4362, 2, 0)), 'ICAO LTO Cycle times'!$D$7,VLOOKUP($A887,' Taxi out times'!$B$3662:$C$4362, 2, 0)*60)</f>
        <v>1140</v>
      </c>
      <c r="I887" s="30">
        <f>IF(ISNA(VLOOKUP($A887,' Taxi out times'!$B$4363:$C$5052, 2, 0)), 'ICAO LTO Cycle times'!$D$7,VLOOKUP($A887,' Taxi out times'!$B$4363:$C$5052, 2, 0)*60)</f>
        <v>1062.2033898305085</v>
      </c>
      <c r="J887" s="30">
        <f>IF(ISNA(VLOOKUP($A887,' Taxi out times'!$B$5053:$C$5713, 2, 0)), 'ICAO LTO Cycle times'!$D$7,VLOOKUP($A887,' Taxi out times'!$B$5053:$C$5713, 2, 0)*60)</f>
        <v>1141.2</v>
      </c>
      <c r="K887" s="30">
        <f>IF(ISNA(VLOOKUP($A887,' Taxi out times'!$B$5714:$C$6466, 2, 0)), 'ICAO LTO Cycle times'!$D$7,VLOOKUP($A887,' Taxi out times'!$B$5713:$C$6466, 2, 0)*60)</f>
        <v>1141.2</v>
      </c>
      <c r="L887" s="30">
        <f>IF(ISNA(VLOOKUP($A887,' Taxi out times'!$B$6467:$C$7195, 2, 0)), 'ICAO LTO Cycle times'!$D$7,VLOOKUP($A887,' Taxi out times'!$B$6467:$C$7195, 2, 0)*60)</f>
        <v>1193.661971830986</v>
      </c>
      <c r="M887" s="30">
        <f>IF(ISNA(VLOOKUP($A887,'Taxi in times'!$B$2:$C$483, 2, 0)), 'ICAO LTO Cycle times'!$D$8,VLOOKUP($A887,'Taxi in times'!$B$2:$C$483, 2, 0)*60)</f>
        <v>420</v>
      </c>
      <c r="N887" s="30">
        <f>IF(ISNA(VLOOKUP($A887,'Taxi in times'!$B$483:$C$1074, 2, 0)), 'ICAO LTO Cycle times'!$D$8,VLOOKUP($A887,'Taxi in times'!$B$483:$C$1074, 2, 0)*60)</f>
        <v>420</v>
      </c>
      <c r="O887" s="30">
        <f>IF(ISNA(VLOOKUP($A887,'Taxi in times'!$B$1074:$C$1700, 2, 0)), 'ICAO LTO Cycle times'!$D$8,VLOOKUP($A887,'Taxi in times'!$B$1074:$C$1700, 2, 0)*60)</f>
        <v>420</v>
      </c>
      <c r="P887" s="30">
        <f>IF(ISNA(VLOOKUP($A887,'Taxi in times'!$B$1700:$C$2346, 2, 0)), 'ICAO LTO Cycle times'!$D$8,VLOOKUP($A887,'Taxi in times'!$B$1700:$C$2346, 2, 0)*60)</f>
        <v>420</v>
      </c>
      <c r="Q887" s="30">
        <f>IF(ISNA(VLOOKUP($A887,'Taxi in times'!$B$2346:$C$3020, 2, 0)), 'ICAO LTO Cycle times'!$D$8,VLOOKUP($A887,'Taxi in times'!$B$2346:$C$3020, 2, 0)*60)</f>
        <v>420</v>
      </c>
      <c r="R887" s="30">
        <f>IF(ISNA(VLOOKUP($A887,'Taxi in times'!$B$3020:$C$3684, 2, 0)), 'ICAO LTO Cycle times'!$D$8,VLOOKUP($A887,'Taxi in times'!$B$3020:$C$3684, 2, 0)*60)</f>
        <v>420</v>
      </c>
      <c r="S887" s="30">
        <f>IF(ISNA(VLOOKUP($A887,'Taxi in times'!$B$3684:$C$4389, 2, 0)), 'ICAO LTO Cycle times'!$D$8,VLOOKUP($A887,'Taxi in times'!$B$3684:$C$4389, 2, 0)*60)</f>
        <v>420</v>
      </c>
      <c r="T887" s="30">
        <f>IF(ISNA(VLOOKUP($A887,'Taxi in times'!$B$4389:$C$5084, 2, 0)), 'ICAO LTO Cycle times'!$D$8,VLOOKUP($A887,'Taxi in times'!$B$4389:$C$5084, 2, 0)*60)</f>
        <v>367.62711864406782</v>
      </c>
      <c r="U887" s="30">
        <f>IF(ISNA(VLOOKUP($A887,'Taxi in times'!$B$5085:$C$5749, 2, 0)), 'ICAO LTO Cycle times'!$D$8,VLOOKUP($A887,'Taxi in times'!$B$5085:$C$5749, 2, 0)*60)</f>
        <v>443.91891891891891</v>
      </c>
      <c r="V887" s="30">
        <f>IF(ISNA(VLOOKUP($A887,'Taxi in times'!$B$5750:$C$6509, 2, 0)), 'ICAO LTO Cycle times'!$D$8,VLOOKUP($A887,'Taxi in times'!$B$5750:$C$6509, 2, 0)*60)</f>
        <v>494.70198675496692</v>
      </c>
      <c r="W887" s="30">
        <f>IF(ISNA(VLOOKUP($A887,'Taxi in times'!$B$6510:$C$7239, 2, 0)), 'ICAO LTO Cycle times'!$D$8,VLOOKUP($A887,'Taxi in times'!$B$6510:$C$7239, 2, 0)*60)</f>
        <v>493.38129496402877</v>
      </c>
    </row>
    <row r="888" spans="1:23">
      <c r="A888"/>
    </row>
    <row r="889" spans="1:23">
      <c r="A889"/>
    </row>
    <row r="890" spans="1:23">
      <c r="A890"/>
    </row>
    <row r="891" spans="1:23">
      <c r="A891"/>
    </row>
    <row r="892" spans="1:23">
      <c r="A892"/>
    </row>
    <row r="893" spans="1:23">
      <c r="A893"/>
    </row>
    <row r="894" spans="1:23">
      <c r="A894"/>
    </row>
    <row r="895" spans="1:23">
      <c r="A895"/>
    </row>
    <row r="896" spans="1:23">
      <c r="A896"/>
    </row>
    <row r="897" spans="1:1">
      <c r="A897"/>
    </row>
    <row r="898" spans="1:1">
      <c r="A898"/>
    </row>
    <row r="899" spans="1:1">
      <c r="A899"/>
    </row>
    <row r="900" spans="1:1">
      <c r="A900"/>
    </row>
    <row r="901" spans="1:1">
      <c r="A901"/>
    </row>
    <row r="902" spans="1:1">
      <c r="A902"/>
    </row>
    <row r="903" spans="1:1">
      <c r="A903"/>
    </row>
    <row r="904" spans="1:1">
      <c r="A904"/>
    </row>
    <row r="905" spans="1:1">
      <c r="A905"/>
    </row>
    <row r="906" spans="1:1">
      <c r="A906"/>
    </row>
    <row r="907" spans="1:1">
      <c r="A907"/>
    </row>
    <row r="908" spans="1:1">
      <c r="A908"/>
    </row>
    <row r="909" spans="1:1">
      <c r="A909"/>
    </row>
    <row r="910" spans="1:1">
      <c r="A910"/>
    </row>
    <row r="911" spans="1:1">
      <c r="A911"/>
    </row>
    <row r="912" spans="1:1">
      <c r="A912"/>
    </row>
    <row r="913" spans="1:1">
      <c r="A913"/>
    </row>
    <row r="914" spans="1:1">
      <c r="A914"/>
    </row>
    <row r="915" spans="1:1">
      <c r="A915"/>
    </row>
    <row r="916" spans="1:1">
      <c r="A916"/>
    </row>
    <row r="917" spans="1:1">
      <c r="A917"/>
    </row>
    <row r="918" spans="1:1">
      <c r="A918"/>
    </row>
    <row r="919" spans="1:1">
      <c r="A919"/>
    </row>
    <row r="920" spans="1:1">
      <c r="A920"/>
    </row>
    <row r="921" spans="1:1">
      <c r="A921"/>
    </row>
    <row r="922" spans="1:1">
      <c r="A922"/>
    </row>
    <row r="923" spans="1:1">
      <c r="A923"/>
    </row>
    <row r="924" spans="1:1">
      <c r="A924"/>
    </row>
    <row r="925" spans="1:1">
      <c r="A925"/>
    </row>
    <row r="926" spans="1:1">
      <c r="A926"/>
    </row>
    <row r="927" spans="1:1">
      <c r="A927"/>
    </row>
    <row r="928" spans="1:1">
      <c r="A928"/>
    </row>
    <row r="929" spans="1:1">
      <c r="A929"/>
    </row>
    <row r="930" spans="1:1">
      <c r="A930"/>
    </row>
    <row r="931" spans="1:1">
      <c r="A931"/>
    </row>
    <row r="932" spans="1:1">
      <c r="A932"/>
    </row>
    <row r="933" spans="1:1">
      <c r="A933"/>
    </row>
    <row r="934" spans="1:1">
      <c r="A934"/>
    </row>
    <row r="935" spans="1:1">
      <c r="A935"/>
    </row>
    <row r="936" spans="1:1">
      <c r="A936"/>
    </row>
    <row r="937" spans="1:1">
      <c r="A937"/>
    </row>
    <row r="938" spans="1:1">
      <c r="A938"/>
    </row>
    <row r="939" spans="1:1">
      <c r="A939"/>
    </row>
    <row r="940" spans="1:1">
      <c r="A940"/>
    </row>
    <row r="941" spans="1:1">
      <c r="A941"/>
    </row>
    <row r="942" spans="1:1">
      <c r="A942"/>
    </row>
    <row r="943" spans="1:1">
      <c r="A943"/>
    </row>
    <row r="944" spans="1:1">
      <c r="A944"/>
    </row>
    <row r="945" spans="1:1">
      <c r="A945"/>
    </row>
    <row r="946" spans="1:1">
      <c r="A946"/>
    </row>
    <row r="947" spans="1:1">
      <c r="A947"/>
    </row>
    <row r="948" spans="1:1">
      <c r="A948"/>
    </row>
    <row r="949" spans="1:1">
      <c r="A949"/>
    </row>
    <row r="950" spans="1:1">
      <c r="A950"/>
    </row>
    <row r="951" spans="1:1">
      <c r="A951"/>
    </row>
    <row r="952" spans="1:1">
      <c r="A952"/>
    </row>
    <row r="953" spans="1:1">
      <c r="A953"/>
    </row>
    <row r="954" spans="1:1">
      <c r="A954"/>
    </row>
    <row r="955" spans="1:1">
      <c r="A955"/>
    </row>
    <row r="956" spans="1:1">
      <c r="A956"/>
    </row>
    <row r="957" spans="1:1">
      <c r="A957"/>
    </row>
    <row r="958" spans="1:1">
      <c r="A958"/>
    </row>
    <row r="959" spans="1:1">
      <c r="A959"/>
    </row>
    <row r="960" spans="1:1">
      <c r="A960"/>
    </row>
    <row r="961" spans="1:1">
      <c r="A961"/>
    </row>
    <row r="962" spans="1:1">
      <c r="A962"/>
    </row>
    <row r="963" spans="1:1">
      <c r="A963"/>
    </row>
    <row r="964" spans="1:1">
      <c r="A964"/>
    </row>
    <row r="965" spans="1:1">
      <c r="A965"/>
    </row>
    <row r="966" spans="1:1">
      <c r="A966"/>
    </row>
    <row r="967" spans="1:1">
      <c r="A967"/>
    </row>
    <row r="968" spans="1:1">
      <c r="A968"/>
    </row>
    <row r="969" spans="1:1">
      <c r="A969"/>
    </row>
    <row r="970" spans="1:1">
      <c r="A970"/>
    </row>
    <row r="971" spans="1:1">
      <c r="A971"/>
    </row>
    <row r="972" spans="1:1">
      <c r="A972"/>
    </row>
    <row r="973" spans="1:1">
      <c r="A973"/>
    </row>
    <row r="974" spans="1:1">
      <c r="A974"/>
    </row>
    <row r="975" spans="1:1">
      <c r="A975"/>
    </row>
    <row r="976" spans="1:1">
      <c r="A976"/>
    </row>
    <row r="977" spans="1:1">
      <c r="A977"/>
    </row>
    <row r="978" spans="1:1">
      <c r="A978"/>
    </row>
    <row r="979" spans="1:1">
      <c r="A979"/>
    </row>
    <row r="980" spans="1:1">
      <c r="A980"/>
    </row>
    <row r="981" spans="1:1">
      <c r="A981"/>
    </row>
    <row r="982" spans="1:1">
      <c r="A982"/>
    </row>
    <row r="983" spans="1:1">
      <c r="A983"/>
    </row>
    <row r="984" spans="1:1">
      <c r="A984"/>
    </row>
    <row r="985" spans="1:1">
      <c r="A985"/>
    </row>
    <row r="986" spans="1:1">
      <c r="A986"/>
    </row>
    <row r="987" spans="1:1">
      <c r="A987"/>
    </row>
    <row r="988" spans="1:1">
      <c r="A988"/>
    </row>
    <row r="989" spans="1:1">
      <c r="A989"/>
    </row>
    <row r="990" spans="1:1">
      <c r="A990"/>
    </row>
    <row r="991" spans="1:1">
      <c r="A991"/>
    </row>
    <row r="992" spans="1:1">
      <c r="A992"/>
    </row>
    <row r="993" spans="1:1">
      <c r="A993"/>
    </row>
    <row r="994" spans="1:1">
      <c r="A994"/>
    </row>
    <row r="995" spans="1:1">
      <c r="A995"/>
    </row>
    <row r="996" spans="1:1">
      <c r="A996"/>
    </row>
    <row r="997" spans="1:1">
      <c r="A997"/>
    </row>
    <row r="998" spans="1:1">
      <c r="A998"/>
    </row>
    <row r="999" spans="1:1">
      <c r="A999"/>
    </row>
    <row r="1000" spans="1:1">
      <c r="A1000"/>
    </row>
    <row r="1001" spans="1:1">
      <c r="A1001"/>
    </row>
    <row r="1002" spans="1:1">
      <c r="A1002"/>
    </row>
    <row r="1003" spans="1:1">
      <c r="A1003"/>
    </row>
    <row r="1004" spans="1:1">
      <c r="A1004"/>
    </row>
    <row r="1005" spans="1:1">
      <c r="A1005"/>
    </row>
    <row r="1006" spans="1:1">
      <c r="A1006"/>
    </row>
    <row r="1007" spans="1:1">
      <c r="A1007"/>
    </row>
    <row r="1008" spans="1:1">
      <c r="A1008"/>
    </row>
    <row r="1009" spans="1:1">
      <c r="A1009"/>
    </row>
    <row r="1010" spans="1:1">
      <c r="A1010"/>
    </row>
    <row r="1011" spans="1:1">
      <c r="A1011"/>
    </row>
    <row r="1012" spans="1:1">
      <c r="A1012"/>
    </row>
    <row r="1013" spans="1:1">
      <c r="A1013"/>
    </row>
    <row r="1014" spans="1:1">
      <c r="A1014"/>
    </row>
    <row r="1015" spans="1:1">
      <c r="A1015"/>
    </row>
    <row r="1016" spans="1:1">
      <c r="A1016"/>
    </row>
    <row r="1017" spans="1:1">
      <c r="A1017"/>
    </row>
    <row r="1018" spans="1:1">
      <c r="A1018"/>
    </row>
    <row r="1019" spans="1:1">
      <c r="A1019"/>
    </row>
    <row r="1020" spans="1:1">
      <c r="A1020"/>
    </row>
    <row r="1021" spans="1:1">
      <c r="A1021"/>
    </row>
    <row r="1022" spans="1:1">
      <c r="A1022"/>
    </row>
    <row r="1023" spans="1:1">
      <c r="A1023"/>
    </row>
    <row r="1024" spans="1:1">
      <c r="A1024"/>
    </row>
    <row r="1025" spans="1:1">
      <c r="A1025"/>
    </row>
    <row r="1026" spans="1:1">
      <c r="A1026"/>
    </row>
    <row r="1027" spans="1:1">
      <c r="A1027"/>
    </row>
    <row r="1028" spans="1:1">
      <c r="A1028"/>
    </row>
    <row r="1029" spans="1:1">
      <c r="A1029"/>
    </row>
    <row r="1030" spans="1:1">
      <c r="A1030"/>
    </row>
    <row r="1031" spans="1:1">
      <c r="A1031"/>
    </row>
    <row r="1032" spans="1:1">
      <c r="A1032"/>
    </row>
    <row r="1033" spans="1:1">
      <c r="A1033"/>
    </row>
    <row r="1034" spans="1:1">
      <c r="A1034"/>
    </row>
    <row r="1035" spans="1:1">
      <c r="A1035"/>
    </row>
    <row r="1036" spans="1:1">
      <c r="A1036"/>
    </row>
    <row r="1037" spans="1:1">
      <c r="A1037"/>
    </row>
    <row r="1038" spans="1:1">
      <c r="A1038"/>
    </row>
    <row r="1039" spans="1:1">
      <c r="A1039"/>
    </row>
  </sheetData>
  <sheetProtection algorithmName="SHA-512" hashValue="O412LzcQ7yvd4vJ11hhx8VdtnEyiN6SYPKIE2kugI+9yE38RafNuz0SGODA9sdb/8dpnmpBTJbgt5TLop8r9zg==" saltValue="TjO7CjxaJGNSr1yLDEUzFA==" spinCount="100000" sheet="1" objects="1" scenarios="1"/>
  <phoneticPr fontId="4"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indexed="47"/>
  </sheetPr>
  <dimension ref="A3:D16"/>
  <sheetViews>
    <sheetView workbookViewId="0">
      <selection activeCell="F19" sqref="F19"/>
    </sheetView>
  </sheetViews>
  <sheetFormatPr defaultRowHeight="13.8"/>
  <cols>
    <col min="1" max="1" width="12.5" customWidth="1"/>
    <col min="2" max="2" width="24.3984375" customWidth="1"/>
    <col min="3" max="3" width="19.69921875" bestFit="1" customWidth="1"/>
    <col min="4" max="4" width="20.19921875" bestFit="1" customWidth="1"/>
  </cols>
  <sheetData>
    <row r="3" spans="1:4">
      <c r="A3" s="1" t="s">
        <v>1188</v>
      </c>
      <c r="B3" s="1" t="s">
        <v>1197</v>
      </c>
      <c r="C3" s="1" t="s">
        <v>1195</v>
      </c>
      <c r="D3" s="1" t="s">
        <v>1196</v>
      </c>
    </row>
    <row r="4" spans="1:4">
      <c r="A4" s="1" t="s">
        <v>1189</v>
      </c>
      <c r="B4" s="1">
        <v>100</v>
      </c>
      <c r="C4" s="1">
        <v>0.7</v>
      </c>
      <c r="D4" s="8">
        <f t="shared" ref="D4:D9" si="0">C4*60</f>
        <v>42</v>
      </c>
    </row>
    <row r="5" spans="1:4">
      <c r="A5" s="1" t="s">
        <v>1190</v>
      </c>
      <c r="B5" s="1">
        <v>85</v>
      </c>
      <c r="C5" s="1">
        <v>2.2000000000000002</v>
      </c>
      <c r="D5" s="8">
        <f t="shared" si="0"/>
        <v>132</v>
      </c>
    </row>
    <row r="6" spans="1:4">
      <c r="A6" s="1" t="s">
        <v>1191</v>
      </c>
      <c r="B6" s="1">
        <v>30</v>
      </c>
      <c r="C6" s="1">
        <v>4</v>
      </c>
      <c r="D6" s="8">
        <f t="shared" si="0"/>
        <v>240</v>
      </c>
    </row>
    <row r="7" spans="1:4">
      <c r="A7" s="1" t="s">
        <v>1192</v>
      </c>
      <c r="B7" s="1">
        <v>7</v>
      </c>
      <c r="C7" s="1">
        <v>19</v>
      </c>
      <c r="D7" s="8">
        <f t="shared" si="0"/>
        <v>1140</v>
      </c>
    </row>
    <row r="8" spans="1:4">
      <c r="A8" s="1" t="s">
        <v>1193</v>
      </c>
      <c r="B8" s="1">
        <v>7</v>
      </c>
      <c r="C8" s="1">
        <v>7</v>
      </c>
      <c r="D8" s="8">
        <f t="shared" si="0"/>
        <v>420</v>
      </c>
    </row>
    <row r="9" spans="1:4">
      <c r="A9" s="1" t="s">
        <v>1194</v>
      </c>
      <c r="B9" s="1">
        <v>7</v>
      </c>
      <c r="C9" s="8">
        <f>C7+C8</f>
        <v>26</v>
      </c>
      <c r="D9" s="8">
        <f t="shared" si="0"/>
        <v>1560</v>
      </c>
    </row>
    <row r="13" spans="1:4">
      <c r="A13" t="s">
        <v>11124</v>
      </c>
      <c r="C13" s="8">
        <v>3.15</v>
      </c>
    </row>
    <row r="15" spans="1:4" s="16" customFormat="1"/>
    <row r="16" spans="1:4">
      <c r="A16" s="16"/>
    </row>
  </sheetData>
  <sheetProtection algorithmName="SHA-512" hashValue="CTnygKatY+Dh2Jj0o8yRwVIVpeAzDBSJhI1JrKg62eVYKe0DhVxZgE9t6LxjsQ9Ib03/ucS+a7ey2m5gcRUN6Q==" saltValue="5wpPoQSZROoVUUUZ++3Oog==" spinCount="100000" sheet="1" objects="1" scenarios="1"/>
  <phoneticPr fontId="4"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indexed="47"/>
  </sheetPr>
  <dimension ref="A1:C7195"/>
  <sheetViews>
    <sheetView topLeftCell="A6441" workbookViewId="0">
      <selection activeCell="C7178" sqref="C7178"/>
    </sheetView>
  </sheetViews>
  <sheetFormatPr defaultColWidth="9" defaultRowHeight="13.8"/>
  <cols>
    <col min="1" max="1" width="8.59765625" style="7" bestFit="1" customWidth="1"/>
    <col min="2" max="2" width="8.19921875" style="3" bestFit="1" customWidth="1"/>
    <col min="3" max="3" width="23.69921875" style="3" bestFit="1" customWidth="1"/>
    <col min="4" max="16384" width="9" style="3"/>
  </cols>
  <sheetData>
    <row r="1" spans="1:3">
      <c r="A1" s="6" t="s">
        <v>1140</v>
      </c>
      <c r="B1" s="5" t="s">
        <v>1261</v>
      </c>
      <c r="C1" s="5" t="s">
        <v>1260</v>
      </c>
    </row>
    <row r="2" spans="1:3">
      <c r="A2" s="22">
        <v>2005</v>
      </c>
      <c r="B2" s="3" t="s">
        <v>364</v>
      </c>
      <c r="C2" s="3">
        <v>9.0387096774193552</v>
      </c>
    </row>
    <row r="3" spans="1:3">
      <c r="A3" s="22">
        <v>2005</v>
      </c>
      <c r="B3" s="3" t="s">
        <v>367</v>
      </c>
      <c r="C3" s="3">
        <v>19.111229377328367</v>
      </c>
    </row>
    <row r="4" spans="1:3">
      <c r="A4" s="22">
        <v>2005</v>
      </c>
      <c r="B4" s="3" t="s">
        <v>368</v>
      </c>
      <c r="C4" s="3">
        <v>18.754054054054055</v>
      </c>
    </row>
    <row r="5" spans="1:3">
      <c r="A5" s="22">
        <v>2005</v>
      </c>
      <c r="B5" s="3" t="s">
        <v>370</v>
      </c>
      <c r="C5" s="3">
        <v>22.979131886477461</v>
      </c>
    </row>
    <row r="6" spans="1:3">
      <c r="A6" s="22">
        <v>2005</v>
      </c>
      <c r="B6" s="3" t="s">
        <v>371</v>
      </c>
      <c r="C6" s="3">
        <v>6.509117792015771</v>
      </c>
    </row>
    <row r="7" spans="1:3">
      <c r="A7" s="22">
        <v>2005</v>
      </c>
      <c r="B7" s="3" t="s">
        <v>373</v>
      </c>
      <c r="C7" s="3">
        <v>9.0628571428571423</v>
      </c>
    </row>
    <row r="8" spans="1:3">
      <c r="A8" s="22">
        <v>2005</v>
      </c>
      <c r="B8" s="3" t="s">
        <v>374</v>
      </c>
      <c r="C8" s="3">
        <v>9.6809815950920246</v>
      </c>
    </row>
    <row r="9" spans="1:3">
      <c r="A9" s="22">
        <v>2005</v>
      </c>
      <c r="B9" s="3" t="s">
        <v>375</v>
      </c>
      <c r="C9" s="3">
        <v>11.923547400611621</v>
      </c>
    </row>
    <row r="10" spans="1:3">
      <c r="A10" s="22">
        <v>2005</v>
      </c>
      <c r="B10" s="3" t="s">
        <v>376</v>
      </c>
      <c r="C10" s="3">
        <v>12.887218045112782</v>
      </c>
    </row>
    <row r="11" spans="1:3">
      <c r="A11" s="22">
        <v>2005</v>
      </c>
      <c r="B11" s="3" t="s">
        <v>377</v>
      </c>
      <c r="C11" s="3">
        <v>16.609756097560975</v>
      </c>
    </row>
    <row r="12" spans="1:3">
      <c r="A12" s="22">
        <v>2005</v>
      </c>
      <c r="B12" s="3" t="s">
        <v>379</v>
      </c>
      <c r="C12" s="3">
        <v>16.603161397670551</v>
      </c>
    </row>
    <row r="13" spans="1:3">
      <c r="A13" s="22">
        <v>2005</v>
      </c>
      <c r="B13" s="3" t="s">
        <v>380</v>
      </c>
      <c r="C13" s="3">
        <v>9.0753424657534243</v>
      </c>
    </row>
    <row r="14" spans="1:3">
      <c r="A14" s="22">
        <v>2005</v>
      </c>
      <c r="B14" s="3" t="s">
        <v>383</v>
      </c>
      <c r="C14" s="3">
        <v>10.891800507185122</v>
      </c>
    </row>
    <row r="15" spans="1:3">
      <c r="A15" s="22">
        <v>2005</v>
      </c>
      <c r="B15" s="3" t="s">
        <v>384</v>
      </c>
      <c r="C15" s="3">
        <v>12.140758547008547</v>
      </c>
    </row>
    <row r="16" spans="1:3">
      <c r="A16" s="22">
        <v>2005</v>
      </c>
      <c r="B16" s="3" t="s">
        <v>385</v>
      </c>
      <c r="C16" s="3">
        <v>11.211832061068701</v>
      </c>
    </row>
    <row r="17" spans="1:3">
      <c r="A17" s="22">
        <v>2005</v>
      </c>
      <c r="B17" s="3" t="s">
        <v>388</v>
      </c>
      <c r="C17" s="3">
        <v>9.8012618296529972</v>
      </c>
    </row>
    <row r="18" spans="1:3">
      <c r="A18" s="22">
        <v>2005</v>
      </c>
      <c r="B18" s="3" t="s">
        <v>390</v>
      </c>
      <c r="C18" s="3">
        <v>12.260985576923076</v>
      </c>
    </row>
    <row r="19" spans="1:3">
      <c r="A19" s="22">
        <v>2005</v>
      </c>
      <c r="B19" s="3" t="s">
        <v>391</v>
      </c>
      <c r="C19" s="3">
        <v>10.054263565891473</v>
      </c>
    </row>
    <row r="20" spans="1:3">
      <c r="A20" s="22">
        <v>2005</v>
      </c>
      <c r="B20" s="3" t="s">
        <v>392</v>
      </c>
      <c r="C20" s="3">
        <v>8.5542521994134901</v>
      </c>
    </row>
    <row r="21" spans="1:3">
      <c r="A21" s="22">
        <v>2005</v>
      </c>
      <c r="B21" s="3" t="s">
        <v>395</v>
      </c>
      <c r="C21" s="3">
        <v>11.453774304231796</v>
      </c>
    </row>
    <row r="22" spans="1:3">
      <c r="A22" s="22">
        <v>2005</v>
      </c>
      <c r="B22" s="3" t="s">
        <v>396</v>
      </c>
      <c r="C22" s="3">
        <v>8.0292922046867528</v>
      </c>
    </row>
    <row r="23" spans="1:3">
      <c r="A23" s="22">
        <v>2005</v>
      </c>
      <c r="B23" s="3" t="s">
        <v>397</v>
      </c>
      <c r="C23" s="3">
        <v>8.827956989247312</v>
      </c>
    </row>
    <row r="24" spans="1:3">
      <c r="A24" s="22">
        <v>2005</v>
      </c>
      <c r="B24" s="3" t="s">
        <v>398</v>
      </c>
      <c r="C24" s="3">
        <v>13.427161311286456</v>
      </c>
    </row>
    <row r="25" spans="1:3">
      <c r="A25" s="22">
        <v>2005</v>
      </c>
      <c r="B25" s="3" t="s">
        <v>399</v>
      </c>
      <c r="C25" s="3">
        <v>6.8691468890314304</v>
      </c>
    </row>
    <row r="26" spans="1:3">
      <c r="A26" s="22">
        <v>2005</v>
      </c>
      <c r="B26" s="3" t="s">
        <v>400</v>
      </c>
      <c r="C26" s="3">
        <v>8.8760122490643081</v>
      </c>
    </row>
    <row r="27" spans="1:3">
      <c r="A27" s="22">
        <v>2005</v>
      </c>
      <c r="B27" s="3" t="s">
        <v>1141</v>
      </c>
      <c r="C27" s="3">
        <v>9.0290665176076015</v>
      </c>
    </row>
    <row r="28" spans="1:3">
      <c r="A28" s="22">
        <v>2005</v>
      </c>
      <c r="B28" s="3" t="s">
        <v>401</v>
      </c>
      <c r="C28" s="3">
        <v>9.8705663954498775</v>
      </c>
    </row>
    <row r="29" spans="1:3">
      <c r="A29" s="22">
        <v>2005</v>
      </c>
      <c r="B29" s="3" t="s">
        <v>402</v>
      </c>
      <c r="C29" s="3">
        <v>12.032453055328769</v>
      </c>
    </row>
    <row r="30" spans="1:3">
      <c r="A30" s="22">
        <v>2005</v>
      </c>
      <c r="B30" s="3" t="s">
        <v>403</v>
      </c>
      <c r="C30" s="3">
        <v>14.390457391091356</v>
      </c>
    </row>
    <row r="31" spans="1:3">
      <c r="A31" s="22">
        <v>2005</v>
      </c>
      <c r="B31" s="3" t="s">
        <v>404</v>
      </c>
      <c r="C31" s="3">
        <v>8.7421046565237432</v>
      </c>
    </row>
    <row r="32" spans="1:3">
      <c r="A32" s="22">
        <v>2005</v>
      </c>
      <c r="B32" s="3" t="s">
        <v>405</v>
      </c>
      <c r="C32" s="3">
        <v>10.585677007828355</v>
      </c>
    </row>
    <row r="33" spans="1:3">
      <c r="A33" s="22">
        <v>2005</v>
      </c>
      <c r="B33" s="3" t="s">
        <v>407</v>
      </c>
      <c r="C33" s="3">
        <v>11.800230129226412</v>
      </c>
    </row>
    <row r="34" spans="1:3">
      <c r="A34" s="22">
        <v>2005</v>
      </c>
      <c r="B34" s="3" t="s">
        <v>408</v>
      </c>
      <c r="C34" s="3">
        <v>10.234246097834928</v>
      </c>
    </row>
    <row r="35" spans="1:3">
      <c r="A35" s="22">
        <v>2005</v>
      </c>
      <c r="B35" s="3" t="s">
        <v>409</v>
      </c>
      <c r="C35" s="3">
        <v>9.5018125838009642</v>
      </c>
    </row>
    <row r="36" spans="1:3">
      <c r="A36" s="22">
        <v>2005</v>
      </c>
      <c r="B36" s="3" t="s">
        <v>410</v>
      </c>
      <c r="C36" s="3">
        <v>8.3112690656004737</v>
      </c>
    </row>
    <row r="37" spans="1:3">
      <c r="A37" s="22">
        <v>2005</v>
      </c>
      <c r="B37" s="3" t="s">
        <v>411</v>
      </c>
      <c r="C37" s="3">
        <v>12.063291139240507</v>
      </c>
    </row>
    <row r="38" spans="1:3">
      <c r="A38" s="22">
        <v>2005</v>
      </c>
      <c r="B38" s="3" t="s">
        <v>413</v>
      </c>
      <c r="C38" s="3">
        <v>6.2165688193085451</v>
      </c>
    </row>
    <row r="39" spans="1:3">
      <c r="A39" s="22">
        <v>2005</v>
      </c>
      <c r="B39" s="3" t="s">
        <v>415</v>
      </c>
      <c r="C39" s="3">
        <v>7.149387511204063</v>
      </c>
    </row>
    <row r="40" spans="1:3">
      <c r="A40" s="22">
        <v>2005</v>
      </c>
      <c r="B40" s="3" t="s">
        <v>416</v>
      </c>
      <c r="C40" s="3">
        <v>7.473993288590604</v>
      </c>
    </row>
    <row r="41" spans="1:3">
      <c r="A41" s="22">
        <v>2005</v>
      </c>
      <c r="B41" s="3" t="s">
        <v>417</v>
      </c>
      <c r="C41" s="3">
        <v>4.144399460188934</v>
      </c>
    </row>
    <row r="42" spans="1:3">
      <c r="A42" s="22">
        <v>2005</v>
      </c>
      <c r="B42" s="3" t="s">
        <v>419</v>
      </c>
      <c r="C42" s="3">
        <v>7.1031578947368423</v>
      </c>
    </row>
    <row r="43" spans="1:3">
      <c r="A43" s="22">
        <v>2005</v>
      </c>
      <c r="B43" s="3" t="s">
        <v>421</v>
      </c>
      <c r="C43" s="3">
        <v>6.71885686370298</v>
      </c>
    </row>
    <row r="44" spans="1:3">
      <c r="A44" s="22">
        <v>2005</v>
      </c>
      <c r="B44" s="3" t="s">
        <v>423</v>
      </c>
      <c r="C44" s="3">
        <v>9.6313651674261944</v>
      </c>
    </row>
    <row r="45" spans="1:3">
      <c r="A45" s="22">
        <v>2005</v>
      </c>
      <c r="B45" s="3" t="s">
        <v>424</v>
      </c>
      <c r="C45" s="3">
        <v>4.7546362339514978</v>
      </c>
    </row>
    <row r="46" spans="1:3">
      <c r="A46" s="22">
        <v>2005</v>
      </c>
      <c r="B46" s="3" t="s">
        <v>425</v>
      </c>
      <c r="C46" s="3">
        <v>4.6143790849673199</v>
      </c>
    </row>
    <row r="47" spans="1:3">
      <c r="A47" s="22">
        <v>2005</v>
      </c>
      <c r="B47" s="3" t="s">
        <v>426</v>
      </c>
      <c r="C47" s="3">
        <v>4.4010327022375213</v>
      </c>
    </row>
    <row r="48" spans="1:3">
      <c r="A48" s="22">
        <v>2005</v>
      </c>
      <c r="B48" s="3" t="s">
        <v>1142</v>
      </c>
      <c r="C48" s="3">
        <v>4.8465608465608465</v>
      </c>
    </row>
    <row r="49" spans="1:3">
      <c r="A49" s="22">
        <v>2005</v>
      </c>
      <c r="B49" s="3" t="s">
        <v>427</v>
      </c>
      <c r="C49" s="3">
        <v>4.8139534883720927</v>
      </c>
    </row>
    <row r="50" spans="1:3">
      <c r="A50" s="22">
        <v>2005</v>
      </c>
      <c r="B50" s="3" t="s">
        <v>428</v>
      </c>
      <c r="C50" s="3">
        <v>4.598958333333333</v>
      </c>
    </row>
    <row r="51" spans="1:3">
      <c r="A51" s="22">
        <v>2005</v>
      </c>
      <c r="B51" s="3" t="s">
        <v>429</v>
      </c>
      <c r="C51" s="3">
        <v>3.895104895104895</v>
      </c>
    </row>
    <row r="52" spans="1:3">
      <c r="A52" s="22">
        <v>2005</v>
      </c>
      <c r="B52" s="3" t="s">
        <v>430</v>
      </c>
      <c r="C52" s="3">
        <v>5.1149732620320858</v>
      </c>
    </row>
    <row r="53" spans="1:3">
      <c r="A53" s="22">
        <v>2005</v>
      </c>
      <c r="B53" s="3" t="s">
        <v>431</v>
      </c>
      <c r="C53" s="3">
        <v>3.7617496510004655</v>
      </c>
    </row>
    <row r="54" spans="1:3">
      <c r="A54" s="22">
        <v>2005</v>
      </c>
      <c r="B54" s="3" t="s">
        <v>1143</v>
      </c>
      <c r="C54" s="3">
        <v>3.523076923076923</v>
      </c>
    </row>
    <row r="55" spans="1:3">
      <c r="A55" s="22">
        <v>2005</v>
      </c>
      <c r="B55" s="3" t="s">
        <v>432</v>
      </c>
      <c r="C55" s="3">
        <v>3.8534726143421794</v>
      </c>
    </row>
    <row r="56" spans="1:3">
      <c r="A56" s="22">
        <v>2005</v>
      </c>
      <c r="B56" s="3" t="s">
        <v>433</v>
      </c>
      <c r="C56" s="3">
        <v>7.1217105263157894</v>
      </c>
    </row>
    <row r="57" spans="1:3">
      <c r="A57" s="22">
        <v>2005</v>
      </c>
      <c r="B57" s="3" t="s">
        <v>434</v>
      </c>
      <c r="C57" s="3">
        <v>3.6500765696784074</v>
      </c>
    </row>
    <row r="58" spans="1:3">
      <c r="A58" s="22">
        <v>2005</v>
      </c>
      <c r="B58" s="3" t="s">
        <v>435</v>
      </c>
      <c r="C58" s="3">
        <v>4.1367673179396096</v>
      </c>
    </row>
    <row r="59" spans="1:3">
      <c r="A59" s="22">
        <v>2005</v>
      </c>
      <c r="B59" s="3" t="s">
        <v>436</v>
      </c>
      <c r="C59" s="3">
        <v>4.3574850299401193</v>
      </c>
    </row>
    <row r="60" spans="1:3">
      <c r="A60" s="22">
        <v>2005</v>
      </c>
      <c r="B60" s="3" t="s">
        <v>437</v>
      </c>
      <c r="C60" s="3">
        <v>8.8175168553619141</v>
      </c>
    </row>
    <row r="61" spans="1:3">
      <c r="A61" s="22">
        <v>2005</v>
      </c>
      <c r="B61" s="3" t="s">
        <v>438</v>
      </c>
      <c r="C61" s="3">
        <v>7.6357220412595002</v>
      </c>
    </row>
    <row r="62" spans="1:3">
      <c r="A62" s="22">
        <v>2005</v>
      </c>
      <c r="B62" s="3" t="s">
        <v>440</v>
      </c>
      <c r="C62" s="3">
        <v>12.446225004672025</v>
      </c>
    </row>
    <row r="63" spans="1:3">
      <c r="A63" s="22">
        <v>2005</v>
      </c>
      <c r="B63" s="3" t="s">
        <v>441</v>
      </c>
      <c r="C63" s="3">
        <v>14.219317463661259</v>
      </c>
    </row>
    <row r="64" spans="1:3">
      <c r="A64" s="22">
        <v>2005</v>
      </c>
      <c r="B64" s="3" t="s">
        <v>443</v>
      </c>
      <c r="C64" s="3">
        <v>11.66015625</v>
      </c>
    </row>
    <row r="65" spans="1:3">
      <c r="A65" s="22">
        <v>2005</v>
      </c>
      <c r="B65" s="3" t="s">
        <v>444</v>
      </c>
      <c r="C65" s="3">
        <v>11.09112945114561</v>
      </c>
    </row>
    <row r="66" spans="1:3">
      <c r="A66" s="22">
        <v>2005</v>
      </c>
      <c r="B66" s="3" t="s">
        <v>445</v>
      </c>
      <c r="C66" s="3">
        <v>10.406788247213779</v>
      </c>
    </row>
    <row r="67" spans="1:3">
      <c r="A67" s="22">
        <v>2005</v>
      </c>
      <c r="B67" s="3" t="s">
        <v>446</v>
      </c>
      <c r="C67" s="3">
        <v>12.076535952975279</v>
      </c>
    </row>
    <row r="68" spans="1:3">
      <c r="A68" s="22">
        <v>2005</v>
      </c>
      <c r="B68" s="3" t="s">
        <v>447</v>
      </c>
      <c r="C68" s="3">
        <v>11.872413793103448</v>
      </c>
    </row>
    <row r="69" spans="1:3">
      <c r="A69" s="22">
        <v>2005</v>
      </c>
      <c r="B69" s="3" t="s">
        <v>448</v>
      </c>
      <c r="C69" s="3">
        <v>11.214236351071182</v>
      </c>
    </row>
    <row r="70" spans="1:3">
      <c r="A70" s="22">
        <v>2005</v>
      </c>
      <c r="B70" s="3" t="s">
        <v>450</v>
      </c>
      <c r="C70" s="3">
        <v>10.403035413153457</v>
      </c>
    </row>
    <row r="71" spans="1:3">
      <c r="A71" s="22">
        <v>2005</v>
      </c>
      <c r="B71" s="3" t="s">
        <v>452</v>
      </c>
      <c r="C71" s="3">
        <v>17.568874510471648</v>
      </c>
    </row>
    <row r="72" spans="1:3">
      <c r="A72" s="22">
        <v>2005</v>
      </c>
      <c r="B72" s="3" t="s">
        <v>453</v>
      </c>
      <c r="C72" s="3">
        <v>11.089385474860336</v>
      </c>
    </row>
    <row r="73" spans="1:3">
      <c r="A73" s="22">
        <v>2005</v>
      </c>
      <c r="B73" s="3" t="s">
        <v>455</v>
      </c>
      <c r="C73" s="3">
        <v>20.640713250731881</v>
      </c>
    </row>
    <row r="74" spans="1:3">
      <c r="A74" s="22">
        <v>2005</v>
      </c>
      <c r="B74" s="3" t="s">
        <v>457</v>
      </c>
      <c r="C74" s="3">
        <v>10.905555555555555</v>
      </c>
    </row>
    <row r="75" spans="1:3">
      <c r="A75" s="22">
        <v>2005</v>
      </c>
      <c r="B75" s="3" t="s">
        <v>458</v>
      </c>
      <c r="C75" s="3">
        <v>11.811494252873564</v>
      </c>
    </row>
    <row r="76" spans="1:3">
      <c r="A76" s="22">
        <v>2005</v>
      </c>
      <c r="B76" s="3" t="s">
        <v>460</v>
      </c>
      <c r="C76" s="3">
        <v>8.2703383729301656</v>
      </c>
    </row>
    <row r="77" spans="1:3">
      <c r="A77" s="22">
        <v>2005</v>
      </c>
      <c r="B77" s="3" t="s">
        <v>461</v>
      </c>
      <c r="C77" s="3">
        <v>10.989171877382949</v>
      </c>
    </row>
    <row r="78" spans="1:3">
      <c r="A78" s="22">
        <v>2005</v>
      </c>
      <c r="B78" s="3" t="s">
        <v>463</v>
      </c>
      <c r="C78" s="3">
        <v>10.154124956851916</v>
      </c>
    </row>
    <row r="79" spans="1:3">
      <c r="A79" s="22">
        <v>2005</v>
      </c>
      <c r="B79" s="3" t="s">
        <v>464</v>
      </c>
      <c r="C79" s="3">
        <v>9.8812140240711663</v>
      </c>
    </row>
    <row r="80" spans="1:3">
      <c r="A80" s="22">
        <v>2005</v>
      </c>
      <c r="B80" s="3" t="s">
        <v>465</v>
      </c>
      <c r="C80" s="3">
        <v>9.2249053030303028</v>
      </c>
    </row>
    <row r="81" spans="1:3">
      <c r="A81" s="22">
        <v>2005</v>
      </c>
      <c r="B81" s="3" t="s">
        <v>466</v>
      </c>
      <c r="C81" s="3">
        <v>10.640135478408128</v>
      </c>
    </row>
    <row r="82" spans="1:3">
      <c r="A82" s="22">
        <v>2005</v>
      </c>
      <c r="B82" s="3" t="s">
        <v>467</v>
      </c>
      <c r="C82" s="3">
        <v>11.667038441519816</v>
      </c>
    </row>
    <row r="83" spans="1:3">
      <c r="A83" s="22">
        <v>2005</v>
      </c>
      <c r="B83" s="3" t="s">
        <v>468</v>
      </c>
      <c r="C83" s="3">
        <v>17.090225563909776</v>
      </c>
    </row>
    <row r="84" spans="1:3">
      <c r="A84" s="22">
        <v>2005</v>
      </c>
      <c r="B84" s="3" t="s">
        <v>470</v>
      </c>
      <c r="C84" s="3">
        <v>12.546816479400748</v>
      </c>
    </row>
    <row r="85" spans="1:3">
      <c r="A85" s="22">
        <v>2005</v>
      </c>
      <c r="B85" s="3" t="s">
        <v>471</v>
      </c>
      <c r="C85" s="3">
        <v>12.858374995229553</v>
      </c>
    </row>
    <row r="86" spans="1:3">
      <c r="A86" s="22">
        <v>2005</v>
      </c>
      <c r="B86" s="3" t="s">
        <v>472</v>
      </c>
      <c r="C86" s="3">
        <v>10.138648180242635</v>
      </c>
    </row>
    <row r="87" spans="1:3">
      <c r="A87" s="22">
        <v>2005</v>
      </c>
      <c r="B87" s="3" t="s">
        <v>475</v>
      </c>
      <c r="C87" s="3">
        <v>13.722771220626214</v>
      </c>
    </row>
    <row r="88" spans="1:3">
      <c r="A88" s="22">
        <v>2005</v>
      </c>
      <c r="B88" s="3" t="s">
        <v>476</v>
      </c>
      <c r="C88" s="3">
        <v>8.7020648967551626</v>
      </c>
    </row>
    <row r="89" spans="1:3">
      <c r="A89" s="22">
        <v>2005</v>
      </c>
      <c r="B89" s="3" t="s">
        <v>477</v>
      </c>
      <c r="C89" s="3">
        <v>10.390455531453362</v>
      </c>
    </row>
    <row r="90" spans="1:3">
      <c r="A90" s="22">
        <v>2005</v>
      </c>
      <c r="B90" s="3" t="s">
        <v>478</v>
      </c>
      <c r="C90" s="3">
        <v>6.6724137931034484</v>
      </c>
    </row>
    <row r="91" spans="1:3">
      <c r="A91" s="22">
        <v>2005</v>
      </c>
      <c r="B91" s="3" t="s">
        <v>479</v>
      </c>
      <c r="C91" s="3">
        <v>10.099570200573066</v>
      </c>
    </row>
    <row r="92" spans="1:3">
      <c r="A92" s="22">
        <v>2005</v>
      </c>
      <c r="B92" s="3" t="s">
        <v>480</v>
      </c>
      <c r="C92" s="3">
        <v>6.5251469627694316</v>
      </c>
    </row>
    <row r="93" spans="1:3">
      <c r="A93" s="22">
        <v>2005</v>
      </c>
      <c r="B93" s="3" t="s">
        <v>483</v>
      </c>
      <c r="C93" s="3">
        <v>13.908567440237306</v>
      </c>
    </row>
    <row r="94" spans="1:3">
      <c r="A94" s="22">
        <v>2005</v>
      </c>
      <c r="B94" s="3" t="s">
        <v>484</v>
      </c>
      <c r="C94" s="3">
        <v>6.2457142857142856</v>
      </c>
    </row>
    <row r="95" spans="1:3">
      <c r="A95" s="22">
        <v>2005</v>
      </c>
      <c r="B95" s="3" t="s">
        <v>486</v>
      </c>
      <c r="C95" s="3">
        <v>11.853323147440795</v>
      </c>
    </row>
    <row r="96" spans="1:3">
      <c r="A96" s="22">
        <v>2005</v>
      </c>
      <c r="B96" s="3" t="s">
        <v>489</v>
      </c>
      <c r="C96" s="3">
        <v>4.4479666986871598</v>
      </c>
    </row>
    <row r="97" spans="1:3">
      <c r="A97" s="22">
        <v>2005</v>
      </c>
      <c r="B97" s="3" t="s">
        <v>490</v>
      </c>
      <c r="C97" s="3">
        <v>8.2147131805575828</v>
      </c>
    </row>
    <row r="98" spans="1:3">
      <c r="A98" s="22">
        <v>2005</v>
      </c>
      <c r="B98" s="3" t="s">
        <v>491</v>
      </c>
      <c r="C98" s="3">
        <v>11.6980281223369</v>
      </c>
    </row>
    <row r="99" spans="1:3">
      <c r="A99" s="22">
        <v>2005</v>
      </c>
      <c r="B99" s="3" t="s">
        <v>493</v>
      </c>
      <c r="C99" s="3">
        <v>5.7135477811692885</v>
      </c>
    </row>
    <row r="100" spans="1:3">
      <c r="A100" s="22">
        <v>2005</v>
      </c>
      <c r="B100" s="3" t="s">
        <v>494</v>
      </c>
      <c r="C100" s="3">
        <v>9.7962962962962958</v>
      </c>
    </row>
    <row r="101" spans="1:3">
      <c r="A101" s="22">
        <v>2005</v>
      </c>
      <c r="B101" s="3" t="s">
        <v>495</v>
      </c>
      <c r="C101" s="3">
        <v>7.1773452284401191</v>
      </c>
    </row>
    <row r="102" spans="1:3">
      <c r="A102" s="22">
        <v>2005</v>
      </c>
      <c r="B102" s="3" t="s">
        <v>497</v>
      </c>
      <c r="C102" s="3">
        <v>5.8196902654867255</v>
      </c>
    </row>
    <row r="103" spans="1:3">
      <c r="A103" s="22">
        <v>2005</v>
      </c>
      <c r="B103" s="3" t="s">
        <v>500</v>
      </c>
      <c r="C103" s="3">
        <v>8.4760069377529383</v>
      </c>
    </row>
    <row r="104" spans="1:3">
      <c r="A104" s="22">
        <v>2005</v>
      </c>
      <c r="B104" s="3" t="s">
        <v>501</v>
      </c>
      <c r="C104" s="3">
        <v>8.1890487126798011</v>
      </c>
    </row>
    <row r="105" spans="1:3">
      <c r="A105" s="22">
        <v>2005</v>
      </c>
      <c r="B105" s="3" t="s">
        <v>504</v>
      </c>
      <c r="C105" s="3">
        <v>6.0398428731762062</v>
      </c>
    </row>
    <row r="106" spans="1:3">
      <c r="A106" s="22">
        <v>2005</v>
      </c>
      <c r="B106" s="3" t="s">
        <v>505</v>
      </c>
      <c r="C106" s="3">
        <v>7.1680280046674447</v>
      </c>
    </row>
    <row r="107" spans="1:3">
      <c r="A107" s="22">
        <v>2005</v>
      </c>
      <c r="B107" s="3" t="s">
        <v>506</v>
      </c>
      <c r="C107" s="3">
        <v>8.8388692579505292</v>
      </c>
    </row>
    <row r="108" spans="1:3">
      <c r="A108" s="22">
        <v>2005</v>
      </c>
      <c r="B108" s="3" t="s">
        <v>509</v>
      </c>
      <c r="C108" s="3">
        <v>11.01924379031396</v>
      </c>
    </row>
    <row r="109" spans="1:3">
      <c r="A109" s="22">
        <v>2005</v>
      </c>
      <c r="B109" s="3" t="s">
        <v>510</v>
      </c>
      <c r="C109" s="3">
        <v>5.9741750358680061</v>
      </c>
    </row>
    <row r="110" spans="1:3">
      <c r="A110" s="22">
        <v>2005</v>
      </c>
      <c r="B110" s="3" t="s">
        <v>514</v>
      </c>
      <c r="C110" s="3">
        <v>5.3659552316501822</v>
      </c>
    </row>
    <row r="111" spans="1:3">
      <c r="A111" s="22">
        <v>2005</v>
      </c>
      <c r="B111" s="3" t="s">
        <v>515</v>
      </c>
      <c r="C111" s="3">
        <v>5.2243150684931505</v>
      </c>
    </row>
    <row r="112" spans="1:3">
      <c r="A112" s="22">
        <v>2005</v>
      </c>
      <c r="B112" s="3" t="s">
        <v>518</v>
      </c>
      <c r="C112" s="3">
        <v>6.4958612534489557</v>
      </c>
    </row>
    <row r="113" spans="1:3">
      <c r="A113" s="22">
        <v>2005</v>
      </c>
      <c r="B113" s="3" t="s">
        <v>529</v>
      </c>
      <c r="C113" s="3">
        <v>4.8762135922330101</v>
      </c>
    </row>
    <row r="114" spans="1:3">
      <c r="A114" s="22">
        <v>2005</v>
      </c>
      <c r="B114" s="3" t="s">
        <v>539</v>
      </c>
      <c r="C114" s="3">
        <v>9.0965210012728051</v>
      </c>
    </row>
    <row r="115" spans="1:3">
      <c r="A115" s="22">
        <v>2005</v>
      </c>
      <c r="B115" s="3" t="s">
        <v>540</v>
      </c>
      <c r="C115" s="3">
        <v>10.241157556270096</v>
      </c>
    </row>
    <row r="116" spans="1:3">
      <c r="A116" s="22">
        <v>2005</v>
      </c>
      <c r="B116" s="3" t="s">
        <v>541</v>
      </c>
      <c r="C116" s="3">
        <v>7.9941348973607038</v>
      </c>
    </row>
    <row r="117" spans="1:3">
      <c r="A117" s="22">
        <v>2005</v>
      </c>
      <c r="B117" s="3" t="s">
        <v>543</v>
      </c>
      <c r="C117" s="3">
        <v>8.2784747847478481</v>
      </c>
    </row>
    <row r="118" spans="1:3">
      <c r="A118" s="22">
        <v>2005</v>
      </c>
      <c r="B118" s="3" t="s">
        <v>545</v>
      </c>
      <c r="C118" s="3">
        <v>7.2115994562754873</v>
      </c>
    </row>
    <row r="119" spans="1:3">
      <c r="A119" s="22">
        <v>2005</v>
      </c>
      <c r="B119" s="3" t="s">
        <v>546</v>
      </c>
      <c r="C119" s="3">
        <v>7.9475401606425704</v>
      </c>
    </row>
    <row r="120" spans="1:3">
      <c r="A120" s="22">
        <v>2005</v>
      </c>
      <c r="B120" s="3" t="s">
        <v>547</v>
      </c>
      <c r="C120" s="3">
        <v>10.350663417275927</v>
      </c>
    </row>
    <row r="121" spans="1:3">
      <c r="A121" s="22">
        <v>2005</v>
      </c>
      <c r="B121" s="3" t="s">
        <v>549</v>
      </c>
      <c r="C121" s="3">
        <v>5.8339140534262484</v>
      </c>
    </row>
    <row r="122" spans="1:3">
      <c r="A122" s="22">
        <v>2005</v>
      </c>
      <c r="B122" s="3" t="s">
        <v>552</v>
      </c>
      <c r="C122" s="3">
        <v>10.53051391862955</v>
      </c>
    </row>
    <row r="123" spans="1:3">
      <c r="A123" s="22">
        <v>2005</v>
      </c>
      <c r="B123" s="3" t="s">
        <v>553</v>
      </c>
      <c r="C123" s="3">
        <v>8.6439267886855244</v>
      </c>
    </row>
    <row r="124" spans="1:3">
      <c r="A124" s="22">
        <v>2005</v>
      </c>
      <c r="B124" s="3" t="s">
        <v>554</v>
      </c>
      <c r="C124" s="3">
        <v>3.4018619084561674</v>
      </c>
    </row>
    <row r="125" spans="1:3">
      <c r="A125" s="22">
        <v>2005</v>
      </c>
      <c r="B125" s="3" t="s">
        <v>555</v>
      </c>
      <c r="C125" s="3">
        <v>8.3719958918178712</v>
      </c>
    </row>
    <row r="126" spans="1:3">
      <c r="A126" s="22">
        <v>2005</v>
      </c>
      <c r="B126" s="3" t="s">
        <v>1038</v>
      </c>
      <c r="C126" s="3">
        <v>4.6966490299823631</v>
      </c>
    </row>
    <row r="127" spans="1:3">
      <c r="A127" s="22">
        <v>2005</v>
      </c>
      <c r="B127" s="3" t="s">
        <v>1144</v>
      </c>
      <c r="C127" s="3">
        <v>3.8382099827882961</v>
      </c>
    </row>
    <row r="128" spans="1:3">
      <c r="A128" s="22">
        <v>2005</v>
      </c>
      <c r="B128" s="3" t="s">
        <v>1145</v>
      </c>
      <c r="C128" s="3">
        <v>3.2800875273522978</v>
      </c>
    </row>
    <row r="129" spans="1:3">
      <c r="A129" s="22">
        <v>2005</v>
      </c>
      <c r="B129" s="3" t="s">
        <v>557</v>
      </c>
      <c r="C129" s="3">
        <v>9.979202772963605</v>
      </c>
    </row>
    <row r="130" spans="1:3">
      <c r="A130" s="22">
        <v>2005</v>
      </c>
      <c r="B130" s="3" t="s">
        <v>1146</v>
      </c>
      <c r="C130" s="3">
        <v>3.8979289940828403</v>
      </c>
    </row>
    <row r="131" spans="1:3">
      <c r="A131" s="22">
        <v>2005</v>
      </c>
      <c r="B131" s="3" t="s">
        <v>558</v>
      </c>
      <c r="C131" s="3">
        <v>3.7740112994350281</v>
      </c>
    </row>
    <row r="132" spans="1:3">
      <c r="A132" s="22">
        <v>2005</v>
      </c>
      <c r="B132" s="3" t="s">
        <v>559</v>
      </c>
      <c r="C132" s="3">
        <v>8.0364741641337378</v>
      </c>
    </row>
    <row r="133" spans="1:3">
      <c r="A133" s="22">
        <v>2005</v>
      </c>
      <c r="B133" s="3" t="s">
        <v>1147</v>
      </c>
      <c r="C133" s="3">
        <v>3.625606796116505</v>
      </c>
    </row>
    <row r="134" spans="1:3">
      <c r="A134" s="22">
        <v>2005</v>
      </c>
      <c r="B134" s="3" t="s">
        <v>560</v>
      </c>
      <c r="C134" s="3">
        <v>3.9011627906976742</v>
      </c>
    </row>
    <row r="135" spans="1:3">
      <c r="A135" s="22">
        <v>2005</v>
      </c>
      <c r="B135" s="3" t="s">
        <v>1148</v>
      </c>
      <c r="C135" s="3">
        <v>3.70873786407767</v>
      </c>
    </row>
    <row r="136" spans="1:3">
      <c r="A136" s="22">
        <v>2005</v>
      </c>
      <c r="B136" s="3" t="s">
        <v>1149</v>
      </c>
      <c r="C136" s="3">
        <v>3.7985948477751759</v>
      </c>
    </row>
    <row r="137" spans="1:3">
      <c r="A137" s="22">
        <v>2005</v>
      </c>
      <c r="B137" s="3" t="s">
        <v>561</v>
      </c>
      <c r="C137" s="3">
        <v>8.3175888439046339</v>
      </c>
    </row>
    <row r="138" spans="1:3">
      <c r="A138" s="22">
        <v>2005</v>
      </c>
      <c r="B138" s="3" t="s">
        <v>1150</v>
      </c>
      <c r="C138" s="3">
        <v>3.9713423831070891</v>
      </c>
    </row>
    <row r="139" spans="1:3">
      <c r="A139" s="22">
        <v>2005</v>
      </c>
      <c r="B139" s="3" t="s">
        <v>562</v>
      </c>
      <c r="C139" s="3">
        <v>8.571641791044776</v>
      </c>
    </row>
    <row r="140" spans="1:3">
      <c r="A140" s="22">
        <v>2005</v>
      </c>
      <c r="B140" s="3" t="s">
        <v>563</v>
      </c>
      <c r="C140" s="3">
        <v>3.8562271062271063</v>
      </c>
    </row>
    <row r="141" spans="1:3">
      <c r="A141" s="22">
        <v>2005</v>
      </c>
      <c r="B141" s="3" t="s">
        <v>564</v>
      </c>
      <c r="C141" s="3">
        <v>5.0147662018047576</v>
      </c>
    </row>
    <row r="142" spans="1:3">
      <c r="A142" s="22">
        <v>2005</v>
      </c>
      <c r="B142" s="3" t="s">
        <v>1151</v>
      </c>
      <c r="C142" s="3">
        <v>3.3611738148984198</v>
      </c>
    </row>
    <row r="143" spans="1:3">
      <c r="A143" s="22">
        <v>2005</v>
      </c>
      <c r="B143" s="3" t="s">
        <v>1152</v>
      </c>
      <c r="C143" s="3">
        <v>3.0273141122913505</v>
      </c>
    </row>
    <row r="144" spans="1:3">
      <c r="A144" s="22">
        <v>2005</v>
      </c>
      <c r="B144" s="3" t="s">
        <v>566</v>
      </c>
      <c r="C144" s="3">
        <v>4.46286231884058</v>
      </c>
    </row>
    <row r="145" spans="1:3">
      <c r="A145" s="22">
        <v>2005</v>
      </c>
      <c r="B145" s="3" t="s">
        <v>1069</v>
      </c>
      <c r="C145" s="3">
        <v>5.2891670263271475</v>
      </c>
    </row>
    <row r="146" spans="1:3">
      <c r="A146" s="22">
        <v>2005</v>
      </c>
      <c r="B146" s="3" t="s">
        <v>567</v>
      </c>
      <c r="C146" s="3">
        <v>4.4514106583072097</v>
      </c>
    </row>
    <row r="147" spans="1:3">
      <c r="A147" s="22">
        <v>2005</v>
      </c>
      <c r="B147" s="3" t="s">
        <v>568</v>
      </c>
      <c r="C147" s="3">
        <v>9.2303391725680211</v>
      </c>
    </row>
    <row r="148" spans="1:3">
      <c r="A148" s="22">
        <v>2005</v>
      </c>
      <c r="B148" s="3" t="s">
        <v>1153</v>
      </c>
      <c r="C148" s="3">
        <v>5.0923379174852652</v>
      </c>
    </row>
    <row r="149" spans="1:3">
      <c r="A149" s="22">
        <v>2005</v>
      </c>
      <c r="B149" s="3" t="s">
        <v>569</v>
      </c>
      <c r="C149" s="3">
        <v>9.9492134015145162</v>
      </c>
    </row>
    <row r="150" spans="1:3">
      <c r="A150" s="22">
        <v>2005</v>
      </c>
      <c r="B150" s="3" t="s">
        <v>570</v>
      </c>
      <c r="C150" s="3">
        <v>4.2859589041095889</v>
      </c>
    </row>
    <row r="151" spans="1:3">
      <c r="A151" s="22">
        <v>2005</v>
      </c>
      <c r="B151" s="3" t="s">
        <v>1154</v>
      </c>
      <c r="C151" s="3">
        <v>3.1586687306501546</v>
      </c>
    </row>
    <row r="152" spans="1:3">
      <c r="A152" s="22">
        <v>2005</v>
      </c>
      <c r="B152" s="3" t="s">
        <v>1070</v>
      </c>
      <c r="C152" s="3">
        <v>3.5090782122905027</v>
      </c>
    </row>
    <row r="153" spans="1:3">
      <c r="A153" s="22">
        <v>2005</v>
      </c>
      <c r="B153" s="3" t="s">
        <v>1039</v>
      </c>
      <c r="C153" s="3">
        <v>3.0608044901777363</v>
      </c>
    </row>
    <row r="154" spans="1:3">
      <c r="A154" s="22">
        <v>2005</v>
      </c>
      <c r="B154" s="3" t="s">
        <v>1040</v>
      </c>
      <c r="C154" s="3">
        <v>3.108874281018899</v>
      </c>
    </row>
    <row r="155" spans="1:3">
      <c r="A155" s="22">
        <v>2005</v>
      </c>
      <c r="B155" s="3" t="s">
        <v>571</v>
      </c>
      <c r="C155" s="3">
        <v>3.9735876742479825</v>
      </c>
    </row>
    <row r="156" spans="1:3">
      <c r="A156" s="22">
        <v>2005</v>
      </c>
      <c r="B156" s="3" t="s">
        <v>1155</v>
      </c>
      <c r="C156" s="3">
        <v>3.6658986175115209</v>
      </c>
    </row>
    <row r="157" spans="1:3">
      <c r="A157" s="22">
        <v>2005</v>
      </c>
      <c r="B157" s="3" t="s">
        <v>572</v>
      </c>
      <c r="C157" s="3">
        <v>19.351145038167939</v>
      </c>
    </row>
    <row r="158" spans="1:3">
      <c r="A158" s="22">
        <v>2005</v>
      </c>
      <c r="B158" s="3" t="s">
        <v>1041</v>
      </c>
      <c r="C158" s="3">
        <v>9.1999999999999993</v>
      </c>
    </row>
    <row r="159" spans="1:3">
      <c r="A159" s="22">
        <v>2005</v>
      </c>
      <c r="B159" s="3" t="s">
        <v>573</v>
      </c>
      <c r="C159" s="3">
        <v>8.2233654165283774</v>
      </c>
    </row>
    <row r="160" spans="1:3">
      <c r="A160" s="22">
        <v>2005</v>
      </c>
      <c r="B160" s="3" t="s">
        <v>575</v>
      </c>
      <c r="C160" s="3">
        <v>5.1227678571428568</v>
      </c>
    </row>
    <row r="161" spans="1:3">
      <c r="A161" s="22">
        <v>2005</v>
      </c>
      <c r="B161" s="3" t="s">
        <v>576</v>
      </c>
      <c r="C161" s="3">
        <v>7.5855207451312445</v>
      </c>
    </row>
    <row r="162" spans="1:3">
      <c r="A162" s="22">
        <v>2005</v>
      </c>
      <c r="B162" s="3" t="s">
        <v>577</v>
      </c>
      <c r="C162" s="3">
        <v>15.031019202363368</v>
      </c>
    </row>
    <row r="163" spans="1:3">
      <c r="A163" s="22">
        <v>2005</v>
      </c>
      <c r="B163" s="3" t="s">
        <v>578</v>
      </c>
      <c r="C163" s="3">
        <v>18.646316851664984</v>
      </c>
    </row>
    <row r="164" spans="1:3">
      <c r="A164" s="22">
        <v>2005</v>
      </c>
      <c r="B164" s="3" t="s">
        <v>579</v>
      </c>
      <c r="C164" s="3">
        <v>9.2949640287769792</v>
      </c>
    </row>
    <row r="165" spans="1:3">
      <c r="A165" s="22">
        <v>2005</v>
      </c>
      <c r="B165" s="3" t="s">
        <v>580</v>
      </c>
      <c r="C165" s="3">
        <v>7.7372262773722627</v>
      </c>
    </row>
    <row r="166" spans="1:3">
      <c r="A166" s="22">
        <v>2005</v>
      </c>
      <c r="B166" s="3" t="s">
        <v>581</v>
      </c>
      <c r="C166" s="3">
        <v>12.347826086956522</v>
      </c>
    </row>
    <row r="167" spans="1:3">
      <c r="A167" s="22">
        <v>2005</v>
      </c>
      <c r="B167" s="3" t="s">
        <v>582</v>
      </c>
      <c r="C167" s="3">
        <v>15.364025695931478</v>
      </c>
    </row>
    <row r="168" spans="1:3">
      <c r="A168" s="22">
        <v>2005</v>
      </c>
      <c r="B168" s="3" t="s">
        <v>583</v>
      </c>
      <c r="C168" s="3">
        <v>13.168195718654435</v>
      </c>
    </row>
    <row r="169" spans="1:3">
      <c r="A169" s="22">
        <v>2005</v>
      </c>
      <c r="B169" s="3" t="s">
        <v>585</v>
      </c>
      <c r="C169" s="3">
        <v>13.950704225352112</v>
      </c>
    </row>
    <row r="170" spans="1:3">
      <c r="A170" s="22">
        <v>2005</v>
      </c>
      <c r="B170" s="3" t="s">
        <v>586</v>
      </c>
      <c r="C170" s="3">
        <v>12.98974358974359</v>
      </c>
    </row>
    <row r="171" spans="1:3">
      <c r="A171" s="22">
        <v>2005</v>
      </c>
      <c r="B171" s="3" t="s">
        <v>587</v>
      </c>
      <c r="C171" s="3">
        <v>10.590909090909092</v>
      </c>
    </row>
    <row r="172" spans="1:3">
      <c r="A172" s="22">
        <v>2005</v>
      </c>
      <c r="B172" s="3" t="s">
        <v>589</v>
      </c>
      <c r="C172" s="3">
        <v>13.75</v>
      </c>
    </row>
    <row r="173" spans="1:3">
      <c r="A173" s="22">
        <v>2005</v>
      </c>
      <c r="B173" s="3" t="s">
        <v>590</v>
      </c>
      <c r="C173" s="3">
        <v>9.2112676056338021</v>
      </c>
    </row>
    <row r="174" spans="1:3">
      <c r="A174" s="22">
        <v>2005</v>
      </c>
      <c r="B174" s="3" t="s">
        <v>1156</v>
      </c>
      <c r="C174" s="3">
        <v>16.291666666666668</v>
      </c>
    </row>
    <row r="175" spans="1:3">
      <c r="A175" s="22">
        <v>2005</v>
      </c>
      <c r="B175" s="3" t="s">
        <v>592</v>
      </c>
      <c r="C175" s="3">
        <v>9.6859756097560972</v>
      </c>
    </row>
    <row r="176" spans="1:3">
      <c r="A176" s="22">
        <v>2005</v>
      </c>
      <c r="B176" s="3" t="s">
        <v>594</v>
      </c>
      <c r="C176" s="3">
        <v>9.4277894736842107</v>
      </c>
    </row>
    <row r="177" spans="1:3">
      <c r="A177" s="22">
        <v>2005</v>
      </c>
      <c r="B177" s="3" t="s">
        <v>595</v>
      </c>
      <c r="C177" s="3">
        <v>6.7897959183673473</v>
      </c>
    </row>
    <row r="178" spans="1:3">
      <c r="A178" s="22">
        <v>2005</v>
      </c>
      <c r="B178" s="3" t="s">
        <v>596</v>
      </c>
      <c r="C178" s="3">
        <v>11.24966725820763</v>
      </c>
    </row>
    <row r="179" spans="1:3">
      <c r="A179" s="22">
        <v>2005</v>
      </c>
      <c r="B179" s="3" t="s">
        <v>597</v>
      </c>
      <c r="C179" s="3">
        <v>10.030438886267108</v>
      </c>
    </row>
    <row r="180" spans="1:3">
      <c r="A180" s="22">
        <v>2005</v>
      </c>
      <c r="B180" s="3" t="s">
        <v>598</v>
      </c>
      <c r="C180" s="3">
        <v>10.246058369674605</v>
      </c>
    </row>
    <row r="181" spans="1:3">
      <c r="A181" s="22">
        <v>2005</v>
      </c>
      <c r="B181" s="3" t="s">
        <v>599</v>
      </c>
      <c r="C181" s="3">
        <v>10.347284768211921</v>
      </c>
    </row>
    <row r="182" spans="1:3">
      <c r="A182" s="22">
        <v>2005</v>
      </c>
      <c r="B182" s="3" t="s">
        <v>600</v>
      </c>
      <c r="C182" s="3">
        <v>4.8453695836873409</v>
      </c>
    </row>
    <row r="183" spans="1:3">
      <c r="A183" s="22">
        <v>2005</v>
      </c>
      <c r="B183" s="3" t="s">
        <v>603</v>
      </c>
      <c r="C183" s="3">
        <v>9.752347417840376</v>
      </c>
    </row>
    <row r="184" spans="1:3">
      <c r="A184" s="22">
        <v>2005</v>
      </c>
      <c r="B184" s="3" t="s">
        <v>604</v>
      </c>
      <c r="C184" s="3">
        <v>7.3230769230769228</v>
      </c>
    </row>
    <row r="185" spans="1:3">
      <c r="A185" s="22">
        <v>2005</v>
      </c>
      <c r="B185" s="3" t="s">
        <v>606</v>
      </c>
      <c r="C185" s="3">
        <v>6.4215686274509807</v>
      </c>
    </row>
    <row r="186" spans="1:3">
      <c r="A186" s="22">
        <v>2005</v>
      </c>
      <c r="B186" s="3" t="s">
        <v>607</v>
      </c>
      <c r="C186" s="3">
        <v>8.134730538922156</v>
      </c>
    </row>
    <row r="187" spans="1:3">
      <c r="A187" s="22">
        <v>2005</v>
      </c>
      <c r="B187" s="3" t="s">
        <v>611</v>
      </c>
      <c r="C187" s="3">
        <v>13.514921372408864</v>
      </c>
    </row>
    <row r="188" spans="1:3">
      <c r="A188" s="22">
        <v>2005</v>
      </c>
      <c r="B188" s="3" t="s">
        <v>613</v>
      </c>
      <c r="C188" s="3">
        <v>10.008707607699359</v>
      </c>
    </row>
    <row r="189" spans="1:3">
      <c r="A189" s="22">
        <v>2005</v>
      </c>
      <c r="B189" s="3" t="s">
        <v>615</v>
      </c>
      <c r="C189" s="3">
        <v>6.8988764044943824</v>
      </c>
    </row>
    <row r="190" spans="1:3">
      <c r="A190" s="22">
        <v>2005</v>
      </c>
      <c r="B190" s="3" t="s">
        <v>616</v>
      </c>
      <c r="C190" s="3">
        <v>12.933444259567388</v>
      </c>
    </row>
    <row r="191" spans="1:3">
      <c r="A191" s="22">
        <v>2005</v>
      </c>
      <c r="B191" s="3" t="s">
        <v>617</v>
      </c>
      <c r="C191" s="3">
        <v>9.0769230769230766</v>
      </c>
    </row>
    <row r="192" spans="1:3">
      <c r="A192" s="22">
        <v>2005</v>
      </c>
      <c r="B192" s="3" t="s">
        <v>618</v>
      </c>
      <c r="C192" s="3">
        <v>9.5128205128205128</v>
      </c>
    </row>
    <row r="193" spans="1:3">
      <c r="A193" s="22">
        <v>2005</v>
      </c>
      <c r="B193" s="3" t="s">
        <v>622</v>
      </c>
      <c r="C193" s="3">
        <v>9.9444444444444446</v>
      </c>
    </row>
    <row r="194" spans="1:3">
      <c r="A194" s="22">
        <v>2005</v>
      </c>
      <c r="B194" s="3" t="s">
        <v>623</v>
      </c>
      <c r="C194" s="3">
        <v>16.483557713529024</v>
      </c>
    </row>
    <row r="195" spans="1:3">
      <c r="A195" s="22">
        <v>2005</v>
      </c>
      <c r="B195" s="3" t="s">
        <v>624</v>
      </c>
      <c r="C195" s="3">
        <v>15.113353370545298</v>
      </c>
    </row>
    <row r="196" spans="1:3">
      <c r="A196" s="22">
        <v>2005</v>
      </c>
      <c r="B196" s="3" t="s">
        <v>625</v>
      </c>
      <c r="C196" s="3">
        <v>10.648148148148149</v>
      </c>
    </row>
    <row r="197" spans="1:3">
      <c r="A197" s="22">
        <v>2005</v>
      </c>
      <c r="B197" s="3" t="s">
        <v>627</v>
      </c>
      <c r="C197" s="3">
        <v>12.355287569573283</v>
      </c>
    </row>
    <row r="198" spans="1:3">
      <c r="A198" s="22">
        <v>2005</v>
      </c>
      <c r="B198" s="3" t="s">
        <v>629</v>
      </c>
      <c r="C198" s="3">
        <v>16.987834549878347</v>
      </c>
    </row>
    <row r="199" spans="1:3">
      <c r="A199" s="22">
        <v>2005</v>
      </c>
      <c r="B199" s="3" t="s">
        <v>631</v>
      </c>
      <c r="C199" s="3">
        <v>9.1857142857142851</v>
      </c>
    </row>
    <row r="200" spans="1:3">
      <c r="A200" s="22">
        <v>2005</v>
      </c>
      <c r="B200" s="3" t="s">
        <v>632</v>
      </c>
      <c r="C200" s="3">
        <v>11.868301026225769</v>
      </c>
    </row>
    <row r="201" spans="1:3">
      <c r="A201" s="22">
        <v>2005</v>
      </c>
      <c r="B201" s="3" t="s">
        <v>634</v>
      </c>
      <c r="C201" s="3">
        <v>18.424657534246574</v>
      </c>
    </row>
    <row r="202" spans="1:3">
      <c r="A202" s="22">
        <v>2005</v>
      </c>
      <c r="B202" s="3" t="s">
        <v>635</v>
      </c>
      <c r="C202" s="3">
        <v>18.797202797202797</v>
      </c>
    </row>
    <row r="203" spans="1:3">
      <c r="A203" s="22">
        <v>2005</v>
      </c>
      <c r="B203" s="3" t="s">
        <v>636</v>
      </c>
      <c r="C203" s="3">
        <v>21.663584637268848</v>
      </c>
    </row>
    <row r="204" spans="1:3">
      <c r="A204" s="22">
        <v>2005</v>
      </c>
      <c r="B204" s="3" t="s">
        <v>637</v>
      </c>
      <c r="C204" s="3">
        <v>19.743034055727556</v>
      </c>
    </row>
    <row r="205" spans="1:3">
      <c r="A205" s="22">
        <v>2005</v>
      </c>
      <c r="B205" s="3" t="s">
        <v>638</v>
      </c>
      <c r="C205" s="3">
        <v>18.577844311377245</v>
      </c>
    </row>
    <row r="206" spans="1:3">
      <c r="A206" s="22">
        <v>2005</v>
      </c>
      <c r="B206" s="3" t="s">
        <v>1157</v>
      </c>
      <c r="C206" s="3">
        <v>15.587209302325581</v>
      </c>
    </row>
    <row r="207" spans="1:3">
      <c r="A207" s="22">
        <v>2005</v>
      </c>
      <c r="B207" s="3" t="s">
        <v>639</v>
      </c>
      <c r="C207" s="3">
        <v>18.505154639175259</v>
      </c>
    </row>
    <row r="208" spans="1:3">
      <c r="A208" s="22">
        <v>2005</v>
      </c>
      <c r="B208" s="3" t="s">
        <v>1158</v>
      </c>
      <c r="C208" s="3">
        <v>18.832298136645964</v>
      </c>
    </row>
    <row r="209" spans="1:3">
      <c r="A209" s="22">
        <v>2005</v>
      </c>
      <c r="B209" s="3" t="s">
        <v>640</v>
      </c>
      <c r="C209" s="3">
        <v>17.677650429799428</v>
      </c>
    </row>
    <row r="210" spans="1:3">
      <c r="A210" s="22">
        <v>2005</v>
      </c>
      <c r="B210" s="3" t="s">
        <v>641</v>
      </c>
      <c r="C210" s="3">
        <v>19.082684464219504</v>
      </c>
    </row>
    <row r="211" spans="1:3">
      <c r="A211" s="22">
        <v>2005</v>
      </c>
      <c r="B211" s="3" t="s">
        <v>1045</v>
      </c>
      <c r="C211" s="3">
        <v>14.064039408866995</v>
      </c>
    </row>
    <row r="212" spans="1:3">
      <c r="A212" s="22">
        <v>2005</v>
      </c>
      <c r="B212" s="3" t="s">
        <v>642</v>
      </c>
      <c r="C212" s="3">
        <v>16.505694760820045</v>
      </c>
    </row>
    <row r="213" spans="1:3">
      <c r="A213" s="22">
        <v>2005</v>
      </c>
      <c r="B213" s="3" t="s">
        <v>643</v>
      </c>
      <c r="C213" s="3">
        <v>23.322883238706492</v>
      </c>
    </row>
    <row r="214" spans="1:3">
      <c r="A214" s="22">
        <v>2005</v>
      </c>
      <c r="B214" s="3" t="s">
        <v>644</v>
      </c>
      <c r="C214" s="3">
        <v>22.150728862973761</v>
      </c>
    </row>
    <row r="215" spans="1:3">
      <c r="A215" s="22">
        <v>2005</v>
      </c>
      <c r="B215" s="3" t="s">
        <v>645</v>
      </c>
      <c r="C215" s="3">
        <v>23.139167862266859</v>
      </c>
    </row>
    <row r="216" spans="1:3">
      <c r="A216" s="22">
        <v>2005</v>
      </c>
      <c r="B216" s="3" t="s">
        <v>647</v>
      </c>
      <c r="C216" s="3">
        <v>35.299374799615258</v>
      </c>
    </row>
    <row r="217" spans="1:3">
      <c r="A217" s="22">
        <v>2005</v>
      </c>
      <c r="B217" s="3" t="s">
        <v>649</v>
      </c>
      <c r="C217" s="3">
        <v>17.379440427538508</v>
      </c>
    </row>
    <row r="218" spans="1:3">
      <c r="A218" s="22">
        <v>2005</v>
      </c>
      <c r="B218" s="3" t="s">
        <v>650</v>
      </c>
      <c r="C218" s="3">
        <v>14.563025210084033</v>
      </c>
    </row>
    <row r="219" spans="1:3">
      <c r="A219" s="22">
        <v>2005</v>
      </c>
      <c r="B219" s="3" t="s">
        <v>651</v>
      </c>
      <c r="C219" s="3">
        <v>19.49287598944591</v>
      </c>
    </row>
    <row r="220" spans="1:3">
      <c r="A220" s="22">
        <v>2005</v>
      </c>
      <c r="B220" s="3" t="s">
        <v>652</v>
      </c>
      <c r="C220" s="3">
        <v>22.086899196931558</v>
      </c>
    </row>
    <row r="221" spans="1:3">
      <c r="A221" s="22">
        <v>2005</v>
      </c>
      <c r="B221" s="3" t="s">
        <v>653</v>
      </c>
      <c r="C221" s="3">
        <v>13.862068965517242</v>
      </c>
    </row>
    <row r="222" spans="1:3">
      <c r="A222" s="22">
        <v>2005</v>
      </c>
      <c r="B222" s="3" t="s">
        <v>654</v>
      </c>
      <c r="C222" s="3">
        <v>27.796661608497725</v>
      </c>
    </row>
    <row r="223" spans="1:3">
      <c r="A223" s="22">
        <v>2005</v>
      </c>
      <c r="B223" s="3" t="s">
        <v>655</v>
      </c>
      <c r="C223" s="3">
        <v>21.427586206896553</v>
      </c>
    </row>
    <row r="224" spans="1:3">
      <c r="A224" s="22">
        <v>2005</v>
      </c>
      <c r="B224" s="3" t="s">
        <v>656</v>
      </c>
      <c r="C224" s="3">
        <v>14.766666666666667</v>
      </c>
    </row>
    <row r="225" spans="1:3">
      <c r="A225" s="22">
        <v>2005</v>
      </c>
      <c r="B225" s="3" t="s">
        <v>658</v>
      </c>
      <c r="C225" s="3">
        <v>16.449645390070923</v>
      </c>
    </row>
    <row r="226" spans="1:3">
      <c r="A226" s="22">
        <v>2005</v>
      </c>
      <c r="B226" s="3" t="s">
        <v>659</v>
      </c>
      <c r="C226" s="3">
        <v>14.726315789473684</v>
      </c>
    </row>
    <row r="227" spans="1:3">
      <c r="A227" s="22">
        <v>2005</v>
      </c>
      <c r="B227" s="3" t="s">
        <v>660</v>
      </c>
      <c r="C227" s="3">
        <v>21.827834433113377</v>
      </c>
    </row>
    <row r="228" spans="1:3">
      <c r="A228" s="22">
        <v>2005</v>
      </c>
      <c r="B228" s="3" t="s">
        <v>661</v>
      </c>
      <c r="C228" s="3">
        <v>16.355648535564853</v>
      </c>
    </row>
    <row r="229" spans="1:3">
      <c r="A229" s="22">
        <v>2005</v>
      </c>
      <c r="B229" s="3" t="s">
        <v>662</v>
      </c>
      <c r="C229" s="3">
        <v>10.639217470427662</v>
      </c>
    </row>
    <row r="230" spans="1:3">
      <c r="A230" s="22">
        <v>2005</v>
      </c>
      <c r="B230" s="3" t="s">
        <v>663</v>
      </c>
      <c r="C230" s="3">
        <v>10.573200992555831</v>
      </c>
    </row>
    <row r="231" spans="1:3">
      <c r="A231" s="22">
        <v>2005</v>
      </c>
      <c r="B231" s="3" t="s">
        <v>664</v>
      </c>
      <c r="C231" s="3">
        <v>9.2290342423621077</v>
      </c>
    </row>
    <row r="232" spans="1:3">
      <c r="A232" s="22">
        <v>2005</v>
      </c>
      <c r="B232" s="3" t="s">
        <v>665</v>
      </c>
      <c r="C232" s="3">
        <v>13.56887486855941</v>
      </c>
    </row>
    <row r="233" spans="1:3">
      <c r="A233" s="22">
        <v>2005</v>
      </c>
      <c r="B233" s="3" t="s">
        <v>666</v>
      </c>
      <c r="C233" s="3">
        <v>10.378182725911133</v>
      </c>
    </row>
    <row r="234" spans="1:3">
      <c r="A234" s="22">
        <v>2005</v>
      </c>
      <c r="B234" s="3" t="s">
        <v>667</v>
      </c>
      <c r="C234" s="3">
        <v>9.06530180021179</v>
      </c>
    </row>
    <row r="235" spans="1:3">
      <c r="A235" s="22">
        <v>2005</v>
      </c>
      <c r="B235" s="3" t="s">
        <v>668</v>
      </c>
      <c r="C235" s="3">
        <v>9.0416666666666661</v>
      </c>
    </row>
    <row r="236" spans="1:3">
      <c r="A236" s="22">
        <v>2005</v>
      </c>
      <c r="B236" s="3" t="s">
        <v>672</v>
      </c>
      <c r="C236" s="3">
        <v>8.3250414593698174</v>
      </c>
    </row>
    <row r="237" spans="1:3">
      <c r="A237" s="22">
        <v>2005</v>
      </c>
      <c r="B237" s="3" t="s">
        <v>673</v>
      </c>
      <c r="C237" s="3">
        <v>7.8454947484798234</v>
      </c>
    </row>
    <row r="238" spans="1:3">
      <c r="A238" s="22">
        <v>2005</v>
      </c>
      <c r="B238" s="3" t="s">
        <v>674</v>
      </c>
      <c r="C238" s="3">
        <v>8.791208791208792</v>
      </c>
    </row>
    <row r="239" spans="1:3">
      <c r="A239" s="22">
        <v>2005</v>
      </c>
      <c r="B239" s="3" t="s">
        <v>676</v>
      </c>
      <c r="C239" s="3">
        <v>10.299675195167817</v>
      </c>
    </row>
    <row r="240" spans="1:3">
      <c r="A240" s="22">
        <v>2005</v>
      </c>
      <c r="B240" s="3" t="s">
        <v>677</v>
      </c>
      <c r="C240" s="3">
        <v>7.220428965810151</v>
      </c>
    </row>
    <row r="241" spans="1:3">
      <c r="A241" s="22">
        <v>2005</v>
      </c>
      <c r="B241" s="3" t="s">
        <v>678</v>
      </c>
      <c r="C241" s="3">
        <v>6.0752136752136749</v>
      </c>
    </row>
    <row r="242" spans="1:3">
      <c r="A242" s="22">
        <v>2005</v>
      </c>
      <c r="B242" s="3" t="s">
        <v>679</v>
      </c>
      <c r="C242" s="3">
        <v>8.6481829227880258</v>
      </c>
    </row>
    <row r="243" spans="1:3">
      <c r="A243" s="22">
        <v>2005</v>
      </c>
      <c r="B243" s="3" t="s">
        <v>681</v>
      </c>
      <c r="C243" s="3">
        <v>13.46540740815523</v>
      </c>
    </row>
    <row r="244" spans="1:3">
      <c r="A244" s="22">
        <v>2005</v>
      </c>
      <c r="B244" s="3" t="s">
        <v>682</v>
      </c>
      <c r="C244" s="3">
        <v>7.4302325581395348</v>
      </c>
    </row>
    <row r="245" spans="1:3">
      <c r="A245" s="22">
        <v>2005</v>
      </c>
      <c r="B245" s="3" t="s">
        <v>683</v>
      </c>
      <c r="C245" s="3">
        <v>6.4058106841611995</v>
      </c>
    </row>
    <row r="246" spans="1:3">
      <c r="A246" s="22">
        <v>2005</v>
      </c>
      <c r="B246" s="3" t="s">
        <v>684</v>
      </c>
      <c r="C246" s="3">
        <v>8.4250000000000007</v>
      </c>
    </row>
    <row r="247" spans="1:3">
      <c r="A247" s="22">
        <v>2005</v>
      </c>
      <c r="B247" s="3" t="s">
        <v>685</v>
      </c>
      <c r="C247" s="3">
        <v>6.8497961743493256</v>
      </c>
    </row>
    <row r="248" spans="1:3">
      <c r="A248" s="22">
        <v>2005</v>
      </c>
      <c r="B248" s="3" t="s">
        <v>686</v>
      </c>
      <c r="C248" s="3">
        <v>7.9760039177277182</v>
      </c>
    </row>
    <row r="249" spans="1:3">
      <c r="A249" s="22">
        <v>2005</v>
      </c>
      <c r="B249" s="3" t="s">
        <v>687</v>
      </c>
      <c r="C249" s="3">
        <v>7.3671009771986968</v>
      </c>
    </row>
    <row r="250" spans="1:3">
      <c r="A250" s="22">
        <v>2005</v>
      </c>
      <c r="B250" s="3" t="s">
        <v>688</v>
      </c>
      <c r="C250" s="3">
        <v>7.5178947368421056</v>
      </c>
    </row>
    <row r="251" spans="1:3">
      <c r="A251" s="22">
        <v>2005</v>
      </c>
      <c r="B251" s="3" t="s">
        <v>690</v>
      </c>
      <c r="C251" s="3">
        <v>18.016620148062739</v>
      </c>
    </row>
    <row r="252" spans="1:3">
      <c r="A252" s="22">
        <v>2005</v>
      </c>
      <c r="B252" s="3" t="s">
        <v>691</v>
      </c>
      <c r="C252" s="3">
        <v>11.039976613315794</v>
      </c>
    </row>
    <row r="253" spans="1:3">
      <c r="A253" s="22">
        <v>2005</v>
      </c>
      <c r="B253" s="3" t="s">
        <v>692</v>
      </c>
      <c r="C253" s="3">
        <v>7.3594377510040161</v>
      </c>
    </row>
    <row r="254" spans="1:3">
      <c r="A254" s="22">
        <v>2005</v>
      </c>
      <c r="B254" s="3" t="s">
        <v>693</v>
      </c>
      <c r="C254" s="3">
        <v>11.190209987316202</v>
      </c>
    </row>
    <row r="255" spans="1:3">
      <c r="A255" s="22">
        <v>2005</v>
      </c>
      <c r="B255" s="3" t="s">
        <v>694</v>
      </c>
      <c r="C255" s="3">
        <v>5.7507155123068117</v>
      </c>
    </row>
    <row r="256" spans="1:3">
      <c r="A256" s="22">
        <v>2005</v>
      </c>
      <c r="B256" s="3" t="s">
        <v>696</v>
      </c>
      <c r="C256" s="3">
        <v>8.037267080745341</v>
      </c>
    </row>
    <row r="257" spans="1:3">
      <c r="A257" s="22">
        <v>2005</v>
      </c>
      <c r="B257" s="3" t="s">
        <v>698</v>
      </c>
      <c r="C257" s="3">
        <v>6.1051552431165792</v>
      </c>
    </row>
    <row r="258" spans="1:3">
      <c r="A258" s="22">
        <v>2005</v>
      </c>
      <c r="B258" s="3" t="s">
        <v>699</v>
      </c>
      <c r="C258" s="3">
        <v>8.7137490608564985</v>
      </c>
    </row>
    <row r="259" spans="1:3">
      <c r="A259" s="22">
        <v>2005</v>
      </c>
      <c r="B259" s="3" t="s">
        <v>701</v>
      </c>
      <c r="C259" s="3">
        <v>8.5207222699914009</v>
      </c>
    </row>
    <row r="260" spans="1:3">
      <c r="A260" s="22">
        <v>2005</v>
      </c>
      <c r="B260" s="3" t="s">
        <v>702</v>
      </c>
      <c r="C260" s="3">
        <v>6.2020385875500548</v>
      </c>
    </row>
    <row r="261" spans="1:3">
      <c r="A261" s="22">
        <v>2005</v>
      </c>
      <c r="B261" s="3" t="s">
        <v>703</v>
      </c>
      <c r="C261" s="3">
        <v>6.9667093469910375</v>
      </c>
    </row>
    <row r="262" spans="1:3">
      <c r="A262" s="22">
        <v>2005</v>
      </c>
      <c r="B262" s="3" t="s">
        <v>704</v>
      </c>
      <c r="C262" s="3">
        <v>6.9799803085001644</v>
      </c>
    </row>
    <row r="263" spans="1:3">
      <c r="A263" s="22">
        <v>2005</v>
      </c>
      <c r="B263" s="3" t="s">
        <v>705</v>
      </c>
      <c r="C263" s="3">
        <v>5.2725384295803908</v>
      </c>
    </row>
    <row r="264" spans="1:3">
      <c r="A264" s="22">
        <v>2005</v>
      </c>
      <c r="B264" s="3" t="s">
        <v>706</v>
      </c>
      <c r="C264" s="3">
        <v>6.4685714285714289</v>
      </c>
    </row>
    <row r="265" spans="1:3">
      <c r="A265" s="22">
        <v>2005</v>
      </c>
      <c r="B265" s="3" t="s">
        <v>707</v>
      </c>
      <c r="C265" s="3">
        <v>7.9656382512063164</v>
      </c>
    </row>
    <row r="266" spans="1:3">
      <c r="A266" s="22">
        <v>2005</v>
      </c>
      <c r="B266" s="3" t="s">
        <v>708</v>
      </c>
      <c r="C266" s="3">
        <v>8.9222562585824434</v>
      </c>
    </row>
    <row r="267" spans="1:3">
      <c r="A267" s="22">
        <v>2005</v>
      </c>
      <c r="B267" s="3" t="s">
        <v>712</v>
      </c>
      <c r="C267" s="3">
        <v>6.049295774647887</v>
      </c>
    </row>
    <row r="268" spans="1:3">
      <c r="A268" s="22">
        <v>2005</v>
      </c>
      <c r="B268" s="3" t="s">
        <v>713</v>
      </c>
      <c r="C268" s="3">
        <v>9.6441377771164998</v>
      </c>
    </row>
    <row r="269" spans="1:3">
      <c r="A269" s="22">
        <v>2005</v>
      </c>
      <c r="B269" s="3" t="s">
        <v>714</v>
      </c>
      <c r="C269" s="3">
        <v>8.2971583220568341</v>
      </c>
    </row>
    <row r="270" spans="1:3">
      <c r="A270" s="22">
        <v>2005</v>
      </c>
      <c r="B270" s="3" t="s">
        <v>715</v>
      </c>
      <c r="C270" s="3">
        <v>13.531578947368422</v>
      </c>
    </row>
    <row r="271" spans="1:3">
      <c r="A271" s="22">
        <v>2005</v>
      </c>
      <c r="B271" s="3" t="s">
        <v>716</v>
      </c>
      <c r="C271" s="3">
        <v>8.0718691338160369</v>
      </c>
    </row>
    <row r="272" spans="1:3">
      <c r="A272" s="22">
        <v>2005</v>
      </c>
      <c r="B272" s="3" t="s">
        <v>717</v>
      </c>
      <c r="C272" s="3">
        <v>7.9064935064935069</v>
      </c>
    </row>
    <row r="273" spans="1:3">
      <c r="A273" s="22">
        <v>2005</v>
      </c>
      <c r="B273" s="3" t="s">
        <v>718</v>
      </c>
      <c r="C273" s="3">
        <v>7.1065989847715736</v>
      </c>
    </row>
    <row r="274" spans="1:3">
      <c r="A274" s="22">
        <v>2005</v>
      </c>
      <c r="B274" s="3" t="s">
        <v>719</v>
      </c>
      <c r="C274" s="3">
        <v>6.1992840095465391</v>
      </c>
    </row>
    <row r="275" spans="1:3">
      <c r="A275" s="22">
        <v>2005</v>
      </c>
      <c r="B275" s="3" t="s">
        <v>720</v>
      </c>
      <c r="C275" s="3">
        <v>5.5671406003159554</v>
      </c>
    </row>
    <row r="276" spans="1:3">
      <c r="A276" s="22">
        <v>2005</v>
      </c>
      <c r="B276" s="3" t="s">
        <v>721</v>
      </c>
      <c r="C276" s="3">
        <v>6.0661478599221788</v>
      </c>
    </row>
    <row r="277" spans="1:3">
      <c r="A277" s="22">
        <v>2005</v>
      </c>
      <c r="B277" s="3" t="s">
        <v>722</v>
      </c>
      <c r="C277" s="3">
        <v>7.8571428571428568</v>
      </c>
    </row>
    <row r="278" spans="1:3">
      <c r="A278" s="22">
        <v>2005</v>
      </c>
      <c r="B278" s="3" t="s">
        <v>723</v>
      </c>
      <c r="C278" s="3">
        <v>7.0784946236559136</v>
      </c>
    </row>
    <row r="279" spans="1:3">
      <c r="A279" s="22">
        <v>2005</v>
      </c>
      <c r="B279" s="3" t="s">
        <v>725</v>
      </c>
      <c r="C279" s="3">
        <v>5.746614287191151</v>
      </c>
    </row>
    <row r="280" spans="1:3">
      <c r="A280" s="22">
        <v>2005</v>
      </c>
      <c r="B280" s="3" t="s">
        <v>726</v>
      </c>
      <c r="C280" s="3">
        <v>11.071962079862109</v>
      </c>
    </row>
    <row r="281" spans="1:3">
      <c r="A281" s="22">
        <v>2005</v>
      </c>
      <c r="B281" s="3" t="s">
        <v>727</v>
      </c>
      <c r="C281" s="3">
        <v>9.2959349593495944</v>
      </c>
    </row>
    <row r="282" spans="1:3">
      <c r="A282" s="22">
        <v>2005</v>
      </c>
      <c r="B282" s="3" t="s">
        <v>731</v>
      </c>
      <c r="C282" s="3">
        <v>10.788044118224281</v>
      </c>
    </row>
    <row r="283" spans="1:3">
      <c r="A283" s="22">
        <v>2005</v>
      </c>
      <c r="B283" s="3" t="s">
        <v>732</v>
      </c>
      <c r="C283" s="3">
        <v>11.505091376815479</v>
      </c>
    </row>
    <row r="284" spans="1:3">
      <c r="A284" s="22">
        <v>2005</v>
      </c>
      <c r="B284" s="3" t="s">
        <v>733</v>
      </c>
      <c r="C284" s="3">
        <v>6.0181564245810053</v>
      </c>
    </row>
    <row r="285" spans="1:3">
      <c r="A285" s="22">
        <v>2005</v>
      </c>
      <c r="B285" s="3" t="s">
        <v>734</v>
      </c>
      <c r="C285" s="3">
        <v>8.6943403298350823</v>
      </c>
    </row>
    <row r="286" spans="1:3">
      <c r="A286" s="22">
        <v>2005</v>
      </c>
      <c r="B286" s="3" t="s">
        <v>736</v>
      </c>
      <c r="C286" s="3">
        <v>7.0262664165103192</v>
      </c>
    </row>
    <row r="287" spans="1:3">
      <c r="A287" s="22">
        <v>2005</v>
      </c>
      <c r="B287" s="3" t="s">
        <v>737</v>
      </c>
      <c r="C287" s="3">
        <v>9.9436038514442924</v>
      </c>
    </row>
    <row r="288" spans="1:3">
      <c r="A288" s="22">
        <v>2005</v>
      </c>
      <c r="B288" s="3" t="s">
        <v>741</v>
      </c>
      <c r="C288" s="3">
        <v>18.845179650562933</v>
      </c>
    </row>
    <row r="289" spans="1:3">
      <c r="A289" s="22">
        <v>2005</v>
      </c>
      <c r="B289" s="3" t="s">
        <v>742</v>
      </c>
      <c r="C289" s="3">
        <v>11.147717686756023</v>
      </c>
    </row>
    <row r="290" spans="1:3">
      <c r="A290" s="22">
        <v>2005</v>
      </c>
      <c r="B290" s="3" t="s">
        <v>743</v>
      </c>
      <c r="C290" s="3">
        <v>8.4521620701395985</v>
      </c>
    </row>
    <row r="291" spans="1:3">
      <c r="A291" s="22">
        <v>2005</v>
      </c>
      <c r="B291" s="3" t="s">
        <v>744</v>
      </c>
      <c r="C291" s="3">
        <v>10.892381348875936</v>
      </c>
    </row>
    <row r="292" spans="1:3">
      <c r="A292" s="22">
        <v>2005</v>
      </c>
      <c r="B292" s="3" t="s">
        <v>747</v>
      </c>
      <c r="C292" s="3">
        <v>7.714056654195617</v>
      </c>
    </row>
    <row r="293" spans="1:3">
      <c r="A293" s="22">
        <v>2005</v>
      </c>
      <c r="B293" s="3" t="s">
        <v>748</v>
      </c>
      <c r="C293" s="3">
        <v>7.7047387606318347</v>
      </c>
    </row>
    <row r="294" spans="1:3">
      <c r="A294" s="22">
        <v>2005</v>
      </c>
      <c r="B294" s="3" t="s">
        <v>749</v>
      </c>
      <c r="C294" s="3">
        <v>6.2582534611288603</v>
      </c>
    </row>
    <row r="295" spans="1:3">
      <c r="A295" s="22">
        <v>2005</v>
      </c>
      <c r="B295" s="3" t="s">
        <v>750</v>
      </c>
      <c r="C295" s="3">
        <v>7.3543689320388346</v>
      </c>
    </row>
    <row r="296" spans="1:3">
      <c r="A296" s="22">
        <v>2005</v>
      </c>
      <c r="B296" s="3" t="s">
        <v>751</v>
      </c>
      <c r="C296" s="3">
        <v>7.6260569456427953</v>
      </c>
    </row>
    <row r="297" spans="1:3">
      <c r="A297" s="22">
        <v>2005</v>
      </c>
      <c r="B297" s="3" t="s">
        <v>752</v>
      </c>
      <c r="C297" s="3">
        <v>10.829386335870689</v>
      </c>
    </row>
    <row r="298" spans="1:3">
      <c r="A298" s="22">
        <v>2005</v>
      </c>
      <c r="B298" s="3" t="s">
        <v>753</v>
      </c>
      <c r="C298" s="3">
        <v>7.7698677708027244</v>
      </c>
    </row>
    <row r="299" spans="1:3">
      <c r="A299" s="22">
        <v>2005</v>
      </c>
      <c r="B299" s="3" t="s">
        <v>754</v>
      </c>
      <c r="C299" s="3">
        <v>10.111435523114356</v>
      </c>
    </row>
    <row r="300" spans="1:3">
      <c r="A300" s="22">
        <v>2005</v>
      </c>
      <c r="B300" s="3" t="s">
        <v>756</v>
      </c>
      <c r="C300" s="3">
        <v>6.6734693877551017</v>
      </c>
    </row>
    <row r="301" spans="1:3">
      <c r="A301" s="22">
        <v>2005</v>
      </c>
      <c r="B301" s="3" t="s">
        <v>757</v>
      </c>
      <c r="C301" s="3">
        <v>12.509095903790977</v>
      </c>
    </row>
    <row r="302" spans="1:3">
      <c r="A302" s="22">
        <v>2005</v>
      </c>
      <c r="B302" s="3" t="s">
        <v>759</v>
      </c>
      <c r="C302" s="3">
        <v>5.6919127086007704</v>
      </c>
    </row>
    <row r="303" spans="1:3">
      <c r="A303" s="22">
        <v>2005</v>
      </c>
      <c r="B303" s="3" t="s">
        <v>761</v>
      </c>
      <c r="C303" s="3">
        <v>7.7707182320441985</v>
      </c>
    </row>
    <row r="304" spans="1:3">
      <c r="A304" s="22">
        <v>2005</v>
      </c>
      <c r="B304" s="3" t="s">
        <v>762</v>
      </c>
      <c r="C304" s="3">
        <v>10.10888853040813</v>
      </c>
    </row>
    <row r="305" spans="1:3">
      <c r="A305" s="22">
        <v>2005</v>
      </c>
      <c r="B305" s="3" t="s">
        <v>764</v>
      </c>
      <c r="C305" s="3">
        <v>8.0176211453744486</v>
      </c>
    </row>
    <row r="306" spans="1:3">
      <c r="A306" s="22">
        <v>2005</v>
      </c>
      <c r="B306" s="3" t="s">
        <v>767</v>
      </c>
      <c r="C306" s="3">
        <v>8.7152542372881356</v>
      </c>
    </row>
    <row r="307" spans="1:3">
      <c r="A307" s="22">
        <v>2005</v>
      </c>
      <c r="B307" s="3" t="s">
        <v>768</v>
      </c>
      <c r="C307" s="3">
        <v>10.062111801242237</v>
      </c>
    </row>
    <row r="308" spans="1:3">
      <c r="A308" s="22">
        <v>2005</v>
      </c>
      <c r="B308" s="3" t="s">
        <v>769</v>
      </c>
      <c r="C308" s="3">
        <v>7.6300429184549357</v>
      </c>
    </row>
    <row r="309" spans="1:3">
      <c r="A309" s="22">
        <v>2005</v>
      </c>
      <c r="B309" s="3" t="s">
        <v>771</v>
      </c>
      <c r="C309" s="3">
        <v>9.1565217391304348</v>
      </c>
    </row>
    <row r="310" spans="1:3">
      <c r="A310" s="22">
        <v>2005</v>
      </c>
      <c r="B310" s="3" t="s">
        <v>774</v>
      </c>
      <c r="C310" s="3">
        <v>7.1732283464566926</v>
      </c>
    </row>
    <row r="311" spans="1:3">
      <c r="A311" s="22">
        <v>2005</v>
      </c>
      <c r="B311" s="3" t="s">
        <v>775</v>
      </c>
      <c r="C311" s="3">
        <v>7.023385300668151</v>
      </c>
    </row>
    <row r="312" spans="1:3">
      <c r="A312" s="22">
        <v>2005</v>
      </c>
      <c r="B312" s="3" t="s">
        <v>777</v>
      </c>
      <c r="C312" s="3">
        <v>5.8666205943331029</v>
      </c>
    </row>
    <row r="313" spans="1:3">
      <c r="A313" s="22">
        <v>2005</v>
      </c>
      <c r="B313" s="3" t="s">
        <v>781</v>
      </c>
      <c r="C313" s="3">
        <v>7.2840909090909092</v>
      </c>
    </row>
    <row r="314" spans="1:3">
      <c r="A314" s="22">
        <v>2005</v>
      </c>
      <c r="B314" s="3" t="s">
        <v>782</v>
      </c>
      <c r="C314" s="3">
        <v>7.0431181485992695</v>
      </c>
    </row>
    <row r="315" spans="1:3">
      <c r="A315" s="22">
        <v>2005</v>
      </c>
      <c r="B315" s="3" t="s">
        <v>784</v>
      </c>
      <c r="C315" s="3">
        <v>9.5080815179198872</v>
      </c>
    </row>
    <row r="316" spans="1:3">
      <c r="A316" s="22">
        <v>2005</v>
      </c>
      <c r="B316" s="3" t="s">
        <v>785</v>
      </c>
      <c r="C316" s="3">
        <v>5.7971014492753623</v>
      </c>
    </row>
    <row r="317" spans="1:3">
      <c r="A317" s="22">
        <v>2005</v>
      </c>
      <c r="B317" s="3" t="s">
        <v>786</v>
      </c>
      <c r="C317" s="3">
        <v>9.1806722689075624</v>
      </c>
    </row>
    <row r="318" spans="1:3">
      <c r="A318" s="22">
        <v>2005</v>
      </c>
      <c r="B318" s="3" t="s">
        <v>787</v>
      </c>
      <c r="C318" s="3">
        <v>6.4194756554307117</v>
      </c>
    </row>
    <row r="319" spans="1:3">
      <c r="A319" s="22">
        <v>2005</v>
      </c>
      <c r="B319" s="3" t="s">
        <v>790</v>
      </c>
      <c r="C319" s="3">
        <v>8.8501490814658066</v>
      </c>
    </row>
    <row r="320" spans="1:3">
      <c r="A320" s="22">
        <v>2005</v>
      </c>
      <c r="B320" s="3" t="s">
        <v>791</v>
      </c>
      <c r="C320" s="3">
        <v>5.8500797448165871</v>
      </c>
    </row>
    <row r="321" spans="1:3">
      <c r="A321" s="22">
        <v>2005</v>
      </c>
      <c r="B321" s="3" t="s">
        <v>792</v>
      </c>
      <c r="C321" s="3">
        <v>10.125218824014004</v>
      </c>
    </row>
    <row r="322" spans="1:3">
      <c r="A322" s="22">
        <v>2005</v>
      </c>
      <c r="B322" s="3" t="s">
        <v>1050</v>
      </c>
      <c r="C322" s="3">
        <v>8.8344226579520697</v>
      </c>
    </row>
    <row r="323" spans="1:3">
      <c r="A323" s="22">
        <v>2005</v>
      </c>
      <c r="B323" s="3" t="s">
        <v>793</v>
      </c>
      <c r="C323" s="3">
        <v>9.7884726224783858</v>
      </c>
    </row>
    <row r="324" spans="1:3">
      <c r="A324" s="22">
        <v>2005</v>
      </c>
      <c r="B324" s="3" t="s">
        <v>794</v>
      </c>
      <c r="C324" s="3">
        <v>6.5073746312684362</v>
      </c>
    </row>
    <row r="325" spans="1:3">
      <c r="A325" s="22">
        <v>2005</v>
      </c>
      <c r="B325" s="3" t="s">
        <v>795</v>
      </c>
      <c r="C325" s="3">
        <v>10.113475177304965</v>
      </c>
    </row>
    <row r="326" spans="1:3">
      <c r="A326" s="22">
        <v>2005</v>
      </c>
      <c r="B326" s="3" t="s">
        <v>796</v>
      </c>
      <c r="C326" s="3">
        <v>9.1172995780590718</v>
      </c>
    </row>
    <row r="327" spans="1:3">
      <c r="A327" s="22">
        <v>2005</v>
      </c>
      <c r="B327" s="3" t="s">
        <v>797</v>
      </c>
      <c r="C327" s="3">
        <v>13.272406136455389</v>
      </c>
    </row>
    <row r="328" spans="1:3">
      <c r="A328" s="22">
        <v>2005</v>
      </c>
      <c r="B328" s="3" t="s">
        <v>798</v>
      </c>
      <c r="C328" s="3">
        <v>6.973471741637832</v>
      </c>
    </row>
    <row r="329" spans="1:3">
      <c r="A329" s="22">
        <v>2005</v>
      </c>
      <c r="B329" s="3" t="s">
        <v>799</v>
      </c>
      <c r="C329" s="3">
        <v>9.0850000000000009</v>
      </c>
    </row>
    <row r="330" spans="1:3">
      <c r="A330" s="22">
        <v>2005</v>
      </c>
      <c r="B330" s="3" t="s">
        <v>800</v>
      </c>
      <c r="C330" s="3">
        <v>11.335811785595384</v>
      </c>
    </row>
    <row r="331" spans="1:3">
      <c r="A331" s="22">
        <v>2005</v>
      </c>
      <c r="B331" s="3" t="s">
        <v>801</v>
      </c>
      <c r="C331" s="3">
        <v>7.6816000000000004</v>
      </c>
    </row>
    <row r="332" spans="1:3">
      <c r="A332" s="22">
        <v>2005</v>
      </c>
      <c r="B332" s="3" t="s">
        <v>802</v>
      </c>
      <c r="C332" s="3">
        <v>6.7614503816793894</v>
      </c>
    </row>
    <row r="333" spans="1:3">
      <c r="A333" s="22">
        <v>2005</v>
      </c>
      <c r="B333" s="3" t="s">
        <v>803</v>
      </c>
      <c r="C333" s="3">
        <v>7.8178386031146765</v>
      </c>
    </row>
    <row r="334" spans="1:3">
      <c r="A334" s="22">
        <v>2005</v>
      </c>
      <c r="B334" s="3" t="s">
        <v>804</v>
      </c>
      <c r="C334" s="3">
        <v>11.747297992794648</v>
      </c>
    </row>
    <row r="335" spans="1:3">
      <c r="A335" s="22">
        <v>2005</v>
      </c>
      <c r="B335" s="3" t="s">
        <v>805</v>
      </c>
      <c r="C335" s="3">
        <v>9.1516049382716051</v>
      </c>
    </row>
    <row r="336" spans="1:3">
      <c r="A336" s="22">
        <v>2005</v>
      </c>
      <c r="B336" s="3" t="s">
        <v>806</v>
      </c>
      <c r="C336" s="3">
        <v>15.877777917679204</v>
      </c>
    </row>
    <row r="337" spans="1:3">
      <c r="A337" s="22">
        <v>2005</v>
      </c>
      <c r="B337" s="3" t="s">
        <v>807</v>
      </c>
      <c r="C337" s="3">
        <v>10.684756820877817</v>
      </c>
    </row>
    <row r="338" spans="1:3">
      <c r="A338" s="22">
        <v>2005</v>
      </c>
      <c r="B338" s="3" t="s">
        <v>808</v>
      </c>
      <c r="C338" s="3">
        <v>10.917650144243378</v>
      </c>
    </row>
    <row r="339" spans="1:3">
      <c r="A339" s="22">
        <v>2005</v>
      </c>
      <c r="B339" s="3" t="s">
        <v>1159</v>
      </c>
      <c r="C339" s="3">
        <v>9.9494163424124515</v>
      </c>
    </row>
    <row r="340" spans="1:3">
      <c r="A340" s="22">
        <v>2005</v>
      </c>
      <c r="B340" s="3" t="s">
        <v>809</v>
      </c>
      <c r="C340" s="3">
        <v>10.228589826142949</v>
      </c>
    </row>
    <row r="341" spans="1:3">
      <c r="A341" s="22">
        <v>2005</v>
      </c>
      <c r="B341" s="3" t="s">
        <v>810</v>
      </c>
      <c r="C341" s="3">
        <v>13.133029780950038</v>
      </c>
    </row>
    <row r="342" spans="1:3">
      <c r="A342" s="22">
        <v>2005</v>
      </c>
      <c r="B342" s="3" t="s">
        <v>813</v>
      </c>
      <c r="C342" s="3">
        <v>10.449859096845143</v>
      </c>
    </row>
    <row r="343" spans="1:3">
      <c r="A343" s="22">
        <v>2005</v>
      </c>
      <c r="B343" s="3" t="s">
        <v>814</v>
      </c>
      <c r="C343" s="3">
        <v>10.966101694915254</v>
      </c>
    </row>
    <row r="344" spans="1:3">
      <c r="A344" s="22">
        <v>2005</v>
      </c>
      <c r="B344" s="3" t="s">
        <v>817</v>
      </c>
      <c r="C344" s="3">
        <v>9.8479312197743152</v>
      </c>
    </row>
    <row r="345" spans="1:3">
      <c r="A345" s="22">
        <v>2005</v>
      </c>
      <c r="B345" s="3" t="s">
        <v>818</v>
      </c>
      <c r="C345" s="3">
        <v>11.687898089171975</v>
      </c>
    </row>
    <row r="346" spans="1:3">
      <c r="A346" s="22">
        <v>2005</v>
      </c>
      <c r="B346" s="3" t="s">
        <v>819</v>
      </c>
      <c r="C346" s="3">
        <v>9.2118285036434511</v>
      </c>
    </row>
    <row r="347" spans="1:3">
      <c r="A347" s="22">
        <v>2005</v>
      </c>
      <c r="B347" s="3" t="s">
        <v>820</v>
      </c>
      <c r="C347" s="3">
        <v>7.8026083891434617</v>
      </c>
    </row>
    <row r="348" spans="1:3">
      <c r="A348" s="22">
        <v>2005</v>
      </c>
      <c r="B348" s="3" t="s">
        <v>821</v>
      </c>
      <c r="C348" s="3">
        <v>11.181378916194731</v>
      </c>
    </row>
    <row r="349" spans="1:3">
      <c r="A349" s="22">
        <v>2005</v>
      </c>
      <c r="B349" s="3" t="s">
        <v>822</v>
      </c>
      <c r="C349" s="3">
        <v>9.9638676844783713</v>
      </c>
    </row>
    <row r="350" spans="1:3">
      <c r="A350" s="22">
        <v>2005</v>
      </c>
      <c r="B350" s="3" t="s">
        <v>823</v>
      </c>
      <c r="C350" s="3">
        <v>16.214907101243899</v>
      </c>
    </row>
    <row r="351" spans="1:3">
      <c r="A351" s="22">
        <v>2005</v>
      </c>
      <c r="B351" s="3" t="s">
        <v>824</v>
      </c>
      <c r="C351" s="3">
        <v>10.36815324753068</v>
      </c>
    </row>
    <row r="352" spans="1:3">
      <c r="A352" s="22">
        <v>2005</v>
      </c>
      <c r="B352" s="3" t="s">
        <v>825</v>
      </c>
      <c r="C352" s="3">
        <v>11.361597580949981</v>
      </c>
    </row>
    <row r="353" spans="1:3">
      <c r="A353" s="22">
        <v>2005</v>
      </c>
      <c r="B353" s="3" t="s">
        <v>826</v>
      </c>
      <c r="C353" s="3">
        <v>9.6111177382798516</v>
      </c>
    </row>
    <row r="354" spans="1:3">
      <c r="A354" s="22">
        <v>2005</v>
      </c>
      <c r="B354" s="3" t="s">
        <v>827</v>
      </c>
      <c r="C354" s="3">
        <v>9.1160220994475143</v>
      </c>
    </row>
    <row r="355" spans="1:3">
      <c r="A355" s="22">
        <v>2005</v>
      </c>
      <c r="B355" s="3" t="s">
        <v>828</v>
      </c>
      <c r="C355" s="3">
        <v>8.1867388362652225</v>
      </c>
    </row>
    <row r="356" spans="1:3">
      <c r="A356" s="22">
        <v>2005</v>
      </c>
      <c r="B356" s="3" t="s">
        <v>829</v>
      </c>
      <c r="C356" s="3">
        <v>6.7873303167420813</v>
      </c>
    </row>
    <row r="357" spans="1:3">
      <c r="A357" s="22">
        <v>2005</v>
      </c>
      <c r="B357" s="3" t="s">
        <v>830</v>
      </c>
      <c r="C357" s="3">
        <v>8.9477124183006538</v>
      </c>
    </row>
    <row r="358" spans="1:3">
      <c r="A358" s="22">
        <v>2005</v>
      </c>
      <c r="B358" s="3" t="s">
        <v>831</v>
      </c>
      <c r="C358" s="3">
        <v>10.552710693451729</v>
      </c>
    </row>
    <row r="359" spans="1:3">
      <c r="A359" s="22">
        <v>2005</v>
      </c>
      <c r="B359" s="3" t="s">
        <v>833</v>
      </c>
      <c r="C359" s="3">
        <v>17.095711393337016</v>
      </c>
    </row>
    <row r="360" spans="1:3">
      <c r="A360" s="22">
        <v>2005</v>
      </c>
      <c r="B360" s="3" t="s">
        <v>834</v>
      </c>
      <c r="C360" s="3">
        <v>8.967567567567567</v>
      </c>
    </row>
    <row r="361" spans="1:3">
      <c r="A361" s="22">
        <v>2005</v>
      </c>
      <c r="B361" s="3" t="s">
        <v>835</v>
      </c>
      <c r="C361" s="3">
        <v>6.7053604436229204</v>
      </c>
    </row>
    <row r="362" spans="1:3">
      <c r="A362" s="22">
        <v>2005</v>
      </c>
      <c r="B362" s="3" t="s">
        <v>836</v>
      </c>
      <c r="C362" s="3">
        <v>5.8462055070517129</v>
      </c>
    </row>
    <row r="363" spans="1:3">
      <c r="A363" s="22">
        <v>2005</v>
      </c>
      <c r="B363" s="3" t="s">
        <v>837</v>
      </c>
      <c r="C363" s="3">
        <v>4.8011049723756907</v>
      </c>
    </row>
    <row r="364" spans="1:3">
      <c r="A364" s="22">
        <v>2005</v>
      </c>
      <c r="B364" s="3" t="s">
        <v>838</v>
      </c>
      <c r="C364" s="3">
        <v>5.9496304939712177</v>
      </c>
    </row>
    <row r="365" spans="1:3">
      <c r="A365" s="22">
        <v>2005</v>
      </c>
      <c r="B365" s="3" t="s">
        <v>839</v>
      </c>
      <c r="C365" s="3">
        <v>6.0091473938557129</v>
      </c>
    </row>
    <row r="366" spans="1:3">
      <c r="A366" s="22">
        <v>2005</v>
      </c>
      <c r="B366" s="3" t="s">
        <v>840</v>
      </c>
      <c r="C366" s="3">
        <v>10.925565583028595</v>
      </c>
    </row>
    <row r="367" spans="1:3">
      <c r="A367" s="22">
        <v>2005</v>
      </c>
      <c r="B367" s="3" t="s">
        <v>844</v>
      </c>
      <c r="C367" s="3">
        <v>10.473915536021403</v>
      </c>
    </row>
    <row r="368" spans="1:3">
      <c r="A368" s="22">
        <v>2005</v>
      </c>
      <c r="B368" s="3" t="s">
        <v>848</v>
      </c>
      <c r="C368" s="3">
        <v>9.4097519247219843</v>
      </c>
    </row>
    <row r="369" spans="1:3">
      <c r="A369" s="22">
        <v>2005</v>
      </c>
      <c r="B369" s="3" t="s">
        <v>849</v>
      </c>
      <c r="C369" s="3">
        <v>7.7100371747211893</v>
      </c>
    </row>
    <row r="370" spans="1:3">
      <c r="A370" s="22">
        <v>2005</v>
      </c>
      <c r="B370" s="3" t="s">
        <v>851</v>
      </c>
      <c r="C370" s="3">
        <v>9.6193853427895988</v>
      </c>
    </row>
    <row r="371" spans="1:3">
      <c r="A371" s="22">
        <v>2005</v>
      </c>
      <c r="B371" s="3" t="s">
        <v>853</v>
      </c>
      <c r="C371" s="3">
        <v>11.585231551204819</v>
      </c>
    </row>
    <row r="372" spans="1:3">
      <c r="A372" s="22">
        <v>2005</v>
      </c>
      <c r="B372" s="3" t="s">
        <v>855</v>
      </c>
      <c r="C372" s="3">
        <v>9.3300733496332526</v>
      </c>
    </row>
    <row r="373" spans="1:3">
      <c r="A373" s="22">
        <v>2005</v>
      </c>
      <c r="B373" s="3" t="s">
        <v>1160</v>
      </c>
      <c r="C373" s="3">
        <v>7.0546218487394956</v>
      </c>
    </row>
    <row r="374" spans="1:3">
      <c r="A374" s="22">
        <v>2005</v>
      </c>
      <c r="B374" s="3" t="s">
        <v>857</v>
      </c>
      <c r="C374" s="3">
        <v>6.6441281138790034</v>
      </c>
    </row>
    <row r="375" spans="1:3">
      <c r="A375" s="22">
        <v>2005</v>
      </c>
      <c r="B375" s="3" t="s">
        <v>858</v>
      </c>
      <c r="C375" s="3">
        <v>11.172876304023845</v>
      </c>
    </row>
    <row r="376" spans="1:3">
      <c r="A376" s="22">
        <v>2005</v>
      </c>
      <c r="B376" s="3" t="s">
        <v>859</v>
      </c>
      <c r="C376" s="3">
        <v>12.013452914798206</v>
      </c>
    </row>
    <row r="377" spans="1:3">
      <c r="A377" s="22">
        <v>2005</v>
      </c>
      <c r="B377" s="3" t="s">
        <v>1161</v>
      </c>
      <c r="C377" s="3">
        <v>10.199999999999999</v>
      </c>
    </row>
    <row r="378" spans="1:3">
      <c r="A378" s="22">
        <v>2005</v>
      </c>
      <c r="B378" s="3" t="s">
        <v>860</v>
      </c>
      <c r="C378" s="3">
        <v>11.893528493944572</v>
      </c>
    </row>
    <row r="379" spans="1:3">
      <c r="A379" s="22">
        <v>2005</v>
      </c>
      <c r="B379" s="3" t="s">
        <v>861</v>
      </c>
      <c r="C379" s="3">
        <v>8.9303278688524586</v>
      </c>
    </row>
    <row r="380" spans="1:3">
      <c r="A380" s="22">
        <v>2005</v>
      </c>
      <c r="B380" s="3" t="s">
        <v>1162</v>
      </c>
      <c r="C380" s="3">
        <v>8.5148514851485153</v>
      </c>
    </row>
    <row r="381" spans="1:3">
      <c r="A381" s="22">
        <v>2005</v>
      </c>
      <c r="B381" s="3" t="s">
        <v>1163</v>
      </c>
      <c r="C381" s="3">
        <v>11.621848739495798</v>
      </c>
    </row>
    <row r="382" spans="1:3">
      <c r="A382" s="22">
        <v>2005</v>
      </c>
      <c r="B382" s="3" t="s">
        <v>862</v>
      </c>
      <c r="C382" s="3">
        <v>9.5</v>
      </c>
    </row>
    <row r="383" spans="1:3">
      <c r="A383" s="22">
        <v>2005</v>
      </c>
      <c r="B383" s="3" t="s">
        <v>863</v>
      </c>
      <c r="C383" s="3">
        <v>9.5579379562043787</v>
      </c>
    </row>
    <row r="384" spans="1:3">
      <c r="A384" s="22">
        <v>2005</v>
      </c>
      <c r="B384" s="3" t="s">
        <v>864</v>
      </c>
      <c r="C384" s="3">
        <v>11.623593590180702</v>
      </c>
    </row>
    <row r="385" spans="1:3">
      <c r="A385" s="22">
        <v>2005</v>
      </c>
      <c r="B385" s="3" t="s">
        <v>866</v>
      </c>
      <c r="C385" s="3">
        <v>7.5381920112123337</v>
      </c>
    </row>
    <row r="386" spans="1:3">
      <c r="A386" s="22">
        <v>2005</v>
      </c>
      <c r="B386" s="3" t="s">
        <v>867</v>
      </c>
      <c r="C386" s="3">
        <v>5.0767946577629379</v>
      </c>
    </row>
    <row r="387" spans="1:3">
      <c r="A387" s="22">
        <v>2005</v>
      </c>
      <c r="B387" s="3" t="s">
        <v>868</v>
      </c>
      <c r="C387" s="3">
        <v>11.968866510819398</v>
      </c>
    </row>
    <row r="388" spans="1:3">
      <c r="A388" s="22">
        <v>2005</v>
      </c>
      <c r="B388" s="3" t="s">
        <v>869</v>
      </c>
      <c r="C388" s="3">
        <v>6.4418226200162731</v>
      </c>
    </row>
    <row r="389" spans="1:3">
      <c r="A389" s="22">
        <v>2005</v>
      </c>
      <c r="B389" s="3" t="s">
        <v>871</v>
      </c>
      <c r="C389" s="3">
        <v>11.118811881188119</v>
      </c>
    </row>
    <row r="390" spans="1:3">
      <c r="A390" s="22">
        <v>2005</v>
      </c>
      <c r="B390" s="3" t="s">
        <v>872</v>
      </c>
      <c r="C390" s="3">
        <v>8.9442970822281165</v>
      </c>
    </row>
    <row r="391" spans="1:3">
      <c r="A391" s="22">
        <v>2005</v>
      </c>
      <c r="B391" s="3" t="s">
        <v>874</v>
      </c>
      <c r="C391" s="3">
        <v>15.783540802213002</v>
      </c>
    </row>
    <row r="392" spans="1:3">
      <c r="A392" s="22">
        <v>2005</v>
      </c>
      <c r="B392" s="3" t="s">
        <v>880</v>
      </c>
      <c r="C392" s="3">
        <v>9.765217391304347</v>
      </c>
    </row>
    <row r="393" spans="1:3">
      <c r="A393" s="22">
        <v>2005</v>
      </c>
      <c r="B393" s="3" t="s">
        <v>883</v>
      </c>
      <c r="C393" s="3">
        <v>16.100474300648532</v>
      </c>
    </row>
    <row r="394" spans="1:3">
      <c r="A394" s="22">
        <v>2005</v>
      </c>
      <c r="B394" s="3" t="s">
        <v>885</v>
      </c>
      <c r="C394" s="3">
        <v>10.957604306864065</v>
      </c>
    </row>
    <row r="395" spans="1:3">
      <c r="A395" s="22">
        <v>2005</v>
      </c>
      <c r="B395" s="3" t="s">
        <v>886</v>
      </c>
      <c r="C395" s="3">
        <v>12.254313099041534</v>
      </c>
    </row>
    <row r="396" spans="1:3">
      <c r="A396" s="22">
        <v>2005</v>
      </c>
      <c r="B396" s="3" t="s">
        <v>890</v>
      </c>
      <c r="C396" s="3">
        <v>10.369696969696969</v>
      </c>
    </row>
    <row r="397" spans="1:3">
      <c r="A397" s="22">
        <v>2005</v>
      </c>
      <c r="B397" s="3" t="s">
        <v>892</v>
      </c>
      <c r="C397" s="3">
        <v>10.976331360946746</v>
      </c>
    </row>
    <row r="398" spans="1:3">
      <c r="A398" s="22">
        <v>2005</v>
      </c>
      <c r="B398" s="3" t="s">
        <v>894</v>
      </c>
      <c r="C398" s="3">
        <v>11.698996655518394</v>
      </c>
    </row>
    <row r="399" spans="1:3">
      <c r="A399" s="22">
        <v>2005</v>
      </c>
      <c r="B399" s="3" t="s">
        <v>902</v>
      </c>
      <c r="C399" s="3">
        <v>10.802581624905088</v>
      </c>
    </row>
    <row r="400" spans="1:3">
      <c r="A400" s="22">
        <v>2005</v>
      </c>
      <c r="B400" s="3" t="s">
        <v>905</v>
      </c>
      <c r="C400" s="3">
        <v>8.3638211382113816</v>
      </c>
    </row>
    <row r="401" spans="1:3">
      <c r="A401" s="22">
        <v>2005</v>
      </c>
      <c r="B401" s="3" t="s">
        <v>906</v>
      </c>
      <c r="C401" s="3">
        <v>8.8559556786703606</v>
      </c>
    </row>
    <row r="402" spans="1:3">
      <c r="A402" s="22">
        <v>2005</v>
      </c>
      <c r="B402" s="3" t="s">
        <v>908</v>
      </c>
      <c r="C402" s="3">
        <v>10.451335055986219</v>
      </c>
    </row>
    <row r="403" spans="1:3">
      <c r="A403" s="22">
        <v>2005</v>
      </c>
      <c r="B403" s="3" t="s">
        <v>909</v>
      </c>
      <c r="C403" s="3">
        <v>8.6751592356687901</v>
      </c>
    </row>
    <row r="404" spans="1:3">
      <c r="A404" s="22">
        <v>2005</v>
      </c>
      <c r="B404" s="3" t="s">
        <v>910</v>
      </c>
      <c r="C404" s="3">
        <v>6.9857651245551597</v>
      </c>
    </row>
    <row r="405" spans="1:3">
      <c r="A405" s="22">
        <v>2005</v>
      </c>
      <c r="B405" s="3" t="s">
        <v>911</v>
      </c>
      <c r="C405" s="3">
        <v>7.8111940298507463</v>
      </c>
    </row>
    <row r="406" spans="1:3">
      <c r="A406" s="22">
        <v>2005</v>
      </c>
      <c r="B406" s="3" t="s">
        <v>912</v>
      </c>
      <c r="C406" s="3">
        <v>6.4410256410256412</v>
      </c>
    </row>
    <row r="407" spans="1:3">
      <c r="A407" s="22">
        <v>2005</v>
      </c>
      <c r="B407" s="3" t="s">
        <v>1164</v>
      </c>
      <c r="C407" s="3">
        <v>16.747572815533982</v>
      </c>
    </row>
    <row r="408" spans="1:3">
      <c r="A408" s="22">
        <v>2005</v>
      </c>
      <c r="B408" s="3" t="s">
        <v>913</v>
      </c>
      <c r="C408" s="3">
        <v>4.8504672897196262</v>
      </c>
    </row>
    <row r="409" spans="1:3">
      <c r="A409" s="22">
        <v>2005</v>
      </c>
      <c r="B409" s="3" t="s">
        <v>915</v>
      </c>
      <c r="C409" s="3">
        <v>14.72668810289389</v>
      </c>
    </row>
    <row r="410" spans="1:3">
      <c r="A410" s="22">
        <v>2005</v>
      </c>
      <c r="B410" s="3" t="s">
        <v>916</v>
      </c>
      <c r="C410" s="3">
        <v>14.8671875</v>
      </c>
    </row>
    <row r="411" spans="1:3">
      <c r="A411" s="22">
        <v>2005</v>
      </c>
      <c r="B411" s="3" t="s">
        <v>917</v>
      </c>
      <c r="C411" s="3">
        <v>15.702741702741703</v>
      </c>
    </row>
    <row r="412" spans="1:3">
      <c r="A412" s="22">
        <v>2005</v>
      </c>
      <c r="B412" s="3" t="s">
        <v>918</v>
      </c>
      <c r="C412" s="3">
        <v>15.013605442176871</v>
      </c>
    </row>
    <row r="413" spans="1:3">
      <c r="A413" s="22">
        <v>2005</v>
      </c>
      <c r="B413" s="3" t="s">
        <v>921</v>
      </c>
      <c r="C413" s="3">
        <v>21.553699284009546</v>
      </c>
    </row>
    <row r="414" spans="1:3">
      <c r="A414" s="22">
        <v>2005</v>
      </c>
      <c r="B414" s="3" t="s">
        <v>922</v>
      </c>
      <c r="C414" s="3">
        <v>14.252840909090908</v>
      </c>
    </row>
    <row r="415" spans="1:3">
      <c r="A415" s="22">
        <v>2005</v>
      </c>
      <c r="B415" s="3" t="s">
        <v>923</v>
      </c>
      <c r="C415" s="3">
        <v>16.81045751633987</v>
      </c>
    </row>
    <row r="416" spans="1:3">
      <c r="A416" s="22">
        <v>2005</v>
      </c>
      <c r="B416" s="3" t="s">
        <v>924</v>
      </c>
      <c r="C416" s="3">
        <v>21.509523809523809</v>
      </c>
    </row>
    <row r="417" spans="1:3">
      <c r="A417" s="22">
        <v>2005</v>
      </c>
      <c r="B417" s="3" t="s">
        <v>926</v>
      </c>
      <c r="C417" s="3">
        <v>18.648</v>
      </c>
    </row>
    <row r="418" spans="1:3">
      <c r="A418" s="22">
        <v>2005</v>
      </c>
      <c r="B418" s="3" t="s">
        <v>929</v>
      </c>
      <c r="C418" s="3">
        <v>15.49812734082397</v>
      </c>
    </row>
    <row r="419" spans="1:3">
      <c r="A419" s="22">
        <v>2005</v>
      </c>
      <c r="B419" s="3" t="s">
        <v>930</v>
      </c>
      <c r="C419" s="3">
        <v>15.136470588235294</v>
      </c>
    </row>
    <row r="420" spans="1:3">
      <c r="A420" s="22">
        <v>2005</v>
      </c>
      <c r="B420" s="3" t="s">
        <v>932</v>
      </c>
      <c r="C420" s="3">
        <v>12.401709401709402</v>
      </c>
    </row>
    <row r="421" spans="1:3">
      <c r="A421" s="22">
        <v>2005</v>
      </c>
      <c r="B421" s="3" t="s">
        <v>934</v>
      </c>
      <c r="C421" s="3">
        <v>14.272058823529411</v>
      </c>
    </row>
    <row r="422" spans="1:3">
      <c r="A422" s="22">
        <v>2005</v>
      </c>
      <c r="B422" s="3" t="s">
        <v>1165</v>
      </c>
      <c r="C422" s="3">
        <v>15.509417040358745</v>
      </c>
    </row>
    <row r="423" spans="1:3">
      <c r="A423" s="22">
        <v>2005</v>
      </c>
      <c r="B423" s="3" t="s">
        <v>938</v>
      </c>
      <c r="C423" s="3">
        <v>12.815848214285714</v>
      </c>
    </row>
    <row r="424" spans="1:3">
      <c r="A424" s="22">
        <v>2005</v>
      </c>
      <c r="B424" s="3" t="s">
        <v>940</v>
      </c>
      <c r="C424" s="3">
        <v>15.497398543184183</v>
      </c>
    </row>
    <row r="425" spans="1:3">
      <c r="A425" s="22">
        <v>2005</v>
      </c>
      <c r="B425" s="3" t="s">
        <v>941</v>
      </c>
      <c r="C425" s="3">
        <v>12.34692942254812</v>
      </c>
    </row>
    <row r="426" spans="1:3">
      <c r="A426" s="22">
        <v>2005</v>
      </c>
      <c r="B426" s="3" t="s">
        <v>942</v>
      </c>
      <c r="C426" s="3">
        <v>16.087202718006797</v>
      </c>
    </row>
    <row r="427" spans="1:3">
      <c r="A427" s="22">
        <v>2005</v>
      </c>
      <c r="B427" s="3" t="s">
        <v>943</v>
      </c>
      <c r="C427" s="3">
        <v>18.306873479318735</v>
      </c>
    </row>
    <row r="428" spans="1:3">
      <c r="A428" s="22">
        <v>2005</v>
      </c>
      <c r="B428" s="3" t="s">
        <v>944</v>
      </c>
      <c r="C428" s="3">
        <v>20.330357142857142</v>
      </c>
    </row>
    <row r="429" spans="1:3">
      <c r="A429" s="22">
        <v>2005</v>
      </c>
      <c r="B429" s="3" t="s">
        <v>946</v>
      </c>
      <c r="C429" s="3">
        <v>14.895522388059701</v>
      </c>
    </row>
    <row r="430" spans="1:3">
      <c r="A430" s="22">
        <v>2005</v>
      </c>
      <c r="B430" s="3" t="s">
        <v>1117</v>
      </c>
      <c r="C430" s="3">
        <v>18.22758620689655</v>
      </c>
    </row>
    <row r="431" spans="1:3">
      <c r="A431" s="22">
        <v>2005</v>
      </c>
      <c r="B431" s="3" t="s">
        <v>949</v>
      </c>
      <c r="C431" s="3">
        <v>11.636642784032754</v>
      </c>
    </row>
    <row r="432" spans="1:3">
      <c r="A432" s="22">
        <v>2005</v>
      </c>
      <c r="B432" s="3" t="s">
        <v>952</v>
      </c>
      <c r="C432" s="3">
        <v>21.007102993404363</v>
      </c>
    </row>
    <row r="433" spans="1:3">
      <c r="A433" s="22">
        <v>2005</v>
      </c>
      <c r="B433" s="3" t="s">
        <v>953</v>
      </c>
      <c r="C433" s="3">
        <v>17.019607843137255</v>
      </c>
    </row>
    <row r="434" spans="1:3">
      <c r="A434" s="22">
        <v>2005</v>
      </c>
      <c r="B434" s="3" t="s">
        <v>955</v>
      </c>
      <c r="C434" s="3">
        <v>19.856375838926173</v>
      </c>
    </row>
    <row r="435" spans="1:3">
      <c r="A435" s="22">
        <v>2005</v>
      </c>
      <c r="B435" s="3" t="s">
        <v>957</v>
      </c>
      <c r="C435" s="3">
        <v>15.751101321585903</v>
      </c>
    </row>
    <row r="436" spans="1:3">
      <c r="A436" s="22">
        <v>2005</v>
      </c>
      <c r="B436" s="3" t="s">
        <v>958</v>
      </c>
      <c r="C436" s="3">
        <v>17.177115987460816</v>
      </c>
    </row>
    <row r="437" spans="1:3">
      <c r="A437" s="22">
        <v>2005</v>
      </c>
      <c r="B437" s="3" t="s">
        <v>959</v>
      </c>
      <c r="C437" s="3">
        <v>15.547495682210709</v>
      </c>
    </row>
    <row r="438" spans="1:3">
      <c r="A438" s="22">
        <v>2005</v>
      </c>
      <c r="B438" s="3" t="s">
        <v>1056</v>
      </c>
      <c r="C438" s="3">
        <v>14.387596899224807</v>
      </c>
    </row>
    <row r="439" spans="1:3">
      <c r="A439" s="22">
        <v>2005</v>
      </c>
      <c r="B439" s="3" t="s">
        <v>960</v>
      </c>
      <c r="C439" s="3">
        <v>15.791891891891892</v>
      </c>
    </row>
    <row r="440" spans="1:3">
      <c r="A440" s="22">
        <v>2005</v>
      </c>
      <c r="B440" s="3" t="s">
        <v>961</v>
      </c>
      <c r="C440" s="3">
        <v>11.578313253012048</v>
      </c>
    </row>
    <row r="441" spans="1:3">
      <c r="A441" s="22">
        <v>2005</v>
      </c>
      <c r="B441" s="3" t="s">
        <v>962</v>
      </c>
      <c r="C441" s="3">
        <v>20.407914764079148</v>
      </c>
    </row>
    <row r="442" spans="1:3">
      <c r="A442" s="22">
        <v>2005</v>
      </c>
      <c r="B442" s="3" t="s">
        <v>964</v>
      </c>
      <c r="C442" s="3">
        <v>12.988023952095809</v>
      </c>
    </row>
    <row r="443" spans="1:3">
      <c r="A443" s="22">
        <v>2005</v>
      </c>
      <c r="B443" s="3" t="s">
        <v>965</v>
      </c>
      <c r="C443" s="3">
        <v>15.025352112676057</v>
      </c>
    </row>
    <row r="444" spans="1:3">
      <c r="A444" s="22">
        <v>2005</v>
      </c>
      <c r="B444" s="3" t="s">
        <v>967</v>
      </c>
      <c r="C444" s="3">
        <v>20.212199870214146</v>
      </c>
    </row>
    <row r="445" spans="1:3">
      <c r="A445" s="22">
        <v>2005</v>
      </c>
      <c r="B445" s="3" t="s">
        <v>968</v>
      </c>
      <c r="C445" s="3">
        <v>10.480712166172108</v>
      </c>
    </row>
    <row r="446" spans="1:3">
      <c r="A446" s="22">
        <v>2005</v>
      </c>
      <c r="B446" s="3" t="s">
        <v>969</v>
      </c>
      <c r="C446" s="3">
        <v>14.553846153846154</v>
      </c>
    </row>
    <row r="447" spans="1:3">
      <c r="A447" s="22">
        <v>2005</v>
      </c>
      <c r="B447" s="3" t="s">
        <v>970</v>
      </c>
      <c r="C447" s="3">
        <v>16.834254143646408</v>
      </c>
    </row>
    <row r="448" spans="1:3">
      <c r="A448" s="22">
        <v>2005</v>
      </c>
      <c r="B448" s="3" t="s">
        <v>971</v>
      </c>
      <c r="C448" s="3">
        <v>18.847863247863248</v>
      </c>
    </row>
    <row r="449" spans="1:3">
      <c r="A449" s="22">
        <v>2005</v>
      </c>
      <c r="B449" s="3" t="s">
        <v>972</v>
      </c>
      <c r="C449" s="3">
        <v>15.551219512195122</v>
      </c>
    </row>
    <row r="450" spans="1:3">
      <c r="A450" s="22">
        <v>2005</v>
      </c>
      <c r="B450" s="3" t="s">
        <v>977</v>
      </c>
      <c r="C450" s="3">
        <v>14.675182481751825</v>
      </c>
    </row>
    <row r="451" spans="1:3">
      <c r="A451" s="22">
        <v>2005</v>
      </c>
      <c r="B451" s="3" t="s">
        <v>978</v>
      </c>
      <c r="C451" s="3">
        <v>13.968888888888889</v>
      </c>
    </row>
    <row r="452" spans="1:3">
      <c r="A452" s="22">
        <v>2005</v>
      </c>
      <c r="B452" s="3" t="s">
        <v>979</v>
      </c>
      <c r="C452" s="3">
        <v>18.334246575342465</v>
      </c>
    </row>
    <row r="453" spans="1:3">
      <c r="A453" s="22">
        <v>2005</v>
      </c>
      <c r="B453" s="3" t="s">
        <v>982</v>
      </c>
      <c r="C453" s="3">
        <v>13.14959349593496</v>
      </c>
    </row>
    <row r="454" spans="1:3">
      <c r="A454" s="22">
        <v>2005</v>
      </c>
      <c r="B454" s="3" t="s">
        <v>983</v>
      </c>
      <c r="C454" s="3">
        <v>13.871559633027523</v>
      </c>
    </row>
    <row r="455" spans="1:3">
      <c r="A455" s="22">
        <v>2005</v>
      </c>
      <c r="B455" s="3" t="s">
        <v>1166</v>
      </c>
      <c r="C455" s="3">
        <v>10.550185873605948</v>
      </c>
    </row>
    <row r="456" spans="1:3">
      <c r="A456" s="22">
        <v>2005</v>
      </c>
      <c r="B456" s="3" t="s">
        <v>986</v>
      </c>
      <c r="C456" s="3">
        <v>13.649532710280374</v>
      </c>
    </row>
    <row r="457" spans="1:3">
      <c r="A457" s="22">
        <v>2005</v>
      </c>
      <c r="B457" s="3" t="s">
        <v>988</v>
      </c>
      <c r="C457" s="3">
        <v>9.690666666666667</v>
      </c>
    </row>
    <row r="458" spans="1:3">
      <c r="A458" s="22">
        <v>2005</v>
      </c>
      <c r="B458" s="3" t="s">
        <v>990</v>
      </c>
      <c r="C458" s="3">
        <v>8.2885572139303481</v>
      </c>
    </row>
    <row r="459" spans="1:3">
      <c r="A459" s="22">
        <v>2005</v>
      </c>
      <c r="B459" s="3" t="s">
        <v>991</v>
      </c>
      <c r="C459" s="3">
        <v>7.5735294117647056</v>
      </c>
    </row>
    <row r="460" spans="1:3">
      <c r="A460" s="22">
        <v>2005</v>
      </c>
      <c r="B460" s="3" t="s">
        <v>992</v>
      </c>
      <c r="C460" s="3">
        <v>8.4236111111111107</v>
      </c>
    </row>
    <row r="461" spans="1:3">
      <c r="A461" s="22">
        <v>2005</v>
      </c>
      <c r="B461" s="3" t="s">
        <v>993</v>
      </c>
      <c r="C461" s="3">
        <v>17.509090909090908</v>
      </c>
    </row>
    <row r="462" spans="1:3">
      <c r="A462" s="22">
        <v>2005</v>
      </c>
      <c r="B462" s="3" t="s">
        <v>995</v>
      </c>
      <c r="C462" s="3">
        <v>11.581657280772324</v>
      </c>
    </row>
    <row r="463" spans="1:3">
      <c r="A463" s="22">
        <v>2005</v>
      </c>
      <c r="B463" s="3" t="s">
        <v>997</v>
      </c>
      <c r="C463" s="3">
        <v>13.806666666666667</v>
      </c>
    </row>
    <row r="464" spans="1:3">
      <c r="A464" s="22">
        <v>2005</v>
      </c>
      <c r="B464" s="3" t="s">
        <v>998</v>
      </c>
      <c r="C464" s="3">
        <v>9.0147492625368724</v>
      </c>
    </row>
    <row r="465" spans="1:3">
      <c r="A465" s="22">
        <v>2005</v>
      </c>
      <c r="B465" s="3" t="s">
        <v>1000</v>
      </c>
      <c r="C465" s="3">
        <v>12.068965517241379</v>
      </c>
    </row>
    <row r="466" spans="1:3">
      <c r="A466" s="22">
        <v>2005</v>
      </c>
      <c r="B466" s="3" t="s">
        <v>1004</v>
      </c>
      <c r="C466" s="3">
        <v>18.90899544977249</v>
      </c>
    </row>
    <row r="467" spans="1:3">
      <c r="A467" s="22">
        <v>2005</v>
      </c>
      <c r="B467" s="3" t="s">
        <v>1005</v>
      </c>
      <c r="C467" s="3">
        <v>17.818537676499371</v>
      </c>
    </row>
    <row r="468" spans="1:3">
      <c r="A468" s="22">
        <v>2005</v>
      </c>
      <c r="B468" s="3" t="s">
        <v>1007</v>
      </c>
      <c r="C468" s="3">
        <v>9.8258064516129036</v>
      </c>
    </row>
    <row r="469" spans="1:3">
      <c r="A469" s="22">
        <v>2005</v>
      </c>
      <c r="B469" s="3" t="s">
        <v>1010</v>
      </c>
      <c r="C469" s="3">
        <v>9.9570552147239262</v>
      </c>
    </row>
    <row r="470" spans="1:3">
      <c r="A470" s="22">
        <v>2005</v>
      </c>
      <c r="B470" s="3" t="s">
        <v>1011</v>
      </c>
      <c r="C470" s="3">
        <v>18.540393013100438</v>
      </c>
    </row>
    <row r="471" spans="1:3">
      <c r="A471" s="22">
        <v>2005</v>
      </c>
      <c r="B471" s="3" t="s">
        <v>1015</v>
      </c>
      <c r="C471" s="3">
        <v>19.454545454545453</v>
      </c>
    </row>
    <row r="472" spans="1:3">
      <c r="A472" s="22">
        <v>2005</v>
      </c>
      <c r="B472" s="3" t="s">
        <v>1167</v>
      </c>
      <c r="C472" s="3">
        <v>17.3006993006993</v>
      </c>
    </row>
    <row r="473" spans="1:3">
      <c r="A473" s="22">
        <v>2005</v>
      </c>
      <c r="B473" s="3" t="s">
        <v>1016</v>
      </c>
      <c r="C473" s="3">
        <v>22.186248912097476</v>
      </c>
    </row>
    <row r="474" spans="1:3">
      <c r="A474" s="22">
        <v>2005</v>
      </c>
      <c r="B474" s="3" t="s">
        <v>1017</v>
      </c>
      <c r="C474" s="3">
        <v>21.495999999999999</v>
      </c>
    </row>
    <row r="475" spans="1:3">
      <c r="A475" s="22">
        <v>2005</v>
      </c>
      <c r="B475" s="3" t="s">
        <v>1168</v>
      </c>
      <c r="C475" s="3">
        <v>16.175710594315245</v>
      </c>
    </row>
    <row r="476" spans="1:3">
      <c r="A476" s="22">
        <v>2005</v>
      </c>
      <c r="B476" s="3" t="s">
        <v>1169</v>
      </c>
      <c r="C476" s="3">
        <v>15.551470588235293</v>
      </c>
    </row>
    <row r="477" spans="1:3">
      <c r="A477" s="22">
        <v>2005</v>
      </c>
      <c r="B477" s="3" t="s">
        <v>1020</v>
      </c>
      <c r="C477" s="3">
        <v>15.179916317991632</v>
      </c>
    </row>
    <row r="478" spans="1:3">
      <c r="A478" s="22">
        <v>2005</v>
      </c>
      <c r="B478" s="3" t="s">
        <v>1170</v>
      </c>
      <c r="C478" s="3">
        <v>16.872570194384448</v>
      </c>
    </row>
    <row r="479" spans="1:3">
      <c r="A479" s="22">
        <v>2005</v>
      </c>
      <c r="B479" s="3" t="s">
        <v>1024</v>
      </c>
      <c r="C479" s="3">
        <v>13.686468646864686</v>
      </c>
    </row>
    <row r="480" spans="1:3">
      <c r="A480" s="22">
        <v>2005</v>
      </c>
      <c r="B480" s="3" t="s">
        <v>1025</v>
      </c>
      <c r="C480" s="3">
        <v>19.564220183486238</v>
      </c>
    </row>
    <row r="481" spans="1:3">
      <c r="A481" s="22">
        <v>2005</v>
      </c>
      <c r="B481" s="3" t="s">
        <v>1026</v>
      </c>
      <c r="C481" s="3">
        <v>25.496179775280901</v>
      </c>
    </row>
    <row r="482" spans="1:3">
      <c r="A482" s="22">
        <v>2005</v>
      </c>
      <c r="B482" s="3" t="s">
        <v>1027</v>
      </c>
      <c r="C482" s="3">
        <v>19.102446483180429</v>
      </c>
    </row>
    <row r="483" spans="1:3">
      <c r="A483" s="22">
        <v>2005</v>
      </c>
      <c r="B483" s="3" t="s">
        <v>1029</v>
      </c>
      <c r="C483" s="3">
        <v>21.02603305785124</v>
      </c>
    </row>
    <row r="484" spans="1:3">
      <c r="A484" s="22">
        <v>2006</v>
      </c>
      <c r="B484" s="3" t="s">
        <v>1171</v>
      </c>
      <c r="C484" s="3">
        <v>10.847908745247148</v>
      </c>
    </row>
    <row r="485" spans="1:3">
      <c r="A485" s="22">
        <v>2006</v>
      </c>
      <c r="B485" s="3" t="s">
        <v>363</v>
      </c>
      <c r="C485" s="3">
        <v>10.631519274376418</v>
      </c>
    </row>
    <row r="486" spans="1:3">
      <c r="A486" s="22">
        <v>2006</v>
      </c>
      <c r="B486" s="3" t="s">
        <v>364</v>
      </c>
      <c r="C486" s="3">
        <v>8.445736434108527</v>
      </c>
    </row>
    <row r="487" spans="1:3">
      <c r="A487" s="22">
        <v>2006</v>
      </c>
      <c r="B487" s="3" t="s">
        <v>365</v>
      </c>
      <c r="C487" s="3">
        <v>13.945454545454545</v>
      </c>
    </row>
    <row r="488" spans="1:3">
      <c r="A488" s="22">
        <v>2006</v>
      </c>
      <c r="B488" s="3" t="s">
        <v>367</v>
      </c>
      <c r="C488" s="3">
        <v>18.55054596688975</v>
      </c>
    </row>
    <row r="489" spans="1:3">
      <c r="A489" s="22">
        <v>2006</v>
      </c>
      <c r="B489" s="3" t="s">
        <v>368</v>
      </c>
      <c r="C489" s="3">
        <v>20.144547759932376</v>
      </c>
    </row>
    <row r="490" spans="1:3">
      <c r="A490" s="22">
        <v>2006</v>
      </c>
      <c r="B490" s="3" t="s">
        <v>369</v>
      </c>
      <c r="C490" s="3">
        <v>16.446902654867255</v>
      </c>
    </row>
    <row r="491" spans="1:3">
      <c r="A491" s="22">
        <v>2006</v>
      </c>
      <c r="B491" s="3" t="s">
        <v>370</v>
      </c>
      <c r="C491" s="3">
        <v>20.611431316042268</v>
      </c>
    </row>
    <row r="492" spans="1:3">
      <c r="A492" s="22">
        <v>2006</v>
      </c>
      <c r="B492" s="3" t="s">
        <v>371</v>
      </c>
      <c r="C492" s="3">
        <v>8.3192011212333572</v>
      </c>
    </row>
    <row r="493" spans="1:3">
      <c r="A493" s="22">
        <v>2006</v>
      </c>
      <c r="B493" s="3" t="s">
        <v>372</v>
      </c>
      <c r="C493" s="3">
        <v>8.3137254901960791</v>
      </c>
    </row>
    <row r="494" spans="1:3">
      <c r="A494" s="22">
        <v>2006</v>
      </c>
      <c r="B494" s="3" t="s">
        <v>373</v>
      </c>
      <c r="C494" s="3">
        <v>8.7627906976744185</v>
      </c>
    </row>
    <row r="495" spans="1:3">
      <c r="A495" s="22">
        <v>2006</v>
      </c>
      <c r="B495" s="3" t="s">
        <v>374</v>
      </c>
      <c r="C495" s="3">
        <v>9.0259740259740262</v>
      </c>
    </row>
    <row r="496" spans="1:3">
      <c r="A496" s="22">
        <v>2006</v>
      </c>
      <c r="B496" s="3" t="s">
        <v>375</v>
      </c>
      <c r="C496" s="3">
        <v>10.755651237890204</v>
      </c>
    </row>
    <row r="497" spans="1:3">
      <c r="A497" s="22">
        <v>2006</v>
      </c>
      <c r="B497" s="3" t="s">
        <v>377</v>
      </c>
      <c r="C497" s="3">
        <v>17.535248041775457</v>
      </c>
    </row>
    <row r="498" spans="1:3">
      <c r="A498" s="22">
        <v>2006</v>
      </c>
      <c r="B498" s="3" t="s">
        <v>378</v>
      </c>
      <c r="C498" s="3">
        <v>7.70873786407767</v>
      </c>
    </row>
    <row r="499" spans="1:3">
      <c r="A499" s="22">
        <v>2006</v>
      </c>
      <c r="B499" s="3" t="s">
        <v>379</v>
      </c>
      <c r="C499" s="3">
        <v>14.45190023752969</v>
      </c>
    </row>
    <row r="500" spans="1:3">
      <c r="A500" s="22">
        <v>2006</v>
      </c>
      <c r="B500" s="3" t="s">
        <v>380</v>
      </c>
      <c r="C500" s="3">
        <v>9.2207207207207205</v>
      </c>
    </row>
    <row r="501" spans="1:3">
      <c r="A501" s="22">
        <v>2006</v>
      </c>
      <c r="B501" s="3" t="s">
        <v>382</v>
      </c>
      <c r="C501" s="3">
        <v>9.3360655737704921</v>
      </c>
    </row>
    <row r="502" spans="1:3">
      <c r="A502" s="22">
        <v>2006</v>
      </c>
      <c r="B502" s="3" t="s">
        <v>383</v>
      </c>
      <c r="C502" s="3">
        <v>11.311286022597436</v>
      </c>
    </row>
    <row r="503" spans="1:3">
      <c r="A503" s="22">
        <v>2006</v>
      </c>
      <c r="B503" s="3" t="s">
        <v>384</v>
      </c>
      <c r="C503" s="3">
        <v>13.233670741023682</v>
      </c>
    </row>
    <row r="504" spans="1:3">
      <c r="A504" s="22">
        <v>2006</v>
      </c>
      <c r="B504" s="3" t="s">
        <v>385</v>
      </c>
      <c r="C504" s="3">
        <v>11.994535519125684</v>
      </c>
    </row>
    <row r="505" spans="1:3">
      <c r="A505" s="22">
        <v>2006</v>
      </c>
      <c r="B505" s="3" t="s">
        <v>387</v>
      </c>
      <c r="C505" s="3">
        <v>8.9547511312217196</v>
      </c>
    </row>
    <row r="506" spans="1:3">
      <c r="A506" s="22">
        <v>2006</v>
      </c>
      <c r="B506" s="3" t="s">
        <v>388</v>
      </c>
      <c r="C506" s="3">
        <v>9.3853754940711465</v>
      </c>
    </row>
    <row r="507" spans="1:3">
      <c r="A507" s="22">
        <v>2006</v>
      </c>
      <c r="B507" s="3" t="s">
        <v>389</v>
      </c>
      <c r="C507" s="3">
        <v>6.5747194329592435</v>
      </c>
    </row>
    <row r="508" spans="1:3">
      <c r="A508" s="22">
        <v>2006</v>
      </c>
      <c r="B508" s="3" t="s">
        <v>390</v>
      </c>
      <c r="C508" s="3">
        <v>12.166860926704842</v>
      </c>
    </row>
    <row r="509" spans="1:3">
      <c r="A509" s="22">
        <v>2006</v>
      </c>
      <c r="B509" s="3" t="s">
        <v>391</v>
      </c>
      <c r="C509" s="3">
        <v>10.12719298245614</v>
      </c>
    </row>
    <row r="510" spans="1:3">
      <c r="A510" s="22">
        <v>2006</v>
      </c>
      <c r="B510" s="3" t="s">
        <v>392</v>
      </c>
      <c r="C510" s="3">
        <v>8.4929006085192693</v>
      </c>
    </row>
    <row r="511" spans="1:3">
      <c r="A511" s="22">
        <v>2006</v>
      </c>
      <c r="B511" s="3" t="s">
        <v>393</v>
      </c>
      <c r="C511" s="3">
        <v>9.7086092715231782</v>
      </c>
    </row>
    <row r="512" spans="1:3">
      <c r="A512" s="22">
        <v>2006</v>
      </c>
      <c r="B512" s="3" t="s">
        <v>395</v>
      </c>
      <c r="C512" s="3">
        <v>11.386587025555723</v>
      </c>
    </row>
    <row r="513" spans="1:3">
      <c r="A513" s="22">
        <v>2006</v>
      </c>
      <c r="B513" s="3" t="s">
        <v>396</v>
      </c>
      <c r="C513" s="3">
        <v>8.3498076698915966</v>
      </c>
    </row>
    <row r="514" spans="1:3">
      <c r="A514" s="22">
        <v>2006</v>
      </c>
      <c r="B514" s="3" t="s">
        <v>397</v>
      </c>
      <c r="C514" s="3">
        <v>8.5734157650695515</v>
      </c>
    </row>
    <row r="515" spans="1:3">
      <c r="A515" s="22">
        <v>2006</v>
      </c>
      <c r="B515" s="3" t="s">
        <v>398</v>
      </c>
      <c r="C515" s="3">
        <v>13.377938086891925</v>
      </c>
    </row>
    <row r="516" spans="1:3">
      <c r="A516" s="22">
        <v>2006</v>
      </c>
      <c r="B516" s="3" t="s">
        <v>399</v>
      </c>
      <c r="C516" s="3">
        <v>6.469991954947707</v>
      </c>
    </row>
    <row r="517" spans="1:3">
      <c r="A517" s="22">
        <v>2006</v>
      </c>
      <c r="B517" s="3" t="s">
        <v>400</v>
      </c>
      <c r="C517" s="3">
        <v>9.1313458262350942</v>
      </c>
    </row>
    <row r="518" spans="1:3">
      <c r="A518" s="22">
        <v>2006</v>
      </c>
      <c r="B518" s="3" t="s">
        <v>1141</v>
      </c>
      <c r="C518" s="3">
        <v>8.7096171802054148</v>
      </c>
    </row>
    <row r="519" spans="1:3">
      <c r="A519" s="22">
        <v>2006</v>
      </c>
      <c r="B519" s="3" t="s">
        <v>401</v>
      </c>
      <c r="C519" s="3">
        <v>9.6565726083964218</v>
      </c>
    </row>
    <row r="520" spans="1:3">
      <c r="A520" s="22">
        <v>2006</v>
      </c>
      <c r="B520" s="3" t="s">
        <v>402</v>
      </c>
      <c r="C520" s="3">
        <v>12.853140580895349</v>
      </c>
    </row>
    <row r="521" spans="1:3">
      <c r="A521" s="22">
        <v>2006</v>
      </c>
      <c r="B521" s="3" t="s">
        <v>403</v>
      </c>
      <c r="C521" s="3">
        <v>14.201015633169508</v>
      </c>
    </row>
    <row r="522" spans="1:3">
      <c r="A522" s="22">
        <v>2006</v>
      </c>
      <c r="B522" s="3" t="s">
        <v>404</v>
      </c>
      <c r="C522" s="3">
        <v>8.4773903568509947</v>
      </c>
    </row>
    <row r="523" spans="1:3">
      <c r="A523" s="22">
        <v>2006</v>
      </c>
      <c r="B523" s="3" t="s">
        <v>405</v>
      </c>
      <c r="C523" s="3">
        <v>11.416556846771295</v>
      </c>
    </row>
    <row r="524" spans="1:3">
      <c r="A524" s="22">
        <v>2006</v>
      </c>
      <c r="B524" s="3" t="s">
        <v>407</v>
      </c>
      <c r="C524" s="3">
        <v>11.652682482213839</v>
      </c>
    </row>
    <row r="525" spans="1:3">
      <c r="A525" s="22">
        <v>2006</v>
      </c>
      <c r="B525" s="3" t="s">
        <v>408</v>
      </c>
      <c r="C525" s="3">
        <v>10.198843221452984</v>
      </c>
    </row>
    <row r="526" spans="1:3">
      <c r="A526" s="22">
        <v>2006</v>
      </c>
      <c r="B526" s="3" t="s">
        <v>409</v>
      </c>
      <c r="C526" s="3">
        <v>9.9108440218853708</v>
      </c>
    </row>
    <row r="527" spans="1:3">
      <c r="A527" s="22">
        <v>2006</v>
      </c>
      <c r="B527" s="3" t="s">
        <v>410</v>
      </c>
      <c r="C527" s="3">
        <v>8.046320552512503</v>
      </c>
    </row>
    <row r="528" spans="1:3">
      <c r="A528" s="22">
        <v>2006</v>
      </c>
      <c r="B528" s="3" t="s">
        <v>411</v>
      </c>
      <c r="C528" s="3">
        <v>12.102897102897103</v>
      </c>
    </row>
    <row r="529" spans="1:3">
      <c r="A529" s="22">
        <v>2006</v>
      </c>
      <c r="B529" s="3" t="s">
        <v>412</v>
      </c>
      <c r="C529" s="3">
        <v>7.3575757575757574</v>
      </c>
    </row>
    <row r="530" spans="1:3">
      <c r="A530" s="22">
        <v>2006</v>
      </c>
      <c r="B530" s="3" t="s">
        <v>413</v>
      </c>
      <c r="C530" s="3">
        <v>6.0013042668157262</v>
      </c>
    </row>
    <row r="531" spans="1:3">
      <c r="A531" s="22">
        <v>2006</v>
      </c>
      <c r="B531" s="3" t="s">
        <v>415</v>
      </c>
      <c r="C531" s="3">
        <v>7.0670535138620245</v>
      </c>
    </row>
    <row r="532" spans="1:3">
      <c r="A532" s="22">
        <v>2006</v>
      </c>
      <c r="B532" s="3" t="s">
        <v>416</v>
      </c>
      <c r="C532" s="3">
        <v>7.1872303710094911</v>
      </c>
    </row>
    <row r="533" spans="1:3">
      <c r="A533" s="22">
        <v>2006</v>
      </c>
      <c r="B533" s="3" t="s">
        <v>417</v>
      </c>
      <c r="C533" s="3">
        <v>4.3442622950819674</v>
      </c>
    </row>
    <row r="534" spans="1:3">
      <c r="A534" s="22">
        <v>2006</v>
      </c>
      <c r="B534" s="3" t="s">
        <v>419</v>
      </c>
      <c r="C534" s="3">
        <v>7.6879606879606879</v>
      </c>
    </row>
    <row r="535" spans="1:3">
      <c r="A535" s="22">
        <v>2006</v>
      </c>
      <c r="B535" s="3" t="s">
        <v>420</v>
      </c>
      <c r="C535" s="3">
        <v>7.4921259842519685</v>
      </c>
    </row>
    <row r="536" spans="1:3">
      <c r="A536" s="22">
        <v>2006</v>
      </c>
      <c r="B536" s="3" t="s">
        <v>421</v>
      </c>
      <c r="C536" s="3">
        <v>7.7480125716398591</v>
      </c>
    </row>
    <row r="537" spans="1:3">
      <c r="A537" s="22">
        <v>2006</v>
      </c>
      <c r="B537" s="3" t="s">
        <v>423</v>
      </c>
      <c r="C537" s="3">
        <v>9.8321572212065806</v>
      </c>
    </row>
    <row r="538" spans="1:3">
      <c r="A538" s="22">
        <v>2006</v>
      </c>
      <c r="B538" s="3" t="s">
        <v>424</v>
      </c>
      <c r="C538" s="3">
        <v>4.2485795454545459</v>
      </c>
    </row>
    <row r="539" spans="1:3">
      <c r="A539" s="22">
        <v>2006</v>
      </c>
      <c r="B539" s="3" t="s">
        <v>425</v>
      </c>
      <c r="C539" s="3">
        <v>4.3389830508474576</v>
      </c>
    </row>
    <row r="540" spans="1:3">
      <c r="A540" s="22">
        <v>2006</v>
      </c>
      <c r="B540" s="3" t="s">
        <v>426</v>
      </c>
      <c r="C540" s="3">
        <v>3.9581517000871838</v>
      </c>
    </row>
    <row r="541" spans="1:3">
      <c r="A541" s="22">
        <v>2006</v>
      </c>
      <c r="B541" s="3" t="s">
        <v>1142</v>
      </c>
      <c r="C541" s="3">
        <v>4.5524344569288386</v>
      </c>
    </row>
    <row r="542" spans="1:3">
      <c r="A542" s="22">
        <v>2006</v>
      </c>
      <c r="B542" s="3" t="s">
        <v>427</v>
      </c>
      <c r="C542" s="3">
        <v>4.6682577565632455</v>
      </c>
    </row>
    <row r="543" spans="1:3">
      <c r="A543" s="22">
        <v>2006</v>
      </c>
      <c r="B543" s="3" t="s">
        <v>428</v>
      </c>
      <c r="C543" s="3">
        <v>4.355633802816901</v>
      </c>
    </row>
    <row r="544" spans="1:3">
      <c r="A544" s="22">
        <v>2006</v>
      </c>
      <c r="B544" s="3" t="s">
        <v>429</v>
      </c>
      <c r="C544" s="3">
        <v>3.7032374100719423</v>
      </c>
    </row>
    <row r="545" spans="1:3">
      <c r="A545" s="22">
        <v>2006</v>
      </c>
      <c r="B545" s="3" t="s">
        <v>430</v>
      </c>
      <c r="C545" s="3">
        <v>5.045698924731183</v>
      </c>
    </row>
    <row r="546" spans="1:3">
      <c r="A546" s="22">
        <v>2006</v>
      </c>
      <c r="B546" s="3" t="s">
        <v>431</v>
      </c>
      <c r="C546" s="3">
        <v>3.6514942528735634</v>
      </c>
    </row>
    <row r="547" spans="1:3">
      <c r="A547" s="22">
        <v>2006</v>
      </c>
      <c r="B547" s="3" t="s">
        <v>1143</v>
      </c>
      <c r="C547" s="3">
        <v>3.7443181818181817</v>
      </c>
    </row>
    <row r="548" spans="1:3">
      <c r="A548" s="22">
        <v>2006</v>
      </c>
      <c r="B548" s="3" t="s">
        <v>432</v>
      </c>
      <c r="C548" s="3">
        <v>4.0047712601740111</v>
      </c>
    </row>
    <row r="549" spans="1:3">
      <c r="A549" s="22">
        <v>2006</v>
      </c>
      <c r="B549" s="3" t="s">
        <v>433</v>
      </c>
      <c r="C549" s="3">
        <v>7.1748878923766819</v>
      </c>
    </row>
    <row r="550" spans="1:3">
      <c r="A550" s="22">
        <v>2006</v>
      </c>
      <c r="B550" s="3" t="s">
        <v>434</v>
      </c>
      <c r="C550" s="3">
        <v>3.8235642391947899</v>
      </c>
    </row>
    <row r="551" spans="1:3">
      <c r="A551" s="22">
        <v>2006</v>
      </c>
      <c r="B551" s="3" t="s">
        <v>435</v>
      </c>
      <c r="C551" s="3">
        <v>4.1790330301579699</v>
      </c>
    </row>
    <row r="552" spans="1:3">
      <c r="A552" s="22">
        <v>2006</v>
      </c>
      <c r="B552" s="3" t="s">
        <v>436</v>
      </c>
      <c r="C552" s="3">
        <v>4.4444444444444446</v>
      </c>
    </row>
    <row r="553" spans="1:3">
      <c r="A553" s="22">
        <v>2006</v>
      </c>
      <c r="B553" s="3" t="s">
        <v>437</v>
      </c>
      <c r="C553" s="3">
        <v>9.0715700842000988</v>
      </c>
    </row>
    <row r="554" spans="1:3">
      <c r="A554" s="22">
        <v>2006</v>
      </c>
      <c r="B554" s="3" t="s">
        <v>438</v>
      </c>
      <c r="C554" s="3">
        <v>8.0138969310943828</v>
      </c>
    </row>
    <row r="555" spans="1:3">
      <c r="A555" s="22">
        <v>2006</v>
      </c>
      <c r="B555" s="3" t="s">
        <v>440</v>
      </c>
      <c r="C555" s="3">
        <v>12.596562744586485</v>
      </c>
    </row>
    <row r="556" spans="1:3">
      <c r="A556" s="22">
        <v>2006</v>
      </c>
      <c r="B556" s="3" t="s">
        <v>1172</v>
      </c>
      <c r="C556" s="3">
        <v>11.409090909090908</v>
      </c>
    </row>
    <row r="557" spans="1:3">
      <c r="A557" s="22">
        <v>2006</v>
      </c>
      <c r="B557" s="3" t="s">
        <v>441</v>
      </c>
      <c r="C557" s="3">
        <v>14.808011466505734</v>
      </c>
    </row>
    <row r="558" spans="1:3">
      <c r="A558" s="22">
        <v>2006</v>
      </c>
      <c r="B558" s="3" t="s">
        <v>442</v>
      </c>
      <c r="C558" s="3">
        <v>11.152941176470588</v>
      </c>
    </row>
    <row r="559" spans="1:3">
      <c r="A559" s="22">
        <v>2006</v>
      </c>
      <c r="B559" s="3" t="s">
        <v>443</v>
      </c>
      <c r="C559" s="3">
        <v>11.463537300922045</v>
      </c>
    </row>
    <row r="560" spans="1:3">
      <c r="A560" s="22">
        <v>2006</v>
      </c>
      <c r="B560" s="3" t="s">
        <v>444</v>
      </c>
      <c r="C560" s="3">
        <v>10.631845309142994</v>
      </c>
    </row>
    <row r="561" spans="1:3">
      <c r="A561" s="22">
        <v>2006</v>
      </c>
      <c r="B561" s="3" t="s">
        <v>445</v>
      </c>
      <c r="C561" s="3">
        <v>10.552674897119342</v>
      </c>
    </row>
    <row r="562" spans="1:3">
      <c r="A562" s="22">
        <v>2006</v>
      </c>
      <c r="B562" s="3" t="s">
        <v>446</v>
      </c>
      <c r="C562" s="3">
        <v>13.884973152839748</v>
      </c>
    </row>
    <row r="563" spans="1:3">
      <c r="A563" s="22">
        <v>2006</v>
      </c>
      <c r="B563" s="3" t="s">
        <v>447</v>
      </c>
      <c r="C563" s="3">
        <v>11.340073529411764</v>
      </c>
    </row>
    <row r="564" spans="1:3">
      <c r="A564" s="22">
        <v>2006</v>
      </c>
      <c r="B564" s="3" t="s">
        <v>448</v>
      </c>
      <c r="C564" s="3">
        <v>10.877678329264985</v>
      </c>
    </row>
    <row r="565" spans="1:3">
      <c r="A565" s="22">
        <v>2006</v>
      </c>
      <c r="B565" s="3" t="s">
        <v>449</v>
      </c>
      <c r="C565" s="3">
        <v>4.8465829846582986</v>
      </c>
    </row>
    <row r="566" spans="1:3">
      <c r="A566" s="22">
        <v>2006</v>
      </c>
      <c r="B566" s="3" t="s">
        <v>450</v>
      </c>
      <c r="C566" s="3">
        <v>10.488482503956392</v>
      </c>
    </row>
    <row r="567" spans="1:3">
      <c r="A567" s="22">
        <v>2006</v>
      </c>
      <c r="B567" s="3" t="s">
        <v>452</v>
      </c>
      <c r="C567" s="3">
        <v>17.66729814566423</v>
      </c>
    </row>
    <row r="568" spans="1:3">
      <c r="A568" s="22">
        <v>2006</v>
      </c>
      <c r="B568" s="3" t="s">
        <v>453</v>
      </c>
      <c r="C568" s="3">
        <v>10.612653938342012</v>
      </c>
    </row>
    <row r="569" spans="1:3">
      <c r="A569" s="22">
        <v>2006</v>
      </c>
      <c r="B569" s="3" t="s">
        <v>455</v>
      </c>
      <c r="C569" s="3">
        <v>21.437074911308127</v>
      </c>
    </row>
    <row r="570" spans="1:3">
      <c r="A570" s="22">
        <v>2006</v>
      </c>
      <c r="B570" s="3" t="s">
        <v>456</v>
      </c>
      <c r="C570" s="3">
        <v>9.8932038834951452</v>
      </c>
    </row>
    <row r="571" spans="1:3">
      <c r="A571" s="22">
        <v>2006</v>
      </c>
      <c r="B571" s="3" t="s">
        <v>457</v>
      </c>
      <c r="C571" s="3">
        <v>9.9866666666666664</v>
      </c>
    </row>
    <row r="572" spans="1:3">
      <c r="A572" s="22">
        <v>2006</v>
      </c>
      <c r="B572" s="3" t="s">
        <v>458</v>
      </c>
      <c r="C572" s="3">
        <v>11.435857805255024</v>
      </c>
    </row>
    <row r="573" spans="1:3">
      <c r="A573" s="22">
        <v>2006</v>
      </c>
      <c r="B573" s="3" t="s">
        <v>460</v>
      </c>
      <c r="C573" s="3">
        <v>8.069919666765843</v>
      </c>
    </row>
    <row r="574" spans="1:3">
      <c r="A574" s="22">
        <v>2006</v>
      </c>
      <c r="B574" s="3" t="s">
        <v>461</v>
      </c>
      <c r="C574" s="3">
        <v>11.276461585552495</v>
      </c>
    </row>
    <row r="575" spans="1:3">
      <c r="A575" s="22">
        <v>2006</v>
      </c>
      <c r="B575" s="3" t="s">
        <v>462</v>
      </c>
      <c r="C575" s="3">
        <v>10.174698795180722</v>
      </c>
    </row>
    <row r="576" spans="1:3">
      <c r="A576" s="22">
        <v>2006</v>
      </c>
      <c r="B576" s="3" t="s">
        <v>463</v>
      </c>
      <c r="C576" s="3">
        <v>10.729797979797979</v>
      </c>
    </row>
    <row r="577" spans="1:3">
      <c r="A577" s="22">
        <v>2006</v>
      </c>
      <c r="B577" s="3" t="s">
        <v>464</v>
      </c>
      <c r="C577" s="3">
        <v>10.637027780447948</v>
      </c>
    </row>
    <row r="578" spans="1:3">
      <c r="A578" s="22">
        <v>2006</v>
      </c>
      <c r="B578" s="3" t="s">
        <v>465</v>
      </c>
      <c r="C578" s="3">
        <v>9.373096446700508</v>
      </c>
    </row>
    <row r="579" spans="1:3">
      <c r="A579" s="22">
        <v>2006</v>
      </c>
      <c r="B579" s="3" t="s">
        <v>466</v>
      </c>
      <c r="C579" s="3">
        <v>10.994845154845155</v>
      </c>
    </row>
    <row r="580" spans="1:3">
      <c r="A580" s="22">
        <v>2006</v>
      </c>
      <c r="B580" s="3" t="s">
        <v>467</v>
      </c>
      <c r="C580" s="3">
        <v>12.015357612988153</v>
      </c>
    </row>
    <row r="581" spans="1:3">
      <c r="A581" s="22">
        <v>2006</v>
      </c>
      <c r="B581" s="3" t="s">
        <v>468</v>
      </c>
      <c r="C581" s="3">
        <v>12.959692898272554</v>
      </c>
    </row>
    <row r="582" spans="1:3">
      <c r="A582" s="22">
        <v>2006</v>
      </c>
      <c r="B582" s="3" t="s">
        <v>470</v>
      </c>
      <c r="C582" s="3">
        <v>9.8849064117881316</v>
      </c>
    </row>
    <row r="583" spans="1:3">
      <c r="A583" s="22">
        <v>2006</v>
      </c>
      <c r="B583" s="3" t="s">
        <v>471</v>
      </c>
      <c r="C583" s="3">
        <v>13.359140325520015</v>
      </c>
    </row>
    <row r="584" spans="1:3">
      <c r="A584" s="22">
        <v>2006</v>
      </c>
      <c r="B584" s="3" t="s">
        <v>472</v>
      </c>
      <c r="C584" s="3">
        <v>9.4785487288135588</v>
      </c>
    </row>
    <row r="585" spans="1:3">
      <c r="A585" s="22">
        <v>2006</v>
      </c>
      <c r="B585" s="3" t="s">
        <v>475</v>
      </c>
      <c r="C585" s="3">
        <v>13.21109075671386</v>
      </c>
    </row>
    <row r="586" spans="1:3">
      <c r="A586" s="22">
        <v>2006</v>
      </c>
      <c r="B586" s="3" t="s">
        <v>476</v>
      </c>
      <c r="C586" s="3">
        <v>8.1917167668670672</v>
      </c>
    </row>
    <row r="587" spans="1:3">
      <c r="A587" s="22">
        <v>2006</v>
      </c>
      <c r="B587" s="3" t="s">
        <v>477</v>
      </c>
      <c r="C587" s="3">
        <v>8.4086656819300831</v>
      </c>
    </row>
    <row r="588" spans="1:3">
      <c r="A588" s="22">
        <v>2006</v>
      </c>
      <c r="B588" s="3" t="s">
        <v>478</v>
      </c>
      <c r="C588" s="3">
        <v>5.410339256865913</v>
      </c>
    </row>
    <row r="589" spans="1:3">
      <c r="A589" s="22">
        <v>2006</v>
      </c>
      <c r="B589" s="3" t="s">
        <v>479</v>
      </c>
      <c r="C589" s="3">
        <v>7.8589743589743586</v>
      </c>
    </row>
    <row r="590" spans="1:3">
      <c r="A590" s="22">
        <v>2006</v>
      </c>
      <c r="B590" s="3" t="s">
        <v>1173</v>
      </c>
      <c r="C590" s="3">
        <v>7.0382513661202184</v>
      </c>
    </row>
    <row r="591" spans="1:3">
      <c r="A591" s="22">
        <v>2006</v>
      </c>
      <c r="B591" s="3" t="s">
        <v>480</v>
      </c>
      <c r="C591" s="3">
        <v>7.6508644729503628</v>
      </c>
    </row>
    <row r="592" spans="1:3">
      <c r="A592" s="22">
        <v>2006</v>
      </c>
      <c r="B592" s="3" t="s">
        <v>483</v>
      </c>
      <c r="C592" s="3">
        <v>14.235121602288984</v>
      </c>
    </row>
    <row r="593" spans="1:3">
      <c r="A593" s="22">
        <v>2006</v>
      </c>
      <c r="B593" s="3" t="s">
        <v>484</v>
      </c>
      <c r="C593" s="3">
        <v>8.0172084130019119</v>
      </c>
    </row>
    <row r="594" spans="1:3">
      <c r="A594" s="22">
        <v>2006</v>
      </c>
      <c r="B594" s="3" t="s">
        <v>486</v>
      </c>
      <c r="C594" s="3">
        <v>12.687269372693727</v>
      </c>
    </row>
    <row r="595" spans="1:3">
      <c r="A595" s="22">
        <v>2006</v>
      </c>
      <c r="B595" s="3" t="s">
        <v>489</v>
      </c>
      <c r="C595" s="3">
        <v>4.4894680471260262</v>
      </c>
    </row>
    <row r="596" spans="1:3">
      <c r="A596" s="22">
        <v>2006</v>
      </c>
      <c r="B596" s="3" t="s">
        <v>490</v>
      </c>
      <c r="C596" s="3">
        <v>8.5719844357976651</v>
      </c>
    </row>
    <row r="597" spans="1:3">
      <c r="A597" s="22">
        <v>2006</v>
      </c>
      <c r="B597" s="3" t="s">
        <v>491</v>
      </c>
      <c r="C597" s="3">
        <v>11.655712530712531</v>
      </c>
    </row>
    <row r="598" spans="1:3">
      <c r="A598" s="22">
        <v>2006</v>
      </c>
      <c r="B598" s="3" t="s">
        <v>1067</v>
      </c>
      <c r="C598" s="3">
        <v>6.5109677419354837</v>
      </c>
    </row>
    <row r="599" spans="1:3">
      <c r="A599" s="22">
        <v>2006</v>
      </c>
      <c r="B599" s="3" t="s">
        <v>1103</v>
      </c>
      <c r="C599" s="3">
        <v>5.4285714285714288</v>
      </c>
    </row>
    <row r="600" spans="1:3">
      <c r="A600" s="22">
        <v>2006</v>
      </c>
      <c r="B600" s="3" t="s">
        <v>493</v>
      </c>
      <c r="C600" s="3">
        <v>5.9431083527282134</v>
      </c>
    </row>
    <row r="601" spans="1:3">
      <c r="A601" s="22">
        <v>2006</v>
      </c>
      <c r="B601" s="3" t="s">
        <v>494</v>
      </c>
      <c r="C601" s="3">
        <v>9.1362729891424781</v>
      </c>
    </row>
    <row r="602" spans="1:3">
      <c r="A602" s="22">
        <v>2006</v>
      </c>
      <c r="B602" s="3" t="s">
        <v>495</v>
      </c>
      <c r="C602" s="3">
        <v>7.1550012109469607</v>
      </c>
    </row>
    <row r="603" spans="1:3">
      <c r="A603" s="22">
        <v>2006</v>
      </c>
      <c r="B603" s="3" t="s">
        <v>496</v>
      </c>
      <c r="C603" s="3">
        <v>2.7869127516778525</v>
      </c>
    </row>
    <row r="604" spans="1:3">
      <c r="A604" s="22">
        <v>2006</v>
      </c>
      <c r="B604" s="3" t="s">
        <v>497</v>
      </c>
      <c r="C604" s="3">
        <v>4.4293066088840733</v>
      </c>
    </row>
    <row r="605" spans="1:3">
      <c r="A605" s="22">
        <v>2006</v>
      </c>
      <c r="B605" s="3" t="s">
        <v>498</v>
      </c>
      <c r="C605" s="3">
        <v>3.0639431616341031</v>
      </c>
    </row>
    <row r="606" spans="1:3">
      <c r="A606" s="22">
        <v>2006</v>
      </c>
      <c r="B606" s="3" t="s">
        <v>499</v>
      </c>
      <c r="C606" s="3">
        <v>2.4663407295975932</v>
      </c>
    </row>
    <row r="607" spans="1:3">
      <c r="A607" s="22">
        <v>2006</v>
      </c>
      <c r="B607" s="3" t="s">
        <v>500</v>
      </c>
      <c r="C607" s="3">
        <v>5.1491190108191658</v>
      </c>
    </row>
    <row r="608" spans="1:3">
      <c r="A608" s="22">
        <v>2006</v>
      </c>
      <c r="B608" s="3" t="s">
        <v>501</v>
      </c>
      <c r="C608" s="3">
        <v>8.0566945329087041</v>
      </c>
    </row>
    <row r="609" spans="1:3">
      <c r="A609" s="22">
        <v>2006</v>
      </c>
      <c r="B609" s="3" t="s">
        <v>502</v>
      </c>
      <c r="C609" s="3">
        <v>2.2570593962999026</v>
      </c>
    </row>
    <row r="610" spans="1:3">
      <c r="A610" s="22">
        <v>2006</v>
      </c>
      <c r="B610" s="3" t="s">
        <v>503</v>
      </c>
      <c r="C610" s="3">
        <v>2.8294871794871796</v>
      </c>
    </row>
    <row r="611" spans="1:3">
      <c r="A611" s="22">
        <v>2006</v>
      </c>
      <c r="B611" s="3" t="s">
        <v>504</v>
      </c>
      <c r="C611" s="3">
        <v>6.8888716916885935</v>
      </c>
    </row>
    <row r="612" spans="1:3">
      <c r="A612" s="22">
        <v>2006</v>
      </c>
      <c r="B612" s="3" t="s">
        <v>505</v>
      </c>
      <c r="C612" s="3">
        <v>6.2857142857142856</v>
      </c>
    </row>
    <row r="613" spans="1:3">
      <c r="A613" s="22">
        <v>2006</v>
      </c>
      <c r="B613" s="3" t="s">
        <v>506</v>
      </c>
      <c r="C613" s="3">
        <v>6.818886734976461</v>
      </c>
    </row>
    <row r="614" spans="1:3">
      <c r="A614" s="22">
        <v>2006</v>
      </c>
      <c r="B614" s="3" t="s">
        <v>507</v>
      </c>
      <c r="C614" s="3">
        <v>6.6706349206349209</v>
      </c>
    </row>
    <row r="615" spans="1:3">
      <c r="A615" s="22">
        <v>2006</v>
      </c>
      <c r="B615" s="3" t="s">
        <v>508</v>
      </c>
      <c r="C615" s="3">
        <v>5.0959324635456635</v>
      </c>
    </row>
    <row r="616" spans="1:3">
      <c r="A616" s="22">
        <v>2006</v>
      </c>
      <c r="B616" s="3" t="s">
        <v>509</v>
      </c>
      <c r="C616" s="3">
        <v>11.026160859505646</v>
      </c>
    </row>
    <row r="617" spans="1:3">
      <c r="A617" s="22">
        <v>2006</v>
      </c>
      <c r="B617" s="3" t="s">
        <v>510</v>
      </c>
      <c r="C617" s="3">
        <v>5.8579982891360141</v>
      </c>
    </row>
    <row r="618" spans="1:3">
      <c r="A618" s="22">
        <v>2006</v>
      </c>
      <c r="B618" s="3" t="s">
        <v>511</v>
      </c>
      <c r="C618" s="3">
        <v>2.6571959638874136</v>
      </c>
    </row>
    <row r="619" spans="1:3">
      <c r="A619" s="22">
        <v>2006</v>
      </c>
      <c r="B619" s="3" t="s">
        <v>512</v>
      </c>
      <c r="C619" s="3">
        <v>2.0128479657387581</v>
      </c>
    </row>
    <row r="620" spans="1:3">
      <c r="A620" s="22">
        <v>2006</v>
      </c>
      <c r="B620" s="3" t="s">
        <v>513</v>
      </c>
      <c r="C620" s="3">
        <v>2.5616016427104724</v>
      </c>
    </row>
    <row r="621" spans="1:3">
      <c r="A621" s="22">
        <v>2006</v>
      </c>
      <c r="B621" s="3" t="s">
        <v>514</v>
      </c>
      <c r="C621" s="3">
        <v>5.4991166077738516</v>
      </c>
    </row>
    <row r="622" spans="1:3">
      <c r="A622" s="22">
        <v>2006</v>
      </c>
      <c r="B622" s="3" t="s">
        <v>515</v>
      </c>
      <c r="C622" s="3">
        <v>4.3366301660190745</v>
      </c>
    </row>
    <row r="623" spans="1:3">
      <c r="A623" s="22">
        <v>2006</v>
      </c>
      <c r="B623" s="3" t="s">
        <v>516</v>
      </c>
      <c r="C623" s="3">
        <v>2.2965315095261358</v>
      </c>
    </row>
    <row r="624" spans="1:3">
      <c r="A624" s="22">
        <v>2006</v>
      </c>
      <c r="B624" s="3" t="s">
        <v>517</v>
      </c>
      <c r="C624" s="3">
        <v>2.0080160320641283</v>
      </c>
    </row>
    <row r="625" spans="1:3">
      <c r="A625" s="22">
        <v>2006</v>
      </c>
      <c r="B625" s="3" t="s">
        <v>518</v>
      </c>
      <c r="C625" s="3">
        <v>6.3593794076163608</v>
      </c>
    </row>
    <row r="626" spans="1:3">
      <c r="A626" s="22">
        <v>2006</v>
      </c>
      <c r="B626" s="3" t="s">
        <v>519</v>
      </c>
      <c r="C626" s="3">
        <v>2.3350900307422044</v>
      </c>
    </row>
    <row r="627" spans="1:3">
      <c r="A627" s="22">
        <v>2006</v>
      </c>
      <c r="B627" s="3" t="s">
        <v>520</v>
      </c>
      <c r="C627" s="3">
        <v>2.7167346938775512</v>
      </c>
    </row>
    <row r="628" spans="1:3">
      <c r="A628" s="22">
        <v>2006</v>
      </c>
      <c r="B628" s="3" t="s">
        <v>521</v>
      </c>
      <c r="C628" s="3">
        <v>2.9493670886075951</v>
      </c>
    </row>
    <row r="629" spans="1:3">
      <c r="A629" s="22">
        <v>2006</v>
      </c>
      <c r="B629" s="3" t="s">
        <v>522</v>
      </c>
      <c r="C629" s="3">
        <v>2.0743083003952569</v>
      </c>
    </row>
    <row r="630" spans="1:3">
      <c r="A630" s="22">
        <v>2006</v>
      </c>
      <c r="B630" s="3" t="s">
        <v>523</v>
      </c>
      <c r="C630" s="3">
        <v>2.4257425742574257</v>
      </c>
    </row>
    <row r="631" spans="1:3">
      <c r="A631" s="22">
        <v>2006</v>
      </c>
      <c r="B631" s="3" t="s">
        <v>524</v>
      </c>
      <c r="C631" s="3">
        <v>2.6109478324761204</v>
      </c>
    </row>
    <row r="632" spans="1:3">
      <c r="A632" s="22">
        <v>2006</v>
      </c>
      <c r="B632" s="3" t="s">
        <v>525</v>
      </c>
      <c r="C632" s="3">
        <v>2.5599232981783318</v>
      </c>
    </row>
    <row r="633" spans="1:3">
      <c r="A633" s="22">
        <v>2006</v>
      </c>
      <c r="B633" s="3" t="s">
        <v>526</v>
      </c>
      <c r="C633" s="3">
        <v>4.0871080139372822</v>
      </c>
    </row>
    <row r="634" spans="1:3">
      <c r="A634" s="22">
        <v>2006</v>
      </c>
      <c r="B634" s="3" t="s">
        <v>527</v>
      </c>
      <c r="C634" s="3">
        <v>2.4782608695652173</v>
      </c>
    </row>
    <row r="635" spans="1:3">
      <c r="A635" s="22">
        <v>2006</v>
      </c>
      <c r="B635" s="3" t="s">
        <v>529</v>
      </c>
      <c r="C635" s="3">
        <v>4.7211328976034856</v>
      </c>
    </row>
    <row r="636" spans="1:3">
      <c r="A636" s="22">
        <v>2006</v>
      </c>
      <c r="B636" s="3" t="s">
        <v>530</v>
      </c>
      <c r="C636" s="3">
        <v>2.4418811002661935</v>
      </c>
    </row>
    <row r="637" spans="1:3">
      <c r="A637" s="22">
        <v>2006</v>
      </c>
      <c r="B637" s="3" t="s">
        <v>531</v>
      </c>
      <c r="C637" s="3">
        <v>2.2339133953864834</v>
      </c>
    </row>
    <row r="638" spans="1:3">
      <c r="A638" s="22">
        <v>2006</v>
      </c>
      <c r="B638" s="3" t="s">
        <v>532</v>
      </c>
      <c r="C638" s="3">
        <v>2.2925905895078422</v>
      </c>
    </row>
    <row r="639" spans="1:3">
      <c r="A639" s="22">
        <v>2006</v>
      </c>
      <c r="B639" s="3" t="s">
        <v>533</v>
      </c>
      <c r="C639" s="3">
        <v>2.1796381994110221</v>
      </c>
    </row>
    <row r="640" spans="1:3">
      <c r="A640" s="22">
        <v>2006</v>
      </c>
      <c r="B640" s="3" t="s">
        <v>535</v>
      </c>
      <c r="C640" s="3">
        <v>3.6110562685093779</v>
      </c>
    </row>
    <row r="641" spans="1:3">
      <c r="A641" s="22">
        <v>2006</v>
      </c>
      <c r="B641" s="3" t="s">
        <v>536</v>
      </c>
      <c r="C641" s="3">
        <v>2.0481770833333335</v>
      </c>
    </row>
    <row r="642" spans="1:3">
      <c r="A642" s="22">
        <v>2006</v>
      </c>
      <c r="B642" s="3" t="s">
        <v>537</v>
      </c>
      <c r="C642" s="3">
        <v>2.2067932067932068</v>
      </c>
    </row>
    <row r="643" spans="1:3">
      <c r="A643" s="22">
        <v>2006</v>
      </c>
      <c r="B643" s="3" t="s">
        <v>538</v>
      </c>
      <c r="C643" s="3">
        <v>2.2741269245212168</v>
      </c>
    </row>
    <row r="644" spans="1:3">
      <c r="A644" s="22">
        <v>2006</v>
      </c>
      <c r="B644" s="3" t="s">
        <v>539</v>
      </c>
      <c r="C644" s="3">
        <v>6.9127001376512354</v>
      </c>
    </row>
    <row r="645" spans="1:3">
      <c r="A645" s="22">
        <v>2006</v>
      </c>
      <c r="B645" s="3" t="s">
        <v>540</v>
      </c>
      <c r="C645" s="3">
        <v>9.1531891891891899</v>
      </c>
    </row>
    <row r="646" spans="1:3">
      <c r="A646" s="22">
        <v>2006</v>
      </c>
      <c r="B646" s="3" t="s">
        <v>541</v>
      </c>
      <c r="C646" s="3">
        <v>7.7527503263099016</v>
      </c>
    </row>
    <row r="647" spans="1:3">
      <c r="A647" s="22">
        <v>2006</v>
      </c>
      <c r="B647" s="3" t="s">
        <v>542</v>
      </c>
      <c r="C647" s="3">
        <v>2.6164537941397445</v>
      </c>
    </row>
    <row r="648" spans="1:3">
      <c r="A648" s="22">
        <v>2006</v>
      </c>
      <c r="B648" s="3" t="s">
        <v>543</v>
      </c>
      <c r="C648" s="3">
        <v>8.1957295373665477</v>
      </c>
    </row>
    <row r="649" spans="1:3">
      <c r="A649" s="22">
        <v>2006</v>
      </c>
      <c r="B649" s="3" t="s">
        <v>545</v>
      </c>
      <c r="C649" s="3">
        <v>8.4962230462848503</v>
      </c>
    </row>
    <row r="650" spans="1:3">
      <c r="A650" s="22">
        <v>2006</v>
      </c>
      <c r="B650" s="3" t="s">
        <v>546</v>
      </c>
      <c r="C650" s="3">
        <v>8.8660869565217393</v>
      </c>
    </row>
    <row r="651" spans="1:3">
      <c r="A651" s="22">
        <v>2006</v>
      </c>
      <c r="B651" s="3" t="s">
        <v>547</v>
      </c>
      <c r="C651" s="3">
        <v>10.79230656720784</v>
      </c>
    </row>
    <row r="652" spans="1:3">
      <c r="A652" s="22">
        <v>2006</v>
      </c>
      <c r="B652" s="3" t="s">
        <v>548</v>
      </c>
      <c r="C652" s="3">
        <v>4.9699769053117784</v>
      </c>
    </row>
    <row r="653" spans="1:3">
      <c r="A653" s="22">
        <v>2006</v>
      </c>
      <c r="B653" s="3" t="s">
        <v>549</v>
      </c>
      <c r="C653" s="3">
        <v>7.4429433051869722</v>
      </c>
    </row>
    <row r="654" spans="1:3">
      <c r="A654" s="22">
        <v>2006</v>
      </c>
      <c r="B654" s="3" t="s">
        <v>550</v>
      </c>
      <c r="C654" s="3">
        <v>8.7203302373581018</v>
      </c>
    </row>
    <row r="655" spans="1:3">
      <c r="A655" s="22">
        <v>2006</v>
      </c>
      <c r="B655" s="3" t="s">
        <v>551</v>
      </c>
      <c r="C655" s="3">
        <v>7.3035143769968052</v>
      </c>
    </row>
    <row r="656" spans="1:3">
      <c r="A656" s="22">
        <v>2006</v>
      </c>
      <c r="B656" s="3" t="s">
        <v>552</v>
      </c>
      <c r="C656" s="3">
        <v>13.276108441381812</v>
      </c>
    </row>
    <row r="657" spans="1:3">
      <c r="A657" s="22">
        <v>2006</v>
      </c>
      <c r="B657" s="3" t="s">
        <v>553</v>
      </c>
      <c r="C657" s="3">
        <v>8.6475804408411445</v>
      </c>
    </row>
    <row r="658" spans="1:3">
      <c r="A658" s="22">
        <v>2006</v>
      </c>
      <c r="B658" s="3" t="s">
        <v>1174</v>
      </c>
      <c r="C658" s="3">
        <v>7.0191304347826087</v>
      </c>
    </row>
    <row r="659" spans="1:3">
      <c r="A659" s="22">
        <v>2006</v>
      </c>
      <c r="B659" s="3" t="s">
        <v>554</v>
      </c>
      <c r="C659" s="3">
        <v>3.2780441035474595</v>
      </c>
    </row>
    <row r="660" spans="1:3">
      <c r="A660" s="22">
        <v>2006</v>
      </c>
      <c r="B660" s="3" t="s">
        <v>555</v>
      </c>
      <c r="C660" s="3">
        <v>8.6093202126456276</v>
      </c>
    </row>
    <row r="661" spans="1:3">
      <c r="A661" s="22">
        <v>2006</v>
      </c>
      <c r="B661" s="3" t="s">
        <v>1038</v>
      </c>
      <c r="C661" s="3">
        <v>4.7896311066799599</v>
      </c>
    </row>
    <row r="662" spans="1:3">
      <c r="A662" s="22">
        <v>2006</v>
      </c>
      <c r="B662" s="3" t="s">
        <v>556</v>
      </c>
      <c r="C662" s="3">
        <v>6.8111888111888108</v>
      </c>
    </row>
    <row r="663" spans="1:3">
      <c r="A663" s="22">
        <v>2006</v>
      </c>
      <c r="B663" s="3" t="s">
        <v>1144</v>
      </c>
      <c r="C663" s="3">
        <v>3.3406193078324224</v>
      </c>
    </row>
    <row r="664" spans="1:3">
      <c r="A664" s="22">
        <v>2006</v>
      </c>
      <c r="B664" s="3" t="s">
        <v>557</v>
      </c>
      <c r="C664" s="3">
        <v>10.361794500723589</v>
      </c>
    </row>
    <row r="665" spans="1:3">
      <c r="A665" s="22">
        <v>2006</v>
      </c>
      <c r="B665" s="3" t="s">
        <v>1146</v>
      </c>
      <c r="C665" s="3">
        <v>3.7065404475043029</v>
      </c>
    </row>
    <row r="666" spans="1:3">
      <c r="A666" s="22">
        <v>2006</v>
      </c>
      <c r="B666" s="3" t="s">
        <v>1175</v>
      </c>
      <c r="C666" s="3">
        <v>3.2222222222222223</v>
      </c>
    </row>
    <row r="667" spans="1:3">
      <c r="A667" s="22">
        <v>2006</v>
      </c>
      <c r="B667" s="3" t="s">
        <v>558</v>
      </c>
      <c r="C667" s="3">
        <v>3.4176245210727969</v>
      </c>
    </row>
    <row r="668" spans="1:3">
      <c r="A668" s="22">
        <v>2006</v>
      </c>
      <c r="B668" s="3" t="s">
        <v>559</v>
      </c>
      <c r="C668" s="3">
        <v>8.0280677337044768</v>
      </c>
    </row>
    <row r="669" spans="1:3">
      <c r="A669" s="22">
        <v>2006</v>
      </c>
      <c r="B669" s="3" t="s">
        <v>1147</v>
      </c>
      <c r="C669" s="3">
        <v>3.6814320388349513</v>
      </c>
    </row>
    <row r="670" spans="1:3">
      <c r="A670" s="22">
        <v>2006</v>
      </c>
      <c r="B670" s="3" t="s">
        <v>560</v>
      </c>
      <c r="C670" s="3">
        <v>3.6675485008818343</v>
      </c>
    </row>
    <row r="671" spans="1:3">
      <c r="A671" s="22">
        <v>2006</v>
      </c>
      <c r="B671" s="3" t="s">
        <v>1148</v>
      </c>
      <c r="C671" s="3">
        <v>3.6394230769230771</v>
      </c>
    </row>
    <row r="672" spans="1:3">
      <c r="A672" s="22">
        <v>2006</v>
      </c>
      <c r="B672" s="3" t="s">
        <v>1149</v>
      </c>
      <c r="C672" s="3">
        <v>3.6197094125078966</v>
      </c>
    </row>
    <row r="673" spans="1:3">
      <c r="A673" s="22">
        <v>2006</v>
      </c>
      <c r="B673" s="3" t="s">
        <v>561</v>
      </c>
      <c r="C673" s="3">
        <v>7.3044371405094495</v>
      </c>
    </row>
    <row r="674" spans="1:3">
      <c r="A674" s="22">
        <v>2006</v>
      </c>
      <c r="B674" s="3" t="s">
        <v>1150</v>
      </c>
      <c r="C674" s="3">
        <v>4.0742857142857138</v>
      </c>
    </row>
    <row r="675" spans="1:3">
      <c r="A675" s="22">
        <v>2006</v>
      </c>
      <c r="B675" s="3" t="s">
        <v>562</v>
      </c>
      <c r="C675" s="3">
        <v>6.7045840407470285</v>
      </c>
    </row>
    <row r="676" spans="1:3">
      <c r="A676" s="22">
        <v>2006</v>
      </c>
      <c r="B676" s="3" t="s">
        <v>563</v>
      </c>
      <c r="C676" s="3">
        <v>3.702690582959641</v>
      </c>
    </row>
    <row r="677" spans="1:3">
      <c r="A677" s="22">
        <v>2006</v>
      </c>
      <c r="B677" s="3" t="s">
        <v>564</v>
      </c>
      <c r="C677" s="3">
        <v>4.8702842377260982</v>
      </c>
    </row>
    <row r="678" spans="1:3">
      <c r="A678" s="22">
        <v>2006</v>
      </c>
      <c r="B678" s="3" t="s">
        <v>1151</v>
      </c>
      <c r="C678" s="3">
        <v>3.7077151335311571</v>
      </c>
    </row>
    <row r="679" spans="1:3">
      <c r="A679" s="22">
        <v>2006</v>
      </c>
      <c r="B679" s="3" t="s">
        <v>1152</v>
      </c>
      <c r="C679" s="3">
        <v>3.3787528868360277</v>
      </c>
    </row>
    <row r="680" spans="1:3">
      <c r="A680" s="22">
        <v>2006</v>
      </c>
      <c r="B680" s="3" t="s">
        <v>566</v>
      </c>
      <c r="C680" s="3">
        <v>5.1720297029702973</v>
      </c>
    </row>
    <row r="681" spans="1:3">
      <c r="A681" s="22">
        <v>2006</v>
      </c>
      <c r="B681" s="3" t="s">
        <v>1069</v>
      </c>
      <c r="C681" s="3">
        <v>4.9183191690273844</v>
      </c>
    </row>
    <row r="682" spans="1:3">
      <c r="A682" s="22">
        <v>2006</v>
      </c>
      <c r="B682" s="3" t="s">
        <v>567</v>
      </c>
      <c r="C682" s="3">
        <v>4.5904761904761902</v>
      </c>
    </row>
    <row r="683" spans="1:3">
      <c r="A683" s="22">
        <v>2006</v>
      </c>
      <c r="B683" s="3" t="s">
        <v>568</v>
      </c>
      <c r="C683" s="3">
        <v>8.6399521531100483</v>
      </c>
    </row>
    <row r="684" spans="1:3">
      <c r="A684" s="22">
        <v>2006</v>
      </c>
      <c r="B684" s="3" t="s">
        <v>1153</v>
      </c>
      <c r="C684" s="3">
        <v>4.7616632860040564</v>
      </c>
    </row>
    <row r="685" spans="1:3">
      <c r="A685" s="22">
        <v>2006</v>
      </c>
      <c r="B685" s="3" t="s">
        <v>569</v>
      </c>
      <c r="C685" s="3">
        <v>9.9299587521524977</v>
      </c>
    </row>
    <row r="686" spans="1:3">
      <c r="A686" s="22">
        <v>2006</v>
      </c>
      <c r="B686" s="3" t="s">
        <v>570</v>
      </c>
      <c r="C686" s="3">
        <v>8.2510948905109487</v>
      </c>
    </row>
    <row r="687" spans="1:3">
      <c r="A687" s="22">
        <v>2006</v>
      </c>
      <c r="B687" s="3" t="s">
        <v>1154</v>
      </c>
      <c r="C687" s="3">
        <v>2.6211412535079512</v>
      </c>
    </row>
    <row r="688" spans="1:3">
      <c r="A688" s="22">
        <v>2006</v>
      </c>
      <c r="B688" s="3" t="s">
        <v>1070</v>
      </c>
      <c r="C688" s="3">
        <v>3.5380434782608696</v>
      </c>
    </row>
    <row r="689" spans="1:3">
      <c r="A689" s="22">
        <v>2006</v>
      </c>
      <c r="B689" s="3" t="s">
        <v>1039</v>
      </c>
      <c r="C689" s="3">
        <v>2.8103448275862069</v>
      </c>
    </row>
    <row r="690" spans="1:3">
      <c r="A690" s="22">
        <v>2006</v>
      </c>
      <c r="B690" s="3" t="s">
        <v>1040</v>
      </c>
      <c r="C690" s="3">
        <v>2.9531872509960158</v>
      </c>
    </row>
    <row r="691" spans="1:3">
      <c r="A691" s="22">
        <v>2006</v>
      </c>
      <c r="B691" s="3" t="s">
        <v>571</v>
      </c>
      <c r="C691" s="3">
        <v>3.8828064764841943</v>
      </c>
    </row>
    <row r="692" spans="1:3">
      <c r="A692" s="22">
        <v>2006</v>
      </c>
      <c r="B692" s="3" t="s">
        <v>1155</v>
      </c>
      <c r="C692" s="3">
        <v>3.5549188156638012</v>
      </c>
    </row>
    <row r="693" spans="1:3">
      <c r="A693" s="22">
        <v>2006</v>
      </c>
      <c r="B693" s="3" t="s">
        <v>1176</v>
      </c>
      <c r="C693" s="3">
        <v>3.7239436619718309</v>
      </c>
    </row>
    <row r="694" spans="1:3">
      <c r="A694" s="22">
        <v>2006</v>
      </c>
      <c r="B694" s="3" t="s">
        <v>572</v>
      </c>
      <c r="C694" s="3">
        <v>15.150485436893204</v>
      </c>
    </row>
    <row r="695" spans="1:3">
      <c r="A695" s="22">
        <v>2006</v>
      </c>
      <c r="B695" s="3" t="s">
        <v>1041</v>
      </c>
      <c r="C695" s="3">
        <v>9.8629629629629623</v>
      </c>
    </row>
    <row r="696" spans="1:3">
      <c r="A696" s="22">
        <v>2006</v>
      </c>
      <c r="B696" s="3" t="s">
        <v>573</v>
      </c>
      <c r="C696" s="3">
        <v>9.2182465342825033</v>
      </c>
    </row>
    <row r="697" spans="1:3">
      <c r="A697" s="22">
        <v>2006</v>
      </c>
      <c r="B697" s="3" t="s">
        <v>574</v>
      </c>
      <c r="C697" s="3">
        <v>7.6991150442477876</v>
      </c>
    </row>
    <row r="698" spans="1:3">
      <c r="A698" s="22">
        <v>2006</v>
      </c>
      <c r="B698" s="3" t="s">
        <v>575</v>
      </c>
      <c r="C698" s="3">
        <v>5.2140845070422532</v>
      </c>
    </row>
    <row r="699" spans="1:3">
      <c r="A699" s="22">
        <v>2006</v>
      </c>
      <c r="B699" s="3" t="s">
        <v>576</v>
      </c>
      <c r="C699" s="3">
        <v>7.8205980066445182</v>
      </c>
    </row>
    <row r="700" spans="1:3">
      <c r="A700" s="22">
        <v>2006</v>
      </c>
      <c r="B700" s="3" t="s">
        <v>577</v>
      </c>
      <c r="C700" s="3">
        <v>14.335358444714458</v>
      </c>
    </row>
    <row r="701" spans="1:3">
      <c r="A701" s="22">
        <v>2006</v>
      </c>
      <c r="B701" s="3" t="s">
        <v>578</v>
      </c>
      <c r="C701" s="3">
        <v>17.860569105691056</v>
      </c>
    </row>
    <row r="702" spans="1:3">
      <c r="A702" s="22">
        <v>2006</v>
      </c>
      <c r="B702" s="3" t="s">
        <v>579</v>
      </c>
      <c r="C702" s="3">
        <v>9.2258064516129039</v>
      </c>
    </row>
    <row r="703" spans="1:3">
      <c r="A703" s="22">
        <v>2006</v>
      </c>
      <c r="B703" s="3" t="s">
        <v>580</v>
      </c>
      <c r="C703" s="3">
        <v>7.9865771812080535</v>
      </c>
    </row>
    <row r="704" spans="1:3">
      <c r="A704" s="22">
        <v>2006</v>
      </c>
      <c r="B704" s="3" t="s">
        <v>581</v>
      </c>
      <c r="C704" s="3">
        <v>11.920826161790018</v>
      </c>
    </row>
    <row r="705" spans="1:3">
      <c r="A705" s="22">
        <v>2006</v>
      </c>
      <c r="B705" s="3" t="s">
        <v>582</v>
      </c>
      <c r="C705" s="3">
        <v>15.811320754716981</v>
      </c>
    </row>
    <row r="706" spans="1:3">
      <c r="A706" s="22">
        <v>2006</v>
      </c>
      <c r="B706" s="3" t="s">
        <v>583</v>
      </c>
      <c r="C706" s="3">
        <v>11.196125907990314</v>
      </c>
    </row>
    <row r="707" spans="1:3">
      <c r="A707" s="22">
        <v>2006</v>
      </c>
      <c r="B707" s="3" t="s">
        <v>585</v>
      </c>
      <c r="C707" s="3">
        <v>15.36774193548387</v>
      </c>
    </row>
    <row r="708" spans="1:3">
      <c r="A708" s="22">
        <v>2006</v>
      </c>
      <c r="B708" s="3" t="s">
        <v>586</v>
      </c>
      <c r="C708" s="3">
        <v>12.934782608695652</v>
      </c>
    </row>
    <row r="709" spans="1:3">
      <c r="A709" s="22">
        <v>2006</v>
      </c>
      <c r="B709" s="3" t="s">
        <v>587</v>
      </c>
      <c r="C709" s="3">
        <v>10.463519313304721</v>
      </c>
    </row>
    <row r="710" spans="1:3">
      <c r="A710" s="22">
        <v>2006</v>
      </c>
      <c r="B710" s="3" t="s">
        <v>589</v>
      </c>
      <c r="C710" s="3">
        <v>14.418604651162791</v>
      </c>
    </row>
    <row r="711" spans="1:3">
      <c r="A711" s="22">
        <v>2006</v>
      </c>
      <c r="B711" s="3" t="s">
        <v>590</v>
      </c>
      <c r="C711" s="3">
        <v>7.924901185770751</v>
      </c>
    </row>
    <row r="712" spans="1:3">
      <c r="A712" s="22">
        <v>2006</v>
      </c>
      <c r="B712" s="3" t="s">
        <v>1156</v>
      </c>
      <c r="C712" s="3">
        <v>17.078947368421051</v>
      </c>
    </row>
    <row r="713" spans="1:3">
      <c r="A713" s="22">
        <v>2006</v>
      </c>
      <c r="B713" s="3" t="s">
        <v>591</v>
      </c>
      <c r="C713" s="3">
        <v>14.85593220338983</v>
      </c>
    </row>
    <row r="714" spans="1:3">
      <c r="A714" s="22">
        <v>2006</v>
      </c>
      <c r="B714" s="3" t="s">
        <v>592</v>
      </c>
      <c r="C714" s="3">
        <v>9.9495798319327733</v>
      </c>
    </row>
    <row r="715" spans="1:3">
      <c r="A715" s="22">
        <v>2006</v>
      </c>
      <c r="B715" s="3" t="s">
        <v>593</v>
      </c>
      <c r="C715" s="3">
        <v>11.740112994350282</v>
      </c>
    </row>
    <row r="716" spans="1:3">
      <c r="A716" s="22">
        <v>2006</v>
      </c>
      <c r="B716" s="3" t="s">
        <v>594</v>
      </c>
      <c r="C716" s="3">
        <v>8.4158769399807714</v>
      </c>
    </row>
    <row r="717" spans="1:3">
      <c r="A717" s="22">
        <v>2006</v>
      </c>
      <c r="B717" s="3" t="s">
        <v>1071</v>
      </c>
      <c r="C717" s="3">
        <v>4.5901639344262293</v>
      </c>
    </row>
    <row r="718" spans="1:3">
      <c r="A718" s="22">
        <v>2006</v>
      </c>
      <c r="B718" s="3" t="s">
        <v>1042</v>
      </c>
      <c r="C718" s="3">
        <v>4.8648090815273477</v>
      </c>
    </row>
    <row r="719" spans="1:3">
      <c r="A719" s="22">
        <v>2006</v>
      </c>
      <c r="B719" s="3" t="s">
        <v>595</v>
      </c>
      <c r="C719" s="3">
        <v>5.1202497285559172</v>
      </c>
    </row>
    <row r="720" spans="1:3">
      <c r="A720" s="22">
        <v>2006</v>
      </c>
      <c r="B720" s="3" t="s">
        <v>596</v>
      </c>
      <c r="C720" s="3">
        <v>9.2642507781236105</v>
      </c>
    </row>
    <row r="721" spans="1:3">
      <c r="A721" s="22">
        <v>2006</v>
      </c>
      <c r="B721" s="3" t="s">
        <v>597</v>
      </c>
      <c r="C721" s="3">
        <v>9.0419316375198733</v>
      </c>
    </row>
    <row r="722" spans="1:3">
      <c r="A722" s="22">
        <v>2006</v>
      </c>
      <c r="B722" s="3" t="s">
        <v>598</v>
      </c>
      <c r="C722" s="3">
        <v>9.7962859795728878</v>
      </c>
    </row>
    <row r="723" spans="1:3">
      <c r="A723" s="22">
        <v>2006</v>
      </c>
      <c r="B723" s="3" t="s">
        <v>599</v>
      </c>
      <c r="C723" s="3">
        <v>7.584849411404984</v>
      </c>
    </row>
    <row r="724" spans="1:3">
      <c r="A724" s="22">
        <v>2006</v>
      </c>
      <c r="B724" s="3" t="s">
        <v>600</v>
      </c>
      <c r="C724" s="3">
        <v>5.1051760813046565</v>
      </c>
    </row>
    <row r="725" spans="1:3">
      <c r="A725" s="22">
        <v>2006</v>
      </c>
      <c r="B725" s="3" t="s">
        <v>603</v>
      </c>
      <c r="C725" s="3">
        <v>9.5872850442939033</v>
      </c>
    </row>
    <row r="726" spans="1:3">
      <c r="A726" s="22">
        <v>2006</v>
      </c>
      <c r="B726" s="3" t="s">
        <v>604</v>
      </c>
      <c r="C726" s="3">
        <v>8.2464454976303312</v>
      </c>
    </row>
    <row r="727" spans="1:3">
      <c r="A727" s="22">
        <v>2006</v>
      </c>
      <c r="B727" s="3" t="s">
        <v>606</v>
      </c>
      <c r="C727" s="3">
        <v>6.6212121212121211</v>
      </c>
    </row>
    <row r="728" spans="1:3">
      <c r="A728" s="22">
        <v>2006</v>
      </c>
      <c r="B728" s="3" t="s">
        <v>607</v>
      </c>
      <c r="C728" s="3">
        <v>8.4694348327566313</v>
      </c>
    </row>
    <row r="729" spans="1:3">
      <c r="A729" s="22">
        <v>2006</v>
      </c>
      <c r="B729" s="3" t="s">
        <v>611</v>
      </c>
      <c r="C729" s="3">
        <v>13.310976989815163</v>
      </c>
    </row>
    <row r="730" spans="1:3">
      <c r="A730" s="22">
        <v>2006</v>
      </c>
      <c r="B730" s="3" t="s">
        <v>613</v>
      </c>
      <c r="C730" s="3">
        <v>10.335109926715523</v>
      </c>
    </row>
    <row r="731" spans="1:3">
      <c r="A731" s="22">
        <v>2006</v>
      </c>
      <c r="B731" s="3" t="s">
        <v>615</v>
      </c>
      <c r="C731" s="3">
        <v>7.1884393063583811</v>
      </c>
    </row>
    <row r="732" spans="1:3">
      <c r="A732" s="22">
        <v>2006</v>
      </c>
      <c r="B732" s="3" t="s">
        <v>616</v>
      </c>
      <c r="C732" s="3">
        <v>12.928109273903667</v>
      </c>
    </row>
    <row r="733" spans="1:3">
      <c r="A733" s="22">
        <v>2006</v>
      </c>
      <c r="B733" s="3" t="s">
        <v>617</v>
      </c>
      <c r="C733" s="3">
        <v>7.535248041775457</v>
      </c>
    </row>
    <row r="734" spans="1:3">
      <c r="A734" s="22">
        <v>2006</v>
      </c>
      <c r="B734" s="3" t="s">
        <v>618</v>
      </c>
      <c r="C734" s="3">
        <v>9.9178743961352662</v>
      </c>
    </row>
    <row r="735" spans="1:3">
      <c r="A735" s="22">
        <v>2006</v>
      </c>
      <c r="B735" s="3" t="s">
        <v>621</v>
      </c>
      <c r="C735" s="3">
        <v>19.037735849056602</v>
      </c>
    </row>
    <row r="736" spans="1:3">
      <c r="A736" s="22">
        <v>2006</v>
      </c>
      <c r="B736" s="3" t="s">
        <v>623</v>
      </c>
      <c r="C736" s="3">
        <v>14.341998464407151</v>
      </c>
    </row>
    <row r="737" spans="1:3">
      <c r="A737" s="22">
        <v>2006</v>
      </c>
      <c r="B737" s="3" t="s">
        <v>624</v>
      </c>
      <c r="C737" s="3">
        <v>13.707100591715976</v>
      </c>
    </row>
    <row r="738" spans="1:3">
      <c r="A738" s="22">
        <v>2006</v>
      </c>
      <c r="B738" s="3" t="s">
        <v>625</v>
      </c>
      <c r="C738" s="3">
        <v>10.824120603015075</v>
      </c>
    </row>
    <row r="739" spans="1:3">
      <c r="A739" s="22">
        <v>2006</v>
      </c>
      <c r="B739" s="3" t="s">
        <v>626</v>
      </c>
      <c r="C739" s="3">
        <v>9.2191780821917817</v>
      </c>
    </row>
    <row r="740" spans="1:3">
      <c r="A740" s="22">
        <v>2006</v>
      </c>
      <c r="B740" s="3" t="s">
        <v>627</v>
      </c>
      <c r="C740" s="3">
        <v>11.085908852802515</v>
      </c>
    </row>
    <row r="741" spans="1:3">
      <c r="A741" s="22">
        <v>2006</v>
      </c>
      <c r="B741" s="3" t="s">
        <v>628</v>
      </c>
      <c r="C741" s="3">
        <v>10.807407407407407</v>
      </c>
    </row>
    <row r="742" spans="1:3">
      <c r="A742" s="22">
        <v>2006</v>
      </c>
      <c r="B742" s="3" t="s">
        <v>629</v>
      </c>
      <c r="C742" s="3">
        <v>16.12999150382328</v>
      </c>
    </row>
    <row r="743" spans="1:3">
      <c r="A743" s="22">
        <v>2006</v>
      </c>
      <c r="B743" s="3" t="s">
        <v>630</v>
      </c>
      <c r="C743" s="3">
        <v>15.65</v>
      </c>
    </row>
    <row r="744" spans="1:3">
      <c r="A744" s="22">
        <v>2006</v>
      </c>
      <c r="B744" s="3" t="s">
        <v>631</v>
      </c>
      <c r="C744" s="3">
        <v>6.8246153846153845</v>
      </c>
    </row>
    <row r="745" spans="1:3">
      <c r="A745" s="22">
        <v>2006</v>
      </c>
      <c r="B745" s="3" t="s">
        <v>632</v>
      </c>
      <c r="C745" s="3">
        <v>12.311310782241014</v>
      </c>
    </row>
    <row r="746" spans="1:3">
      <c r="A746" s="22">
        <v>2006</v>
      </c>
      <c r="B746" s="3" t="s">
        <v>633</v>
      </c>
      <c r="C746" s="3">
        <v>11.056818181818182</v>
      </c>
    </row>
    <row r="747" spans="1:3">
      <c r="A747" s="22">
        <v>2006</v>
      </c>
      <c r="B747" s="3" t="s">
        <v>634</v>
      </c>
      <c r="C747" s="3">
        <v>15.738461538461538</v>
      </c>
    </row>
    <row r="748" spans="1:3">
      <c r="A748" s="22">
        <v>2006</v>
      </c>
      <c r="B748" s="3" t="s">
        <v>635</v>
      </c>
      <c r="C748" s="3">
        <v>16.418006430868168</v>
      </c>
    </row>
    <row r="749" spans="1:3">
      <c r="A749" s="22">
        <v>2006</v>
      </c>
      <c r="B749" s="3" t="s">
        <v>636</v>
      </c>
      <c r="C749" s="3">
        <v>21.828673408685308</v>
      </c>
    </row>
    <row r="750" spans="1:3">
      <c r="A750" s="22">
        <v>2006</v>
      </c>
      <c r="B750" s="3" t="s">
        <v>637</v>
      </c>
      <c r="C750" s="3">
        <v>20.038561525129982</v>
      </c>
    </row>
    <row r="751" spans="1:3">
      <c r="A751" s="22">
        <v>2006</v>
      </c>
      <c r="B751" s="3" t="s">
        <v>638</v>
      </c>
      <c r="C751" s="3">
        <v>17.766666666666666</v>
      </c>
    </row>
    <row r="752" spans="1:3">
      <c r="A752" s="22">
        <v>2006</v>
      </c>
      <c r="B752" s="3" t="s">
        <v>1157</v>
      </c>
      <c r="C752" s="3">
        <v>14.487951807228916</v>
      </c>
    </row>
    <row r="753" spans="1:3">
      <c r="A753" s="22">
        <v>2006</v>
      </c>
      <c r="B753" s="3" t="s">
        <v>639</v>
      </c>
      <c r="C753" s="3">
        <v>18.564285714285713</v>
      </c>
    </row>
    <row r="754" spans="1:3">
      <c r="A754" s="22">
        <v>2006</v>
      </c>
      <c r="B754" s="3" t="s">
        <v>1158</v>
      </c>
      <c r="C754" s="3">
        <v>15.093167701863354</v>
      </c>
    </row>
    <row r="755" spans="1:3">
      <c r="A755" s="22">
        <v>2006</v>
      </c>
      <c r="B755" s="3" t="s">
        <v>640</v>
      </c>
      <c r="C755" s="3">
        <v>18.453407510431155</v>
      </c>
    </row>
    <row r="756" spans="1:3">
      <c r="A756" s="22">
        <v>2006</v>
      </c>
      <c r="B756" s="3" t="s">
        <v>641</v>
      </c>
      <c r="C756" s="3">
        <v>20.282583170254401</v>
      </c>
    </row>
    <row r="757" spans="1:3">
      <c r="A757" s="22">
        <v>2006</v>
      </c>
      <c r="B757" s="3" t="s">
        <v>1045</v>
      </c>
      <c r="C757" s="3">
        <v>10.848605577689243</v>
      </c>
    </row>
    <row r="758" spans="1:3">
      <c r="A758" s="22">
        <v>2006</v>
      </c>
      <c r="B758" s="3" t="s">
        <v>642</v>
      </c>
      <c r="C758" s="3">
        <v>16.016781836130306</v>
      </c>
    </row>
    <row r="759" spans="1:3">
      <c r="A759" s="22">
        <v>2006</v>
      </c>
      <c r="B759" s="3" t="s">
        <v>643</v>
      </c>
      <c r="C759" s="3">
        <v>26.797386934673366</v>
      </c>
    </row>
    <row r="760" spans="1:3">
      <c r="A760" s="22">
        <v>2006</v>
      </c>
      <c r="B760" s="3" t="s">
        <v>1177</v>
      </c>
      <c r="C760" s="3">
        <v>15.5078125</v>
      </c>
    </row>
    <row r="761" spans="1:3">
      <c r="A761" s="22">
        <v>2006</v>
      </c>
      <c r="B761" s="3" t="s">
        <v>644</v>
      </c>
      <c r="C761" s="3">
        <v>20.293347302252489</v>
      </c>
    </row>
    <row r="762" spans="1:3">
      <c r="A762" s="22">
        <v>2006</v>
      </c>
      <c r="B762" s="3" t="s">
        <v>645</v>
      </c>
      <c r="C762" s="3">
        <v>20.893726591760299</v>
      </c>
    </row>
    <row r="763" spans="1:3">
      <c r="A763" s="22">
        <v>2006</v>
      </c>
      <c r="B763" s="3" t="s">
        <v>647</v>
      </c>
      <c r="C763" s="3">
        <v>41.694640290232051</v>
      </c>
    </row>
    <row r="764" spans="1:3">
      <c r="A764" s="22">
        <v>2006</v>
      </c>
      <c r="B764" s="3" t="s">
        <v>649</v>
      </c>
      <c r="C764" s="3">
        <v>17.943704106608649</v>
      </c>
    </row>
    <row r="765" spans="1:3">
      <c r="A765" s="22">
        <v>2006</v>
      </c>
      <c r="B765" s="3" t="s">
        <v>650</v>
      </c>
      <c r="C765" s="3">
        <v>14.898039215686275</v>
      </c>
    </row>
    <row r="766" spans="1:3">
      <c r="A766" s="22">
        <v>2006</v>
      </c>
      <c r="B766" s="3" t="s">
        <v>651</v>
      </c>
      <c r="C766" s="3">
        <v>17.75773070367665</v>
      </c>
    </row>
    <row r="767" spans="1:3">
      <c r="A767" s="22">
        <v>2006</v>
      </c>
      <c r="B767" s="3" t="s">
        <v>652</v>
      </c>
      <c r="C767" s="3">
        <v>23.972133015642804</v>
      </c>
    </row>
    <row r="768" spans="1:3">
      <c r="A768" s="22">
        <v>2006</v>
      </c>
      <c r="B768" s="3" t="s">
        <v>653</v>
      </c>
      <c r="C768" s="3">
        <v>14.569965870307167</v>
      </c>
    </row>
    <row r="769" spans="1:3">
      <c r="A769" s="22">
        <v>2006</v>
      </c>
      <c r="B769" s="3" t="s">
        <v>654</v>
      </c>
      <c r="C769" s="3">
        <v>31.119510439164866</v>
      </c>
    </row>
    <row r="770" spans="1:3">
      <c r="A770" s="22">
        <v>2006</v>
      </c>
      <c r="B770" s="3" t="s">
        <v>655</v>
      </c>
      <c r="C770" s="3">
        <v>20.254838709677419</v>
      </c>
    </row>
    <row r="771" spans="1:3">
      <c r="A771" s="22">
        <v>2006</v>
      </c>
      <c r="B771" s="3" t="s">
        <v>656</v>
      </c>
      <c r="C771" s="3">
        <v>14.58659217877095</v>
      </c>
    </row>
    <row r="772" spans="1:3">
      <c r="A772" s="22">
        <v>2006</v>
      </c>
      <c r="B772" s="3" t="s">
        <v>658</v>
      </c>
      <c r="C772" s="3">
        <v>16.894915254237286</v>
      </c>
    </row>
    <row r="773" spans="1:3">
      <c r="A773" s="22">
        <v>2006</v>
      </c>
      <c r="B773" s="3" t="s">
        <v>659</v>
      </c>
      <c r="C773" s="3">
        <v>15.255924170616113</v>
      </c>
    </row>
    <row r="774" spans="1:3">
      <c r="A774" s="22">
        <v>2006</v>
      </c>
      <c r="B774" s="3" t="s">
        <v>660</v>
      </c>
      <c r="C774" s="3">
        <v>21.948679621325361</v>
      </c>
    </row>
    <row r="775" spans="1:3">
      <c r="A775" s="22">
        <v>2006</v>
      </c>
      <c r="B775" s="3" t="s">
        <v>661</v>
      </c>
      <c r="C775" s="3">
        <v>17.934108527131784</v>
      </c>
    </row>
    <row r="776" spans="1:3">
      <c r="A776" s="22">
        <v>2006</v>
      </c>
      <c r="B776" s="3" t="s">
        <v>662</v>
      </c>
      <c r="C776" s="3">
        <v>9.9441571871768364</v>
      </c>
    </row>
    <row r="777" spans="1:3">
      <c r="A777" s="22">
        <v>2006</v>
      </c>
      <c r="B777" s="3" t="s">
        <v>663</v>
      </c>
      <c r="C777" s="3">
        <v>10.498995311453449</v>
      </c>
    </row>
    <row r="778" spans="1:3">
      <c r="A778" s="22">
        <v>2006</v>
      </c>
      <c r="B778" s="3" t="s">
        <v>664</v>
      </c>
      <c r="C778" s="3">
        <v>10.307638597961178</v>
      </c>
    </row>
    <row r="779" spans="1:3">
      <c r="A779" s="22">
        <v>2006</v>
      </c>
      <c r="B779" s="3" t="s">
        <v>665</v>
      </c>
      <c r="C779" s="3">
        <v>12.050102951269732</v>
      </c>
    </row>
    <row r="780" spans="1:3">
      <c r="A780" s="22">
        <v>2006</v>
      </c>
      <c r="B780" s="3" t="s">
        <v>666</v>
      </c>
      <c r="C780" s="3">
        <v>10.28984040482678</v>
      </c>
    </row>
    <row r="781" spans="1:3">
      <c r="A781" s="22">
        <v>2006</v>
      </c>
      <c r="B781" s="3" t="s">
        <v>667</v>
      </c>
      <c r="C781" s="3">
        <v>8.9922698524244549</v>
      </c>
    </row>
    <row r="782" spans="1:3">
      <c r="A782" s="22">
        <v>2006</v>
      </c>
      <c r="B782" s="3" t="s">
        <v>668</v>
      </c>
      <c r="C782" s="3">
        <v>8.8120423108218056</v>
      </c>
    </row>
    <row r="783" spans="1:3">
      <c r="A783" s="22">
        <v>2006</v>
      </c>
      <c r="B783" s="3" t="s">
        <v>670</v>
      </c>
      <c r="C783" s="3">
        <v>6.7041036717062639</v>
      </c>
    </row>
    <row r="784" spans="1:3">
      <c r="A784" s="22">
        <v>2006</v>
      </c>
      <c r="B784" s="3" t="s">
        <v>672</v>
      </c>
      <c r="C784" s="3">
        <v>9.2083639031548064</v>
      </c>
    </row>
    <row r="785" spans="1:3">
      <c r="A785" s="22">
        <v>2006</v>
      </c>
      <c r="B785" s="3" t="s">
        <v>673</v>
      </c>
      <c r="C785" s="3">
        <v>7.3190338164251205</v>
      </c>
    </row>
    <row r="786" spans="1:3">
      <c r="A786" s="22">
        <v>2006</v>
      </c>
      <c r="B786" s="3" t="s">
        <v>675</v>
      </c>
      <c r="C786" s="3">
        <v>7.1063829787234045</v>
      </c>
    </row>
    <row r="787" spans="1:3">
      <c r="A787" s="22">
        <v>2006</v>
      </c>
      <c r="B787" s="3" t="s">
        <v>676</v>
      </c>
      <c r="C787" s="3">
        <v>9.9886557005104937</v>
      </c>
    </row>
    <row r="788" spans="1:3">
      <c r="A788" s="22">
        <v>2006</v>
      </c>
      <c r="B788" s="3" t="s">
        <v>677</v>
      </c>
      <c r="C788" s="3">
        <v>7.2941292356185974</v>
      </c>
    </row>
    <row r="789" spans="1:3">
      <c r="A789" s="22">
        <v>2006</v>
      </c>
      <c r="B789" s="3" t="s">
        <v>678</v>
      </c>
      <c r="C789" s="3">
        <v>5.9591659426585579</v>
      </c>
    </row>
    <row r="790" spans="1:3">
      <c r="A790" s="22">
        <v>2006</v>
      </c>
      <c r="B790" s="3" t="s">
        <v>679</v>
      </c>
      <c r="C790" s="3">
        <v>9.0168199981414361</v>
      </c>
    </row>
    <row r="791" spans="1:3">
      <c r="A791" s="22">
        <v>2006</v>
      </c>
      <c r="B791" s="3" t="s">
        <v>681</v>
      </c>
      <c r="C791" s="3">
        <v>14.463194809447081</v>
      </c>
    </row>
    <row r="792" spans="1:3">
      <c r="A792" s="22">
        <v>2006</v>
      </c>
      <c r="B792" s="3" t="s">
        <v>682</v>
      </c>
      <c r="C792" s="3">
        <v>7.3687436159346271</v>
      </c>
    </row>
    <row r="793" spans="1:3">
      <c r="A793" s="22">
        <v>2006</v>
      </c>
      <c r="B793" s="3" t="s">
        <v>683</v>
      </c>
      <c r="C793" s="3">
        <v>6.9259839436068145</v>
      </c>
    </row>
    <row r="794" spans="1:3">
      <c r="A794" s="22">
        <v>2006</v>
      </c>
      <c r="B794" s="3" t="s">
        <v>684</v>
      </c>
      <c r="C794" s="3">
        <v>7.2565687789799069</v>
      </c>
    </row>
    <row r="795" spans="1:3">
      <c r="A795" s="22">
        <v>2006</v>
      </c>
      <c r="B795" s="3" t="s">
        <v>685</v>
      </c>
      <c r="C795" s="3">
        <v>6.6637006019366654</v>
      </c>
    </row>
    <row r="796" spans="1:3">
      <c r="A796" s="22">
        <v>2006</v>
      </c>
      <c r="B796" s="3" t="s">
        <v>686</v>
      </c>
      <c r="C796" s="3">
        <v>8.0693604609802954</v>
      </c>
    </row>
    <row r="797" spans="1:3">
      <c r="A797" s="22">
        <v>2006</v>
      </c>
      <c r="B797" s="3" t="s">
        <v>687</v>
      </c>
      <c r="C797" s="3">
        <v>7.7425407566902491</v>
      </c>
    </row>
    <row r="798" spans="1:3">
      <c r="A798" s="22">
        <v>2006</v>
      </c>
      <c r="B798" s="3" t="s">
        <v>688</v>
      </c>
      <c r="C798" s="3">
        <v>7.4277874061236275</v>
      </c>
    </row>
    <row r="799" spans="1:3">
      <c r="A799" s="22">
        <v>2006</v>
      </c>
      <c r="B799" s="3" t="s">
        <v>689</v>
      </c>
      <c r="C799" s="3">
        <v>6.2063492063492065</v>
      </c>
    </row>
    <row r="800" spans="1:3">
      <c r="A800" s="22">
        <v>2006</v>
      </c>
      <c r="B800" s="3" t="s">
        <v>690</v>
      </c>
      <c r="C800" s="3">
        <v>16.489875380191013</v>
      </c>
    </row>
    <row r="801" spans="1:3">
      <c r="A801" s="22">
        <v>2006</v>
      </c>
      <c r="B801" s="3" t="s">
        <v>691</v>
      </c>
      <c r="C801" s="3">
        <v>10.989718804920914</v>
      </c>
    </row>
    <row r="802" spans="1:3">
      <c r="A802" s="22">
        <v>2006</v>
      </c>
      <c r="B802" s="3" t="s">
        <v>692</v>
      </c>
      <c r="C802" s="3">
        <v>7.4310455420141119</v>
      </c>
    </row>
    <row r="803" spans="1:3">
      <c r="A803" s="22">
        <v>2006</v>
      </c>
      <c r="B803" s="3" t="s">
        <v>693</v>
      </c>
      <c r="C803" s="3">
        <v>11.801275065387969</v>
      </c>
    </row>
    <row r="804" spans="1:3">
      <c r="A804" s="22">
        <v>2006</v>
      </c>
      <c r="B804" s="3" t="s">
        <v>694</v>
      </c>
      <c r="C804" s="3">
        <v>5.8632924602139314</v>
      </c>
    </row>
    <row r="805" spans="1:3">
      <c r="A805" s="22">
        <v>2006</v>
      </c>
      <c r="B805" s="3" t="s">
        <v>695</v>
      </c>
      <c r="C805" s="3">
        <v>6.2189473684210528</v>
      </c>
    </row>
    <row r="806" spans="1:3">
      <c r="A806" s="22">
        <v>2006</v>
      </c>
      <c r="B806" s="3" t="s">
        <v>696</v>
      </c>
      <c r="C806" s="3">
        <v>8.0670785525154454</v>
      </c>
    </row>
    <row r="807" spans="1:3">
      <c r="A807" s="22">
        <v>2006</v>
      </c>
      <c r="B807" s="3" t="s">
        <v>698</v>
      </c>
      <c r="C807" s="3">
        <v>6.6540656205420827</v>
      </c>
    </row>
    <row r="808" spans="1:3">
      <c r="A808" s="22">
        <v>2006</v>
      </c>
      <c r="B808" s="3" t="s">
        <v>699</v>
      </c>
      <c r="C808" s="3">
        <v>8.9202933985330066</v>
      </c>
    </row>
    <row r="809" spans="1:3">
      <c r="A809" s="22">
        <v>2006</v>
      </c>
      <c r="B809" s="3" t="s">
        <v>701</v>
      </c>
      <c r="C809" s="3">
        <v>8.6653179871940917</v>
      </c>
    </row>
    <row r="810" spans="1:3">
      <c r="A810" s="22">
        <v>2006</v>
      </c>
      <c r="B810" s="3" t="s">
        <v>702</v>
      </c>
      <c r="C810" s="3">
        <v>6.2033466715169157</v>
      </c>
    </row>
    <row r="811" spans="1:3">
      <c r="A811" s="22">
        <v>2006</v>
      </c>
      <c r="B811" s="3" t="s">
        <v>703</v>
      </c>
      <c r="C811" s="3">
        <v>6.9780941949616651</v>
      </c>
    </row>
    <row r="812" spans="1:3">
      <c r="A812" s="22">
        <v>2006</v>
      </c>
      <c r="B812" s="3" t="s">
        <v>704</v>
      </c>
      <c r="C812" s="3">
        <v>7.1131546134663344</v>
      </c>
    </row>
    <row r="813" spans="1:3">
      <c r="A813" s="22">
        <v>2006</v>
      </c>
      <c r="B813" s="3" t="s">
        <v>705</v>
      </c>
      <c r="C813" s="3">
        <v>5.3307968716973155</v>
      </c>
    </row>
    <row r="814" spans="1:3">
      <c r="A814" s="22">
        <v>2006</v>
      </c>
      <c r="B814" s="3" t="s">
        <v>706</v>
      </c>
      <c r="C814" s="3">
        <v>6.9353274050121261</v>
      </c>
    </row>
    <row r="815" spans="1:3">
      <c r="A815" s="22">
        <v>2006</v>
      </c>
      <c r="B815" s="3" t="s">
        <v>707</v>
      </c>
      <c r="C815" s="3">
        <v>8.0856169052488074</v>
      </c>
    </row>
    <row r="816" spans="1:3">
      <c r="A816" s="22">
        <v>2006</v>
      </c>
      <c r="B816" s="3" t="s">
        <v>708</v>
      </c>
      <c r="C816" s="3">
        <v>8.9983260485445928</v>
      </c>
    </row>
    <row r="817" spans="1:3">
      <c r="A817" s="22">
        <v>2006</v>
      </c>
      <c r="B817" s="3" t="s">
        <v>709</v>
      </c>
      <c r="C817" s="3">
        <v>8.1428571428571423</v>
      </c>
    </row>
    <row r="818" spans="1:3">
      <c r="A818" s="22">
        <v>2006</v>
      </c>
      <c r="B818" s="3" t="s">
        <v>710</v>
      </c>
      <c r="C818" s="3">
        <v>6.2386363636363633</v>
      </c>
    </row>
    <row r="819" spans="1:3">
      <c r="A819" s="22">
        <v>2006</v>
      </c>
      <c r="B819" s="3" t="s">
        <v>712</v>
      </c>
      <c r="C819" s="3">
        <v>6.6978417266187051</v>
      </c>
    </row>
    <row r="820" spans="1:3">
      <c r="A820" s="22">
        <v>2006</v>
      </c>
      <c r="B820" s="3" t="s">
        <v>713</v>
      </c>
      <c r="C820" s="3">
        <v>9.5544238919735847</v>
      </c>
    </row>
    <row r="821" spans="1:3">
      <c r="A821" s="22">
        <v>2006</v>
      </c>
      <c r="B821" s="3" t="s">
        <v>714</v>
      </c>
      <c r="C821" s="3">
        <v>8.3049609670108282</v>
      </c>
    </row>
    <row r="822" spans="1:3">
      <c r="A822" s="22">
        <v>2006</v>
      </c>
      <c r="B822" s="3" t="s">
        <v>715</v>
      </c>
      <c r="C822" s="3">
        <v>12.411616161616161</v>
      </c>
    </row>
    <row r="823" spans="1:3">
      <c r="A823" s="22">
        <v>2006</v>
      </c>
      <c r="B823" s="3" t="s">
        <v>716</v>
      </c>
      <c r="C823" s="3">
        <v>8.1369395711500978</v>
      </c>
    </row>
    <row r="824" spans="1:3">
      <c r="A824" s="22">
        <v>2006</v>
      </c>
      <c r="B824" s="3" t="s">
        <v>717</v>
      </c>
      <c r="C824" s="3">
        <v>6.2140391254315306</v>
      </c>
    </row>
    <row r="825" spans="1:3">
      <c r="A825" s="22">
        <v>2006</v>
      </c>
      <c r="B825" s="3" t="s">
        <v>718</v>
      </c>
      <c r="C825" s="3">
        <v>8.5789473684210531</v>
      </c>
    </row>
    <row r="826" spans="1:3">
      <c r="A826" s="22">
        <v>2006</v>
      </c>
      <c r="B826" s="3" t="s">
        <v>719</v>
      </c>
      <c r="C826" s="3">
        <v>6.4500894454382829</v>
      </c>
    </row>
    <row r="827" spans="1:3">
      <c r="A827" s="22">
        <v>2006</v>
      </c>
      <c r="B827" s="3" t="s">
        <v>720</v>
      </c>
      <c r="C827" s="3">
        <v>6.0271370420624155</v>
      </c>
    </row>
    <row r="828" spans="1:3">
      <c r="A828" s="22">
        <v>2006</v>
      </c>
      <c r="B828" s="3" t="s">
        <v>721</v>
      </c>
      <c r="C828" s="3">
        <v>5.6660516605166054</v>
      </c>
    </row>
    <row r="829" spans="1:3">
      <c r="A829" s="22">
        <v>2006</v>
      </c>
      <c r="B829" s="3" t="s">
        <v>722</v>
      </c>
      <c r="C829" s="3">
        <v>7.267295597484277</v>
      </c>
    </row>
    <row r="830" spans="1:3">
      <c r="A830" s="22">
        <v>2006</v>
      </c>
      <c r="B830" s="3" t="s">
        <v>723</v>
      </c>
      <c r="C830" s="3">
        <v>7.7183544303797467</v>
      </c>
    </row>
    <row r="831" spans="1:3">
      <c r="A831" s="22">
        <v>2006</v>
      </c>
      <c r="B831" s="3" t="s">
        <v>724</v>
      </c>
      <c r="C831" s="3">
        <v>12.453580901856764</v>
      </c>
    </row>
    <row r="832" spans="1:3">
      <c r="A832" s="22">
        <v>2006</v>
      </c>
      <c r="B832" s="3" t="s">
        <v>725</v>
      </c>
      <c r="C832" s="3">
        <v>6.0062177257877538</v>
      </c>
    </row>
    <row r="833" spans="1:3">
      <c r="A833" s="22">
        <v>2006</v>
      </c>
      <c r="B833" s="3" t="s">
        <v>726</v>
      </c>
      <c r="C833" s="3">
        <v>11.76400417101147</v>
      </c>
    </row>
    <row r="834" spans="1:3">
      <c r="A834" s="22">
        <v>2006</v>
      </c>
      <c r="B834" s="3" t="s">
        <v>727</v>
      </c>
      <c r="C834" s="3">
        <v>9.4727755644090301</v>
      </c>
    </row>
    <row r="835" spans="1:3">
      <c r="A835" s="22">
        <v>2006</v>
      </c>
      <c r="B835" s="3" t="s">
        <v>731</v>
      </c>
      <c r="C835" s="3">
        <v>11.232874754332679</v>
      </c>
    </row>
    <row r="836" spans="1:3">
      <c r="A836" s="22">
        <v>2006</v>
      </c>
      <c r="B836" s="3" t="s">
        <v>732</v>
      </c>
      <c r="C836" s="3">
        <v>11.341648307393458</v>
      </c>
    </row>
    <row r="837" spans="1:3">
      <c r="A837" s="22">
        <v>2006</v>
      </c>
      <c r="B837" s="3" t="s">
        <v>733</v>
      </c>
      <c r="C837" s="3">
        <v>6.2338557993730408</v>
      </c>
    </row>
    <row r="838" spans="1:3">
      <c r="A838" s="22">
        <v>2006</v>
      </c>
      <c r="B838" s="3" t="s">
        <v>734</v>
      </c>
      <c r="C838" s="3">
        <v>8.7832416119297001</v>
      </c>
    </row>
    <row r="839" spans="1:3">
      <c r="A839" s="22">
        <v>2006</v>
      </c>
      <c r="B839" s="3" t="s">
        <v>736</v>
      </c>
      <c r="C839" s="3">
        <v>6.4201388888888893</v>
      </c>
    </row>
    <row r="840" spans="1:3">
      <c r="A840" s="22">
        <v>2006</v>
      </c>
      <c r="B840" s="3" t="s">
        <v>737</v>
      </c>
      <c r="C840" s="3">
        <v>10.651129943502825</v>
      </c>
    </row>
    <row r="841" spans="1:3">
      <c r="A841" s="22">
        <v>2006</v>
      </c>
      <c r="B841" s="3" t="s">
        <v>741</v>
      </c>
      <c r="C841" s="3">
        <v>17.732600751115807</v>
      </c>
    </row>
    <row r="842" spans="1:3">
      <c r="A842" s="22">
        <v>2006</v>
      </c>
      <c r="B842" s="3" t="s">
        <v>742</v>
      </c>
      <c r="C842" s="3">
        <v>12.294700549998241</v>
      </c>
    </row>
    <row r="843" spans="1:3">
      <c r="A843" s="22">
        <v>2006</v>
      </c>
      <c r="B843" s="3" t="s">
        <v>743</v>
      </c>
      <c r="C843" s="3">
        <v>8.8286545454545458</v>
      </c>
    </row>
    <row r="844" spans="1:3">
      <c r="A844" s="22">
        <v>2006</v>
      </c>
      <c r="B844" s="3" t="s">
        <v>744</v>
      </c>
      <c r="C844" s="3">
        <v>10.161806746712408</v>
      </c>
    </row>
    <row r="845" spans="1:3">
      <c r="A845" s="22">
        <v>2006</v>
      </c>
      <c r="B845" s="3" t="s">
        <v>746</v>
      </c>
      <c r="C845" s="3">
        <v>7.5546875</v>
      </c>
    </row>
    <row r="846" spans="1:3">
      <c r="A846" s="22">
        <v>2006</v>
      </c>
      <c r="B846" s="3" t="s">
        <v>747</v>
      </c>
      <c r="C846" s="3">
        <v>7.8932086614173231</v>
      </c>
    </row>
    <row r="847" spans="1:3">
      <c r="A847" s="22">
        <v>2006</v>
      </c>
      <c r="B847" s="3" t="s">
        <v>748</v>
      </c>
      <c r="C847" s="3">
        <v>7.0369609856262834</v>
      </c>
    </row>
    <row r="848" spans="1:3">
      <c r="A848" s="22">
        <v>2006</v>
      </c>
      <c r="B848" s="3" t="s">
        <v>749</v>
      </c>
      <c r="C848" s="3">
        <v>6.4334394308181988</v>
      </c>
    </row>
    <row r="849" spans="1:3">
      <c r="A849" s="22">
        <v>2006</v>
      </c>
      <c r="B849" s="3" t="s">
        <v>750</v>
      </c>
      <c r="C849" s="3">
        <v>6.9283216783216783</v>
      </c>
    </row>
    <row r="850" spans="1:3">
      <c r="A850" s="22">
        <v>2006</v>
      </c>
      <c r="B850" s="3" t="s">
        <v>751</v>
      </c>
      <c r="C850" s="3">
        <v>7.7343382006594439</v>
      </c>
    </row>
    <row r="851" spans="1:3">
      <c r="A851" s="22">
        <v>2006</v>
      </c>
      <c r="B851" s="3" t="s">
        <v>752</v>
      </c>
      <c r="C851" s="3">
        <v>11.360864607604977</v>
      </c>
    </row>
    <row r="852" spans="1:3">
      <c r="A852" s="22">
        <v>2006</v>
      </c>
      <c r="B852" s="3" t="s">
        <v>753</v>
      </c>
      <c r="C852" s="3">
        <v>7.7962596756878924</v>
      </c>
    </row>
    <row r="853" spans="1:3">
      <c r="A853" s="22">
        <v>2006</v>
      </c>
      <c r="B853" s="3" t="s">
        <v>754</v>
      </c>
      <c r="C853" s="3">
        <v>9.8146424037240791</v>
      </c>
    </row>
    <row r="854" spans="1:3">
      <c r="A854" s="22">
        <v>2006</v>
      </c>
      <c r="B854" s="3" t="s">
        <v>756</v>
      </c>
      <c r="C854" s="3">
        <v>7.2800546448087431</v>
      </c>
    </row>
    <row r="855" spans="1:3">
      <c r="A855" s="22">
        <v>2006</v>
      </c>
      <c r="B855" s="3" t="s">
        <v>757</v>
      </c>
      <c r="C855" s="3">
        <v>12.902395307153332</v>
      </c>
    </row>
    <row r="856" spans="1:3">
      <c r="A856" s="22">
        <v>2006</v>
      </c>
      <c r="B856" s="3" t="s">
        <v>759</v>
      </c>
      <c r="C856" s="3">
        <v>5.5866523143164697</v>
      </c>
    </row>
    <row r="857" spans="1:3">
      <c r="A857" s="22">
        <v>2006</v>
      </c>
      <c r="B857" s="3" t="s">
        <v>761</v>
      </c>
      <c r="C857" s="3">
        <v>7.75</v>
      </c>
    </row>
    <row r="858" spans="1:3">
      <c r="A858" s="22">
        <v>2006</v>
      </c>
      <c r="B858" s="3" t="s">
        <v>762</v>
      </c>
      <c r="C858" s="3">
        <v>9.8070516717325233</v>
      </c>
    </row>
    <row r="859" spans="1:3">
      <c r="A859" s="22">
        <v>2006</v>
      </c>
      <c r="B859" s="3" t="s">
        <v>764</v>
      </c>
      <c r="C859" s="3">
        <v>8.1629834254143638</v>
      </c>
    </row>
    <row r="860" spans="1:3">
      <c r="A860" s="22">
        <v>2006</v>
      </c>
      <c r="B860" s="3" t="s">
        <v>766</v>
      </c>
      <c r="C860" s="3">
        <v>7.9266055045871564</v>
      </c>
    </row>
    <row r="861" spans="1:3">
      <c r="A861" s="22">
        <v>2006</v>
      </c>
      <c r="B861" s="3" t="s">
        <v>767</v>
      </c>
      <c r="C861" s="3">
        <v>8.6773946360153253</v>
      </c>
    </row>
    <row r="862" spans="1:3">
      <c r="A862" s="22">
        <v>2006</v>
      </c>
      <c r="B862" s="3" t="s">
        <v>768</v>
      </c>
      <c r="C862" s="3">
        <v>9.0755555555555549</v>
      </c>
    </row>
    <row r="863" spans="1:3">
      <c r="A863" s="22">
        <v>2006</v>
      </c>
      <c r="B863" s="3" t="s">
        <v>769</v>
      </c>
      <c r="C863" s="3">
        <v>7.7954312990112511</v>
      </c>
    </row>
    <row r="864" spans="1:3">
      <c r="A864" s="22">
        <v>2006</v>
      </c>
      <c r="B864" s="3" t="s">
        <v>771</v>
      </c>
      <c r="C864" s="3">
        <v>8.6773211567732123</v>
      </c>
    </row>
    <row r="865" spans="1:3">
      <c r="A865" s="22">
        <v>2006</v>
      </c>
      <c r="B865" s="3" t="s">
        <v>774</v>
      </c>
      <c r="C865" s="3">
        <v>8.7126436781609193</v>
      </c>
    </row>
    <row r="866" spans="1:3">
      <c r="A866" s="22">
        <v>2006</v>
      </c>
      <c r="B866" s="3" t="s">
        <v>775</v>
      </c>
      <c r="C866" s="3">
        <v>7.1224899598393572</v>
      </c>
    </row>
    <row r="867" spans="1:3">
      <c r="A867" s="22">
        <v>2006</v>
      </c>
      <c r="B867" s="3" t="s">
        <v>777</v>
      </c>
      <c r="C867" s="3">
        <v>6.0055350553505535</v>
      </c>
    </row>
    <row r="868" spans="1:3">
      <c r="A868" s="22">
        <v>2006</v>
      </c>
      <c r="B868" s="3" t="s">
        <v>781</v>
      </c>
      <c r="C868" s="3">
        <v>7.4577777777777774</v>
      </c>
    </row>
    <row r="869" spans="1:3">
      <c r="A869" s="22">
        <v>2006</v>
      </c>
      <c r="B869" s="3" t="s">
        <v>782</v>
      </c>
      <c r="C869" s="3">
        <v>6.971776425013835</v>
      </c>
    </row>
    <row r="870" spans="1:3">
      <c r="A870" s="22">
        <v>2006</v>
      </c>
      <c r="B870" s="3" t="s">
        <v>784</v>
      </c>
      <c r="C870" s="3">
        <v>10.217858152020344</v>
      </c>
    </row>
    <row r="871" spans="1:3">
      <c r="A871" s="22">
        <v>2006</v>
      </c>
      <c r="B871" s="3" t="s">
        <v>785</v>
      </c>
      <c r="C871" s="3">
        <v>5.8912037037037033</v>
      </c>
    </row>
    <row r="872" spans="1:3">
      <c r="A872" s="22">
        <v>2006</v>
      </c>
      <c r="B872" s="3" t="s">
        <v>786</v>
      </c>
      <c r="C872" s="3">
        <v>8.1049528301886795</v>
      </c>
    </row>
    <row r="873" spans="1:3">
      <c r="A873" s="22">
        <v>2006</v>
      </c>
      <c r="B873" s="3" t="s">
        <v>787</v>
      </c>
      <c r="C873" s="3">
        <v>6.6319999999999997</v>
      </c>
    </row>
    <row r="874" spans="1:3">
      <c r="A874" s="22">
        <v>2006</v>
      </c>
      <c r="B874" s="3" t="s">
        <v>790</v>
      </c>
      <c r="C874" s="3">
        <v>8.7215795424893443</v>
      </c>
    </row>
    <row r="875" spans="1:3">
      <c r="A875" s="22">
        <v>2006</v>
      </c>
      <c r="B875" s="3" t="s">
        <v>791</v>
      </c>
      <c r="C875" s="3">
        <v>6.2159548751007252</v>
      </c>
    </row>
    <row r="876" spans="1:3">
      <c r="A876" s="22">
        <v>2006</v>
      </c>
      <c r="B876" s="3" t="s">
        <v>792</v>
      </c>
      <c r="C876" s="3">
        <v>8.7649265940969876</v>
      </c>
    </row>
    <row r="877" spans="1:3">
      <c r="A877" s="22">
        <v>2006</v>
      </c>
      <c r="B877" s="3" t="s">
        <v>1050</v>
      </c>
      <c r="C877" s="3">
        <v>6.7355491329479769</v>
      </c>
    </row>
    <row r="878" spans="1:3">
      <c r="A878" s="22">
        <v>2006</v>
      </c>
      <c r="B878" s="3" t="s">
        <v>793</v>
      </c>
      <c r="C878" s="3">
        <v>9.6886467098910192</v>
      </c>
    </row>
    <row r="879" spans="1:3">
      <c r="A879" s="22">
        <v>2006</v>
      </c>
      <c r="B879" s="3" t="s">
        <v>794</v>
      </c>
      <c r="C879" s="3">
        <v>7.5933333333333337</v>
      </c>
    </row>
    <row r="880" spans="1:3">
      <c r="A880" s="22">
        <v>2006</v>
      </c>
      <c r="B880" s="3" t="s">
        <v>795</v>
      </c>
      <c r="C880" s="3">
        <v>10.324259407526021</v>
      </c>
    </row>
    <row r="881" spans="1:3">
      <c r="A881" s="22">
        <v>2006</v>
      </c>
      <c r="B881" s="3" t="s">
        <v>796</v>
      </c>
      <c r="C881" s="3">
        <v>8.7596323097985529</v>
      </c>
    </row>
    <row r="882" spans="1:3">
      <c r="A882" s="22">
        <v>2006</v>
      </c>
      <c r="B882" s="3" t="s">
        <v>797</v>
      </c>
      <c r="C882" s="3">
        <v>12.274820427039261</v>
      </c>
    </row>
    <row r="883" spans="1:3">
      <c r="A883" s="22">
        <v>2006</v>
      </c>
      <c r="B883" s="3" t="s">
        <v>798</v>
      </c>
      <c r="C883" s="3">
        <v>7.0819112627986351</v>
      </c>
    </row>
    <row r="884" spans="1:3">
      <c r="A884" s="22">
        <v>2006</v>
      </c>
      <c r="B884" s="3" t="s">
        <v>799</v>
      </c>
      <c r="C884" s="3">
        <v>8.2643171806167395</v>
      </c>
    </row>
    <row r="885" spans="1:3">
      <c r="A885" s="22">
        <v>2006</v>
      </c>
      <c r="B885" s="3" t="s">
        <v>800</v>
      </c>
      <c r="C885" s="3">
        <v>11.183968598285301</v>
      </c>
    </row>
    <row r="886" spans="1:3">
      <c r="A886" s="22">
        <v>2006</v>
      </c>
      <c r="B886" s="3" t="s">
        <v>801</v>
      </c>
      <c r="C886" s="3">
        <v>7.8250289687137888</v>
      </c>
    </row>
    <row r="887" spans="1:3">
      <c r="A887" s="22">
        <v>2006</v>
      </c>
      <c r="B887" s="3" t="s">
        <v>802</v>
      </c>
      <c r="C887" s="3">
        <v>6.4851441241685146</v>
      </c>
    </row>
    <row r="888" spans="1:3">
      <c r="A888" s="22">
        <v>2006</v>
      </c>
      <c r="B888" s="3" t="s">
        <v>803</v>
      </c>
      <c r="C888" s="3">
        <v>9.8627525733892494</v>
      </c>
    </row>
    <row r="889" spans="1:3">
      <c r="A889" s="22">
        <v>2006</v>
      </c>
      <c r="B889" s="3" t="s">
        <v>804</v>
      </c>
      <c r="C889" s="3">
        <v>11.814968033095148</v>
      </c>
    </row>
    <row r="890" spans="1:3">
      <c r="A890" s="22">
        <v>2006</v>
      </c>
      <c r="B890" s="3" t="s">
        <v>805</v>
      </c>
      <c r="C890" s="3">
        <v>8.3193277310924376</v>
      </c>
    </row>
    <row r="891" spans="1:3">
      <c r="A891" s="22">
        <v>2006</v>
      </c>
      <c r="B891" s="3" t="s">
        <v>806</v>
      </c>
      <c r="C891" s="3">
        <v>15.718256702746828</v>
      </c>
    </row>
    <row r="892" spans="1:3">
      <c r="A892" s="22">
        <v>2006</v>
      </c>
      <c r="B892" s="3" t="s">
        <v>807</v>
      </c>
      <c r="C892" s="3">
        <v>11.084480600750938</v>
      </c>
    </row>
    <row r="893" spans="1:3">
      <c r="A893" s="22">
        <v>2006</v>
      </c>
      <c r="B893" s="3" t="s">
        <v>808</v>
      </c>
      <c r="C893" s="3">
        <v>10.936358414704193</v>
      </c>
    </row>
    <row r="894" spans="1:3">
      <c r="A894" s="22">
        <v>2006</v>
      </c>
      <c r="B894" s="3" t="s">
        <v>1159</v>
      </c>
      <c r="C894" s="3">
        <v>8.2094972067039098</v>
      </c>
    </row>
    <row r="895" spans="1:3">
      <c r="A895" s="22">
        <v>2006</v>
      </c>
      <c r="B895" s="3" t="s">
        <v>809</v>
      </c>
      <c r="C895" s="3">
        <v>10.021100917431193</v>
      </c>
    </row>
    <row r="896" spans="1:3">
      <c r="A896" s="22">
        <v>2006</v>
      </c>
      <c r="B896" s="3" t="s">
        <v>810</v>
      </c>
      <c r="C896" s="3">
        <v>13.659330745256712</v>
      </c>
    </row>
    <row r="897" spans="1:3">
      <c r="A897" s="22">
        <v>2006</v>
      </c>
      <c r="B897" s="3" t="s">
        <v>813</v>
      </c>
      <c r="C897" s="3">
        <v>10.551059730250481</v>
      </c>
    </row>
    <row r="898" spans="1:3">
      <c r="A898" s="22">
        <v>2006</v>
      </c>
      <c r="B898" s="3" t="s">
        <v>814</v>
      </c>
      <c r="C898" s="3">
        <v>9.3027210884353746</v>
      </c>
    </row>
    <row r="899" spans="1:3">
      <c r="A899" s="22">
        <v>2006</v>
      </c>
      <c r="B899" s="3" t="s">
        <v>817</v>
      </c>
      <c r="C899" s="3">
        <v>9.5221482671563002</v>
      </c>
    </row>
    <row r="900" spans="1:3">
      <c r="A900" s="22">
        <v>2006</v>
      </c>
      <c r="B900" s="3" t="s">
        <v>818</v>
      </c>
      <c r="C900" s="3">
        <v>11.041791044776119</v>
      </c>
    </row>
    <row r="901" spans="1:3">
      <c r="A901" s="22">
        <v>2006</v>
      </c>
      <c r="B901" s="3" t="s">
        <v>819</v>
      </c>
      <c r="C901" s="3">
        <v>9.5975072199422407</v>
      </c>
    </row>
    <row r="902" spans="1:3">
      <c r="A902" s="22">
        <v>2006</v>
      </c>
      <c r="B902" s="3" t="s">
        <v>820</v>
      </c>
      <c r="C902" s="3">
        <v>7.5789682539682541</v>
      </c>
    </row>
    <row r="903" spans="1:3">
      <c r="A903" s="22">
        <v>2006</v>
      </c>
      <c r="B903" s="3" t="s">
        <v>821</v>
      </c>
      <c r="C903" s="3">
        <v>10.873521383075524</v>
      </c>
    </row>
    <row r="904" spans="1:3">
      <c r="A904" s="22">
        <v>2006</v>
      </c>
      <c r="B904" s="3" t="s">
        <v>822</v>
      </c>
      <c r="C904" s="3">
        <v>10.077969841853623</v>
      </c>
    </row>
    <row r="905" spans="1:3">
      <c r="A905" s="22">
        <v>2006</v>
      </c>
      <c r="B905" s="3" t="s">
        <v>823</v>
      </c>
      <c r="C905" s="3">
        <v>16.8239708272923</v>
      </c>
    </row>
    <row r="906" spans="1:3">
      <c r="A906" s="22">
        <v>2006</v>
      </c>
      <c r="B906" s="3" t="s">
        <v>824</v>
      </c>
      <c r="C906" s="3">
        <v>10.48904431790047</v>
      </c>
    </row>
    <row r="907" spans="1:3">
      <c r="A907" s="22">
        <v>2006</v>
      </c>
      <c r="B907" s="3" t="s">
        <v>825</v>
      </c>
      <c r="C907" s="3">
        <v>11.402406957928802</v>
      </c>
    </row>
    <row r="908" spans="1:3">
      <c r="A908" s="22">
        <v>2006</v>
      </c>
      <c r="B908" s="3" t="s">
        <v>826</v>
      </c>
      <c r="C908" s="3">
        <v>9.084339167169583</v>
      </c>
    </row>
    <row r="909" spans="1:3">
      <c r="A909" s="22">
        <v>2006</v>
      </c>
      <c r="B909" s="3" t="s">
        <v>828</v>
      </c>
      <c r="C909" s="3">
        <v>8.4448682385575591</v>
      </c>
    </row>
    <row r="910" spans="1:3">
      <c r="A910" s="22">
        <v>2006</v>
      </c>
      <c r="B910" s="3" t="s">
        <v>829</v>
      </c>
      <c r="C910" s="3">
        <v>6.9637305699481864</v>
      </c>
    </row>
    <row r="911" spans="1:3">
      <c r="A911" s="22">
        <v>2006</v>
      </c>
      <c r="B911" s="3" t="s">
        <v>830</v>
      </c>
      <c r="C911" s="3">
        <v>6.7360178970917222</v>
      </c>
    </row>
    <row r="912" spans="1:3">
      <c r="A912" s="22">
        <v>2006</v>
      </c>
      <c r="B912" s="3" t="s">
        <v>831</v>
      </c>
      <c r="C912" s="3">
        <v>10.195491455581141</v>
      </c>
    </row>
    <row r="913" spans="1:3">
      <c r="A913" s="22">
        <v>2006</v>
      </c>
      <c r="B913" s="3" t="s">
        <v>832</v>
      </c>
      <c r="C913" s="3">
        <v>6.0463917525773194</v>
      </c>
    </row>
    <row r="914" spans="1:3">
      <c r="A914" s="22">
        <v>2006</v>
      </c>
      <c r="B914" s="3" t="s">
        <v>833</v>
      </c>
      <c r="C914" s="3">
        <v>18.536920222634507</v>
      </c>
    </row>
    <row r="915" spans="1:3">
      <c r="A915" s="22">
        <v>2006</v>
      </c>
      <c r="B915" s="3" t="s">
        <v>834</v>
      </c>
      <c r="C915" s="3">
        <v>9.0879243183082909</v>
      </c>
    </row>
    <row r="916" spans="1:3">
      <c r="A916" s="22">
        <v>2006</v>
      </c>
      <c r="B916" s="3" t="s">
        <v>835</v>
      </c>
      <c r="C916" s="3">
        <v>6.5825665859564166</v>
      </c>
    </row>
    <row r="917" spans="1:3">
      <c r="A917" s="22">
        <v>2006</v>
      </c>
      <c r="B917" s="3" t="s">
        <v>836</v>
      </c>
      <c r="C917" s="3">
        <v>5.666878845745809</v>
      </c>
    </row>
    <row r="918" spans="1:3">
      <c r="A918" s="22">
        <v>2006</v>
      </c>
      <c r="B918" s="3" t="s">
        <v>837</v>
      </c>
      <c r="C918" s="3">
        <v>4.5657695796794675</v>
      </c>
    </row>
    <row r="919" spans="1:3">
      <c r="A919" s="22">
        <v>2006</v>
      </c>
      <c r="B919" s="3" t="s">
        <v>838</v>
      </c>
      <c r="C919" s="3">
        <v>5.9303232998885171</v>
      </c>
    </row>
    <row r="920" spans="1:3">
      <c r="A920" s="22">
        <v>2006</v>
      </c>
      <c r="B920" s="3" t="s">
        <v>839</v>
      </c>
      <c r="C920" s="3">
        <v>6.0754569598500234</v>
      </c>
    </row>
    <row r="921" spans="1:3">
      <c r="A921" s="22">
        <v>2006</v>
      </c>
      <c r="B921" s="3" t="s">
        <v>840</v>
      </c>
      <c r="C921" s="3">
        <v>10.698016506218892</v>
      </c>
    </row>
    <row r="922" spans="1:3">
      <c r="A922" s="22">
        <v>2006</v>
      </c>
      <c r="B922" s="3" t="s">
        <v>844</v>
      </c>
      <c r="C922" s="3">
        <v>10.554755856618685</v>
      </c>
    </row>
    <row r="923" spans="1:3">
      <c r="A923" s="22">
        <v>2006</v>
      </c>
      <c r="B923" s="3" t="s">
        <v>847</v>
      </c>
      <c r="C923" s="3">
        <v>6.333333333333333</v>
      </c>
    </row>
    <row r="924" spans="1:3">
      <c r="A924" s="22">
        <v>2006</v>
      </c>
      <c r="B924" s="3" t="s">
        <v>848</v>
      </c>
      <c r="C924" s="3">
        <v>8.9810483870967737</v>
      </c>
    </row>
    <row r="925" spans="1:3">
      <c r="A925" s="22">
        <v>2006</v>
      </c>
      <c r="B925" s="3" t="s">
        <v>849</v>
      </c>
      <c r="C925" s="3">
        <v>7.3193473193473197</v>
      </c>
    </row>
    <row r="926" spans="1:3">
      <c r="A926" s="22">
        <v>2006</v>
      </c>
      <c r="B926" s="3" t="s">
        <v>851</v>
      </c>
      <c r="C926" s="3">
        <v>10.088575329995448</v>
      </c>
    </row>
    <row r="927" spans="1:3">
      <c r="A927" s="22">
        <v>2006</v>
      </c>
      <c r="B927" s="3" t="s">
        <v>853</v>
      </c>
      <c r="C927" s="3">
        <v>11.973600290639002</v>
      </c>
    </row>
    <row r="928" spans="1:3">
      <c r="A928" s="22">
        <v>2006</v>
      </c>
      <c r="B928" s="3" t="s">
        <v>855</v>
      </c>
      <c r="C928" s="3">
        <v>9.5758634070624762</v>
      </c>
    </row>
    <row r="929" spans="1:3">
      <c r="A929" s="22">
        <v>2006</v>
      </c>
      <c r="B929" s="3" t="s">
        <v>856</v>
      </c>
      <c r="C929" s="3">
        <v>8.1063829787234045</v>
      </c>
    </row>
    <row r="930" spans="1:3">
      <c r="A930" s="22">
        <v>2006</v>
      </c>
      <c r="B930" s="3" t="s">
        <v>857</v>
      </c>
      <c r="C930" s="3">
        <v>5.2762430939226519</v>
      </c>
    </row>
    <row r="931" spans="1:3">
      <c r="A931" s="22">
        <v>2006</v>
      </c>
      <c r="B931" s="3" t="s">
        <v>859</v>
      </c>
      <c r="C931" s="3">
        <v>4.9631336405529956</v>
      </c>
    </row>
    <row r="932" spans="1:3">
      <c r="A932" s="22">
        <v>2006</v>
      </c>
      <c r="B932" s="3" t="s">
        <v>860</v>
      </c>
      <c r="C932" s="3">
        <v>10.856759176365264</v>
      </c>
    </row>
    <row r="933" spans="1:3">
      <c r="A933" s="22">
        <v>2006</v>
      </c>
      <c r="B933" s="3" t="s">
        <v>861</v>
      </c>
      <c r="C933" s="3">
        <v>5.88</v>
      </c>
    </row>
    <row r="934" spans="1:3">
      <c r="A934" s="22">
        <v>2006</v>
      </c>
      <c r="B934" s="3" t="s">
        <v>862</v>
      </c>
      <c r="C934" s="3">
        <v>5.145833333333333</v>
      </c>
    </row>
    <row r="935" spans="1:3">
      <c r="A935" s="22">
        <v>2006</v>
      </c>
      <c r="B935" s="3" t="s">
        <v>863</v>
      </c>
      <c r="C935" s="3">
        <v>8.1418832552194296</v>
      </c>
    </row>
    <row r="936" spans="1:3">
      <c r="A936" s="22">
        <v>2006</v>
      </c>
      <c r="B936" s="3" t="s">
        <v>864</v>
      </c>
      <c r="C936" s="3">
        <v>11.887014303898514</v>
      </c>
    </row>
    <row r="937" spans="1:3">
      <c r="A937" s="22">
        <v>2006</v>
      </c>
      <c r="B937" s="3" t="s">
        <v>866</v>
      </c>
      <c r="C937" s="3">
        <v>7.1267409470752092</v>
      </c>
    </row>
    <row r="938" spans="1:3">
      <c r="A938" s="22">
        <v>2006</v>
      </c>
      <c r="B938" s="3" t="s">
        <v>867</v>
      </c>
      <c r="C938" s="3">
        <v>5.9362455726092094</v>
      </c>
    </row>
    <row r="939" spans="1:3">
      <c r="A939" s="22">
        <v>2006</v>
      </c>
      <c r="B939" s="3" t="s">
        <v>868</v>
      </c>
      <c r="C939" s="3">
        <v>11.603776760468561</v>
      </c>
    </row>
    <row r="940" spans="1:3">
      <c r="A940" s="22">
        <v>2006</v>
      </c>
      <c r="B940" s="3" t="s">
        <v>869</v>
      </c>
      <c r="C940" s="3">
        <v>6.2131011608623545</v>
      </c>
    </row>
    <row r="941" spans="1:3">
      <c r="A941" s="22">
        <v>2006</v>
      </c>
      <c r="B941" s="3" t="s">
        <v>871</v>
      </c>
      <c r="C941" s="3">
        <v>12.293820146875433</v>
      </c>
    </row>
    <row r="942" spans="1:3">
      <c r="A942" s="22">
        <v>2006</v>
      </c>
      <c r="B942" s="3" t="s">
        <v>872</v>
      </c>
      <c r="C942" s="3">
        <v>11.266841228278981</v>
      </c>
    </row>
    <row r="943" spans="1:3">
      <c r="A943" s="22">
        <v>2006</v>
      </c>
      <c r="B943" s="3" t="s">
        <v>874</v>
      </c>
      <c r="C943" s="3">
        <v>15.223642172523961</v>
      </c>
    </row>
    <row r="944" spans="1:3">
      <c r="A944" s="22">
        <v>2006</v>
      </c>
      <c r="B944" s="3" t="s">
        <v>875</v>
      </c>
      <c r="C944" s="3">
        <v>10.579723502304148</v>
      </c>
    </row>
    <row r="945" spans="1:3">
      <c r="A945" s="22">
        <v>2006</v>
      </c>
      <c r="B945" s="3" t="s">
        <v>876</v>
      </c>
      <c r="C945" s="3">
        <v>15.470967741935484</v>
      </c>
    </row>
    <row r="946" spans="1:3">
      <c r="A946" s="22">
        <v>2006</v>
      </c>
      <c r="B946" s="3" t="s">
        <v>879</v>
      </c>
      <c r="C946" s="3">
        <v>10.669354838709678</v>
      </c>
    </row>
    <row r="947" spans="1:3">
      <c r="A947" s="22">
        <v>2006</v>
      </c>
      <c r="B947" s="3" t="s">
        <v>880</v>
      </c>
      <c r="C947" s="3">
        <v>11.743055555555555</v>
      </c>
    </row>
    <row r="948" spans="1:3">
      <c r="A948" s="22">
        <v>2006</v>
      </c>
      <c r="B948" s="3" t="s">
        <v>881</v>
      </c>
      <c r="C948" s="3">
        <v>12.546689303904923</v>
      </c>
    </row>
    <row r="949" spans="1:3">
      <c r="A949" s="22">
        <v>2006</v>
      </c>
      <c r="B949" s="3" t="s">
        <v>883</v>
      </c>
      <c r="C949" s="3">
        <v>13.979190421892817</v>
      </c>
    </row>
    <row r="950" spans="1:3">
      <c r="A950" s="22">
        <v>2006</v>
      </c>
      <c r="B950" s="3" t="s">
        <v>885</v>
      </c>
      <c r="C950" s="3">
        <v>10.203371688520203</v>
      </c>
    </row>
    <row r="951" spans="1:3">
      <c r="A951" s="22">
        <v>2006</v>
      </c>
      <c r="B951" s="3" t="s">
        <v>886</v>
      </c>
      <c r="C951" s="3">
        <v>10.592508143322476</v>
      </c>
    </row>
    <row r="952" spans="1:3">
      <c r="A952" s="22">
        <v>2006</v>
      </c>
      <c r="B952" s="3" t="s">
        <v>889</v>
      </c>
      <c r="C952" s="3">
        <v>11.033519553072626</v>
      </c>
    </row>
    <row r="953" spans="1:3">
      <c r="A953" s="22">
        <v>2006</v>
      </c>
      <c r="B953" s="3" t="s">
        <v>890</v>
      </c>
      <c r="C953" s="3">
        <v>11.692265193370165</v>
      </c>
    </row>
    <row r="954" spans="1:3">
      <c r="A954" s="22">
        <v>2006</v>
      </c>
      <c r="B954" s="3" t="s">
        <v>891</v>
      </c>
      <c r="C954" s="3">
        <v>12.737179487179487</v>
      </c>
    </row>
    <row r="955" spans="1:3">
      <c r="A955" s="22">
        <v>2006</v>
      </c>
      <c r="B955" s="3" t="s">
        <v>892</v>
      </c>
      <c r="C955" s="3">
        <v>14.013192612137203</v>
      </c>
    </row>
    <row r="956" spans="1:3">
      <c r="A956" s="22">
        <v>2006</v>
      </c>
      <c r="B956" s="3" t="s">
        <v>893</v>
      </c>
      <c r="C956" s="3">
        <v>14.731958762886597</v>
      </c>
    </row>
    <row r="957" spans="1:3">
      <c r="A957" s="22">
        <v>2006</v>
      </c>
      <c r="B957" s="3" t="s">
        <v>894</v>
      </c>
      <c r="C957" s="3">
        <v>8.6980115990057989</v>
      </c>
    </row>
    <row r="958" spans="1:3">
      <c r="A958" s="22">
        <v>2006</v>
      </c>
      <c r="B958" s="3" t="s">
        <v>1178</v>
      </c>
      <c r="C958" s="3">
        <v>11.833819241982507</v>
      </c>
    </row>
    <row r="959" spans="1:3">
      <c r="A959" s="22">
        <v>2006</v>
      </c>
      <c r="B959" s="3" t="s">
        <v>895</v>
      </c>
      <c r="C959" s="3">
        <v>11.556923076923077</v>
      </c>
    </row>
    <row r="960" spans="1:3">
      <c r="A960" s="22">
        <v>2006</v>
      </c>
      <c r="B960" s="3" t="s">
        <v>896</v>
      </c>
      <c r="C960" s="3">
        <v>9.348684210526315</v>
      </c>
    </row>
    <row r="961" spans="1:3">
      <c r="A961" s="22">
        <v>2006</v>
      </c>
      <c r="B961" s="3" t="s">
        <v>897</v>
      </c>
      <c r="C961" s="3">
        <v>10.383647798742139</v>
      </c>
    </row>
    <row r="962" spans="1:3">
      <c r="A962" s="22">
        <v>2006</v>
      </c>
      <c r="B962" s="3" t="s">
        <v>899</v>
      </c>
      <c r="C962" s="3">
        <v>8.6546762589928061</v>
      </c>
    </row>
    <row r="963" spans="1:3">
      <c r="A963" s="22">
        <v>2006</v>
      </c>
      <c r="B963" s="3" t="s">
        <v>1082</v>
      </c>
      <c r="C963" s="3">
        <v>13.141666666666667</v>
      </c>
    </row>
    <row r="964" spans="1:3">
      <c r="A964" s="22">
        <v>2006</v>
      </c>
      <c r="B964" s="3" t="s">
        <v>900</v>
      </c>
      <c r="C964" s="3">
        <v>8.913669064748202</v>
      </c>
    </row>
    <row r="965" spans="1:3">
      <c r="A965" s="22">
        <v>2006</v>
      </c>
      <c r="B965" s="3" t="s">
        <v>901</v>
      </c>
      <c r="C965" s="3">
        <v>10.89406779661017</v>
      </c>
    </row>
    <row r="966" spans="1:3">
      <c r="A966" s="22">
        <v>2006</v>
      </c>
      <c r="B966" s="3" t="s">
        <v>902</v>
      </c>
      <c r="C966" s="3">
        <v>9.0691056910569099</v>
      </c>
    </row>
    <row r="967" spans="1:3">
      <c r="A967" s="22">
        <v>2006</v>
      </c>
      <c r="B967" s="3" t="s">
        <v>903</v>
      </c>
      <c r="C967" s="3">
        <v>12.533619456366237</v>
      </c>
    </row>
    <row r="968" spans="1:3">
      <c r="A968" s="22">
        <v>2006</v>
      </c>
      <c r="B968" s="3" t="s">
        <v>904</v>
      </c>
      <c r="C968" s="3">
        <v>13.3339222614841</v>
      </c>
    </row>
    <row r="969" spans="1:3">
      <c r="A969" s="22">
        <v>2006</v>
      </c>
      <c r="B969" s="3" t="s">
        <v>905</v>
      </c>
      <c r="C969" s="3">
        <v>8.4072463768115941</v>
      </c>
    </row>
    <row r="970" spans="1:3">
      <c r="A970" s="22">
        <v>2006</v>
      </c>
      <c r="B970" s="3" t="s">
        <v>906</v>
      </c>
      <c r="C970" s="3">
        <v>8.3927948866937818</v>
      </c>
    </row>
    <row r="971" spans="1:3">
      <c r="A971" s="22">
        <v>2006</v>
      </c>
      <c r="B971" s="3" t="s">
        <v>908</v>
      </c>
      <c r="C971" s="3">
        <v>10.190096618357488</v>
      </c>
    </row>
    <row r="972" spans="1:3">
      <c r="A972" s="22">
        <v>2006</v>
      </c>
      <c r="B972" s="3" t="s">
        <v>909</v>
      </c>
      <c r="C972" s="3">
        <v>8.343283582089553</v>
      </c>
    </row>
    <row r="973" spans="1:3">
      <c r="A973" s="22">
        <v>2006</v>
      </c>
      <c r="B973" s="3" t="s">
        <v>910</v>
      </c>
      <c r="C973" s="3">
        <v>7.05241935483871</v>
      </c>
    </row>
    <row r="974" spans="1:3">
      <c r="A974" s="22">
        <v>2006</v>
      </c>
      <c r="B974" s="3" t="s">
        <v>1055</v>
      </c>
      <c r="C974" s="3">
        <v>7.5981308411214954</v>
      </c>
    </row>
    <row r="975" spans="1:3">
      <c r="A975" s="22">
        <v>2006</v>
      </c>
      <c r="B975" s="3" t="s">
        <v>911</v>
      </c>
      <c r="C975" s="3">
        <v>7.3260743321718929</v>
      </c>
    </row>
    <row r="976" spans="1:3">
      <c r="A976" s="22">
        <v>2006</v>
      </c>
      <c r="B976" s="3" t="s">
        <v>912</v>
      </c>
      <c r="C976" s="3">
        <v>5.7034198113207548</v>
      </c>
    </row>
    <row r="977" spans="1:3">
      <c r="A977" s="22">
        <v>2006</v>
      </c>
      <c r="B977" s="3" t="s">
        <v>1164</v>
      </c>
      <c r="C977" s="3">
        <v>19.211678832116789</v>
      </c>
    </row>
    <row r="978" spans="1:3">
      <c r="A978" s="22">
        <v>2006</v>
      </c>
      <c r="B978" s="3" t="s">
        <v>913</v>
      </c>
      <c r="C978" s="3">
        <v>4.0247933884297522</v>
      </c>
    </row>
    <row r="979" spans="1:3">
      <c r="A979" s="22">
        <v>2006</v>
      </c>
      <c r="B979" s="3" t="s">
        <v>915</v>
      </c>
      <c r="C979" s="3">
        <v>14.577689243027889</v>
      </c>
    </row>
    <row r="980" spans="1:3">
      <c r="A980" s="22">
        <v>2006</v>
      </c>
      <c r="B980" s="3" t="s">
        <v>916</v>
      </c>
      <c r="C980" s="3">
        <v>14.192592592592593</v>
      </c>
    </row>
    <row r="981" spans="1:3">
      <c r="A981" s="22">
        <v>2006</v>
      </c>
      <c r="B981" s="3" t="s">
        <v>917</v>
      </c>
      <c r="C981" s="3">
        <v>14.451492537313433</v>
      </c>
    </row>
    <row r="982" spans="1:3">
      <c r="A982" s="22">
        <v>2006</v>
      </c>
      <c r="B982" s="3" t="s">
        <v>918</v>
      </c>
      <c r="C982" s="3">
        <v>14.574193548387097</v>
      </c>
    </row>
    <row r="983" spans="1:3">
      <c r="A983" s="22">
        <v>2006</v>
      </c>
      <c r="B983" s="3" t="s">
        <v>919</v>
      </c>
      <c r="C983" s="3">
        <v>12.738738738738739</v>
      </c>
    </row>
    <row r="984" spans="1:3">
      <c r="A984" s="22">
        <v>2006</v>
      </c>
      <c r="B984" s="3" t="s">
        <v>921</v>
      </c>
      <c r="C984" s="3">
        <v>20.695631301008163</v>
      </c>
    </row>
    <row r="985" spans="1:3">
      <c r="A985" s="22">
        <v>2006</v>
      </c>
      <c r="B985" s="3" t="s">
        <v>922</v>
      </c>
      <c r="C985" s="3">
        <v>13.877883310719131</v>
      </c>
    </row>
    <row r="986" spans="1:3">
      <c r="A986" s="22">
        <v>2006</v>
      </c>
      <c r="B986" s="3" t="s">
        <v>923</v>
      </c>
      <c r="C986" s="3">
        <v>17.653594771241831</v>
      </c>
    </row>
    <row r="987" spans="1:3">
      <c r="A987" s="22">
        <v>2006</v>
      </c>
      <c r="B987" s="3" t="s">
        <v>924</v>
      </c>
      <c r="C987" s="3">
        <v>22.271028037383179</v>
      </c>
    </row>
    <row r="988" spans="1:3">
      <c r="A988" s="22">
        <v>2006</v>
      </c>
      <c r="B988" s="3" t="s">
        <v>926</v>
      </c>
      <c r="C988" s="3">
        <v>15.879174852652259</v>
      </c>
    </row>
    <row r="989" spans="1:3">
      <c r="A989" s="22">
        <v>2006</v>
      </c>
      <c r="B989" s="3" t="s">
        <v>928</v>
      </c>
      <c r="C989" s="3">
        <v>12.447368421052632</v>
      </c>
    </row>
    <row r="990" spans="1:3">
      <c r="A990" s="22">
        <v>2006</v>
      </c>
      <c r="B990" s="3" t="s">
        <v>929</v>
      </c>
      <c r="C990" s="3">
        <v>14.416961130742049</v>
      </c>
    </row>
    <row r="991" spans="1:3">
      <c r="A991" s="22">
        <v>2006</v>
      </c>
      <c r="B991" s="3" t="s">
        <v>930</v>
      </c>
      <c r="C991" s="3">
        <v>15.111533586818759</v>
      </c>
    </row>
    <row r="992" spans="1:3">
      <c r="A992" s="22">
        <v>2006</v>
      </c>
      <c r="B992" s="3" t="s">
        <v>931</v>
      </c>
      <c r="C992" s="3">
        <v>11.647482014388489</v>
      </c>
    </row>
    <row r="993" spans="1:3">
      <c r="A993" s="22">
        <v>2006</v>
      </c>
      <c r="B993" s="3" t="s">
        <v>932</v>
      </c>
      <c r="C993" s="3">
        <v>16.056056701030929</v>
      </c>
    </row>
    <row r="994" spans="1:3">
      <c r="A994" s="22">
        <v>2006</v>
      </c>
      <c r="B994" s="3" t="s">
        <v>933</v>
      </c>
      <c r="C994" s="3">
        <v>11.745762711864407</v>
      </c>
    </row>
    <row r="995" spans="1:3">
      <c r="A995" s="22">
        <v>2006</v>
      </c>
      <c r="B995" s="3" t="s">
        <v>934</v>
      </c>
      <c r="C995" s="3">
        <v>14.413838120104439</v>
      </c>
    </row>
    <row r="996" spans="1:3">
      <c r="A996" s="22">
        <v>2006</v>
      </c>
      <c r="B996" s="3" t="s">
        <v>1165</v>
      </c>
      <c r="C996" s="3">
        <v>14.851624770079706</v>
      </c>
    </row>
    <row r="997" spans="1:3">
      <c r="A997" s="22">
        <v>2006</v>
      </c>
      <c r="B997" s="3" t="s">
        <v>937</v>
      </c>
      <c r="C997" s="3">
        <v>9.6875</v>
      </c>
    </row>
    <row r="998" spans="1:3">
      <c r="A998" s="22">
        <v>2006</v>
      </c>
      <c r="B998" s="3" t="s">
        <v>938</v>
      </c>
      <c r="C998" s="3">
        <v>13.091954022988507</v>
      </c>
    </row>
    <row r="999" spans="1:3">
      <c r="A999" s="22">
        <v>2006</v>
      </c>
      <c r="B999" s="3" t="s">
        <v>940</v>
      </c>
      <c r="C999" s="3">
        <v>15.398198198198198</v>
      </c>
    </row>
    <row r="1000" spans="1:3">
      <c r="A1000" s="22">
        <v>2006</v>
      </c>
      <c r="B1000" s="3" t="s">
        <v>941</v>
      </c>
      <c r="C1000" s="3">
        <v>11.899041173152849</v>
      </c>
    </row>
    <row r="1001" spans="1:3">
      <c r="A1001" s="22">
        <v>2006</v>
      </c>
      <c r="B1001" s="3" t="s">
        <v>942</v>
      </c>
      <c r="C1001" s="3">
        <v>16.2759113652609</v>
      </c>
    </row>
    <row r="1002" spans="1:3">
      <c r="A1002" s="22">
        <v>2006</v>
      </c>
      <c r="B1002" s="3" t="s">
        <v>943</v>
      </c>
      <c r="C1002" s="3">
        <v>20.63082191780822</v>
      </c>
    </row>
    <row r="1003" spans="1:3">
      <c r="A1003" s="22">
        <v>2006</v>
      </c>
      <c r="B1003" s="3" t="s">
        <v>944</v>
      </c>
      <c r="C1003" s="3">
        <v>14.844559585492227</v>
      </c>
    </row>
    <row r="1004" spans="1:3">
      <c r="A1004" s="22">
        <v>2006</v>
      </c>
      <c r="B1004" s="3" t="s">
        <v>946</v>
      </c>
      <c r="C1004" s="3">
        <v>18.689839572192515</v>
      </c>
    </row>
    <row r="1005" spans="1:3">
      <c r="A1005" s="22">
        <v>2006</v>
      </c>
      <c r="B1005" s="3" t="s">
        <v>1117</v>
      </c>
      <c r="C1005" s="3">
        <v>18.858638743455497</v>
      </c>
    </row>
    <row r="1006" spans="1:3">
      <c r="A1006" s="22">
        <v>2006</v>
      </c>
      <c r="B1006" s="3" t="s">
        <v>949</v>
      </c>
      <c r="C1006" s="3">
        <v>11.927536231884059</v>
      </c>
    </row>
    <row r="1007" spans="1:3">
      <c r="A1007" s="22">
        <v>2006</v>
      </c>
      <c r="B1007" s="3" t="s">
        <v>952</v>
      </c>
      <c r="C1007" s="3">
        <v>19.422265288544359</v>
      </c>
    </row>
    <row r="1008" spans="1:3">
      <c r="A1008" s="22">
        <v>2006</v>
      </c>
      <c r="B1008" s="3" t="s">
        <v>953</v>
      </c>
      <c r="C1008" s="3">
        <v>15.704918032786885</v>
      </c>
    </row>
    <row r="1009" spans="1:3">
      <c r="A1009" s="22">
        <v>2006</v>
      </c>
      <c r="B1009" s="3" t="s">
        <v>955</v>
      </c>
      <c r="C1009" s="3">
        <v>19.642611683848799</v>
      </c>
    </row>
    <row r="1010" spans="1:3">
      <c r="A1010" s="22">
        <v>2006</v>
      </c>
      <c r="B1010" s="3" t="s">
        <v>956</v>
      </c>
      <c r="C1010" s="3">
        <v>17.308943089430894</v>
      </c>
    </row>
    <row r="1011" spans="1:3">
      <c r="A1011" s="22">
        <v>2006</v>
      </c>
      <c r="B1011" s="3" t="s">
        <v>957</v>
      </c>
      <c r="C1011" s="3">
        <v>16.025174825174826</v>
      </c>
    </row>
    <row r="1012" spans="1:3">
      <c r="A1012" s="22">
        <v>2006</v>
      </c>
      <c r="B1012" s="3" t="s">
        <v>958</v>
      </c>
      <c r="C1012" s="3">
        <v>16.475077881619939</v>
      </c>
    </row>
    <row r="1013" spans="1:3">
      <c r="A1013" s="22">
        <v>2006</v>
      </c>
      <c r="B1013" s="3" t="s">
        <v>959</v>
      </c>
      <c r="C1013" s="3">
        <v>16.526941917424772</v>
      </c>
    </row>
    <row r="1014" spans="1:3">
      <c r="A1014" s="22">
        <v>2006</v>
      </c>
      <c r="B1014" s="3" t="s">
        <v>1056</v>
      </c>
      <c r="C1014" s="3">
        <v>15.25</v>
      </c>
    </row>
    <row r="1015" spans="1:3">
      <c r="A1015" s="22">
        <v>2006</v>
      </c>
      <c r="B1015" s="3" t="s">
        <v>960</v>
      </c>
      <c r="C1015" s="3">
        <v>16.233409610983983</v>
      </c>
    </row>
    <row r="1016" spans="1:3">
      <c r="A1016" s="22">
        <v>2006</v>
      </c>
      <c r="B1016" s="3" t="s">
        <v>961</v>
      </c>
      <c r="C1016" s="3">
        <v>12.260504201680673</v>
      </c>
    </row>
    <row r="1017" spans="1:3">
      <c r="A1017" s="22">
        <v>2006</v>
      </c>
      <c r="B1017" s="3" t="s">
        <v>962</v>
      </c>
      <c r="C1017" s="3">
        <v>20.267229254571028</v>
      </c>
    </row>
    <row r="1018" spans="1:3">
      <c r="A1018" s="22">
        <v>2006</v>
      </c>
      <c r="B1018" s="3" t="s">
        <v>963</v>
      </c>
      <c r="C1018" s="3">
        <v>6.85</v>
      </c>
    </row>
    <row r="1019" spans="1:3">
      <c r="A1019" s="22">
        <v>2006</v>
      </c>
      <c r="B1019" s="3" t="s">
        <v>964</v>
      </c>
      <c r="C1019" s="3">
        <v>13.50137741046832</v>
      </c>
    </row>
    <row r="1020" spans="1:3">
      <c r="A1020" s="22">
        <v>2006</v>
      </c>
      <c r="B1020" s="3" t="s">
        <v>965</v>
      </c>
      <c r="C1020" s="3">
        <v>14.376731301939058</v>
      </c>
    </row>
    <row r="1021" spans="1:3">
      <c r="A1021" s="22">
        <v>2006</v>
      </c>
      <c r="B1021" s="3" t="s">
        <v>966</v>
      </c>
      <c r="C1021" s="3">
        <v>13.426136363636363</v>
      </c>
    </row>
    <row r="1022" spans="1:3">
      <c r="A1022" s="22">
        <v>2006</v>
      </c>
      <c r="B1022" s="3" t="s">
        <v>967</v>
      </c>
      <c r="C1022" s="3">
        <v>17.891769280622164</v>
      </c>
    </row>
    <row r="1023" spans="1:3">
      <c r="A1023" s="22">
        <v>2006</v>
      </c>
      <c r="B1023" s="3" t="s">
        <v>968</v>
      </c>
      <c r="C1023" s="3">
        <v>10.125</v>
      </c>
    </row>
    <row r="1024" spans="1:3">
      <c r="A1024" s="22">
        <v>2006</v>
      </c>
      <c r="B1024" s="3" t="s">
        <v>969</v>
      </c>
      <c r="C1024" s="3">
        <v>15.425742574257425</v>
      </c>
    </row>
    <row r="1025" spans="1:3">
      <c r="A1025" s="22">
        <v>2006</v>
      </c>
      <c r="B1025" s="3" t="s">
        <v>970</v>
      </c>
      <c r="C1025" s="3">
        <v>16.51779935275081</v>
      </c>
    </row>
    <row r="1026" spans="1:3">
      <c r="A1026" s="22">
        <v>2006</v>
      </c>
      <c r="B1026" s="3" t="s">
        <v>971</v>
      </c>
      <c r="C1026" s="3">
        <v>17.573872472783826</v>
      </c>
    </row>
    <row r="1027" spans="1:3">
      <c r="A1027" s="22">
        <v>2006</v>
      </c>
      <c r="B1027" s="3" t="s">
        <v>972</v>
      </c>
      <c r="C1027" s="3">
        <v>17.6139896373057</v>
      </c>
    </row>
    <row r="1028" spans="1:3">
      <c r="A1028" s="22">
        <v>2006</v>
      </c>
      <c r="B1028" s="3" t="s">
        <v>974</v>
      </c>
      <c r="C1028" s="3">
        <v>14.654929577464788</v>
      </c>
    </row>
    <row r="1029" spans="1:3">
      <c r="A1029" s="22">
        <v>2006</v>
      </c>
      <c r="B1029" s="3" t="s">
        <v>975</v>
      </c>
      <c r="C1029" s="3">
        <v>10.076190476190476</v>
      </c>
    </row>
    <row r="1030" spans="1:3">
      <c r="A1030" s="22">
        <v>2006</v>
      </c>
      <c r="B1030" s="3" t="s">
        <v>976</v>
      </c>
      <c r="C1030" s="3">
        <v>15.575539568345324</v>
      </c>
    </row>
    <row r="1031" spans="1:3">
      <c r="A1031" s="22">
        <v>2006</v>
      </c>
      <c r="B1031" s="3" t="s">
        <v>977</v>
      </c>
      <c r="C1031" s="3">
        <v>15.125</v>
      </c>
    </row>
    <row r="1032" spans="1:3">
      <c r="A1032" s="22">
        <v>2006</v>
      </c>
      <c r="B1032" s="3" t="s">
        <v>978</v>
      </c>
      <c r="C1032" s="3">
        <v>14.571428571428571</v>
      </c>
    </row>
    <row r="1033" spans="1:3">
      <c r="A1033" s="22">
        <v>2006</v>
      </c>
      <c r="B1033" s="3" t="s">
        <v>979</v>
      </c>
      <c r="C1033" s="3">
        <v>15.955357142857142</v>
      </c>
    </row>
    <row r="1034" spans="1:3">
      <c r="A1034" s="22">
        <v>2006</v>
      </c>
      <c r="B1034" s="3" t="s">
        <v>980</v>
      </c>
      <c r="C1034" s="3">
        <v>16.748858447488583</v>
      </c>
    </row>
    <row r="1035" spans="1:3">
      <c r="A1035" s="22">
        <v>2006</v>
      </c>
      <c r="B1035" s="3" t="s">
        <v>982</v>
      </c>
      <c r="C1035" s="3">
        <v>12.783269961977187</v>
      </c>
    </row>
    <row r="1036" spans="1:3">
      <c r="A1036" s="22">
        <v>2006</v>
      </c>
      <c r="B1036" s="3" t="s">
        <v>983</v>
      </c>
      <c r="C1036" s="3">
        <v>14.715415019762846</v>
      </c>
    </row>
    <row r="1037" spans="1:3">
      <c r="A1037" s="22">
        <v>2006</v>
      </c>
      <c r="B1037" s="3" t="s">
        <v>1166</v>
      </c>
      <c r="C1037" s="3">
        <v>10.412903225806451</v>
      </c>
    </row>
    <row r="1038" spans="1:3">
      <c r="A1038" s="22">
        <v>2006</v>
      </c>
      <c r="B1038" s="3" t="s">
        <v>986</v>
      </c>
      <c r="C1038" s="3">
        <v>13.618219618219618</v>
      </c>
    </row>
    <row r="1039" spans="1:3">
      <c r="A1039" s="22">
        <v>2006</v>
      </c>
      <c r="B1039" s="3" t="s">
        <v>987</v>
      </c>
      <c r="C1039" s="3">
        <v>10.227722772277227</v>
      </c>
    </row>
    <row r="1040" spans="1:3">
      <c r="A1040" s="22">
        <v>2006</v>
      </c>
      <c r="B1040" s="3" t="s">
        <v>988</v>
      </c>
      <c r="C1040" s="3">
        <v>9.9183222958057389</v>
      </c>
    </row>
    <row r="1041" spans="1:3">
      <c r="A1041" s="22">
        <v>2006</v>
      </c>
      <c r="B1041" s="3" t="s">
        <v>989</v>
      </c>
      <c r="C1041" s="3">
        <v>20.776744186046511</v>
      </c>
    </row>
    <row r="1042" spans="1:3">
      <c r="A1042" s="22">
        <v>2006</v>
      </c>
      <c r="B1042" s="3" t="s">
        <v>990</v>
      </c>
      <c r="C1042" s="3">
        <v>6.8645161290322578</v>
      </c>
    </row>
    <row r="1043" spans="1:3">
      <c r="A1043" s="22">
        <v>2006</v>
      </c>
      <c r="B1043" s="3" t="s">
        <v>991</v>
      </c>
      <c r="C1043" s="3">
        <v>9.2781249999999993</v>
      </c>
    </row>
    <row r="1044" spans="1:3">
      <c r="A1044" s="22">
        <v>2006</v>
      </c>
      <c r="B1044" s="3" t="s">
        <v>992</v>
      </c>
      <c r="C1044" s="3">
        <v>10.199567723342939</v>
      </c>
    </row>
    <row r="1045" spans="1:3">
      <c r="A1045" s="22">
        <v>2006</v>
      </c>
      <c r="B1045" s="3" t="s">
        <v>993</v>
      </c>
      <c r="C1045" s="3">
        <v>16.991721854304636</v>
      </c>
    </row>
    <row r="1046" spans="1:3">
      <c r="A1046" s="22">
        <v>2006</v>
      </c>
      <c r="B1046" s="3" t="s">
        <v>994</v>
      </c>
      <c r="C1046" s="3">
        <v>8.9090909090909083</v>
      </c>
    </row>
    <row r="1047" spans="1:3">
      <c r="A1047" s="22">
        <v>2006</v>
      </c>
      <c r="B1047" s="3" t="s">
        <v>995</v>
      </c>
      <c r="C1047" s="3">
        <v>11.299167200512493</v>
      </c>
    </row>
    <row r="1048" spans="1:3">
      <c r="A1048" s="22">
        <v>2006</v>
      </c>
      <c r="B1048" s="3" t="s">
        <v>997</v>
      </c>
      <c r="C1048" s="3">
        <v>13.422885572139304</v>
      </c>
    </row>
    <row r="1049" spans="1:3">
      <c r="A1049" s="22">
        <v>2006</v>
      </c>
      <c r="B1049" s="3" t="s">
        <v>998</v>
      </c>
      <c r="C1049" s="3">
        <v>9.2357320099255578</v>
      </c>
    </row>
    <row r="1050" spans="1:3">
      <c r="A1050" s="22">
        <v>2006</v>
      </c>
      <c r="B1050" s="3" t="s">
        <v>1000</v>
      </c>
      <c r="C1050" s="3">
        <v>16.508905852417303</v>
      </c>
    </row>
    <row r="1051" spans="1:3">
      <c r="A1051" s="22">
        <v>2006</v>
      </c>
      <c r="B1051" s="3" t="s">
        <v>1001</v>
      </c>
      <c r="C1051" s="3">
        <v>16.561728395061728</v>
      </c>
    </row>
    <row r="1052" spans="1:3">
      <c r="A1052" s="22">
        <v>2006</v>
      </c>
      <c r="B1052" s="3" t="s">
        <v>1003</v>
      </c>
      <c r="C1052" s="3">
        <v>13.935828877005347</v>
      </c>
    </row>
    <row r="1053" spans="1:3">
      <c r="A1053" s="22">
        <v>2006</v>
      </c>
      <c r="B1053" s="3" t="s">
        <v>1004</v>
      </c>
      <c r="C1053" s="3">
        <v>17.488461538461539</v>
      </c>
    </row>
    <row r="1054" spans="1:3">
      <c r="A1054" s="22">
        <v>2006</v>
      </c>
      <c r="B1054" s="3" t="s">
        <v>1005</v>
      </c>
      <c r="C1054" s="3">
        <v>21.508363263211905</v>
      </c>
    </row>
    <row r="1055" spans="1:3">
      <c r="A1055" s="22">
        <v>2006</v>
      </c>
      <c r="B1055" s="3" t="s">
        <v>1007</v>
      </c>
      <c r="C1055" s="3">
        <v>9.7714285714285722</v>
      </c>
    </row>
    <row r="1056" spans="1:3">
      <c r="A1056" s="22">
        <v>2006</v>
      </c>
      <c r="B1056" s="3" t="s">
        <v>1010</v>
      </c>
      <c r="C1056" s="3">
        <v>9.6490872210953356</v>
      </c>
    </row>
    <row r="1057" spans="1:3">
      <c r="A1057" s="22">
        <v>2006</v>
      </c>
      <c r="B1057" s="3" t="s">
        <v>1011</v>
      </c>
      <c r="C1057" s="3">
        <v>18.650442477876105</v>
      </c>
    </row>
    <row r="1058" spans="1:3">
      <c r="A1058" s="22">
        <v>2006</v>
      </c>
      <c r="B1058" s="3" t="s">
        <v>1015</v>
      </c>
      <c r="C1058" s="3">
        <v>21.791666666666668</v>
      </c>
    </row>
    <row r="1059" spans="1:3">
      <c r="A1059" s="22">
        <v>2006</v>
      </c>
      <c r="B1059" s="3" t="s">
        <v>1167</v>
      </c>
      <c r="C1059" s="3">
        <v>16.92517006802721</v>
      </c>
    </row>
    <row r="1060" spans="1:3">
      <c r="A1060" s="22">
        <v>2006</v>
      </c>
      <c r="B1060" s="3" t="s">
        <v>1016</v>
      </c>
      <c r="C1060" s="3">
        <v>21.498793727382388</v>
      </c>
    </row>
    <row r="1061" spans="1:3">
      <c r="A1061" s="22">
        <v>2006</v>
      </c>
      <c r="B1061" s="3" t="s">
        <v>1017</v>
      </c>
      <c r="C1061" s="3">
        <v>21.553694286568952</v>
      </c>
    </row>
    <row r="1062" spans="1:3">
      <c r="A1062" s="22">
        <v>2006</v>
      </c>
      <c r="B1062" s="3" t="s">
        <v>1168</v>
      </c>
      <c r="C1062" s="3">
        <v>18.178302900107411</v>
      </c>
    </row>
    <row r="1063" spans="1:3">
      <c r="A1063" s="22">
        <v>2006</v>
      </c>
      <c r="B1063" s="3" t="s">
        <v>1169</v>
      </c>
      <c r="C1063" s="3">
        <v>15.187643020594965</v>
      </c>
    </row>
    <row r="1064" spans="1:3">
      <c r="A1064" s="22">
        <v>2006</v>
      </c>
      <c r="B1064" s="3" t="s">
        <v>1020</v>
      </c>
      <c r="C1064" s="3">
        <v>16.251162790697673</v>
      </c>
    </row>
    <row r="1065" spans="1:3">
      <c r="A1065" s="22">
        <v>2006</v>
      </c>
      <c r="B1065" s="3" t="s">
        <v>1021</v>
      </c>
      <c r="C1065" s="3">
        <v>13.458646616541353</v>
      </c>
    </row>
    <row r="1066" spans="1:3">
      <c r="A1066" s="22">
        <v>2006</v>
      </c>
      <c r="B1066" s="3" t="s">
        <v>1170</v>
      </c>
      <c r="C1066" s="3">
        <v>17.402978723404257</v>
      </c>
    </row>
    <row r="1067" spans="1:3">
      <c r="A1067" s="22">
        <v>2006</v>
      </c>
      <c r="B1067" s="3" t="s">
        <v>1024</v>
      </c>
      <c r="C1067" s="3">
        <v>16.827205882352942</v>
      </c>
    </row>
    <row r="1068" spans="1:3">
      <c r="A1068" s="22">
        <v>2006</v>
      </c>
      <c r="B1068" s="3" t="s">
        <v>1025</v>
      </c>
      <c r="C1068" s="3">
        <v>19.602711157455683</v>
      </c>
    </row>
    <row r="1069" spans="1:3">
      <c r="A1069" s="22">
        <v>2006</v>
      </c>
      <c r="B1069" s="3" t="s">
        <v>1026</v>
      </c>
      <c r="C1069" s="3">
        <v>25.043410368519677</v>
      </c>
    </row>
    <row r="1070" spans="1:3">
      <c r="A1070" s="22">
        <v>2006</v>
      </c>
      <c r="B1070" s="3" t="s">
        <v>1027</v>
      </c>
      <c r="C1070" s="3">
        <v>17.601257861635219</v>
      </c>
    </row>
    <row r="1071" spans="1:3">
      <c r="A1071" s="22">
        <v>2006</v>
      </c>
      <c r="B1071" s="3" t="s">
        <v>1029</v>
      </c>
      <c r="C1071" s="3">
        <v>21.929161747343567</v>
      </c>
    </row>
    <row r="1072" spans="1:3">
      <c r="A1072" s="22">
        <v>2007</v>
      </c>
      <c r="B1072" s="3" t="s">
        <v>1171</v>
      </c>
      <c r="C1072" s="3">
        <v>8.0338983050847457</v>
      </c>
    </row>
    <row r="1073" spans="1:3">
      <c r="A1073" s="22">
        <v>2007</v>
      </c>
      <c r="B1073" s="3" t="s">
        <v>363</v>
      </c>
      <c r="C1073" s="3">
        <v>11.127541589648798</v>
      </c>
    </row>
    <row r="1074" spans="1:3">
      <c r="A1074" s="22">
        <v>2007</v>
      </c>
      <c r="B1074" s="3" t="s">
        <v>364</v>
      </c>
      <c r="C1074" s="3">
        <v>9.9759615384615383</v>
      </c>
    </row>
    <row r="1075" spans="1:3">
      <c r="A1075" s="22">
        <v>2007</v>
      </c>
      <c r="B1075" s="3" t="s">
        <v>367</v>
      </c>
      <c r="C1075" s="3">
        <v>19.437366737739872</v>
      </c>
    </row>
    <row r="1076" spans="1:3">
      <c r="A1076" s="22">
        <v>2007</v>
      </c>
      <c r="B1076" s="3" t="s">
        <v>368</v>
      </c>
      <c r="C1076" s="3">
        <v>20.120192307692307</v>
      </c>
    </row>
    <row r="1077" spans="1:3">
      <c r="A1077" s="22">
        <v>2007</v>
      </c>
      <c r="B1077" s="3" t="s">
        <v>369</v>
      </c>
      <c r="C1077" s="3">
        <v>18.186138613861385</v>
      </c>
    </row>
    <row r="1078" spans="1:3">
      <c r="A1078" s="22">
        <v>2007</v>
      </c>
      <c r="B1078" s="3" t="s">
        <v>370</v>
      </c>
      <c r="C1078" s="3">
        <v>19.679900228642694</v>
      </c>
    </row>
    <row r="1079" spans="1:3">
      <c r="A1079" s="22">
        <v>2007</v>
      </c>
      <c r="B1079" s="3" t="s">
        <v>371</v>
      </c>
      <c r="C1079" s="3">
        <v>9.9864541832669325</v>
      </c>
    </row>
    <row r="1080" spans="1:3">
      <c r="A1080" s="22">
        <v>2007</v>
      </c>
      <c r="B1080" s="3" t="s">
        <v>372</v>
      </c>
      <c r="C1080" s="3">
        <v>9.2203389830508478</v>
      </c>
    </row>
    <row r="1081" spans="1:3">
      <c r="A1081" s="22">
        <v>2007</v>
      </c>
      <c r="B1081" s="3" t="s">
        <v>373</v>
      </c>
      <c r="C1081" s="3">
        <v>9.4005681818181817</v>
      </c>
    </row>
    <row r="1082" spans="1:3">
      <c r="A1082" s="22">
        <v>2007</v>
      </c>
      <c r="B1082" s="3" t="s">
        <v>374</v>
      </c>
      <c r="C1082" s="3">
        <v>9.7025495750708224</v>
      </c>
    </row>
    <row r="1083" spans="1:3">
      <c r="A1083" s="22">
        <v>2007</v>
      </c>
      <c r="B1083" s="3" t="s">
        <v>375</v>
      </c>
      <c r="C1083" s="3">
        <v>10.89953488372093</v>
      </c>
    </row>
    <row r="1084" spans="1:3">
      <c r="A1084" s="22">
        <v>2007</v>
      </c>
      <c r="B1084" s="3" t="s">
        <v>376</v>
      </c>
      <c r="C1084" s="3">
        <v>11.695412844036698</v>
      </c>
    </row>
    <row r="1085" spans="1:3">
      <c r="A1085" s="22">
        <v>2007</v>
      </c>
      <c r="B1085" s="3" t="s">
        <v>377</v>
      </c>
      <c r="C1085" s="3">
        <v>15.116182572614107</v>
      </c>
    </row>
    <row r="1086" spans="1:3">
      <c r="A1086" s="22">
        <v>2007</v>
      </c>
      <c r="B1086" s="3" t="s">
        <v>378</v>
      </c>
      <c r="C1086" s="3">
        <v>11.848920863309353</v>
      </c>
    </row>
    <row r="1087" spans="1:3">
      <c r="A1087" s="22">
        <v>2007</v>
      </c>
      <c r="B1087" s="3" t="s">
        <v>379</v>
      </c>
      <c r="C1087" s="3">
        <v>14.660034110289937</v>
      </c>
    </row>
    <row r="1088" spans="1:3">
      <c r="A1088" s="22">
        <v>2007</v>
      </c>
      <c r="B1088" s="3" t="s">
        <v>381</v>
      </c>
      <c r="C1088" s="3">
        <v>8.8952380952380956</v>
      </c>
    </row>
    <row r="1089" spans="1:3">
      <c r="A1089" s="22">
        <v>2007</v>
      </c>
      <c r="B1089" s="3" t="s">
        <v>383</v>
      </c>
      <c r="C1089" s="3">
        <v>11.053067527727082</v>
      </c>
    </row>
    <row r="1090" spans="1:3">
      <c r="A1090" s="22">
        <v>2007</v>
      </c>
      <c r="B1090" s="3" t="s">
        <v>384</v>
      </c>
      <c r="C1090" s="3">
        <v>12.168940333471131</v>
      </c>
    </row>
    <row r="1091" spans="1:3">
      <c r="A1091" s="22">
        <v>2007</v>
      </c>
      <c r="B1091" s="3" t="s">
        <v>385</v>
      </c>
      <c r="C1091" s="3">
        <v>11.640474987367357</v>
      </c>
    </row>
    <row r="1092" spans="1:3">
      <c r="A1092" s="22">
        <v>2007</v>
      </c>
      <c r="B1092" s="3" t="s">
        <v>387</v>
      </c>
      <c r="C1092" s="3">
        <v>7.4117647058823533</v>
      </c>
    </row>
    <row r="1093" spans="1:3">
      <c r="A1093" s="22">
        <v>2007</v>
      </c>
      <c r="B1093" s="3" t="s">
        <v>388</v>
      </c>
      <c r="C1093" s="3">
        <v>9.428969359331477</v>
      </c>
    </row>
    <row r="1094" spans="1:3">
      <c r="A1094" s="22">
        <v>2007</v>
      </c>
      <c r="B1094" s="3" t="s">
        <v>389</v>
      </c>
      <c r="C1094" s="3">
        <v>6.9626038781163437</v>
      </c>
    </row>
    <row r="1095" spans="1:3">
      <c r="A1095" s="22">
        <v>2007</v>
      </c>
      <c r="B1095" s="3" t="s">
        <v>390</v>
      </c>
      <c r="C1095" s="3">
        <v>11.80666403563173</v>
      </c>
    </row>
    <row r="1096" spans="1:3">
      <c r="A1096" s="22">
        <v>2007</v>
      </c>
      <c r="B1096" s="3" t="s">
        <v>391</v>
      </c>
      <c r="C1096" s="3">
        <v>10.155030800821356</v>
      </c>
    </row>
    <row r="1097" spans="1:3">
      <c r="A1097" s="22">
        <v>2007</v>
      </c>
      <c r="B1097" s="3" t="s">
        <v>392</v>
      </c>
      <c r="C1097" s="3">
        <v>7.5709876543209873</v>
      </c>
    </row>
    <row r="1098" spans="1:3">
      <c r="A1098" s="22">
        <v>2007</v>
      </c>
      <c r="B1098" s="3" t="s">
        <v>393</v>
      </c>
      <c r="C1098" s="3">
        <v>8.5811518324607334</v>
      </c>
    </row>
    <row r="1099" spans="1:3">
      <c r="A1099" s="22">
        <v>2007</v>
      </c>
      <c r="B1099" s="3" t="s">
        <v>395</v>
      </c>
      <c r="C1099" s="3">
        <v>11.228977235016924</v>
      </c>
    </row>
    <row r="1100" spans="1:3">
      <c r="A1100" s="22">
        <v>2007</v>
      </c>
      <c r="B1100" s="3" t="s">
        <v>396</v>
      </c>
      <c r="C1100" s="3">
        <v>8.4798387096774199</v>
      </c>
    </row>
    <row r="1101" spans="1:3">
      <c r="A1101" s="22">
        <v>2007</v>
      </c>
      <c r="B1101" s="3" t="s">
        <v>397</v>
      </c>
      <c r="C1101" s="3">
        <v>8.5348837209302317</v>
      </c>
    </row>
    <row r="1102" spans="1:3">
      <c r="A1102" s="22">
        <v>2007</v>
      </c>
      <c r="B1102" s="3" t="s">
        <v>398</v>
      </c>
      <c r="C1102" s="3">
        <v>13.171588277213612</v>
      </c>
    </row>
    <row r="1103" spans="1:3">
      <c r="A1103" s="22">
        <v>2007</v>
      </c>
      <c r="B1103" s="3" t="s">
        <v>399</v>
      </c>
      <c r="C1103" s="3">
        <v>6.5556123100498018</v>
      </c>
    </row>
    <row r="1104" spans="1:3">
      <c r="A1104" s="22">
        <v>2007</v>
      </c>
      <c r="B1104" s="3" t="s">
        <v>400</v>
      </c>
      <c r="C1104" s="3">
        <v>8.7966657872172025</v>
      </c>
    </row>
    <row r="1105" spans="1:3">
      <c r="A1105" s="22">
        <v>2007</v>
      </c>
      <c r="B1105" s="3" t="s">
        <v>1141</v>
      </c>
      <c r="C1105" s="3">
        <v>9.9949421965317917</v>
      </c>
    </row>
    <row r="1106" spans="1:3">
      <c r="A1106" s="22">
        <v>2007</v>
      </c>
      <c r="B1106" s="3" t="s">
        <v>401</v>
      </c>
      <c r="C1106" s="3">
        <v>10.611126252990521</v>
      </c>
    </row>
    <row r="1107" spans="1:3">
      <c r="A1107" s="22">
        <v>2007</v>
      </c>
      <c r="B1107" s="3" t="s">
        <v>402</v>
      </c>
      <c r="C1107" s="3">
        <v>12.761368391292056</v>
      </c>
    </row>
    <row r="1108" spans="1:3">
      <c r="A1108" s="22">
        <v>2007</v>
      </c>
      <c r="B1108" s="3" t="s">
        <v>403</v>
      </c>
      <c r="C1108" s="3">
        <v>13.54610766656825</v>
      </c>
    </row>
    <row r="1109" spans="1:3">
      <c r="A1109" s="22">
        <v>2007</v>
      </c>
      <c r="B1109" s="3" t="s">
        <v>404</v>
      </c>
      <c r="C1109" s="3">
        <v>8.6214787311324557</v>
      </c>
    </row>
    <row r="1110" spans="1:3">
      <c r="A1110" s="22">
        <v>2007</v>
      </c>
      <c r="B1110" s="3" t="s">
        <v>405</v>
      </c>
      <c r="C1110" s="3">
        <v>11.398249638881808</v>
      </c>
    </row>
    <row r="1111" spans="1:3">
      <c r="A1111" s="22">
        <v>2007</v>
      </c>
      <c r="B1111" s="3" t="s">
        <v>406</v>
      </c>
      <c r="C1111" s="3">
        <v>5.4611136677404506</v>
      </c>
    </row>
    <row r="1112" spans="1:3">
      <c r="A1112" s="22">
        <v>2007</v>
      </c>
      <c r="B1112" s="3" t="s">
        <v>407</v>
      </c>
      <c r="C1112" s="3">
        <v>11.478590950501063</v>
      </c>
    </row>
    <row r="1113" spans="1:3">
      <c r="A1113" s="22">
        <v>2007</v>
      </c>
      <c r="B1113" s="3" t="s">
        <v>408</v>
      </c>
      <c r="C1113" s="3">
        <v>10.061602176172137</v>
      </c>
    </row>
    <row r="1114" spans="1:3">
      <c r="A1114" s="22">
        <v>2007</v>
      </c>
      <c r="B1114" s="3" t="s">
        <v>409</v>
      </c>
      <c r="C1114" s="3">
        <v>9.5698539638386642</v>
      </c>
    </row>
    <row r="1115" spans="1:3">
      <c r="A1115" s="22">
        <v>2007</v>
      </c>
      <c r="B1115" s="3" t="s">
        <v>410</v>
      </c>
      <c r="C1115" s="3">
        <v>8.1350904392764853</v>
      </c>
    </row>
    <row r="1116" spans="1:3">
      <c r="A1116" s="22">
        <v>2007</v>
      </c>
      <c r="B1116" s="3" t="s">
        <v>411</v>
      </c>
      <c r="C1116" s="3">
        <v>11.522513089005235</v>
      </c>
    </row>
    <row r="1117" spans="1:3">
      <c r="A1117" s="22">
        <v>2007</v>
      </c>
      <c r="B1117" s="3" t="s">
        <v>412</v>
      </c>
      <c r="C1117" s="3">
        <v>8.2842639593908629</v>
      </c>
    </row>
    <row r="1118" spans="1:3">
      <c r="A1118" s="22">
        <v>2007</v>
      </c>
      <c r="B1118" s="3" t="s">
        <v>413</v>
      </c>
      <c r="C1118" s="3">
        <v>6.0413024850042847</v>
      </c>
    </row>
    <row r="1119" spans="1:3">
      <c r="A1119" s="22">
        <v>2007</v>
      </c>
      <c r="B1119" s="3" t="s">
        <v>415</v>
      </c>
      <c r="C1119" s="3">
        <v>6.9970595442293559</v>
      </c>
    </row>
    <row r="1120" spans="1:3">
      <c r="A1120" s="22">
        <v>2007</v>
      </c>
      <c r="B1120" s="3" t="s">
        <v>416</v>
      </c>
      <c r="C1120" s="3">
        <v>6.7156605424321958</v>
      </c>
    </row>
    <row r="1121" spans="1:3">
      <c r="A1121" s="22">
        <v>2007</v>
      </c>
      <c r="B1121" s="3" t="s">
        <v>417</v>
      </c>
      <c r="C1121" s="3">
        <v>5.0076433121019113</v>
      </c>
    </row>
    <row r="1122" spans="1:3">
      <c r="A1122" s="22">
        <v>2007</v>
      </c>
      <c r="B1122" s="3" t="s">
        <v>419</v>
      </c>
      <c r="C1122" s="3">
        <v>7.5707519242155126</v>
      </c>
    </row>
    <row r="1123" spans="1:3">
      <c r="A1123" s="22">
        <v>2007</v>
      </c>
      <c r="B1123" s="3" t="s">
        <v>420</v>
      </c>
      <c r="C1123" s="3">
        <v>8.7664319248826299</v>
      </c>
    </row>
    <row r="1124" spans="1:3">
      <c r="A1124" s="22">
        <v>2007</v>
      </c>
      <c r="B1124" s="3" t="s">
        <v>421</v>
      </c>
      <c r="C1124" s="3">
        <v>8.1640958319658683</v>
      </c>
    </row>
    <row r="1125" spans="1:3">
      <c r="A1125" s="22">
        <v>2007</v>
      </c>
      <c r="B1125" s="3" t="s">
        <v>423</v>
      </c>
      <c r="C1125" s="3">
        <v>10.250408590056763</v>
      </c>
    </row>
    <row r="1126" spans="1:3">
      <c r="A1126" s="22">
        <v>2007</v>
      </c>
      <c r="B1126" s="3" t="s">
        <v>424</v>
      </c>
      <c r="C1126" s="3">
        <v>4.0372578241430697</v>
      </c>
    </row>
    <row r="1127" spans="1:3">
      <c r="A1127" s="22">
        <v>2007</v>
      </c>
      <c r="B1127" s="3" t="s">
        <v>425</v>
      </c>
      <c r="C1127" s="3">
        <v>4.1369539551357732</v>
      </c>
    </row>
    <row r="1128" spans="1:3">
      <c r="A1128" s="22">
        <v>2007</v>
      </c>
      <c r="B1128" s="3" t="s">
        <v>426</v>
      </c>
      <c r="C1128" s="3">
        <v>4.0143266475644701</v>
      </c>
    </row>
    <row r="1129" spans="1:3">
      <c r="A1129" s="22">
        <v>2007</v>
      </c>
      <c r="B1129" s="3" t="s">
        <v>1142</v>
      </c>
      <c r="C1129" s="3">
        <v>4.759615384615385</v>
      </c>
    </row>
    <row r="1130" spans="1:3">
      <c r="A1130" s="22">
        <v>2007</v>
      </c>
      <c r="B1130" s="3" t="s">
        <v>427</v>
      </c>
      <c r="C1130" s="3">
        <v>4.3786764705882355</v>
      </c>
    </row>
    <row r="1131" spans="1:3">
      <c r="A1131" s="22">
        <v>2007</v>
      </c>
      <c r="B1131" s="3" t="s">
        <v>428</v>
      </c>
      <c r="C1131" s="3">
        <v>4.4488448844884489</v>
      </c>
    </row>
    <row r="1132" spans="1:3">
      <c r="A1132" s="22">
        <v>2007</v>
      </c>
      <c r="B1132" s="3" t="s">
        <v>429</v>
      </c>
      <c r="C1132" s="3">
        <v>3.4285714285714284</v>
      </c>
    </row>
    <row r="1133" spans="1:3">
      <c r="A1133" s="22">
        <v>2007</v>
      </c>
      <c r="B1133" s="3" t="s">
        <v>430</v>
      </c>
      <c r="C1133" s="3">
        <v>5.2464878671775219</v>
      </c>
    </row>
    <row r="1134" spans="1:3">
      <c r="A1134" s="22">
        <v>2007</v>
      </c>
      <c r="B1134" s="3" t="s">
        <v>431</v>
      </c>
      <c r="C1134" s="3">
        <v>3.8453927025355599</v>
      </c>
    </row>
    <row r="1135" spans="1:3">
      <c r="A1135" s="22">
        <v>2007</v>
      </c>
      <c r="B1135" s="3" t="s">
        <v>432</v>
      </c>
      <c r="C1135" s="3">
        <v>3.8336861203507713</v>
      </c>
    </row>
    <row r="1136" spans="1:3">
      <c r="A1136" s="22">
        <v>2007</v>
      </c>
      <c r="B1136" s="3" t="s">
        <v>433</v>
      </c>
      <c r="C1136" s="3">
        <v>7.4502046384720328</v>
      </c>
    </row>
    <row r="1137" spans="1:3">
      <c r="A1137" s="22">
        <v>2007</v>
      </c>
      <c r="B1137" s="3" t="s">
        <v>434</v>
      </c>
      <c r="C1137" s="3">
        <v>4.0675562969140948</v>
      </c>
    </row>
    <row r="1138" spans="1:3">
      <c r="A1138" s="22">
        <v>2007</v>
      </c>
      <c r="B1138" s="3" t="s">
        <v>435</v>
      </c>
      <c r="C1138" s="3">
        <v>4.3662864385297846</v>
      </c>
    </row>
    <row r="1139" spans="1:3">
      <c r="A1139" s="22">
        <v>2007</v>
      </c>
      <c r="B1139" s="3" t="s">
        <v>436</v>
      </c>
      <c r="C1139" s="3">
        <v>4.6718092566619918</v>
      </c>
    </row>
    <row r="1140" spans="1:3">
      <c r="A1140" s="22">
        <v>2007</v>
      </c>
      <c r="B1140" s="3" t="s">
        <v>437</v>
      </c>
      <c r="C1140" s="3">
        <v>9.1284760845383754</v>
      </c>
    </row>
    <row r="1141" spans="1:3">
      <c r="A1141" s="22">
        <v>2007</v>
      </c>
      <c r="B1141" s="3" t="s">
        <v>438</v>
      </c>
      <c r="C1141" s="3">
        <v>8.5041751163068113</v>
      </c>
    </row>
    <row r="1142" spans="1:3">
      <c r="A1142" s="22">
        <v>2007</v>
      </c>
      <c r="B1142" s="3" t="s">
        <v>440</v>
      </c>
      <c r="C1142" s="3">
        <v>12.540098331587007</v>
      </c>
    </row>
    <row r="1143" spans="1:3">
      <c r="A1143" s="22">
        <v>2007</v>
      </c>
      <c r="B1143" s="3" t="s">
        <v>1172</v>
      </c>
      <c r="C1143" s="3">
        <v>11.808960270498732</v>
      </c>
    </row>
    <row r="1144" spans="1:3">
      <c r="A1144" s="22">
        <v>2007</v>
      </c>
      <c r="B1144" s="3" t="s">
        <v>441</v>
      </c>
      <c r="C1144" s="3">
        <v>14.95839258681591</v>
      </c>
    </row>
    <row r="1145" spans="1:3">
      <c r="A1145" s="22">
        <v>2007</v>
      </c>
      <c r="B1145" s="3" t="s">
        <v>442</v>
      </c>
      <c r="C1145" s="3">
        <v>11.618055555555555</v>
      </c>
    </row>
    <row r="1146" spans="1:3">
      <c r="A1146" s="22">
        <v>2007</v>
      </c>
      <c r="B1146" s="3" t="s">
        <v>1179</v>
      </c>
      <c r="C1146" s="3">
        <v>8.5565068493150687</v>
      </c>
    </row>
    <row r="1147" spans="1:3">
      <c r="A1147" s="22">
        <v>2007</v>
      </c>
      <c r="B1147" s="3" t="s">
        <v>443</v>
      </c>
      <c r="C1147" s="3">
        <v>10.590983241880469</v>
      </c>
    </row>
    <row r="1148" spans="1:3">
      <c r="A1148" s="22">
        <v>2007</v>
      </c>
      <c r="B1148" s="3" t="s">
        <v>444</v>
      </c>
      <c r="C1148" s="3">
        <v>9.396462420101388</v>
      </c>
    </row>
    <row r="1149" spans="1:3">
      <c r="A1149" s="22">
        <v>2007</v>
      </c>
      <c r="B1149" s="3" t="s">
        <v>445</v>
      </c>
      <c r="C1149" s="3">
        <v>10.435120178409186</v>
      </c>
    </row>
    <row r="1150" spans="1:3">
      <c r="A1150" s="22">
        <v>2007</v>
      </c>
      <c r="B1150" s="3" t="s">
        <v>446</v>
      </c>
      <c r="C1150" s="3">
        <v>13.839957695063287</v>
      </c>
    </row>
    <row r="1151" spans="1:3">
      <c r="A1151" s="22">
        <v>2007</v>
      </c>
      <c r="B1151" s="3" t="s">
        <v>447</v>
      </c>
      <c r="C1151" s="3">
        <v>12.069547938400397</v>
      </c>
    </row>
    <row r="1152" spans="1:3">
      <c r="A1152" s="22">
        <v>2007</v>
      </c>
      <c r="B1152" s="3" t="s">
        <v>448</v>
      </c>
      <c r="C1152" s="3">
        <v>11.074640237415309</v>
      </c>
    </row>
    <row r="1153" spans="1:3">
      <c r="A1153" s="22">
        <v>2007</v>
      </c>
      <c r="B1153" s="3" t="s">
        <v>449</v>
      </c>
      <c r="C1153" s="3">
        <v>4.6543239369326326</v>
      </c>
    </row>
    <row r="1154" spans="1:3">
      <c r="A1154" s="22">
        <v>2007</v>
      </c>
      <c r="B1154" s="3" t="s">
        <v>450</v>
      </c>
      <c r="C1154" s="3">
        <v>10.740015738736966</v>
      </c>
    </row>
    <row r="1155" spans="1:3">
      <c r="A1155" s="22">
        <v>2007</v>
      </c>
      <c r="B1155" s="3" t="s">
        <v>452</v>
      </c>
      <c r="C1155" s="3">
        <v>17.74905818334031</v>
      </c>
    </row>
    <row r="1156" spans="1:3">
      <c r="A1156" s="22">
        <v>2007</v>
      </c>
      <c r="B1156" s="3" t="s">
        <v>453</v>
      </c>
      <c r="C1156" s="3">
        <v>12.201173512154233</v>
      </c>
    </row>
    <row r="1157" spans="1:3">
      <c r="A1157" s="22">
        <v>2007</v>
      </c>
      <c r="B1157" s="3" t="s">
        <v>455</v>
      </c>
      <c r="C1157" s="3">
        <v>21.087786444455212</v>
      </c>
    </row>
    <row r="1158" spans="1:3">
      <c r="A1158" s="22">
        <v>2007</v>
      </c>
      <c r="B1158" s="3" t="s">
        <v>456</v>
      </c>
      <c r="C1158" s="3">
        <v>10.471291866028707</v>
      </c>
    </row>
    <row r="1159" spans="1:3">
      <c r="A1159" s="22">
        <v>2007</v>
      </c>
      <c r="B1159" s="3" t="s">
        <v>457</v>
      </c>
      <c r="C1159" s="3">
        <v>8.8166259168704162</v>
      </c>
    </row>
    <row r="1160" spans="1:3">
      <c r="A1160" s="22">
        <v>2007</v>
      </c>
      <c r="B1160" s="3" t="s">
        <v>458</v>
      </c>
      <c r="C1160" s="3">
        <v>10.809836663929191</v>
      </c>
    </row>
    <row r="1161" spans="1:3">
      <c r="A1161" s="22">
        <v>2007</v>
      </c>
      <c r="B1161" s="3" t="s">
        <v>460</v>
      </c>
      <c r="C1161" s="3">
        <v>8.8560087599233501</v>
      </c>
    </row>
    <row r="1162" spans="1:3">
      <c r="A1162" s="22">
        <v>2007</v>
      </c>
      <c r="B1162" s="3" t="s">
        <v>461</v>
      </c>
      <c r="C1162" s="3">
        <v>10.972422309117102</v>
      </c>
    </row>
    <row r="1163" spans="1:3">
      <c r="A1163" s="22">
        <v>2007</v>
      </c>
      <c r="B1163" s="3" t="s">
        <v>462</v>
      </c>
      <c r="C1163" s="3">
        <v>10.363532110091743</v>
      </c>
    </row>
    <row r="1164" spans="1:3">
      <c r="A1164" s="22">
        <v>2007</v>
      </c>
      <c r="B1164" s="3" t="s">
        <v>463</v>
      </c>
      <c r="C1164" s="3">
        <v>11.09531077757992</v>
      </c>
    </row>
    <row r="1165" spans="1:3">
      <c r="A1165" s="22">
        <v>2007</v>
      </c>
      <c r="B1165" s="3" t="s">
        <v>464</v>
      </c>
      <c r="C1165" s="3">
        <v>10.649225409071112</v>
      </c>
    </row>
    <row r="1166" spans="1:3">
      <c r="A1166" s="22">
        <v>2007</v>
      </c>
      <c r="B1166" s="3" t="s">
        <v>465</v>
      </c>
      <c r="C1166" s="3">
        <v>8.8621818181818188</v>
      </c>
    </row>
    <row r="1167" spans="1:3">
      <c r="A1167" s="22">
        <v>2007</v>
      </c>
      <c r="B1167" s="3" t="s">
        <v>466</v>
      </c>
      <c r="C1167" s="3">
        <v>11.209502837825264</v>
      </c>
    </row>
    <row r="1168" spans="1:3">
      <c r="A1168" s="22">
        <v>2007</v>
      </c>
      <c r="B1168" s="3" t="s">
        <v>467</v>
      </c>
      <c r="C1168" s="3">
        <v>11.706276733791512</v>
      </c>
    </row>
    <row r="1169" spans="1:3">
      <c r="A1169" s="22">
        <v>2007</v>
      </c>
      <c r="B1169" s="3" t="s">
        <v>468</v>
      </c>
      <c r="C1169" s="3">
        <v>11.154205607476635</v>
      </c>
    </row>
    <row r="1170" spans="1:3">
      <c r="A1170" s="22">
        <v>2007</v>
      </c>
      <c r="B1170" s="3" t="s">
        <v>469</v>
      </c>
      <c r="C1170" s="3">
        <v>7.2272727272727275</v>
      </c>
    </row>
    <row r="1171" spans="1:3">
      <c r="A1171" s="22">
        <v>2007</v>
      </c>
      <c r="B1171" s="3" t="s">
        <v>470</v>
      </c>
      <c r="C1171" s="3">
        <v>9.5427039448487161</v>
      </c>
    </row>
    <row r="1172" spans="1:3">
      <c r="A1172" s="22">
        <v>2007</v>
      </c>
      <c r="B1172" s="3" t="s">
        <v>471</v>
      </c>
      <c r="C1172" s="3">
        <v>13.362568784776661</v>
      </c>
    </row>
    <row r="1173" spans="1:3">
      <c r="A1173" s="22">
        <v>2007</v>
      </c>
      <c r="B1173" s="3" t="s">
        <v>472</v>
      </c>
      <c r="C1173" s="3">
        <v>9.5816679989341864</v>
      </c>
    </row>
    <row r="1174" spans="1:3">
      <c r="A1174" s="22">
        <v>2007</v>
      </c>
      <c r="B1174" s="3" t="s">
        <v>475</v>
      </c>
      <c r="C1174" s="3">
        <v>13.961099643349323</v>
      </c>
    </row>
    <row r="1175" spans="1:3">
      <c r="A1175" s="22">
        <v>2007</v>
      </c>
      <c r="B1175" s="3" t="s">
        <v>476</v>
      </c>
      <c r="C1175" s="3">
        <v>8.2716666666666665</v>
      </c>
    </row>
    <row r="1176" spans="1:3">
      <c r="A1176" s="22">
        <v>2007</v>
      </c>
      <c r="B1176" s="3" t="s">
        <v>477</v>
      </c>
      <c r="C1176" s="3">
        <v>9.1145539906103288</v>
      </c>
    </row>
    <row r="1177" spans="1:3">
      <c r="A1177" s="22">
        <v>2007</v>
      </c>
      <c r="B1177" s="3" t="s">
        <v>478</v>
      </c>
      <c r="C1177" s="3">
        <v>4.9561243144424134</v>
      </c>
    </row>
    <row r="1178" spans="1:3">
      <c r="A1178" s="22">
        <v>2007</v>
      </c>
      <c r="B1178" s="3" t="s">
        <v>479</v>
      </c>
      <c r="C1178" s="3">
        <v>7.5632895401718043</v>
      </c>
    </row>
    <row r="1179" spans="1:3">
      <c r="A1179" s="22">
        <v>2007</v>
      </c>
      <c r="B1179" s="3" t="s">
        <v>1173</v>
      </c>
      <c r="C1179" s="3">
        <v>7.1705882352941179</v>
      </c>
    </row>
    <row r="1180" spans="1:3">
      <c r="A1180" s="22">
        <v>2007</v>
      </c>
      <c r="B1180" s="3" t="s">
        <v>480</v>
      </c>
      <c r="C1180" s="3">
        <v>9.3189427312775326</v>
      </c>
    </row>
    <row r="1181" spans="1:3">
      <c r="A1181" s="22">
        <v>2007</v>
      </c>
      <c r="B1181" s="3" t="s">
        <v>481</v>
      </c>
      <c r="C1181" s="3">
        <v>6.4273504273504276</v>
      </c>
    </row>
    <row r="1182" spans="1:3">
      <c r="A1182" s="22">
        <v>2007</v>
      </c>
      <c r="B1182" s="3" t="s">
        <v>483</v>
      </c>
      <c r="C1182" s="3">
        <v>14.973825136612021</v>
      </c>
    </row>
    <row r="1183" spans="1:3">
      <c r="A1183" s="22">
        <v>2007</v>
      </c>
      <c r="B1183" s="3" t="s">
        <v>484</v>
      </c>
      <c r="C1183" s="3">
        <v>9.7115613825983313</v>
      </c>
    </row>
    <row r="1184" spans="1:3">
      <c r="A1184" s="22">
        <v>2007</v>
      </c>
      <c r="B1184" s="3" t="s">
        <v>486</v>
      </c>
      <c r="C1184" s="3">
        <v>12.445956160241874</v>
      </c>
    </row>
    <row r="1185" spans="1:3">
      <c r="A1185" s="22">
        <v>2007</v>
      </c>
      <c r="B1185" s="3" t="s">
        <v>489</v>
      </c>
      <c r="C1185" s="3">
        <v>4.3674677812608849</v>
      </c>
    </row>
    <row r="1186" spans="1:3">
      <c r="A1186" s="22">
        <v>2007</v>
      </c>
      <c r="B1186" s="3" t="s">
        <v>490</v>
      </c>
      <c r="C1186" s="3">
        <v>8.9750051642222672</v>
      </c>
    </row>
    <row r="1187" spans="1:3">
      <c r="A1187" s="22">
        <v>2007</v>
      </c>
      <c r="B1187" s="3" t="s">
        <v>491</v>
      </c>
      <c r="C1187" s="3">
        <v>11.1693080523166</v>
      </c>
    </row>
    <row r="1188" spans="1:3">
      <c r="A1188" s="22">
        <v>2007</v>
      </c>
      <c r="B1188" s="3" t="s">
        <v>492</v>
      </c>
      <c r="C1188" s="3">
        <v>6.4930069930069934</v>
      </c>
    </row>
    <row r="1189" spans="1:3">
      <c r="A1189" s="22">
        <v>2007</v>
      </c>
      <c r="B1189" s="3" t="s">
        <v>1067</v>
      </c>
      <c r="C1189" s="3">
        <v>6.3003802281368824</v>
      </c>
    </row>
    <row r="1190" spans="1:3">
      <c r="A1190" s="22">
        <v>2007</v>
      </c>
      <c r="B1190" s="3" t="s">
        <v>493</v>
      </c>
      <c r="C1190" s="3">
        <v>6.1525899464149019</v>
      </c>
    </row>
    <row r="1191" spans="1:3">
      <c r="A1191" s="22">
        <v>2007</v>
      </c>
      <c r="B1191" s="3" t="s">
        <v>494</v>
      </c>
      <c r="C1191" s="3">
        <v>9.4521147862164341</v>
      </c>
    </row>
    <row r="1192" spans="1:3">
      <c r="A1192" s="22">
        <v>2007</v>
      </c>
      <c r="B1192" s="3" t="s">
        <v>495</v>
      </c>
      <c r="C1192" s="3">
        <v>6.9224931002759886</v>
      </c>
    </row>
    <row r="1193" spans="1:3">
      <c r="A1193" s="22">
        <v>2007</v>
      </c>
      <c r="B1193" s="3" t="s">
        <v>496</v>
      </c>
      <c r="C1193" s="3">
        <v>2.729864575908767</v>
      </c>
    </row>
    <row r="1194" spans="1:3">
      <c r="A1194" s="22">
        <v>2007</v>
      </c>
      <c r="B1194" s="3" t="s">
        <v>497</v>
      </c>
      <c r="C1194" s="3">
        <v>4.2235460992907798</v>
      </c>
    </row>
    <row r="1195" spans="1:3">
      <c r="A1195" s="22">
        <v>2007</v>
      </c>
      <c r="B1195" s="3" t="s">
        <v>498</v>
      </c>
      <c r="C1195" s="3">
        <v>2.6135710178263372</v>
      </c>
    </row>
    <row r="1196" spans="1:3">
      <c r="A1196" s="22">
        <v>2007</v>
      </c>
      <c r="B1196" s="3" t="s">
        <v>499</v>
      </c>
      <c r="C1196" s="3">
        <v>2.5223425863236288</v>
      </c>
    </row>
    <row r="1197" spans="1:3">
      <c r="A1197" s="22">
        <v>2007</v>
      </c>
      <c r="B1197" s="3" t="s">
        <v>500</v>
      </c>
      <c r="C1197" s="3">
        <v>5.1104619647051734</v>
      </c>
    </row>
    <row r="1198" spans="1:3">
      <c r="A1198" s="22">
        <v>2007</v>
      </c>
      <c r="B1198" s="3" t="s">
        <v>501</v>
      </c>
      <c r="C1198" s="3">
        <v>8.0255836667821914</v>
      </c>
    </row>
    <row r="1199" spans="1:3">
      <c r="A1199" s="22">
        <v>2007</v>
      </c>
      <c r="B1199" s="3" t="s">
        <v>502</v>
      </c>
      <c r="C1199" s="3">
        <v>2.3835360149672593</v>
      </c>
    </row>
    <row r="1200" spans="1:3">
      <c r="A1200" s="22">
        <v>2007</v>
      </c>
      <c r="B1200" s="3" t="s">
        <v>503</v>
      </c>
      <c r="C1200" s="3">
        <v>2.9649561952440551</v>
      </c>
    </row>
    <row r="1201" spans="1:3">
      <c r="A1201" s="22">
        <v>2007</v>
      </c>
      <c r="B1201" s="3" t="s">
        <v>504</v>
      </c>
      <c r="C1201" s="3">
        <v>7.0008556759840275</v>
      </c>
    </row>
    <row r="1202" spans="1:3">
      <c r="A1202" s="22">
        <v>2007</v>
      </c>
      <c r="B1202" s="3" t="s">
        <v>505</v>
      </c>
      <c r="C1202" s="3">
        <v>6.3694817658349328</v>
      </c>
    </row>
    <row r="1203" spans="1:3">
      <c r="A1203" s="22">
        <v>2007</v>
      </c>
      <c r="B1203" s="3" t="s">
        <v>506</v>
      </c>
      <c r="C1203" s="3">
        <v>7.1383577052868388</v>
      </c>
    </row>
    <row r="1204" spans="1:3">
      <c r="A1204" s="22">
        <v>2007</v>
      </c>
      <c r="B1204" s="3" t="s">
        <v>507</v>
      </c>
      <c r="C1204" s="3">
        <v>5.3093681917211333</v>
      </c>
    </row>
    <row r="1205" spans="1:3">
      <c r="A1205" s="22">
        <v>2007</v>
      </c>
      <c r="B1205" s="3" t="s">
        <v>508</v>
      </c>
      <c r="C1205" s="3">
        <v>5.4658667769962763</v>
      </c>
    </row>
    <row r="1206" spans="1:3">
      <c r="A1206" s="22">
        <v>2007</v>
      </c>
      <c r="B1206" s="3" t="s">
        <v>509</v>
      </c>
      <c r="C1206" s="3">
        <v>11.083631511917035</v>
      </c>
    </row>
    <row r="1207" spans="1:3">
      <c r="A1207" s="22">
        <v>2007</v>
      </c>
      <c r="B1207" s="3" t="s">
        <v>510</v>
      </c>
      <c r="C1207" s="3">
        <v>5.7022297488004519</v>
      </c>
    </row>
    <row r="1208" spans="1:3">
      <c r="A1208" s="22">
        <v>2007</v>
      </c>
      <c r="B1208" s="3" t="s">
        <v>511</v>
      </c>
      <c r="C1208" s="3">
        <v>2.5484034465281296</v>
      </c>
    </row>
    <row r="1209" spans="1:3">
      <c r="A1209" s="22">
        <v>2007</v>
      </c>
      <c r="B1209" s="3" t="s">
        <v>512</v>
      </c>
      <c r="C1209" s="3">
        <v>1.9591002044989776</v>
      </c>
    </row>
    <row r="1210" spans="1:3">
      <c r="A1210" s="22">
        <v>2007</v>
      </c>
      <c r="B1210" s="3" t="s">
        <v>513</v>
      </c>
      <c r="C1210" s="3">
        <v>2.4945705824284303</v>
      </c>
    </row>
    <row r="1211" spans="1:3">
      <c r="A1211" s="22">
        <v>2007</v>
      </c>
      <c r="B1211" s="3" t="s">
        <v>514</v>
      </c>
      <c r="C1211" s="3">
        <v>5.4992453969212196</v>
      </c>
    </row>
    <row r="1212" spans="1:3">
      <c r="A1212" s="22">
        <v>2007</v>
      </c>
      <c r="B1212" s="3" t="s">
        <v>515</v>
      </c>
      <c r="C1212" s="3">
        <v>4.4121597737716511</v>
      </c>
    </row>
    <row r="1213" spans="1:3">
      <c r="A1213" s="22">
        <v>2007</v>
      </c>
      <c r="B1213" s="3" t="s">
        <v>516</v>
      </c>
      <c r="C1213" s="3">
        <v>2.2704343764595984</v>
      </c>
    </row>
    <row r="1214" spans="1:3">
      <c r="A1214" s="22">
        <v>2007</v>
      </c>
      <c r="B1214" s="3" t="s">
        <v>517</v>
      </c>
      <c r="C1214" s="3">
        <v>2.0238777459407831</v>
      </c>
    </row>
    <row r="1215" spans="1:3">
      <c r="A1215" s="22">
        <v>2007</v>
      </c>
      <c r="B1215" s="3" t="s">
        <v>518</v>
      </c>
      <c r="C1215" s="3">
        <v>6.3208020050125313</v>
      </c>
    </row>
    <row r="1216" spans="1:3">
      <c r="A1216" s="22">
        <v>2007</v>
      </c>
      <c r="B1216" s="3" t="s">
        <v>519</v>
      </c>
      <c r="C1216" s="3">
        <v>2.2353684210526317</v>
      </c>
    </row>
    <row r="1217" spans="1:3">
      <c r="A1217" s="22">
        <v>2007</v>
      </c>
      <c r="B1217" s="3" t="s">
        <v>520</v>
      </c>
      <c r="C1217" s="3">
        <v>2.4394319131161235</v>
      </c>
    </row>
    <row r="1218" spans="1:3">
      <c r="A1218" s="22">
        <v>2007</v>
      </c>
      <c r="B1218" s="3" t="s">
        <v>521</v>
      </c>
      <c r="C1218" s="3">
        <v>2.4976258309591644</v>
      </c>
    </row>
    <row r="1219" spans="1:3">
      <c r="A1219" s="22">
        <v>2007</v>
      </c>
      <c r="B1219" s="3" t="s">
        <v>522</v>
      </c>
      <c r="C1219" s="3">
        <v>2.0746825989544435</v>
      </c>
    </row>
    <row r="1220" spans="1:3">
      <c r="A1220" s="22">
        <v>2007</v>
      </c>
      <c r="B1220" s="3" t="s">
        <v>523</v>
      </c>
      <c r="C1220" s="3">
        <v>2.3369932432432434</v>
      </c>
    </row>
    <row r="1221" spans="1:3">
      <c r="A1221" s="22">
        <v>2007</v>
      </c>
      <c r="B1221" s="3" t="s">
        <v>524</v>
      </c>
      <c r="C1221" s="3">
        <v>2.4264295676429568</v>
      </c>
    </row>
    <row r="1222" spans="1:3">
      <c r="A1222" s="22">
        <v>2007</v>
      </c>
      <c r="B1222" s="3" t="s">
        <v>525</v>
      </c>
      <c r="C1222" s="3">
        <v>2.3275388838060382</v>
      </c>
    </row>
    <row r="1223" spans="1:3">
      <c r="A1223" s="22">
        <v>2007</v>
      </c>
      <c r="B1223" s="3" t="s">
        <v>526</v>
      </c>
      <c r="C1223" s="3">
        <v>3.6631944444444446</v>
      </c>
    </row>
    <row r="1224" spans="1:3">
      <c r="A1224" s="22">
        <v>2007</v>
      </c>
      <c r="B1224" s="3" t="s">
        <v>529</v>
      </c>
      <c r="C1224" s="3">
        <v>4.5890410958904111</v>
      </c>
    </row>
    <row r="1225" spans="1:3">
      <c r="A1225" s="22">
        <v>2007</v>
      </c>
      <c r="B1225" s="3" t="s">
        <v>530</v>
      </c>
      <c r="C1225" s="3">
        <v>2.3184121621621623</v>
      </c>
    </row>
    <row r="1226" spans="1:3">
      <c r="A1226" s="22">
        <v>2007</v>
      </c>
      <c r="B1226" s="3" t="s">
        <v>531</v>
      </c>
      <c r="C1226" s="3">
        <v>2.2672516952532908</v>
      </c>
    </row>
    <row r="1227" spans="1:3">
      <c r="A1227" s="22">
        <v>2007</v>
      </c>
      <c r="B1227" s="3" t="s">
        <v>532</v>
      </c>
      <c r="C1227" s="3">
        <v>2.2739726027397262</v>
      </c>
    </row>
    <row r="1228" spans="1:3">
      <c r="A1228" s="22">
        <v>2007</v>
      </c>
      <c r="B1228" s="3" t="s">
        <v>533</v>
      </c>
      <c r="C1228" s="3">
        <v>2.0529058116232464</v>
      </c>
    </row>
    <row r="1229" spans="1:3">
      <c r="A1229" s="22">
        <v>2007</v>
      </c>
      <c r="B1229" s="3" t="s">
        <v>534</v>
      </c>
      <c r="C1229" s="3">
        <v>3.253968253968254</v>
      </c>
    </row>
    <row r="1230" spans="1:3">
      <c r="A1230" s="22">
        <v>2007</v>
      </c>
      <c r="B1230" s="3" t="s">
        <v>535</v>
      </c>
      <c r="C1230" s="3">
        <v>4.5362595419847329</v>
      </c>
    </row>
    <row r="1231" spans="1:3">
      <c r="A1231" s="22">
        <v>2007</v>
      </c>
      <c r="B1231" s="3" t="s">
        <v>536</v>
      </c>
      <c r="C1231" s="3">
        <v>1.986146095717884</v>
      </c>
    </row>
    <row r="1232" spans="1:3">
      <c r="A1232" s="22">
        <v>2007</v>
      </c>
      <c r="B1232" s="3" t="s">
        <v>537</v>
      </c>
      <c r="C1232" s="3">
        <v>2.2377690802348336</v>
      </c>
    </row>
    <row r="1233" spans="1:3">
      <c r="A1233" s="22">
        <v>2007</v>
      </c>
      <c r="B1233" s="3" t="s">
        <v>538</v>
      </c>
      <c r="C1233" s="3">
        <v>2.2709428671573781</v>
      </c>
    </row>
    <row r="1234" spans="1:3">
      <c r="A1234" s="22">
        <v>2007</v>
      </c>
      <c r="B1234" s="3" t="s">
        <v>539</v>
      </c>
      <c r="C1234" s="3">
        <v>6.6695839311334293</v>
      </c>
    </row>
    <row r="1235" spans="1:3">
      <c r="A1235" s="22">
        <v>2007</v>
      </c>
      <c r="B1235" s="3" t="s">
        <v>540</v>
      </c>
      <c r="C1235" s="3">
        <v>9.464084811769796</v>
      </c>
    </row>
    <row r="1236" spans="1:3">
      <c r="A1236" s="22">
        <v>2007</v>
      </c>
      <c r="B1236" s="3" t="s">
        <v>541</v>
      </c>
      <c r="C1236" s="3">
        <v>7.6474224033681191</v>
      </c>
    </row>
    <row r="1237" spans="1:3">
      <c r="A1237" s="22">
        <v>2007</v>
      </c>
      <c r="B1237" s="3" t="s">
        <v>542</v>
      </c>
      <c r="C1237" s="3">
        <v>2.546162402669633</v>
      </c>
    </row>
    <row r="1238" spans="1:3">
      <c r="A1238" s="22">
        <v>2007</v>
      </c>
      <c r="B1238" s="3" t="s">
        <v>543</v>
      </c>
      <c r="C1238" s="3">
        <v>8.4717847467744161</v>
      </c>
    </row>
    <row r="1239" spans="1:3">
      <c r="A1239" s="22">
        <v>2007</v>
      </c>
      <c r="B1239" s="3" t="s">
        <v>545</v>
      </c>
      <c r="C1239" s="3">
        <v>9.2130360205831909</v>
      </c>
    </row>
    <row r="1240" spans="1:3">
      <c r="A1240" s="22">
        <v>2007</v>
      </c>
      <c r="B1240" s="3" t="s">
        <v>546</v>
      </c>
      <c r="C1240" s="3">
        <v>8.8516387726638772</v>
      </c>
    </row>
    <row r="1241" spans="1:3">
      <c r="A1241" s="22">
        <v>2007</v>
      </c>
      <c r="B1241" s="3" t="s">
        <v>547</v>
      </c>
      <c r="C1241" s="3">
        <v>11.326515433246559</v>
      </c>
    </row>
    <row r="1242" spans="1:3">
      <c r="A1242" s="22">
        <v>2007</v>
      </c>
      <c r="B1242" s="3" t="s">
        <v>548</v>
      </c>
      <c r="C1242" s="3">
        <v>5.2854291417165671</v>
      </c>
    </row>
    <row r="1243" spans="1:3">
      <c r="A1243" s="22">
        <v>2007</v>
      </c>
      <c r="B1243" s="3" t="s">
        <v>549</v>
      </c>
      <c r="C1243" s="3">
        <v>8.0006641576267441</v>
      </c>
    </row>
    <row r="1244" spans="1:3">
      <c r="A1244" s="22">
        <v>2007</v>
      </c>
      <c r="B1244" s="3" t="s">
        <v>550</v>
      </c>
      <c r="C1244" s="3">
        <v>8.9361277445109781</v>
      </c>
    </row>
    <row r="1245" spans="1:3">
      <c r="A1245" s="22">
        <v>2007</v>
      </c>
      <c r="B1245" s="3" t="s">
        <v>551</v>
      </c>
      <c r="C1245" s="3">
        <v>7.9530483531885077</v>
      </c>
    </row>
    <row r="1246" spans="1:3">
      <c r="A1246" s="22">
        <v>2007</v>
      </c>
      <c r="B1246" s="3" t="s">
        <v>552</v>
      </c>
      <c r="C1246" s="3">
        <v>13.773977669585562</v>
      </c>
    </row>
    <row r="1247" spans="1:3">
      <c r="A1247" s="22">
        <v>2007</v>
      </c>
      <c r="B1247" s="3" t="s">
        <v>553</v>
      </c>
      <c r="C1247" s="3">
        <v>8.4492868462757524</v>
      </c>
    </row>
    <row r="1248" spans="1:3">
      <c r="A1248" s="22">
        <v>2007</v>
      </c>
      <c r="B1248" s="3" t="s">
        <v>1174</v>
      </c>
      <c r="C1248" s="3">
        <v>7.5301204819277112</v>
      </c>
    </row>
    <row r="1249" spans="1:3">
      <c r="A1249" s="22">
        <v>2007</v>
      </c>
      <c r="B1249" s="3" t="s">
        <v>554</v>
      </c>
      <c r="C1249" s="3">
        <v>2.9837476099426388</v>
      </c>
    </row>
    <row r="1250" spans="1:3">
      <c r="A1250" s="22">
        <v>2007</v>
      </c>
      <c r="B1250" s="3" t="s">
        <v>555</v>
      </c>
      <c r="C1250" s="3">
        <v>8.6881923059245292</v>
      </c>
    </row>
    <row r="1251" spans="1:3">
      <c r="A1251" s="22">
        <v>2007</v>
      </c>
      <c r="B1251" s="3" t="s">
        <v>1038</v>
      </c>
      <c r="C1251" s="3">
        <v>4.8072702331961592</v>
      </c>
    </row>
    <row r="1252" spans="1:3">
      <c r="A1252" s="22">
        <v>2007</v>
      </c>
      <c r="B1252" s="3" t="s">
        <v>556</v>
      </c>
      <c r="C1252" s="3">
        <v>6.7581699346405228</v>
      </c>
    </row>
    <row r="1253" spans="1:3">
      <c r="A1253" s="22">
        <v>2007</v>
      </c>
      <c r="B1253" s="3" t="s">
        <v>1144</v>
      </c>
      <c r="C1253" s="3">
        <v>3.5959885386819486</v>
      </c>
    </row>
    <row r="1254" spans="1:3">
      <c r="A1254" s="22">
        <v>2007</v>
      </c>
      <c r="B1254" s="3" t="s">
        <v>557</v>
      </c>
      <c r="C1254" s="3">
        <v>9.9679089026915122</v>
      </c>
    </row>
    <row r="1255" spans="1:3">
      <c r="A1255" s="22">
        <v>2007</v>
      </c>
      <c r="B1255" s="3" t="s">
        <v>1146</v>
      </c>
      <c r="C1255" s="3">
        <v>4.2244897959183669</v>
      </c>
    </row>
    <row r="1256" spans="1:3">
      <c r="A1256" s="22">
        <v>2007</v>
      </c>
      <c r="B1256" s="3" t="s">
        <v>1175</v>
      </c>
      <c r="C1256" s="3">
        <v>2.9597585513078473</v>
      </c>
    </row>
    <row r="1257" spans="1:3">
      <c r="A1257" s="22">
        <v>2007</v>
      </c>
      <c r="B1257" s="3" t="s">
        <v>558</v>
      </c>
      <c r="C1257" s="3">
        <v>3.3850630455868087</v>
      </c>
    </row>
    <row r="1258" spans="1:3">
      <c r="A1258" s="22">
        <v>2007</v>
      </c>
      <c r="B1258" s="3" t="s">
        <v>559</v>
      </c>
      <c r="C1258" s="3">
        <v>7.8128463834020181</v>
      </c>
    </row>
    <row r="1259" spans="1:3">
      <c r="A1259" s="22">
        <v>2007</v>
      </c>
      <c r="B1259" s="3" t="s">
        <v>1147</v>
      </c>
      <c r="C1259" s="3">
        <v>3.8850987432675046</v>
      </c>
    </row>
    <row r="1260" spans="1:3">
      <c r="A1260" s="22">
        <v>2007</v>
      </c>
      <c r="B1260" s="3" t="s">
        <v>560</v>
      </c>
      <c r="C1260" s="3">
        <v>4.0097087378640781</v>
      </c>
    </row>
    <row r="1261" spans="1:3">
      <c r="A1261" s="22">
        <v>2007</v>
      </c>
      <c r="B1261" s="3" t="s">
        <v>1149</v>
      </c>
      <c r="C1261" s="3">
        <v>4.0934320074005548</v>
      </c>
    </row>
    <row r="1262" spans="1:3">
      <c r="A1262" s="22">
        <v>2007</v>
      </c>
      <c r="B1262" s="3" t="s">
        <v>561</v>
      </c>
      <c r="C1262" s="3">
        <v>6.1830929487179489</v>
      </c>
    </row>
    <row r="1263" spans="1:3">
      <c r="A1263" s="22">
        <v>2007</v>
      </c>
      <c r="B1263" s="3" t="s">
        <v>1150</v>
      </c>
      <c r="C1263" s="3">
        <v>4.1586879432624118</v>
      </c>
    </row>
    <row r="1264" spans="1:3">
      <c r="A1264" s="22">
        <v>2007</v>
      </c>
      <c r="B1264" s="3" t="s">
        <v>562</v>
      </c>
      <c r="C1264" s="3">
        <v>6.1206171107994392</v>
      </c>
    </row>
    <row r="1265" spans="1:3">
      <c r="A1265" s="22">
        <v>2007</v>
      </c>
      <c r="B1265" s="3" t="s">
        <v>563</v>
      </c>
      <c r="C1265" s="3">
        <v>3.9253024723829562</v>
      </c>
    </row>
    <row r="1266" spans="1:3">
      <c r="A1266" s="22">
        <v>2007</v>
      </c>
      <c r="B1266" s="3" t="s">
        <v>564</v>
      </c>
      <c r="C1266" s="3">
        <v>5.2008119925046845</v>
      </c>
    </row>
    <row r="1267" spans="1:3">
      <c r="A1267" s="22">
        <v>2007</v>
      </c>
      <c r="B1267" s="3" t="s">
        <v>1151</v>
      </c>
      <c r="C1267" s="3">
        <v>3.8666666666666667</v>
      </c>
    </row>
    <row r="1268" spans="1:3">
      <c r="A1268" s="22">
        <v>2007</v>
      </c>
      <c r="B1268" s="3" t="s">
        <v>1152</v>
      </c>
      <c r="C1268" s="3">
        <v>3.668831168831169</v>
      </c>
    </row>
    <row r="1269" spans="1:3">
      <c r="A1269" s="22">
        <v>2007</v>
      </c>
      <c r="B1269" s="3" t="s">
        <v>566</v>
      </c>
      <c r="C1269" s="3">
        <v>5.8078291814946619</v>
      </c>
    </row>
    <row r="1270" spans="1:3">
      <c r="A1270" s="22">
        <v>2007</v>
      </c>
      <c r="B1270" s="3" t="s">
        <v>1069</v>
      </c>
      <c r="C1270" s="3">
        <v>4.6547406082289804</v>
      </c>
    </row>
    <row r="1271" spans="1:3">
      <c r="A1271" s="22">
        <v>2007</v>
      </c>
      <c r="B1271" s="3" t="s">
        <v>567</v>
      </c>
      <c r="C1271" s="3">
        <v>6</v>
      </c>
    </row>
    <row r="1272" spans="1:3">
      <c r="A1272" s="22">
        <v>2007</v>
      </c>
      <c r="B1272" s="3" t="s">
        <v>568</v>
      </c>
      <c r="C1272" s="3">
        <v>8.7046191247974072</v>
      </c>
    </row>
    <row r="1273" spans="1:3">
      <c r="A1273" s="22">
        <v>2007</v>
      </c>
      <c r="B1273" s="3" t="s">
        <v>569</v>
      </c>
      <c r="C1273" s="3">
        <v>10.002365217391304</v>
      </c>
    </row>
    <row r="1274" spans="1:3">
      <c r="A1274" s="22">
        <v>2007</v>
      </c>
      <c r="B1274" s="3" t="s">
        <v>570</v>
      </c>
      <c r="C1274" s="3">
        <v>6.998392971930576</v>
      </c>
    </row>
    <row r="1275" spans="1:3">
      <c r="A1275" s="22">
        <v>2007</v>
      </c>
      <c r="B1275" s="3" t="s">
        <v>1154</v>
      </c>
      <c r="C1275" s="3">
        <v>2.52</v>
      </c>
    </row>
    <row r="1276" spans="1:3">
      <c r="A1276" s="22">
        <v>2007</v>
      </c>
      <c r="B1276" s="3" t="s">
        <v>1070</v>
      </c>
      <c r="C1276" s="3">
        <v>3.6480529022777368</v>
      </c>
    </row>
    <row r="1277" spans="1:3">
      <c r="A1277" s="22">
        <v>2007</v>
      </c>
      <c r="B1277" s="3" t="s">
        <v>1039</v>
      </c>
      <c r="C1277" s="3">
        <v>3.8689655172413793</v>
      </c>
    </row>
    <row r="1278" spans="1:3">
      <c r="A1278" s="22">
        <v>2007</v>
      </c>
      <c r="B1278" s="3" t="s">
        <v>1040</v>
      </c>
      <c r="C1278" s="3">
        <v>3.0186730234406038</v>
      </c>
    </row>
    <row r="1279" spans="1:3">
      <c r="A1279" s="22">
        <v>2007</v>
      </c>
      <c r="B1279" s="3" t="s">
        <v>571</v>
      </c>
      <c r="C1279" s="3">
        <v>3.5388760585065433</v>
      </c>
    </row>
    <row r="1280" spans="1:3">
      <c r="A1280" s="22">
        <v>2007</v>
      </c>
      <c r="B1280" s="3" t="s">
        <v>1155</v>
      </c>
      <c r="C1280" s="3">
        <v>3.6012820512820514</v>
      </c>
    </row>
    <row r="1281" spans="1:3">
      <c r="A1281" s="22">
        <v>2007</v>
      </c>
      <c r="B1281" s="3" t="s">
        <v>1176</v>
      </c>
      <c r="C1281" s="3">
        <v>4.0875912408759127</v>
      </c>
    </row>
    <row r="1282" spans="1:3">
      <c r="A1282" s="22">
        <v>2007</v>
      </c>
      <c r="B1282" s="3" t="s">
        <v>572</v>
      </c>
      <c r="C1282" s="3">
        <v>20.926829268292682</v>
      </c>
    </row>
    <row r="1283" spans="1:3">
      <c r="A1283" s="22">
        <v>2007</v>
      </c>
      <c r="B1283" s="3" t="s">
        <v>1041</v>
      </c>
      <c r="C1283" s="3">
        <v>9.8120950323974085</v>
      </c>
    </row>
    <row r="1284" spans="1:3">
      <c r="A1284" s="22">
        <v>2007</v>
      </c>
      <c r="B1284" s="3" t="s">
        <v>1180</v>
      </c>
      <c r="C1284" s="3">
        <v>5.9890410958904106</v>
      </c>
    </row>
    <row r="1285" spans="1:3">
      <c r="A1285" s="22">
        <v>2007</v>
      </c>
      <c r="B1285" s="3" t="s">
        <v>573</v>
      </c>
      <c r="C1285" s="3">
        <v>9.6511410545992682</v>
      </c>
    </row>
    <row r="1286" spans="1:3">
      <c r="A1286" s="22">
        <v>2007</v>
      </c>
      <c r="B1286" s="3" t="s">
        <v>575</v>
      </c>
      <c r="C1286" s="3">
        <v>4.3819672131147538</v>
      </c>
    </row>
    <row r="1287" spans="1:3">
      <c r="A1287" s="22">
        <v>2007</v>
      </c>
      <c r="B1287" s="3" t="s">
        <v>576</v>
      </c>
      <c r="C1287" s="3">
        <v>7.3851224105461393</v>
      </c>
    </row>
    <row r="1288" spans="1:3">
      <c r="A1288" s="22">
        <v>2007</v>
      </c>
      <c r="B1288" s="3" t="s">
        <v>577</v>
      </c>
      <c r="C1288" s="3">
        <v>14.165813715455476</v>
      </c>
    </row>
    <row r="1289" spans="1:3">
      <c r="A1289" s="22">
        <v>2007</v>
      </c>
      <c r="B1289" s="3" t="s">
        <v>578</v>
      </c>
      <c r="C1289" s="3">
        <v>17.753782148260211</v>
      </c>
    </row>
    <row r="1290" spans="1:3">
      <c r="A1290" s="22">
        <v>2007</v>
      </c>
      <c r="B1290" s="3" t="s">
        <v>579</v>
      </c>
      <c r="C1290" s="3">
        <v>9.6411764705882348</v>
      </c>
    </row>
    <row r="1291" spans="1:3">
      <c r="A1291" s="22">
        <v>2007</v>
      </c>
      <c r="B1291" s="3" t="s">
        <v>580</v>
      </c>
      <c r="C1291" s="3">
        <v>12.251366120218579</v>
      </c>
    </row>
    <row r="1292" spans="1:3">
      <c r="A1292" s="22">
        <v>2007</v>
      </c>
      <c r="B1292" s="3" t="s">
        <v>581</v>
      </c>
      <c r="C1292" s="3">
        <v>12.762645914396888</v>
      </c>
    </row>
    <row r="1293" spans="1:3">
      <c r="A1293" s="22">
        <v>2007</v>
      </c>
      <c r="B1293" s="3" t="s">
        <v>582</v>
      </c>
      <c r="C1293" s="3">
        <v>16.205714285714286</v>
      </c>
    </row>
    <row r="1294" spans="1:3">
      <c r="A1294" s="22">
        <v>2007</v>
      </c>
      <c r="B1294" s="3" t="s">
        <v>583</v>
      </c>
      <c r="C1294" s="3">
        <v>12.321739130434782</v>
      </c>
    </row>
    <row r="1295" spans="1:3">
      <c r="A1295" s="22">
        <v>2007</v>
      </c>
      <c r="B1295" s="3" t="s">
        <v>585</v>
      </c>
      <c r="C1295" s="3">
        <v>15.93006993006993</v>
      </c>
    </row>
    <row r="1296" spans="1:3">
      <c r="A1296" s="22">
        <v>2007</v>
      </c>
      <c r="B1296" s="3" t="s">
        <v>586</v>
      </c>
      <c r="C1296" s="3">
        <v>14.80370942812983</v>
      </c>
    </row>
    <row r="1297" spans="1:3">
      <c r="A1297" s="22">
        <v>2007</v>
      </c>
      <c r="B1297" s="3" t="s">
        <v>587</v>
      </c>
      <c r="C1297" s="3">
        <v>11.471380471380471</v>
      </c>
    </row>
    <row r="1298" spans="1:3">
      <c r="A1298" s="22">
        <v>2007</v>
      </c>
      <c r="B1298" s="3" t="s">
        <v>589</v>
      </c>
      <c r="C1298" s="3">
        <v>14.047904191616766</v>
      </c>
    </row>
    <row r="1299" spans="1:3">
      <c r="A1299" s="22">
        <v>2007</v>
      </c>
      <c r="B1299" s="3" t="s">
        <v>590</v>
      </c>
      <c r="C1299" s="3">
        <v>7.3966101694915256</v>
      </c>
    </row>
    <row r="1300" spans="1:3">
      <c r="A1300" s="22">
        <v>2007</v>
      </c>
      <c r="B1300" s="3" t="s">
        <v>1156</v>
      </c>
      <c r="C1300" s="3">
        <v>17.955357142857142</v>
      </c>
    </row>
    <row r="1301" spans="1:3">
      <c r="A1301" s="22">
        <v>2007</v>
      </c>
      <c r="B1301" s="3" t="s">
        <v>591</v>
      </c>
      <c r="C1301" s="3">
        <v>15.313725490196079</v>
      </c>
    </row>
    <row r="1302" spans="1:3">
      <c r="A1302" s="22">
        <v>2007</v>
      </c>
      <c r="B1302" s="3" t="s">
        <v>592</v>
      </c>
      <c r="C1302" s="3">
        <v>9.3361702127659569</v>
      </c>
    </row>
    <row r="1303" spans="1:3">
      <c r="A1303" s="22">
        <v>2007</v>
      </c>
      <c r="B1303" s="3" t="s">
        <v>593</v>
      </c>
      <c r="C1303" s="3">
        <v>10.462121212121213</v>
      </c>
    </row>
    <row r="1304" spans="1:3">
      <c r="A1304" s="22">
        <v>2007</v>
      </c>
      <c r="B1304" s="3" t="s">
        <v>594</v>
      </c>
      <c r="C1304" s="3">
        <v>8.9972056272884942</v>
      </c>
    </row>
    <row r="1305" spans="1:3">
      <c r="A1305" s="22">
        <v>2007</v>
      </c>
      <c r="B1305" s="3" t="s">
        <v>1071</v>
      </c>
      <c r="C1305" s="3">
        <v>4.3901808785529717</v>
      </c>
    </row>
    <row r="1306" spans="1:3">
      <c r="A1306" s="22">
        <v>2007</v>
      </c>
      <c r="B1306" s="3" t="s">
        <v>1042</v>
      </c>
      <c r="C1306" s="3">
        <v>5.0930026572187774</v>
      </c>
    </row>
    <row r="1307" spans="1:3">
      <c r="A1307" s="22">
        <v>2007</v>
      </c>
      <c r="B1307" s="3" t="s">
        <v>595</v>
      </c>
      <c r="C1307" s="3">
        <v>5.2115431055300654</v>
      </c>
    </row>
    <row r="1308" spans="1:3">
      <c r="A1308" s="22">
        <v>2007</v>
      </c>
      <c r="B1308" s="3" t="s">
        <v>596</v>
      </c>
      <c r="C1308" s="3">
        <v>9.5128230616302183</v>
      </c>
    </row>
    <row r="1309" spans="1:3">
      <c r="A1309" s="22">
        <v>2007</v>
      </c>
      <c r="B1309" s="3" t="s">
        <v>597</v>
      </c>
      <c r="C1309" s="3">
        <v>8.910178766873404</v>
      </c>
    </row>
    <row r="1310" spans="1:3">
      <c r="A1310" s="22">
        <v>2007</v>
      </c>
      <c r="B1310" s="3" t="s">
        <v>598</v>
      </c>
      <c r="C1310" s="3">
        <v>9.5203617125984259</v>
      </c>
    </row>
    <row r="1311" spans="1:3">
      <c r="A1311" s="22">
        <v>2007</v>
      </c>
      <c r="B1311" s="3" t="s">
        <v>599</v>
      </c>
      <c r="C1311" s="3">
        <v>7.6851532015608006</v>
      </c>
    </row>
    <row r="1312" spans="1:3">
      <c r="A1312" s="22">
        <v>2007</v>
      </c>
      <c r="B1312" s="3" t="s">
        <v>600</v>
      </c>
      <c r="C1312" s="3">
        <v>5.956646126760563</v>
      </c>
    </row>
    <row r="1313" spans="1:3">
      <c r="A1313" s="22">
        <v>2007</v>
      </c>
      <c r="B1313" s="3" t="s">
        <v>603</v>
      </c>
      <c r="C1313" s="3">
        <v>8.8196131354026086</v>
      </c>
    </row>
    <row r="1314" spans="1:3">
      <c r="A1314" s="22">
        <v>2007</v>
      </c>
      <c r="B1314" s="3" t="s">
        <v>604</v>
      </c>
      <c r="C1314" s="3">
        <v>7.2574257425742577</v>
      </c>
    </row>
    <row r="1315" spans="1:3">
      <c r="A1315" s="22">
        <v>2007</v>
      </c>
      <c r="B1315" s="3" t="s">
        <v>605</v>
      </c>
      <c r="C1315" s="3">
        <v>5.1415929203539825</v>
      </c>
    </row>
    <row r="1316" spans="1:3">
      <c r="A1316" s="22">
        <v>2007</v>
      </c>
      <c r="B1316" s="3" t="s">
        <v>606</v>
      </c>
      <c r="C1316" s="3">
        <v>6.3401015228426392</v>
      </c>
    </row>
    <row r="1317" spans="1:3">
      <c r="A1317" s="22">
        <v>2007</v>
      </c>
      <c r="B1317" s="3" t="s">
        <v>607</v>
      </c>
      <c r="C1317" s="3">
        <v>7.8573784006595222</v>
      </c>
    </row>
    <row r="1318" spans="1:3">
      <c r="A1318" s="22">
        <v>2007</v>
      </c>
      <c r="B1318" s="3" t="s">
        <v>608</v>
      </c>
      <c r="C1318" s="3">
        <v>6.4871794871794872</v>
      </c>
    </row>
    <row r="1319" spans="1:3">
      <c r="A1319" s="22">
        <v>2007</v>
      </c>
      <c r="B1319" s="3" t="s">
        <v>610</v>
      </c>
      <c r="C1319" s="3">
        <v>8.0558510638297864</v>
      </c>
    </row>
    <row r="1320" spans="1:3">
      <c r="A1320" s="22">
        <v>2007</v>
      </c>
      <c r="B1320" s="3" t="s">
        <v>611</v>
      </c>
      <c r="C1320" s="3">
        <v>13.103436619718309</v>
      </c>
    </row>
    <row r="1321" spans="1:3">
      <c r="A1321" s="22">
        <v>2007</v>
      </c>
      <c r="B1321" s="3" t="s">
        <v>613</v>
      </c>
      <c r="C1321" s="3">
        <v>10.570858468677494</v>
      </c>
    </row>
    <row r="1322" spans="1:3">
      <c r="A1322" s="22">
        <v>2007</v>
      </c>
      <c r="B1322" s="3" t="s">
        <v>614</v>
      </c>
      <c r="C1322" s="3">
        <v>5.7591549295774644</v>
      </c>
    </row>
    <row r="1323" spans="1:3">
      <c r="A1323" s="22">
        <v>2007</v>
      </c>
      <c r="B1323" s="3" t="s">
        <v>615</v>
      </c>
      <c r="C1323" s="3">
        <v>6.9869927159209153</v>
      </c>
    </row>
    <row r="1324" spans="1:3">
      <c r="A1324" s="22">
        <v>2007</v>
      </c>
      <c r="B1324" s="3" t="s">
        <v>616</v>
      </c>
      <c r="C1324" s="3">
        <v>12.911536893599674</v>
      </c>
    </row>
    <row r="1325" spans="1:3">
      <c r="A1325" s="22">
        <v>2007</v>
      </c>
      <c r="B1325" s="3" t="s">
        <v>617</v>
      </c>
      <c r="C1325" s="3">
        <v>8.1509433962264151</v>
      </c>
    </row>
    <row r="1326" spans="1:3">
      <c r="A1326" s="22">
        <v>2007</v>
      </c>
      <c r="B1326" s="3" t="s">
        <v>618</v>
      </c>
      <c r="C1326" s="3">
        <v>9.1784702549575066</v>
      </c>
    </row>
    <row r="1327" spans="1:3">
      <c r="A1327" s="22">
        <v>2007</v>
      </c>
      <c r="B1327" s="3" t="s">
        <v>619</v>
      </c>
      <c r="C1327" s="3">
        <v>9.5</v>
      </c>
    </row>
    <row r="1328" spans="1:3">
      <c r="A1328" s="22">
        <v>2007</v>
      </c>
      <c r="B1328" s="3" t="s">
        <v>621</v>
      </c>
      <c r="C1328" s="3">
        <v>17.845070422535212</v>
      </c>
    </row>
    <row r="1329" spans="1:3">
      <c r="A1329" s="22">
        <v>2007</v>
      </c>
      <c r="B1329" s="3" t="s">
        <v>623</v>
      </c>
      <c r="C1329" s="3">
        <v>14.533930170098477</v>
      </c>
    </row>
    <row r="1330" spans="1:3">
      <c r="A1330" s="22">
        <v>2007</v>
      </c>
      <c r="B1330" s="3" t="s">
        <v>624</v>
      </c>
      <c r="C1330" s="3">
        <v>15.131578947368421</v>
      </c>
    </row>
    <row r="1331" spans="1:3">
      <c r="A1331" s="22">
        <v>2007</v>
      </c>
      <c r="B1331" s="3" t="s">
        <v>625</v>
      </c>
      <c r="C1331" s="3">
        <v>10.660194174757281</v>
      </c>
    </row>
    <row r="1332" spans="1:3">
      <c r="A1332" s="22">
        <v>2007</v>
      </c>
      <c r="B1332" s="3" t="s">
        <v>626</v>
      </c>
      <c r="C1332" s="3">
        <v>8.3987538940809969</v>
      </c>
    </row>
    <row r="1333" spans="1:3">
      <c r="A1333" s="22">
        <v>2007</v>
      </c>
      <c r="B1333" s="3" t="s">
        <v>627</v>
      </c>
      <c r="C1333" s="3">
        <v>11.658300466116888</v>
      </c>
    </row>
    <row r="1334" spans="1:3">
      <c r="A1334" s="22">
        <v>2007</v>
      </c>
      <c r="B1334" s="3" t="s">
        <v>628</v>
      </c>
      <c r="C1334" s="3">
        <v>10.728323699421965</v>
      </c>
    </row>
    <row r="1335" spans="1:3">
      <c r="A1335" s="22">
        <v>2007</v>
      </c>
      <c r="B1335" s="3" t="s">
        <v>629</v>
      </c>
      <c r="C1335" s="3">
        <v>17.17221418234443</v>
      </c>
    </row>
    <row r="1336" spans="1:3">
      <c r="A1336" s="22">
        <v>2007</v>
      </c>
      <c r="B1336" s="3" t="s">
        <v>630</v>
      </c>
      <c r="C1336" s="3">
        <v>16.413145539906104</v>
      </c>
    </row>
    <row r="1337" spans="1:3">
      <c r="A1337" s="22">
        <v>2007</v>
      </c>
      <c r="B1337" s="3" t="s">
        <v>631</v>
      </c>
      <c r="C1337" s="3">
        <v>6.2167630057803471</v>
      </c>
    </row>
    <row r="1338" spans="1:3">
      <c r="A1338" s="22">
        <v>2007</v>
      </c>
      <c r="B1338" s="3" t="s">
        <v>632</v>
      </c>
      <c r="C1338" s="3">
        <v>12.25920745920746</v>
      </c>
    </row>
    <row r="1339" spans="1:3">
      <c r="A1339" s="22">
        <v>2007</v>
      </c>
      <c r="B1339" s="3" t="s">
        <v>633</v>
      </c>
      <c r="C1339" s="3">
        <v>14.549723756906078</v>
      </c>
    </row>
    <row r="1340" spans="1:3">
      <c r="A1340" s="22">
        <v>2007</v>
      </c>
      <c r="B1340" s="3" t="s">
        <v>634</v>
      </c>
      <c r="C1340" s="3">
        <v>15.347345132743364</v>
      </c>
    </row>
    <row r="1341" spans="1:3">
      <c r="A1341" s="22">
        <v>2007</v>
      </c>
      <c r="B1341" s="3" t="s">
        <v>635</v>
      </c>
      <c r="C1341" s="3">
        <v>16.394678492239468</v>
      </c>
    </row>
    <row r="1342" spans="1:3">
      <c r="A1342" s="22">
        <v>2007</v>
      </c>
      <c r="B1342" s="3" t="s">
        <v>636</v>
      </c>
      <c r="C1342" s="3">
        <v>22.882039122703024</v>
      </c>
    </row>
    <row r="1343" spans="1:3">
      <c r="A1343" s="22">
        <v>2007</v>
      </c>
      <c r="B1343" s="3" t="s">
        <v>1134</v>
      </c>
      <c r="C1343" s="3">
        <v>15.657657657657658</v>
      </c>
    </row>
    <row r="1344" spans="1:3">
      <c r="A1344" s="22">
        <v>2007</v>
      </c>
      <c r="B1344" s="3" t="s">
        <v>637</v>
      </c>
      <c r="C1344" s="3">
        <v>19.722171945701358</v>
      </c>
    </row>
    <row r="1345" spans="1:3">
      <c r="A1345" s="22">
        <v>2007</v>
      </c>
      <c r="B1345" s="3" t="s">
        <v>638</v>
      </c>
      <c r="C1345" s="3">
        <v>19.087939698492463</v>
      </c>
    </row>
    <row r="1346" spans="1:3">
      <c r="A1346" s="22">
        <v>2007</v>
      </c>
      <c r="B1346" s="3" t="s">
        <v>639</v>
      </c>
      <c r="C1346" s="3">
        <v>18.6875</v>
      </c>
    </row>
    <row r="1347" spans="1:3">
      <c r="A1347" s="22">
        <v>2007</v>
      </c>
      <c r="B1347" s="3" t="s">
        <v>640</v>
      </c>
      <c r="C1347" s="3">
        <v>19.86085150571132</v>
      </c>
    </row>
    <row r="1348" spans="1:3">
      <c r="A1348" s="22">
        <v>2007</v>
      </c>
      <c r="B1348" s="3" t="s">
        <v>641</v>
      </c>
      <c r="C1348" s="3">
        <v>21.215210355987054</v>
      </c>
    </row>
    <row r="1349" spans="1:3">
      <c r="A1349" s="22">
        <v>2007</v>
      </c>
      <c r="B1349" s="3" t="s">
        <v>642</v>
      </c>
      <c r="C1349" s="3">
        <v>16.470349309504467</v>
      </c>
    </row>
    <row r="1350" spans="1:3">
      <c r="A1350" s="22">
        <v>2007</v>
      </c>
      <c r="B1350" s="3" t="s">
        <v>643</v>
      </c>
      <c r="C1350" s="3">
        <v>28.241590819153146</v>
      </c>
    </row>
    <row r="1351" spans="1:3">
      <c r="A1351" s="22">
        <v>2007</v>
      </c>
      <c r="B1351" s="3" t="s">
        <v>644</v>
      </c>
      <c r="C1351" s="3">
        <v>20.875985858036444</v>
      </c>
    </row>
    <row r="1352" spans="1:3">
      <c r="A1352" s="22">
        <v>2007</v>
      </c>
      <c r="B1352" s="3" t="s">
        <v>645</v>
      </c>
      <c r="C1352" s="3">
        <v>21.682033606204222</v>
      </c>
    </row>
    <row r="1353" spans="1:3">
      <c r="A1353" s="22">
        <v>2007</v>
      </c>
      <c r="B1353" s="3" t="s">
        <v>647</v>
      </c>
      <c r="C1353" s="3">
        <v>44.881514762516048</v>
      </c>
    </row>
    <row r="1354" spans="1:3">
      <c r="A1354" s="22">
        <v>2007</v>
      </c>
      <c r="B1354" s="3" t="s">
        <v>648</v>
      </c>
      <c r="C1354" s="3">
        <v>26.67132867132867</v>
      </c>
    </row>
    <row r="1355" spans="1:3">
      <c r="A1355" s="22">
        <v>2007</v>
      </c>
      <c r="B1355" s="3" t="s">
        <v>649</v>
      </c>
      <c r="C1355" s="3">
        <v>18.807389162561577</v>
      </c>
    </row>
    <row r="1356" spans="1:3">
      <c r="A1356" s="22">
        <v>2007</v>
      </c>
      <c r="B1356" s="3" t="s">
        <v>650</v>
      </c>
      <c r="C1356" s="3">
        <v>15.688888888888888</v>
      </c>
    </row>
    <row r="1357" spans="1:3">
      <c r="A1357" s="22">
        <v>2007</v>
      </c>
      <c r="B1357" s="3" t="s">
        <v>651</v>
      </c>
      <c r="C1357" s="3">
        <v>18.605581395348839</v>
      </c>
    </row>
    <row r="1358" spans="1:3">
      <c r="A1358" s="22">
        <v>2007</v>
      </c>
      <c r="B1358" s="3" t="s">
        <v>652</v>
      </c>
      <c r="C1358" s="3">
        <v>22.007323107372589</v>
      </c>
    </row>
    <row r="1359" spans="1:3">
      <c r="A1359" s="22">
        <v>2007</v>
      </c>
      <c r="B1359" s="3" t="s">
        <v>653</v>
      </c>
      <c r="C1359" s="3">
        <v>16.364485981308412</v>
      </c>
    </row>
    <row r="1360" spans="1:3">
      <c r="A1360" s="22">
        <v>2007</v>
      </c>
      <c r="B1360" s="3" t="s">
        <v>654</v>
      </c>
      <c r="C1360" s="3">
        <v>31.413191811978773</v>
      </c>
    </row>
    <row r="1361" spans="1:3">
      <c r="A1361" s="22">
        <v>2007</v>
      </c>
      <c r="B1361" s="3" t="s">
        <v>655</v>
      </c>
      <c r="C1361" s="3">
        <v>20.275618374558302</v>
      </c>
    </row>
    <row r="1362" spans="1:3">
      <c r="A1362" s="22">
        <v>2007</v>
      </c>
      <c r="B1362" s="3" t="s">
        <v>656</v>
      </c>
      <c r="C1362" s="3">
        <v>14.470914127423823</v>
      </c>
    </row>
    <row r="1363" spans="1:3">
      <c r="A1363" s="22">
        <v>2007</v>
      </c>
      <c r="B1363" s="3" t="s">
        <v>658</v>
      </c>
      <c r="C1363" s="3">
        <v>16.945996275605214</v>
      </c>
    </row>
    <row r="1364" spans="1:3">
      <c r="A1364" s="22">
        <v>2007</v>
      </c>
      <c r="B1364" s="3" t="s">
        <v>659</v>
      </c>
      <c r="C1364" s="3">
        <v>14.942372881355933</v>
      </c>
    </row>
    <row r="1365" spans="1:3">
      <c r="A1365" s="22">
        <v>2007</v>
      </c>
      <c r="B1365" s="3" t="s">
        <v>660</v>
      </c>
      <c r="C1365" s="3">
        <v>21.860116166505325</v>
      </c>
    </row>
    <row r="1366" spans="1:3">
      <c r="A1366" s="22">
        <v>2007</v>
      </c>
      <c r="B1366" s="3" t="s">
        <v>661</v>
      </c>
      <c r="C1366" s="3">
        <v>17.262499999999999</v>
      </c>
    </row>
    <row r="1367" spans="1:3">
      <c r="A1367" s="22">
        <v>2007</v>
      </c>
      <c r="B1367" s="3" t="s">
        <v>662</v>
      </c>
      <c r="C1367" s="3">
        <v>9.9944735311227451</v>
      </c>
    </row>
    <row r="1368" spans="1:3">
      <c r="A1368" s="22">
        <v>2007</v>
      </c>
      <c r="B1368" s="3" t="s">
        <v>663</v>
      </c>
      <c r="C1368" s="3">
        <v>8.8128886376483884</v>
      </c>
    </row>
    <row r="1369" spans="1:3">
      <c r="A1369" s="22">
        <v>2007</v>
      </c>
      <c r="B1369" s="3" t="s">
        <v>664</v>
      </c>
      <c r="C1369" s="3">
        <v>12.468596663395486</v>
      </c>
    </row>
    <row r="1370" spans="1:3">
      <c r="A1370" s="22">
        <v>2007</v>
      </c>
      <c r="B1370" s="3" t="s">
        <v>665</v>
      </c>
      <c r="C1370" s="3">
        <v>10.853860880663689</v>
      </c>
    </row>
    <row r="1371" spans="1:3">
      <c r="A1371" s="22">
        <v>2007</v>
      </c>
      <c r="B1371" s="3" t="s">
        <v>666</v>
      </c>
      <c r="C1371" s="3">
        <v>10.422225919148229</v>
      </c>
    </row>
    <row r="1372" spans="1:3">
      <c r="A1372" s="22">
        <v>2007</v>
      </c>
      <c r="B1372" s="3" t="s">
        <v>667</v>
      </c>
      <c r="C1372" s="3">
        <v>9.6670547147846335</v>
      </c>
    </row>
    <row r="1373" spans="1:3">
      <c r="A1373" s="22">
        <v>2007</v>
      </c>
      <c r="B1373" s="3" t="s">
        <v>668</v>
      </c>
      <c r="C1373" s="3">
        <v>9.0866197183098585</v>
      </c>
    </row>
    <row r="1374" spans="1:3">
      <c r="A1374" s="22">
        <v>2007</v>
      </c>
      <c r="B1374" s="3" t="s">
        <v>669</v>
      </c>
      <c r="C1374" s="3">
        <v>8.0294117647058822</v>
      </c>
    </row>
    <row r="1375" spans="1:3">
      <c r="A1375" s="22">
        <v>2007</v>
      </c>
      <c r="B1375" s="3" t="s">
        <v>670</v>
      </c>
      <c r="C1375" s="3">
        <v>7.2802013422818792</v>
      </c>
    </row>
    <row r="1376" spans="1:3">
      <c r="A1376" s="22">
        <v>2007</v>
      </c>
      <c r="B1376" s="3" t="s">
        <v>672</v>
      </c>
      <c r="C1376" s="3">
        <v>9.0799739921976599</v>
      </c>
    </row>
    <row r="1377" spans="1:3">
      <c r="A1377" s="22">
        <v>2007</v>
      </c>
      <c r="B1377" s="3" t="s">
        <v>673</v>
      </c>
      <c r="C1377" s="3">
        <v>7.1865401207937873</v>
      </c>
    </row>
    <row r="1378" spans="1:3">
      <c r="A1378" s="22">
        <v>2007</v>
      </c>
      <c r="B1378" s="3" t="s">
        <v>675</v>
      </c>
      <c r="C1378" s="3">
        <v>6.916666666666667</v>
      </c>
    </row>
    <row r="1379" spans="1:3">
      <c r="A1379" s="22">
        <v>2007</v>
      </c>
      <c r="B1379" s="3" t="s">
        <v>676</v>
      </c>
      <c r="C1379" s="3">
        <v>9.8130582651268821</v>
      </c>
    </row>
    <row r="1380" spans="1:3">
      <c r="A1380" s="22">
        <v>2007</v>
      </c>
      <c r="B1380" s="3" t="s">
        <v>677</v>
      </c>
      <c r="C1380" s="3">
        <v>7.4102518936057775</v>
      </c>
    </row>
    <row r="1381" spans="1:3">
      <c r="A1381" s="22">
        <v>2007</v>
      </c>
      <c r="B1381" s="3" t="s">
        <v>678</v>
      </c>
      <c r="C1381" s="3">
        <v>6.0987326493663243</v>
      </c>
    </row>
    <row r="1382" spans="1:3">
      <c r="A1382" s="22">
        <v>2007</v>
      </c>
      <c r="B1382" s="3" t="s">
        <v>679</v>
      </c>
      <c r="C1382" s="3">
        <v>8.8257990210192911</v>
      </c>
    </row>
    <row r="1383" spans="1:3">
      <c r="A1383" s="22">
        <v>2007</v>
      </c>
      <c r="B1383" s="3" t="s">
        <v>681</v>
      </c>
      <c r="C1383" s="3">
        <v>18.356514721665267</v>
      </c>
    </row>
    <row r="1384" spans="1:3">
      <c r="A1384" s="22">
        <v>2007</v>
      </c>
      <c r="B1384" s="3" t="s">
        <v>682</v>
      </c>
      <c r="C1384" s="3">
        <v>7.2189300411522632</v>
      </c>
    </row>
    <row r="1385" spans="1:3">
      <c r="A1385" s="22">
        <v>2007</v>
      </c>
      <c r="B1385" s="3" t="s">
        <v>683</v>
      </c>
      <c r="C1385" s="3">
        <v>7.2397743300423132</v>
      </c>
    </row>
    <row r="1386" spans="1:3">
      <c r="A1386" s="22">
        <v>2007</v>
      </c>
      <c r="B1386" s="3" t="s">
        <v>684</v>
      </c>
      <c r="C1386" s="3">
        <v>8.8002148227712134</v>
      </c>
    </row>
    <row r="1387" spans="1:3">
      <c r="A1387" s="22">
        <v>2007</v>
      </c>
      <c r="B1387" s="3" t="s">
        <v>685</v>
      </c>
      <c r="C1387" s="3">
        <v>7.0327868852459012</v>
      </c>
    </row>
    <row r="1388" spans="1:3">
      <c r="A1388" s="22">
        <v>2007</v>
      </c>
      <c r="B1388" s="3" t="s">
        <v>686</v>
      </c>
      <c r="C1388" s="3">
        <v>7.964679652663694</v>
      </c>
    </row>
    <row r="1389" spans="1:3">
      <c r="A1389" s="22">
        <v>2007</v>
      </c>
      <c r="B1389" s="3" t="s">
        <v>687</v>
      </c>
      <c r="C1389" s="3">
        <v>8.3095344673231875</v>
      </c>
    </row>
    <row r="1390" spans="1:3">
      <c r="A1390" s="22">
        <v>2007</v>
      </c>
      <c r="B1390" s="3" t="s">
        <v>688</v>
      </c>
      <c r="C1390" s="3">
        <v>8.1577526987242397</v>
      </c>
    </row>
    <row r="1391" spans="1:3">
      <c r="A1391" s="22">
        <v>2007</v>
      </c>
      <c r="B1391" s="3" t="s">
        <v>689</v>
      </c>
      <c r="C1391" s="3">
        <v>6.1494345718901453</v>
      </c>
    </row>
    <row r="1392" spans="1:3">
      <c r="A1392" s="22">
        <v>2007</v>
      </c>
      <c r="B1392" s="3" t="s">
        <v>690</v>
      </c>
      <c r="C1392" s="3">
        <v>15.161008315643144</v>
      </c>
    </row>
    <row r="1393" spans="1:3">
      <c r="A1393" s="22">
        <v>2007</v>
      </c>
      <c r="B1393" s="3" t="s">
        <v>691</v>
      </c>
      <c r="C1393" s="3">
        <v>10.974125127029211</v>
      </c>
    </row>
    <row r="1394" spans="1:3">
      <c r="A1394" s="22">
        <v>2007</v>
      </c>
      <c r="B1394" s="3" t="s">
        <v>692</v>
      </c>
      <c r="C1394" s="3">
        <v>7.6878532382099509</v>
      </c>
    </row>
    <row r="1395" spans="1:3">
      <c r="A1395" s="22">
        <v>2007</v>
      </c>
      <c r="B1395" s="3" t="s">
        <v>693</v>
      </c>
      <c r="C1395" s="3">
        <v>11.747139944497933</v>
      </c>
    </row>
    <row r="1396" spans="1:3">
      <c r="A1396" s="22">
        <v>2007</v>
      </c>
      <c r="B1396" s="3" t="s">
        <v>694</v>
      </c>
      <c r="C1396" s="3">
        <v>5.9128898128898131</v>
      </c>
    </row>
    <row r="1397" spans="1:3">
      <c r="A1397" s="22">
        <v>2007</v>
      </c>
      <c r="B1397" s="3" t="s">
        <v>695</v>
      </c>
      <c r="C1397" s="3">
        <v>5.9602339181286546</v>
      </c>
    </row>
    <row r="1398" spans="1:3">
      <c r="A1398" s="22">
        <v>2007</v>
      </c>
      <c r="B1398" s="3" t="s">
        <v>696</v>
      </c>
      <c r="C1398" s="3">
        <v>8.1550522648083632</v>
      </c>
    </row>
    <row r="1399" spans="1:3">
      <c r="A1399" s="22">
        <v>2007</v>
      </c>
      <c r="B1399" s="3" t="s">
        <v>697</v>
      </c>
      <c r="C1399" s="3">
        <v>6.9736842105263159</v>
      </c>
    </row>
    <row r="1400" spans="1:3">
      <c r="A1400" s="22">
        <v>2007</v>
      </c>
      <c r="B1400" s="3" t="s">
        <v>698</v>
      </c>
      <c r="C1400" s="3">
        <v>6.2465753424657535</v>
      </c>
    </row>
    <row r="1401" spans="1:3">
      <c r="A1401" s="22">
        <v>2007</v>
      </c>
      <c r="B1401" s="3" t="s">
        <v>699</v>
      </c>
      <c r="C1401" s="3">
        <v>8.659544560022491</v>
      </c>
    </row>
    <row r="1402" spans="1:3">
      <c r="A1402" s="22">
        <v>2007</v>
      </c>
      <c r="B1402" s="3" t="s">
        <v>701</v>
      </c>
      <c r="C1402" s="3">
        <v>8.8502420898547456</v>
      </c>
    </row>
    <row r="1403" spans="1:3">
      <c r="A1403" s="22">
        <v>2007</v>
      </c>
      <c r="B1403" s="3" t="s">
        <v>702</v>
      </c>
      <c r="C1403" s="3">
        <v>6.3854907539118066</v>
      </c>
    </row>
    <row r="1404" spans="1:3">
      <c r="A1404" s="22">
        <v>2007</v>
      </c>
      <c r="B1404" s="3" t="s">
        <v>703</v>
      </c>
      <c r="C1404" s="3">
        <v>7.1078610603290677</v>
      </c>
    </row>
    <row r="1405" spans="1:3">
      <c r="A1405" s="22">
        <v>2007</v>
      </c>
      <c r="B1405" s="3" t="s">
        <v>704</v>
      </c>
      <c r="C1405" s="3">
        <v>8.1730880648899191</v>
      </c>
    </row>
    <row r="1406" spans="1:3">
      <c r="A1406" s="22">
        <v>2007</v>
      </c>
      <c r="B1406" s="3" t="s">
        <v>705</v>
      </c>
      <c r="C1406" s="3">
        <v>5.3889292196007261</v>
      </c>
    </row>
    <row r="1407" spans="1:3">
      <c r="A1407" s="22">
        <v>2007</v>
      </c>
      <c r="B1407" s="3" t="s">
        <v>706</v>
      </c>
      <c r="C1407" s="3">
        <v>6.5880905511811028</v>
      </c>
    </row>
    <row r="1408" spans="1:3">
      <c r="A1408" s="22">
        <v>2007</v>
      </c>
      <c r="B1408" s="3" t="s">
        <v>707</v>
      </c>
      <c r="C1408" s="3">
        <v>7.9462260187648788</v>
      </c>
    </row>
    <row r="1409" spans="1:3">
      <c r="A1409" s="22">
        <v>2007</v>
      </c>
      <c r="B1409" s="3" t="s">
        <v>708</v>
      </c>
      <c r="C1409" s="3">
        <v>9.1574604319790769</v>
      </c>
    </row>
    <row r="1410" spans="1:3">
      <c r="A1410" s="22">
        <v>2007</v>
      </c>
      <c r="B1410" s="3" t="s">
        <v>709</v>
      </c>
      <c r="C1410" s="3">
        <v>7.9015748031496065</v>
      </c>
    </row>
    <row r="1411" spans="1:3">
      <c r="A1411" s="22">
        <v>2007</v>
      </c>
      <c r="B1411" s="3" t="s">
        <v>710</v>
      </c>
      <c r="C1411" s="3">
        <v>6.539748953974895</v>
      </c>
    </row>
    <row r="1412" spans="1:3">
      <c r="A1412" s="22">
        <v>2007</v>
      </c>
      <c r="B1412" s="3" t="s">
        <v>712</v>
      </c>
      <c r="C1412" s="3">
        <v>6.4955752212389379</v>
      </c>
    </row>
    <row r="1413" spans="1:3">
      <c r="A1413" s="22">
        <v>2007</v>
      </c>
      <c r="B1413" s="3" t="s">
        <v>713</v>
      </c>
      <c r="C1413" s="3">
        <v>9.5008189262966329</v>
      </c>
    </row>
    <row r="1414" spans="1:3">
      <c r="A1414" s="22">
        <v>2007</v>
      </c>
      <c r="B1414" s="3" t="s">
        <v>714</v>
      </c>
      <c r="C1414" s="3">
        <v>8.0862226277372269</v>
      </c>
    </row>
    <row r="1415" spans="1:3">
      <c r="A1415" s="22">
        <v>2007</v>
      </c>
      <c r="B1415" s="3" t="s">
        <v>715</v>
      </c>
      <c r="C1415" s="3">
        <v>11.808856088560885</v>
      </c>
    </row>
    <row r="1416" spans="1:3">
      <c r="A1416" s="22">
        <v>2007</v>
      </c>
      <c r="B1416" s="3" t="s">
        <v>716</v>
      </c>
      <c r="C1416" s="3">
        <v>8.3864857947274132</v>
      </c>
    </row>
    <row r="1417" spans="1:3">
      <c r="A1417" s="22">
        <v>2007</v>
      </c>
      <c r="B1417" s="3" t="s">
        <v>717</v>
      </c>
      <c r="C1417" s="3">
        <v>6</v>
      </c>
    </row>
    <row r="1418" spans="1:3">
      <c r="A1418" s="22">
        <v>2007</v>
      </c>
      <c r="B1418" s="3" t="s">
        <v>718</v>
      </c>
      <c r="C1418" s="3">
        <v>7.6108597285067869</v>
      </c>
    </row>
    <row r="1419" spans="1:3">
      <c r="A1419" s="22">
        <v>2007</v>
      </c>
      <c r="B1419" s="3" t="s">
        <v>719</v>
      </c>
      <c r="C1419" s="3">
        <v>6.8146250582207735</v>
      </c>
    </row>
    <row r="1420" spans="1:3">
      <c r="A1420" s="22">
        <v>2007</v>
      </c>
      <c r="B1420" s="3" t="s">
        <v>720</v>
      </c>
      <c r="C1420" s="3">
        <v>6.0921237693389596</v>
      </c>
    </row>
    <row r="1421" spans="1:3">
      <c r="A1421" s="22">
        <v>2007</v>
      </c>
      <c r="B1421" s="3" t="s">
        <v>721</v>
      </c>
      <c r="C1421" s="3">
        <v>5.8007380073800734</v>
      </c>
    </row>
    <row r="1422" spans="1:3">
      <c r="A1422" s="22">
        <v>2007</v>
      </c>
      <c r="B1422" s="3" t="s">
        <v>722</v>
      </c>
      <c r="C1422" s="3">
        <v>7.4543209876543211</v>
      </c>
    </row>
    <row r="1423" spans="1:3">
      <c r="A1423" s="22">
        <v>2007</v>
      </c>
      <c r="B1423" s="3" t="s">
        <v>723</v>
      </c>
      <c r="C1423" s="3">
        <v>7.655400927766733</v>
      </c>
    </row>
    <row r="1424" spans="1:3">
      <c r="A1424" s="22">
        <v>2007</v>
      </c>
      <c r="B1424" s="3" t="s">
        <v>724</v>
      </c>
      <c r="C1424" s="3">
        <v>10.887240356083087</v>
      </c>
    </row>
    <row r="1425" spans="1:3">
      <c r="A1425" s="22">
        <v>2007</v>
      </c>
      <c r="B1425" s="3" t="s">
        <v>725</v>
      </c>
      <c r="C1425" s="3">
        <v>5.9429590017825316</v>
      </c>
    </row>
    <row r="1426" spans="1:3">
      <c r="A1426" s="22">
        <v>2007</v>
      </c>
      <c r="B1426" s="3" t="s">
        <v>726</v>
      </c>
      <c r="C1426" s="3">
        <v>12.024613679982588</v>
      </c>
    </row>
    <row r="1427" spans="1:3">
      <c r="A1427" s="22">
        <v>2007</v>
      </c>
      <c r="B1427" s="3" t="s">
        <v>727</v>
      </c>
      <c r="C1427" s="3">
        <v>9.1257575757575751</v>
      </c>
    </row>
    <row r="1428" spans="1:3">
      <c r="A1428" s="22">
        <v>2007</v>
      </c>
      <c r="B1428" s="3" t="s">
        <v>731</v>
      </c>
      <c r="C1428" s="3">
        <v>11.489611217335883</v>
      </c>
    </row>
    <row r="1429" spans="1:3">
      <c r="A1429" s="22">
        <v>2007</v>
      </c>
      <c r="B1429" s="3" t="s">
        <v>732</v>
      </c>
      <c r="C1429" s="3">
        <v>11.378970284097093</v>
      </c>
    </row>
    <row r="1430" spans="1:3">
      <c r="A1430" s="22">
        <v>2007</v>
      </c>
      <c r="B1430" s="3" t="s">
        <v>733</v>
      </c>
      <c r="C1430" s="3">
        <v>6.4228070175438594</v>
      </c>
    </row>
    <row r="1431" spans="1:3">
      <c r="A1431" s="22">
        <v>2007</v>
      </c>
      <c r="B1431" s="3" t="s">
        <v>734</v>
      </c>
      <c r="C1431" s="3">
        <v>8.8555280819498403</v>
      </c>
    </row>
    <row r="1432" spans="1:3">
      <c r="A1432" s="22">
        <v>2007</v>
      </c>
      <c r="B1432" s="3" t="s">
        <v>736</v>
      </c>
      <c r="C1432" s="3">
        <v>6.1618374558303888</v>
      </c>
    </row>
    <row r="1433" spans="1:3">
      <c r="A1433" s="22">
        <v>2007</v>
      </c>
      <c r="B1433" s="3" t="s">
        <v>737</v>
      </c>
      <c r="C1433" s="3">
        <v>10.697278911564625</v>
      </c>
    </row>
    <row r="1434" spans="1:3">
      <c r="A1434" s="22">
        <v>2007</v>
      </c>
      <c r="B1434" s="3" t="s">
        <v>738</v>
      </c>
      <c r="C1434" s="3">
        <v>7.6165413533834583</v>
      </c>
    </row>
    <row r="1435" spans="1:3">
      <c r="A1435" s="22">
        <v>2007</v>
      </c>
      <c r="B1435" s="3" t="s">
        <v>741</v>
      </c>
      <c r="C1435" s="3">
        <v>17.018851047546161</v>
      </c>
    </row>
    <row r="1436" spans="1:3">
      <c r="A1436" s="22">
        <v>2007</v>
      </c>
      <c r="B1436" s="3" t="s">
        <v>742</v>
      </c>
      <c r="C1436" s="3">
        <v>11.332936326156664</v>
      </c>
    </row>
    <row r="1437" spans="1:3">
      <c r="A1437" s="22">
        <v>2007</v>
      </c>
      <c r="B1437" s="3" t="s">
        <v>743</v>
      </c>
      <c r="C1437" s="3">
        <v>8.9326424870466319</v>
      </c>
    </row>
    <row r="1438" spans="1:3">
      <c r="A1438" s="22">
        <v>2007</v>
      </c>
      <c r="B1438" s="3" t="s">
        <v>744</v>
      </c>
      <c r="C1438" s="3">
        <v>9.340875062385626</v>
      </c>
    </row>
    <row r="1439" spans="1:3">
      <c r="A1439" s="22">
        <v>2007</v>
      </c>
      <c r="B1439" s="3" t="s">
        <v>746</v>
      </c>
      <c r="C1439" s="3">
        <v>7.6651376146788994</v>
      </c>
    </row>
    <row r="1440" spans="1:3">
      <c r="A1440" s="22">
        <v>2007</v>
      </c>
      <c r="B1440" s="3" t="s">
        <v>747</v>
      </c>
      <c r="C1440" s="3">
        <v>7.6334296724470132</v>
      </c>
    </row>
    <row r="1441" spans="1:3">
      <c r="A1441" s="22">
        <v>2007</v>
      </c>
      <c r="B1441" s="3" t="s">
        <v>748</v>
      </c>
      <c r="C1441" s="3">
        <v>7.2222222222222223</v>
      </c>
    </row>
    <row r="1442" spans="1:3">
      <c r="A1442" s="22">
        <v>2007</v>
      </c>
      <c r="B1442" s="3" t="s">
        <v>749</v>
      </c>
      <c r="C1442" s="3">
        <v>6.4192265992049151</v>
      </c>
    </row>
    <row r="1443" spans="1:3">
      <c r="A1443" s="22">
        <v>2007</v>
      </c>
      <c r="B1443" s="3" t="s">
        <v>750</v>
      </c>
      <c r="C1443" s="3">
        <v>6.9991319444444446</v>
      </c>
    </row>
    <row r="1444" spans="1:3">
      <c r="A1444" s="22">
        <v>2007</v>
      </c>
      <c r="B1444" s="3" t="s">
        <v>751</v>
      </c>
      <c r="C1444" s="3">
        <v>8.1608760790468722</v>
      </c>
    </row>
    <row r="1445" spans="1:3">
      <c r="A1445" s="22">
        <v>2007</v>
      </c>
      <c r="B1445" s="3" t="s">
        <v>752</v>
      </c>
      <c r="C1445" s="3">
        <v>11.329094721813233</v>
      </c>
    </row>
    <row r="1446" spans="1:3">
      <c r="A1446" s="22">
        <v>2007</v>
      </c>
      <c r="B1446" s="3" t="s">
        <v>753</v>
      </c>
      <c r="C1446" s="3">
        <v>7.7516838528938425</v>
      </c>
    </row>
    <row r="1447" spans="1:3">
      <c r="A1447" s="22">
        <v>2007</v>
      </c>
      <c r="B1447" s="3" t="s">
        <v>754</v>
      </c>
      <c r="C1447" s="3">
        <v>9.7277607361963199</v>
      </c>
    </row>
    <row r="1448" spans="1:3">
      <c r="A1448" s="22">
        <v>2007</v>
      </c>
      <c r="B1448" s="3" t="s">
        <v>756</v>
      </c>
      <c r="C1448" s="3">
        <v>8.945504087193461</v>
      </c>
    </row>
    <row r="1449" spans="1:3">
      <c r="A1449" s="22">
        <v>2007</v>
      </c>
      <c r="B1449" s="3" t="s">
        <v>757</v>
      </c>
      <c r="C1449" s="3">
        <v>13.107420189818809</v>
      </c>
    </row>
    <row r="1450" spans="1:3">
      <c r="A1450" s="22">
        <v>2007</v>
      </c>
      <c r="B1450" s="3" t="s">
        <v>759</v>
      </c>
      <c r="C1450" s="3">
        <v>7.671217292377702</v>
      </c>
    </row>
    <row r="1451" spans="1:3">
      <c r="A1451" s="22">
        <v>2007</v>
      </c>
      <c r="B1451" s="3" t="s">
        <v>761</v>
      </c>
      <c r="C1451" s="3">
        <v>9.3261455525606465</v>
      </c>
    </row>
    <row r="1452" spans="1:3">
      <c r="A1452" s="22">
        <v>2007</v>
      </c>
      <c r="B1452" s="3" t="s">
        <v>762</v>
      </c>
      <c r="C1452" s="3">
        <v>9.4868065268065269</v>
      </c>
    </row>
    <row r="1453" spans="1:3">
      <c r="A1453" s="22">
        <v>2007</v>
      </c>
      <c r="B1453" s="3" t="s">
        <v>764</v>
      </c>
      <c r="C1453" s="3">
        <v>8.6105769230769234</v>
      </c>
    </row>
    <row r="1454" spans="1:3">
      <c r="A1454" s="22">
        <v>2007</v>
      </c>
      <c r="B1454" s="3" t="s">
        <v>766</v>
      </c>
      <c r="C1454" s="3">
        <v>8.0154639175257731</v>
      </c>
    </row>
    <row r="1455" spans="1:3">
      <c r="A1455" s="22">
        <v>2007</v>
      </c>
      <c r="B1455" s="3" t="s">
        <v>767</v>
      </c>
      <c r="C1455" s="3">
        <v>8.7114357965720703</v>
      </c>
    </row>
    <row r="1456" spans="1:3">
      <c r="A1456" s="22">
        <v>2007</v>
      </c>
      <c r="B1456" s="3" t="s">
        <v>768</v>
      </c>
      <c r="C1456" s="3">
        <v>9.1954887218045105</v>
      </c>
    </row>
    <row r="1457" spans="1:3">
      <c r="A1457" s="22">
        <v>2007</v>
      </c>
      <c r="B1457" s="3" t="s">
        <v>769</v>
      </c>
      <c r="C1457" s="3">
        <v>7.9113288118563174</v>
      </c>
    </row>
    <row r="1458" spans="1:3">
      <c r="A1458" s="22">
        <v>2007</v>
      </c>
      <c r="B1458" s="3" t="s">
        <v>771</v>
      </c>
      <c r="C1458" s="3">
        <v>8.81</v>
      </c>
    </row>
    <row r="1459" spans="1:3">
      <c r="A1459" s="22">
        <v>2007</v>
      </c>
      <c r="B1459" s="3" t="s">
        <v>774</v>
      </c>
      <c r="C1459" s="3">
        <v>7.8169934640522873</v>
      </c>
    </row>
    <row r="1460" spans="1:3">
      <c r="A1460" s="22">
        <v>2007</v>
      </c>
      <c r="B1460" s="3" t="s">
        <v>775</v>
      </c>
      <c r="C1460" s="3">
        <v>7.7950747581354438</v>
      </c>
    </row>
    <row r="1461" spans="1:3">
      <c r="A1461" s="22">
        <v>2007</v>
      </c>
      <c r="B1461" s="3" t="s">
        <v>777</v>
      </c>
      <c r="C1461" s="3">
        <v>7.4857142857142858</v>
      </c>
    </row>
    <row r="1462" spans="1:3">
      <c r="A1462" s="22">
        <v>2007</v>
      </c>
      <c r="B1462" s="3" t="s">
        <v>781</v>
      </c>
      <c r="C1462" s="3">
        <v>7.2431941923774952</v>
      </c>
    </row>
    <row r="1463" spans="1:3">
      <c r="A1463" s="22">
        <v>2007</v>
      </c>
      <c r="B1463" s="3" t="s">
        <v>782</v>
      </c>
      <c r="C1463" s="3">
        <v>7.7955862068965516</v>
      </c>
    </row>
    <row r="1464" spans="1:3">
      <c r="A1464" s="22">
        <v>2007</v>
      </c>
      <c r="B1464" s="3" t="s">
        <v>783</v>
      </c>
      <c r="C1464" s="3">
        <v>10.776942355889725</v>
      </c>
    </row>
    <row r="1465" spans="1:3">
      <c r="A1465" s="22">
        <v>2007</v>
      </c>
      <c r="B1465" s="3" t="s">
        <v>784</v>
      </c>
      <c r="C1465" s="3">
        <v>9.6443148688046652</v>
      </c>
    </row>
    <row r="1466" spans="1:3">
      <c r="A1466" s="22">
        <v>2007</v>
      </c>
      <c r="B1466" s="3" t="s">
        <v>785</v>
      </c>
      <c r="C1466" s="3">
        <v>5.8647798742138368</v>
      </c>
    </row>
    <row r="1467" spans="1:3">
      <c r="A1467" s="22">
        <v>2007</v>
      </c>
      <c r="B1467" s="3" t="s">
        <v>786</v>
      </c>
      <c r="C1467" s="3">
        <v>7.9638826185101577</v>
      </c>
    </row>
    <row r="1468" spans="1:3">
      <c r="A1468" s="22">
        <v>2007</v>
      </c>
      <c r="B1468" s="3" t="s">
        <v>787</v>
      </c>
      <c r="C1468" s="3">
        <v>7.5459263103269327</v>
      </c>
    </row>
    <row r="1469" spans="1:3">
      <c r="A1469" s="22">
        <v>2007</v>
      </c>
      <c r="B1469" s="3" t="s">
        <v>790</v>
      </c>
      <c r="C1469" s="3">
        <v>9.7110976624555558</v>
      </c>
    </row>
    <row r="1470" spans="1:3">
      <c r="A1470" s="22">
        <v>2007</v>
      </c>
      <c r="B1470" s="3" t="s">
        <v>791</v>
      </c>
      <c r="C1470" s="3">
        <v>7.5812591508052707</v>
      </c>
    </row>
    <row r="1471" spans="1:3">
      <c r="A1471" s="22">
        <v>2007</v>
      </c>
      <c r="B1471" s="3" t="s">
        <v>792</v>
      </c>
      <c r="C1471" s="3">
        <v>8.9392922843848073</v>
      </c>
    </row>
    <row r="1472" spans="1:3">
      <c r="A1472" s="22">
        <v>2007</v>
      </c>
      <c r="B1472" s="3" t="s">
        <v>1110</v>
      </c>
      <c r="C1472" s="3">
        <v>7.1415094339622645</v>
      </c>
    </row>
    <row r="1473" spans="1:3">
      <c r="A1473" s="22">
        <v>2007</v>
      </c>
      <c r="B1473" s="3" t="s">
        <v>1050</v>
      </c>
      <c r="C1473" s="3">
        <v>6.3596256684491976</v>
      </c>
    </row>
    <row r="1474" spans="1:3">
      <c r="A1474" s="22">
        <v>2007</v>
      </c>
      <c r="B1474" s="3" t="s">
        <v>793</v>
      </c>
      <c r="C1474" s="3">
        <v>10.042540724247042</v>
      </c>
    </row>
    <row r="1475" spans="1:3">
      <c r="A1475" s="22">
        <v>2007</v>
      </c>
      <c r="B1475" s="3" t="s">
        <v>794</v>
      </c>
      <c r="C1475" s="3">
        <v>8.3715925394548059</v>
      </c>
    </row>
    <row r="1476" spans="1:3">
      <c r="A1476" s="22">
        <v>2007</v>
      </c>
      <c r="B1476" s="3" t="s">
        <v>795</v>
      </c>
      <c r="C1476" s="3">
        <v>9.1214382632293081</v>
      </c>
    </row>
    <row r="1477" spans="1:3">
      <c r="A1477" s="22">
        <v>2007</v>
      </c>
      <c r="B1477" s="3" t="s">
        <v>796</v>
      </c>
      <c r="C1477" s="3">
        <v>9.0878057685286606</v>
      </c>
    </row>
    <row r="1478" spans="1:3">
      <c r="A1478" s="22">
        <v>2007</v>
      </c>
      <c r="B1478" s="3" t="s">
        <v>797</v>
      </c>
      <c r="C1478" s="3">
        <v>12.827762458806914</v>
      </c>
    </row>
    <row r="1479" spans="1:3">
      <c r="A1479" s="22">
        <v>2007</v>
      </c>
      <c r="B1479" s="3" t="s">
        <v>798</v>
      </c>
      <c r="C1479" s="3">
        <v>6.233033524121014</v>
      </c>
    </row>
    <row r="1480" spans="1:3">
      <c r="A1480" s="22">
        <v>2007</v>
      </c>
      <c r="B1480" s="3" t="s">
        <v>799</v>
      </c>
      <c r="C1480" s="3">
        <v>7.9918136020151129</v>
      </c>
    </row>
    <row r="1481" spans="1:3">
      <c r="A1481" s="22">
        <v>2007</v>
      </c>
      <c r="B1481" s="3" t="s">
        <v>800</v>
      </c>
      <c r="C1481" s="3">
        <v>11.027779664470556</v>
      </c>
    </row>
    <row r="1482" spans="1:3">
      <c r="A1482" s="22">
        <v>2007</v>
      </c>
      <c r="B1482" s="3" t="s">
        <v>801</v>
      </c>
      <c r="C1482" s="3">
        <v>8.3323456790123451</v>
      </c>
    </row>
    <row r="1483" spans="1:3">
      <c r="A1483" s="22">
        <v>2007</v>
      </c>
      <c r="B1483" s="3" t="s">
        <v>802</v>
      </c>
      <c r="C1483" s="3">
        <v>6.7732962447844232</v>
      </c>
    </row>
    <row r="1484" spans="1:3">
      <c r="A1484" s="22">
        <v>2007</v>
      </c>
      <c r="B1484" s="3" t="s">
        <v>803</v>
      </c>
      <c r="C1484" s="3">
        <v>10.177906976744186</v>
      </c>
    </row>
    <row r="1485" spans="1:3">
      <c r="A1485" s="22">
        <v>2007</v>
      </c>
      <c r="B1485" s="3" t="s">
        <v>804</v>
      </c>
      <c r="C1485" s="3">
        <v>12.956938325991189</v>
      </c>
    </row>
    <row r="1486" spans="1:3">
      <c r="A1486" s="22">
        <v>2007</v>
      </c>
      <c r="B1486" s="3" t="s">
        <v>805</v>
      </c>
      <c r="C1486" s="3">
        <v>10.676616915422885</v>
      </c>
    </row>
    <row r="1487" spans="1:3">
      <c r="A1487" s="22">
        <v>2007</v>
      </c>
      <c r="B1487" s="3" t="s">
        <v>806</v>
      </c>
      <c r="C1487" s="3">
        <v>15.051972749105524</v>
      </c>
    </row>
    <row r="1488" spans="1:3">
      <c r="A1488" s="22">
        <v>2007</v>
      </c>
      <c r="B1488" s="3" t="s">
        <v>807</v>
      </c>
      <c r="C1488" s="3">
        <v>10.485531075304177</v>
      </c>
    </row>
    <row r="1489" spans="1:3">
      <c r="A1489" s="22">
        <v>2007</v>
      </c>
      <c r="B1489" s="3" t="s">
        <v>808</v>
      </c>
      <c r="C1489" s="3">
        <v>11.121239187664536</v>
      </c>
    </row>
    <row r="1490" spans="1:3">
      <c r="A1490" s="22">
        <v>2007</v>
      </c>
      <c r="B1490" s="3" t="s">
        <v>1159</v>
      </c>
      <c r="C1490" s="3">
        <v>7.5307517084282463</v>
      </c>
    </row>
    <row r="1491" spans="1:3">
      <c r="A1491" s="22">
        <v>2007</v>
      </c>
      <c r="B1491" s="3" t="s">
        <v>809</v>
      </c>
      <c r="C1491" s="3">
        <v>9.8791946308724832</v>
      </c>
    </row>
    <row r="1492" spans="1:3">
      <c r="A1492" s="22">
        <v>2007</v>
      </c>
      <c r="B1492" s="3" t="s">
        <v>810</v>
      </c>
      <c r="C1492" s="3">
        <v>13.622101895151365</v>
      </c>
    </row>
    <row r="1493" spans="1:3">
      <c r="A1493" s="22">
        <v>2007</v>
      </c>
      <c r="B1493" s="3" t="s">
        <v>1181</v>
      </c>
      <c r="C1493" s="3">
        <v>6.8899082568807337</v>
      </c>
    </row>
    <row r="1494" spans="1:3">
      <c r="A1494" s="22">
        <v>2007</v>
      </c>
      <c r="B1494" s="3" t="s">
        <v>813</v>
      </c>
      <c r="C1494" s="3">
        <v>10.7909731740748</v>
      </c>
    </row>
    <row r="1495" spans="1:3">
      <c r="A1495" s="22">
        <v>2007</v>
      </c>
      <c r="B1495" s="3" t="s">
        <v>814</v>
      </c>
      <c r="C1495" s="3">
        <v>9.2275132275132279</v>
      </c>
    </row>
    <row r="1496" spans="1:3">
      <c r="A1496" s="22">
        <v>2007</v>
      </c>
      <c r="B1496" s="3" t="s">
        <v>816</v>
      </c>
      <c r="C1496" s="3">
        <v>12.669642857142858</v>
      </c>
    </row>
    <row r="1497" spans="1:3">
      <c r="A1497" s="22">
        <v>2007</v>
      </c>
      <c r="B1497" s="3" t="s">
        <v>817</v>
      </c>
      <c r="C1497" s="3">
        <v>9.436317780580076</v>
      </c>
    </row>
    <row r="1498" spans="1:3">
      <c r="A1498" s="22">
        <v>2007</v>
      </c>
      <c r="B1498" s="3" t="s">
        <v>818</v>
      </c>
      <c r="C1498" s="3">
        <v>10.889802631578947</v>
      </c>
    </row>
    <row r="1499" spans="1:3">
      <c r="A1499" s="22">
        <v>2007</v>
      </c>
      <c r="B1499" s="3" t="s">
        <v>819</v>
      </c>
      <c r="C1499" s="3">
        <v>10.249169815641819</v>
      </c>
    </row>
    <row r="1500" spans="1:3">
      <c r="A1500" s="22">
        <v>2007</v>
      </c>
      <c r="B1500" s="3" t="s">
        <v>820</v>
      </c>
      <c r="C1500" s="3">
        <v>7.5976207137858642</v>
      </c>
    </row>
    <row r="1501" spans="1:3">
      <c r="A1501" s="22">
        <v>2007</v>
      </c>
      <c r="B1501" s="3" t="s">
        <v>821</v>
      </c>
      <c r="C1501" s="3">
        <v>10.759454503781802</v>
      </c>
    </row>
    <row r="1502" spans="1:3">
      <c r="A1502" s="22">
        <v>2007</v>
      </c>
      <c r="B1502" s="3" t="s">
        <v>822</v>
      </c>
      <c r="C1502" s="3">
        <v>11.186517844029961</v>
      </c>
    </row>
    <row r="1503" spans="1:3">
      <c r="A1503" s="22">
        <v>2007</v>
      </c>
      <c r="B1503" s="3" t="s">
        <v>823</v>
      </c>
      <c r="C1503" s="3">
        <v>18.889963724304717</v>
      </c>
    </row>
    <row r="1504" spans="1:3">
      <c r="A1504" s="22">
        <v>2007</v>
      </c>
      <c r="B1504" s="3" t="s">
        <v>824</v>
      </c>
      <c r="C1504" s="3">
        <v>11.203870910066154</v>
      </c>
    </row>
    <row r="1505" spans="1:3">
      <c r="A1505" s="22">
        <v>2007</v>
      </c>
      <c r="B1505" s="3" t="s">
        <v>825</v>
      </c>
      <c r="C1505" s="3">
        <v>11.772025431425977</v>
      </c>
    </row>
    <row r="1506" spans="1:3">
      <c r="A1506" s="22">
        <v>2007</v>
      </c>
      <c r="B1506" s="3" t="s">
        <v>826</v>
      </c>
      <c r="C1506" s="3">
        <v>9.4834905660377355</v>
      </c>
    </row>
    <row r="1507" spans="1:3">
      <c r="A1507" s="22">
        <v>2007</v>
      </c>
      <c r="B1507" s="3" t="s">
        <v>828</v>
      </c>
      <c r="C1507" s="3">
        <v>8.9561933534743208</v>
      </c>
    </row>
    <row r="1508" spans="1:3">
      <c r="A1508" s="22">
        <v>2007</v>
      </c>
      <c r="B1508" s="3" t="s">
        <v>829</v>
      </c>
      <c r="C1508" s="3">
        <v>8.0353982300884947</v>
      </c>
    </row>
    <row r="1509" spans="1:3">
      <c r="A1509" s="22">
        <v>2007</v>
      </c>
      <c r="B1509" s="3" t="s">
        <v>830</v>
      </c>
      <c r="C1509" s="3">
        <v>4.9971198156682028</v>
      </c>
    </row>
    <row r="1510" spans="1:3">
      <c r="A1510" s="22">
        <v>2007</v>
      </c>
      <c r="B1510" s="3" t="s">
        <v>831</v>
      </c>
      <c r="C1510" s="3">
        <v>10.469411548137694</v>
      </c>
    </row>
    <row r="1511" spans="1:3">
      <c r="A1511" s="22">
        <v>2007</v>
      </c>
      <c r="B1511" s="3" t="s">
        <v>832</v>
      </c>
      <c r="C1511" s="3">
        <v>4.9557021677662583</v>
      </c>
    </row>
    <row r="1512" spans="1:3">
      <c r="A1512" s="22">
        <v>2007</v>
      </c>
      <c r="B1512" s="3" t="s">
        <v>833</v>
      </c>
      <c r="C1512" s="3">
        <v>19.815535851966075</v>
      </c>
    </row>
    <row r="1513" spans="1:3">
      <c r="A1513" s="22">
        <v>2007</v>
      </c>
      <c r="B1513" s="3" t="s">
        <v>834</v>
      </c>
      <c r="C1513" s="3">
        <v>8.5487106017191969</v>
      </c>
    </row>
    <row r="1514" spans="1:3">
      <c r="A1514" s="22">
        <v>2007</v>
      </c>
      <c r="B1514" s="3" t="s">
        <v>835</v>
      </c>
      <c r="C1514" s="3">
        <v>6.8496634255796556</v>
      </c>
    </row>
    <row r="1515" spans="1:3">
      <c r="A1515" s="22">
        <v>2007</v>
      </c>
      <c r="B1515" s="3" t="s">
        <v>836</v>
      </c>
      <c r="C1515" s="3">
        <v>5.7033520635535746</v>
      </c>
    </row>
    <row r="1516" spans="1:3">
      <c r="A1516" s="22">
        <v>2007</v>
      </c>
      <c r="B1516" s="3" t="s">
        <v>837</v>
      </c>
      <c r="C1516" s="3">
        <v>4.6158886158886157</v>
      </c>
    </row>
    <row r="1517" spans="1:3">
      <c r="A1517" s="22">
        <v>2007</v>
      </c>
      <c r="B1517" s="3" t="s">
        <v>838</v>
      </c>
      <c r="C1517" s="3">
        <v>5.9258121868433813</v>
      </c>
    </row>
    <row r="1518" spans="1:3">
      <c r="A1518" s="22">
        <v>2007</v>
      </c>
      <c r="B1518" s="3" t="s">
        <v>839</v>
      </c>
      <c r="C1518" s="3">
        <v>6.4531040042999193</v>
      </c>
    </row>
    <row r="1519" spans="1:3">
      <c r="A1519" s="22">
        <v>2007</v>
      </c>
      <c r="B1519" s="3" t="s">
        <v>840</v>
      </c>
      <c r="C1519" s="3">
        <v>10.328571841656306</v>
      </c>
    </row>
    <row r="1520" spans="1:3">
      <c r="A1520" s="22">
        <v>2007</v>
      </c>
      <c r="B1520" s="3" t="s">
        <v>841</v>
      </c>
      <c r="C1520" s="3">
        <v>5.0861372812920589</v>
      </c>
    </row>
    <row r="1521" spans="1:3">
      <c r="A1521" s="22">
        <v>2007</v>
      </c>
      <c r="B1521" s="3" t="s">
        <v>843</v>
      </c>
      <c r="C1521" s="3">
        <v>4.5248618784530388</v>
      </c>
    </row>
    <row r="1522" spans="1:3">
      <c r="A1522" s="22">
        <v>2007</v>
      </c>
      <c r="B1522" s="3" t="s">
        <v>844</v>
      </c>
      <c r="C1522" s="3">
        <v>10.36320947325439</v>
      </c>
    </row>
    <row r="1523" spans="1:3">
      <c r="A1523" s="22">
        <v>2007</v>
      </c>
      <c r="B1523" s="3" t="s">
        <v>845</v>
      </c>
      <c r="C1523" s="3">
        <v>3.8488888888888888</v>
      </c>
    </row>
    <row r="1524" spans="1:3">
      <c r="A1524" s="22">
        <v>2007</v>
      </c>
      <c r="B1524" s="3" t="s">
        <v>846</v>
      </c>
      <c r="C1524" s="3">
        <v>4.5828928399807785</v>
      </c>
    </row>
    <row r="1525" spans="1:3">
      <c r="A1525" s="22">
        <v>2007</v>
      </c>
      <c r="B1525" s="3" t="s">
        <v>847</v>
      </c>
      <c r="C1525" s="3">
        <v>5.5575690607734805</v>
      </c>
    </row>
    <row r="1526" spans="1:3">
      <c r="A1526" s="22">
        <v>2007</v>
      </c>
      <c r="B1526" s="3" t="s">
        <v>848</v>
      </c>
      <c r="C1526" s="3">
        <v>7.9967790829859799</v>
      </c>
    </row>
    <row r="1527" spans="1:3">
      <c r="A1527" s="22">
        <v>2007</v>
      </c>
      <c r="B1527" s="3" t="s">
        <v>849</v>
      </c>
      <c r="C1527" s="3">
        <v>6.862567811934901</v>
      </c>
    </row>
    <row r="1528" spans="1:3">
      <c r="A1528" s="22">
        <v>2007</v>
      </c>
      <c r="B1528" s="3" t="s">
        <v>850</v>
      </c>
      <c r="C1528" s="3">
        <v>4.473389355742297</v>
      </c>
    </row>
    <row r="1529" spans="1:3">
      <c r="A1529" s="22">
        <v>2007</v>
      </c>
      <c r="B1529" s="3" t="s">
        <v>851</v>
      </c>
      <c r="C1529" s="3">
        <v>10.163437655240934</v>
      </c>
    </row>
    <row r="1530" spans="1:3">
      <c r="A1530" s="22">
        <v>2007</v>
      </c>
      <c r="B1530" s="3" t="s">
        <v>852</v>
      </c>
      <c r="C1530" s="3">
        <v>5.5255941499085921</v>
      </c>
    </row>
    <row r="1531" spans="1:3">
      <c r="A1531" s="22">
        <v>2007</v>
      </c>
      <c r="B1531" s="3" t="s">
        <v>853</v>
      </c>
      <c r="C1531" s="3">
        <v>12.371057576164274</v>
      </c>
    </row>
    <row r="1532" spans="1:3">
      <c r="A1532" s="22">
        <v>2007</v>
      </c>
      <c r="B1532" s="3" t="s">
        <v>854</v>
      </c>
      <c r="C1532" s="3">
        <v>4.4383999999999997</v>
      </c>
    </row>
    <row r="1533" spans="1:3">
      <c r="A1533" s="22">
        <v>2007</v>
      </c>
      <c r="B1533" s="3" t="s">
        <v>855</v>
      </c>
      <c r="C1533" s="3">
        <v>9.6743648960739037</v>
      </c>
    </row>
    <row r="1534" spans="1:3">
      <c r="A1534" s="22">
        <v>2007</v>
      </c>
      <c r="B1534" s="3" t="s">
        <v>856</v>
      </c>
      <c r="C1534" s="3">
        <v>9.7873303167420822</v>
      </c>
    </row>
    <row r="1535" spans="1:3">
      <c r="A1535" s="22">
        <v>2007</v>
      </c>
      <c r="B1535" s="3" t="s">
        <v>857</v>
      </c>
      <c r="C1535" s="3">
        <v>5.6964285714285712</v>
      </c>
    </row>
    <row r="1536" spans="1:3">
      <c r="A1536" s="22">
        <v>2007</v>
      </c>
      <c r="B1536" s="3" t="s">
        <v>858</v>
      </c>
      <c r="C1536" s="3">
        <v>8.8000000000000007</v>
      </c>
    </row>
    <row r="1537" spans="1:3">
      <c r="A1537" s="22">
        <v>2007</v>
      </c>
      <c r="B1537" s="3" t="s">
        <v>859</v>
      </c>
      <c r="C1537" s="3">
        <v>5.4524590163934423</v>
      </c>
    </row>
    <row r="1538" spans="1:3">
      <c r="A1538" s="22">
        <v>2007</v>
      </c>
      <c r="B1538" s="3" t="s">
        <v>860</v>
      </c>
      <c r="C1538" s="3">
        <v>10.969997637609261</v>
      </c>
    </row>
    <row r="1539" spans="1:3">
      <c r="A1539" s="22">
        <v>2007</v>
      </c>
      <c r="B1539" s="3" t="s">
        <v>861</v>
      </c>
      <c r="C1539" s="3">
        <v>5.7146341463414636</v>
      </c>
    </row>
    <row r="1540" spans="1:3">
      <c r="A1540" s="22">
        <v>2007</v>
      </c>
      <c r="B1540" s="3" t="s">
        <v>862</v>
      </c>
      <c r="C1540" s="3">
        <v>5.9396782841823059</v>
      </c>
    </row>
    <row r="1541" spans="1:3">
      <c r="A1541" s="22">
        <v>2007</v>
      </c>
      <c r="B1541" s="3" t="s">
        <v>863</v>
      </c>
      <c r="C1541" s="3">
        <v>8.2222222222222214</v>
      </c>
    </row>
    <row r="1542" spans="1:3">
      <c r="A1542" s="22">
        <v>2007</v>
      </c>
      <c r="B1542" s="3" t="s">
        <v>864</v>
      </c>
      <c r="C1542" s="3">
        <v>11.670759843645724</v>
      </c>
    </row>
    <row r="1543" spans="1:3">
      <c r="A1543" s="22">
        <v>2007</v>
      </c>
      <c r="B1543" s="3" t="s">
        <v>866</v>
      </c>
      <c r="C1543" s="3">
        <v>7.4295580110497239</v>
      </c>
    </row>
    <row r="1544" spans="1:3">
      <c r="A1544" s="22">
        <v>2007</v>
      </c>
      <c r="B1544" s="3" t="s">
        <v>867</v>
      </c>
      <c r="C1544" s="3">
        <v>5.8381696428571432</v>
      </c>
    </row>
    <row r="1545" spans="1:3">
      <c r="A1545" s="22">
        <v>2007</v>
      </c>
      <c r="B1545" s="3" t="s">
        <v>868</v>
      </c>
      <c r="C1545" s="3">
        <v>11.37721011072011</v>
      </c>
    </row>
    <row r="1546" spans="1:3">
      <c r="A1546" s="22">
        <v>2007</v>
      </c>
      <c r="B1546" s="3" t="s">
        <v>869</v>
      </c>
      <c r="C1546" s="3">
        <v>6.2837510105092971</v>
      </c>
    </row>
    <row r="1547" spans="1:3">
      <c r="A1547" s="22">
        <v>2007</v>
      </c>
      <c r="B1547" s="3" t="s">
        <v>871</v>
      </c>
      <c r="C1547" s="3">
        <v>11.554041943000538</v>
      </c>
    </row>
    <row r="1548" spans="1:3">
      <c r="A1548" s="22">
        <v>2007</v>
      </c>
      <c r="B1548" s="3" t="s">
        <v>872</v>
      </c>
      <c r="C1548" s="3">
        <v>11.092127878996219</v>
      </c>
    </row>
    <row r="1549" spans="1:3">
      <c r="A1549" s="22">
        <v>2007</v>
      </c>
      <c r="B1549" s="3" t="s">
        <v>874</v>
      </c>
      <c r="C1549" s="3">
        <v>14.97668004012036</v>
      </c>
    </row>
    <row r="1550" spans="1:3">
      <c r="A1550" s="22">
        <v>2007</v>
      </c>
      <c r="B1550" s="3" t="s">
        <v>875</v>
      </c>
      <c r="C1550" s="3">
        <v>8.6260162601626025</v>
      </c>
    </row>
    <row r="1551" spans="1:3">
      <c r="A1551" s="22">
        <v>2007</v>
      </c>
      <c r="B1551" s="3" t="s">
        <v>876</v>
      </c>
      <c r="C1551" s="3">
        <v>13.64490603363007</v>
      </c>
    </row>
    <row r="1552" spans="1:3">
      <c r="A1552" s="22">
        <v>2007</v>
      </c>
      <c r="B1552" s="3" t="s">
        <v>878</v>
      </c>
      <c r="C1552" s="3">
        <v>10.129476584022038</v>
      </c>
    </row>
    <row r="1553" spans="1:3">
      <c r="A1553" s="22">
        <v>2007</v>
      </c>
      <c r="B1553" s="3" t="s">
        <v>879</v>
      </c>
      <c r="C1553" s="3">
        <v>9.9447236180904515</v>
      </c>
    </row>
    <row r="1554" spans="1:3">
      <c r="A1554" s="22">
        <v>2007</v>
      </c>
      <c r="B1554" s="3" t="s">
        <v>880</v>
      </c>
      <c r="C1554" s="3">
        <v>11.562157606405394</v>
      </c>
    </row>
    <row r="1555" spans="1:3">
      <c r="A1555" s="22">
        <v>2007</v>
      </c>
      <c r="B1555" s="3" t="s">
        <v>881</v>
      </c>
      <c r="C1555" s="3">
        <v>11.668067226890756</v>
      </c>
    </row>
    <row r="1556" spans="1:3">
      <c r="A1556" s="22">
        <v>2007</v>
      </c>
      <c r="B1556" s="3" t="s">
        <v>882</v>
      </c>
      <c r="C1556" s="3">
        <v>11.560344827586206</v>
      </c>
    </row>
    <row r="1557" spans="1:3">
      <c r="A1557" s="22">
        <v>2007</v>
      </c>
      <c r="B1557" s="3" t="s">
        <v>883</v>
      </c>
      <c r="C1557" s="3">
        <v>14.260497925311203</v>
      </c>
    </row>
    <row r="1558" spans="1:3">
      <c r="A1558" s="22">
        <v>2007</v>
      </c>
      <c r="B1558" s="3" t="s">
        <v>885</v>
      </c>
      <c r="C1558" s="3">
        <v>11.883968284664475</v>
      </c>
    </row>
    <row r="1559" spans="1:3">
      <c r="A1559" s="22">
        <v>2007</v>
      </c>
      <c r="B1559" s="3" t="s">
        <v>1052</v>
      </c>
      <c r="C1559" s="3">
        <v>11.805429864253394</v>
      </c>
    </row>
    <row r="1560" spans="1:3">
      <c r="A1560" s="22">
        <v>2007</v>
      </c>
      <c r="B1560" s="3" t="s">
        <v>886</v>
      </c>
      <c r="C1560" s="3">
        <v>10.873965231788079</v>
      </c>
    </row>
    <row r="1561" spans="1:3">
      <c r="A1561" s="22">
        <v>2007</v>
      </c>
      <c r="B1561" s="3" t="s">
        <v>889</v>
      </c>
      <c r="C1561" s="3">
        <v>11.180887372013652</v>
      </c>
    </row>
    <row r="1562" spans="1:3">
      <c r="A1562" s="22">
        <v>2007</v>
      </c>
      <c r="B1562" s="3" t="s">
        <v>890</v>
      </c>
      <c r="C1562" s="3">
        <v>11.592208868628264</v>
      </c>
    </row>
    <row r="1563" spans="1:3">
      <c r="A1563" s="22">
        <v>2007</v>
      </c>
      <c r="B1563" s="3" t="s">
        <v>891</v>
      </c>
      <c r="C1563" s="3">
        <v>14.5625</v>
      </c>
    </row>
    <row r="1564" spans="1:3">
      <c r="A1564" s="22">
        <v>2007</v>
      </c>
      <c r="B1564" s="3" t="s">
        <v>892</v>
      </c>
      <c r="C1564" s="3">
        <v>11.137988826815642</v>
      </c>
    </row>
    <row r="1565" spans="1:3">
      <c r="A1565" s="22">
        <v>2007</v>
      </c>
      <c r="B1565" s="3" t="s">
        <v>893</v>
      </c>
      <c r="C1565" s="3">
        <v>14.126262626262626</v>
      </c>
    </row>
    <row r="1566" spans="1:3">
      <c r="A1566" s="22">
        <v>2007</v>
      </c>
      <c r="B1566" s="3" t="s">
        <v>894</v>
      </c>
      <c r="C1566" s="3">
        <v>9.6080229226361027</v>
      </c>
    </row>
    <row r="1567" spans="1:3">
      <c r="A1567" s="22">
        <v>2007</v>
      </c>
      <c r="B1567" s="3" t="s">
        <v>1178</v>
      </c>
      <c r="C1567" s="3">
        <v>9.695081967213115</v>
      </c>
    </row>
    <row r="1568" spans="1:3">
      <c r="A1568" s="22">
        <v>2007</v>
      </c>
      <c r="B1568" s="3" t="s">
        <v>895</v>
      </c>
      <c r="C1568" s="3">
        <v>12.026424442609414</v>
      </c>
    </row>
    <row r="1569" spans="1:3">
      <c r="A1569" s="22">
        <v>2007</v>
      </c>
      <c r="B1569" s="3" t="s">
        <v>896</v>
      </c>
      <c r="C1569" s="3">
        <v>11.655172413793103</v>
      </c>
    </row>
    <row r="1570" spans="1:3">
      <c r="A1570" s="22">
        <v>2007</v>
      </c>
      <c r="B1570" s="3" t="s">
        <v>897</v>
      </c>
      <c r="C1570" s="3">
        <v>12.120689655172415</v>
      </c>
    </row>
    <row r="1571" spans="1:3">
      <c r="A1571" s="22">
        <v>2007</v>
      </c>
      <c r="B1571" s="3" t="s">
        <v>899</v>
      </c>
      <c r="C1571" s="3">
        <v>9.277580071174377</v>
      </c>
    </row>
    <row r="1572" spans="1:3">
      <c r="A1572" s="22">
        <v>2007</v>
      </c>
      <c r="B1572" s="3" t="s">
        <v>1082</v>
      </c>
      <c r="C1572" s="3">
        <v>13.361607142857142</v>
      </c>
    </row>
    <row r="1573" spans="1:3">
      <c r="A1573" s="22">
        <v>2007</v>
      </c>
      <c r="B1573" s="3" t="s">
        <v>900</v>
      </c>
      <c r="C1573" s="3">
        <v>11.459074733096086</v>
      </c>
    </row>
    <row r="1574" spans="1:3">
      <c r="A1574" s="22">
        <v>2007</v>
      </c>
      <c r="B1574" s="3" t="s">
        <v>901</v>
      </c>
      <c r="C1574" s="3">
        <v>11.302425106990015</v>
      </c>
    </row>
    <row r="1575" spans="1:3">
      <c r="A1575" s="22">
        <v>2007</v>
      </c>
      <c r="B1575" s="3" t="s">
        <v>902</v>
      </c>
      <c r="C1575" s="3">
        <v>9.8240257131378055</v>
      </c>
    </row>
    <row r="1576" spans="1:3">
      <c r="A1576" s="22">
        <v>2007</v>
      </c>
      <c r="B1576" s="3" t="s">
        <v>903</v>
      </c>
      <c r="C1576" s="3">
        <v>11.863782051282051</v>
      </c>
    </row>
    <row r="1577" spans="1:3">
      <c r="A1577" s="22">
        <v>2007</v>
      </c>
      <c r="B1577" s="3" t="s">
        <v>904</v>
      </c>
      <c r="C1577" s="3">
        <v>11.660380373981141</v>
      </c>
    </row>
    <row r="1578" spans="1:3">
      <c r="A1578" s="22">
        <v>2007</v>
      </c>
      <c r="B1578" s="3" t="s">
        <v>905</v>
      </c>
      <c r="C1578" s="3">
        <v>7.9520255863539449</v>
      </c>
    </row>
    <row r="1579" spans="1:3">
      <c r="A1579" s="22">
        <v>2007</v>
      </c>
      <c r="B1579" s="3" t="s">
        <v>906</v>
      </c>
      <c r="C1579" s="3">
        <v>8.6490919742237846</v>
      </c>
    </row>
    <row r="1580" spans="1:3">
      <c r="A1580" s="22">
        <v>2007</v>
      </c>
      <c r="B1580" s="3" t="s">
        <v>907</v>
      </c>
      <c r="C1580" s="3">
        <v>8.8770226537216832</v>
      </c>
    </row>
    <row r="1581" spans="1:3">
      <c r="A1581" s="22">
        <v>2007</v>
      </c>
      <c r="B1581" s="3" t="s">
        <v>908</v>
      </c>
      <c r="C1581" s="3">
        <v>10.184683684794672</v>
      </c>
    </row>
    <row r="1582" spans="1:3">
      <c r="A1582" s="22">
        <v>2007</v>
      </c>
      <c r="B1582" s="3" t="s">
        <v>909</v>
      </c>
      <c r="C1582" s="3">
        <v>7.6190476190476186</v>
      </c>
    </row>
    <row r="1583" spans="1:3">
      <c r="A1583" s="22">
        <v>2007</v>
      </c>
      <c r="B1583" s="3" t="s">
        <v>910</v>
      </c>
      <c r="C1583" s="3">
        <v>7.0838709677419356</v>
      </c>
    </row>
    <row r="1584" spans="1:3">
      <c r="A1584" s="22">
        <v>2007</v>
      </c>
      <c r="B1584" s="3" t="s">
        <v>1055</v>
      </c>
      <c r="C1584" s="3">
        <v>7.690763052208835</v>
      </c>
    </row>
    <row r="1585" spans="1:3">
      <c r="A1585" s="22">
        <v>2007</v>
      </c>
      <c r="B1585" s="3" t="s">
        <v>911</v>
      </c>
      <c r="C1585" s="3">
        <v>5.4576566125290027</v>
      </c>
    </row>
    <row r="1586" spans="1:3">
      <c r="A1586" s="22">
        <v>2007</v>
      </c>
      <c r="B1586" s="3" t="s">
        <v>912</v>
      </c>
      <c r="C1586" s="3">
        <v>4.9111405835543769</v>
      </c>
    </row>
    <row r="1587" spans="1:3">
      <c r="A1587" s="22">
        <v>2007</v>
      </c>
      <c r="B1587" s="3" t="s">
        <v>1164</v>
      </c>
      <c r="C1587" s="3">
        <v>4.047808764940239</v>
      </c>
    </row>
    <row r="1588" spans="1:3">
      <c r="A1588" s="22">
        <v>2007</v>
      </c>
      <c r="B1588" s="3" t="s">
        <v>1083</v>
      </c>
      <c r="C1588" s="3">
        <v>4.4941176470588236</v>
      </c>
    </row>
    <row r="1589" spans="1:3">
      <c r="A1589" s="22">
        <v>2007</v>
      </c>
      <c r="B1589" s="3" t="s">
        <v>913</v>
      </c>
      <c r="C1589" s="3">
        <v>3.3609271523178808</v>
      </c>
    </row>
    <row r="1590" spans="1:3">
      <c r="A1590" s="22">
        <v>2007</v>
      </c>
      <c r="B1590" s="3" t="s">
        <v>915</v>
      </c>
      <c r="C1590" s="3">
        <v>15.385654008438818</v>
      </c>
    </row>
    <row r="1591" spans="1:3">
      <c r="A1591" s="22">
        <v>2007</v>
      </c>
      <c r="B1591" s="3" t="s">
        <v>916</v>
      </c>
      <c r="C1591" s="3">
        <v>15.167689161554192</v>
      </c>
    </row>
    <row r="1592" spans="1:3">
      <c r="A1592" s="22">
        <v>2007</v>
      </c>
      <c r="B1592" s="3" t="s">
        <v>917</v>
      </c>
      <c r="C1592" s="3">
        <v>14.484510532837671</v>
      </c>
    </row>
    <row r="1593" spans="1:3">
      <c r="A1593" s="22">
        <v>2007</v>
      </c>
      <c r="B1593" s="3" t="s">
        <v>918</v>
      </c>
      <c r="C1593" s="3">
        <v>15.711267605633802</v>
      </c>
    </row>
    <row r="1594" spans="1:3">
      <c r="A1594" s="22">
        <v>2007</v>
      </c>
      <c r="B1594" s="3" t="s">
        <v>919</v>
      </c>
      <c r="C1594" s="3">
        <v>13.76923076923077</v>
      </c>
    </row>
    <row r="1595" spans="1:3">
      <c r="A1595" s="22">
        <v>2007</v>
      </c>
      <c r="B1595" s="3" t="s">
        <v>921</v>
      </c>
      <c r="C1595" s="3">
        <v>20.984047402005469</v>
      </c>
    </row>
    <row r="1596" spans="1:3">
      <c r="A1596" s="22">
        <v>2007</v>
      </c>
      <c r="B1596" s="3" t="s">
        <v>922</v>
      </c>
      <c r="C1596" s="3">
        <v>14.90947666195191</v>
      </c>
    </row>
    <row r="1597" spans="1:3">
      <c r="A1597" s="22">
        <v>2007</v>
      </c>
      <c r="B1597" s="3" t="s">
        <v>923</v>
      </c>
      <c r="C1597" s="3">
        <v>16.341935483870969</v>
      </c>
    </row>
    <row r="1598" spans="1:3">
      <c r="A1598" s="22">
        <v>2007</v>
      </c>
      <c r="B1598" s="3" t="s">
        <v>924</v>
      </c>
      <c r="C1598" s="3">
        <v>19.963696369636963</v>
      </c>
    </row>
    <row r="1599" spans="1:3">
      <c r="A1599" s="22">
        <v>2007</v>
      </c>
      <c r="B1599" s="3" t="s">
        <v>926</v>
      </c>
      <c r="C1599" s="3">
        <v>14.351627906976745</v>
      </c>
    </row>
    <row r="1600" spans="1:3">
      <c r="A1600" s="22">
        <v>2007</v>
      </c>
      <c r="B1600" s="3" t="s">
        <v>928</v>
      </c>
      <c r="C1600" s="3">
        <v>12.048543689320388</v>
      </c>
    </row>
    <row r="1601" spans="1:3">
      <c r="A1601" s="22">
        <v>2007</v>
      </c>
      <c r="B1601" s="3" t="s">
        <v>929</v>
      </c>
      <c r="C1601" s="3">
        <v>14.765690376569038</v>
      </c>
    </row>
    <row r="1602" spans="1:3">
      <c r="A1602" s="22">
        <v>2007</v>
      </c>
      <c r="B1602" s="3" t="s">
        <v>930</v>
      </c>
      <c r="C1602" s="3">
        <v>15.856347438752785</v>
      </c>
    </row>
    <row r="1603" spans="1:3">
      <c r="A1603" s="22">
        <v>2007</v>
      </c>
      <c r="B1603" s="3" t="s">
        <v>931</v>
      </c>
      <c r="C1603" s="3">
        <v>13.55045871559633</v>
      </c>
    </row>
    <row r="1604" spans="1:3">
      <c r="A1604" s="22">
        <v>2007</v>
      </c>
      <c r="B1604" s="3" t="s">
        <v>932</v>
      </c>
      <c r="C1604" s="3">
        <v>16.865194211728866</v>
      </c>
    </row>
    <row r="1605" spans="1:3">
      <c r="A1605" s="22">
        <v>2007</v>
      </c>
      <c r="B1605" s="3" t="s">
        <v>933</v>
      </c>
      <c r="C1605" s="3">
        <v>12.075898801597869</v>
      </c>
    </row>
    <row r="1606" spans="1:3">
      <c r="A1606" s="22">
        <v>2007</v>
      </c>
      <c r="B1606" s="3" t="s">
        <v>934</v>
      </c>
      <c r="C1606" s="3">
        <v>14.566132264529058</v>
      </c>
    </row>
    <row r="1607" spans="1:3">
      <c r="A1607" s="22">
        <v>2007</v>
      </c>
      <c r="B1607" s="3" t="s">
        <v>1165</v>
      </c>
      <c r="C1607" s="3">
        <v>15.911143481427532</v>
      </c>
    </row>
    <row r="1608" spans="1:3">
      <c r="A1608" s="22">
        <v>2007</v>
      </c>
      <c r="B1608" s="3" t="s">
        <v>937</v>
      </c>
      <c r="C1608" s="3">
        <v>11.952</v>
      </c>
    </row>
    <row r="1609" spans="1:3">
      <c r="A1609" s="22">
        <v>2007</v>
      </c>
      <c r="B1609" s="3" t="s">
        <v>938</v>
      </c>
      <c r="C1609" s="3">
        <v>12.574058577405857</v>
      </c>
    </row>
    <row r="1610" spans="1:3">
      <c r="A1610" s="22">
        <v>2007</v>
      </c>
      <c r="B1610" s="3" t="s">
        <v>940</v>
      </c>
      <c r="C1610" s="3">
        <v>18.506426735218508</v>
      </c>
    </row>
    <row r="1611" spans="1:3">
      <c r="A1611" s="22">
        <v>2007</v>
      </c>
      <c r="B1611" s="3" t="s">
        <v>941</v>
      </c>
      <c r="C1611" s="3">
        <v>11.784172661870503</v>
      </c>
    </row>
    <row r="1612" spans="1:3">
      <c r="A1612" s="22">
        <v>2007</v>
      </c>
      <c r="B1612" s="3" t="s">
        <v>942</v>
      </c>
      <c r="C1612" s="3">
        <v>16.230051813471501</v>
      </c>
    </row>
    <row r="1613" spans="1:3">
      <c r="A1613" s="22">
        <v>2007</v>
      </c>
      <c r="B1613" s="3" t="s">
        <v>943</v>
      </c>
      <c r="C1613" s="3">
        <v>21.147100760456272</v>
      </c>
    </row>
    <row r="1614" spans="1:3">
      <c r="A1614" s="22">
        <v>2007</v>
      </c>
      <c r="B1614" s="3" t="s">
        <v>944</v>
      </c>
      <c r="C1614" s="3">
        <v>15.296961325966851</v>
      </c>
    </row>
    <row r="1615" spans="1:3">
      <c r="A1615" s="22">
        <v>2007</v>
      </c>
      <c r="B1615" s="3" t="s">
        <v>945</v>
      </c>
      <c r="C1615" s="3">
        <v>9.8066666666666666</v>
      </c>
    </row>
    <row r="1616" spans="1:3">
      <c r="A1616" s="22">
        <v>2007</v>
      </c>
      <c r="B1616" s="3" t="s">
        <v>946</v>
      </c>
      <c r="C1616" s="3">
        <v>19.369668246445496</v>
      </c>
    </row>
    <row r="1617" spans="1:3">
      <c r="A1617" s="22">
        <v>2007</v>
      </c>
      <c r="B1617" s="3" t="s">
        <v>1117</v>
      </c>
      <c r="C1617" s="3">
        <v>18.354651162790699</v>
      </c>
    </row>
    <row r="1618" spans="1:3">
      <c r="A1618" s="22">
        <v>2007</v>
      </c>
      <c r="B1618" s="3" t="s">
        <v>949</v>
      </c>
      <c r="C1618" s="3">
        <v>12.362154500354359</v>
      </c>
    </row>
    <row r="1619" spans="1:3">
      <c r="A1619" s="22">
        <v>2007</v>
      </c>
      <c r="B1619" s="3" t="s">
        <v>950</v>
      </c>
      <c r="C1619" s="3">
        <v>16.526315789473685</v>
      </c>
    </row>
    <row r="1620" spans="1:3">
      <c r="A1620" s="22">
        <v>2007</v>
      </c>
      <c r="B1620" s="3" t="s">
        <v>951</v>
      </c>
      <c r="C1620" s="3">
        <v>12.2109375</v>
      </c>
    </row>
    <row r="1621" spans="1:3">
      <c r="A1621" s="22">
        <v>2007</v>
      </c>
      <c r="B1621" s="3" t="s">
        <v>952</v>
      </c>
      <c r="C1621" s="3">
        <v>19.261468833573339</v>
      </c>
    </row>
    <row r="1622" spans="1:3">
      <c r="A1622" s="22">
        <v>2007</v>
      </c>
      <c r="B1622" s="3" t="s">
        <v>953</v>
      </c>
      <c r="C1622" s="3">
        <v>15.808337845154304</v>
      </c>
    </row>
    <row r="1623" spans="1:3">
      <c r="A1623" s="22">
        <v>2007</v>
      </c>
      <c r="B1623" s="3" t="s">
        <v>955</v>
      </c>
      <c r="C1623" s="3">
        <v>21.14356787491116</v>
      </c>
    </row>
    <row r="1624" spans="1:3">
      <c r="A1624" s="22">
        <v>2007</v>
      </c>
      <c r="B1624" s="3" t="s">
        <v>956</v>
      </c>
      <c r="C1624" s="3">
        <v>17.481049562682216</v>
      </c>
    </row>
    <row r="1625" spans="1:3">
      <c r="A1625" s="22">
        <v>2007</v>
      </c>
      <c r="B1625" s="3" t="s">
        <v>957</v>
      </c>
      <c r="C1625" s="3">
        <v>17.924939467312349</v>
      </c>
    </row>
    <row r="1626" spans="1:3">
      <c r="A1626" s="22">
        <v>2007</v>
      </c>
      <c r="B1626" s="3" t="s">
        <v>958</v>
      </c>
      <c r="C1626" s="3">
        <v>18.0515117581187</v>
      </c>
    </row>
    <row r="1627" spans="1:3">
      <c r="A1627" s="22">
        <v>2007</v>
      </c>
      <c r="B1627" s="3" t="s">
        <v>959</v>
      </c>
      <c r="C1627" s="3">
        <v>18.735351836276983</v>
      </c>
    </row>
    <row r="1628" spans="1:3">
      <c r="A1628" s="22">
        <v>2007</v>
      </c>
      <c r="B1628" s="3" t="s">
        <v>1056</v>
      </c>
      <c r="C1628" s="3">
        <v>13.996226415094339</v>
      </c>
    </row>
    <row r="1629" spans="1:3">
      <c r="A1629" s="22">
        <v>2007</v>
      </c>
      <c r="B1629" s="3" t="s">
        <v>960</v>
      </c>
      <c r="C1629" s="3">
        <v>17.109756097560975</v>
      </c>
    </row>
    <row r="1630" spans="1:3">
      <c r="A1630" s="22">
        <v>2007</v>
      </c>
      <c r="B1630" s="3" t="s">
        <v>961</v>
      </c>
      <c r="C1630" s="3">
        <v>12.806629834254144</v>
      </c>
    </row>
    <row r="1631" spans="1:3">
      <c r="A1631" s="22">
        <v>2007</v>
      </c>
      <c r="B1631" s="3" t="s">
        <v>962</v>
      </c>
      <c r="C1631" s="3">
        <v>21.019525801952579</v>
      </c>
    </row>
    <row r="1632" spans="1:3">
      <c r="A1632" s="22">
        <v>2007</v>
      </c>
      <c r="B1632" s="3" t="s">
        <v>963</v>
      </c>
      <c r="C1632" s="3">
        <v>6.7981220657276999</v>
      </c>
    </row>
    <row r="1633" spans="1:3">
      <c r="A1633" s="22">
        <v>2007</v>
      </c>
      <c r="B1633" s="3" t="s">
        <v>964</v>
      </c>
      <c r="C1633" s="3">
        <v>13.045070422535211</v>
      </c>
    </row>
    <row r="1634" spans="1:3">
      <c r="A1634" s="22">
        <v>2007</v>
      </c>
      <c r="B1634" s="3" t="s">
        <v>965</v>
      </c>
      <c r="C1634" s="3">
        <v>14.939446366782008</v>
      </c>
    </row>
    <row r="1635" spans="1:3">
      <c r="A1635" s="22">
        <v>2007</v>
      </c>
      <c r="B1635" s="3" t="s">
        <v>966</v>
      </c>
      <c r="C1635" s="3">
        <v>13.033018867924529</v>
      </c>
    </row>
    <row r="1636" spans="1:3">
      <c r="A1636" s="22">
        <v>2007</v>
      </c>
      <c r="B1636" s="3" t="s">
        <v>1182</v>
      </c>
      <c r="C1636" s="3">
        <v>14.333333333333334</v>
      </c>
    </row>
    <row r="1637" spans="1:3">
      <c r="A1637" s="22">
        <v>2007</v>
      </c>
      <c r="B1637" s="3" t="s">
        <v>967</v>
      </c>
      <c r="C1637" s="3">
        <v>21.033887861983981</v>
      </c>
    </row>
    <row r="1638" spans="1:3">
      <c r="A1638" s="22">
        <v>2007</v>
      </c>
      <c r="B1638" s="3" t="s">
        <v>968</v>
      </c>
      <c r="C1638" s="3">
        <v>10.706624605678233</v>
      </c>
    </row>
    <row r="1639" spans="1:3">
      <c r="A1639" s="22">
        <v>2007</v>
      </c>
      <c r="B1639" s="3" t="s">
        <v>969</v>
      </c>
      <c r="C1639" s="3">
        <v>14.980446927374302</v>
      </c>
    </row>
    <row r="1640" spans="1:3">
      <c r="A1640" s="22">
        <v>2007</v>
      </c>
      <c r="B1640" s="3" t="s">
        <v>970</v>
      </c>
      <c r="C1640" s="3">
        <v>15.832167832167832</v>
      </c>
    </row>
    <row r="1641" spans="1:3">
      <c r="A1641" s="22">
        <v>2007</v>
      </c>
      <c r="B1641" s="3" t="s">
        <v>971</v>
      </c>
      <c r="C1641" s="3">
        <v>16.915555555555557</v>
      </c>
    </row>
    <row r="1642" spans="1:3">
      <c r="A1642" s="22">
        <v>2007</v>
      </c>
      <c r="B1642" s="3" t="s">
        <v>972</v>
      </c>
      <c r="C1642" s="3">
        <v>17.345549738219894</v>
      </c>
    </row>
    <row r="1643" spans="1:3">
      <c r="A1643" s="22">
        <v>2007</v>
      </c>
      <c r="B1643" s="3" t="s">
        <v>974</v>
      </c>
      <c r="C1643" s="3">
        <v>14.148936170212766</v>
      </c>
    </row>
    <row r="1644" spans="1:3">
      <c r="A1644" s="22">
        <v>2007</v>
      </c>
      <c r="B1644" s="3" t="s">
        <v>975</v>
      </c>
      <c r="C1644" s="3">
        <v>9.7953890489913551</v>
      </c>
    </row>
    <row r="1645" spans="1:3">
      <c r="A1645" s="22">
        <v>2007</v>
      </c>
      <c r="B1645" s="3" t="s">
        <v>976</v>
      </c>
      <c r="C1645" s="3">
        <v>13.771704180064308</v>
      </c>
    </row>
    <row r="1646" spans="1:3">
      <c r="A1646" s="22">
        <v>2007</v>
      </c>
      <c r="B1646" s="3" t="s">
        <v>977</v>
      </c>
      <c r="C1646" s="3">
        <v>15.182692307692308</v>
      </c>
    </row>
    <row r="1647" spans="1:3">
      <c r="A1647" s="22">
        <v>2007</v>
      </c>
      <c r="B1647" s="3" t="s">
        <v>978</v>
      </c>
      <c r="C1647" s="3">
        <v>14.304477611940298</v>
      </c>
    </row>
    <row r="1648" spans="1:3">
      <c r="A1648" s="22">
        <v>2007</v>
      </c>
      <c r="B1648" s="3" t="s">
        <v>979</v>
      </c>
      <c r="C1648" s="3">
        <v>16.024719101123594</v>
      </c>
    </row>
    <row r="1649" spans="1:3">
      <c r="A1649" s="22">
        <v>2007</v>
      </c>
      <c r="B1649" s="3" t="s">
        <v>980</v>
      </c>
      <c r="C1649" s="3">
        <v>17.749244712990937</v>
      </c>
    </row>
    <row r="1650" spans="1:3">
      <c r="A1650" s="22">
        <v>2007</v>
      </c>
      <c r="B1650" s="3" t="s">
        <v>982</v>
      </c>
      <c r="C1650" s="3">
        <v>12.792870905587668</v>
      </c>
    </row>
    <row r="1651" spans="1:3">
      <c r="A1651" s="22">
        <v>2007</v>
      </c>
      <c r="B1651" s="3" t="s">
        <v>983</v>
      </c>
      <c r="C1651" s="3">
        <v>14.52153110047847</v>
      </c>
    </row>
    <row r="1652" spans="1:3">
      <c r="A1652" s="22">
        <v>2007</v>
      </c>
      <c r="B1652" s="3" t="s">
        <v>986</v>
      </c>
      <c r="C1652" s="3">
        <v>14.159299557973478</v>
      </c>
    </row>
    <row r="1653" spans="1:3">
      <c r="A1653" s="22">
        <v>2007</v>
      </c>
      <c r="B1653" s="3" t="s">
        <v>987</v>
      </c>
      <c r="C1653" s="3">
        <v>10.056756756756757</v>
      </c>
    </row>
    <row r="1654" spans="1:3">
      <c r="A1654" s="22">
        <v>2007</v>
      </c>
      <c r="B1654" s="3" t="s">
        <v>988</v>
      </c>
      <c r="C1654" s="3">
        <v>10.715217391304348</v>
      </c>
    </row>
    <row r="1655" spans="1:3">
      <c r="A1655" s="22">
        <v>2007</v>
      </c>
      <c r="B1655" s="3" t="s">
        <v>989</v>
      </c>
      <c r="C1655" s="3">
        <v>19.842911877394634</v>
      </c>
    </row>
    <row r="1656" spans="1:3">
      <c r="A1656" s="22">
        <v>2007</v>
      </c>
      <c r="B1656" s="3" t="s">
        <v>990</v>
      </c>
      <c r="C1656" s="3">
        <v>7.058252427184466</v>
      </c>
    </row>
    <row r="1657" spans="1:3">
      <c r="A1657" s="22">
        <v>2007</v>
      </c>
      <c r="B1657" s="3" t="s">
        <v>991</v>
      </c>
      <c r="C1657" s="3">
        <v>9.2729885057471257</v>
      </c>
    </row>
    <row r="1658" spans="1:3">
      <c r="A1658" s="22">
        <v>2007</v>
      </c>
      <c r="B1658" s="3" t="s">
        <v>992</v>
      </c>
      <c r="C1658" s="3">
        <v>10.649253731343284</v>
      </c>
    </row>
    <row r="1659" spans="1:3">
      <c r="A1659" s="22">
        <v>2007</v>
      </c>
      <c r="B1659" s="3" t="s">
        <v>993</v>
      </c>
      <c r="C1659" s="3">
        <v>13.173201555411536</v>
      </c>
    </row>
    <row r="1660" spans="1:3">
      <c r="A1660" s="22">
        <v>2007</v>
      </c>
      <c r="B1660" s="3" t="s">
        <v>1183</v>
      </c>
      <c r="C1660" s="3">
        <v>6.9658119658119659</v>
      </c>
    </row>
    <row r="1661" spans="1:3">
      <c r="A1661" s="22">
        <v>2007</v>
      </c>
      <c r="B1661" s="3" t="s">
        <v>994</v>
      </c>
      <c r="C1661" s="3">
        <v>6.6124661246612462</v>
      </c>
    </row>
    <row r="1662" spans="1:3">
      <c r="A1662" s="22">
        <v>2007</v>
      </c>
      <c r="B1662" s="3" t="s">
        <v>995</v>
      </c>
      <c r="C1662" s="3">
        <v>11.775419545903258</v>
      </c>
    </row>
    <row r="1663" spans="1:3">
      <c r="A1663" s="22">
        <v>2007</v>
      </c>
      <c r="B1663" s="3" t="s">
        <v>997</v>
      </c>
      <c r="C1663" s="3">
        <v>12.839130434782609</v>
      </c>
    </row>
    <row r="1664" spans="1:3">
      <c r="A1664" s="22">
        <v>2007</v>
      </c>
      <c r="B1664" s="3" t="s">
        <v>998</v>
      </c>
      <c r="C1664" s="3">
        <v>9.820773930753564</v>
      </c>
    </row>
    <row r="1665" spans="1:3">
      <c r="A1665" s="22">
        <v>2007</v>
      </c>
      <c r="B1665" s="3" t="s">
        <v>1000</v>
      </c>
      <c r="C1665" s="3">
        <v>17.203966005665723</v>
      </c>
    </row>
    <row r="1666" spans="1:3">
      <c r="A1666" s="22">
        <v>2007</v>
      </c>
      <c r="B1666" s="3" t="s">
        <v>1001</v>
      </c>
      <c r="C1666" s="3">
        <v>16.372093023255815</v>
      </c>
    </row>
    <row r="1667" spans="1:3">
      <c r="A1667" s="22">
        <v>2007</v>
      </c>
      <c r="B1667" s="3" t="s">
        <v>1002</v>
      </c>
      <c r="C1667" s="3">
        <v>15.057692307692308</v>
      </c>
    </row>
    <row r="1668" spans="1:3">
      <c r="A1668" s="22">
        <v>2007</v>
      </c>
      <c r="B1668" s="3" t="s">
        <v>1003</v>
      </c>
      <c r="C1668" s="3">
        <v>13.281553398058252</v>
      </c>
    </row>
    <row r="1669" spans="1:3">
      <c r="A1669" s="22">
        <v>2007</v>
      </c>
      <c r="B1669" s="3" t="s">
        <v>1004</v>
      </c>
      <c r="C1669" s="3">
        <v>18.302981895633653</v>
      </c>
    </row>
    <row r="1670" spans="1:3">
      <c r="A1670" s="22">
        <v>2007</v>
      </c>
      <c r="B1670" s="3" t="s">
        <v>1005</v>
      </c>
      <c r="C1670" s="3">
        <v>22.874431554524364</v>
      </c>
    </row>
    <row r="1671" spans="1:3">
      <c r="A1671" s="22">
        <v>2007</v>
      </c>
      <c r="B1671" s="3" t="s">
        <v>1006</v>
      </c>
      <c r="C1671" s="3">
        <v>10.005263157894737</v>
      </c>
    </row>
    <row r="1672" spans="1:3">
      <c r="A1672" s="22">
        <v>2007</v>
      </c>
      <c r="B1672" s="3" t="s">
        <v>1007</v>
      </c>
      <c r="C1672" s="3">
        <v>9.4486486486486481</v>
      </c>
    </row>
    <row r="1673" spans="1:3">
      <c r="A1673" s="22">
        <v>2007</v>
      </c>
      <c r="B1673" s="3" t="s">
        <v>1008</v>
      </c>
      <c r="C1673" s="3">
        <v>15.853503184713375</v>
      </c>
    </row>
    <row r="1674" spans="1:3">
      <c r="A1674" s="22">
        <v>2007</v>
      </c>
      <c r="B1674" s="3" t="s">
        <v>1010</v>
      </c>
      <c r="C1674" s="3">
        <v>10.549165120593692</v>
      </c>
    </row>
    <row r="1675" spans="1:3">
      <c r="A1675" s="22">
        <v>2007</v>
      </c>
      <c r="B1675" s="3" t="s">
        <v>1011</v>
      </c>
      <c r="C1675" s="3">
        <v>18.357332322849565</v>
      </c>
    </row>
    <row r="1676" spans="1:3">
      <c r="A1676" s="22">
        <v>2007</v>
      </c>
      <c r="B1676" s="3" t="s">
        <v>1012</v>
      </c>
      <c r="C1676" s="3">
        <v>13.087378640776699</v>
      </c>
    </row>
    <row r="1677" spans="1:3">
      <c r="A1677" s="22">
        <v>2007</v>
      </c>
      <c r="B1677" s="3" t="s">
        <v>1015</v>
      </c>
      <c r="C1677" s="3">
        <v>19.126666666666665</v>
      </c>
    </row>
    <row r="1678" spans="1:3">
      <c r="A1678" s="22">
        <v>2007</v>
      </c>
      <c r="B1678" s="3" t="s">
        <v>1167</v>
      </c>
      <c r="C1678" s="3">
        <v>17.697183098591548</v>
      </c>
    </row>
    <row r="1679" spans="1:3">
      <c r="A1679" s="22">
        <v>2007</v>
      </c>
      <c r="B1679" s="3" t="s">
        <v>1016</v>
      </c>
      <c r="C1679" s="3">
        <v>20.975377728035813</v>
      </c>
    </row>
    <row r="1680" spans="1:3">
      <c r="A1680" s="22">
        <v>2007</v>
      </c>
      <c r="B1680" s="3" t="s">
        <v>1017</v>
      </c>
      <c r="C1680" s="3">
        <v>22.058309786796816</v>
      </c>
    </row>
    <row r="1681" spans="1:3">
      <c r="A1681" s="22">
        <v>2007</v>
      </c>
      <c r="B1681" s="3" t="s">
        <v>1168</v>
      </c>
      <c r="C1681" s="3">
        <v>19.507261410788381</v>
      </c>
    </row>
    <row r="1682" spans="1:3">
      <c r="A1682" s="22">
        <v>2007</v>
      </c>
      <c r="B1682" s="3" t="s">
        <v>1169</v>
      </c>
      <c r="C1682" s="3">
        <v>14.662745098039215</v>
      </c>
    </row>
    <row r="1683" spans="1:3">
      <c r="A1683" s="22">
        <v>2007</v>
      </c>
      <c r="B1683" s="3" t="s">
        <v>1020</v>
      </c>
      <c r="C1683" s="3">
        <v>16.295060080106808</v>
      </c>
    </row>
    <row r="1684" spans="1:3">
      <c r="A1684" s="22">
        <v>2007</v>
      </c>
      <c r="B1684" s="3" t="s">
        <v>1021</v>
      </c>
      <c r="C1684" s="3">
        <v>14.641975308641975</v>
      </c>
    </row>
    <row r="1685" spans="1:3">
      <c r="A1685" s="22">
        <v>2007</v>
      </c>
      <c r="B1685" s="3" t="s">
        <v>1022</v>
      </c>
      <c r="C1685" s="3">
        <v>20.604938271604937</v>
      </c>
    </row>
    <row r="1686" spans="1:3">
      <c r="A1686" s="22">
        <v>2007</v>
      </c>
      <c r="B1686" s="3" t="s">
        <v>1023</v>
      </c>
      <c r="C1686" s="3">
        <v>17.765625</v>
      </c>
    </row>
    <row r="1687" spans="1:3">
      <c r="A1687" s="22">
        <v>2007</v>
      </c>
      <c r="B1687" s="3" t="s">
        <v>1024</v>
      </c>
      <c r="C1687" s="3">
        <v>16.181384248210023</v>
      </c>
    </row>
    <row r="1688" spans="1:3">
      <c r="A1688" s="22">
        <v>2007</v>
      </c>
      <c r="B1688" s="3" t="s">
        <v>1025</v>
      </c>
      <c r="C1688" s="3">
        <v>19.853881278538811</v>
      </c>
    </row>
    <row r="1689" spans="1:3">
      <c r="A1689" s="22">
        <v>2007</v>
      </c>
      <c r="B1689" s="3" t="s">
        <v>1026</v>
      </c>
      <c r="C1689" s="3">
        <v>26.909064327485382</v>
      </c>
    </row>
    <row r="1690" spans="1:3">
      <c r="A1690" s="22">
        <v>2007</v>
      </c>
      <c r="B1690" s="3" t="s">
        <v>1027</v>
      </c>
      <c r="C1690" s="3">
        <v>17.907894736842106</v>
      </c>
    </row>
    <row r="1691" spans="1:3">
      <c r="A1691" s="22">
        <v>2007</v>
      </c>
      <c r="B1691" s="3" t="s">
        <v>1029</v>
      </c>
      <c r="C1691" s="3">
        <v>19.134393514187714</v>
      </c>
    </row>
    <row r="1692" spans="1:3">
      <c r="A1692" s="22">
        <v>2007</v>
      </c>
      <c r="B1692" s="3" t="s">
        <v>1030</v>
      </c>
      <c r="C1692" s="3">
        <v>18.761904761904763</v>
      </c>
    </row>
    <row r="1693" spans="1:3">
      <c r="A1693" s="22">
        <v>2008</v>
      </c>
      <c r="B1693" s="3" t="s">
        <v>363</v>
      </c>
      <c r="C1693" s="3">
        <v>11.170798898071626</v>
      </c>
    </row>
    <row r="1694" spans="1:3">
      <c r="A1694" s="22">
        <v>2008</v>
      </c>
      <c r="B1694" s="3" t="s">
        <v>364</v>
      </c>
      <c r="C1694" s="3">
        <v>9.3391812865497084</v>
      </c>
    </row>
    <row r="1695" spans="1:3">
      <c r="A1695" s="22">
        <v>2008</v>
      </c>
      <c r="B1695" s="3" t="s">
        <v>365</v>
      </c>
      <c r="C1695" s="3">
        <v>14.652941176470588</v>
      </c>
    </row>
    <row r="1696" spans="1:3">
      <c r="A1696" s="22">
        <v>2008</v>
      </c>
      <c r="B1696" s="3" t="s">
        <v>366</v>
      </c>
      <c r="C1696" s="3">
        <v>15.448</v>
      </c>
    </row>
    <row r="1697" spans="1:3">
      <c r="A1697" s="22">
        <v>2008</v>
      </c>
      <c r="B1697" s="3" t="s">
        <v>367</v>
      </c>
      <c r="C1697" s="3">
        <v>19.665739570164348</v>
      </c>
    </row>
    <row r="1698" spans="1:3">
      <c r="A1698" s="22">
        <v>2008</v>
      </c>
      <c r="B1698" s="3" t="s">
        <v>368</v>
      </c>
      <c r="C1698" s="3">
        <v>20.816666666666666</v>
      </c>
    </row>
    <row r="1699" spans="1:3">
      <c r="A1699" s="22">
        <v>2008</v>
      </c>
      <c r="B1699" s="3" t="s">
        <v>369</v>
      </c>
      <c r="C1699" s="3">
        <v>18.217054263565892</v>
      </c>
    </row>
    <row r="1700" spans="1:3">
      <c r="A1700" s="22">
        <v>2008</v>
      </c>
      <c r="B1700" s="3" t="s">
        <v>370</v>
      </c>
      <c r="C1700" s="3">
        <v>20.00457711442786</v>
      </c>
    </row>
    <row r="1701" spans="1:3">
      <c r="A1701" s="22">
        <v>2008</v>
      </c>
      <c r="B1701" s="3" t="s">
        <v>371</v>
      </c>
      <c r="C1701" s="3">
        <v>10.698385093167701</v>
      </c>
    </row>
    <row r="1702" spans="1:3">
      <c r="A1702" s="22">
        <v>2008</v>
      </c>
      <c r="B1702" s="3" t="s">
        <v>372</v>
      </c>
      <c r="C1702" s="3">
        <v>7.4953703703703702</v>
      </c>
    </row>
    <row r="1703" spans="1:3">
      <c r="A1703" s="22">
        <v>2008</v>
      </c>
      <c r="B1703" s="3" t="s">
        <v>373</v>
      </c>
      <c r="C1703" s="3">
        <v>9.3227848101265831</v>
      </c>
    </row>
    <row r="1704" spans="1:3">
      <c r="A1704" s="22">
        <v>2008</v>
      </c>
      <c r="B1704" s="3" t="s">
        <v>374</v>
      </c>
      <c r="C1704" s="3">
        <v>9.3761904761904766</v>
      </c>
    </row>
    <row r="1705" spans="1:3">
      <c r="A1705" s="22">
        <v>2008</v>
      </c>
      <c r="B1705" s="3" t="s">
        <v>375</v>
      </c>
      <c r="C1705" s="3">
        <v>10.30561122244489</v>
      </c>
    </row>
    <row r="1706" spans="1:3">
      <c r="A1706" s="22">
        <v>2008</v>
      </c>
      <c r="B1706" s="3" t="s">
        <v>376</v>
      </c>
      <c r="C1706" s="3">
        <v>12.086294416243655</v>
      </c>
    </row>
    <row r="1707" spans="1:3">
      <c r="A1707" s="22">
        <v>2008</v>
      </c>
      <c r="B1707" s="3" t="s">
        <v>377</v>
      </c>
      <c r="C1707" s="3">
        <v>15.804938271604938</v>
      </c>
    </row>
    <row r="1708" spans="1:3">
      <c r="A1708" s="22">
        <v>2008</v>
      </c>
      <c r="B1708" s="3" t="s">
        <v>378</v>
      </c>
      <c r="C1708" s="3">
        <v>10.652694610778443</v>
      </c>
    </row>
    <row r="1709" spans="1:3">
      <c r="A1709" s="22">
        <v>2008</v>
      </c>
      <c r="B1709" s="3" t="s">
        <v>379</v>
      </c>
      <c r="C1709" s="3">
        <v>15.661756683033278</v>
      </c>
    </row>
    <row r="1710" spans="1:3">
      <c r="A1710" s="22">
        <v>2008</v>
      </c>
      <c r="B1710" s="3" t="s">
        <v>381</v>
      </c>
      <c r="C1710" s="3">
        <v>8.9752066115702487</v>
      </c>
    </row>
    <row r="1711" spans="1:3">
      <c r="A1711" s="22">
        <v>2008</v>
      </c>
      <c r="B1711" s="3" t="s">
        <v>382</v>
      </c>
      <c r="C1711" s="3">
        <v>8.4250000000000007</v>
      </c>
    </row>
    <row r="1712" spans="1:3">
      <c r="A1712" s="22">
        <v>2008</v>
      </c>
      <c r="B1712" s="3" t="s">
        <v>383</v>
      </c>
      <c r="C1712" s="3">
        <v>11.343179601504808</v>
      </c>
    </row>
    <row r="1713" spans="1:3">
      <c r="A1713" s="22">
        <v>2008</v>
      </c>
      <c r="B1713" s="3" t="s">
        <v>384</v>
      </c>
      <c r="C1713" s="3">
        <v>12.184754146057609</v>
      </c>
    </row>
    <row r="1714" spans="1:3">
      <c r="A1714" s="22">
        <v>2008</v>
      </c>
      <c r="B1714" s="3" t="s">
        <v>385</v>
      </c>
      <c r="C1714" s="3">
        <v>11.748959778085991</v>
      </c>
    </row>
    <row r="1715" spans="1:3">
      <c r="A1715" s="22">
        <v>2008</v>
      </c>
      <c r="B1715" s="3" t="s">
        <v>388</v>
      </c>
      <c r="C1715" s="3">
        <v>9.9142857142857146</v>
      </c>
    </row>
    <row r="1716" spans="1:3">
      <c r="A1716" s="22">
        <v>2008</v>
      </c>
      <c r="B1716" s="3" t="s">
        <v>389</v>
      </c>
      <c r="C1716" s="3">
        <v>7.5676352705410821</v>
      </c>
    </row>
    <row r="1717" spans="1:3">
      <c r="A1717" s="22">
        <v>2008</v>
      </c>
      <c r="B1717" s="3" t="s">
        <v>390</v>
      </c>
      <c r="C1717" s="3">
        <v>12.069968061637747</v>
      </c>
    </row>
    <row r="1718" spans="1:3">
      <c r="A1718" s="22">
        <v>2008</v>
      </c>
      <c r="B1718" s="3" t="s">
        <v>391</v>
      </c>
      <c r="C1718" s="3">
        <v>10.993969849246231</v>
      </c>
    </row>
    <row r="1719" spans="1:3">
      <c r="A1719" s="22">
        <v>2008</v>
      </c>
      <c r="B1719" s="3" t="s">
        <v>392</v>
      </c>
      <c r="C1719" s="3">
        <v>7.1557971014492754</v>
      </c>
    </row>
    <row r="1720" spans="1:3">
      <c r="A1720" s="22">
        <v>2008</v>
      </c>
      <c r="B1720" s="3" t="s">
        <v>393</v>
      </c>
      <c r="C1720" s="3">
        <v>10.063025210084033</v>
      </c>
    </row>
    <row r="1721" spans="1:3">
      <c r="A1721" s="22">
        <v>2008</v>
      </c>
      <c r="B1721" s="3" t="s">
        <v>395</v>
      </c>
      <c r="C1721" s="3">
        <v>11.589110300308729</v>
      </c>
    </row>
    <row r="1722" spans="1:3">
      <c r="A1722" s="22">
        <v>2008</v>
      </c>
      <c r="B1722" s="3" t="s">
        <v>396</v>
      </c>
      <c r="C1722" s="3">
        <v>8.5580863234529385</v>
      </c>
    </row>
    <row r="1723" spans="1:3">
      <c r="A1723" s="22">
        <v>2008</v>
      </c>
      <c r="B1723" s="3" t="s">
        <v>397</v>
      </c>
      <c r="C1723" s="3">
        <v>7.1093439363817099</v>
      </c>
    </row>
    <row r="1724" spans="1:3">
      <c r="A1724" s="22">
        <v>2008</v>
      </c>
      <c r="B1724" s="3" t="s">
        <v>398</v>
      </c>
      <c r="C1724" s="3">
        <v>13.283664054668721</v>
      </c>
    </row>
    <row r="1725" spans="1:3">
      <c r="A1725" s="22">
        <v>2008</v>
      </c>
      <c r="B1725" s="3" t="s">
        <v>399</v>
      </c>
      <c r="C1725" s="3">
        <v>6.4855661600094265</v>
      </c>
    </row>
    <row r="1726" spans="1:3">
      <c r="A1726" s="22">
        <v>2008</v>
      </c>
      <c r="B1726" s="3" t="s">
        <v>400</v>
      </c>
      <c r="C1726" s="3">
        <v>8.9559310642791985</v>
      </c>
    </row>
    <row r="1727" spans="1:3">
      <c r="A1727" s="22">
        <v>2008</v>
      </c>
      <c r="B1727" s="3" t="s">
        <v>1141</v>
      </c>
      <c r="C1727" s="3">
        <v>10</v>
      </c>
    </row>
    <row r="1728" spans="1:3">
      <c r="A1728" s="22">
        <v>2008</v>
      </c>
      <c r="B1728" s="3" t="s">
        <v>401</v>
      </c>
      <c r="C1728" s="3">
        <v>10.540741257278338</v>
      </c>
    </row>
    <row r="1729" spans="1:3">
      <c r="A1729" s="22">
        <v>2008</v>
      </c>
      <c r="B1729" s="3" t="s">
        <v>402</v>
      </c>
      <c r="C1729" s="3">
        <v>13.264881720652163</v>
      </c>
    </row>
    <row r="1730" spans="1:3">
      <c r="A1730" s="22">
        <v>2008</v>
      </c>
      <c r="B1730" s="3" t="s">
        <v>403</v>
      </c>
      <c r="C1730" s="3">
        <v>13.282806161527333</v>
      </c>
    </row>
    <row r="1731" spans="1:3">
      <c r="A1731" s="22">
        <v>2008</v>
      </c>
      <c r="B1731" s="3" t="s">
        <v>404</v>
      </c>
      <c r="C1731" s="3">
        <v>8.7262979216692891</v>
      </c>
    </row>
    <row r="1732" spans="1:3">
      <c r="A1732" s="22">
        <v>2008</v>
      </c>
      <c r="B1732" s="3" t="s">
        <v>405</v>
      </c>
      <c r="C1732" s="3">
        <v>12.02237789453201</v>
      </c>
    </row>
    <row r="1733" spans="1:3">
      <c r="A1733" s="22">
        <v>2008</v>
      </c>
      <c r="B1733" s="3" t="s">
        <v>406</v>
      </c>
      <c r="C1733" s="3">
        <v>5.3253036854025115</v>
      </c>
    </row>
    <row r="1734" spans="1:3">
      <c r="A1734" s="22">
        <v>2008</v>
      </c>
      <c r="B1734" s="3" t="s">
        <v>407</v>
      </c>
      <c r="C1734" s="3">
        <v>11.581434922255546</v>
      </c>
    </row>
    <row r="1735" spans="1:3">
      <c r="A1735" s="22">
        <v>2008</v>
      </c>
      <c r="B1735" s="3" t="s">
        <v>408</v>
      </c>
      <c r="C1735" s="3">
        <v>10.4581410120686</v>
      </c>
    </row>
    <row r="1736" spans="1:3">
      <c r="A1736" s="22">
        <v>2008</v>
      </c>
      <c r="B1736" s="3" t="s">
        <v>409</v>
      </c>
      <c r="C1736" s="3">
        <v>9.9174152122681782</v>
      </c>
    </row>
    <row r="1737" spans="1:3">
      <c r="A1737" s="22">
        <v>2008</v>
      </c>
      <c r="B1737" s="3" t="s">
        <v>410</v>
      </c>
      <c r="C1737" s="3">
        <v>8.3352184519849182</v>
      </c>
    </row>
    <row r="1738" spans="1:3">
      <c r="A1738" s="22">
        <v>2008</v>
      </c>
      <c r="B1738" s="3" t="s">
        <v>411</v>
      </c>
      <c r="C1738" s="3">
        <v>12.97737556561086</v>
      </c>
    </row>
    <row r="1739" spans="1:3">
      <c r="A1739" s="22">
        <v>2008</v>
      </c>
      <c r="B1739" s="3" t="s">
        <v>1061</v>
      </c>
      <c r="C1739" s="3">
        <v>12.930481283422459</v>
      </c>
    </row>
    <row r="1740" spans="1:3">
      <c r="A1740" s="22">
        <v>2008</v>
      </c>
      <c r="B1740" s="3" t="s">
        <v>412</v>
      </c>
      <c r="C1740" s="3">
        <v>7.7692307692307692</v>
      </c>
    </row>
    <row r="1741" spans="1:3">
      <c r="A1741" s="22">
        <v>2008</v>
      </c>
      <c r="B1741" s="3" t="s">
        <v>413</v>
      </c>
      <c r="C1741" s="3">
        <v>6.018277234889613</v>
      </c>
    </row>
    <row r="1742" spans="1:3">
      <c r="A1742" s="22">
        <v>2008</v>
      </c>
      <c r="B1742" s="3" t="s">
        <v>414</v>
      </c>
      <c r="C1742" s="3">
        <v>10.088333333333333</v>
      </c>
    </row>
    <row r="1743" spans="1:3">
      <c r="A1743" s="22">
        <v>2008</v>
      </c>
      <c r="B1743" s="3" t="s">
        <v>415</v>
      </c>
      <c r="C1743" s="3">
        <v>7.3447920690099133</v>
      </c>
    </row>
    <row r="1744" spans="1:3">
      <c r="A1744" s="22">
        <v>2008</v>
      </c>
      <c r="B1744" s="3" t="s">
        <v>416</v>
      </c>
      <c r="C1744" s="3">
        <v>6.7658495350803047</v>
      </c>
    </row>
    <row r="1745" spans="1:3">
      <c r="A1745" s="22">
        <v>2008</v>
      </c>
      <c r="B1745" s="3" t="s">
        <v>417</v>
      </c>
      <c r="C1745" s="3">
        <v>4.9017094017094021</v>
      </c>
    </row>
    <row r="1746" spans="1:3">
      <c r="A1746" s="22">
        <v>2008</v>
      </c>
      <c r="B1746" s="3" t="s">
        <v>418</v>
      </c>
      <c r="C1746" s="3">
        <v>9.2725450901803601</v>
      </c>
    </row>
    <row r="1747" spans="1:3">
      <c r="A1747" s="22">
        <v>2008</v>
      </c>
      <c r="B1747" s="3" t="s">
        <v>419</v>
      </c>
      <c r="C1747" s="3">
        <v>7.7731343283582088</v>
      </c>
    </row>
    <row r="1748" spans="1:3">
      <c r="A1748" s="22">
        <v>2008</v>
      </c>
      <c r="B1748" s="3" t="s">
        <v>420</v>
      </c>
      <c r="C1748" s="3">
        <v>7.3416789396170836</v>
      </c>
    </row>
    <row r="1749" spans="1:3">
      <c r="A1749" s="22">
        <v>2008</v>
      </c>
      <c r="B1749" s="3" t="s">
        <v>421</v>
      </c>
      <c r="C1749" s="3">
        <v>8.0361445783132535</v>
      </c>
    </row>
    <row r="1750" spans="1:3">
      <c r="A1750" s="22">
        <v>2008</v>
      </c>
      <c r="B1750" s="3" t="s">
        <v>423</v>
      </c>
      <c r="C1750" s="3">
        <v>10.500473783954517</v>
      </c>
    </row>
    <row r="1751" spans="1:3">
      <c r="A1751" s="22">
        <v>2008</v>
      </c>
      <c r="B1751" s="3" t="s">
        <v>424</v>
      </c>
      <c r="C1751" s="3">
        <v>4.3034379671150971</v>
      </c>
    </row>
    <row r="1752" spans="1:3">
      <c r="A1752" s="22">
        <v>2008</v>
      </c>
      <c r="B1752" s="3" t="s">
        <v>425</v>
      </c>
      <c r="C1752" s="3">
        <v>4.0414937759336098</v>
      </c>
    </row>
    <row r="1753" spans="1:3">
      <c r="A1753" s="22">
        <v>2008</v>
      </c>
      <c r="B1753" s="3" t="s">
        <v>426</v>
      </c>
      <c r="C1753" s="3">
        <v>4.6779279279279278</v>
      </c>
    </row>
    <row r="1754" spans="1:3">
      <c r="A1754" s="22">
        <v>2008</v>
      </c>
      <c r="B1754" s="3" t="s">
        <v>427</v>
      </c>
      <c r="C1754" s="3">
        <v>4.4690476190476192</v>
      </c>
    </row>
    <row r="1755" spans="1:3">
      <c r="A1755" s="22">
        <v>2008</v>
      </c>
      <c r="B1755" s="3" t="s">
        <v>428</v>
      </c>
      <c r="C1755" s="3">
        <v>4.6777251184834121</v>
      </c>
    </row>
    <row r="1756" spans="1:3">
      <c r="A1756" s="22">
        <v>2008</v>
      </c>
      <c r="B1756" s="3" t="s">
        <v>429</v>
      </c>
      <c r="C1756" s="3">
        <v>4.0118577075098818</v>
      </c>
    </row>
    <row r="1757" spans="1:3">
      <c r="A1757" s="22">
        <v>2008</v>
      </c>
      <c r="B1757" s="3" t="s">
        <v>430</v>
      </c>
      <c r="C1757" s="3">
        <v>5.8</v>
      </c>
    </row>
    <row r="1758" spans="1:3">
      <c r="A1758" s="22">
        <v>2008</v>
      </c>
      <c r="B1758" s="3" t="s">
        <v>431</v>
      </c>
      <c r="C1758" s="3">
        <v>4.1959798994974875</v>
      </c>
    </row>
    <row r="1759" spans="1:3">
      <c r="A1759" s="22">
        <v>2008</v>
      </c>
      <c r="B1759" s="3" t="s">
        <v>432</v>
      </c>
      <c r="C1759" s="3">
        <v>4.1575080811049077</v>
      </c>
    </row>
    <row r="1760" spans="1:3">
      <c r="A1760" s="22">
        <v>2008</v>
      </c>
      <c r="B1760" s="3" t="s">
        <v>433</v>
      </c>
      <c r="C1760" s="3">
        <v>8.0654145077720205</v>
      </c>
    </row>
    <row r="1761" spans="1:3">
      <c r="A1761" s="22">
        <v>2008</v>
      </c>
      <c r="B1761" s="3" t="s">
        <v>434</v>
      </c>
      <c r="C1761" s="3">
        <v>5.2709677419354835</v>
      </c>
    </row>
    <row r="1762" spans="1:3">
      <c r="A1762" s="22">
        <v>2008</v>
      </c>
      <c r="B1762" s="3" t="s">
        <v>435</v>
      </c>
      <c r="C1762" s="3">
        <v>4.9344155844155848</v>
      </c>
    </row>
    <row r="1763" spans="1:3">
      <c r="A1763" s="22">
        <v>2008</v>
      </c>
      <c r="B1763" s="3" t="s">
        <v>436</v>
      </c>
      <c r="C1763" s="3">
        <v>4.6711003627569525</v>
      </c>
    </row>
    <row r="1764" spans="1:3">
      <c r="A1764" s="22">
        <v>2008</v>
      </c>
      <c r="B1764" s="3" t="s">
        <v>437</v>
      </c>
      <c r="C1764" s="3">
        <v>9.4430373485035872</v>
      </c>
    </row>
    <row r="1765" spans="1:3">
      <c r="A1765" s="22">
        <v>2008</v>
      </c>
      <c r="B1765" s="3" t="s">
        <v>438</v>
      </c>
      <c r="C1765" s="3">
        <v>8.4705356001533936</v>
      </c>
    </row>
    <row r="1766" spans="1:3">
      <c r="A1766" s="22">
        <v>2008</v>
      </c>
      <c r="B1766" s="3" t="s">
        <v>439</v>
      </c>
      <c r="C1766" s="3">
        <v>6.9177489177489173</v>
      </c>
    </row>
    <row r="1767" spans="1:3">
      <c r="A1767" s="22">
        <v>2008</v>
      </c>
      <c r="B1767" s="3" t="s">
        <v>440</v>
      </c>
      <c r="C1767" s="3">
        <v>12.606329816768461</v>
      </c>
    </row>
    <row r="1768" spans="1:3">
      <c r="A1768" s="22">
        <v>2008</v>
      </c>
      <c r="B1768" s="3" t="s">
        <v>1172</v>
      </c>
      <c r="C1768" s="3">
        <v>12.342533616418967</v>
      </c>
    </row>
    <row r="1769" spans="1:3">
      <c r="A1769" s="22">
        <v>2008</v>
      </c>
      <c r="B1769" s="3" t="s">
        <v>441</v>
      </c>
      <c r="C1769" s="3">
        <v>15.139409687520821</v>
      </c>
    </row>
    <row r="1770" spans="1:3">
      <c r="A1770" s="22">
        <v>2008</v>
      </c>
      <c r="B1770" s="3" t="s">
        <v>442</v>
      </c>
      <c r="C1770" s="3">
        <v>11.490553529996685</v>
      </c>
    </row>
    <row r="1771" spans="1:3">
      <c r="A1771" s="22">
        <v>2008</v>
      </c>
      <c r="B1771" s="3" t="s">
        <v>1179</v>
      </c>
      <c r="C1771" s="3">
        <v>9.2027363184079594</v>
      </c>
    </row>
    <row r="1772" spans="1:3">
      <c r="A1772" s="22">
        <v>2008</v>
      </c>
      <c r="B1772" s="3" t="s">
        <v>443</v>
      </c>
      <c r="C1772" s="3">
        <v>9.927735319725258</v>
      </c>
    </row>
    <row r="1773" spans="1:3">
      <c r="A1773" s="22">
        <v>2008</v>
      </c>
      <c r="B1773" s="3" t="s">
        <v>444</v>
      </c>
      <c r="C1773" s="3">
        <v>9.3164149670455139</v>
      </c>
    </row>
    <row r="1774" spans="1:3">
      <c r="A1774" s="22">
        <v>2008</v>
      </c>
      <c r="B1774" s="3" t="s">
        <v>445</v>
      </c>
      <c r="C1774" s="3">
        <v>10.126533247256294</v>
      </c>
    </row>
    <row r="1775" spans="1:3">
      <c r="A1775" s="22">
        <v>2008</v>
      </c>
      <c r="B1775" s="3" t="s">
        <v>446</v>
      </c>
      <c r="C1775" s="3">
        <v>13.238590328337914</v>
      </c>
    </row>
    <row r="1776" spans="1:3">
      <c r="A1776" s="22">
        <v>2008</v>
      </c>
      <c r="B1776" s="3" t="s">
        <v>447</v>
      </c>
      <c r="C1776" s="3">
        <v>11.920962199312715</v>
      </c>
    </row>
    <row r="1777" spans="1:3">
      <c r="A1777" s="22">
        <v>2008</v>
      </c>
      <c r="B1777" s="3" t="s">
        <v>448</v>
      </c>
      <c r="C1777" s="3">
        <v>10.737974540948519</v>
      </c>
    </row>
    <row r="1778" spans="1:3">
      <c r="A1778" s="22">
        <v>2008</v>
      </c>
      <c r="B1778" s="3" t="s">
        <v>449</v>
      </c>
      <c r="C1778" s="3">
        <v>5.1865671641791042</v>
      </c>
    </row>
    <row r="1779" spans="1:3">
      <c r="A1779" s="22">
        <v>2008</v>
      </c>
      <c r="B1779" s="3" t="s">
        <v>450</v>
      </c>
      <c r="C1779" s="3">
        <v>10.170104473613716</v>
      </c>
    </row>
    <row r="1780" spans="1:3">
      <c r="A1780" s="22">
        <v>2008</v>
      </c>
      <c r="B1780" s="3" t="s">
        <v>452</v>
      </c>
      <c r="C1780" s="3">
        <v>17.383149583454223</v>
      </c>
    </row>
    <row r="1781" spans="1:3">
      <c r="A1781" s="22">
        <v>2008</v>
      </c>
      <c r="B1781" s="3" t="s">
        <v>453</v>
      </c>
      <c r="C1781" s="3">
        <v>12.694188076827139</v>
      </c>
    </row>
    <row r="1782" spans="1:3">
      <c r="A1782" s="22">
        <v>2008</v>
      </c>
      <c r="B1782" s="3" t="s">
        <v>455</v>
      </c>
      <c r="C1782" s="3">
        <v>21.559905862216517</v>
      </c>
    </row>
    <row r="1783" spans="1:3">
      <c r="A1783" s="22">
        <v>2008</v>
      </c>
      <c r="B1783" s="3" t="s">
        <v>456</v>
      </c>
      <c r="C1783" s="3">
        <v>11.257958287596049</v>
      </c>
    </row>
    <row r="1784" spans="1:3">
      <c r="A1784" s="22">
        <v>2008</v>
      </c>
      <c r="B1784" s="3" t="s">
        <v>457</v>
      </c>
      <c r="C1784" s="3">
        <v>8.8421052631578956</v>
      </c>
    </row>
    <row r="1785" spans="1:3">
      <c r="A1785" s="22">
        <v>2008</v>
      </c>
      <c r="B1785" s="3" t="s">
        <v>458</v>
      </c>
      <c r="C1785" s="3">
        <v>10.556221198156681</v>
      </c>
    </row>
    <row r="1786" spans="1:3">
      <c r="A1786" s="22">
        <v>2008</v>
      </c>
      <c r="B1786" s="3" t="s">
        <v>460</v>
      </c>
      <c r="C1786" s="3">
        <v>8.7740629948970614</v>
      </c>
    </row>
    <row r="1787" spans="1:3">
      <c r="A1787" s="22">
        <v>2008</v>
      </c>
      <c r="B1787" s="3" t="s">
        <v>461</v>
      </c>
      <c r="C1787" s="3">
        <v>10.718890591783261</v>
      </c>
    </row>
    <row r="1788" spans="1:3">
      <c r="A1788" s="22">
        <v>2008</v>
      </c>
      <c r="B1788" s="3" t="s">
        <v>462</v>
      </c>
      <c r="C1788" s="3">
        <v>10.821853741496598</v>
      </c>
    </row>
    <row r="1789" spans="1:3">
      <c r="A1789" s="22">
        <v>2008</v>
      </c>
      <c r="B1789" s="3" t="s">
        <v>463</v>
      </c>
      <c r="C1789" s="3">
        <v>11.083845391476709</v>
      </c>
    </row>
    <row r="1790" spans="1:3">
      <c r="A1790" s="22">
        <v>2008</v>
      </c>
      <c r="B1790" s="3" t="s">
        <v>464</v>
      </c>
      <c r="C1790" s="3">
        <v>10.985003749062734</v>
      </c>
    </row>
    <row r="1791" spans="1:3">
      <c r="A1791" s="22">
        <v>2008</v>
      </c>
      <c r="B1791" s="3" t="s">
        <v>465</v>
      </c>
      <c r="C1791" s="3">
        <v>9.5766732561423336</v>
      </c>
    </row>
    <row r="1792" spans="1:3">
      <c r="A1792" s="22">
        <v>2008</v>
      </c>
      <c r="B1792" s="3" t="s">
        <v>466</v>
      </c>
      <c r="C1792" s="3">
        <v>11.334639820463382</v>
      </c>
    </row>
    <row r="1793" spans="1:3">
      <c r="A1793" s="22">
        <v>2008</v>
      </c>
      <c r="B1793" s="3" t="s">
        <v>467</v>
      </c>
      <c r="C1793" s="3">
        <v>11.719743786368353</v>
      </c>
    </row>
    <row r="1794" spans="1:3">
      <c r="A1794" s="22">
        <v>2008</v>
      </c>
      <c r="B1794" s="3" t="s">
        <v>468</v>
      </c>
      <c r="C1794" s="3">
        <v>9.9013002364066196</v>
      </c>
    </row>
    <row r="1795" spans="1:3">
      <c r="A1795" s="22">
        <v>2008</v>
      </c>
      <c r="B1795" s="3" t="s">
        <v>469</v>
      </c>
      <c r="C1795" s="3">
        <v>7.0448307410795978</v>
      </c>
    </row>
    <row r="1796" spans="1:3">
      <c r="A1796" s="22">
        <v>2008</v>
      </c>
      <c r="B1796" s="3" t="s">
        <v>470</v>
      </c>
      <c r="C1796" s="3">
        <v>10.208641975308643</v>
      </c>
    </row>
    <row r="1797" spans="1:3">
      <c r="A1797" s="22">
        <v>2008</v>
      </c>
      <c r="B1797" s="3" t="s">
        <v>471</v>
      </c>
      <c r="C1797" s="3">
        <v>12.801349587802783</v>
      </c>
    </row>
    <row r="1798" spans="1:3">
      <c r="A1798" s="22">
        <v>2008</v>
      </c>
      <c r="B1798" s="3" t="s">
        <v>472</v>
      </c>
      <c r="C1798" s="3">
        <v>9.7095652173913045</v>
      </c>
    </row>
    <row r="1799" spans="1:3">
      <c r="A1799" s="22">
        <v>2008</v>
      </c>
      <c r="B1799" s="3" t="s">
        <v>475</v>
      </c>
      <c r="C1799" s="3">
        <v>13.487141508420629</v>
      </c>
    </row>
    <row r="1800" spans="1:3">
      <c r="A1800" s="22">
        <v>2008</v>
      </c>
      <c r="B1800" s="3" t="s">
        <v>476</v>
      </c>
      <c r="C1800" s="3">
        <v>8.8736559139784941</v>
      </c>
    </row>
    <row r="1801" spans="1:3">
      <c r="A1801" s="22">
        <v>2008</v>
      </c>
      <c r="B1801" s="3" t="s">
        <v>477</v>
      </c>
      <c r="C1801" s="3">
        <v>9.2662010089251066</v>
      </c>
    </row>
    <row r="1802" spans="1:3">
      <c r="A1802" s="22">
        <v>2008</v>
      </c>
      <c r="B1802" s="3" t="s">
        <v>478</v>
      </c>
      <c r="C1802" s="3">
        <v>5.1900311526479754</v>
      </c>
    </row>
    <row r="1803" spans="1:3">
      <c r="A1803" s="22">
        <v>2008</v>
      </c>
      <c r="B1803" s="3" t="s">
        <v>479</v>
      </c>
      <c r="C1803" s="3">
        <v>7.9978743191178427</v>
      </c>
    </row>
    <row r="1804" spans="1:3">
      <c r="A1804" s="22">
        <v>2008</v>
      </c>
      <c r="B1804" s="3" t="s">
        <v>480</v>
      </c>
      <c r="C1804" s="3">
        <v>8.1579120698172236</v>
      </c>
    </row>
    <row r="1805" spans="1:3">
      <c r="A1805" s="22">
        <v>2008</v>
      </c>
      <c r="B1805" s="3" t="s">
        <v>481</v>
      </c>
      <c r="C1805" s="3">
        <v>6.179755671902269</v>
      </c>
    </row>
    <row r="1806" spans="1:3">
      <c r="A1806" s="22">
        <v>2008</v>
      </c>
      <c r="B1806" s="3" t="s">
        <v>482</v>
      </c>
      <c r="C1806" s="3">
        <v>4.4197120708748612</v>
      </c>
    </row>
    <row r="1807" spans="1:3">
      <c r="A1807" s="22">
        <v>2008</v>
      </c>
      <c r="B1807" s="3" t="s">
        <v>483</v>
      </c>
      <c r="C1807" s="3">
        <v>15.527070008038866</v>
      </c>
    </row>
    <row r="1808" spans="1:3">
      <c r="A1808" s="22">
        <v>2008</v>
      </c>
      <c r="B1808" s="3" t="s">
        <v>484</v>
      </c>
      <c r="C1808" s="3">
        <v>9.5140045420136268</v>
      </c>
    </row>
    <row r="1809" spans="1:3">
      <c r="A1809" s="22">
        <v>2008</v>
      </c>
      <c r="B1809" s="3" t="s">
        <v>485</v>
      </c>
      <c r="C1809" s="3">
        <v>6.4790619765494135</v>
      </c>
    </row>
    <row r="1810" spans="1:3">
      <c r="A1810" s="22">
        <v>2008</v>
      </c>
      <c r="B1810" s="3" t="s">
        <v>486</v>
      </c>
      <c r="C1810" s="3">
        <v>11.038891589693728</v>
      </c>
    </row>
    <row r="1811" spans="1:3">
      <c r="A1811" s="22">
        <v>2008</v>
      </c>
      <c r="B1811" s="3" t="s">
        <v>487</v>
      </c>
      <c r="C1811" s="3">
        <v>5.1806674338319905</v>
      </c>
    </row>
    <row r="1812" spans="1:3">
      <c r="A1812" s="22">
        <v>2008</v>
      </c>
      <c r="B1812" s="3" t="s">
        <v>488</v>
      </c>
      <c r="C1812" s="3">
        <v>5.3182382133995034</v>
      </c>
    </row>
    <row r="1813" spans="1:3">
      <c r="A1813" s="22">
        <v>2008</v>
      </c>
      <c r="B1813" s="3" t="s">
        <v>489</v>
      </c>
      <c r="C1813" s="3">
        <v>6.1051090139928412</v>
      </c>
    </row>
    <row r="1814" spans="1:3">
      <c r="A1814" s="22">
        <v>2008</v>
      </c>
      <c r="B1814" s="3" t="s">
        <v>490</v>
      </c>
      <c r="C1814" s="3">
        <v>10.055985867645061</v>
      </c>
    </row>
    <row r="1815" spans="1:3">
      <c r="A1815" s="22">
        <v>2008</v>
      </c>
      <c r="B1815" s="3" t="s">
        <v>491</v>
      </c>
      <c r="C1815" s="3">
        <v>12.261565333807487</v>
      </c>
    </row>
    <row r="1816" spans="1:3">
      <c r="A1816" s="22">
        <v>2008</v>
      </c>
      <c r="B1816" s="3" t="s">
        <v>492</v>
      </c>
      <c r="C1816" s="3">
        <v>6.8940677966101696</v>
      </c>
    </row>
    <row r="1817" spans="1:3">
      <c r="A1817" s="22">
        <v>2008</v>
      </c>
      <c r="B1817" s="3" t="s">
        <v>1067</v>
      </c>
      <c r="C1817" s="3">
        <v>6.2692307692307692</v>
      </c>
    </row>
    <row r="1818" spans="1:3">
      <c r="A1818" s="22">
        <v>2008</v>
      </c>
      <c r="B1818" s="3" t="s">
        <v>493</v>
      </c>
      <c r="C1818" s="3">
        <v>7.0500324886289798</v>
      </c>
    </row>
    <row r="1819" spans="1:3">
      <c r="A1819" s="22">
        <v>2008</v>
      </c>
      <c r="B1819" s="3" t="s">
        <v>494</v>
      </c>
      <c r="C1819" s="3">
        <v>9.7255412664821748</v>
      </c>
    </row>
    <row r="1820" spans="1:3">
      <c r="A1820" s="22">
        <v>2008</v>
      </c>
      <c r="B1820" s="3" t="s">
        <v>495</v>
      </c>
      <c r="C1820" s="3">
        <v>6.9433811802232857</v>
      </c>
    </row>
    <row r="1821" spans="1:3">
      <c r="A1821" s="22">
        <v>2008</v>
      </c>
      <c r="B1821" s="3" t="s">
        <v>496</v>
      </c>
      <c r="C1821" s="3">
        <v>2.5717185385656292</v>
      </c>
    </row>
    <row r="1822" spans="1:3">
      <c r="A1822" s="22">
        <v>2008</v>
      </c>
      <c r="B1822" s="3" t="s">
        <v>497</v>
      </c>
      <c r="C1822" s="3">
        <v>4.0346605557146953</v>
      </c>
    </row>
    <row r="1823" spans="1:3">
      <c r="A1823" s="22">
        <v>2008</v>
      </c>
      <c r="B1823" s="3" t="s">
        <v>498</v>
      </c>
      <c r="C1823" s="3">
        <v>2.4865753424657533</v>
      </c>
    </row>
    <row r="1824" spans="1:3">
      <c r="A1824" s="22">
        <v>2008</v>
      </c>
      <c r="B1824" s="3" t="s">
        <v>499</v>
      </c>
      <c r="C1824" s="3">
        <v>2.9463948659871648</v>
      </c>
    </row>
    <row r="1825" spans="1:3">
      <c r="A1825" s="22">
        <v>2008</v>
      </c>
      <c r="B1825" s="3" t="s">
        <v>500</v>
      </c>
      <c r="C1825" s="3">
        <v>5.1145590433482813</v>
      </c>
    </row>
    <row r="1826" spans="1:3">
      <c r="A1826" s="22">
        <v>2008</v>
      </c>
      <c r="B1826" s="3" t="s">
        <v>501</v>
      </c>
      <c r="C1826" s="3">
        <v>8.1893439933176211</v>
      </c>
    </row>
    <row r="1827" spans="1:3">
      <c r="A1827" s="22">
        <v>2008</v>
      </c>
      <c r="B1827" s="3" t="s">
        <v>502</v>
      </c>
      <c r="C1827" s="3">
        <v>2.5303867403314917</v>
      </c>
    </row>
    <row r="1828" spans="1:3">
      <c r="A1828" s="22">
        <v>2008</v>
      </c>
      <c r="B1828" s="3" t="s">
        <v>503</v>
      </c>
      <c r="C1828" s="3">
        <v>3.0679611650485437</v>
      </c>
    </row>
    <row r="1829" spans="1:3">
      <c r="A1829" s="22">
        <v>2008</v>
      </c>
      <c r="B1829" s="3" t="s">
        <v>504</v>
      </c>
      <c r="C1829" s="3">
        <v>7.225495671600112</v>
      </c>
    </row>
    <row r="1830" spans="1:3">
      <c r="A1830" s="22">
        <v>2008</v>
      </c>
      <c r="B1830" s="3" t="s">
        <v>505</v>
      </c>
      <c r="C1830" s="3">
        <v>8.2858638743455497</v>
      </c>
    </row>
    <row r="1831" spans="1:3">
      <c r="A1831" s="22">
        <v>2008</v>
      </c>
      <c r="B1831" s="3" t="s">
        <v>506</v>
      </c>
      <c r="C1831" s="3">
        <v>7.1360580801290672</v>
      </c>
    </row>
    <row r="1832" spans="1:3">
      <c r="A1832" s="22">
        <v>2008</v>
      </c>
      <c r="B1832" s="3" t="s">
        <v>507</v>
      </c>
      <c r="C1832" s="3">
        <v>6.547045951859956</v>
      </c>
    </row>
    <row r="1833" spans="1:3">
      <c r="A1833" s="22">
        <v>2008</v>
      </c>
      <c r="B1833" s="3" t="s">
        <v>508</v>
      </c>
      <c r="C1833" s="3">
        <v>5.2688821752265858</v>
      </c>
    </row>
    <row r="1834" spans="1:3">
      <c r="A1834" s="22">
        <v>2008</v>
      </c>
      <c r="B1834" s="3" t="s">
        <v>509</v>
      </c>
      <c r="C1834" s="3">
        <v>11.173145516623114</v>
      </c>
    </row>
    <row r="1835" spans="1:3">
      <c r="A1835" s="22">
        <v>2008</v>
      </c>
      <c r="B1835" s="3" t="s">
        <v>510</v>
      </c>
      <c r="C1835" s="3">
        <v>6.2291795188155463</v>
      </c>
    </row>
    <row r="1836" spans="1:3">
      <c r="A1836" s="22">
        <v>2008</v>
      </c>
      <c r="B1836" s="3" t="s">
        <v>511</v>
      </c>
      <c r="C1836" s="3">
        <v>2.6137538779731129</v>
      </c>
    </row>
    <row r="1837" spans="1:3">
      <c r="A1837" s="22">
        <v>2008</v>
      </c>
      <c r="B1837" s="3" t="s">
        <v>512</v>
      </c>
      <c r="C1837" s="3">
        <v>2.1009900990099011</v>
      </c>
    </row>
    <row r="1838" spans="1:3">
      <c r="A1838" s="22">
        <v>2008</v>
      </c>
      <c r="B1838" s="3" t="s">
        <v>513</v>
      </c>
      <c r="C1838" s="3">
        <v>2.3346456692913384</v>
      </c>
    </row>
    <row r="1839" spans="1:3">
      <c r="A1839" s="22">
        <v>2008</v>
      </c>
      <c r="B1839" s="3" t="s">
        <v>514</v>
      </c>
      <c r="C1839" s="3">
        <v>5.0893719806763285</v>
      </c>
    </row>
    <row r="1840" spans="1:3">
      <c r="A1840" s="22">
        <v>2008</v>
      </c>
      <c r="B1840" s="3" t="s">
        <v>515</v>
      </c>
      <c r="C1840" s="3">
        <v>4.2468789013732833</v>
      </c>
    </row>
    <row r="1841" spans="1:3">
      <c r="A1841" s="22">
        <v>2008</v>
      </c>
      <c r="B1841" s="3" t="s">
        <v>516</v>
      </c>
      <c r="C1841" s="3">
        <v>2.2842712842712842</v>
      </c>
    </row>
    <row r="1842" spans="1:3">
      <c r="A1842" s="22">
        <v>2008</v>
      </c>
      <c r="B1842" s="3" t="s">
        <v>517</v>
      </c>
      <c r="C1842" s="3">
        <v>2.0357470210815767</v>
      </c>
    </row>
    <row r="1843" spans="1:3">
      <c r="A1843" s="22">
        <v>2008</v>
      </c>
      <c r="B1843" s="3" t="s">
        <v>518</v>
      </c>
      <c r="C1843" s="3">
        <v>6.2971204188481673</v>
      </c>
    </row>
    <row r="1844" spans="1:3">
      <c r="A1844" s="22">
        <v>2008</v>
      </c>
      <c r="B1844" s="3" t="s">
        <v>519</v>
      </c>
      <c r="C1844" s="3">
        <v>2.2471190781049937</v>
      </c>
    </row>
    <row r="1845" spans="1:3">
      <c r="A1845" s="22">
        <v>2008</v>
      </c>
      <c r="B1845" s="3" t="s">
        <v>520</v>
      </c>
      <c r="C1845" s="3">
        <v>2.4944089456869007</v>
      </c>
    </row>
    <row r="1846" spans="1:3">
      <c r="A1846" s="22">
        <v>2008</v>
      </c>
      <c r="B1846" s="3" t="s">
        <v>521</v>
      </c>
      <c r="C1846" s="3">
        <v>2.8516833484986353</v>
      </c>
    </row>
    <row r="1847" spans="1:3">
      <c r="A1847" s="22">
        <v>2008</v>
      </c>
      <c r="B1847" s="3" t="s">
        <v>522</v>
      </c>
      <c r="C1847" s="3">
        <v>2.0668168168168166</v>
      </c>
    </row>
    <row r="1848" spans="1:3">
      <c r="A1848" s="22">
        <v>2008</v>
      </c>
      <c r="B1848" s="3" t="s">
        <v>523</v>
      </c>
      <c r="C1848" s="3">
        <v>2.3182674199623352</v>
      </c>
    </row>
    <row r="1849" spans="1:3">
      <c r="A1849" s="22">
        <v>2008</v>
      </c>
      <c r="B1849" s="3" t="s">
        <v>524</v>
      </c>
      <c r="C1849" s="3">
        <v>2.337345132743363</v>
      </c>
    </row>
    <row r="1850" spans="1:3">
      <c r="A1850" s="22">
        <v>2008</v>
      </c>
      <c r="B1850" s="3" t="s">
        <v>525</v>
      </c>
      <c r="C1850" s="3">
        <v>2.3614678899082571</v>
      </c>
    </row>
    <row r="1851" spans="1:3">
      <c r="A1851" s="22">
        <v>2008</v>
      </c>
      <c r="B1851" s="3" t="s">
        <v>526</v>
      </c>
      <c r="C1851" s="3">
        <v>3.7475083056478407</v>
      </c>
    </row>
    <row r="1852" spans="1:3">
      <c r="A1852" s="22">
        <v>2008</v>
      </c>
      <c r="B1852" s="3" t="s">
        <v>527</v>
      </c>
      <c r="C1852" s="3">
        <v>2.1415929203539825</v>
      </c>
    </row>
    <row r="1853" spans="1:3">
      <c r="A1853" s="22">
        <v>2008</v>
      </c>
      <c r="B1853" s="3" t="s">
        <v>528</v>
      </c>
      <c r="C1853" s="3">
        <v>9.3101665709362429</v>
      </c>
    </row>
    <row r="1854" spans="1:3">
      <c r="A1854" s="22">
        <v>2008</v>
      </c>
      <c r="B1854" s="3" t="s">
        <v>529</v>
      </c>
      <c r="C1854" s="3">
        <v>4.7242105263157894</v>
      </c>
    </row>
    <row r="1855" spans="1:3">
      <c r="A1855" s="22">
        <v>2008</v>
      </c>
      <c r="B1855" s="3" t="s">
        <v>530</v>
      </c>
      <c r="C1855" s="3">
        <v>2.4472103004291847</v>
      </c>
    </row>
    <row r="1856" spans="1:3">
      <c r="A1856" s="22">
        <v>2008</v>
      </c>
      <c r="B1856" s="3" t="s">
        <v>531</v>
      </c>
      <c r="C1856" s="3">
        <v>2.3925603482390185</v>
      </c>
    </row>
    <row r="1857" spans="1:3">
      <c r="A1857" s="22">
        <v>2008</v>
      </c>
      <c r="B1857" s="3" t="s">
        <v>532</v>
      </c>
      <c r="C1857" s="3">
        <v>2.2283384301732925</v>
      </c>
    </row>
    <row r="1858" spans="1:3">
      <c r="A1858" s="22">
        <v>2008</v>
      </c>
      <c r="B1858" s="3" t="s">
        <v>533</v>
      </c>
      <c r="C1858" s="3">
        <v>2.1213307240704502</v>
      </c>
    </row>
    <row r="1859" spans="1:3">
      <c r="A1859" s="22">
        <v>2008</v>
      </c>
      <c r="B1859" s="3" t="s">
        <v>534</v>
      </c>
      <c r="C1859" s="3">
        <v>3.4536082474226806</v>
      </c>
    </row>
    <row r="1860" spans="1:3">
      <c r="A1860" s="22">
        <v>2008</v>
      </c>
      <c r="B1860" s="3" t="s">
        <v>535</v>
      </c>
      <c r="C1860" s="3">
        <v>7.2604651162790699</v>
      </c>
    </row>
    <row r="1861" spans="1:3">
      <c r="A1861" s="22">
        <v>2008</v>
      </c>
      <c r="B1861" s="3" t="s">
        <v>536</v>
      </c>
      <c r="C1861" s="3">
        <v>1.9855942376950779</v>
      </c>
    </row>
    <row r="1862" spans="1:3">
      <c r="A1862" s="22">
        <v>2008</v>
      </c>
      <c r="B1862" s="3" t="s">
        <v>537</v>
      </c>
      <c r="C1862" s="3">
        <v>2.3649564375605032</v>
      </c>
    </row>
    <row r="1863" spans="1:3">
      <c r="A1863" s="22">
        <v>2008</v>
      </c>
      <c r="B1863" s="3" t="s">
        <v>538</v>
      </c>
      <c r="C1863" s="3">
        <v>2.2660974742084665</v>
      </c>
    </row>
    <row r="1864" spans="1:3">
      <c r="A1864" s="22">
        <v>2008</v>
      </c>
      <c r="B1864" s="3" t="s">
        <v>539</v>
      </c>
      <c r="C1864" s="3">
        <v>6.8503539636924371</v>
      </c>
    </row>
    <row r="1865" spans="1:3">
      <c r="A1865" s="22">
        <v>2008</v>
      </c>
      <c r="B1865" s="3" t="s">
        <v>540</v>
      </c>
      <c r="C1865" s="3">
        <v>9.1564364445343305</v>
      </c>
    </row>
    <row r="1866" spans="1:3">
      <c r="A1866" s="22">
        <v>2008</v>
      </c>
      <c r="B1866" s="3" t="s">
        <v>541</v>
      </c>
      <c r="C1866" s="3">
        <v>7.5793601833083635</v>
      </c>
    </row>
    <row r="1867" spans="1:3">
      <c r="A1867" s="22">
        <v>2008</v>
      </c>
      <c r="B1867" s="3" t="s">
        <v>542</v>
      </c>
      <c r="C1867" s="3">
        <v>2.7368794326241135</v>
      </c>
    </row>
    <row r="1868" spans="1:3">
      <c r="A1868" s="22">
        <v>2008</v>
      </c>
      <c r="B1868" s="3" t="s">
        <v>543</v>
      </c>
      <c r="C1868" s="3">
        <v>8.7295648464163822</v>
      </c>
    </row>
    <row r="1869" spans="1:3">
      <c r="A1869" s="22">
        <v>2008</v>
      </c>
      <c r="B1869" s="3" t="s">
        <v>545</v>
      </c>
      <c r="C1869" s="3">
        <v>9.2498024496246547</v>
      </c>
    </row>
    <row r="1870" spans="1:3">
      <c r="A1870" s="22">
        <v>2008</v>
      </c>
      <c r="B1870" s="3" t="s">
        <v>546</v>
      </c>
      <c r="C1870" s="3">
        <v>8.7554892700306564</v>
      </c>
    </row>
    <row r="1871" spans="1:3">
      <c r="A1871" s="22">
        <v>2008</v>
      </c>
      <c r="B1871" s="3" t="s">
        <v>547</v>
      </c>
      <c r="C1871" s="3">
        <v>11.402020890099909</v>
      </c>
    </row>
    <row r="1872" spans="1:3">
      <c r="A1872" s="22">
        <v>2008</v>
      </c>
      <c r="B1872" s="3" t="s">
        <v>548</v>
      </c>
      <c r="C1872" s="3">
        <v>6.4782608695652177</v>
      </c>
    </row>
    <row r="1873" spans="1:3">
      <c r="A1873" s="22">
        <v>2008</v>
      </c>
      <c r="B1873" s="3" t="s">
        <v>549</v>
      </c>
      <c r="C1873" s="3">
        <v>8.8190912173618177</v>
      </c>
    </row>
    <row r="1874" spans="1:3">
      <c r="A1874" s="22">
        <v>2008</v>
      </c>
      <c r="B1874" s="3" t="s">
        <v>550</v>
      </c>
      <c r="C1874" s="3">
        <v>7.3568738229755182</v>
      </c>
    </row>
    <row r="1875" spans="1:3">
      <c r="A1875" s="22">
        <v>2008</v>
      </c>
      <c r="B1875" s="3" t="s">
        <v>551</v>
      </c>
      <c r="C1875" s="3">
        <v>7.6004126547455293</v>
      </c>
    </row>
    <row r="1876" spans="1:3">
      <c r="A1876" s="22">
        <v>2008</v>
      </c>
      <c r="B1876" s="3" t="s">
        <v>552</v>
      </c>
      <c r="C1876" s="3">
        <v>12.484006512947108</v>
      </c>
    </row>
    <row r="1877" spans="1:3">
      <c r="A1877" s="22">
        <v>2008</v>
      </c>
      <c r="B1877" s="3" t="s">
        <v>553</v>
      </c>
      <c r="C1877" s="3">
        <v>8.0406012707267944</v>
      </c>
    </row>
    <row r="1878" spans="1:3">
      <c r="A1878" s="22">
        <v>2008</v>
      </c>
      <c r="B1878" s="3" t="s">
        <v>554</v>
      </c>
      <c r="C1878" s="3">
        <v>3.3192148760330578</v>
      </c>
    </row>
    <row r="1879" spans="1:3">
      <c r="A1879" s="22">
        <v>2008</v>
      </c>
      <c r="B1879" s="3" t="s">
        <v>555</v>
      </c>
      <c r="C1879" s="3">
        <v>8.7871722606541969</v>
      </c>
    </row>
    <row r="1880" spans="1:3">
      <c r="A1880" s="22">
        <v>2008</v>
      </c>
      <c r="B1880" s="3" t="s">
        <v>556</v>
      </c>
      <c r="C1880" s="3">
        <v>7.0128654970760236</v>
      </c>
    </row>
    <row r="1881" spans="1:3">
      <c r="A1881" s="22">
        <v>2008</v>
      </c>
      <c r="B1881" s="3" t="s">
        <v>557</v>
      </c>
      <c r="C1881" s="3">
        <v>9.5893512851897178</v>
      </c>
    </row>
    <row r="1882" spans="1:3">
      <c r="A1882" s="22">
        <v>2008</v>
      </c>
      <c r="B1882" s="3" t="s">
        <v>558</v>
      </c>
      <c r="C1882" s="3">
        <v>3.4188861985472156</v>
      </c>
    </row>
    <row r="1883" spans="1:3">
      <c r="A1883" s="22">
        <v>2008</v>
      </c>
      <c r="B1883" s="3" t="s">
        <v>559</v>
      </c>
      <c r="C1883" s="3">
        <v>7.9828767123287667</v>
      </c>
    </row>
    <row r="1884" spans="1:3">
      <c r="A1884" s="22">
        <v>2008</v>
      </c>
      <c r="B1884" s="3" t="s">
        <v>560</v>
      </c>
      <c r="C1884" s="3">
        <v>4.4265873015873014</v>
      </c>
    </row>
    <row r="1885" spans="1:3">
      <c r="A1885" s="22">
        <v>2008</v>
      </c>
      <c r="B1885" s="3" t="s">
        <v>561</v>
      </c>
      <c r="C1885" s="3">
        <v>7.7537728355837965</v>
      </c>
    </row>
    <row r="1886" spans="1:3">
      <c r="A1886" s="22">
        <v>2008</v>
      </c>
      <c r="B1886" s="3" t="s">
        <v>1150</v>
      </c>
      <c r="C1886" s="3">
        <v>4.7413073713490963</v>
      </c>
    </row>
    <row r="1887" spans="1:3">
      <c r="A1887" s="22">
        <v>2008</v>
      </c>
      <c r="B1887" s="3" t="s">
        <v>562</v>
      </c>
      <c r="C1887" s="3">
        <v>8.5063291139240498</v>
      </c>
    </row>
    <row r="1888" spans="1:3">
      <c r="A1888" s="22">
        <v>2008</v>
      </c>
      <c r="B1888" s="3" t="s">
        <v>563</v>
      </c>
      <c r="C1888" s="3">
        <v>3.9646118721461185</v>
      </c>
    </row>
    <row r="1889" spans="1:3">
      <c r="A1889" s="22">
        <v>2008</v>
      </c>
      <c r="B1889" s="3" t="s">
        <v>564</v>
      </c>
      <c r="C1889" s="3">
        <v>5.2329223592135952</v>
      </c>
    </row>
    <row r="1890" spans="1:3">
      <c r="A1890" s="22">
        <v>2008</v>
      </c>
      <c r="B1890" s="3" t="s">
        <v>566</v>
      </c>
      <c r="C1890" s="3">
        <v>8.8050847457627111</v>
      </c>
    </row>
    <row r="1891" spans="1:3">
      <c r="A1891" s="22">
        <v>2008</v>
      </c>
      <c r="B1891" s="3" t="s">
        <v>567</v>
      </c>
      <c r="C1891" s="3">
        <v>7.8510638297872344</v>
      </c>
    </row>
    <row r="1892" spans="1:3">
      <c r="A1892" s="22">
        <v>2008</v>
      </c>
      <c r="B1892" s="3" t="s">
        <v>568</v>
      </c>
      <c r="C1892" s="3">
        <v>8.4478821362799259</v>
      </c>
    </row>
    <row r="1893" spans="1:3">
      <c r="A1893" s="22">
        <v>2008</v>
      </c>
      <c r="B1893" s="3" t="s">
        <v>569</v>
      </c>
      <c r="C1893" s="3">
        <v>10.822271297192643</v>
      </c>
    </row>
    <row r="1894" spans="1:3">
      <c r="A1894" s="22">
        <v>2008</v>
      </c>
      <c r="B1894" s="3" t="s">
        <v>570</v>
      </c>
      <c r="C1894" s="3">
        <v>6.9189497716894977</v>
      </c>
    </row>
    <row r="1895" spans="1:3">
      <c r="A1895" s="22">
        <v>2008</v>
      </c>
      <c r="B1895" s="3" t="s">
        <v>571</v>
      </c>
      <c r="C1895" s="3">
        <v>3.7914929107589659</v>
      </c>
    </row>
    <row r="1896" spans="1:3">
      <c r="A1896" s="22">
        <v>2008</v>
      </c>
      <c r="B1896" s="3" t="s">
        <v>572</v>
      </c>
      <c r="C1896" s="3">
        <v>24.623853211009173</v>
      </c>
    </row>
    <row r="1897" spans="1:3">
      <c r="A1897" s="22">
        <v>2008</v>
      </c>
      <c r="B1897" s="3" t="s">
        <v>1041</v>
      </c>
      <c r="C1897" s="3">
        <v>10.175510204081633</v>
      </c>
    </row>
    <row r="1898" spans="1:3">
      <c r="A1898" s="22">
        <v>2008</v>
      </c>
      <c r="B1898" s="3" t="s">
        <v>1180</v>
      </c>
      <c r="C1898" s="3">
        <v>6.0127659574468089</v>
      </c>
    </row>
    <row r="1899" spans="1:3">
      <c r="A1899" s="22">
        <v>2008</v>
      </c>
      <c r="B1899" s="3" t="s">
        <v>573</v>
      </c>
      <c r="C1899" s="3">
        <v>9.2318364753230249</v>
      </c>
    </row>
    <row r="1900" spans="1:3">
      <c r="A1900" s="22">
        <v>2008</v>
      </c>
      <c r="B1900" s="3" t="s">
        <v>575</v>
      </c>
      <c r="C1900" s="3">
        <v>5.3261146496815286</v>
      </c>
    </row>
    <row r="1901" spans="1:3">
      <c r="A1901" s="22">
        <v>2008</v>
      </c>
      <c r="B1901" s="3" t="s">
        <v>576</v>
      </c>
      <c r="C1901" s="3">
        <v>8.2337351798346123</v>
      </c>
    </row>
    <row r="1902" spans="1:3">
      <c r="A1902" s="22">
        <v>2008</v>
      </c>
      <c r="B1902" s="3" t="s">
        <v>577</v>
      </c>
      <c r="C1902" s="3">
        <v>13.085365853658537</v>
      </c>
    </row>
    <row r="1903" spans="1:3">
      <c r="A1903" s="22">
        <v>2008</v>
      </c>
      <c r="B1903" s="3" t="s">
        <v>578</v>
      </c>
      <c r="C1903" s="3">
        <v>16.379554655870447</v>
      </c>
    </row>
    <row r="1904" spans="1:3">
      <c r="A1904" s="22">
        <v>2008</v>
      </c>
      <c r="B1904" s="3" t="s">
        <v>579</v>
      </c>
      <c r="C1904" s="3">
        <v>9.3831168831168839</v>
      </c>
    </row>
    <row r="1905" spans="1:3">
      <c r="A1905" s="22">
        <v>2008</v>
      </c>
      <c r="B1905" s="3" t="s">
        <v>580</v>
      </c>
      <c r="C1905" s="3">
        <v>12.958620689655172</v>
      </c>
    </row>
    <row r="1906" spans="1:3">
      <c r="A1906" s="22">
        <v>2008</v>
      </c>
      <c r="B1906" s="3" t="s">
        <v>581</v>
      </c>
      <c r="C1906" s="3">
        <v>12.244546498277842</v>
      </c>
    </row>
    <row r="1907" spans="1:3">
      <c r="A1907" s="22">
        <v>2008</v>
      </c>
      <c r="B1907" s="3" t="s">
        <v>582</v>
      </c>
      <c r="C1907" s="3">
        <v>16.478476821192054</v>
      </c>
    </row>
    <row r="1908" spans="1:3">
      <c r="A1908" s="22">
        <v>2008</v>
      </c>
      <c r="B1908" s="3" t="s">
        <v>583</v>
      </c>
      <c r="C1908" s="3">
        <v>12.196351931330472</v>
      </c>
    </row>
    <row r="1909" spans="1:3">
      <c r="A1909" s="22">
        <v>2008</v>
      </c>
      <c r="B1909" s="3" t="s">
        <v>585</v>
      </c>
      <c r="C1909" s="3">
        <v>16.03184713375796</v>
      </c>
    </row>
    <row r="1910" spans="1:3">
      <c r="A1910" s="22">
        <v>2008</v>
      </c>
      <c r="B1910" s="3" t="s">
        <v>586</v>
      </c>
      <c r="C1910" s="3">
        <v>14.159685863874346</v>
      </c>
    </row>
    <row r="1911" spans="1:3">
      <c r="A1911" s="22">
        <v>2008</v>
      </c>
      <c r="B1911" s="3" t="s">
        <v>587</v>
      </c>
      <c r="C1911" s="3">
        <v>12.078817733990148</v>
      </c>
    </row>
    <row r="1912" spans="1:3">
      <c r="A1912" s="22">
        <v>2008</v>
      </c>
      <c r="B1912" s="3" t="s">
        <v>588</v>
      </c>
      <c r="C1912" s="3">
        <v>10.105633802816902</v>
      </c>
    </row>
    <row r="1913" spans="1:3">
      <c r="A1913" s="22">
        <v>2008</v>
      </c>
      <c r="B1913" s="3" t="s">
        <v>589</v>
      </c>
      <c r="C1913" s="3">
        <v>15.201183431952662</v>
      </c>
    </row>
    <row r="1914" spans="1:3">
      <c r="A1914" s="22">
        <v>2008</v>
      </c>
      <c r="B1914" s="3" t="s">
        <v>590</v>
      </c>
      <c r="C1914" s="3">
        <v>7.5150602409638552</v>
      </c>
    </row>
    <row r="1915" spans="1:3">
      <c r="A1915" s="22">
        <v>2008</v>
      </c>
      <c r="B1915" s="3" t="s">
        <v>591</v>
      </c>
      <c r="C1915" s="3">
        <v>13.401384083044983</v>
      </c>
    </row>
    <row r="1916" spans="1:3">
      <c r="A1916" s="22">
        <v>2008</v>
      </c>
      <c r="B1916" s="3" t="s">
        <v>592</v>
      </c>
      <c r="C1916" s="3">
        <v>9.9115942028985504</v>
      </c>
    </row>
    <row r="1917" spans="1:3">
      <c r="A1917" s="22">
        <v>2008</v>
      </c>
      <c r="B1917" s="3" t="s">
        <v>593</v>
      </c>
      <c r="C1917" s="3">
        <v>10.029345372460497</v>
      </c>
    </row>
    <row r="1918" spans="1:3">
      <c r="A1918" s="22">
        <v>2008</v>
      </c>
      <c r="B1918" s="3" t="s">
        <v>594</v>
      </c>
      <c r="C1918" s="3">
        <v>10.027231652216388</v>
      </c>
    </row>
    <row r="1919" spans="1:3">
      <c r="A1919" s="22">
        <v>2008</v>
      </c>
      <c r="B1919" s="3" t="s">
        <v>1071</v>
      </c>
      <c r="C1919" s="3">
        <v>3.8992248062015502</v>
      </c>
    </row>
    <row r="1920" spans="1:3">
      <c r="A1920" s="22">
        <v>2008</v>
      </c>
      <c r="B1920" s="3" t="s">
        <v>1042</v>
      </c>
      <c r="C1920" s="3">
        <v>4.937799043062201</v>
      </c>
    </row>
    <row r="1921" spans="1:3">
      <c r="A1921" s="22">
        <v>2008</v>
      </c>
      <c r="B1921" s="3" t="s">
        <v>595</v>
      </c>
      <c r="C1921" s="3">
        <v>5.3478547854785479</v>
      </c>
    </row>
    <row r="1922" spans="1:3">
      <c r="A1922" s="22">
        <v>2008</v>
      </c>
      <c r="B1922" s="3" t="s">
        <v>596</v>
      </c>
      <c r="C1922" s="3">
        <v>10.888689040591915</v>
      </c>
    </row>
    <row r="1923" spans="1:3">
      <c r="A1923" s="22">
        <v>2008</v>
      </c>
      <c r="B1923" s="3" t="s">
        <v>597</v>
      </c>
      <c r="C1923" s="3">
        <v>9.5354177258091841</v>
      </c>
    </row>
    <row r="1924" spans="1:3">
      <c r="A1924" s="22">
        <v>2008</v>
      </c>
      <c r="B1924" s="3" t="s">
        <v>598</v>
      </c>
      <c r="C1924" s="3">
        <v>9.8851132686084142</v>
      </c>
    </row>
    <row r="1925" spans="1:3">
      <c r="A1925" s="22">
        <v>2008</v>
      </c>
      <c r="B1925" s="3" t="s">
        <v>599</v>
      </c>
      <c r="C1925" s="3">
        <v>9.2316164561062521</v>
      </c>
    </row>
    <row r="1926" spans="1:3">
      <c r="A1926" s="22">
        <v>2008</v>
      </c>
      <c r="B1926" s="3" t="s">
        <v>600</v>
      </c>
      <c r="C1926" s="3">
        <v>5.3917837837837839</v>
      </c>
    </row>
    <row r="1927" spans="1:3">
      <c r="A1927" s="22">
        <v>2008</v>
      </c>
      <c r="B1927" s="3" t="s">
        <v>601</v>
      </c>
      <c r="C1927" s="3">
        <v>8.7489539748953966</v>
      </c>
    </row>
    <row r="1928" spans="1:3">
      <c r="A1928" s="22">
        <v>2008</v>
      </c>
      <c r="B1928" s="3" t="s">
        <v>603</v>
      </c>
      <c r="C1928" s="3">
        <v>9.0308747855917666</v>
      </c>
    </row>
    <row r="1929" spans="1:3">
      <c r="A1929" s="22">
        <v>2008</v>
      </c>
      <c r="B1929" s="3" t="s">
        <v>604</v>
      </c>
      <c r="C1929" s="3">
        <v>7.4367346938775514</v>
      </c>
    </row>
    <row r="1930" spans="1:3">
      <c r="A1930" s="22">
        <v>2008</v>
      </c>
      <c r="B1930" s="3" t="s">
        <v>606</v>
      </c>
      <c r="C1930" s="3">
        <v>6.7050847457627123</v>
      </c>
    </row>
    <row r="1931" spans="1:3">
      <c r="A1931" s="22">
        <v>2008</v>
      </c>
      <c r="B1931" s="3" t="s">
        <v>607</v>
      </c>
      <c r="C1931" s="3">
        <v>8.4957983193277311</v>
      </c>
    </row>
    <row r="1932" spans="1:3">
      <c r="A1932" s="22">
        <v>2008</v>
      </c>
      <c r="B1932" s="3" t="s">
        <v>608</v>
      </c>
      <c r="C1932" s="3">
        <v>6.0931372549019605</v>
      </c>
    </row>
    <row r="1933" spans="1:3">
      <c r="A1933" s="22">
        <v>2008</v>
      </c>
      <c r="B1933" s="3" t="s">
        <v>609</v>
      </c>
      <c r="C1933" s="3">
        <v>7.0860655737704921</v>
      </c>
    </row>
    <row r="1934" spans="1:3">
      <c r="A1934" s="22">
        <v>2008</v>
      </c>
      <c r="B1934" s="3" t="s">
        <v>610</v>
      </c>
      <c r="C1934" s="3">
        <v>9.7783933518005544</v>
      </c>
    </row>
    <row r="1935" spans="1:3">
      <c r="A1935" s="22">
        <v>2008</v>
      </c>
      <c r="B1935" s="3" t="s">
        <v>611</v>
      </c>
      <c r="C1935" s="3">
        <v>13.073817350292982</v>
      </c>
    </row>
    <row r="1936" spans="1:3">
      <c r="A1936" s="22">
        <v>2008</v>
      </c>
      <c r="B1936" s="3" t="s">
        <v>613</v>
      </c>
      <c r="C1936" s="3">
        <v>10.895114385420706</v>
      </c>
    </row>
    <row r="1937" spans="1:3">
      <c r="A1937" s="22">
        <v>2008</v>
      </c>
      <c r="B1937" s="3" t="s">
        <v>614</v>
      </c>
      <c r="C1937" s="3">
        <v>5.9627039627039631</v>
      </c>
    </row>
    <row r="1938" spans="1:3">
      <c r="A1938" s="22">
        <v>2008</v>
      </c>
      <c r="B1938" s="3" t="s">
        <v>615</v>
      </c>
      <c r="C1938" s="3">
        <v>8.2669126691266914</v>
      </c>
    </row>
    <row r="1939" spans="1:3">
      <c r="A1939" s="22">
        <v>2008</v>
      </c>
      <c r="B1939" s="3" t="s">
        <v>616</v>
      </c>
      <c r="C1939" s="3">
        <v>14.56917324470295</v>
      </c>
    </row>
    <row r="1940" spans="1:3">
      <c r="A1940" s="22">
        <v>2008</v>
      </c>
      <c r="B1940" s="3" t="s">
        <v>617</v>
      </c>
      <c r="C1940" s="3">
        <v>8.5367847411444142</v>
      </c>
    </row>
    <row r="1941" spans="1:3">
      <c r="A1941" s="22">
        <v>2008</v>
      </c>
      <c r="B1941" s="3" t="s">
        <v>618</v>
      </c>
      <c r="C1941" s="3">
        <v>8.8834745762711869</v>
      </c>
    </row>
    <row r="1942" spans="1:3">
      <c r="A1942" s="22">
        <v>2008</v>
      </c>
      <c r="B1942" s="3" t="s">
        <v>619</v>
      </c>
      <c r="C1942" s="3">
        <v>9.2851323828920567</v>
      </c>
    </row>
    <row r="1943" spans="1:3">
      <c r="A1943" s="22">
        <v>2008</v>
      </c>
      <c r="B1943" s="3" t="s">
        <v>621</v>
      </c>
      <c r="C1943" s="3">
        <v>16.938461538461539</v>
      </c>
    </row>
    <row r="1944" spans="1:3">
      <c r="A1944" s="22">
        <v>2008</v>
      </c>
      <c r="B1944" s="3" t="s">
        <v>622</v>
      </c>
      <c r="C1944" s="3">
        <v>10.273381294964029</v>
      </c>
    </row>
    <row r="1945" spans="1:3">
      <c r="A1945" s="22">
        <v>2008</v>
      </c>
      <c r="B1945" s="3" t="s">
        <v>1043</v>
      </c>
      <c r="C1945" s="3">
        <v>10.079365079365079</v>
      </c>
    </row>
    <row r="1946" spans="1:3">
      <c r="A1946" s="22">
        <v>2008</v>
      </c>
      <c r="B1946" s="3" t="s">
        <v>623</v>
      </c>
      <c r="C1946" s="3">
        <v>14.535851211354922</v>
      </c>
    </row>
    <row r="1947" spans="1:3">
      <c r="A1947" s="22">
        <v>2008</v>
      </c>
      <c r="B1947" s="3" t="s">
        <v>624</v>
      </c>
      <c r="C1947" s="3">
        <v>14.578799249530956</v>
      </c>
    </row>
    <row r="1948" spans="1:3">
      <c r="A1948" s="22">
        <v>2008</v>
      </c>
      <c r="B1948" s="3" t="s">
        <v>625</v>
      </c>
      <c r="C1948" s="3">
        <v>11.461799660441427</v>
      </c>
    </row>
    <row r="1949" spans="1:3">
      <c r="A1949" s="22">
        <v>2008</v>
      </c>
      <c r="B1949" s="3" t="s">
        <v>626</v>
      </c>
      <c r="C1949" s="3">
        <v>10.597110754414125</v>
      </c>
    </row>
    <row r="1950" spans="1:3">
      <c r="A1950" s="22">
        <v>2008</v>
      </c>
      <c r="B1950" s="3" t="s">
        <v>627</v>
      </c>
      <c r="C1950" s="3">
        <v>11.690276883451384</v>
      </c>
    </row>
    <row r="1951" spans="1:3">
      <c r="A1951" s="22">
        <v>2008</v>
      </c>
      <c r="B1951" s="3" t="s">
        <v>628</v>
      </c>
      <c r="C1951" s="3">
        <v>10.344827586206897</v>
      </c>
    </row>
    <row r="1952" spans="1:3">
      <c r="A1952" s="22">
        <v>2008</v>
      </c>
      <c r="B1952" s="3" t="s">
        <v>629</v>
      </c>
      <c r="C1952" s="3">
        <v>15.007726980038635</v>
      </c>
    </row>
    <row r="1953" spans="1:3">
      <c r="A1953" s="22">
        <v>2008</v>
      </c>
      <c r="B1953" s="3" t="s">
        <v>630</v>
      </c>
      <c r="C1953" s="3">
        <v>14.92517006802721</v>
      </c>
    </row>
    <row r="1954" spans="1:3">
      <c r="A1954" s="22">
        <v>2008</v>
      </c>
      <c r="B1954" s="3" t="s">
        <v>631</v>
      </c>
      <c r="C1954" s="3">
        <v>6.7768421052631576</v>
      </c>
    </row>
    <row r="1955" spans="1:3">
      <c r="A1955" s="22">
        <v>2008</v>
      </c>
      <c r="B1955" s="3" t="s">
        <v>632</v>
      </c>
      <c r="C1955" s="3">
        <v>12.098408710217756</v>
      </c>
    </row>
    <row r="1956" spans="1:3">
      <c r="A1956" s="22">
        <v>2008</v>
      </c>
      <c r="B1956" s="3" t="s">
        <v>633</v>
      </c>
      <c r="C1956" s="3">
        <v>14.611111111111111</v>
      </c>
    </row>
    <row r="1957" spans="1:3">
      <c r="A1957" s="22">
        <v>2008</v>
      </c>
      <c r="B1957" s="3" t="s">
        <v>634</v>
      </c>
      <c r="C1957" s="3">
        <v>15.135922330097088</v>
      </c>
    </row>
    <row r="1958" spans="1:3">
      <c r="A1958" s="22">
        <v>2008</v>
      </c>
      <c r="B1958" s="3" t="s">
        <v>635</v>
      </c>
      <c r="C1958" s="3">
        <v>15.538759689922481</v>
      </c>
    </row>
    <row r="1959" spans="1:3">
      <c r="A1959" s="22">
        <v>2008</v>
      </c>
      <c r="B1959" s="3" t="s">
        <v>636</v>
      </c>
      <c r="C1959" s="3">
        <v>22.777604976671849</v>
      </c>
    </row>
    <row r="1960" spans="1:3">
      <c r="A1960" s="22">
        <v>2008</v>
      </c>
      <c r="B1960" s="3" t="s">
        <v>1134</v>
      </c>
      <c r="C1960" s="3">
        <v>18.713636363636365</v>
      </c>
    </row>
    <row r="1961" spans="1:3">
      <c r="A1961" s="22">
        <v>2008</v>
      </c>
      <c r="B1961" s="3" t="s">
        <v>637</v>
      </c>
      <c r="C1961" s="3">
        <v>18.933457856642541</v>
      </c>
    </row>
    <row r="1962" spans="1:3">
      <c r="A1962" s="22">
        <v>2008</v>
      </c>
      <c r="B1962" s="3" t="s">
        <v>638</v>
      </c>
      <c r="C1962" s="3">
        <v>17.621951219512194</v>
      </c>
    </row>
    <row r="1963" spans="1:3">
      <c r="A1963" s="22">
        <v>2008</v>
      </c>
      <c r="B1963" s="3" t="s">
        <v>639</v>
      </c>
      <c r="C1963" s="3">
        <v>19.323782234957019</v>
      </c>
    </row>
    <row r="1964" spans="1:3">
      <c r="A1964" s="22">
        <v>2008</v>
      </c>
      <c r="B1964" s="3" t="s">
        <v>640</v>
      </c>
      <c r="C1964" s="3">
        <v>18.525388601036269</v>
      </c>
    </row>
    <row r="1965" spans="1:3">
      <c r="A1965" s="22">
        <v>2008</v>
      </c>
      <c r="B1965" s="3" t="s">
        <v>641</v>
      </c>
      <c r="C1965" s="3">
        <v>19.103755323267517</v>
      </c>
    </row>
    <row r="1966" spans="1:3">
      <c r="A1966" s="22">
        <v>2008</v>
      </c>
      <c r="B1966" s="3" t="s">
        <v>642</v>
      </c>
      <c r="C1966" s="3">
        <v>17.426609442060087</v>
      </c>
    </row>
    <row r="1967" spans="1:3">
      <c r="A1967" s="22">
        <v>2008</v>
      </c>
      <c r="B1967" s="3" t="s">
        <v>643</v>
      </c>
      <c r="C1967" s="3">
        <v>32.135216485297519</v>
      </c>
    </row>
    <row r="1968" spans="1:3">
      <c r="A1968" s="22">
        <v>2008</v>
      </c>
      <c r="B1968" s="3" t="s">
        <v>644</v>
      </c>
      <c r="C1968" s="3">
        <v>21.671507789807237</v>
      </c>
    </row>
    <row r="1969" spans="1:3">
      <c r="A1969" s="22">
        <v>2008</v>
      </c>
      <c r="B1969" s="3" t="s">
        <v>645</v>
      </c>
      <c r="C1969" s="3">
        <v>21.519628535246941</v>
      </c>
    </row>
    <row r="1970" spans="1:3">
      <c r="A1970" s="22">
        <v>2008</v>
      </c>
      <c r="B1970" s="3" t="s">
        <v>647</v>
      </c>
      <c r="C1970" s="3">
        <v>41.074139976275205</v>
      </c>
    </row>
    <row r="1971" spans="1:3">
      <c r="A1971" s="22">
        <v>2008</v>
      </c>
      <c r="B1971" s="3" t="s">
        <v>648</v>
      </c>
      <c r="C1971" s="3">
        <v>24.405797101449274</v>
      </c>
    </row>
    <row r="1972" spans="1:3">
      <c r="A1972" s="22">
        <v>2008</v>
      </c>
      <c r="B1972" s="3" t="s">
        <v>649</v>
      </c>
      <c r="C1972" s="3">
        <v>18.613486117232259</v>
      </c>
    </row>
    <row r="1973" spans="1:3">
      <c r="A1973" s="22">
        <v>2008</v>
      </c>
      <c r="B1973" s="3" t="s">
        <v>650</v>
      </c>
      <c r="C1973" s="3">
        <v>15.326451612903226</v>
      </c>
    </row>
    <row r="1974" spans="1:3">
      <c r="A1974" s="22">
        <v>2008</v>
      </c>
      <c r="B1974" s="3" t="s">
        <v>651</v>
      </c>
      <c r="C1974" s="3">
        <v>19.908404946552086</v>
      </c>
    </row>
    <row r="1975" spans="1:3">
      <c r="A1975" s="22">
        <v>2008</v>
      </c>
      <c r="B1975" s="3" t="s">
        <v>652</v>
      </c>
      <c r="C1975" s="3">
        <v>22.386911707506808</v>
      </c>
    </row>
    <row r="1976" spans="1:3">
      <c r="A1976" s="22">
        <v>2008</v>
      </c>
      <c r="B1976" s="3" t="s">
        <v>653</v>
      </c>
      <c r="C1976" s="3">
        <v>15.405144694533762</v>
      </c>
    </row>
    <row r="1977" spans="1:3">
      <c r="A1977" s="22">
        <v>2008</v>
      </c>
      <c r="B1977" s="3" t="s">
        <v>654</v>
      </c>
      <c r="C1977" s="3">
        <v>33.416790490341754</v>
      </c>
    </row>
    <row r="1978" spans="1:3">
      <c r="A1978" s="22">
        <v>2008</v>
      </c>
      <c r="B1978" s="3" t="s">
        <v>655</v>
      </c>
      <c r="C1978" s="3">
        <v>20.059405940594058</v>
      </c>
    </row>
    <row r="1979" spans="1:3">
      <c r="A1979" s="22">
        <v>2008</v>
      </c>
      <c r="B1979" s="3" t="s">
        <v>656</v>
      </c>
      <c r="C1979" s="3">
        <v>15.775342465753425</v>
      </c>
    </row>
    <row r="1980" spans="1:3">
      <c r="A1980" s="22">
        <v>2008</v>
      </c>
      <c r="B1980" s="3" t="s">
        <v>657</v>
      </c>
      <c r="C1980" s="3">
        <v>15.872928176795581</v>
      </c>
    </row>
    <row r="1981" spans="1:3">
      <c r="A1981" s="22">
        <v>2008</v>
      </c>
      <c r="B1981" s="3" t="s">
        <v>658</v>
      </c>
      <c r="C1981" s="3">
        <v>16.84251968503937</v>
      </c>
    </row>
    <row r="1982" spans="1:3">
      <c r="A1982" s="22">
        <v>2008</v>
      </c>
      <c r="B1982" s="3" t="s">
        <v>659</v>
      </c>
      <c r="C1982" s="3">
        <v>15.48030303030303</v>
      </c>
    </row>
    <row r="1983" spans="1:3">
      <c r="A1983" s="22">
        <v>2008</v>
      </c>
      <c r="B1983" s="3" t="s">
        <v>660</v>
      </c>
      <c r="C1983" s="3">
        <v>22.68177613320999</v>
      </c>
    </row>
    <row r="1984" spans="1:3">
      <c r="A1984" s="22">
        <v>2008</v>
      </c>
      <c r="B1984" s="3" t="s">
        <v>661</v>
      </c>
      <c r="C1984" s="3">
        <v>19</v>
      </c>
    </row>
    <row r="1985" spans="1:3">
      <c r="A1985" s="22">
        <v>2008</v>
      </c>
      <c r="B1985" s="3" t="s">
        <v>662</v>
      </c>
      <c r="C1985" s="3">
        <v>10.188972301320218</v>
      </c>
    </row>
    <row r="1986" spans="1:3">
      <c r="A1986" s="22">
        <v>2008</v>
      </c>
      <c r="B1986" s="3" t="s">
        <v>663</v>
      </c>
      <c r="C1986" s="3">
        <v>8.2831567409572529</v>
      </c>
    </row>
    <row r="1987" spans="1:3">
      <c r="A1987" s="22">
        <v>2008</v>
      </c>
      <c r="B1987" s="3" t="s">
        <v>664</v>
      </c>
      <c r="C1987" s="3">
        <v>11.56134001484781</v>
      </c>
    </row>
    <row r="1988" spans="1:3">
      <c r="A1988" s="22">
        <v>2008</v>
      </c>
      <c r="B1988" s="3" t="s">
        <v>665</v>
      </c>
      <c r="C1988" s="3">
        <v>10.881092436974789</v>
      </c>
    </row>
    <row r="1989" spans="1:3">
      <c r="A1989" s="22">
        <v>2008</v>
      </c>
      <c r="B1989" s="3" t="s">
        <v>666</v>
      </c>
      <c r="C1989" s="3">
        <v>10.260633238211714</v>
      </c>
    </row>
    <row r="1990" spans="1:3">
      <c r="A1990" s="22">
        <v>2008</v>
      </c>
      <c r="B1990" s="3" t="s">
        <v>667</v>
      </c>
      <c r="C1990" s="3">
        <v>9.1693934054870372</v>
      </c>
    </row>
    <row r="1991" spans="1:3">
      <c r="A1991" s="22">
        <v>2008</v>
      </c>
      <c r="B1991" s="3" t="s">
        <v>668</v>
      </c>
      <c r="C1991" s="3">
        <v>9.0360759493670884</v>
      </c>
    </row>
    <row r="1992" spans="1:3">
      <c r="A1992" s="22">
        <v>2008</v>
      </c>
      <c r="B1992" s="3" t="s">
        <v>669</v>
      </c>
      <c r="C1992" s="3">
        <v>9.0694444444444446</v>
      </c>
    </row>
    <row r="1993" spans="1:3">
      <c r="A1993" s="22">
        <v>2008</v>
      </c>
      <c r="B1993" s="3" t="s">
        <v>670</v>
      </c>
      <c r="C1993" s="3">
        <v>6.2740524781341112</v>
      </c>
    </row>
    <row r="1994" spans="1:3">
      <c r="A1994" s="22">
        <v>2008</v>
      </c>
      <c r="B1994" s="3" t="s">
        <v>672</v>
      </c>
      <c r="C1994" s="3">
        <v>8.2826398852223821</v>
      </c>
    </row>
    <row r="1995" spans="1:3">
      <c r="A1995" s="22">
        <v>2008</v>
      </c>
      <c r="B1995" s="3" t="s">
        <v>673</v>
      </c>
      <c r="C1995" s="3">
        <v>7.3270530411632198</v>
      </c>
    </row>
    <row r="1996" spans="1:3">
      <c r="A1996" s="22">
        <v>2008</v>
      </c>
      <c r="B1996" s="3" t="s">
        <v>675</v>
      </c>
      <c r="C1996" s="3">
        <v>6.6423611111111107</v>
      </c>
    </row>
    <row r="1997" spans="1:3">
      <c r="A1997" s="22">
        <v>2008</v>
      </c>
      <c r="B1997" s="3" t="s">
        <v>676</v>
      </c>
      <c r="C1997" s="3">
        <v>9.9348672083020411</v>
      </c>
    </row>
    <row r="1998" spans="1:3">
      <c r="A1998" s="22">
        <v>2008</v>
      </c>
      <c r="B1998" s="3" t="s">
        <v>677</v>
      </c>
      <c r="C1998" s="3">
        <v>7.3360095661086433</v>
      </c>
    </row>
    <row r="1999" spans="1:3">
      <c r="A1999" s="22">
        <v>2008</v>
      </c>
      <c r="B1999" s="3" t="s">
        <v>678</v>
      </c>
      <c r="C1999" s="3">
        <v>6.000136537411251</v>
      </c>
    </row>
    <row r="2000" spans="1:3">
      <c r="A2000" s="22">
        <v>2008</v>
      </c>
      <c r="B2000" s="3" t="s">
        <v>679</v>
      </c>
      <c r="C2000" s="3">
        <v>8.5982214275631677</v>
      </c>
    </row>
    <row r="2001" spans="1:3">
      <c r="A2001" s="22">
        <v>2008</v>
      </c>
      <c r="B2001" s="3" t="s">
        <v>680</v>
      </c>
      <c r="C2001" s="3">
        <v>5.8939393939393936</v>
      </c>
    </row>
    <row r="2002" spans="1:3">
      <c r="A2002" s="22">
        <v>2008</v>
      </c>
      <c r="B2002" s="3" t="s">
        <v>681</v>
      </c>
      <c r="C2002" s="3">
        <v>17.576425347931341</v>
      </c>
    </row>
    <row r="2003" spans="1:3">
      <c r="A2003" s="22">
        <v>2008</v>
      </c>
      <c r="B2003" s="3" t="s">
        <v>682</v>
      </c>
      <c r="C2003" s="3">
        <v>6.6566692975532753</v>
      </c>
    </row>
    <row r="2004" spans="1:3">
      <c r="A2004" s="22">
        <v>2008</v>
      </c>
      <c r="B2004" s="3" t="s">
        <v>683</v>
      </c>
      <c r="C2004" s="3">
        <v>7.9627820423354265</v>
      </c>
    </row>
    <row r="2005" spans="1:3">
      <c r="A2005" s="22">
        <v>2008</v>
      </c>
      <c r="B2005" s="3" t="s">
        <v>684</v>
      </c>
      <c r="C2005" s="3">
        <v>9.2922077922077921</v>
      </c>
    </row>
    <row r="2006" spans="1:3">
      <c r="A2006" s="22">
        <v>2008</v>
      </c>
      <c r="B2006" s="3" t="s">
        <v>685</v>
      </c>
      <c r="C2006" s="3">
        <v>7.0062686567164176</v>
      </c>
    </row>
    <row r="2007" spans="1:3">
      <c r="A2007" s="22">
        <v>2008</v>
      </c>
      <c r="B2007" s="3" t="s">
        <v>686</v>
      </c>
      <c r="C2007" s="3">
        <v>7.8463593078620368</v>
      </c>
    </row>
    <row r="2008" spans="1:3">
      <c r="A2008" s="22">
        <v>2008</v>
      </c>
      <c r="B2008" s="3" t="s">
        <v>687</v>
      </c>
      <c r="C2008" s="3">
        <v>9.5796404152950121</v>
      </c>
    </row>
    <row r="2009" spans="1:3">
      <c r="A2009" s="22">
        <v>2008</v>
      </c>
      <c r="B2009" s="3" t="s">
        <v>688</v>
      </c>
      <c r="C2009" s="3">
        <v>8.8960695389266817</v>
      </c>
    </row>
    <row r="2010" spans="1:3">
      <c r="A2010" s="22">
        <v>2008</v>
      </c>
      <c r="B2010" s="3" t="s">
        <v>689</v>
      </c>
      <c r="C2010" s="3">
        <v>6.3795744680851065</v>
      </c>
    </row>
    <row r="2011" spans="1:3">
      <c r="A2011" s="22">
        <v>2008</v>
      </c>
      <c r="B2011" s="3" t="s">
        <v>690</v>
      </c>
      <c r="C2011" s="3">
        <v>15.453219057692607</v>
      </c>
    </row>
    <row r="2012" spans="1:3">
      <c r="A2012" s="22">
        <v>2008</v>
      </c>
      <c r="B2012" s="3" t="s">
        <v>691</v>
      </c>
      <c r="C2012" s="3">
        <v>11.164565023563878</v>
      </c>
    </row>
    <row r="2013" spans="1:3">
      <c r="A2013" s="22">
        <v>2008</v>
      </c>
      <c r="B2013" s="3" t="s">
        <v>692</v>
      </c>
      <c r="C2013" s="3">
        <v>7.9832953682611993</v>
      </c>
    </row>
    <row r="2014" spans="1:3">
      <c r="A2014" s="22">
        <v>2008</v>
      </c>
      <c r="B2014" s="3" t="s">
        <v>693</v>
      </c>
      <c r="C2014" s="3">
        <v>11.352859906051396</v>
      </c>
    </row>
    <row r="2015" spans="1:3">
      <c r="A2015" s="22">
        <v>2008</v>
      </c>
      <c r="B2015" s="3" t="s">
        <v>694</v>
      </c>
      <c r="C2015" s="3">
        <v>5.8735132662397076</v>
      </c>
    </row>
    <row r="2016" spans="1:3">
      <c r="A2016" s="22">
        <v>2008</v>
      </c>
      <c r="B2016" s="3" t="s">
        <v>695</v>
      </c>
      <c r="C2016" s="3">
        <v>5.9487485101311082</v>
      </c>
    </row>
    <row r="2017" spans="1:3">
      <c r="A2017" s="22">
        <v>2008</v>
      </c>
      <c r="B2017" s="3" t="s">
        <v>696</v>
      </c>
      <c r="C2017" s="3">
        <v>10.58311170212766</v>
      </c>
    </row>
    <row r="2018" spans="1:3">
      <c r="A2018" s="22">
        <v>2008</v>
      </c>
      <c r="B2018" s="3" t="s">
        <v>697</v>
      </c>
      <c r="C2018" s="3">
        <v>7.147887323943662</v>
      </c>
    </row>
    <row r="2019" spans="1:3">
      <c r="A2019" s="22">
        <v>2008</v>
      </c>
      <c r="B2019" s="3" t="s">
        <v>698</v>
      </c>
      <c r="C2019" s="3">
        <v>5.9688164422395467</v>
      </c>
    </row>
    <row r="2020" spans="1:3">
      <c r="A2020" s="22">
        <v>2008</v>
      </c>
      <c r="B2020" s="3" t="s">
        <v>699</v>
      </c>
      <c r="C2020" s="3">
        <v>8.6272317963049208</v>
      </c>
    </row>
    <row r="2021" spans="1:3">
      <c r="A2021" s="22">
        <v>2008</v>
      </c>
      <c r="B2021" s="3" t="s">
        <v>701</v>
      </c>
      <c r="C2021" s="3">
        <v>8.658552258552259</v>
      </c>
    </row>
    <row r="2022" spans="1:3">
      <c r="A2022" s="22">
        <v>2008</v>
      </c>
      <c r="B2022" s="3" t="s">
        <v>702</v>
      </c>
      <c r="C2022" s="3">
        <v>6.4723726977248104</v>
      </c>
    </row>
    <row r="2023" spans="1:3">
      <c r="A2023" s="22">
        <v>2008</v>
      </c>
      <c r="B2023" s="3" t="s">
        <v>703</v>
      </c>
      <c r="C2023" s="3">
        <v>7.1705237515225333</v>
      </c>
    </row>
    <row r="2024" spans="1:3">
      <c r="A2024" s="22">
        <v>2008</v>
      </c>
      <c r="B2024" s="3" t="s">
        <v>704</v>
      </c>
      <c r="C2024" s="3">
        <v>8.4961745075695916</v>
      </c>
    </row>
    <row r="2025" spans="1:3">
      <c r="A2025" s="22">
        <v>2008</v>
      </c>
      <c r="B2025" s="3" t="s">
        <v>705</v>
      </c>
      <c r="C2025" s="3">
        <v>5.5733898305084741</v>
      </c>
    </row>
    <row r="2026" spans="1:3">
      <c r="A2026" s="22">
        <v>2008</v>
      </c>
      <c r="B2026" s="3" t="s">
        <v>706</v>
      </c>
      <c r="C2026" s="3">
        <v>7.0975609756097562</v>
      </c>
    </row>
    <row r="2027" spans="1:3">
      <c r="A2027" s="22">
        <v>2008</v>
      </c>
      <c r="B2027" s="3" t="s">
        <v>707</v>
      </c>
      <c r="C2027" s="3">
        <v>8.1370299553855965</v>
      </c>
    </row>
    <row r="2028" spans="1:3">
      <c r="A2028" s="22">
        <v>2008</v>
      </c>
      <c r="B2028" s="3" t="s">
        <v>708</v>
      </c>
      <c r="C2028" s="3">
        <v>9.4762898499245178</v>
      </c>
    </row>
    <row r="2029" spans="1:3">
      <c r="A2029" s="22">
        <v>2008</v>
      </c>
      <c r="B2029" s="3" t="s">
        <v>709</v>
      </c>
      <c r="C2029" s="3">
        <v>7.6181818181818182</v>
      </c>
    </row>
    <row r="2030" spans="1:3">
      <c r="A2030" s="22">
        <v>2008</v>
      </c>
      <c r="B2030" s="3" t="s">
        <v>710</v>
      </c>
      <c r="C2030" s="3">
        <v>6.865580448065173</v>
      </c>
    </row>
    <row r="2031" spans="1:3">
      <c r="A2031" s="22">
        <v>2008</v>
      </c>
      <c r="B2031" s="3" t="s">
        <v>712</v>
      </c>
      <c r="C2031" s="3">
        <v>6.6502946954813362</v>
      </c>
    </row>
    <row r="2032" spans="1:3">
      <c r="A2032" s="22">
        <v>2008</v>
      </c>
      <c r="B2032" s="3" t="s">
        <v>713</v>
      </c>
      <c r="C2032" s="3">
        <v>9.5309891671106381</v>
      </c>
    </row>
    <row r="2033" spans="1:3">
      <c r="A2033" s="22">
        <v>2008</v>
      </c>
      <c r="B2033" s="3" t="s">
        <v>714</v>
      </c>
      <c r="C2033" s="3">
        <v>8.0841736982918295</v>
      </c>
    </row>
    <row r="2034" spans="1:3">
      <c r="A2034" s="22">
        <v>2008</v>
      </c>
      <c r="B2034" s="3" t="s">
        <v>715</v>
      </c>
      <c r="C2034" s="3">
        <v>12.079303675048356</v>
      </c>
    </row>
    <row r="2035" spans="1:3">
      <c r="A2035" s="22">
        <v>2008</v>
      </c>
      <c r="B2035" s="3" t="s">
        <v>716</v>
      </c>
      <c r="C2035" s="3">
        <v>8.7283250113481614</v>
      </c>
    </row>
    <row r="2036" spans="1:3">
      <c r="A2036" s="22">
        <v>2008</v>
      </c>
      <c r="B2036" s="3" t="s">
        <v>717</v>
      </c>
      <c r="C2036" s="3">
        <v>6.3058375634517763</v>
      </c>
    </row>
    <row r="2037" spans="1:3">
      <c r="A2037" s="22">
        <v>2008</v>
      </c>
      <c r="B2037" s="3" t="s">
        <v>718</v>
      </c>
      <c r="C2037" s="3">
        <v>8.9422222222222221</v>
      </c>
    </row>
    <row r="2038" spans="1:3">
      <c r="A2038" s="22">
        <v>2008</v>
      </c>
      <c r="B2038" s="3" t="s">
        <v>719</v>
      </c>
      <c r="C2038" s="3">
        <v>7.2769409038238706</v>
      </c>
    </row>
    <row r="2039" spans="1:3">
      <c r="A2039" s="22">
        <v>2008</v>
      </c>
      <c r="B2039" s="3" t="s">
        <v>720</v>
      </c>
      <c r="C2039" s="3">
        <v>6.2829386763812991</v>
      </c>
    </row>
    <row r="2040" spans="1:3">
      <c r="A2040" s="22">
        <v>2008</v>
      </c>
      <c r="B2040" s="3" t="s">
        <v>721</v>
      </c>
      <c r="C2040" s="3">
        <v>5.7234782608695651</v>
      </c>
    </row>
    <row r="2041" spans="1:3">
      <c r="A2041" s="22">
        <v>2008</v>
      </c>
      <c r="B2041" s="3" t="s">
        <v>722</v>
      </c>
      <c r="C2041" s="3">
        <v>7.3023255813953485</v>
      </c>
    </row>
    <row r="2042" spans="1:3">
      <c r="A2042" s="22">
        <v>2008</v>
      </c>
      <c r="B2042" s="3" t="s">
        <v>723</v>
      </c>
      <c r="C2042" s="3">
        <v>7.5958605664488017</v>
      </c>
    </row>
    <row r="2043" spans="1:3">
      <c r="A2043" s="22">
        <v>2008</v>
      </c>
      <c r="B2043" s="3" t="s">
        <v>724</v>
      </c>
      <c r="C2043" s="3">
        <v>10.43327239488117</v>
      </c>
    </row>
    <row r="2044" spans="1:3">
      <c r="A2044" s="22">
        <v>2008</v>
      </c>
      <c r="B2044" s="3" t="s">
        <v>725</v>
      </c>
      <c r="C2044" s="3">
        <v>5.9212800747488901</v>
      </c>
    </row>
    <row r="2045" spans="1:3">
      <c r="A2045" s="22">
        <v>2008</v>
      </c>
      <c r="B2045" s="3" t="s">
        <v>726</v>
      </c>
      <c r="C2045" s="3">
        <v>11.865688466020901</v>
      </c>
    </row>
    <row r="2046" spans="1:3">
      <c r="A2046" s="22">
        <v>2008</v>
      </c>
      <c r="B2046" s="3" t="s">
        <v>727</v>
      </c>
      <c r="C2046" s="3">
        <v>8.8002171552660151</v>
      </c>
    </row>
    <row r="2047" spans="1:3">
      <c r="A2047" s="22">
        <v>2008</v>
      </c>
      <c r="B2047" s="3" t="s">
        <v>731</v>
      </c>
      <c r="C2047" s="3">
        <v>11.043772563176896</v>
      </c>
    </row>
    <row r="2048" spans="1:3">
      <c r="A2048" s="22">
        <v>2008</v>
      </c>
      <c r="B2048" s="3" t="s">
        <v>732</v>
      </c>
      <c r="C2048" s="3">
        <v>11.50097898446678</v>
      </c>
    </row>
    <row r="2049" spans="1:3">
      <c r="A2049" s="22">
        <v>2008</v>
      </c>
      <c r="B2049" s="3" t="s">
        <v>733</v>
      </c>
      <c r="C2049" s="3">
        <v>6.5349671249252843</v>
      </c>
    </row>
    <row r="2050" spans="1:3">
      <c r="A2050" s="22">
        <v>2008</v>
      </c>
      <c r="B2050" s="3" t="s">
        <v>734</v>
      </c>
      <c r="C2050" s="3">
        <v>9.0855922457696732</v>
      </c>
    </row>
    <row r="2051" spans="1:3">
      <c r="A2051" s="22">
        <v>2008</v>
      </c>
      <c r="B2051" s="3" t="s">
        <v>736</v>
      </c>
      <c r="C2051" s="3">
        <v>6.8788627935723117</v>
      </c>
    </row>
    <row r="2052" spans="1:3">
      <c r="A2052" s="22">
        <v>2008</v>
      </c>
      <c r="B2052" s="3" t="s">
        <v>737</v>
      </c>
      <c r="C2052" s="3">
        <v>10.811583011583011</v>
      </c>
    </row>
    <row r="2053" spans="1:3">
      <c r="A2053" s="22">
        <v>2008</v>
      </c>
      <c r="B2053" s="3" t="s">
        <v>738</v>
      </c>
      <c r="C2053" s="3">
        <v>6.6336336336336332</v>
      </c>
    </row>
    <row r="2054" spans="1:3">
      <c r="A2054" s="22">
        <v>2008</v>
      </c>
      <c r="B2054" s="3" t="s">
        <v>1049</v>
      </c>
      <c r="C2054" s="3">
        <v>7.5779816513761471</v>
      </c>
    </row>
    <row r="2055" spans="1:3">
      <c r="A2055" s="22">
        <v>2008</v>
      </c>
      <c r="B2055" s="3" t="s">
        <v>741</v>
      </c>
      <c r="C2055" s="3">
        <v>17.568320431892918</v>
      </c>
    </row>
    <row r="2056" spans="1:3">
      <c r="A2056" s="22">
        <v>2008</v>
      </c>
      <c r="B2056" s="3" t="s">
        <v>742</v>
      </c>
      <c r="C2056" s="3">
        <v>11.566822336458493</v>
      </c>
    </row>
    <row r="2057" spans="1:3">
      <c r="A2057" s="22">
        <v>2008</v>
      </c>
      <c r="B2057" s="3" t="s">
        <v>743</v>
      </c>
      <c r="C2057" s="3">
        <v>8.8527724665391965</v>
      </c>
    </row>
    <row r="2058" spans="1:3">
      <c r="A2058" s="22">
        <v>2008</v>
      </c>
      <c r="B2058" s="3" t="s">
        <v>744</v>
      </c>
      <c r="C2058" s="3">
        <v>9.0918109668109661</v>
      </c>
    </row>
    <row r="2059" spans="1:3">
      <c r="A2059" s="22">
        <v>2008</v>
      </c>
      <c r="B2059" s="3" t="s">
        <v>746</v>
      </c>
      <c r="C2059" s="3">
        <v>8.1639999999999997</v>
      </c>
    </row>
    <row r="2060" spans="1:3">
      <c r="A2060" s="22">
        <v>2008</v>
      </c>
      <c r="B2060" s="3" t="s">
        <v>747</v>
      </c>
      <c r="C2060" s="3">
        <v>7.7190605239385723</v>
      </c>
    </row>
    <row r="2061" spans="1:3">
      <c r="A2061" s="22">
        <v>2008</v>
      </c>
      <c r="B2061" s="3" t="s">
        <v>748</v>
      </c>
      <c r="C2061" s="3">
        <v>7.0916580844490218</v>
      </c>
    </row>
    <row r="2062" spans="1:3">
      <c r="A2062" s="22">
        <v>2008</v>
      </c>
      <c r="B2062" s="3" t="s">
        <v>749</v>
      </c>
      <c r="C2062" s="3">
        <v>6.4255118851494473</v>
      </c>
    </row>
    <row r="2063" spans="1:3">
      <c r="A2063" s="22">
        <v>2008</v>
      </c>
      <c r="B2063" s="3" t="s">
        <v>750</v>
      </c>
      <c r="C2063" s="3">
        <v>7.3580901856763923</v>
      </c>
    </row>
    <row r="2064" spans="1:3">
      <c r="A2064" s="22">
        <v>2008</v>
      </c>
      <c r="B2064" s="3" t="s">
        <v>751</v>
      </c>
      <c r="C2064" s="3">
        <v>8.1455324760962746</v>
      </c>
    </row>
    <row r="2065" spans="1:3">
      <c r="A2065" s="22">
        <v>2008</v>
      </c>
      <c r="B2065" s="3" t="s">
        <v>752</v>
      </c>
      <c r="C2065" s="3">
        <v>11.066368505328253</v>
      </c>
    </row>
    <row r="2066" spans="1:3">
      <c r="A2066" s="22">
        <v>2008</v>
      </c>
      <c r="B2066" s="3" t="s">
        <v>753</v>
      </c>
      <c r="C2066" s="3">
        <v>7.6280610587853195</v>
      </c>
    </row>
    <row r="2067" spans="1:3">
      <c r="A2067" s="22">
        <v>2008</v>
      </c>
      <c r="B2067" s="3" t="s">
        <v>754</v>
      </c>
      <c r="C2067" s="3">
        <v>9.8602801968951148</v>
      </c>
    </row>
    <row r="2068" spans="1:3">
      <c r="A2068" s="22">
        <v>2008</v>
      </c>
      <c r="B2068" s="3" t="s">
        <v>756</v>
      </c>
      <c r="C2068" s="3">
        <v>8.8627760252365935</v>
      </c>
    </row>
    <row r="2069" spans="1:3">
      <c r="A2069" s="22">
        <v>2008</v>
      </c>
      <c r="B2069" s="3" t="s">
        <v>757</v>
      </c>
      <c r="C2069" s="3">
        <v>12.875585761722993</v>
      </c>
    </row>
    <row r="2070" spans="1:3">
      <c r="A2070" s="22">
        <v>2008</v>
      </c>
      <c r="B2070" s="3" t="s">
        <v>759</v>
      </c>
      <c r="C2070" s="3">
        <v>7.4632701421800949</v>
      </c>
    </row>
    <row r="2071" spans="1:3">
      <c r="A2071" s="22">
        <v>2008</v>
      </c>
      <c r="B2071" s="3" t="s">
        <v>760</v>
      </c>
      <c r="C2071" s="3">
        <v>5.3405405405405402</v>
      </c>
    </row>
    <row r="2072" spans="1:3">
      <c r="A2072" s="22">
        <v>2008</v>
      </c>
      <c r="B2072" s="3" t="s">
        <v>761</v>
      </c>
      <c r="C2072" s="3">
        <v>7.8186157517899764</v>
      </c>
    </row>
    <row r="2073" spans="1:3">
      <c r="A2073" s="22">
        <v>2008</v>
      </c>
      <c r="B2073" s="3" t="s">
        <v>762</v>
      </c>
      <c r="C2073" s="3">
        <v>9.5566572237960337</v>
      </c>
    </row>
    <row r="2074" spans="1:3">
      <c r="A2074" s="22">
        <v>2008</v>
      </c>
      <c r="B2074" s="3" t="s">
        <v>763</v>
      </c>
      <c r="C2074" s="3">
        <v>3.8823529411764706</v>
      </c>
    </row>
    <row r="2075" spans="1:3">
      <c r="A2075" s="22">
        <v>2008</v>
      </c>
      <c r="B2075" s="3" t="s">
        <v>764</v>
      </c>
      <c r="C2075" s="3">
        <v>7.9075691411935951</v>
      </c>
    </row>
    <row r="2076" spans="1:3">
      <c r="A2076" s="22">
        <v>2008</v>
      </c>
      <c r="B2076" s="3" t="s">
        <v>765</v>
      </c>
      <c r="C2076" s="3">
        <v>4.3641975308641978</v>
      </c>
    </row>
    <row r="2077" spans="1:3">
      <c r="A2077" s="22">
        <v>2008</v>
      </c>
      <c r="B2077" s="3" t="s">
        <v>766</v>
      </c>
      <c r="C2077" s="3">
        <v>7.7153558052434459</v>
      </c>
    </row>
    <row r="2078" spans="1:3">
      <c r="A2078" s="22">
        <v>2008</v>
      </c>
      <c r="B2078" s="3" t="s">
        <v>767</v>
      </c>
      <c r="C2078" s="3">
        <v>8.9034200903420082</v>
      </c>
    </row>
    <row r="2079" spans="1:3">
      <c r="A2079" s="22">
        <v>2008</v>
      </c>
      <c r="B2079" s="3" t="s">
        <v>768</v>
      </c>
      <c r="C2079" s="3">
        <v>6.1734693877551017</v>
      </c>
    </row>
    <row r="2080" spans="1:3">
      <c r="A2080" s="22">
        <v>2008</v>
      </c>
      <c r="B2080" s="3" t="s">
        <v>769</v>
      </c>
      <c r="C2080" s="3">
        <v>7.8801692633198694</v>
      </c>
    </row>
    <row r="2081" spans="1:3">
      <c r="A2081" s="22">
        <v>2008</v>
      </c>
      <c r="B2081" s="3" t="s">
        <v>770</v>
      </c>
      <c r="C2081" s="3">
        <v>4.859582542694497</v>
      </c>
    </row>
    <row r="2082" spans="1:3">
      <c r="A2082" s="22">
        <v>2008</v>
      </c>
      <c r="B2082" s="3" t="s">
        <v>771</v>
      </c>
      <c r="C2082" s="3">
        <v>8.0873134328358205</v>
      </c>
    </row>
    <row r="2083" spans="1:3">
      <c r="A2083" s="22">
        <v>2008</v>
      </c>
      <c r="B2083" s="3" t="s">
        <v>772</v>
      </c>
      <c r="C2083" s="3">
        <v>5.8340611353711793</v>
      </c>
    </row>
    <row r="2084" spans="1:3">
      <c r="A2084" s="22">
        <v>2008</v>
      </c>
      <c r="B2084" s="3" t="s">
        <v>773</v>
      </c>
      <c r="C2084" s="3">
        <v>3.5581947743467932</v>
      </c>
    </row>
    <row r="2085" spans="1:3">
      <c r="A2085" s="22">
        <v>2008</v>
      </c>
      <c r="B2085" s="3" t="s">
        <v>774</v>
      </c>
      <c r="C2085" s="3">
        <v>7.2736318407960203</v>
      </c>
    </row>
    <row r="2086" spans="1:3">
      <c r="A2086" s="22">
        <v>2008</v>
      </c>
      <c r="B2086" s="3" t="s">
        <v>775</v>
      </c>
      <c r="C2086" s="3">
        <v>7.4187432286023833</v>
      </c>
    </row>
    <row r="2087" spans="1:3">
      <c r="A2087" s="22">
        <v>2008</v>
      </c>
      <c r="B2087" s="3" t="s">
        <v>776</v>
      </c>
      <c r="C2087" s="3">
        <v>4.3174224343675416</v>
      </c>
    </row>
    <row r="2088" spans="1:3">
      <c r="A2088" s="22">
        <v>2008</v>
      </c>
      <c r="B2088" s="3" t="s">
        <v>777</v>
      </c>
      <c r="C2088" s="3">
        <v>7.5543954193331091</v>
      </c>
    </row>
    <row r="2089" spans="1:3">
      <c r="A2089" s="22">
        <v>2008</v>
      </c>
      <c r="B2089" s="3" t="s">
        <v>778</v>
      </c>
      <c r="C2089" s="3">
        <v>6.5348837209302326</v>
      </c>
    </row>
    <row r="2090" spans="1:3">
      <c r="A2090" s="22">
        <v>2008</v>
      </c>
      <c r="B2090" s="3" t="s">
        <v>779</v>
      </c>
      <c r="C2090" s="3">
        <v>5.2669245647969056</v>
      </c>
    </row>
    <row r="2091" spans="1:3">
      <c r="A2091" s="22">
        <v>2008</v>
      </c>
      <c r="B2091" s="3" t="s">
        <v>780</v>
      </c>
      <c r="C2091" s="3">
        <v>4.2734693877551022</v>
      </c>
    </row>
    <row r="2092" spans="1:3">
      <c r="A2092" s="22">
        <v>2008</v>
      </c>
      <c r="B2092" s="3" t="s">
        <v>781</v>
      </c>
      <c r="C2092" s="3">
        <v>6.3924302788844622</v>
      </c>
    </row>
    <row r="2093" spans="1:3">
      <c r="A2093" s="22">
        <v>2008</v>
      </c>
      <c r="B2093" s="3" t="s">
        <v>782</v>
      </c>
      <c r="C2093" s="3">
        <v>8.0856107356254281</v>
      </c>
    </row>
    <row r="2094" spans="1:3">
      <c r="A2094" s="22">
        <v>2008</v>
      </c>
      <c r="B2094" s="3" t="s">
        <v>783</v>
      </c>
      <c r="C2094" s="3">
        <v>11.122112211221122</v>
      </c>
    </row>
    <row r="2095" spans="1:3">
      <c r="A2095" s="22">
        <v>2008</v>
      </c>
      <c r="B2095" s="3" t="s">
        <v>784</v>
      </c>
      <c r="C2095" s="3">
        <v>9.5595966870723803</v>
      </c>
    </row>
    <row r="2096" spans="1:3">
      <c r="A2096" s="22">
        <v>2008</v>
      </c>
      <c r="B2096" s="3" t="s">
        <v>785</v>
      </c>
      <c r="C2096" s="3">
        <v>5.6279863481228665</v>
      </c>
    </row>
    <row r="2097" spans="1:3">
      <c r="A2097" s="22">
        <v>2008</v>
      </c>
      <c r="B2097" s="3" t="s">
        <v>786</v>
      </c>
      <c r="C2097" s="3">
        <v>7.7757945145842404</v>
      </c>
    </row>
    <row r="2098" spans="1:3">
      <c r="A2098" s="22">
        <v>2008</v>
      </c>
      <c r="B2098" s="3" t="s">
        <v>787</v>
      </c>
      <c r="C2098" s="3">
        <v>7.365017530190884</v>
      </c>
    </row>
    <row r="2099" spans="1:3">
      <c r="A2099" s="22">
        <v>2008</v>
      </c>
      <c r="B2099" s="3" t="s">
        <v>788</v>
      </c>
      <c r="C2099" s="3">
        <v>6.9486725663716813</v>
      </c>
    </row>
    <row r="2100" spans="1:3">
      <c r="A2100" s="22">
        <v>2008</v>
      </c>
      <c r="B2100" s="3" t="s">
        <v>789</v>
      </c>
      <c r="C2100" s="3">
        <v>5.2772277227722775</v>
      </c>
    </row>
    <row r="2101" spans="1:3">
      <c r="A2101" s="22">
        <v>2008</v>
      </c>
      <c r="B2101" s="3" t="s">
        <v>790</v>
      </c>
      <c r="C2101" s="3">
        <v>9.9546464056107542</v>
      </c>
    </row>
    <row r="2102" spans="1:3">
      <c r="A2102" s="22">
        <v>2008</v>
      </c>
      <c r="B2102" s="3" t="s">
        <v>791</v>
      </c>
      <c r="C2102" s="3">
        <v>8.1822202565236619</v>
      </c>
    </row>
    <row r="2103" spans="1:3">
      <c r="A2103" s="22">
        <v>2008</v>
      </c>
      <c r="B2103" s="3" t="s">
        <v>792</v>
      </c>
      <c r="C2103" s="3">
        <v>8.8645883538535681</v>
      </c>
    </row>
    <row r="2104" spans="1:3">
      <c r="A2104" s="22">
        <v>2008</v>
      </c>
      <c r="B2104" s="3" t="s">
        <v>1050</v>
      </c>
      <c r="C2104" s="3">
        <v>7.3155080213903743</v>
      </c>
    </row>
    <row r="2105" spans="1:3">
      <c r="A2105" s="22">
        <v>2008</v>
      </c>
      <c r="B2105" s="3" t="s">
        <v>793</v>
      </c>
      <c r="C2105" s="3">
        <v>10.434298693923907</v>
      </c>
    </row>
    <row r="2106" spans="1:3">
      <c r="A2106" s="22">
        <v>2008</v>
      </c>
      <c r="B2106" s="3" t="s">
        <v>794</v>
      </c>
      <c r="C2106" s="3">
        <v>8.3536585365853657</v>
      </c>
    </row>
    <row r="2107" spans="1:3">
      <c r="A2107" s="22">
        <v>2008</v>
      </c>
      <c r="B2107" s="3" t="s">
        <v>795</v>
      </c>
      <c r="C2107" s="3">
        <v>8.3949142156862742</v>
      </c>
    </row>
    <row r="2108" spans="1:3">
      <c r="A2108" s="22">
        <v>2008</v>
      </c>
      <c r="B2108" s="3" t="s">
        <v>796</v>
      </c>
      <c r="C2108" s="3">
        <v>8.5359999999999996</v>
      </c>
    </row>
    <row r="2109" spans="1:3">
      <c r="A2109" s="22">
        <v>2008</v>
      </c>
      <c r="B2109" s="3" t="s">
        <v>797</v>
      </c>
      <c r="C2109" s="3">
        <v>12.809686759673598</v>
      </c>
    </row>
    <row r="2110" spans="1:3">
      <c r="A2110" s="22">
        <v>2008</v>
      </c>
      <c r="B2110" s="3" t="s">
        <v>798</v>
      </c>
      <c r="C2110" s="3">
        <v>6.1629686304514157</v>
      </c>
    </row>
    <row r="2111" spans="1:3">
      <c r="A2111" s="22">
        <v>2008</v>
      </c>
      <c r="B2111" s="3" t="s">
        <v>799</v>
      </c>
      <c r="C2111" s="3">
        <v>8.0496009122006846</v>
      </c>
    </row>
    <row r="2112" spans="1:3">
      <c r="A2112" s="22">
        <v>2008</v>
      </c>
      <c r="B2112" s="3" t="s">
        <v>800</v>
      </c>
      <c r="C2112" s="3">
        <v>11.223542185603883</v>
      </c>
    </row>
    <row r="2113" spans="1:3">
      <c r="A2113" s="22">
        <v>2008</v>
      </c>
      <c r="B2113" s="3" t="s">
        <v>801</v>
      </c>
      <c r="C2113" s="3">
        <v>8.4016520392359322</v>
      </c>
    </row>
    <row r="2114" spans="1:3">
      <c r="A2114" s="22">
        <v>2008</v>
      </c>
      <c r="B2114" s="3" t="s">
        <v>802</v>
      </c>
      <c r="C2114" s="3">
        <v>7.0736258194654562</v>
      </c>
    </row>
    <row r="2115" spans="1:3">
      <c r="A2115" s="22">
        <v>2008</v>
      </c>
      <c r="B2115" s="3" t="s">
        <v>803</v>
      </c>
      <c r="C2115" s="3">
        <v>10.707086133170433</v>
      </c>
    </row>
    <row r="2116" spans="1:3">
      <c r="A2116" s="22">
        <v>2008</v>
      </c>
      <c r="B2116" s="3" t="s">
        <v>804</v>
      </c>
      <c r="C2116" s="3">
        <v>12.504933343375763</v>
      </c>
    </row>
    <row r="2117" spans="1:3">
      <c r="A2117" s="22">
        <v>2008</v>
      </c>
      <c r="B2117" s="3" t="s">
        <v>805</v>
      </c>
      <c r="C2117" s="3">
        <v>11.407361455748552</v>
      </c>
    </row>
    <row r="2118" spans="1:3">
      <c r="A2118" s="22">
        <v>2008</v>
      </c>
      <c r="B2118" s="3" t="s">
        <v>806</v>
      </c>
      <c r="C2118" s="3">
        <v>13.442139852786541</v>
      </c>
    </row>
    <row r="2119" spans="1:3">
      <c r="A2119" s="22">
        <v>2008</v>
      </c>
      <c r="B2119" s="3" t="s">
        <v>807</v>
      </c>
      <c r="C2119" s="3">
        <v>10.83927527761543</v>
      </c>
    </row>
    <row r="2120" spans="1:3">
      <c r="A2120" s="22">
        <v>2008</v>
      </c>
      <c r="B2120" s="3" t="s">
        <v>808</v>
      </c>
      <c r="C2120" s="3">
        <v>10.34697817155868</v>
      </c>
    </row>
    <row r="2121" spans="1:3">
      <c r="A2121" s="22">
        <v>2008</v>
      </c>
      <c r="B2121" s="3" t="s">
        <v>809</v>
      </c>
      <c r="C2121" s="3">
        <v>10.189942643724157</v>
      </c>
    </row>
    <row r="2122" spans="1:3">
      <c r="A2122" s="22">
        <v>2008</v>
      </c>
      <c r="B2122" s="3" t="s">
        <v>810</v>
      </c>
      <c r="C2122" s="3">
        <v>13.306765269789098</v>
      </c>
    </row>
    <row r="2123" spans="1:3">
      <c r="A2123" s="22">
        <v>2008</v>
      </c>
      <c r="B2123" s="3" t="s">
        <v>811</v>
      </c>
      <c r="C2123" s="3">
        <v>7.0915395284327323</v>
      </c>
    </row>
    <row r="2124" spans="1:3">
      <c r="A2124" s="22">
        <v>2008</v>
      </c>
      <c r="B2124" s="3" t="s">
        <v>813</v>
      </c>
      <c r="C2124" s="3">
        <v>10.539030524187583</v>
      </c>
    </row>
    <row r="2125" spans="1:3">
      <c r="A2125" s="22">
        <v>2008</v>
      </c>
      <c r="B2125" s="3" t="s">
        <v>814</v>
      </c>
      <c r="C2125" s="3">
        <v>9.2195512820512828</v>
      </c>
    </row>
    <row r="2126" spans="1:3">
      <c r="A2126" s="22">
        <v>2008</v>
      </c>
      <c r="B2126" s="3" t="s">
        <v>816</v>
      </c>
      <c r="C2126" s="3">
        <v>11.318624269954576</v>
      </c>
    </row>
    <row r="2127" spans="1:3">
      <c r="A2127" s="22">
        <v>2008</v>
      </c>
      <c r="B2127" s="3" t="s">
        <v>817</v>
      </c>
      <c r="C2127" s="3">
        <v>9.0535811919081457</v>
      </c>
    </row>
    <row r="2128" spans="1:3">
      <c r="A2128" s="22">
        <v>2008</v>
      </c>
      <c r="B2128" s="3" t="s">
        <v>818</v>
      </c>
      <c r="C2128" s="3">
        <v>11.61437908496732</v>
      </c>
    </row>
    <row r="2129" spans="1:3">
      <c r="A2129" s="22">
        <v>2008</v>
      </c>
      <c r="B2129" s="3" t="s">
        <v>819</v>
      </c>
      <c r="C2129" s="3">
        <v>11.026634625012516</v>
      </c>
    </row>
    <row r="2130" spans="1:3">
      <c r="A2130" s="22">
        <v>2008</v>
      </c>
      <c r="B2130" s="3" t="s">
        <v>820</v>
      </c>
      <c r="C2130" s="3">
        <v>7.2038505096262737</v>
      </c>
    </row>
    <row r="2131" spans="1:3">
      <c r="A2131" s="22">
        <v>2008</v>
      </c>
      <c r="B2131" s="3" t="s">
        <v>821</v>
      </c>
      <c r="C2131" s="3">
        <v>11.160676694607112</v>
      </c>
    </row>
    <row r="2132" spans="1:3">
      <c r="A2132" s="22">
        <v>2008</v>
      </c>
      <c r="B2132" s="3" t="s">
        <v>822</v>
      </c>
      <c r="C2132" s="3">
        <v>10.594367164691739</v>
      </c>
    </row>
    <row r="2133" spans="1:3">
      <c r="A2133" s="22">
        <v>2008</v>
      </c>
      <c r="B2133" s="3" t="s">
        <v>823</v>
      </c>
      <c r="C2133" s="3">
        <v>17.986392006241374</v>
      </c>
    </row>
    <row r="2134" spans="1:3">
      <c r="A2134" s="22">
        <v>2008</v>
      </c>
      <c r="B2134" s="3" t="s">
        <v>824</v>
      </c>
      <c r="C2134" s="3">
        <v>11.087867326156532</v>
      </c>
    </row>
    <row r="2135" spans="1:3">
      <c r="A2135" s="22">
        <v>2008</v>
      </c>
      <c r="B2135" s="3" t="s">
        <v>825</v>
      </c>
      <c r="C2135" s="3">
        <v>12.021059349074665</v>
      </c>
    </row>
    <row r="2136" spans="1:3">
      <c r="A2136" s="22">
        <v>2008</v>
      </c>
      <c r="B2136" s="3" t="s">
        <v>826</v>
      </c>
      <c r="C2136" s="3">
        <v>10.00072939460248</v>
      </c>
    </row>
    <row r="2137" spans="1:3">
      <c r="A2137" s="22">
        <v>2008</v>
      </c>
      <c r="B2137" s="3" t="s">
        <v>828</v>
      </c>
      <c r="C2137" s="3">
        <v>9.2948954489544899</v>
      </c>
    </row>
    <row r="2138" spans="1:3">
      <c r="A2138" s="22">
        <v>2008</v>
      </c>
      <c r="B2138" s="3" t="s">
        <v>829</v>
      </c>
      <c r="C2138" s="3">
        <v>8.038062283737025</v>
      </c>
    </row>
    <row r="2139" spans="1:3">
      <c r="A2139" s="22">
        <v>2008</v>
      </c>
      <c r="B2139" s="3" t="s">
        <v>830</v>
      </c>
      <c r="C2139" s="3">
        <v>5.1836065573770496</v>
      </c>
    </row>
    <row r="2140" spans="1:3">
      <c r="A2140" s="22">
        <v>2008</v>
      </c>
      <c r="B2140" s="3" t="s">
        <v>831</v>
      </c>
      <c r="C2140" s="3">
        <v>10.593369311593685</v>
      </c>
    </row>
    <row r="2141" spans="1:3">
      <c r="A2141" s="22">
        <v>2008</v>
      </c>
      <c r="B2141" s="3" t="s">
        <v>832</v>
      </c>
      <c r="C2141" s="3">
        <v>5.2841880341880341</v>
      </c>
    </row>
    <row r="2142" spans="1:3">
      <c r="A2142" s="22">
        <v>2008</v>
      </c>
      <c r="B2142" s="3" t="s">
        <v>833</v>
      </c>
      <c r="C2142" s="3">
        <v>19.457474997863066</v>
      </c>
    </row>
    <row r="2143" spans="1:3">
      <c r="A2143" s="22">
        <v>2008</v>
      </c>
      <c r="B2143" s="3" t="s">
        <v>834</v>
      </c>
      <c r="C2143" s="3">
        <v>7.7607294666118198</v>
      </c>
    </row>
    <row r="2144" spans="1:3">
      <c r="A2144" s="22">
        <v>2008</v>
      </c>
      <c r="B2144" s="3" t="s">
        <v>835</v>
      </c>
      <c r="C2144" s="3">
        <v>6.809656323918186</v>
      </c>
    </row>
    <row r="2145" spans="1:3">
      <c r="A2145" s="22">
        <v>2008</v>
      </c>
      <c r="B2145" s="3" t="s">
        <v>836</v>
      </c>
      <c r="C2145" s="3">
        <v>6.324877388804329</v>
      </c>
    </row>
    <row r="2146" spans="1:3">
      <c r="A2146" s="22">
        <v>2008</v>
      </c>
      <c r="B2146" s="3" t="s">
        <v>837</v>
      </c>
      <c r="C2146" s="3">
        <v>4.5403361344537814</v>
      </c>
    </row>
    <row r="2147" spans="1:3">
      <c r="A2147" s="22">
        <v>2008</v>
      </c>
      <c r="B2147" s="3" t="s">
        <v>838</v>
      </c>
      <c r="C2147" s="3">
        <v>5.8136494908040737</v>
      </c>
    </row>
    <row r="2148" spans="1:3">
      <c r="A2148" s="22">
        <v>2008</v>
      </c>
      <c r="B2148" s="3" t="s">
        <v>839</v>
      </c>
      <c r="C2148" s="3">
        <v>6.4529089486042261</v>
      </c>
    </row>
    <row r="2149" spans="1:3">
      <c r="A2149" s="22">
        <v>2008</v>
      </c>
      <c r="B2149" s="3" t="s">
        <v>840</v>
      </c>
      <c r="C2149" s="3">
        <v>10.413555312954877</v>
      </c>
    </row>
    <row r="2150" spans="1:3">
      <c r="A2150" s="22">
        <v>2008</v>
      </c>
      <c r="B2150" s="3" t="s">
        <v>841</v>
      </c>
      <c r="C2150" s="3">
        <v>5.1386962552011095</v>
      </c>
    </row>
    <row r="2151" spans="1:3">
      <c r="A2151" s="22">
        <v>2008</v>
      </c>
      <c r="B2151" s="3" t="s">
        <v>843</v>
      </c>
      <c r="C2151" s="3">
        <v>4.7055749128919864</v>
      </c>
    </row>
    <row r="2152" spans="1:3">
      <c r="A2152" s="22">
        <v>2008</v>
      </c>
      <c r="B2152" s="3" t="s">
        <v>844</v>
      </c>
      <c r="C2152" s="3">
        <v>10.439217107647698</v>
      </c>
    </row>
    <row r="2153" spans="1:3">
      <c r="A2153" s="22">
        <v>2008</v>
      </c>
      <c r="B2153" s="3" t="s">
        <v>845</v>
      </c>
      <c r="C2153" s="3">
        <v>4.2740585774058575</v>
      </c>
    </row>
    <row r="2154" spans="1:3">
      <c r="A2154" s="22">
        <v>2008</v>
      </c>
      <c r="B2154" s="3" t="s">
        <v>846</v>
      </c>
      <c r="C2154" s="3">
        <v>4.5363636363636362</v>
      </c>
    </row>
    <row r="2155" spans="1:3">
      <c r="A2155" s="22">
        <v>2008</v>
      </c>
      <c r="B2155" s="3" t="s">
        <v>847</v>
      </c>
      <c r="C2155" s="3">
        <v>5.430579216354344</v>
      </c>
    </row>
    <row r="2156" spans="1:3">
      <c r="A2156" s="22">
        <v>2008</v>
      </c>
      <c r="B2156" s="3" t="s">
        <v>848</v>
      </c>
      <c r="C2156" s="3">
        <v>8.0119244175380668</v>
      </c>
    </row>
    <row r="2157" spans="1:3">
      <c r="A2157" s="22">
        <v>2008</v>
      </c>
      <c r="B2157" s="3" t="s">
        <v>849</v>
      </c>
      <c r="C2157" s="3">
        <v>6.8488881106636317</v>
      </c>
    </row>
    <row r="2158" spans="1:3">
      <c r="A2158" s="22">
        <v>2008</v>
      </c>
      <c r="B2158" s="3" t="s">
        <v>850</v>
      </c>
      <c r="C2158" s="3">
        <v>4.4853963838664814</v>
      </c>
    </row>
    <row r="2159" spans="1:3">
      <c r="A2159" s="22">
        <v>2008</v>
      </c>
      <c r="B2159" s="3" t="s">
        <v>851</v>
      </c>
      <c r="C2159" s="3">
        <v>10.386415094339622</v>
      </c>
    </row>
    <row r="2160" spans="1:3">
      <c r="A2160" s="22">
        <v>2008</v>
      </c>
      <c r="B2160" s="3" t="s">
        <v>852</v>
      </c>
      <c r="C2160" s="3">
        <v>5.0274193548387096</v>
      </c>
    </row>
    <row r="2161" spans="1:3">
      <c r="A2161" s="22">
        <v>2008</v>
      </c>
      <c r="B2161" s="3" t="s">
        <v>853</v>
      </c>
      <c r="C2161" s="3">
        <v>12.53954377817238</v>
      </c>
    </row>
    <row r="2162" spans="1:3">
      <c r="A2162" s="22">
        <v>2008</v>
      </c>
      <c r="B2162" s="3" t="s">
        <v>854</v>
      </c>
      <c r="C2162" s="3">
        <v>4.4395770392749245</v>
      </c>
    </row>
    <row r="2163" spans="1:3">
      <c r="A2163" s="22">
        <v>2008</v>
      </c>
      <c r="B2163" s="3" t="s">
        <v>855</v>
      </c>
      <c r="C2163" s="3">
        <v>10.579911209766925</v>
      </c>
    </row>
    <row r="2164" spans="1:3">
      <c r="A2164" s="22">
        <v>2008</v>
      </c>
      <c r="B2164" s="3" t="s">
        <v>1184</v>
      </c>
      <c r="C2164" s="3">
        <v>6.0196078431372548</v>
      </c>
    </row>
    <row r="2165" spans="1:3">
      <c r="A2165" s="22">
        <v>2008</v>
      </c>
      <c r="B2165" s="3" t="s">
        <v>856</v>
      </c>
      <c r="C2165" s="3">
        <v>7.2441384443617416</v>
      </c>
    </row>
    <row r="2166" spans="1:3">
      <c r="A2166" s="22">
        <v>2008</v>
      </c>
      <c r="B2166" s="3" t="s">
        <v>858</v>
      </c>
      <c r="C2166" s="3">
        <v>8.7460639918740473</v>
      </c>
    </row>
    <row r="2167" spans="1:3">
      <c r="A2167" s="22">
        <v>2008</v>
      </c>
      <c r="B2167" s="3" t="s">
        <v>859</v>
      </c>
      <c r="C2167" s="3">
        <v>6.1405228758169939</v>
      </c>
    </row>
    <row r="2168" spans="1:3">
      <c r="A2168" s="22">
        <v>2008</v>
      </c>
      <c r="B2168" s="3" t="s">
        <v>860</v>
      </c>
      <c r="C2168" s="3">
        <v>10.919728885640241</v>
      </c>
    </row>
    <row r="2169" spans="1:3">
      <c r="A2169" s="22">
        <v>2008</v>
      </c>
      <c r="B2169" s="3" t="s">
        <v>861</v>
      </c>
      <c r="C2169" s="3">
        <v>5.3388554216867474</v>
      </c>
    </row>
    <row r="2170" spans="1:3">
      <c r="A2170" s="22">
        <v>2008</v>
      </c>
      <c r="B2170" s="3" t="s">
        <v>862</v>
      </c>
      <c r="C2170" s="3">
        <v>5.0637362637362635</v>
      </c>
    </row>
    <row r="2171" spans="1:3">
      <c r="A2171" s="22">
        <v>2008</v>
      </c>
      <c r="B2171" s="3" t="s">
        <v>863</v>
      </c>
      <c r="C2171" s="3">
        <v>6.4364358683314418</v>
      </c>
    </row>
    <row r="2172" spans="1:3">
      <c r="A2172" s="22">
        <v>2008</v>
      </c>
      <c r="B2172" s="3" t="s">
        <v>864</v>
      </c>
      <c r="C2172" s="3">
        <v>11.793905766781881</v>
      </c>
    </row>
    <row r="2173" spans="1:3">
      <c r="A2173" s="22">
        <v>2008</v>
      </c>
      <c r="B2173" s="3" t="s">
        <v>866</v>
      </c>
      <c r="C2173" s="3">
        <v>7.3886554621848743</v>
      </c>
    </row>
    <row r="2174" spans="1:3">
      <c r="A2174" s="22">
        <v>2008</v>
      </c>
      <c r="B2174" s="3" t="s">
        <v>867</v>
      </c>
      <c r="C2174" s="3">
        <v>6.2870864461045892</v>
      </c>
    </row>
    <row r="2175" spans="1:3">
      <c r="A2175" s="22">
        <v>2008</v>
      </c>
      <c r="B2175" s="3" t="s">
        <v>868</v>
      </c>
      <c r="C2175" s="3">
        <v>11.828598921065831</v>
      </c>
    </row>
    <row r="2176" spans="1:3">
      <c r="A2176" s="22">
        <v>2008</v>
      </c>
      <c r="B2176" s="3" t="s">
        <v>869</v>
      </c>
      <c r="C2176" s="3">
        <v>6.0919354838709676</v>
      </c>
    </row>
    <row r="2177" spans="1:3">
      <c r="A2177" s="22">
        <v>2008</v>
      </c>
      <c r="B2177" s="3" t="s">
        <v>871</v>
      </c>
      <c r="C2177" s="3">
        <v>12.173380303262368</v>
      </c>
    </row>
    <row r="2178" spans="1:3">
      <c r="A2178" s="22">
        <v>2008</v>
      </c>
      <c r="B2178" s="3" t="s">
        <v>872</v>
      </c>
      <c r="C2178" s="3">
        <v>10.964399237126511</v>
      </c>
    </row>
    <row r="2179" spans="1:3">
      <c r="A2179" s="22">
        <v>2008</v>
      </c>
      <c r="B2179" s="3" t="s">
        <v>874</v>
      </c>
      <c r="C2179" s="3">
        <v>14.588900246527569</v>
      </c>
    </row>
    <row r="2180" spans="1:3">
      <c r="A2180" s="22">
        <v>2008</v>
      </c>
      <c r="B2180" s="3" t="s">
        <v>875</v>
      </c>
      <c r="C2180" s="3">
        <v>9.0683198380566807</v>
      </c>
    </row>
    <row r="2181" spans="1:3">
      <c r="A2181" s="22">
        <v>2008</v>
      </c>
      <c r="B2181" s="3" t="s">
        <v>876</v>
      </c>
      <c r="C2181" s="3">
        <v>13.70979020979021</v>
      </c>
    </row>
    <row r="2182" spans="1:3">
      <c r="A2182" s="22">
        <v>2008</v>
      </c>
      <c r="B2182" s="3" t="s">
        <v>878</v>
      </c>
      <c r="C2182" s="3">
        <v>9.9567307692307701</v>
      </c>
    </row>
    <row r="2183" spans="1:3">
      <c r="A2183" s="22">
        <v>2008</v>
      </c>
      <c r="B2183" s="3" t="s">
        <v>879</v>
      </c>
      <c r="C2183" s="3">
        <v>10.427745664739884</v>
      </c>
    </row>
    <row r="2184" spans="1:3">
      <c r="A2184" s="22">
        <v>2008</v>
      </c>
      <c r="B2184" s="3" t="s">
        <v>880</v>
      </c>
      <c r="C2184" s="3">
        <v>12.491048593350383</v>
      </c>
    </row>
    <row r="2185" spans="1:3">
      <c r="A2185" s="22">
        <v>2008</v>
      </c>
      <c r="B2185" s="3" t="s">
        <v>881</v>
      </c>
      <c r="C2185" s="3">
        <v>10.647462277091906</v>
      </c>
    </row>
    <row r="2186" spans="1:3">
      <c r="A2186" s="22">
        <v>2008</v>
      </c>
      <c r="B2186" s="3" t="s">
        <v>882</v>
      </c>
      <c r="C2186" s="3">
        <v>11.930817610062894</v>
      </c>
    </row>
    <row r="2187" spans="1:3">
      <c r="A2187" s="22">
        <v>2008</v>
      </c>
      <c r="B2187" s="3" t="s">
        <v>883</v>
      </c>
      <c r="C2187" s="3">
        <v>15.275930628342968</v>
      </c>
    </row>
    <row r="2188" spans="1:3">
      <c r="A2188" s="22">
        <v>2008</v>
      </c>
      <c r="B2188" s="3" t="s">
        <v>885</v>
      </c>
      <c r="C2188" s="3">
        <v>11.014082992904752</v>
      </c>
    </row>
    <row r="2189" spans="1:3">
      <c r="A2189" s="22">
        <v>2008</v>
      </c>
      <c r="B2189" s="3" t="s">
        <v>1052</v>
      </c>
      <c r="C2189" s="3">
        <v>10.439252336448599</v>
      </c>
    </row>
    <row r="2190" spans="1:3">
      <c r="A2190" s="22">
        <v>2008</v>
      </c>
      <c r="B2190" s="3" t="s">
        <v>886</v>
      </c>
      <c r="C2190" s="3">
        <v>11.191627751834556</v>
      </c>
    </row>
    <row r="2191" spans="1:3">
      <c r="A2191" s="22">
        <v>2008</v>
      </c>
      <c r="B2191" s="3" t="s">
        <v>888</v>
      </c>
      <c r="C2191" s="3">
        <v>7.86322188449848</v>
      </c>
    </row>
    <row r="2192" spans="1:3">
      <c r="A2192" s="22">
        <v>2008</v>
      </c>
      <c r="B2192" s="3" t="s">
        <v>889</v>
      </c>
      <c r="C2192" s="3">
        <v>10.828985507246378</v>
      </c>
    </row>
    <row r="2193" spans="1:3">
      <c r="A2193" s="22">
        <v>2008</v>
      </c>
      <c r="B2193" s="3" t="s">
        <v>890</v>
      </c>
      <c r="C2193" s="3">
        <v>12.627494456762749</v>
      </c>
    </row>
    <row r="2194" spans="1:3">
      <c r="A2194" s="22">
        <v>2008</v>
      </c>
      <c r="B2194" s="3" t="s">
        <v>891</v>
      </c>
      <c r="C2194" s="3">
        <v>13.72628726287263</v>
      </c>
    </row>
    <row r="2195" spans="1:3">
      <c r="A2195" s="22">
        <v>2008</v>
      </c>
      <c r="B2195" s="3" t="s">
        <v>892</v>
      </c>
      <c r="C2195" s="3">
        <v>11.075564278704613</v>
      </c>
    </row>
    <row r="2196" spans="1:3">
      <c r="A2196" s="22">
        <v>2008</v>
      </c>
      <c r="B2196" s="3" t="s">
        <v>893</v>
      </c>
      <c r="C2196" s="3">
        <v>11.050909090909091</v>
      </c>
    </row>
    <row r="2197" spans="1:3">
      <c r="A2197" s="22">
        <v>2008</v>
      </c>
      <c r="B2197" s="3" t="s">
        <v>894</v>
      </c>
      <c r="C2197" s="3">
        <v>10.283794466403162</v>
      </c>
    </row>
    <row r="2198" spans="1:3">
      <c r="A2198" s="22">
        <v>2008</v>
      </c>
      <c r="B2198" s="3" t="s">
        <v>895</v>
      </c>
      <c r="C2198" s="3">
        <v>12.696696696696696</v>
      </c>
    </row>
    <row r="2199" spans="1:3">
      <c r="A2199" s="22">
        <v>2008</v>
      </c>
      <c r="B2199" s="3" t="s">
        <v>896</v>
      </c>
      <c r="C2199" s="3">
        <v>12.16824644549763</v>
      </c>
    </row>
    <row r="2200" spans="1:3">
      <c r="A2200" s="22">
        <v>2008</v>
      </c>
      <c r="B2200" s="3" t="s">
        <v>897</v>
      </c>
      <c r="C2200" s="3">
        <v>12.577075098814229</v>
      </c>
    </row>
    <row r="2201" spans="1:3">
      <c r="A2201" s="22">
        <v>2008</v>
      </c>
      <c r="B2201" s="3" t="s">
        <v>899</v>
      </c>
      <c r="C2201" s="3">
        <v>8.951428571428572</v>
      </c>
    </row>
    <row r="2202" spans="1:3">
      <c r="A2202" s="22">
        <v>2008</v>
      </c>
      <c r="B2202" s="3" t="s">
        <v>1082</v>
      </c>
      <c r="C2202" s="3">
        <v>12.826923076923077</v>
      </c>
    </row>
    <row r="2203" spans="1:3">
      <c r="A2203" s="22">
        <v>2008</v>
      </c>
      <c r="B2203" s="3" t="s">
        <v>900</v>
      </c>
      <c r="C2203" s="3">
        <v>11.722713864306785</v>
      </c>
    </row>
    <row r="2204" spans="1:3">
      <c r="A2204" s="22">
        <v>2008</v>
      </c>
      <c r="B2204" s="3" t="s">
        <v>901</v>
      </c>
      <c r="C2204" s="3">
        <v>12.241164241164242</v>
      </c>
    </row>
    <row r="2205" spans="1:3">
      <c r="A2205" s="22">
        <v>2008</v>
      </c>
      <c r="B2205" s="3" t="s">
        <v>902</v>
      </c>
      <c r="C2205" s="3">
        <v>9.9044430919050512</v>
      </c>
    </row>
    <row r="2206" spans="1:3">
      <c r="A2206" s="22">
        <v>2008</v>
      </c>
      <c r="B2206" s="3" t="s">
        <v>903</v>
      </c>
      <c r="C2206" s="3">
        <v>12.147676991150442</v>
      </c>
    </row>
    <row r="2207" spans="1:3">
      <c r="A2207" s="22">
        <v>2008</v>
      </c>
      <c r="B2207" s="3" t="s">
        <v>904</v>
      </c>
      <c r="C2207" s="3">
        <v>11.181797393093985</v>
      </c>
    </row>
    <row r="2208" spans="1:3">
      <c r="A2208" s="22">
        <v>2008</v>
      </c>
      <c r="B2208" s="3" t="s">
        <v>905</v>
      </c>
      <c r="C2208" s="3">
        <v>8.9893692416725735</v>
      </c>
    </row>
    <row r="2209" spans="1:3">
      <c r="A2209" s="22">
        <v>2008</v>
      </c>
      <c r="B2209" s="3" t="s">
        <v>906</v>
      </c>
      <c r="C2209" s="3">
        <v>8.7874750166555629</v>
      </c>
    </row>
    <row r="2210" spans="1:3">
      <c r="A2210" s="22">
        <v>2008</v>
      </c>
      <c r="B2210" s="3" t="s">
        <v>907</v>
      </c>
      <c r="C2210" s="3">
        <v>10.297685554668796</v>
      </c>
    </row>
    <row r="2211" spans="1:3">
      <c r="A2211" s="22">
        <v>2008</v>
      </c>
      <c r="B2211" s="3" t="s">
        <v>908</v>
      </c>
      <c r="C2211" s="3">
        <v>9.8586133229753354</v>
      </c>
    </row>
    <row r="2212" spans="1:3">
      <c r="A2212" s="22">
        <v>2008</v>
      </c>
      <c r="B2212" s="3" t="s">
        <v>909</v>
      </c>
      <c r="C2212" s="3">
        <v>8.0403225806451619</v>
      </c>
    </row>
    <row r="2213" spans="1:3">
      <c r="A2213" s="22">
        <v>2008</v>
      </c>
      <c r="B2213" s="3" t="s">
        <v>910</v>
      </c>
      <c r="C2213" s="3">
        <v>6.6397228637413397</v>
      </c>
    </row>
    <row r="2214" spans="1:3">
      <c r="A2214" s="22">
        <v>2008</v>
      </c>
      <c r="B2214" s="3" t="s">
        <v>1055</v>
      </c>
      <c r="C2214" s="3">
        <v>8.6243386243386251</v>
      </c>
    </row>
    <row r="2215" spans="1:3">
      <c r="A2215" s="22">
        <v>2008</v>
      </c>
      <c r="B2215" s="3" t="s">
        <v>911</v>
      </c>
      <c r="C2215" s="3">
        <v>5.2914997774810857</v>
      </c>
    </row>
    <row r="2216" spans="1:3">
      <c r="A2216" s="22">
        <v>2008</v>
      </c>
      <c r="B2216" s="3" t="s">
        <v>912</v>
      </c>
      <c r="C2216" s="3">
        <v>4.6239217941345601</v>
      </c>
    </row>
    <row r="2217" spans="1:3">
      <c r="A2217" s="22">
        <v>2008</v>
      </c>
      <c r="B2217" s="3" t="s">
        <v>1083</v>
      </c>
      <c r="C2217" s="3">
        <v>5.2513966480446923</v>
      </c>
    </row>
    <row r="2218" spans="1:3">
      <c r="A2218" s="22">
        <v>2008</v>
      </c>
      <c r="B2218" s="3" t="s">
        <v>913</v>
      </c>
      <c r="C2218" s="3">
        <v>3.4656319290465634</v>
      </c>
    </row>
    <row r="2219" spans="1:3">
      <c r="A2219" s="22">
        <v>2008</v>
      </c>
      <c r="B2219" s="3" t="s">
        <v>915</v>
      </c>
      <c r="C2219" s="3">
        <v>15.302022178734507</v>
      </c>
    </row>
    <row r="2220" spans="1:3">
      <c r="A2220" s="22">
        <v>2008</v>
      </c>
      <c r="B2220" s="3" t="s">
        <v>916</v>
      </c>
      <c r="C2220" s="3">
        <v>14.575757575757576</v>
      </c>
    </row>
    <row r="2221" spans="1:3">
      <c r="A2221" s="22">
        <v>2008</v>
      </c>
      <c r="B2221" s="3" t="s">
        <v>917</v>
      </c>
      <c r="C2221" s="3">
        <v>14.697215777262182</v>
      </c>
    </row>
    <row r="2222" spans="1:3">
      <c r="A2222" s="22">
        <v>2008</v>
      </c>
      <c r="B2222" s="3" t="s">
        <v>918</v>
      </c>
      <c r="C2222" s="3">
        <v>15.551948051948052</v>
      </c>
    </row>
    <row r="2223" spans="1:3">
      <c r="A2223" s="22">
        <v>2008</v>
      </c>
      <c r="B2223" s="3" t="s">
        <v>919</v>
      </c>
      <c r="C2223" s="3">
        <v>13.052109181141439</v>
      </c>
    </row>
    <row r="2224" spans="1:3">
      <c r="A2224" s="22">
        <v>2008</v>
      </c>
      <c r="B2224" s="3" t="s">
        <v>921</v>
      </c>
      <c r="C2224" s="3">
        <v>20.929832713754646</v>
      </c>
    </row>
    <row r="2225" spans="1:3">
      <c r="A2225" s="22">
        <v>2008</v>
      </c>
      <c r="B2225" s="3" t="s">
        <v>922</v>
      </c>
      <c r="C2225" s="3">
        <v>16.468713789107763</v>
      </c>
    </row>
    <row r="2226" spans="1:3">
      <c r="A2226" s="22">
        <v>2008</v>
      </c>
      <c r="B2226" s="3" t="s">
        <v>923</v>
      </c>
      <c r="C2226" s="3">
        <v>15.630914826498422</v>
      </c>
    </row>
    <row r="2227" spans="1:3">
      <c r="A2227" s="22">
        <v>2008</v>
      </c>
      <c r="B2227" s="3" t="s">
        <v>924</v>
      </c>
      <c r="C2227" s="3">
        <v>17.368852459016395</v>
      </c>
    </row>
    <row r="2228" spans="1:3">
      <c r="A2228" s="22">
        <v>2008</v>
      </c>
      <c r="B2228" s="3" t="s">
        <v>926</v>
      </c>
      <c r="C2228" s="3">
        <v>14.61504424778761</v>
      </c>
    </row>
    <row r="2229" spans="1:3">
      <c r="A2229" s="22">
        <v>2008</v>
      </c>
      <c r="B2229" s="3" t="s">
        <v>928</v>
      </c>
      <c r="C2229" s="3">
        <v>11.941896024464832</v>
      </c>
    </row>
    <row r="2230" spans="1:3">
      <c r="A2230" s="22">
        <v>2008</v>
      </c>
      <c r="B2230" s="3" t="s">
        <v>929</v>
      </c>
      <c r="C2230" s="3">
        <v>14.00374531835206</v>
      </c>
    </row>
    <row r="2231" spans="1:3">
      <c r="A2231" s="22">
        <v>2008</v>
      </c>
      <c r="B2231" s="3" t="s">
        <v>930</v>
      </c>
      <c r="C2231" s="3">
        <v>15.930650684931507</v>
      </c>
    </row>
    <row r="2232" spans="1:3">
      <c r="A2232" s="22">
        <v>2008</v>
      </c>
      <c r="B2232" s="3" t="s">
        <v>931</v>
      </c>
      <c r="C2232" s="3">
        <v>13.857971014492753</v>
      </c>
    </row>
    <row r="2233" spans="1:3">
      <c r="A2233" s="22">
        <v>2008</v>
      </c>
      <c r="B2233" s="3" t="s">
        <v>932</v>
      </c>
      <c r="C2233" s="3">
        <v>17.35619174434088</v>
      </c>
    </row>
    <row r="2234" spans="1:3">
      <c r="A2234" s="22">
        <v>2008</v>
      </c>
      <c r="B2234" s="3" t="s">
        <v>933</v>
      </c>
      <c r="C2234" s="3">
        <v>11.889871382636656</v>
      </c>
    </row>
    <row r="2235" spans="1:3">
      <c r="A2235" s="22">
        <v>2008</v>
      </c>
      <c r="B2235" s="3" t="s">
        <v>934</v>
      </c>
      <c r="C2235" s="3">
        <v>14.773275862068965</v>
      </c>
    </row>
    <row r="2236" spans="1:3">
      <c r="A2236" s="22">
        <v>2008</v>
      </c>
      <c r="B2236" s="3" t="s">
        <v>935</v>
      </c>
      <c r="C2236" s="3">
        <v>15.06269592476489</v>
      </c>
    </row>
    <row r="2237" spans="1:3">
      <c r="A2237" s="22">
        <v>2008</v>
      </c>
      <c r="B2237" s="3" t="s">
        <v>937</v>
      </c>
      <c r="C2237" s="3">
        <v>11.583333333333334</v>
      </c>
    </row>
    <row r="2238" spans="1:3">
      <c r="A2238" s="22">
        <v>2008</v>
      </c>
      <c r="B2238" s="3" t="s">
        <v>938</v>
      </c>
      <c r="C2238" s="3">
        <v>13.624000000000001</v>
      </c>
    </row>
    <row r="2239" spans="1:3">
      <c r="A2239" s="22">
        <v>2008</v>
      </c>
      <c r="B2239" s="3" t="s">
        <v>939</v>
      </c>
      <c r="C2239" s="3">
        <v>8.254545454545454</v>
      </c>
    </row>
    <row r="2240" spans="1:3">
      <c r="A2240" s="22">
        <v>2008</v>
      </c>
      <c r="B2240" s="3" t="s">
        <v>940</v>
      </c>
      <c r="C2240" s="3">
        <v>17.878355225585381</v>
      </c>
    </row>
    <row r="2241" spans="1:3">
      <c r="A2241" s="22">
        <v>2008</v>
      </c>
      <c r="B2241" s="3" t="s">
        <v>941</v>
      </c>
      <c r="C2241" s="3">
        <v>12.24991417782355</v>
      </c>
    </row>
    <row r="2242" spans="1:3">
      <c r="A2242" s="22">
        <v>2008</v>
      </c>
      <c r="B2242" s="3" t="s">
        <v>942</v>
      </c>
      <c r="C2242" s="3">
        <v>17.037951942510666</v>
      </c>
    </row>
    <row r="2243" spans="1:3">
      <c r="A2243" s="22">
        <v>2008</v>
      </c>
      <c r="B2243" s="3" t="s">
        <v>1185</v>
      </c>
      <c r="C2243" s="3">
        <v>14.414285714285715</v>
      </c>
    </row>
    <row r="2244" spans="1:3">
      <c r="A2244" s="22">
        <v>2008</v>
      </c>
      <c r="B2244" s="3" t="s">
        <v>943</v>
      </c>
      <c r="C2244" s="3">
        <v>18.785825257083673</v>
      </c>
    </row>
    <row r="2245" spans="1:3">
      <c r="A2245" s="22">
        <v>2008</v>
      </c>
      <c r="B2245" s="3" t="s">
        <v>944</v>
      </c>
      <c r="C2245" s="3">
        <v>15.714733542319749</v>
      </c>
    </row>
    <row r="2246" spans="1:3">
      <c r="A2246" s="22">
        <v>2008</v>
      </c>
      <c r="B2246" s="3" t="s">
        <v>945</v>
      </c>
      <c r="C2246" s="3">
        <v>10.469827586206897</v>
      </c>
    </row>
    <row r="2247" spans="1:3">
      <c r="A2247" s="22">
        <v>2008</v>
      </c>
      <c r="B2247" s="3" t="s">
        <v>946</v>
      </c>
      <c r="C2247" s="3">
        <v>20.126213592233011</v>
      </c>
    </row>
    <row r="2248" spans="1:3">
      <c r="A2248" s="22">
        <v>2008</v>
      </c>
      <c r="B2248" s="3" t="s">
        <v>1117</v>
      </c>
      <c r="C2248" s="3">
        <v>16.933035714285715</v>
      </c>
    </row>
    <row r="2249" spans="1:3">
      <c r="A2249" s="22">
        <v>2008</v>
      </c>
      <c r="B2249" s="3" t="s">
        <v>947</v>
      </c>
      <c r="C2249" s="3">
        <v>10.013071895424837</v>
      </c>
    </row>
    <row r="2250" spans="1:3">
      <c r="A2250" s="22">
        <v>2008</v>
      </c>
      <c r="B2250" s="3" t="s">
        <v>948</v>
      </c>
      <c r="C2250" s="3">
        <v>15.30625</v>
      </c>
    </row>
    <row r="2251" spans="1:3">
      <c r="A2251" s="22">
        <v>2008</v>
      </c>
      <c r="B2251" s="3" t="s">
        <v>949</v>
      </c>
      <c r="C2251" s="3">
        <v>11.629468599033816</v>
      </c>
    </row>
    <row r="2252" spans="1:3">
      <c r="A2252" s="22">
        <v>2008</v>
      </c>
      <c r="B2252" s="3" t="s">
        <v>950</v>
      </c>
      <c r="C2252" s="3">
        <v>16.127090301003346</v>
      </c>
    </row>
    <row r="2253" spans="1:3">
      <c r="A2253" s="22">
        <v>2008</v>
      </c>
      <c r="B2253" s="3" t="s">
        <v>951</v>
      </c>
      <c r="C2253" s="3">
        <v>12.738853503184714</v>
      </c>
    </row>
    <row r="2254" spans="1:3">
      <c r="A2254" s="22">
        <v>2008</v>
      </c>
      <c r="B2254" s="3" t="s">
        <v>952</v>
      </c>
      <c r="C2254" s="3">
        <v>19.977927651747393</v>
      </c>
    </row>
    <row r="2255" spans="1:3">
      <c r="A2255" s="22">
        <v>2008</v>
      </c>
      <c r="B2255" s="3" t="s">
        <v>953</v>
      </c>
      <c r="C2255" s="3">
        <v>15.020562770562771</v>
      </c>
    </row>
    <row r="2256" spans="1:3">
      <c r="A2256" s="22">
        <v>2008</v>
      </c>
      <c r="B2256" s="3" t="s">
        <v>955</v>
      </c>
      <c r="C2256" s="3">
        <v>19.435608308605342</v>
      </c>
    </row>
    <row r="2257" spans="1:3">
      <c r="A2257" s="22">
        <v>2008</v>
      </c>
      <c r="B2257" s="3" t="s">
        <v>956</v>
      </c>
      <c r="C2257" s="3">
        <v>18.030470914127424</v>
      </c>
    </row>
    <row r="2258" spans="1:3">
      <c r="A2258" s="22">
        <v>2008</v>
      </c>
      <c r="B2258" s="3" t="s">
        <v>957</v>
      </c>
      <c r="C2258" s="3">
        <v>17.134305835010061</v>
      </c>
    </row>
    <row r="2259" spans="1:3">
      <c r="A2259" s="22">
        <v>2008</v>
      </c>
      <c r="B2259" s="3" t="s">
        <v>958</v>
      </c>
      <c r="C2259" s="3">
        <v>20.623031496062993</v>
      </c>
    </row>
    <row r="2260" spans="1:3">
      <c r="A2260" s="22">
        <v>2008</v>
      </c>
      <c r="B2260" s="3" t="s">
        <v>959</v>
      </c>
      <c r="C2260" s="3">
        <v>17.26083467094703</v>
      </c>
    </row>
    <row r="2261" spans="1:3">
      <c r="A2261" s="22">
        <v>2008</v>
      </c>
      <c r="B2261" s="3" t="s">
        <v>1093</v>
      </c>
      <c r="C2261" s="3">
        <v>12.708333333333334</v>
      </c>
    </row>
    <row r="2262" spans="1:3">
      <c r="A2262" s="22">
        <v>2008</v>
      </c>
      <c r="B2262" s="3" t="s">
        <v>1056</v>
      </c>
      <c r="C2262" s="3">
        <v>15.815789473684211</v>
      </c>
    </row>
    <row r="2263" spans="1:3">
      <c r="A2263" s="22">
        <v>2008</v>
      </c>
      <c r="B2263" s="3" t="s">
        <v>960</v>
      </c>
      <c r="C2263" s="3">
        <v>17.035060975609756</v>
      </c>
    </row>
    <row r="2264" spans="1:3">
      <c r="A2264" s="22">
        <v>2008</v>
      </c>
      <c r="B2264" s="3" t="s">
        <v>961</v>
      </c>
      <c r="C2264" s="3">
        <v>13.478142076502733</v>
      </c>
    </row>
    <row r="2265" spans="1:3">
      <c r="A2265" s="22">
        <v>2008</v>
      </c>
      <c r="B2265" s="3" t="s">
        <v>962</v>
      </c>
      <c r="C2265" s="3">
        <v>21.386416861826699</v>
      </c>
    </row>
    <row r="2266" spans="1:3">
      <c r="A2266" s="22">
        <v>2008</v>
      </c>
      <c r="B2266" s="3" t="s">
        <v>963</v>
      </c>
      <c r="C2266" s="3">
        <v>6.8809523809523814</v>
      </c>
    </row>
    <row r="2267" spans="1:3">
      <c r="A2267" s="22">
        <v>2008</v>
      </c>
      <c r="B2267" s="3" t="s">
        <v>964</v>
      </c>
      <c r="C2267" s="3">
        <v>12.895043731778426</v>
      </c>
    </row>
    <row r="2268" spans="1:3">
      <c r="A2268" s="22">
        <v>2008</v>
      </c>
      <c r="B2268" s="3" t="s">
        <v>965</v>
      </c>
      <c r="C2268" s="3">
        <v>15.315934065934066</v>
      </c>
    </row>
    <row r="2269" spans="1:3">
      <c r="A2269" s="22">
        <v>2008</v>
      </c>
      <c r="B2269" s="3" t="s">
        <v>966</v>
      </c>
      <c r="C2269" s="3">
        <v>14</v>
      </c>
    </row>
    <row r="2270" spans="1:3">
      <c r="A2270" s="22">
        <v>2008</v>
      </c>
      <c r="B2270" s="3" t="s">
        <v>967</v>
      </c>
      <c r="C2270" s="3">
        <v>18.926758938869664</v>
      </c>
    </row>
    <row r="2271" spans="1:3">
      <c r="A2271" s="22">
        <v>2008</v>
      </c>
      <c r="B2271" s="3" t="s">
        <v>968</v>
      </c>
      <c r="C2271" s="3">
        <v>10.263975155279503</v>
      </c>
    </row>
    <row r="2272" spans="1:3">
      <c r="A2272" s="22">
        <v>2008</v>
      </c>
      <c r="B2272" s="3" t="s">
        <v>969</v>
      </c>
      <c r="C2272" s="3">
        <v>15.00811123986095</v>
      </c>
    </row>
    <row r="2273" spans="1:3">
      <c r="A2273" s="22">
        <v>2008</v>
      </c>
      <c r="B2273" s="3" t="s">
        <v>970</v>
      </c>
      <c r="C2273" s="3">
        <v>15.969730941704036</v>
      </c>
    </row>
    <row r="2274" spans="1:3">
      <c r="A2274" s="22">
        <v>2008</v>
      </c>
      <c r="B2274" s="3" t="s">
        <v>971</v>
      </c>
      <c r="C2274" s="3">
        <v>18.075075075075077</v>
      </c>
    </row>
    <row r="2275" spans="1:3">
      <c r="A2275" s="22">
        <v>2008</v>
      </c>
      <c r="B2275" s="3" t="s">
        <v>972</v>
      </c>
      <c r="C2275" s="3">
        <v>15.443864229765014</v>
      </c>
    </row>
    <row r="2276" spans="1:3">
      <c r="A2276" s="22">
        <v>2008</v>
      </c>
      <c r="B2276" s="3" t="s">
        <v>974</v>
      </c>
      <c r="C2276" s="3">
        <v>14.196787148594378</v>
      </c>
    </row>
    <row r="2277" spans="1:3">
      <c r="A2277" s="22">
        <v>2008</v>
      </c>
      <c r="B2277" s="3" t="s">
        <v>975</v>
      </c>
      <c r="C2277" s="3">
        <v>8.7435897435897427</v>
      </c>
    </row>
    <row r="2278" spans="1:3">
      <c r="A2278" s="22">
        <v>2008</v>
      </c>
      <c r="B2278" s="3" t="s">
        <v>976</v>
      </c>
      <c r="C2278" s="3">
        <v>13.308612440191387</v>
      </c>
    </row>
    <row r="2279" spans="1:3">
      <c r="A2279" s="22">
        <v>2008</v>
      </c>
      <c r="B2279" s="3" t="s">
        <v>977</v>
      </c>
      <c r="C2279" s="3">
        <v>16.099009900990097</v>
      </c>
    </row>
    <row r="2280" spans="1:3">
      <c r="A2280" s="22">
        <v>2008</v>
      </c>
      <c r="B2280" s="3" t="s">
        <v>978</v>
      </c>
      <c r="C2280" s="3">
        <v>15.368253968253969</v>
      </c>
    </row>
    <row r="2281" spans="1:3">
      <c r="A2281" s="22">
        <v>2008</v>
      </c>
      <c r="B2281" s="3" t="s">
        <v>979</v>
      </c>
      <c r="C2281" s="3">
        <v>17.021346469622333</v>
      </c>
    </row>
    <row r="2282" spans="1:3">
      <c r="A2282" s="22">
        <v>2008</v>
      </c>
      <c r="B2282" s="3" t="s">
        <v>980</v>
      </c>
      <c r="C2282" s="3">
        <v>17.015454545454546</v>
      </c>
    </row>
    <row r="2283" spans="1:3">
      <c r="A2283" s="22">
        <v>2008</v>
      </c>
      <c r="B2283" s="3" t="s">
        <v>982</v>
      </c>
      <c r="C2283" s="3">
        <v>12.298982188295165</v>
      </c>
    </row>
    <row r="2284" spans="1:3">
      <c r="A2284" s="22">
        <v>2008</v>
      </c>
      <c r="B2284" s="3" t="s">
        <v>983</v>
      </c>
      <c r="C2284" s="3">
        <v>13.802919708029197</v>
      </c>
    </row>
    <row r="2285" spans="1:3">
      <c r="A2285" s="22">
        <v>2008</v>
      </c>
      <c r="B2285" s="3" t="s">
        <v>985</v>
      </c>
      <c r="C2285" s="3">
        <v>12.96</v>
      </c>
    </row>
    <row r="2286" spans="1:3">
      <c r="A2286" s="22">
        <v>2008</v>
      </c>
      <c r="B2286" s="3" t="s">
        <v>986</v>
      </c>
      <c r="C2286" s="3">
        <v>13.995594044363415</v>
      </c>
    </row>
    <row r="2287" spans="1:3">
      <c r="A2287" s="22">
        <v>2008</v>
      </c>
      <c r="B2287" s="3" t="s">
        <v>987</v>
      </c>
      <c r="C2287" s="3">
        <v>9.3273657289002561</v>
      </c>
    </row>
    <row r="2288" spans="1:3">
      <c r="A2288" s="22">
        <v>2008</v>
      </c>
      <c r="B2288" s="3" t="s">
        <v>988</v>
      </c>
      <c r="C2288" s="3">
        <v>10.801282051282051</v>
      </c>
    </row>
    <row r="2289" spans="1:3">
      <c r="A2289" s="22">
        <v>2008</v>
      </c>
      <c r="B2289" s="3" t="s">
        <v>989</v>
      </c>
      <c r="C2289" s="3">
        <v>18.325991189427313</v>
      </c>
    </row>
    <row r="2290" spans="1:3">
      <c r="A2290" s="22">
        <v>2008</v>
      </c>
      <c r="B2290" s="3" t="s">
        <v>990</v>
      </c>
      <c r="C2290" s="3">
        <v>7.5920679886685551</v>
      </c>
    </row>
    <row r="2291" spans="1:3">
      <c r="A2291" s="22">
        <v>2008</v>
      </c>
      <c r="B2291" s="3" t="s">
        <v>991</v>
      </c>
      <c r="C2291" s="3">
        <v>9.6833333333333336</v>
      </c>
    </row>
    <row r="2292" spans="1:3">
      <c r="A2292" s="22">
        <v>2008</v>
      </c>
      <c r="B2292" s="3" t="s">
        <v>992</v>
      </c>
      <c r="C2292" s="3">
        <v>10.586493506493506</v>
      </c>
    </row>
    <row r="2293" spans="1:3">
      <c r="A2293" s="22">
        <v>2008</v>
      </c>
      <c r="B2293" s="3" t="s">
        <v>993</v>
      </c>
      <c r="C2293" s="3">
        <v>13.435413245758074</v>
      </c>
    </row>
    <row r="2294" spans="1:3">
      <c r="A2294" s="22">
        <v>2008</v>
      </c>
      <c r="B2294" s="3" t="s">
        <v>1183</v>
      </c>
      <c r="C2294" s="3">
        <v>5.9495412844036695</v>
      </c>
    </row>
    <row r="2295" spans="1:3">
      <c r="A2295" s="22">
        <v>2008</v>
      </c>
      <c r="B2295" s="3" t="s">
        <v>994</v>
      </c>
      <c r="C2295" s="3">
        <v>6.367105263157895</v>
      </c>
    </row>
    <row r="2296" spans="1:3">
      <c r="A2296" s="22">
        <v>2008</v>
      </c>
      <c r="B2296" s="3" t="s">
        <v>995</v>
      </c>
      <c r="C2296" s="3">
        <v>12.698178237321516</v>
      </c>
    </row>
    <row r="2297" spans="1:3">
      <c r="A2297" s="22">
        <v>2008</v>
      </c>
      <c r="B2297" s="3" t="s">
        <v>997</v>
      </c>
      <c r="C2297" s="3">
        <v>13.421221864951768</v>
      </c>
    </row>
    <row r="2298" spans="1:3">
      <c r="A2298" s="22">
        <v>2008</v>
      </c>
      <c r="B2298" s="3" t="s">
        <v>998</v>
      </c>
      <c r="C2298" s="3">
        <v>10.914718019257222</v>
      </c>
    </row>
    <row r="2299" spans="1:3">
      <c r="A2299" s="22">
        <v>2008</v>
      </c>
      <c r="B2299" s="3" t="s">
        <v>999</v>
      </c>
      <c r="C2299" s="3">
        <v>13.638157894736842</v>
      </c>
    </row>
    <row r="2300" spans="1:3">
      <c r="A2300" s="22">
        <v>2008</v>
      </c>
      <c r="B2300" s="3" t="s">
        <v>1000</v>
      </c>
      <c r="C2300" s="3">
        <v>15.868341708542713</v>
      </c>
    </row>
    <row r="2301" spans="1:3">
      <c r="A2301" s="22">
        <v>2008</v>
      </c>
      <c r="B2301" s="3" t="s">
        <v>1001</v>
      </c>
      <c r="C2301" s="3">
        <v>14.523809523809524</v>
      </c>
    </row>
    <row r="2302" spans="1:3">
      <c r="A2302" s="22">
        <v>2008</v>
      </c>
      <c r="B2302" s="3" t="s">
        <v>1002</v>
      </c>
      <c r="C2302" s="3">
        <v>18.48076923076923</v>
      </c>
    </row>
    <row r="2303" spans="1:3">
      <c r="A2303" s="22">
        <v>2008</v>
      </c>
      <c r="B2303" s="3" t="s">
        <v>1003</v>
      </c>
      <c r="C2303" s="3">
        <v>13.669565217391304</v>
      </c>
    </row>
    <row r="2304" spans="1:3">
      <c r="A2304" s="22">
        <v>2008</v>
      </c>
      <c r="B2304" s="3" t="s">
        <v>1004</v>
      </c>
      <c r="C2304" s="3">
        <v>17.600816852966467</v>
      </c>
    </row>
    <row r="2305" spans="1:3">
      <c r="A2305" s="22">
        <v>2008</v>
      </c>
      <c r="B2305" s="3" t="s">
        <v>1005</v>
      </c>
      <c r="C2305" s="3">
        <v>20.324554039874084</v>
      </c>
    </row>
    <row r="2306" spans="1:3">
      <c r="A2306" s="22">
        <v>2008</v>
      </c>
      <c r="B2306" s="3" t="s">
        <v>1007</v>
      </c>
      <c r="C2306" s="3">
        <v>8.6790123456790127</v>
      </c>
    </row>
    <row r="2307" spans="1:3">
      <c r="A2307" s="22">
        <v>2008</v>
      </c>
      <c r="B2307" s="3" t="s">
        <v>1008</v>
      </c>
      <c r="C2307" s="3">
        <v>15.370860927152318</v>
      </c>
    </row>
    <row r="2308" spans="1:3">
      <c r="A2308" s="22">
        <v>2008</v>
      </c>
      <c r="B2308" s="3" t="s">
        <v>1010</v>
      </c>
      <c r="C2308" s="3">
        <v>10.593128390596744</v>
      </c>
    </row>
    <row r="2309" spans="1:3">
      <c r="A2309" s="22">
        <v>2008</v>
      </c>
      <c r="B2309" s="3" t="s">
        <v>1186</v>
      </c>
      <c r="C2309" s="3">
        <v>12.329268292682928</v>
      </c>
    </row>
    <row r="2310" spans="1:3">
      <c r="A2310" s="22">
        <v>2008</v>
      </c>
      <c r="B2310" s="3" t="s">
        <v>1011</v>
      </c>
      <c r="C2310" s="3">
        <v>18.457669146298265</v>
      </c>
    </row>
    <row r="2311" spans="1:3">
      <c r="A2311" s="22">
        <v>2008</v>
      </c>
      <c r="B2311" s="3" t="s">
        <v>1012</v>
      </c>
      <c r="C2311" s="3">
        <v>10.86784140969163</v>
      </c>
    </row>
    <row r="2312" spans="1:3">
      <c r="A2312" s="22">
        <v>2008</v>
      </c>
      <c r="B2312" s="3" t="s">
        <v>1015</v>
      </c>
      <c r="C2312" s="3">
        <v>18.122507122507123</v>
      </c>
    </row>
    <row r="2313" spans="1:3">
      <c r="A2313" s="22">
        <v>2008</v>
      </c>
      <c r="B2313" s="3" t="s">
        <v>1167</v>
      </c>
      <c r="C2313" s="3">
        <v>17.305194805194805</v>
      </c>
    </row>
    <row r="2314" spans="1:3">
      <c r="A2314" s="22">
        <v>2008</v>
      </c>
      <c r="B2314" s="3" t="s">
        <v>1016</v>
      </c>
      <c r="C2314" s="3">
        <v>21.006305170239596</v>
      </c>
    </row>
    <row r="2315" spans="1:3">
      <c r="A2315" s="22">
        <v>2008</v>
      </c>
      <c r="B2315" s="3" t="s">
        <v>1017</v>
      </c>
      <c r="C2315" s="3">
        <v>22.025780189959296</v>
      </c>
    </row>
    <row r="2316" spans="1:3">
      <c r="A2316" s="22">
        <v>2008</v>
      </c>
      <c r="B2316" s="3" t="s">
        <v>1168</v>
      </c>
      <c r="C2316" s="3">
        <v>20.498753117206981</v>
      </c>
    </row>
    <row r="2317" spans="1:3">
      <c r="A2317" s="22">
        <v>2008</v>
      </c>
      <c r="B2317" s="3" t="s">
        <v>1018</v>
      </c>
      <c r="C2317" s="3">
        <v>19.133165829145728</v>
      </c>
    </row>
    <row r="2318" spans="1:3">
      <c r="A2318" s="22">
        <v>2008</v>
      </c>
      <c r="B2318" s="3" t="s">
        <v>1169</v>
      </c>
      <c r="C2318" s="3">
        <v>14.548611111111111</v>
      </c>
    </row>
    <row r="2319" spans="1:3">
      <c r="A2319" s="22">
        <v>2008</v>
      </c>
      <c r="B2319" s="3" t="s">
        <v>1020</v>
      </c>
      <c r="C2319" s="3">
        <v>16.341836734693878</v>
      </c>
    </row>
    <row r="2320" spans="1:3">
      <c r="A2320" s="22">
        <v>2008</v>
      </c>
      <c r="B2320" s="3" t="s">
        <v>1021</v>
      </c>
      <c r="C2320" s="3">
        <v>13.88968824940048</v>
      </c>
    </row>
    <row r="2321" spans="1:3">
      <c r="A2321" s="22">
        <v>2008</v>
      </c>
      <c r="B2321" s="3" t="s">
        <v>1022</v>
      </c>
      <c r="C2321" s="3">
        <v>20.051383399209485</v>
      </c>
    </row>
    <row r="2322" spans="1:3">
      <c r="A2322" s="22">
        <v>2008</v>
      </c>
      <c r="B2322" s="3" t="s">
        <v>1023</v>
      </c>
      <c r="C2322" s="3">
        <v>14.538812785388128</v>
      </c>
    </row>
    <row r="2323" spans="1:3">
      <c r="A2323" s="22">
        <v>2008</v>
      </c>
      <c r="B2323" s="3" t="s">
        <v>1024</v>
      </c>
      <c r="C2323" s="3">
        <v>14.352791878172589</v>
      </c>
    </row>
    <row r="2324" spans="1:3">
      <c r="A2324" s="22">
        <v>2008</v>
      </c>
      <c r="B2324" s="3" t="s">
        <v>1025</v>
      </c>
      <c r="C2324" s="3">
        <v>18.77371587228135</v>
      </c>
    </row>
    <row r="2325" spans="1:3">
      <c r="A2325" s="22">
        <v>2008</v>
      </c>
      <c r="B2325" s="3" t="s">
        <v>1026</v>
      </c>
      <c r="C2325" s="3">
        <v>22.552603036876356</v>
      </c>
    </row>
    <row r="2326" spans="1:3">
      <c r="A2326" s="22">
        <v>2008</v>
      </c>
      <c r="B2326" s="3" t="s">
        <v>1027</v>
      </c>
      <c r="C2326" s="3">
        <v>18.375</v>
      </c>
    </row>
    <row r="2327" spans="1:3">
      <c r="A2327" s="22">
        <v>2008</v>
      </c>
      <c r="B2327" s="3" t="s">
        <v>1028</v>
      </c>
      <c r="C2327" s="3">
        <v>16.132183908045977</v>
      </c>
    </row>
    <row r="2328" spans="1:3">
      <c r="A2328" s="22">
        <v>2008</v>
      </c>
      <c r="B2328" s="3" t="s">
        <v>1029</v>
      </c>
      <c r="C2328" s="3">
        <v>20.485083189902468</v>
      </c>
    </row>
    <row r="2329" spans="1:3">
      <c r="A2329" s="22">
        <v>2008</v>
      </c>
      <c r="B2329" s="3" t="s">
        <v>1030</v>
      </c>
      <c r="C2329" s="3">
        <v>19.110091743119266</v>
      </c>
    </row>
    <row r="2330" spans="1:3">
      <c r="A2330" s="22">
        <v>2009</v>
      </c>
      <c r="B2330" s="3" t="s">
        <v>363</v>
      </c>
      <c r="C2330" s="3">
        <v>10.302663438256658</v>
      </c>
    </row>
    <row r="2331" spans="1:3">
      <c r="A2331" s="22">
        <v>2009</v>
      </c>
      <c r="B2331" s="3" t="s">
        <v>364</v>
      </c>
      <c r="C2331" s="3">
        <v>8.569230769230769</v>
      </c>
    </row>
    <row r="2332" spans="1:3">
      <c r="A2332" s="22">
        <v>2009</v>
      </c>
      <c r="B2332" s="3" t="s">
        <v>365</v>
      </c>
      <c r="C2332" s="3">
        <v>15.925000000000001</v>
      </c>
    </row>
    <row r="2333" spans="1:3">
      <c r="A2333" s="22">
        <v>2009</v>
      </c>
      <c r="B2333" s="3" t="s">
        <v>366</v>
      </c>
      <c r="C2333" s="3">
        <v>13.518518518518519</v>
      </c>
    </row>
    <row r="2334" spans="1:3">
      <c r="A2334" s="22">
        <v>2009</v>
      </c>
      <c r="B2334" s="3" t="s">
        <v>367</v>
      </c>
      <c r="C2334" s="3">
        <v>19.731840796019899</v>
      </c>
    </row>
    <row r="2335" spans="1:3">
      <c r="A2335" s="22">
        <v>2009</v>
      </c>
      <c r="B2335" s="3" t="s">
        <v>368</v>
      </c>
      <c r="C2335" s="3">
        <v>19.713574982231698</v>
      </c>
    </row>
    <row r="2336" spans="1:3">
      <c r="A2336" s="22">
        <v>2009</v>
      </c>
      <c r="B2336" s="3" t="s">
        <v>369</v>
      </c>
      <c r="C2336" s="3">
        <v>18.412434325744307</v>
      </c>
    </row>
    <row r="2337" spans="1:3">
      <c r="A2337" s="22">
        <v>2009</v>
      </c>
      <c r="B2337" s="3" t="s">
        <v>370</v>
      </c>
      <c r="C2337" s="3">
        <v>18.32783326096396</v>
      </c>
    </row>
    <row r="2338" spans="1:3">
      <c r="A2338" s="22">
        <v>2009</v>
      </c>
      <c r="B2338" s="3" t="s">
        <v>371</v>
      </c>
      <c r="C2338" s="3">
        <v>10.459296947271046</v>
      </c>
    </row>
    <row r="2339" spans="1:3">
      <c r="A2339" s="22">
        <v>2009</v>
      </c>
      <c r="B2339" s="3" t="s">
        <v>372</v>
      </c>
      <c r="C2339" s="3">
        <v>7.2478260869565219</v>
      </c>
    </row>
    <row r="2340" spans="1:3">
      <c r="A2340" s="22">
        <v>2009</v>
      </c>
      <c r="B2340" s="3" t="s">
        <v>373</v>
      </c>
      <c r="C2340" s="3">
        <v>8.6443768996960486</v>
      </c>
    </row>
    <row r="2341" spans="1:3">
      <c r="A2341" s="22">
        <v>2009</v>
      </c>
      <c r="B2341" s="3" t="s">
        <v>374</v>
      </c>
      <c r="C2341" s="3">
        <v>9.9658792650918642</v>
      </c>
    </row>
    <row r="2342" spans="1:3">
      <c r="A2342" s="22">
        <v>2009</v>
      </c>
      <c r="B2342" s="3" t="s">
        <v>375</v>
      </c>
      <c r="C2342" s="3">
        <v>9.7480620155038764</v>
      </c>
    </row>
    <row r="2343" spans="1:3">
      <c r="A2343" s="22">
        <v>2009</v>
      </c>
      <c r="B2343" s="3" t="s">
        <v>376</v>
      </c>
      <c r="C2343" s="3">
        <v>12.471673254281949</v>
      </c>
    </row>
    <row r="2344" spans="1:3">
      <c r="A2344" s="22">
        <v>2009</v>
      </c>
      <c r="B2344" s="3" t="s">
        <v>377</v>
      </c>
      <c r="C2344" s="3">
        <v>17.128504672897197</v>
      </c>
    </row>
    <row r="2345" spans="1:3">
      <c r="A2345" s="22">
        <v>2009</v>
      </c>
      <c r="B2345" s="3" t="s">
        <v>378</v>
      </c>
      <c r="C2345" s="3">
        <v>9.4886363636363633</v>
      </c>
    </row>
    <row r="2346" spans="1:3">
      <c r="A2346" s="22">
        <v>2009</v>
      </c>
      <c r="B2346" s="3" t="s">
        <v>379</v>
      </c>
      <c r="C2346" s="3">
        <v>15.287244897959184</v>
      </c>
    </row>
    <row r="2347" spans="1:3">
      <c r="A2347" s="22">
        <v>2009</v>
      </c>
      <c r="B2347" s="3" t="s">
        <v>380</v>
      </c>
      <c r="C2347" s="3">
        <v>8.3769470404984432</v>
      </c>
    </row>
    <row r="2348" spans="1:3">
      <c r="A2348" s="22">
        <v>2009</v>
      </c>
      <c r="B2348" s="3" t="s">
        <v>381</v>
      </c>
      <c r="C2348" s="3">
        <v>8.6540284360189581</v>
      </c>
    </row>
    <row r="2349" spans="1:3">
      <c r="A2349" s="22">
        <v>2009</v>
      </c>
      <c r="B2349" s="3" t="s">
        <v>382</v>
      </c>
      <c r="C2349" s="3">
        <v>8.624309392265193</v>
      </c>
    </row>
    <row r="2350" spans="1:3">
      <c r="A2350" s="22">
        <v>2009</v>
      </c>
      <c r="B2350" s="3" t="s">
        <v>383</v>
      </c>
      <c r="C2350" s="3">
        <v>11.455372145893051</v>
      </c>
    </row>
    <row r="2351" spans="1:3">
      <c r="A2351" s="22">
        <v>2009</v>
      </c>
      <c r="B2351" s="3" t="s">
        <v>384</v>
      </c>
      <c r="C2351" s="3">
        <v>13.075773827765859</v>
      </c>
    </row>
    <row r="2352" spans="1:3">
      <c r="A2352" s="22">
        <v>2009</v>
      </c>
      <c r="B2352" s="3" t="s">
        <v>385</v>
      </c>
      <c r="C2352" s="3">
        <v>11.854078702921804</v>
      </c>
    </row>
    <row r="2353" spans="1:3">
      <c r="A2353" s="22">
        <v>2009</v>
      </c>
      <c r="B2353" s="3" t="s">
        <v>386</v>
      </c>
      <c r="C2353" s="3">
        <v>10.673076923076923</v>
      </c>
    </row>
    <row r="2354" spans="1:3">
      <c r="A2354" s="22">
        <v>2009</v>
      </c>
      <c r="B2354" s="3" t="s">
        <v>387</v>
      </c>
      <c r="C2354" s="3">
        <v>8.8245614035087723</v>
      </c>
    </row>
    <row r="2355" spans="1:3">
      <c r="A2355" s="22">
        <v>2009</v>
      </c>
      <c r="B2355" s="3" t="s">
        <v>388</v>
      </c>
      <c r="C2355" s="3">
        <v>9.6722972972972965</v>
      </c>
    </row>
    <row r="2356" spans="1:3">
      <c r="A2356" s="22">
        <v>2009</v>
      </c>
      <c r="B2356" s="3" t="s">
        <v>389</v>
      </c>
      <c r="C2356" s="3">
        <v>7.0917248255234293</v>
      </c>
    </row>
    <row r="2357" spans="1:3">
      <c r="A2357" s="22">
        <v>2009</v>
      </c>
      <c r="B2357" s="3" t="s">
        <v>390</v>
      </c>
      <c r="C2357" s="3">
        <v>11.76593668817811</v>
      </c>
    </row>
    <row r="2358" spans="1:3">
      <c r="A2358" s="22">
        <v>2009</v>
      </c>
      <c r="B2358" s="3" t="s">
        <v>391</v>
      </c>
      <c r="C2358" s="3">
        <v>10.927009016072128</v>
      </c>
    </row>
    <row r="2359" spans="1:3">
      <c r="A2359" s="22">
        <v>2009</v>
      </c>
      <c r="B2359" s="3" t="s">
        <v>392</v>
      </c>
      <c r="C2359" s="3">
        <v>7.4119999999999999</v>
      </c>
    </row>
    <row r="2360" spans="1:3">
      <c r="A2360" s="22">
        <v>2009</v>
      </c>
      <c r="B2360" s="3" t="s">
        <v>393</v>
      </c>
      <c r="C2360" s="3">
        <v>13.066579634464752</v>
      </c>
    </row>
    <row r="2361" spans="1:3">
      <c r="A2361" s="22">
        <v>2009</v>
      </c>
      <c r="B2361" s="3" t="s">
        <v>394</v>
      </c>
      <c r="C2361" s="3">
        <v>8.046610169491526</v>
      </c>
    </row>
    <row r="2362" spans="1:3">
      <c r="A2362" s="22">
        <v>2009</v>
      </c>
      <c r="B2362" s="3" t="s">
        <v>395</v>
      </c>
      <c r="C2362" s="3">
        <v>11.844946492271106</v>
      </c>
    </row>
    <row r="2363" spans="1:3">
      <c r="A2363" s="22">
        <v>2009</v>
      </c>
      <c r="B2363" s="3" t="s">
        <v>396</v>
      </c>
      <c r="C2363" s="3">
        <v>8.426841804683038</v>
      </c>
    </row>
    <row r="2364" spans="1:3">
      <c r="A2364" s="22">
        <v>2009</v>
      </c>
      <c r="B2364" s="3" t="s">
        <v>397</v>
      </c>
      <c r="C2364" s="3">
        <v>8.5826377295492495</v>
      </c>
    </row>
    <row r="2365" spans="1:3">
      <c r="A2365" s="22">
        <v>2009</v>
      </c>
      <c r="B2365" s="3" t="s">
        <v>398</v>
      </c>
      <c r="C2365" s="3">
        <v>13.108002207505519</v>
      </c>
    </row>
    <row r="2366" spans="1:3">
      <c r="A2366" s="22">
        <v>2009</v>
      </c>
      <c r="B2366" s="3" t="s">
        <v>399</v>
      </c>
      <c r="C2366" s="3">
        <v>6.3477990549614525</v>
      </c>
    </row>
    <row r="2367" spans="1:3">
      <c r="A2367" s="22">
        <v>2009</v>
      </c>
      <c r="B2367" s="3" t="s">
        <v>400</v>
      </c>
      <c r="C2367" s="3">
        <v>9.0008488376121676</v>
      </c>
    </row>
    <row r="2368" spans="1:3">
      <c r="A2368" s="22">
        <v>2009</v>
      </c>
      <c r="B2368" s="3" t="s">
        <v>401</v>
      </c>
      <c r="C2368" s="3">
        <v>10.603477942522424</v>
      </c>
    </row>
    <row r="2369" spans="1:3">
      <c r="A2369" s="22">
        <v>2009</v>
      </c>
      <c r="B2369" s="3" t="s">
        <v>402</v>
      </c>
      <c r="C2369" s="3">
        <v>12.258681964767566</v>
      </c>
    </row>
    <row r="2370" spans="1:3">
      <c r="A2370" s="22">
        <v>2009</v>
      </c>
      <c r="B2370" s="3" t="s">
        <v>403</v>
      </c>
      <c r="C2370" s="3">
        <v>13.022110352570486</v>
      </c>
    </row>
    <row r="2371" spans="1:3">
      <c r="A2371" s="22">
        <v>2009</v>
      </c>
      <c r="B2371" s="3" t="s">
        <v>404</v>
      </c>
      <c r="C2371" s="3">
        <v>8.2750877508775087</v>
      </c>
    </row>
    <row r="2372" spans="1:3">
      <c r="A2372" s="22">
        <v>2009</v>
      </c>
      <c r="B2372" s="3" t="s">
        <v>405</v>
      </c>
      <c r="C2372" s="3">
        <v>12.243260320134794</v>
      </c>
    </row>
    <row r="2373" spans="1:3">
      <c r="A2373" s="22">
        <v>2009</v>
      </c>
      <c r="B2373" s="3" t="s">
        <v>406</v>
      </c>
      <c r="C2373" s="3">
        <v>4.8091220068415055</v>
      </c>
    </row>
    <row r="2374" spans="1:3">
      <c r="A2374" s="22">
        <v>2009</v>
      </c>
      <c r="B2374" s="3" t="s">
        <v>407</v>
      </c>
      <c r="C2374" s="3">
        <v>10.819183900490469</v>
      </c>
    </row>
    <row r="2375" spans="1:3">
      <c r="A2375" s="22">
        <v>2009</v>
      </c>
      <c r="B2375" s="3" t="s">
        <v>408</v>
      </c>
      <c r="C2375" s="3">
        <v>10.592619716625814</v>
      </c>
    </row>
    <row r="2376" spans="1:3">
      <c r="A2376" s="22">
        <v>2009</v>
      </c>
      <c r="B2376" s="3" t="s">
        <v>409</v>
      </c>
      <c r="C2376" s="3">
        <v>9.9859075323109394</v>
      </c>
    </row>
    <row r="2377" spans="1:3">
      <c r="A2377" s="22">
        <v>2009</v>
      </c>
      <c r="B2377" s="3" t="s">
        <v>410</v>
      </c>
      <c r="C2377" s="3">
        <v>8.98826753446947</v>
      </c>
    </row>
    <row r="2378" spans="1:3">
      <c r="A2378" s="22">
        <v>2009</v>
      </c>
      <c r="B2378" s="3" t="s">
        <v>411</v>
      </c>
      <c r="C2378" s="3">
        <v>11.675625045032064</v>
      </c>
    </row>
    <row r="2379" spans="1:3">
      <c r="A2379" s="22">
        <v>2009</v>
      </c>
      <c r="B2379" s="3" t="s">
        <v>412</v>
      </c>
      <c r="C2379" s="3">
        <v>7.9224537037037033</v>
      </c>
    </row>
    <row r="2380" spans="1:3">
      <c r="A2380" s="22">
        <v>2009</v>
      </c>
      <c r="B2380" s="3" t="s">
        <v>413</v>
      </c>
      <c r="C2380" s="3">
        <v>6.1709798717097986</v>
      </c>
    </row>
    <row r="2381" spans="1:3">
      <c r="A2381" s="22">
        <v>2009</v>
      </c>
      <c r="B2381" s="3" t="s">
        <v>414</v>
      </c>
      <c r="C2381" s="3">
        <v>9.8268077601410937</v>
      </c>
    </row>
    <row r="2382" spans="1:3">
      <c r="A2382" s="22">
        <v>2009</v>
      </c>
      <c r="B2382" s="3" t="s">
        <v>415</v>
      </c>
      <c r="C2382" s="3">
        <v>9.3332646331409723</v>
      </c>
    </row>
    <row r="2383" spans="1:3">
      <c r="A2383" s="22">
        <v>2009</v>
      </c>
      <c r="B2383" s="3" t="s">
        <v>416</v>
      </c>
      <c r="C2383" s="3">
        <v>7.032582938388626</v>
      </c>
    </row>
    <row r="2384" spans="1:3">
      <c r="A2384" s="22">
        <v>2009</v>
      </c>
      <c r="B2384" s="3" t="s">
        <v>417</v>
      </c>
      <c r="C2384" s="3">
        <v>4.0278164116828927</v>
      </c>
    </row>
    <row r="2385" spans="1:3">
      <c r="A2385" s="22">
        <v>2009</v>
      </c>
      <c r="B2385" s="3" t="s">
        <v>418</v>
      </c>
      <c r="C2385" s="3">
        <v>9.6817576564580552</v>
      </c>
    </row>
    <row r="2386" spans="1:3">
      <c r="A2386" s="22">
        <v>2009</v>
      </c>
      <c r="B2386" s="3" t="s">
        <v>419</v>
      </c>
      <c r="C2386" s="3">
        <v>7.8409758301332735</v>
      </c>
    </row>
    <row r="2387" spans="1:3">
      <c r="A2387" s="22">
        <v>2009</v>
      </c>
      <c r="B2387" s="3" t="s">
        <v>420</v>
      </c>
      <c r="C2387" s="3">
        <v>7.671134020618557</v>
      </c>
    </row>
    <row r="2388" spans="1:3">
      <c r="A2388" s="22">
        <v>2009</v>
      </c>
      <c r="B2388" s="3" t="s">
        <v>421</v>
      </c>
      <c r="C2388" s="3">
        <v>7.456026058631922</v>
      </c>
    </row>
    <row r="2389" spans="1:3">
      <c r="A2389" s="22">
        <v>2009</v>
      </c>
      <c r="B2389" s="3" t="s">
        <v>422</v>
      </c>
      <c r="C2389" s="3">
        <v>5.2516556291390728</v>
      </c>
    </row>
    <row r="2390" spans="1:3">
      <c r="A2390" s="22">
        <v>2009</v>
      </c>
      <c r="B2390" s="3" t="s">
        <v>423</v>
      </c>
      <c r="C2390" s="3">
        <v>10.071133765715047</v>
      </c>
    </row>
    <row r="2391" spans="1:3">
      <c r="A2391" s="22">
        <v>2009</v>
      </c>
      <c r="B2391" s="3" t="s">
        <v>424</v>
      </c>
      <c r="C2391" s="3">
        <v>4.4313408723747978</v>
      </c>
    </row>
    <row r="2392" spans="1:3">
      <c r="A2392" s="22">
        <v>2009</v>
      </c>
      <c r="B2392" s="3" t="s">
        <v>425</v>
      </c>
      <c r="C2392" s="3">
        <v>3.7605321507760534</v>
      </c>
    </row>
    <row r="2393" spans="1:3">
      <c r="A2393" s="22">
        <v>2009</v>
      </c>
      <c r="B2393" s="3" t="s">
        <v>426</v>
      </c>
      <c r="C2393" s="3">
        <v>3.739247311827957</v>
      </c>
    </row>
    <row r="2394" spans="1:3">
      <c r="A2394" s="22">
        <v>2009</v>
      </c>
      <c r="B2394" s="3" t="s">
        <v>427</v>
      </c>
      <c r="C2394" s="3">
        <v>3.6044386422976502</v>
      </c>
    </row>
    <row r="2395" spans="1:3">
      <c r="A2395" s="22">
        <v>2009</v>
      </c>
      <c r="B2395" s="3" t="s">
        <v>428</v>
      </c>
      <c r="C2395" s="3">
        <v>4.0864864864864865</v>
      </c>
    </row>
    <row r="2396" spans="1:3">
      <c r="A2396" s="22">
        <v>2009</v>
      </c>
      <c r="B2396" s="3" t="s">
        <v>429</v>
      </c>
      <c r="C2396" s="3">
        <v>4.0516898608349905</v>
      </c>
    </row>
    <row r="2397" spans="1:3">
      <c r="A2397" s="22">
        <v>2009</v>
      </c>
      <c r="B2397" s="3" t="s">
        <v>430</v>
      </c>
      <c r="C2397" s="3">
        <v>5.9285714285714288</v>
      </c>
    </row>
    <row r="2398" spans="1:3">
      <c r="A2398" s="22">
        <v>2009</v>
      </c>
      <c r="B2398" s="3" t="s">
        <v>431</v>
      </c>
      <c r="C2398" s="3">
        <v>3.942061700526712</v>
      </c>
    </row>
    <row r="2399" spans="1:3">
      <c r="A2399" s="22">
        <v>2009</v>
      </c>
      <c r="B2399" s="3" t="s">
        <v>432</v>
      </c>
      <c r="C2399" s="3">
        <v>4.2277966101694915</v>
      </c>
    </row>
    <row r="2400" spans="1:3">
      <c r="A2400" s="22">
        <v>2009</v>
      </c>
      <c r="B2400" s="3" t="s">
        <v>433</v>
      </c>
      <c r="C2400" s="3">
        <v>7.560198300283286</v>
      </c>
    </row>
    <row r="2401" spans="1:3">
      <c r="A2401" s="22">
        <v>2009</v>
      </c>
      <c r="B2401" s="3" t="s">
        <v>434</v>
      </c>
      <c r="C2401" s="3">
        <v>6.9452054794520546</v>
      </c>
    </row>
    <row r="2402" spans="1:3">
      <c r="A2402" s="22">
        <v>2009</v>
      </c>
      <c r="B2402" s="3" t="s">
        <v>435</v>
      </c>
      <c r="C2402" s="3">
        <v>5.2886859462201929</v>
      </c>
    </row>
    <row r="2403" spans="1:3">
      <c r="A2403" s="22">
        <v>2009</v>
      </c>
      <c r="B2403" s="3" t="s">
        <v>436</v>
      </c>
      <c r="C2403" s="3">
        <v>4.5469543147208125</v>
      </c>
    </row>
    <row r="2404" spans="1:3">
      <c r="A2404" s="22">
        <v>2009</v>
      </c>
      <c r="B2404" s="3" t="s">
        <v>437</v>
      </c>
      <c r="C2404" s="3">
        <v>9.4524208046618305</v>
      </c>
    </row>
    <row r="2405" spans="1:3">
      <c r="A2405" s="22">
        <v>2009</v>
      </c>
      <c r="B2405" s="3" t="s">
        <v>438</v>
      </c>
      <c r="C2405" s="3">
        <v>8.672567892746649</v>
      </c>
    </row>
    <row r="2406" spans="1:3">
      <c r="A2406" s="22">
        <v>2009</v>
      </c>
      <c r="B2406" s="3" t="s">
        <v>439</v>
      </c>
      <c r="C2406" s="3">
        <v>7.9257849666983828</v>
      </c>
    </row>
    <row r="2407" spans="1:3">
      <c r="A2407" s="22">
        <v>2009</v>
      </c>
      <c r="B2407" s="3" t="s">
        <v>440</v>
      </c>
      <c r="C2407" s="3">
        <v>12.005602639887947</v>
      </c>
    </row>
    <row r="2408" spans="1:3">
      <c r="A2408" s="22">
        <v>2009</v>
      </c>
      <c r="B2408" s="3" t="s">
        <v>441</v>
      </c>
      <c r="C2408" s="3">
        <v>14.583314239890022</v>
      </c>
    </row>
    <row r="2409" spans="1:3">
      <c r="A2409" s="22">
        <v>2009</v>
      </c>
      <c r="B2409" s="3" t="s">
        <v>442</v>
      </c>
      <c r="C2409" s="3">
        <v>11.134294871794872</v>
      </c>
    </row>
    <row r="2410" spans="1:3">
      <c r="A2410" s="22">
        <v>2009</v>
      </c>
      <c r="B2410" s="3" t="s">
        <v>443</v>
      </c>
      <c r="C2410" s="3">
        <v>9.4986028836481502</v>
      </c>
    </row>
    <row r="2411" spans="1:3">
      <c r="A2411" s="22">
        <v>2009</v>
      </c>
      <c r="B2411" s="3" t="s">
        <v>444</v>
      </c>
      <c r="C2411" s="3">
        <v>9.5337470556260193</v>
      </c>
    </row>
    <row r="2412" spans="1:3">
      <c r="A2412" s="22">
        <v>2009</v>
      </c>
      <c r="B2412" s="3" t="s">
        <v>445</v>
      </c>
      <c r="C2412" s="3">
        <v>10.337147030185005</v>
      </c>
    </row>
    <row r="2413" spans="1:3">
      <c r="A2413" s="22">
        <v>2009</v>
      </c>
      <c r="B2413" s="3" t="s">
        <v>446</v>
      </c>
      <c r="C2413" s="3">
        <v>12.429634359643522</v>
      </c>
    </row>
    <row r="2414" spans="1:3">
      <c r="A2414" s="22">
        <v>2009</v>
      </c>
      <c r="B2414" s="3" t="s">
        <v>447</v>
      </c>
      <c r="C2414" s="3">
        <v>10.944815039417829</v>
      </c>
    </row>
    <row r="2415" spans="1:3">
      <c r="A2415" s="22">
        <v>2009</v>
      </c>
      <c r="B2415" s="3" t="s">
        <v>448</v>
      </c>
      <c r="C2415" s="3">
        <v>10.42821965033243</v>
      </c>
    </row>
    <row r="2416" spans="1:3">
      <c r="A2416" s="22">
        <v>2009</v>
      </c>
      <c r="B2416" s="3" t="s">
        <v>449</v>
      </c>
      <c r="C2416" s="3">
        <v>5.7160521582733814</v>
      </c>
    </row>
    <row r="2417" spans="1:3">
      <c r="A2417" s="22">
        <v>2009</v>
      </c>
      <c r="B2417" s="3" t="s">
        <v>450</v>
      </c>
      <c r="C2417" s="3">
        <v>9.9645999590750964</v>
      </c>
    </row>
    <row r="2418" spans="1:3">
      <c r="A2418" s="22">
        <v>2009</v>
      </c>
      <c r="B2418" s="3" t="s">
        <v>451</v>
      </c>
      <c r="C2418" s="3">
        <v>8.9583333333333339</v>
      </c>
    </row>
    <row r="2419" spans="1:3">
      <c r="A2419" s="22">
        <v>2009</v>
      </c>
      <c r="B2419" s="3" t="s">
        <v>452</v>
      </c>
      <c r="C2419" s="3">
        <v>16.106521611520925</v>
      </c>
    </row>
    <row r="2420" spans="1:3">
      <c r="A2420" s="22">
        <v>2009</v>
      </c>
      <c r="B2420" s="3" t="s">
        <v>453</v>
      </c>
      <c r="C2420" s="3">
        <v>10.692774968608953</v>
      </c>
    </row>
    <row r="2421" spans="1:3">
      <c r="A2421" s="22">
        <v>2009</v>
      </c>
      <c r="B2421" s="3" t="s">
        <v>454</v>
      </c>
      <c r="C2421" s="3">
        <v>8.6616989567809242</v>
      </c>
    </row>
    <row r="2422" spans="1:3">
      <c r="A2422" s="22">
        <v>2009</v>
      </c>
      <c r="B2422" s="3" t="s">
        <v>455</v>
      </c>
      <c r="C2422" s="3">
        <v>20.725967644607913</v>
      </c>
    </row>
    <row r="2423" spans="1:3">
      <c r="A2423" s="22">
        <v>2009</v>
      </c>
      <c r="B2423" s="3" t="s">
        <v>456</v>
      </c>
      <c r="C2423" s="3">
        <v>9.7844522968197882</v>
      </c>
    </row>
    <row r="2424" spans="1:3">
      <c r="A2424" s="22">
        <v>2009</v>
      </c>
      <c r="B2424" s="3" t="s">
        <v>457</v>
      </c>
      <c r="C2424" s="3">
        <v>8.1857627118644061</v>
      </c>
    </row>
    <row r="2425" spans="1:3">
      <c r="A2425" s="22">
        <v>2009</v>
      </c>
      <c r="B2425" s="3" t="s">
        <v>458</v>
      </c>
      <c r="C2425" s="3">
        <v>10.589208497837939</v>
      </c>
    </row>
    <row r="2426" spans="1:3">
      <c r="A2426" s="22">
        <v>2009</v>
      </c>
      <c r="B2426" s="3" t="s">
        <v>459</v>
      </c>
      <c r="C2426" s="3">
        <v>8.5927835051546388</v>
      </c>
    </row>
    <row r="2427" spans="1:3">
      <c r="A2427" s="22">
        <v>2009</v>
      </c>
      <c r="B2427" s="3" t="s">
        <v>460</v>
      </c>
      <c r="C2427" s="3">
        <v>8.6850299401197599</v>
      </c>
    </row>
    <row r="2428" spans="1:3">
      <c r="A2428" s="22">
        <v>2009</v>
      </c>
      <c r="B2428" s="3" t="s">
        <v>461</v>
      </c>
      <c r="C2428" s="3">
        <v>10.574023085883724</v>
      </c>
    </row>
    <row r="2429" spans="1:3">
      <c r="A2429" s="22">
        <v>2009</v>
      </c>
      <c r="B2429" s="3" t="s">
        <v>462</v>
      </c>
      <c r="C2429" s="3">
        <v>10.18645948945616</v>
      </c>
    </row>
    <row r="2430" spans="1:3">
      <c r="A2430" s="22">
        <v>2009</v>
      </c>
      <c r="B2430" s="3" t="s">
        <v>463</v>
      </c>
      <c r="C2430" s="3">
        <v>10.830792605722968</v>
      </c>
    </row>
    <row r="2431" spans="1:3">
      <c r="A2431" s="22">
        <v>2009</v>
      </c>
      <c r="B2431" s="3" t="s">
        <v>464</v>
      </c>
      <c r="C2431" s="3">
        <v>10.643870498363041</v>
      </c>
    </row>
    <row r="2432" spans="1:3">
      <c r="A2432" s="22">
        <v>2009</v>
      </c>
      <c r="B2432" s="3" t="s">
        <v>465</v>
      </c>
      <c r="C2432" s="3">
        <v>8.4850900501919106</v>
      </c>
    </row>
    <row r="2433" spans="1:3">
      <c r="A2433" s="22">
        <v>2009</v>
      </c>
      <c r="B2433" s="3" t="s">
        <v>466</v>
      </c>
      <c r="C2433" s="3">
        <v>11.048725292599272</v>
      </c>
    </row>
    <row r="2434" spans="1:3">
      <c r="A2434" s="22">
        <v>2009</v>
      </c>
      <c r="B2434" s="3" t="s">
        <v>467</v>
      </c>
      <c r="C2434" s="3">
        <v>11.573246092330061</v>
      </c>
    </row>
    <row r="2435" spans="1:3">
      <c r="A2435" s="22">
        <v>2009</v>
      </c>
      <c r="B2435" s="3" t="s">
        <v>468</v>
      </c>
      <c r="C2435" s="3">
        <v>9.3285154667026884</v>
      </c>
    </row>
    <row r="2436" spans="1:3">
      <c r="A2436" s="22">
        <v>2009</v>
      </c>
      <c r="B2436" s="3" t="s">
        <v>469</v>
      </c>
      <c r="C2436" s="3">
        <v>6.7857747671464859</v>
      </c>
    </row>
    <row r="2437" spans="1:3">
      <c r="A2437" s="22">
        <v>2009</v>
      </c>
      <c r="B2437" s="3" t="s">
        <v>470</v>
      </c>
      <c r="C2437" s="3">
        <v>10.139613120269134</v>
      </c>
    </row>
    <row r="2438" spans="1:3">
      <c r="A2438" s="22">
        <v>2009</v>
      </c>
      <c r="B2438" s="3" t="s">
        <v>471</v>
      </c>
      <c r="C2438" s="3">
        <v>12.661926778911861</v>
      </c>
    </row>
    <row r="2439" spans="1:3">
      <c r="A2439" s="22">
        <v>2009</v>
      </c>
      <c r="B2439" s="3" t="s">
        <v>472</v>
      </c>
      <c r="C2439" s="3">
        <v>9.6686028257456833</v>
      </c>
    </row>
    <row r="2440" spans="1:3">
      <c r="A2440" s="22">
        <v>2009</v>
      </c>
      <c r="B2440" s="3" t="s">
        <v>473</v>
      </c>
      <c r="C2440" s="3">
        <v>6.179396092362345</v>
      </c>
    </row>
    <row r="2441" spans="1:3">
      <c r="A2441" s="22">
        <v>2009</v>
      </c>
      <c r="B2441" s="3" t="s">
        <v>474</v>
      </c>
      <c r="C2441" s="3">
        <v>8.9682997118155612</v>
      </c>
    </row>
    <row r="2442" spans="1:3">
      <c r="A2442" s="22">
        <v>2009</v>
      </c>
      <c r="B2442" s="3" t="s">
        <v>475</v>
      </c>
      <c r="C2442" s="3">
        <v>13.671784829105597</v>
      </c>
    </row>
    <row r="2443" spans="1:3">
      <c r="A2443" s="22">
        <v>2009</v>
      </c>
      <c r="B2443" s="3" t="s">
        <v>476</v>
      </c>
      <c r="C2443" s="3">
        <v>9.3191176470588228</v>
      </c>
    </row>
    <row r="2444" spans="1:3">
      <c r="A2444" s="22">
        <v>2009</v>
      </c>
      <c r="B2444" s="3" t="s">
        <v>477</v>
      </c>
      <c r="C2444" s="3">
        <v>10.34980988593156</v>
      </c>
    </row>
    <row r="2445" spans="1:3">
      <c r="A2445" s="22">
        <v>2009</v>
      </c>
      <c r="B2445" s="3" t="s">
        <v>478</v>
      </c>
      <c r="C2445" s="3">
        <v>6.194581280788177</v>
      </c>
    </row>
    <row r="2446" spans="1:3">
      <c r="A2446" s="22">
        <v>2009</v>
      </c>
      <c r="B2446" s="3" t="s">
        <v>479</v>
      </c>
      <c r="C2446" s="3">
        <v>7.8253394972551282</v>
      </c>
    </row>
    <row r="2447" spans="1:3">
      <c r="A2447" s="22">
        <v>2009</v>
      </c>
      <c r="B2447" s="3" t="s">
        <v>480</v>
      </c>
      <c r="C2447" s="3">
        <v>8.8855707886520978</v>
      </c>
    </row>
    <row r="2448" spans="1:3">
      <c r="A2448" s="22">
        <v>2009</v>
      </c>
      <c r="B2448" s="3" t="s">
        <v>481</v>
      </c>
      <c r="C2448" s="3">
        <v>5.4258503401360541</v>
      </c>
    </row>
    <row r="2449" spans="1:3">
      <c r="A2449" s="22">
        <v>2009</v>
      </c>
      <c r="B2449" s="3" t="s">
        <v>482</v>
      </c>
      <c r="C2449" s="3">
        <v>4.3322259136212624</v>
      </c>
    </row>
    <row r="2450" spans="1:3">
      <c r="A2450" s="22">
        <v>2009</v>
      </c>
      <c r="B2450" s="3" t="s">
        <v>483</v>
      </c>
      <c r="C2450" s="3">
        <v>14.314233583726391</v>
      </c>
    </row>
    <row r="2451" spans="1:3">
      <c r="A2451" s="22">
        <v>2009</v>
      </c>
      <c r="B2451" s="3" t="s">
        <v>484</v>
      </c>
      <c r="C2451" s="3">
        <v>9.5694393550751187</v>
      </c>
    </row>
    <row r="2452" spans="1:3">
      <c r="A2452" s="22">
        <v>2009</v>
      </c>
      <c r="B2452" s="3" t="s">
        <v>485</v>
      </c>
      <c r="C2452" s="3">
        <v>7.5827814569536427</v>
      </c>
    </row>
    <row r="2453" spans="1:3">
      <c r="A2453" s="22">
        <v>2009</v>
      </c>
      <c r="B2453" s="3" t="s">
        <v>486</v>
      </c>
      <c r="C2453" s="3">
        <v>10.838692461641093</v>
      </c>
    </row>
    <row r="2454" spans="1:3">
      <c r="A2454" s="22">
        <v>2009</v>
      </c>
      <c r="B2454" s="3" t="s">
        <v>487</v>
      </c>
      <c r="C2454" s="3">
        <v>4.6329113924050631</v>
      </c>
    </row>
    <row r="2455" spans="1:3">
      <c r="A2455" s="22">
        <v>2009</v>
      </c>
      <c r="B2455" s="3" t="s">
        <v>488</v>
      </c>
      <c r="C2455" s="3">
        <v>5.1610541727672032</v>
      </c>
    </row>
    <row r="2456" spans="1:3">
      <c r="A2456" s="22">
        <v>2009</v>
      </c>
      <c r="B2456" s="3" t="s">
        <v>489</v>
      </c>
      <c r="C2456" s="3">
        <v>5.294326241134752</v>
      </c>
    </row>
    <row r="2457" spans="1:3">
      <c r="A2457" s="22">
        <v>2009</v>
      </c>
      <c r="B2457" s="3" t="s">
        <v>490</v>
      </c>
      <c r="C2457" s="3">
        <v>9.5092322643343046</v>
      </c>
    </row>
    <row r="2458" spans="1:3">
      <c r="A2458" s="22">
        <v>2009</v>
      </c>
      <c r="B2458" s="3" t="s">
        <v>491</v>
      </c>
      <c r="C2458" s="3">
        <v>11.621508532340421</v>
      </c>
    </row>
    <row r="2459" spans="1:3">
      <c r="A2459" s="22">
        <v>2009</v>
      </c>
      <c r="B2459" s="3" t="s">
        <v>492</v>
      </c>
      <c r="C2459" s="3">
        <v>6.8976897689768979</v>
      </c>
    </row>
    <row r="2460" spans="1:3">
      <c r="A2460" s="22">
        <v>2009</v>
      </c>
      <c r="B2460" s="3" t="s">
        <v>493</v>
      </c>
      <c r="C2460" s="3">
        <v>6.9926387315968288</v>
      </c>
    </row>
    <row r="2461" spans="1:3">
      <c r="A2461" s="22">
        <v>2009</v>
      </c>
      <c r="B2461" s="3" t="s">
        <v>494</v>
      </c>
      <c r="C2461" s="3">
        <v>9.0398604597964081</v>
      </c>
    </row>
    <row r="2462" spans="1:3">
      <c r="A2462" s="22">
        <v>2009</v>
      </c>
      <c r="B2462" s="3" t="s">
        <v>495</v>
      </c>
      <c r="C2462" s="3">
        <v>7.0834028356964138</v>
      </c>
    </row>
    <row r="2463" spans="1:3">
      <c r="A2463" s="22">
        <v>2009</v>
      </c>
      <c r="B2463" s="3" t="s">
        <v>496</v>
      </c>
      <c r="C2463" s="3">
        <v>2.6330150068212825</v>
      </c>
    </row>
    <row r="2464" spans="1:3">
      <c r="A2464" s="22">
        <v>2009</v>
      </c>
      <c r="B2464" s="3" t="s">
        <v>497</v>
      </c>
      <c r="C2464" s="3">
        <v>4.2537546933667088</v>
      </c>
    </row>
    <row r="2465" spans="1:3">
      <c r="A2465" s="22">
        <v>2009</v>
      </c>
      <c r="B2465" s="3" t="s">
        <v>498</v>
      </c>
      <c r="C2465" s="3">
        <v>2.5065479308538503</v>
      </c>
    </row>
    <row r="2466" spans="1:3">
      <c r="A2466" s="22">
        <v>2009</v>
      </c>
      <c r="B2466" s="3" t="s">
        <v>499</v>
      </c>
      <c r="C2466" s="3">
        <v>3.378691983122363</v>
      </c>
    </row>
    <row r="2467" spans="1:3">
      <c r="A2467" s="22">
        <v>2009</v>
      </c>
      <c r="B2467" s="3" t="s">
        <v>500</v>
      </c>
      <c r="C2467" s="3">
        <v>5.1052725329533306</v>
      </c>
    </row>
    <row r="2468" spans="1:3">
      <c r="A2468" s="22">
        <v>2009</v>
      </c>
      <c r="B2468" s="3" t="s">
        <v>501</v>
      </c>
      <c r="C2468" s="3">
        <v>8.2076467119759187</v>
      </c>
    </row>
    <row r="2469" spans="1:3">
      <c r="A2469" s="22">
        <v>2009</v>
      </c>
      <c r="B2469" s="3" t="s">
        <v>502</v>
      </c>
      <c r="C2469" s="3">
        <v>2.2458410351201477</v>
      </c>
    </row>
    <row r="2470" spans="1:3">
      <c r="A2470" s="22">
        <v>2009</v>
      </c>
      <c r="B2470" s="3" t="s">
        <v>503</v>
      </c>
      <c r="C2470" s="3">
        <v>3.2254196642685851</v>
      </c>
    </row>
    <row r="2471" spans="1:3">
      <c r="A2471" s="22">
        <v>2009</v>
      </c>
      <c r="B2471" s="3" t="s">
        <v>504</v>
      </c>
      <c r="C2471" s="3">
        <v>7.3855368882395913</v>
      </c>
    </row>
    <row r="2472" spans="1:3">
      <c r="A2472" s="22">
        <v>2009</v>
      </c>
      <c r="B2472" s="3" t="s">
        <v>505</v>
      </c>
      <c r="C2472" s="3">
        <v>10.115340253748558</v>
      </c>
    </row>
    <row r="2473" spans="1:3">
      <c r="A2473" s="22">
        <v>2009</v>
      </c>
      <c r="B2473" s="3" t="s">
        <v>506</v>
      </c>
      <c r="C2473" s="3">
        <v>7.375926474948117</v>
      </c>
    </row>
    <row r="2474" spans="1:3">
      <c r="A2474" s="22">
        <v>2009</v>
      </c>
      <c r="B2474" s="3" t="s">
        <v>507</v>
      </c>
      <c r="C2474" s="3">
        <v>5.773305084745763</v>
      </c>
    </row>
    <row r="2475" spans="1:3">
      <c r="A2475" s="22">
        <v>2009</v>
      </c>
      <c r="B2475" s="3" t="s">
        <v>508</v>
      </c>
      <c r="C2475" s="3">
        <v>5.8785634950018508</v>
      </c>
    </row>
    <row r="2476" spans="1:3">
      <c r="A2476" s="22">
        <v>2009</v>
      </c>
      <c r="B2476" s="3" t="s">
        <v>509</v>
      </c>
      <c r="C2476" s="3">
        <v>11.006164961610507</v>
      </c>
    </row>
    <row r="2477" spans="1:3">
      <c r="A2477" s="22">
        <v>2009</v>
      </c>
      <c r="B2477" s="3" t="s">
        <v>510</v>
      </c>
      <c r="C2477" s="3">
        <v>6.7568126940324253</v>
      </c>
    </row>
    <row r="2478" spans="1:3">
      <c r="A2478" s="22">
        <v>2009</v>
      </c>
      <c r="B2478" s="3" t="s">
        <v>511</v>
      </c>
      <c r="C2478" s="3">
        <v>2.7068868980963048</v>
      </c>
    </row>
    <row r="2479" spans="1:3">
      <c r="A2479" s="22">
        <v>2009</v>
      </c>
      <c r="B2479" s="3" t="s">
        <v>512</v>
      </c>
      <c r="C2479" s="3">
        <v>2.2544378698224854</v>
      </c>
    </row>
    <row r="2480" spans="1:3">
      <c r="A2480" s="22">
        <v>2009</v>
      </c>
      <c r="B2480" s="3" t="s">
        <v>513</v>
      </c>
      <c r="C2480" s="3">
        <v>2.7510373443983402</v>
      </c>
    </row>
    <row r="2481" spans="1:3">
      <c r="A2481" s="22">
        <v>2009</v>
      </c>
      <c r="B2481" s="3" t="s">
        <v>514</v>
      </c>
      <c r="C2481" s="3">
        <v>5.0707450444292546</v>
      </c>
    </row>
    <row r="2482" spans="1:3">
      <c r="A2482" s="22">
        <v>2009</v>
      </c>
      <c r="B2482" s="3" t="s">
        <v>515</v>
      </c>
      <c r="C2482" s="3">
        <v>4.2945560596241092</v>
      </c>
    </row>
    <row r="2483" spans="1:3">
      <c r="A2483" s="22">
        <v>2009</v>
      </c>
      <c r="B2483" s="3" t="s">
        <v>516</v>
      </c>
      <c r="C2483" s="3">
        <v>2.3475719424460433</v>
      </c>
    </row>
    <row r="2484" spans="1:3">
      <c r="A2484" s="22">
        <v>2009</v>
      </c>
      <c r="B2484" s="3" t="s">
        <v>517</v>
      </c>
      <c r="C2484" s="3">
        <v>2.1202715809893307</v>
      </c>
    </row>
    <row r="2485" spans="1:3">
      <c r="A2485" s="22">
        <v>2009</v>
      </c>
      <c r="B2485" s="3" t="s">
        <v>518</v>
      </c>
      <c r="C2485" s="3">
        <v>6.4849287843656844</v>
      </c>
    </row>
    <row r="2486" spans="1:3">
      <c r="A2486" s="22">
        <v>2009</v>
      </c>
      <c r="B2486" s="3" t="s">
        <v>519</v>
      </c>
      <c r="C2486" s="3">
        <v>2.3782383419689119</v>
      </c>
    </row>
    <row r="2487" spans="1:3">
      <c r="A2487" s="22">
        <v>2009</v>
      </c>
      <c r="B2487" s="3" t="s">
        <v>520</v>
      </c>
      <c r="C2487" s="3">
        <v>2.572769953051643</v>
      </c>
    </row>
    <row r="2488" spans="1:3">
      <c r="A2488" s="22">
        <v>2009</v>
      </c>
      <c r="B2488" s="3" t="s">
        <v>521</v>
      </c>
      <c r="C2488" s="3">
        <v>2.9600363306085375</v>
      </c>
    </row>
    <row r="2489" spans="1:3">
      <c r="A2489" s="22">
        <v>2009</v>
      </c>
      <c r="B2489" s="3" t="s">
        <v>522</v>
      </c>
      <c r="C2489" s="3">
        <v>2.1776266061980349</v>
      </c>
    </row>
    <row r="2490" spans="1:3">
      <c r="A2490" s="22">
        <v>2009</v>
      </c>
      <c r="B2490" s="3" t="s">
        <v>523</v>
      </c>
      <c r="C2490" s="3">
        <v>2.5693311582381728</v>
      </c>
    </row>
    <row r="2491" spans="1:3">
      <c r="A2491" s="22">
        <v>2009</v>
      </c>
      <c r="B2491" s="3" t="s">
        <v>524</v>
      </c>
      <c r="C2491" s="3">
        <v>2.4711404728789987</v>
      </c>
    </row>
    <row r="2492" spans="1:3">
      <c r="A2492" s="22">
        <v>2009</v>
      </c>
      <c r="B2492" s="3" t="s">
        <v>525</v>
      </c>
      <c r="C2492" s="3">
        <v>2.2767462422634837</v>
      </c>
    </row>
    <row r="2493" spans="1:3">
      <c r="A2493" s="22">
        <v>2009</v>
      </c>
      <c r="B2493" s="3" t="s">
        <v>526</v>
      </c>
      <c r="C2493" s="3">
        <v>5.6845238095238093</v>
      </c>
    </row>
    <row r="2494" spans="1:3">
      <c r="A2494" s="22">
        <v>2009</v>
      </c>
      <c r="B2494" s="3" t="s">
        <v>527</v>
      </c>
      <c r="C2494" s="3">
        <v>2.0555555555555554</v>
      </c>
    </row>
    <row r="2495" spans="1:3">
      <c r="A2495" s="22">
        <v>2009</v>
      </c>
      <c r="B2495" s="3" t="s">
        <v>528</v>
      </c>
      <c r="C2495" s="3">
        <v>10.26171875</v>
      </c>
    </row>
    <row r="2496" spans="1:3">
      <c r="A2496" s="22">
        <v>2009</v>
      </c>
      <c r="B2496" s="3" t="s">
        <v>529</v>
      </c>
      <c r="C2496" s="3">
        <v>4.7337962962962967</v>
      </c>
    </row>
    <row r="2497" spans="1:3">
      <c r="A2497" s="22">
        <v>2009</v>
      </c>
      <c r="B2497" s="3" t="s">
        <v>530</v>
      </c>
      <c r="C2497" s="3">
        <v>2.5369747899159663</v>
      </c>
    </row>
    <row r="2498" spans="1:3">
      <c r="A2498" s="22">
        <v>2009</v>
      </c>
      <c r="B2498" s="3" t="s">
        <v>531</v>
      </c>
      <c r="C2498" s="3">
        <v>2.2964652223489166</v>
      </c>
    </row>
    <row r="2499" spans="1:3">
      <c r="A2499" s="22">
        <v>2009</v>
      </c>
      <c r="B2499" s="3" t="s">
        <v>532</v>
      </c>
      <c r="C2499" s="3">
        <v>2.3028773346794549</v>
      </c>
    </row>
    <row r="2500" spans="1:3">
      <c r="A2500" s="22">
        <v>2009</v>
      </c>
      <c r="B2500" s="3" t="s">
        <v>533</v>
      </c>
      <c r="C2500" s="3">
        <v>2.1758457907159716</v>
      </c>
    </row>
    <row r="2501" spans="1:3">
      <c r="A2501" s="22">
        <v>2009</v>
      </c>
      <c r="B2501" s="3" t="s">
        <v>534</v>
      </c>
      <c r="C2501" s="3">
        <v>3.2122854561878951</v>
      </c>
    </row>
    <row r="2502" spans="1:3">
      <c r="A2502" s="22">
        <v>2009</v>
      </c>
      <c r="B2502" s="3" t="s">
        <v>535</v>
      </c>
      <c r="C2502" s="3">
        <v>5.3916913946587535</v>
      </c>
    </row>
    <row r="2503" spans="1:3">
      <c r="A2503" s="22">
        <v>2009</v>
      </c>
      <c r="B2503" s="3" t="s">
        <v>536</v>
      </c>
      <c r="C2503" s="3">
        <v>2.04583835946924</v>
      </c>
    </row>
    <row r="2504" spans="1:3">
      <c r="A2504" s="22">
        <v>2009</v>
      </c>
      <c r="B2504" s="3" t="s">
        <v>537</v>
      </c>
      <c r="C2504" s="3">
        <v>2.3431279620853083</v>
      </c>
    </row>
    <row r="2505" spans="1:3">
      <c r="A2505" s="22">
        <v>2009</v>
      </c>
      <c r="B2505" s="3" t="s">
        <v>538</v>
      </c>
      <c r="C2505" s="3">
        <v>2.3497869318181817</v>
      </c>
    </row>
    <row r="2506" spans="1:3">
      <c r="A2506" s="22">
        <v>2009</v>
      </c>
      <c r="B2506" s="3" t="s">
        <v>539</v>
      </c>
      <c r="C2506" s="3">
        <v>6.7022811748414837</v>
      </c>
    </row>
    <row r="2507" spans="1:3">
      <c r="A2507" s="22">
        <v>2009</v>
      </c>
      <c r="B2507" s="3" t="s">
        <v>540</v>
      </c>
      <c r="C2507" s="3">
        <v>10.074920251745841</v>
      </c>
    </row>
    <row r="2508" spans="1:3">
      <c r="A2508" s="22">
        <v>2009</v>
      </c>
      <c r="B2508" s="3" t="s">
        <v>541</v>
      </c>
      <c r="C2508" s="3">
        <v>7.4290788013318538</v>
      </c>
    </row>
    <row r="2509" spans="1:3">
      <c r="A2509" s="22">
        <v>2009</v>
      </c>
      <c r="B2509" s="3" t="s">
        <v>542</v>
      </c>
      <c r="C2509" s="3">
        <v>2.8433130154177126</v>
      </c>
    </row>
    <row r="2510" spans="1:3">
      <c r="A2510" s="22">
        <v>2009</v>
      </c>
      <c r="B2510" s="3" t="s">
        <v>543</v>
      </c>
      <c r="C2510" s="3">
        <v>8.7118688639551198</v>
      </c>
    </row>
    <row r="2511" spans="1:3">
      <c r="A2511" s="22">
        <v>2009</v>
      </c>
      <c r="B2511" s="3" t="s">
        <v>544</v>
      </c>
      <c r="C2511" s="3">
        <v>10.011568123393316</v>
      </c>
    </row>
    <row r="2512" spans="1:3">
      <c r="A2512" s="22">
        <v>2009</v>
      </c>
      <c r="B2512" s="3" t="s">
        <v>545</v>
      </c>
      <c r="C2512" s="3">
        <v>9.0576960498151387</v>
      </c>
    </row>
    <row r="2513" spans="1:3">
      <c r="A2513" s="22">
        <v>2009</v>
      </c>
      <c r="B2513" s="3" t="s">
        <v>546</v>
      </c>
      <c r="C2513" s="3">
        <v>8.8654647435897438</v>
      </c>
    </row>
    <row r="2514" spans="1:3">
      <c r="A2514" s="22">
        <v>2009</v>
      </c>
      <c r="B2514" s="3" t="s">
        <v>547</v>
      </c>
      <c r="C2514" s="3">
        <v>11.767184288650377</v>
      </c>
    </row>
    <row r="2515" spans="1:3">
      <c r="A2515" s="22">
        <v>2009</v>
      </c>
      <c r="B2515" s="3" t="s">
        <v>548</v>
      </c>
      <c r="C2515" s="3">
        <v>6.3937575030012006</v>
      </c>
    </row>
    <row r="2516" spans="1:3">
      <c r="A2516" s="22">
        <v>2009</v>
      </c>
      <c r="B2516" s="3" t="s">
        <v>549</v>
      </c>
      <c r="C2516" s="3">
        <v>9.615913978494623</v>
      </c>
    </row>
    <row r="2517" spans="1:3">
      <c r="A2517" s="22">
        <v>2009</v>
      </c>
      <c r="B2517" s="3" t="s">
        <v>550</v>
      </c>
      <c r="C2517" s="3">
        <v>7.4630940343781598</v>
      </c>
    </row>
    <row r="2518" spans="1:3">
      <c r="A2518" s="22">
        <v>2009</v>
      </c>
      <c r="B2518" s="3" t="s">
        <v>551</v>
      </c>
      <c r="C2518" s="3">
        <v>7.6245912361020274</v>
      </c>
    </row>
    <row r="2519" spans="1:3">
      <c r="A2519" s="22">
        <v>2009</v>
      </c>
      <c r="B2519" s="3" t="s">
        <v>552</v>
      </c>
      <c r="C2519" s="3">
        <v>11.717132087083622</v>
      </c>
    </row>
    <row r="2520" spans="1:3">
      <c r="A2520" s="22">
        <v>2009</v>
      </c>
      <c r="B2520" s="3" t="s">
        <v>553</v>
      </c>
      <c r="C2520" s="3">
        <v>8.5454307752647409</v>
      </c>
    </row>
    <row r="2521" spans="1:3">
      <c r="A2521" s="22">
        <v>2009</v>
      </c>
      <c r="B2521" s="3" t="s">
        <v>554</v>
      </c>
      <c r="C2521" s="3">
        <v>3.0997706422018347</v>
      </c>
    </row>
    <row r="2522" spans="1:3">
      <c r="A2522" s="22">
        <v>2009</v>
      </c>
      <c r="B2522" s="3" t="s">
        <v>555</v>
      </c>
      <c r="C2522" s="3">
        <v>8.7700584680391103</v>
      </c>
    </row>
    <row r="2523" spans="1:3">
      <c r="A2523" s="22">
        <v>2009</v>
      </c>
      <c r="B2523" s="3" t="s">
        <v>556</v>
      </c>
      <c r="C2523" s="3">
        <v>6.9326323987538938</v>
      </c>
    </row>
    <row r="2524" spans="1:3">
      <c r="A2524" s="22">
        <v>2009</v>
      </c>
      <c r="B2524" s="3" t="s">
        <v>557</v>
      </c>
      <c r="C2524" s="3">
        <v>9.1403935441078925</v>
      </c>
    </row>
    <row r="2525" spans="1:3">
      <c r="A2525" s="22">
        <v>2009</v>
      </c>
      <c r="B2525" s="3" t="s">
        <v>558</v>
      </c>
      <c r="C2525" s="3">
        <v>3.3128342245989306</v>
      </c>
    </row>
    <row r="2526" spans="1:3">
      <c r="A2526" s="22">
        <v>2009</v>
      </c>
      <c r="B2526" s="3" t="s">
        <v>559</v>
      </c>
      <c r="C2526" s="3">
        <v>7.7098023504273501</v>
      </c>
    </row>
    <row r="2527" spans="1:3">
      <c r="A2527" s="22">
        <v>2009</v>
      </c>
      <c r="B2527" s="3" t="s">
        <v>560</v>
      </c>
      <c r="C2527" s="3">
        <v>5.5303867403314921</v>
      </c>
    </row>
    <row r="2528" spans="1:3">
      <c r="A2528" s="22">
        <v>2009</v>
      </c>
      <c r="B2528" s="3" t="s">
        <v>561</v>
      </c>
      <c r="C2528" s="3">
        <v>7.5491949910554563</v>
      </c>
    </row>
    <row r="2529" spans="1:3">
      <c r="A2529" s="22">
        <v>2009</v>
      </c>
      <c r="B2529" s="3" t="s">
        <v>562</v>
      </c>
      <c r="C2529" s="3">
        <v>6.8320839580209896</v>
      </c>
    </row>
    <row r="2530" spans="1:3">
      <c r="A2530" s="22">
        <v>2009</v>
      </c>
      <c r="B2530" s="3" t="s">
        <v>563</v>
      </c>
      <c r="C2530" s="3">
        <v>3.8651162790697673</v>
      </c>
    </row>
    <row r="2531" spans="1:3">
      <c r="A2531" s="22">
        <v>2009</v>
      </c>
      <c r="B2531" s="3" t="s">
        <v>564</v>
      </c>
      <c r="C2531" s="3">
        <v>5.2311157311157315</v>
      </c>
    </row>
    <row r="2532" spans="1:3">
      <c r="A2532" s="22">
        <v>2009</v>
      </c>
      <c r="B2532" s="3" t="s">
        <v>565</v>
      </c>
      <c r="C2532" s="3">
        <v>4.7027972027972025</v>
      </c>
    </row>
    <row r="2533" spans="1:3">
      <c r="A2533" s="22">
        <v>2009</v>
      </c>
      <c r="B2533" s="3" t="s">
        <v>566</v>
      </c>
      <c r="C2533" s="3">
        <v>8.5752212389380524</v>
      </c>
    </row>
    <row r="2534" spans="1:3">
      <c r="A2534" s="22">
        <v>2009</v>
      </c>
      <c r="B2534" s="3" t="s">
        <v>567</v>
      </c>
      <c r="C2534" s="3">
        <v>8.3574007220216604</v>
      </c>
    </row>
    <row r="2535" spans="1:3">
      <c r="A2535" s="22">
        <v>2009</v>
      </c>
      <c r="B2535" s="3" t="s">
        <v>568</v>
      </c>
      <c r="C2535" s="3">
        <v>8.1386635766705293</v>
      </c>
    </row>
    <row r="2536" spans="1:3">
      <c r="A2536" s="22">
        <v>2009</v>
      </c>
      <c r="B2536" s="3" t="s">
        <v>569</v>
      </c>
      <c r="C2536" s="3">
        <v>10.123664278753269</v>
      </c>
    </row>
    <row r="2537" spans="1:3">
      <c r="A2537" s="22">
        <v>2009</v>
      </c>
      <c r="B2537" s="3" t="s">
        <v>570</v>
      </c>
      <c r="C2537" s="3">
        <v>6.9245348035837351</v>
      </c>
    </row>
    <row r="2538" spans="1:3">
      <c r="A2538" s="22">
        <v>2009</v>
      </c>
      <c r="B2538" s="3" t="s">
        <v>571</v>
      </c>
      <c r="C2538" s="3">
        <v>3.6280487804878048</v>
      </c>
    </row>
    <row r="2539" spans="1:3">
      <c r="A2539" s="22">
        <v>2009</v>
      </c>
      <c r="B2539" s="3" t="s">
        <v>572</v>
      </c>
      <c r="C2539" s="3">
        <v>27.580310880829014</v>
      </c>
    </row>
    <row r="2540" spans="1:3">
      <c r="A2540" s="22">
        <v>2009</v>
      </c>
      <c r="B2540" s="3" t="s">
        <v>573</v>
      </c>
      <c r="C2540" s="3">
        <v>9.259752430786051</v>
      </c>
    </row>
    <row r="2541" spans="1:3">
      <c r="A2541" s="22">
        <v>2009</v>
      </c>
      <c r="B2541" s="3" t="s">
        <v>574</v>
      </c>
      <c r="C2541" s="3">
        <v>8.4357668364459535</v>
      </c>
    </row>
    <row r="2542" spans="1:3">
      <c r="A2542" s="22">
        <v>2009</v>
      </c>
      <c r="B2542" s="3" t="s">
        <v>575</v>
      </c>
      <c r="C2542" s="3">
        <v>4.9678431372549019</v>
      </c>
    </row>
    <row r="2543" spans="1:3">
      <c r="A2543" s="22">
        <v>2009</v>
      </c>
      <c r="B2543" s="3" t="s">
        <v>576</v>
      </c>
      <c r="C2543" s="3">
        <v>8.5485961123110155</v>
      </c>
    </row>
    <row r="2544" spans="1:3">
      <c r="A2544" s="22">
        <v>2009</v>
      </c>
      <c r="B2544" s="3" t="s">
        <v>577</v>
      </c>
      <c r="C2544" s="3">
        <v>13.397619047619047</v>
      </c>
    </row>
    <row r="2545" spans="1:3">
      <c r="A2545" s="22">
        <v>2009</v>
      </c>
      <c r="B2545" s="3" t="s">
        <v>578</v>
      </c>
      <c r="C2545" s="3">
        <v>16.457278481012658</v>
      </c>
    </row>
    <row r="2546" spans="1:3">
      <c r="A2546" s="22">
        <v>2009</v>
      </c>
      <c r="B2546" s="3" t="s">
        <v>579</v>
      </c>
      <c r="C2546" s="3">
        <v>9.7184466019417481</v>
      </c>
    </row>
    <row r="2547" spans="1:3">
      <c r="A2547" s="22">
        <v>2009</v>
      </c>
      <c r="B2547" s="3" t="s">
        <v>580</v>
      </c>
      <c r="C2547" s="3">
        <v>15.06875</v>
      </c>
    </row>
    <row r="2548" spans="1:3">
      <c r="A2548" s="22">
        <v>2009</v>
      </c>
      <c r="B2548" s="3" t="s">
        <v>581</v>
      </c>
      <c r="C2548" s="3">
        <v>12.38125</v>
      </c>
    </row>
    <row r="2549" spans="1:3">
      <c r="A2549" s="22">
        <v>2009</v>
      </c>
      <c r="B2549" s="3" t="s">
        <v>582</v>
      </c>
      <c r="C2549" s="3">
        <v>15.590493601462523</v>
      </c>
    </row>
    <row r="2550" spans="1:3">
      <c r="A2550" s="22">
        <v>2009</v>
      </c>
      <c r="B2550" s="3" t="s">
        <v>583</v>
      </c>
      <c r="C2550" s="3">
        <v>12.532700421940929</v>
      </c>
    </row>
    <row r="2551" spans="1:3">
      <c r="A2551" s="22">
        <v>2009</v>
      </c>
      <c r="B2551" s="3" t="s">
        <v>584</v>
      </c>
      <c r="C2551" s="3">
        <v>12.263513513513514</v>
      </c>
    </row>
    <row r="2552" spans="1:3">
      <c r="A2552" s="22">
        <v>2009</v>
      </c>
      <c r="B2552" s="3" t="s">
        <v>585</v>
      </c>
      <c r="C2552" s="3">
        <v>13.642857142857142</v>
      </c>
    </row>
    <row r="2553" spans="1:3">
      <c r="A2553" s="22">
        <v>2009</v>
      </c>
      <c r="B2553" s="3" t="s">
        <v>586</v>
      </c>
      <c r="C2553" s="3">
        <v>13.833116036505867</v>
      </c>
    </row>
    <row r="2554" spans="1:3">
      <c r="A2554" s="22">
        <v>2009</v>
      </c>
      <c r="B2554" s="3" t="s">
        <v>587</v>
      </c>
      <c r="C2554" s="3">
        <v>12.702325581395348</v>
      </c>
    </row>
    <row r="2555" spans="1:3">
      <c r="A2555" s="22">
        <v>2009</v>
      </c>
      <c r="B2555" s="3" t="s">
        <v>588</v>
      </c>
      <c r="C2555" s="3">
        <v>9.3766233766233764</v>
      </c>
    </row>
    <row r="2556" spans="1:3">
      <c r="A2556" s="22">
        <v>2009</v>
      </c>
      <c r="B2556" s="3" t="s">
        <v>589</v>
      </c>
      <c r="C2556" s="3">
        <v>15.265671641791045</v>
      </c>
    </row>
    <row r="2557" spans="1:3">
      <c r="A2557" s="22">
        <v>2009</v>
      </c>
      <c r="B2557" s="3" t="s">
        <v>590</v>
      </c>
      <c r="C2557" s="3">
        <v>7.7416666666666663</v>
      </c>
    </row>
    <row r="2558" spans="1:3">
      <c r="A2558" s="22">
        <v>2009</v>
      </c>
      <c r="B2558" s="3" t="s">
        <v>591</v>
      </c>
      <c r="C2558" s="3">
        <v>13.645390070921986</v>
      </c>
    </row>
    <row r="2559" spans="1:3">
      <c r="A2559" s="22">
        <v>2009</v>
      </c>
      <c r="B2559" s="3" t="s">
        <v>592</v>
      </c>
      <c r="C2559" s="3">
        <v>9.6757925072046103</v>
      </c>
    </row>
    <row r="2560" spans="1:3">
      <c r="A2560" s="22">
        <v>2009</v>
      </c>
      <c r="B2560" s="3" t="s">
        <v>593</v>
      </c>
      <c r="C2560" s="3">
        <v>10.890380313199104</v>
      </c>
    </row>
    <row r="2561" spans="1:3">
      <c r="A2561" s="22">
        <v>2009</v>
      </c>
      <c r="B2561" s="3" t="s">
        <v>594</v>
      </c>
      <c r="C2561" s="3">
        <v>10.098346636259977</v>
      </c>
    </row>
    <row r="2562" spans="1:3">
      <c r="A2562" s="22">
        <v>2009</v>
      </c>
      <c r="B2562" s="3" t="s">
        <v>595</v>
      </c>
      <c r="C2562" s="3">
        <v>6.1262683201803831</v>
      </c>
    </row>
    <row r="2563" spans="1:3">
      <c r="A2563" s="22">
        <v>2009</v>
      </c>
      <c r="B2563" s="3" t="s">
        <v>596</v>
      </c>
      <c r="C2563" s="3">
        <v>11.250467934193676</v>
      </c>
    </row>
    <row r="2564" spans="1:3">
      <c r="A2564" s="22">
        <v>2009</v>
      </c>
      <c r="B2564" s="3" t="s">
        <v>597</v>
      </c>
      <c r="C2564" s="3">
        <v>9.6892051030421982</v>
      </c>
    </row>
    <row r="2565" spans="1:3">
      <c r="A2565" s="22">
        <v>2009</v>
      </c>
      <c r="B2565" s="3" t="s">
        <v>598</v>
      </c>
      <c r="C2565" s="3">
        <v>9.981056715736619</v>
      </c>
    </row>
    <row r="2566" spans="1:3">
      <c r="A2566" s="22">
        <v>2009</v>
      </c>
      <c r="B2566" s="3" t="s">
        <v>599</v>
      </c>
      <c r="C2566" s="3">
        <v>9.9867852937328276</v>
      </c>
    </row>
    <row r="2567" spans="1:3">
      <c r="A2567" s="22">
        <v>2009</v>
      </c>
      <c r="B2567" s="3" t="s">
        <v>600</v>
      </c>
      <c r="C2567" s="3">
        <v>5.1908538197197993</v>
      </c>
    </row>
    <row r="2568" spans="1:3">
      <c r="A2568" s="22">
        <v>2009</v>
      </c>
      <c r="B2568" s="3" t="s">
        <v>601</v>
      </c>
      <c r="C2568" s="3">
        <v>8.8041237113402069</v>
      </c>
    </row>
    <row r="2569" spans="1:3">
      <c r="A2569" s="22">
        <v>2009</v>
      </c>
      <c r="B2569" s="3" t="s">
        <v>602</v>
      </c>
      <c r="C2569" s="3">
        <v>6.592233009708738</v>
      </c>
    </row>
    <row r="2570" spans="1:3">
      <c r="A2570" s="22">
        <v>2009</v>
      </c>
      <c r="B2570" s="3" t="s">
        <v>603</v>
      </c>
      <c r="C2570" s="3">
        <v>8.3101828966880866</v>
      </c>
    </row>
    <row r="2571" spans="1:3">
      <c r="A2571" s="22">
        <v>2009</v>
      </c>
      <c r="B2571" s="3" t="s">
        <v>604</v>
      </c>
      <c r="C2571" s="3">
        <v>9.1325823223570186</v>
      </c>
    </row>
    <row r="2572" spans="1:3">
      <c r="A2572" s="22">
        <v>2009</v>
      </c>
      <c r="B2572" s="3" t="s">
        <v>605</v>
      </c>
      <c r="C2572" s="3">
        <v>5.2982456140350873</v>
      </c>
    </row>
    <row r="2573" spans="1:3">
      <c r="A2573" s="22">
        <v>2009</v>
      </c>
      <c r="B2573" s="3" t="s">
        <v>606</v>
      </c>
      <c r="C2573" s="3">
        <v>7.0665171898355759</v>
      </c>
    </row>
    <row r="2574" spans="1:3">
      <c r="A2574" s="22">
        <v>2009</v>
      </c>
      <c r="B2574" s="3" t="s">
        <v>607</v>
      </c>
      <c r="C2574" s="3">
        <v>7.8934426229508201</v>
      </c>
    </row>
    <row r="2575" spans="1:3">
      <c r="A2575" s="22">
        <v>2009</v>
      </c>
      <c r="B2575" s="3" t="s">
        <v>608</v>
      </c>
      <c r="C2575" s="3">
        <v>5.5273631840796016</v>
      </c>
    </row>
    <row r="2576" spans="1:3">
      <c r="A2576" s="22">
        <v>2009</v>
      </c>
      <c r="B2576" s="3" t="s">
        <v>609</v>
      </c>
      <c r="C2576" s="3">
        <v>7.5047619047619047</v>
      </c>
    </row>
    <row r="2577" spans="1:3">
      <c r="A2577" s="22">
        <v>2009</v>
      </c>
      <c r="B2577" s="3" t="s">
        <v>610</v>
      </c>
      <c r="C2577" s="3">
        <v>8.1132075471698109</v>
      </c>
    </row>
    <row r="2578" spans="1:3">
      <c r="A2578" s="22">
        <v>2009</v>
      </c>
      <c r="B2578" s="3" t="s">
        <v>611</v>
      </c>
      <c r="C2578" s="3">
        <v>12.852438545791859</v>
      </c>
    </row>
    <row r="2579" spans="1:3">
      <c r="A2579" s="22">
        <v>2009</v>
      </c>
      <c r="B2579" s="3" t="s">
        <v>612</v>
      </c>
      <c r="C2579" s="3">
        <v>8.2430167597765358</v>
      </c>
    </row>
    <row r="2580" spans="1:3">
      <c r="A2580" s="22">
        <v>2009</v>
      </c>
      <c r="B2580" s="3" t="s">
        <v>613</v>
      </c>
      <c r="C2580" s="3">
        <v>11.330922664178233</v>
      </c>
    </row>
    <row r="2581" spans="1:3">
      <c r="A2581" s="22">
        <v>2009</v>
      </c>
      <c r="B2581" s="3" t="s">
        <v>614</v>
      </c>
      <c r="C2581" s="3">
        <v>6.0336658354114716</v>
      </c>
    </row>
    <row r="2582" spans="1:3">
      <c r="A2582" s="22">
        <v>2009</v>
      </c>
      <c r="B2582" s="3" t="s">
        <v>615</v>
      </c>
      <c r="C2582" s="3">
        <v>8.8672665916760405</v>
      </c>
    </row>
    <row r="2583" spans="1:3">
      <c r="A2583" s="22">
        <v>2009</v>
      </c>
      <c r="B2583" s="3" t="s">
        <v>616</v>
      </c>
      <c r="C2583" s="3">
        <v>14.921389396709323</v>
      </c>
    </row>
    <row r="2584" spans="1:3">
      <c r="A2584" s="22">
        <v>2009</v>
      </c>
      <c r="B2584" s="3" t="s">
        <v>617</v>
      </c>
      <c r="C2584" s="3">
        <v>8.3695652173913047</v>
      </c>
    </row>
    <row r="2585" spans="1:3">
      <c r="A2585" s="22">
        <v>2009</v>
      </c>
      <c r="B2585" s="3" t="s">
        <v>618</v>
      </c>
      <c r="C2585" s="3">
        <v>8.0902777777777786</v>
      </c>
    </row>
    <row r="2586" spans="1:3">
      <c r="A2586" s="22">
        <v>2009</v>
      </c>
      <c r="B2586" s="3" t="s">
        <v>619</v>
      </c>
      <c r="C2586" s="3">
        <v>9.0212765957446805</v>
      </c>
    </row>
    <row r="2587" spans="1:3">
      <c r="A2587" s="22">
        <v>2009</v>
      </c>
      <c r="B2587" s="3" t="s">
        <v>620</v>
      </c>
      <c r="C2587" s="3">
        <v>9.7922077922077921</v>
      </c>
    </row>
    <row r="2588" spans="1:3">
      <c r="A2588" s="22">
        <v>2009</v>
      </c>
      <c r="B2588" s="3" t="s">
        <v>621</v>
      </c>
      <c r="C2588" s="3">
        <v>17.525362318840578</v>
      </c>
    </row>
    <row r="2589" spans="1:3">
      <c r="A2589" s="22">
        <v>2009</v>
      </c>
      <c r="B2589" s="3" t="s">
        <v>622</v>
      </c>
      <c r="C2589" s="3">
        <v>9.7460317460317452</v>
      </c>
    </row>
    <row r="2590" spans="1:3">
      <c r="A2590" s="22">
        <v>2009</v>
      </c>
      <c r="B2590" s="3" t="s">
        <v>623</v>
      </c>
      <c r="C2590" s="3">
        <v>16.163407507305013</v>
      </c>
    </row>
    <row r="2591" spans="1:3">
      <c r="A2591" s="22">
        <v>2009</v>
      </c>
      <c r="B2591" s="3" t="s">
        <v>624</v>
      </c>
      <c r="C2591" s="3">
        <v>13.82490217998882</v>
      </c>
    </row>
    <row r="2592" spans="1:3">
      <c r="A2592" s="22">
        <v>2009</v>
      </c>
      <c r="B2592" s="3" t="s">
        <v>625</v>
      </c>
      <c r="C2592" s="3">
        <v>10.19283276450512</v>
      </c>
    </row>
    <row r="2593" spans="1:3">
      <c r="A2593" s="22">
        <v>2009</v>
      </c>
      <c r="B2593" s="3" t="s">
        <v>626</v>
      </c>
      <c r="C2593" s="3">
        <v>10.321989528795811</v>
      </c>
    </row>
    <row r="2594" spans="1:3">
      <c r="A2594" s="22">
        <v>2009</v>
      </c>
      <c r="B2594" s="3" t="s">
        <v>627</v>
      </c>
      <c r="C2594" s="3">
        <v>11.386731673341458</v>
      </c>
    </row>
    <row r="2595" spans="1:3">
      <c r="A2595" s="22">
        <v>2009</v>
      </c>
      <c r="B2595" s="3" t="s">
        <v>628</v>
      </c>
      <c r="C2595" s="3">
        <v>10.16988416988417</v>
      </c>
    </row>
    <row r="2596" spans="1:3">
      <c r="A2596" s="22">
        <v>2009</v>
      </c>
      <c r="B2596" s="3" t="s">
        <v>629</v>
      </c>
      <c r="C2596" s="3">
        <v>14.069343065693431</v>
      </c>
    </row>
    <row r="2597" spans="1:3">
      <c r="A2597" s="22">
        <v>2009</v>
      </c>
      <c r="B2597" s="3" t="s">
        <v>630</v>
      </c>
      <c r="C2597" s="3">
        <v>14.249134948096886</v>
      </c>
    </row>
    <row r="2598" spans="1:3">
      <c r="A2598" s="22">
        <v>2009</v>
      </c>
      <c r="B2598" s="3" t="s">
        <v>631</v>
      </c>
      <c r="C2598" s="3">
        <v>8.5839552238805972</v>
      </c>
    </row>
    <row r="2599" spans="1:3">
      <c r="A2599" s="22">
        <v>2009</v>
      </c>
      <c r="B2599" s="3" t="s">
        <v>632</v>
      </c>
      <c r="C2599" s="3">
        <v>12.435770750988143</v>
      </c>
    </row>
    <row r="2600" spans="1:3">
      <c r="A2600" s="22">
        <v>2009</v>
      </c>
      <c r="B2600" s="3" t="s">
        <v>633</v>
      </c>
      <c r="C2600" s="3">
        <v>15.777533039647578</v>
      </c>
    </row>
    <row r="2601" spans="1:3">
      <c r="A2601" s="22">
        <v>2009</v>
      </c>
      <c r="B2601" s="3" t="s">
        <v>634</v>
      </c>
      <c r="C2601" s="3">
        <v>15.0552016985138</v>
      </c>
    </row>
    <row r="2602" spans="1:3">
      <c r="A2602" s="22">
        <v>2009</v>
      </c>
      <c r="B2602" s="3" t="s">
        <v>635</v>
      </c>
      <c r="C2602" s="3">
        <v>15.046931407942239</v>
      </c>
    </row>
    <row r="2603" spans="1:3">
      <c r="A2603" s="22">
        <v>2009</v>
      </c>
      <c r="B2603" s="3" t="s">
        <v>636</v>
      </c>
      <c r="C2603" s="3">
        <v>23.264724509183026</v>
      </c>
    </row>
    <row r="2604" spans="1:3">
      <c r="A2604" s="22">
        <v>2009</v>
      </c>
      <c r="B2604" s="3" t="s">
        <v>637</v>
      </c>
      <c r="C2604" s="3">
        <v>17.875919117647058</v>
      </c>
    </row>
    <row r="2605" spans="1:3">
      <c r="A2605" s="22">
        <v>2009</v>
      </c>
      <c r="B2605" s="3" t="s">
        <v>638</v>
      </c>
      <c r="C2605" s="3">
        <v>18.779661016949152</v>
      </c>
    </row>
    <row r="2606" spans="1:3">
      <c r="A2606" s="22">
        <v>2009</v>
      </c>
      <c r="B2606" s="3" t="s">
        <v>639</v>
      </c>
      <c r="C2606" s="3">
        <v>17.604166666666668</v>
      </c>
    </row>
    <row r="2607" spans="1:3">
      <c r="A2607" s="22">
        <v>2009</v>
      </c>
      <c r="B2607" s="3" t="s">
        <v>640</v>
      </c>
      <c r="C2607" s="3">
        <v>19.648611111111112</v>
      </c>
    </row>
    <row r="2608" spans="1:3">
      <c r="A2608" s="22">
        <v>2009</v>
      </c>
      <c r="B2608" s="3" t="s">
        <v>641</v>
      </c>
      <c r="C2608" s="3">
        <v>18.436960276338514</v>
      </c>
    </row>
    <row r="2609" spans="1:3">
      <c r="A2609" s="22">
        <v>2009</v>
      </c>
      <c r="B2609" s="3" t="s">
        <v>642</v>
      </c>
      <c r="C2609" s="3">
        <v>17.380764163372859</v>
      </c>
    </row>
    <row r="2610" spans="1:3">
      <c r="A2610" s="22">
        <v>2009</v>
      </c>
      <c r="B2610" s="3" t="s">
        <v>643</v>
      </c>
      <c r="C2610" s="3">
        <v>28.525215573556309</v>
      </c>
    </row>
    <row r="2611" spans="1:3">
      <c r="A2611" s="22">
        <v>2009</v>
      </c>
      <c r="B2611" s="3" t="s">
        <v>644</v>
      </c>
      <c r="C2611" s="3">
        <v>21.650585610708308</v>
      </c>
    </row>
    <row r="2612" spans="1:3">
      <c r="A2612" s="22">
        <v>2009</v>
      </c>
      <c r="B2612" s="3" t="s">
        <v>645</v>
      </c>
      <c r="C2612" s="3">
        <v>20.798456650022697</v>
      </c>
    </row>
    <row r="2613" spans="1:3">
      <c r="A2613" s="22">
        <v>2009</v>
      </c>
      <c r="B2613" s="3" t="s">
        <v>646</v>
      </c>
      <c r="C2613" s="3">
        <v>11.89423076923077</v>
      </c>
    </row>
    <row r="2614" spans="1:3">
      <c r="A2614" s="22">
        <v>2009</v>
      </c>
      <c r="B2614" s="3" t="s">
        <v>647</v>
      </c>
      <c r="C2614" s="3">
        <v>36.688156699961084</v>
      </c>
    </row>
    <row r="2615" spans="1:3">
      <c r="A2615" s="22">
        <v>2009</v>
      </c>
      <c r="B2615" s="3" t="s">
        <v>648</v>
      </c>
      <c r="C2615" s="3">
        <v>23.93167701863354</v>
      </c>
    </row>
    <row r="2616" spans="1:3">
      <c r="A2616" s="22">
        <v>2009</v>
      </c>
      <c r="B2616" s="3" t="s">
        <v>649</v>
      </c>
      <c r="C2616" s="3">
        <v>17.093806685669861</v>
      </c>
    </row>
    <row r="2617" spans="1:3">
      <c r="A2617" s="22">
        <v>2009</v>
      </c>
      <c r="B2617" s="3" t="s">
        <v>650</v>
      </c>
      <c r="C2617" s="3">
        <v>14.576470588235294</v>
      </c>
    </row>
    <row r="2618" spans="1:3">
      <c r="A2618" s="22">
        <v>2009</v>
      </c>
      <c r="B2618" s="3" t="s">
        <v>651</v>
      </c>
      <c r="C2618" s="3">
        <v>18.96615977725423</v>
      </c>
    </row>
    <row r="2619" spans="1:3">
      <c r="A2619" s="22">
        <v>2009</v>
      </c>
      <c r="B2619" s="3" t="s">
        <v>652</v>
      </c>
      <c r="C2619" s="3">
        <v>20.745283018867923</v>
      </c>
    </row>
    <row r="2620" spans="1:3">
      <c r="A2620" s="22">
        <v>2009</v>
      </c>
      <c r="B2620" s="3" t="s">
        <v>653</v>
      </c>
      <c r="C2620" s="3">
        <v>15</v>
      </c>
    </row>
    <row r="2621" spans="1:3">
      <c r="A2621" s="22">
        <v>2009</v>
      </c>
      <c r="B2621" s="3" t="s">
        <v>654</v>
      </c>
      <c r="C2621" s="3">
        <v>34.030734632683661</v>
      </c>
    </row>
    <row r="2622" spans="1:3">
      <c r="A2622" s="22">
        <v>2009</v>
      </c>
      <c r="B2622" s="3" t="s">
        <v>655</v>
      </c>
      <c r="C2622" s="3">
        <v>18.609427609427609</v>
      </c>
    </row>
    <row r="2623" spans="1:3">
      <c r="A2623" s="22">
        <v>2009</v>
      </c>
      <c r="B2623" s="3" t="s">
        <v>656</v>
      </c>
      <c r="C2623" s="3">
        <v>16.156862745098039</v>
      </c>
    </row>
    <row r="2624" spans="1:3">
      <c r="A2624" s="22">
        <v>2009</v>
      </c>
      <c r="B2624" s="3" t="s">
        <v>657</v>
      </c>
      <c r="C2624" s="3">
        <v>15.56140350877193</v>
      </c>
    </row>
    <row r="2625" spans="1:3">
      <c r="A2625" s="22">
        <v>2009</v>
      </c>
      <c r="B2625" s="3" t="s">
        <v>658</v>
      </c>
      <c r="C2625" s="3">
        <v>16.586102719033232</v>
      </c>
    </row>
    <row r="2626" spans="1:3">
      <c r="A2626" s="22">
        <v>2009</v>
      </c>
      <c r="B2626" s="3" t="s">
        <v>659</v>
      </c>
      <c r="C2626" s="3">
        <v>14.362670713201821</v>
      </c>
    </row>
    <row r="2627" spans="1:3">
      <c r="A2627" s="22">
        <v>2009</v>
      </c>
      <c r="B2627" s="3" t="s">
        <v>660</v>
      </c>
      <c r="C2627" s="3">
        <v>22.405482041587902</v>
      </c>
    </row>
    <row r="2628" spans="1:3">
      <c r="A2628" s="22">
        <v>2009</v>
      </c>
      <c r="B2628" s="3" t="s">
        <v>661</v>
      </c>
      <c r="C2628" s="3">
        <v>16.819607843137256</v>
      </c>
    </row>
    <row r="2629" spans="1:3">
      <c r="A2629" s="22">
        <v>2009</v>
      </c>
      <c r="B2629" s="3" t="s">
        <v>662</v>
      </c>
      <c r="C2629" s="3">
        <v>9.7806622516556292</v>
      </c>
    </row>
    <row r="2630" spans="1:3">
      <c r="A2630" s="22">
        <v>2009</v>
      </c>
      <c r="B2630" s="3" t="s">
        <v>663</v>
      </c>
      <c r="C2630" s="3">
        <v>8.0998566650740571</v>
      </c>
    </row>
    <row r="2631" spans="1:3">
      <c r="A2631" s="22">
        <v>2009</v>
      </c>
      <c r="B2631" s="3" t="s">
        <v>664</v>
      </c>
      <c r="C2631" s="3">
        <v>11.711703650680029</v>
      </c>
    </row>
    <row r="2632" spans="1:3">
      <c r="A2632" s="22">
        <v>2009</v>
      </c>
      <c r="B2632" s="3" t="s">
        <v>665</v>
      </c>
      <c r="C2632" s="3">
        <v>11.346897253306205</v>
      </c>
    </row>
    <row r="2633" spans="1:3">
      <c r="A2633" s="22">
        <v>2009</v>
      </c>
      <c r="B2633" s="3" t="s">
        <v>666</v>
      </c>
      <c r="C2633" s="3">
        <v>10.172052961275627</v>
      </c>
    </row>
    <row r="2634" spans="1:3">
      <c r="A2634" s="22">
        <v>2009</v>
      </c>
      <c r="B2634" s="3" t="s">
        <v>667</v>
      </c>
      <c r="C2634" s="3">
        <v>8.8211832483935293</v>
      </c>
    </row>
    <row r="2635" spans="1:3">
      <c r="A2635" s="22">
        <v>2009</v>
      </c>
      <c r="B2635" s="3" t="s">
        <v>668</v>
      </c>
      <c r="C2635" s="3">
        <v>9.1464480874316934</v>
      </c>
    </row>
    <row r="2636" spans="1:3">
      <c r="A2636" s="22">
        <v>2009</v>
      </c>
      <c r="B2636" s="3" t="s">
        <v>669</v>
      </c>
      <c r="C2636" s="3">
        <v>8.8333333333333339</v>
      </c>
    </row>
    <row r="2637" spans="1:3">
      <c r="A2637" s="22">
        <v>2009</v>
      </c>
      <c r="B2637" s="3" t="s">
        <v>670</v>
      </c>
      <c r="C2637" s="3">
        <v>7.0441860465116282</v>
      </c>
    </row>
    <row r="2638" spans="1:3">
      <c r="A2638" s="22">
        <v>2009</v>
      </c>
      <c r="B2638" s="3" t="s">
        <v>671</v>
      </c>
      <c r="C2638" s="3">
        <v>7.5546218487394956</v>
      </c>
    </row>
    <row r="2639" spans="1:3">
      <c r="A2639" s="22">
        <v>2009</v>
      </c>
      <c r="B2639" s="3" t="s">
        <v>672</v>
      </c>
      <c r="C2639" s="3">
        <v>8.372737556561086</v>
      </c>
    </row>
    <row r="2640" spans="1:3">
      <c r="A2640" s="22">
        <v>2009</v>
      </c>
      <c r="B2640" s="3" t="s">
        <v>673</v>
      </c>
      <c r="C2640" s="3">
        <v>8.4949746656699059</v>
      </c>
    </row>
    <row r="2641" spans="1:3">
      <c r="A2641" s="22">
        <v>2009</v>
      </c>
      <c r="B2641" s="3" t="s">
        <v>674</v>
      </c>
      <c r="C2641" s="3">
        <v>6.8237924865831845</v>
      </c>
    </row>
    <row r="2642" spans="1:3">
      <c r="A2642" s="22">
        <v>2009</v>
      </c>
      <c r="B2642" s="3" t="s">
        <v>675</v>
      </c>
      <c r="C2642" s="3">
        <v>6.1617647058823533</v>
      </c>
    </row>
    <row r="2643" spans="1:3">
      <c r="A2643" s="22">
        <v>2009</v>
      </c>
      <c r="B2643" s="3" t="s">
        <v>676</v>
      </c>
      <c r="C2643" s="3">
        <v>10.006277116218961</v>
      </c>
    </row>
    <row r="2644" spans="1:3">
      <c r="A2644" s="22">
        <v>2009</v>
      </c>
      <c r="B2644" s="3" t="s">
        <v>677</v>
      </c>
      <c r="C2644" s="3">
        <v>7.3349814585908533</v>
      </c>
    </row>
    <row r="2645" spans="1:3">
      <c r="A2645" s="22">
        <v>2009</v>
      </c>
      <c r="B2645" s="3" t="s">
        <v>678</v>
      </c>
      <c r="C2645" s="3">
        <v>6.2947933761002535</v>
      </c>
    </row>
    <row r="2646" spans="1:3">
      <c r="A2646" s="22">
        <v>2009</v>
      </c>
      <c r="B2646" s="3" t="s">
        <v>679</v>
      </c>
      <c r="C2646" s="3">
        <v>8.4742022221094828</v>
      </c>
    </row>
    <row r="2647" spans="1:3">
      <c r="A2647" s="22">
        <v>2009</v>
      </c>
      <c r="B2647" s="3" t="s">
        <v>680</v>
      </c>
      <c r="C2647" s="3">
        <v>5.9145299145299148</v>
      </c>
    </row>
    <row r="2648" spans="1:3">
      <c r="A2648" s="22">
        <v>2009</v>
      </c>
      <c r="B2648" s="3" t="s">
        <v>681</v>
      </c>
      <c r="C2648" s="3">
        <v>15.485109596644314</v>
      </c>
    </row>
    <row r="2649" spans="1:3">
      <c r="A2649" s="22">
        <v>2009</v>
      </c>
      <c r="B2649" s="3" t="s">
        <v>682</v>
      </c>
      <c r="C2649" s="3">
        <v>7.1630340017436795</v>
      </c>
    </row>
    <row r="2650" spans="1:3">
      <c r="A2650" s="22">
        <v>2009</v>
      </c>
      <c r="B2650" s="3" t="s">
        <v>683</v>
      </c>
      <c r="C2650" s="3">
        <v>8.2949911347517737</v>
      </c>
    </row>
    <row r="2651" spans="1:3">
      <c r="A2651" s="22">
        <v>2009</v>
      </c>
      <c r="B2651" s="3" t="s">
        <v>684</v>
      </c>
      <c r="C2651" s="3">
        <v>10.276789635485288</v>
      </c>
    </row>
    <row r="2652" spans="1:3">
      <c r="A2652" s="22">
        <v>2009</v>
      </c>
      <c r="B2652" s="3" t="s">
        <v>685</v>
      </c>
      <c r="C2652" s="3">
        <v>7.4180802647910635</v>
      </c>
    </row>
    <row r="2653" spans="1:3">
      <c r="A2653" s="22">
        <v>2009</v>
      </c>
      <c r="B2653" s="3" t="s">
        <v>686</v>
      </c>
      <c r="C2653" s="3">
        <v>7.8874189920197093</v>
      </c>
    </row>
    <row r="2654" spans="1:3">
      <c r="A2654" s="22">
        <v>2009</v>
      </c>
      <c r="B2654" s="3" t="s">
        <v>687</v>
      </c>
      <c r="C2654" s="3">
        <v>9.7450347567030793</v>
      </c>
    </row>
    <row r="2655" spans="1:3">
      <c r="A2655" s="22">
        <v>2009</v>
      </c>
      <c r="B2655" s="3" t="s">
        <v>688</v>
      </c>
      <c r="C2655" s="3">
        <v>7.5239595423644507</v>
      </c>
    </row>
    <row r="2656" spans="1:3">
      <c r="A2656" s="22">
        <v>2009</v>
      </c>
      <c r="B2656" s="3" t="s">
        <v>689</v>
      </c>
      <c r="C2656" s="3">
        <v>6.935214881334189</v>
      </c>
    </row>
    <row r="2657" spans="1:3">
      <c r="A2657" s="22">
        <v>2009</v>
      </c>
      <c r="B2657" s="3" t="s">
        <v>690</v>
      </c>
      <c r="C2657" s="3">
        <v>16.289634682870776</v>
      </c>
    </row>
    <row r="2658" spans="1:3">
      <c r="A2658" s="22">
        <v>2009</v>
      </c>
      <c r="B2658" s="3" t="s">
        <v>691</v>
      </c>
      <c r="C2658" s="3">
        <v>11.067532192813136</v>
      </c>
    </row>
    <row r="2659" spans="1:3">
      <c r="A2659" s="22">
        <v>2009</v>
      </c>
      <c r="B2659" s="3" t="s">
        <v>692</v>
      </c>
      <c r="C2659" s="3">
        <v>8.0817531305903394</v>
      </c>
    </row>
    <row r="2660" spans="1:3">
      <c r="A2660" s="22">
        <v>2009</v>
      </c>
      <c r="B2660" s="3" t="s">
        <v>693</v>
      </c>
      <c r="C2660" s="3">
        <v>11.027107387492531</v>
      </c>
    </row>
    <row r="2661" spans="1:3">
      <c r="A2661" s="22">
        <v>2009</v>
      </c>
      <c r="B2661" s="3" t="s">
        <v>694</v>
      </c>
      <c r="C2661" s="3">
        <v>5.7790332705586946</v>
      </c>
    </row>
    <row r="2662" spans="1:3">
      <c r="A2662" s="22">
        <v>2009</v>
      </c>
      <c r="B2662" s="3" t="s">
        <v>695</v>
      </c>
      <c r="C2662" s="3">
        <v>5.9391025641025639</v>
      </c>
    </row>
    <row r="2663" spans="1:3">
      <c r="A2663" s="22">
        <v>2009</v>
      </c>
      <c r="B2663" s="3" t="s">
        <v>696</v>
      </c>
      <c r="C2663" s="3">
        <v>10.333273445921668</v>
      </c>
    </row>
    <row r="2664" spans="1:3">
      <c r="A2664" s="22">
        <v>2009</v>
      </c>
      <c r="B2664" s="3" t="s">
        <v>697</v>
      </c>
      <c r="C2664" s="3">
        <v>7.4510309278350517</v>
      </c>
    </row>
    <row r="2665" spans="1:3">
      <c r="A2665" s="22">
        <v>2009</v>
      </c>
      <c r="B2665" s="3" t="s">
        <v>698</v>
      </c>
      <c r="C2665" s="3">
        <v>5.8915094339622645</v>
      </c>
    </row>
    <row r="2666" spans="1:3">
      <c r="A2666" s="22">
        <v>2009</v>
      </c>
      <c r="B2666" s="3" t="s">
        <v>699</v>
      </c>
      <c r="C2666" s="3">
        <v>8.688395861897046</v>
      </c>
    </row>
    <row r="2667" spans="1:3">
      <c r="A2667" s="22">
        <v>2009</v>
      </c>
      <c r="B2667" s="3" t="s">
        <v>700</v>
      </c>
      <c r="C2667" s="3">
        <v>10.603174603174603</v>
      </c>
    </row>
    <row r="2668" spans="1:3">
      <c r="A2668" s="22">
        <v>2009</v>
      </c>
      <c r="B2668" s="3" t="s">
        <v>701</v>
      </c>
      <c r="C2668" s="3">
        <v>9.0651356096162807</v>
      </c>
    </row>
    <row r="2669" spans="1:3">
      <c r="A2669" s="22">
        <v>2009</v>
      </c>
      <c r="B2669" s="3" t="s">
        <v>702</v>
      </c>
      <c r="C2669" s="3">
        <v>7.1524577572964674</v>
      </c>
    </row>
    <row r="2670" spans="1:3">
      <c r="A2670" s="22">
        <v>2009</v>
      </c>
      <c r="B2670" s="3" t="s">
        <v>703</v>
      </c>
      <c r="C2670" s="3">
        <v>7.5798687089715537</v>
      </c>
    </row>
    <row r="2671" spans="1:3">
      <c r="A2671" s="22">
        <v>2009</v>
      </c>
      <c r="B2671" s="3" t="s">
        <v>704</v>
      </c>
      <c r="C2671" s="3">
        <v>8.1659932659932668</v>
      </c>
    </row>
    <row r="2672" spans="1:3">
      <c r="A2672" s="22">
        <v>2009</v>
      </c>
      <c r="B2672" s="3" t="s">
        <v>705</v>
      </c>
      <c r="C2672" s="3">
        <v>6.7361911454673224</v>
      </c>
    </row>
    <row r="2673" spans="1:3">
      <c r="A2673" s="22">
        <v>2009</v>
      </c>
      <c r="B2673" s="3" t="s">
        <v>706</v>
      </c>
      <c r="C2673" s="3">
        <v>8.212070128118679</v>
      </c>
    </row>
    <row r="2674" spans="1:3">
      <c r="A2674" s="22">
        <v>2009</v>
      </c>
      <c r="B2674" s="3" t="s">
        <v>707</v>
      </c>
      <c r="C2674" s="3">
        <v>8.5747171945701357</v>
      </c>
    </row>
    <row r="2675" spans="1:3">
      <c r="A2675" s="22">
        <v>2009</v>
      </c>
      <c r="B2675" s="3" t="s">
        <v>708</v>
      </c>
      <c r="C2675" s="3">
        <v>9.3835957338750635</v>
      </c>
    </row>
    <row r="2676" spans="1:3">
      <c r="A2676" s="22">
        <v>2009</v>
      </c>
      <c r="B2676" s="3" t="s">
        <v>709</v>
      </c>
      <c r="C2676" s="3">
        <v>8.2229629629629635</v>
      </c>
    </row>
    <row r="2677" spans="1:3">
      <c r="A2677" s="22">
        <v>2009</v>
      </c>
      <c r="B2677" s="3" t="s">
        <v>710</v>
      </c>
      <c r="C2677" s="3">
        <v>7.0878962536023051</v>
      </c>
    </row>
    <row r="2678" spans="1:3">
      <c r="A2678" s="22">
        <v>2009</v>
      </c>
      <c r="B2678" s="3" t="s">
        <v>711</v>
      </c>
      <c r="C2678" s="3">
        <v>5.9388379204892967</v>
      </c>
    </row>
    <row r="2679" spans="1:3">
      <c r="A2679" s="22">
        <v>2009</v>
      </c>
      <c r="B2679" s="3" t="s">
        <v>712</v>
      </c>
      <c r="C2679" s="3">
        <v>6.6366177498252972</v>
      </c>
    </row>
    <row r="2680" spans="1:3">
      <c r="A2680" s="22">
        <v>2009</v>
      </c>
      <c r="B2680" s="3" t="s">
        <v>713</v>
      </c>
      <c r="C2680" s="3">
        <v>9.5839279235699593</v>
      </c>
    </row>
    <row r="2681" spans="1:3">
      <c r="A2681" s="22">
        <v>2009</v>
      </c>
      <c r="B2681" s="3" t="s">
        <v>714</v>
      </c>
      <c r="C2681" s="3">
        <v>8.2919692439128578</v>
      </c>
    </row>
    <row r="2682" spans="1:3">
      <c r="A2682" s="22">
        <v>2009</v>
      </c>
      <c r="B2682" s="3" t="s">
        <v>715</v>
      </c>
      <c r="C2682" s="3">
        <v>11.695327102803738</v>
      </c>
    </row>
    <row r="2683" spans="1:3">
      <c r="A2683" s="22">
        <v>2009</v>
      </c>
      <c r="B2683" s="3" t="s">
        <v>716</v>
      </c>
      <c r="C2683" s="3">
        <v>8.7827462560641223</v>
      </c>
    </row>
    <row r="2684" spans="1:3">
      <c r="A2684" s="22">
        <v>2009</v>
      </c>
      <c r="B2684" s="3" t="s">
        <v>717</v>
      </c>
      <c r="C2684" s="3">
        <v>6.6791187739463602</v>
      </c>
    </row>
    <row r="2685" spans="1:3">
      <c r="A2685" s="22">
        <v>2009</v>
      </c>
      <c r="B2685" s="3" t="s">
        <v>718</v>
      </c>
      <c r="C2685" s="3">
        <v>5.8770491803278686</v>
      </c>
    </row>
    <row r="2686" spans="1:3">
      <c r="A2686" s="22">
        <v>2009</v>
      </c>
      <c r="B2686" s="3" t="s">
        <v>719</v>
      </c>
      <c r="C2686" s="3">
        <v>6.8692360633172749</v>
      </c>
    </row>
    <row r="2687" spans="1:3">
      <c r="A2687" s="22">
        <v>2009</v>
      </c>
      <c r="B2687" s="3" t="s">
        <v>720</v>
      </c>
      <c r="C2687" s="3">
        <v>6.1455610635421358</v>
      </c>
    </row>
    <row r="2688" spans="1:3">
      <c r="A2688" s="22">
        <v>2009</v>
      </c>
      <c r="B2688" s="3" t="s">
        <v>721</v>
      </c>
      <c r="C2688" s="3">
        <v>6.0983333333333336</v>
      </c>
    </row>
    <row r="2689" spans="1:3">
      <c r="A2689" s="22">
        <v>2009</v>
      </c>
      <c r="B2689" s="3" t="s">
        <v>722</v>
      </c>
      <c r="C2689" s="3">
        <v>7.313935681470138</v>
      </c>
    </row>
    <row r="2690" spans="1:3">
      <c r="A2690" s="22">
        <v>2009</v>
      </c>
      <c r="B2690" s="3" t="s">
        <v>723</v>
      </c>
      <c r="C2690" s="3">
        <v>7.2853573213393306</v>
      </c>
    </row>
    <row r="2691" spans="1:3">
      <c r="A2691" s="22">
        <v>2009</v>
      </c>
      <c r="B2691" s="3" t="s">
        <v>724</v>
      </c>
      <c r="C2691" s="3">
        <v>10.193181818181818</v>
      </c>
    </row>
    <row r="2692" spans="1:3">
      <c r="A2692" s="22">
        <v>2009</v>
      </c>
      <c r="B2692" s="3" t="s">
        <v>725</v>
      </c>
      <c r="C2692" s="3">
        <v>5.7793178632611744</v>
      </c>
    </row>
    <row r="2693" spans="1:3">
      <c r="A2693" s="22">
        <v>2009</v>
      </c>
      <c r="B2693" s="3" t="s">
        <v>726</v>
      </c>
      <c r="C2693" s="3">
        <v>11.080811319998396</v>
      </c>
    </row>
    <row r="2694" spans="1:3">
      <c r="A2694" s="22">
        <v>2009</v>
      </c>
      <c r="B2694" s="3" t="s">
        <v>727</v>
      </c>
      <c r="C2694" s="3">
        <v>8.950251889168765</v>
      </c>
    </row>
    <row r="2695" spans="1:3">
      <c r="A2695" s="22">
        <v>2009</v>
      </c>
      <c r="B2695" s="3" t="s">
        <v>728</v>
      </c>
      <c r="C2695" s="3">
        <v>7.9117647058823533</v>
      </c>
    </row>
    <row r="2696" spans="1:3">
      <c r="A2696" s="22">
        <v>2009</v>
      </c>
      <c r="B2696" s="3" t="s">
        <v>729</v>
      </c>
      <c r="C2696" s="3">
        <v>7.6973684210526319</v>
      </c>
    </row>
    <row r="2697" spans="1:3">
      <c r="A2697" s="22">
        <v>2009</v>
      </c>
      <c r="B2697" s="3" t="s">
        <v>730</v>
      </c>
      <c r="C2697" s="3">
        <v>10.344336569579289</v>
      </c>
    </row>
    <row r="2698" spans="1:3">
      <c r="A2698" s="22">
        <v>2009</v>
      </c>
      <c r="B2698" s="3" t="s">
        <v>731</v>
      </c>
      <c r="C2698" s="3">
        <v>10.793173836039985</v>
      </c>
    </row>
    <row r="2699" spans="1:3">
      <c r="A2699" s="22">
        <v>2009</v>
      </c>
      <c r="B2699" s="3" t="s">
        <v>732</v>
      </c>
      <c r="C2699" s="3">
        <v>10.933746172794033</v>
      </c>
    </row>
    <row r="2700" spans="1:3">
      <c r="A2700" s="22">
        <v>2009</v>
      </c>
      <c r="B2700" s="3" t="s">
        <v>733</v>
      </c>
      <c r="C2700" s="3">
        <v>6.9289191820837388</v>
      </c>
    </row>
    <row r="2701" spans="1:3">
      <c r="A2701" s="22">
        <v>2009</v>
      </c>
      <c r="B2701" s="3" t="s">
        <v>734</v>
      </c>
      <c r="C2701" s="3">
        <v>9.1231132075471706</v>
      </c>
    </row>
    <row r="2702" spans="1:3">
      <c r="A2702" s="22">
        <v>2009</v>
      </c>
      <c r="B2702" s="3" t="s">
        <v>735</v>
      </c>
      <c r="C2702" s="3">
        <v>5.7917888563049855</v>
      </c>
    </row>
    <row r="2703" spans="1:3">
      <c r="A2703" s="22">
        <v>2009</v>
      </c>
      <c r="B2703" s="3" t="s">
        <v>736</v>
      </c>
      <c r="C2703" s="3">
        <v>8.2240000000000002</v>
      </c>
    </row>
    <row r="2704" spans="1:3">
      <c r="A2704" s="22">
        <v>2009</v>
      </c>
      <c r="B2704" s="3" t="s">
        <v>737</v>
      </c>
      <c r="C2704" s="3">
        <v>10.10749551166966</v>
      </c>
    </row>
    <row r="2705" spans="1:3">
      <c r="A2705" s="22">
        <v>2009</v>
      </c>
      <c r="B2705" s="3" t="s">
        <v>738</v>
      </c>
      <c r="C2705" s="3">
        <v>6.3728323699421967</v>
      </c>
    </row>
    <row r="2706" spans="1:3">
      <c r="A2706" s="22">
        <v>2009</v>
      </c>
      <c r="B2706" s="3" t="s">
        <v>739</v>
      </c>
      <c r="C2706" s="3">
        <v>9.5195822454308097</v>
      </c>
    </row>
    <row r="2707" spans="1:3">
      <c r="A2707" s="22">
        <v>2009</v>
      </c>
      <c r="B2707" s="3" t="s">
        <v>740</v>
      </c>
      <c r="C2707" s="3">
        <v>9.4948905109489043</v>
      </c>
    </row>
    <row r="2708" spans="1:3">
      <c r="A2708" s="22">
        <v>2009</v>
      </c>
      <c r="B2708" s="3" t="s">
        <v>741</v>
      </c>
      <c r="C2708" s="3">
        <v>17.08520634318629</v>
      </c>
    </row>
    <row r="2709" spans="1:3">
      <c r="A2709" s="22">
        <v>2009</v>
      </c>
      <c r="B2709" s="3" t="s">
        <v>742</v>
      </c>
      <c r="C2709" s="3">
        <v>11.948139894769421</v>
      </c>
    </row>
    <row r="2710" spans="1:3">
      <c r="A2710" s="22">
        <v>2009</v>
      </c>
      <c r="B2710" s="3" t="s">
        <v>743</v>
      </c>
      <c r="C2710" s="3">
        <v>8.6630185110120248</v>
      </c>
    </row>
    <row r="2711" spans="1:3">
      <c r="A2711" s="22">
        <v>2009</v>
      </c>
      <c r="B2711" s="3" t="s">
        <v>744</v>
      </c>
      <c r="C2711" s="3">
        <v>9.5410590943975446</v>
      </c>
    </row>
    <row r="2712" spans="1:3">
      <c r="A2712" s="22">
        <v>2009</v>
      </c>
      <c r="B2712" s="3" t="s">
        <v>745</v>
      </c>
      <c r="C2712" s="3">
        <v>4.8822269807280518</v>
      </c>
    </row>
    <row r="2713" spans="1:3">
      <c r="A2713" s="22">
        <v>2009</v>
      </c>
      <c r="B2713" s="3" t="s">
        <v>746</v>
      </c>
      <c r="C2713" s="3">
        <v>7.4921875</v>
      </c>
    </row>
    <row r="2714" spans="1:3">
      <c r="A2714" s="22">
        <v>2009</v>
      </c>
      <c r="B2714" s="3" t="s">
        <v>747</v>
      </c>
      <c r="C2714" s="3">
        <v>7.8528265107212478</v>
      </c>
    </row>
    <row r="2715" spans="1:3">
      <c r="A2715" s="22">
        <v>2009</v>
      </c>
      <c r="B2715" s="3" t="s">
        <v>748</v>
      </c>
      <c r="C2715" s="3">
        <v>6.6012725344644752</v>
      </c>
    </row>
    <row r="2716" spans="1:3">
      <c r="A2716" s="22">
        <v>2009</v>
      </c>
      <c r="B2716" s="3" t="s">
        <v>749</v>
      </c>
      <c r="C2716" s="3">
        <v>6.0744595676541229</v>
      </c>
    </row>
    <row r="2717" spans="1:3">
      <c r="A2717" s="22">
        <v>2009</v>
      </c>
      <c r="B2717" s="3" t="s">
        <v>750</v>
      </c>
      <c r="C2717" s="3">
        <v>7.5479094076655056</v>
      </c>
    </row>
    <row r="2718" spans="1:3">
      <c r="A2718" s="22">
        <v>2009</v>
      </c>
      <c r="B2718" s="3" t="s">
        <v>751</v>
      </c>
      <c r="C2718" s="3">
        <v>8.1791110551498356</v>
      </c>
    </row>
    <row r="2719" spans="1:3">
      <c r="A2719" s="22">
        <v>2009</v>
      </c>
      <c r="B2719" s="3" t="s">
        <v>752</v>
      </c>
      <c r="C2719" s="3">
        <v>11.029798381437994</v>
      </c>
    </row>
    <row r="2720" spans="1:3">
      <c r="A2720" s="22">
        <v>2009</v>
      </c>
      <c r="B2720" s="3" t="s">
        <v>753</v>
      </c>
      <c r="C2720" s="3">
        <v>7.3227202472952087</v>
      </c>
    </row>
    <row r="2721" spans="1:3">
      <c r="A2721" s="22">
        <v>2009</v>
      </c>
      <c r="B2721" s="3" t="s">
        <v>754</v>
      </c>
      <c r="C2721" s="3">
        <v>10.081091180866965</v>
      </c>
    </row>
    <row r="2722" spans="1:3">
      <c r="A2722" s="22">
        <v>2009</v>
      </c>
      <c r="B2722" s="3" t="s">
        <v>755</v>
      </c>
      <c r="C2722" s="3">
        <v>9.7685039370078748</v>
      </c>
    </row>
    <row r="2723" spans="1:3">
      <c r="A2723" s="22">
        <v>2009</v>
      </c>
      <c r="B2723" s="3" t="s">
        <v>756</v>
      </c>
      <c r="C2723" s="3">
        <v>9.0900409276944067</v>
      </c>
    </row>
    <row r="2724" spans="1:3">
      <c r="A2724" s="22">
        <v>2009</v>
      </c>
      <c r="B2724" s="3" t="s">
        <v>757</v>
      </c>
      <c r="C2724" s="3">
        <v>13.072931316144613</v>
      </c>
    </row>
    <row r="2725" spans="1:3">
      <c r="A2725" s="22">
        <v>2009</v>
      </c>
      <c r="B2725" s="3" t="s">
        <v>758</v>
      </c>
      <c r="C2725" s="3">
        <v>7.6371681415929205</v>
      </c>
    </row>
    <row r="2726" spans="1:3">
      <c r="A2726" s="22">
        <v>2009</v>
      </c>
      <c r="B2726" s="3" t="s">
        <v>759</v>
      </c>
      <c r="C2726" s="3">
        <v>7.3761878144214643</v>
      </c>
    </row>
    <row r="2727" spans="1:3">
      <c r="A2727" s="22">
        <v>2009</v>
      </c>
      <c r="B2727" s="3" t="s">
        <v>760</v>
      </c>
      <c r="C2727" s="3">
        <v>5.2233009708737868</v>
      </c>
    </row>
    <row r="2728" spans="1:3">
      <c r="A2728" s="22">
        <v>2009</v>
      </c>
      <c r="B2728" s="3" t="s">
        <v>761</v>
      </c>
      <c r="C2728" s="3">
        <v>7.5476439790575913</v>
      </c>
    </row>
    <row r="2729" spans="1:3">
      <c r="A2729" s="22">
        <v>2009</v>
      </c>
      <c r="B2729" s="3" t="s">
        <v>762</v>
      </c>
      <c r="C2729" s="3">
        <v>9.1814152529420756</v>
      </c>
    </row>
    <row r="2730" spans="1:3">
      <c r="A2730" s="22">
        <v>2009</v>
      </c>
      <c r="B2730" s="3" t="s">
        <v>763</v>
      </c>
      <c r="C2730" s="3">
        <v>4.2443609022556394</v>
      </c>
    </row>
    <row r="2731" spans="1:3">
      <c r="A2731" s="22">
        <v>2009</v>
      </c>
      <c r="B2731" s="3" t="s">
        <v>764</v>
      </c>
      <c r="C2731" s="3">
        <v>7.9277331686226065</v>
      </c>
    </row>
    <row r="2732" spans="1:3">
      <c r="A2732" s="22">
        <v>2009</v>
      </c>
      <c r="B2732" s="3" t="s">
        <v>765</v>
      </c>
      <c r="C2732" s="3">
        <v>4.1878787878787875</v>
      </c>
    </row>
    <row r="2733" spans="1:3">
      <c r="A2733" s="22">
        <v>2009</v>
      </c>
      <c r="B2733" s="3" t="s">
        <v>766</v>
      </c>
      <c r="C2733" s="3">
        <v>8.3843137254901965</v>
      </c>
    </row>
    <row r="2734" spans="1:3">
      <c r="A2734" s="22">
        <v>2009</v>
      </c>
      <c r="B2734" s="3" t="s">
        <v>767</v>
      </c>
      <c r="C2734" s="3">
        <v>7.8634538152610443</v>
      </c>
    </row>
    <row r="2735" spans="1:3">
      <c r="A2735" s="22">
        <v>2009</v>
      </c>
      <c r="B2735" s="3" t="s">
        <v>768</v>
      </c>
      <c r="C2735" s="3">
        <v>5.6550324675324672</v>
      </c>
    </row>
    <row r="2736" spans="1:3">
      <c r="A2736" s="22">
        <v>2009</v>
      </c>
      <c r="B2736" s="3" t="s">
        <v>769</v>
      </c>
      <c r="C2736" s="3">
        <v>7.7078267477203646</v>
      </c>
    </row>
    <row r="2737" spans="1:3">
      <c r="A2737" s="22">
        <v>2009</v>
      </c>
      <c r="B2737" s="3" t="s">
        <v>770</v>
      </c>
      <c r="C2737" s="3">
        <v>4.6092943201376935</v>
      </c>
    </row>
    <row r="2738" spans="1:3">
      <c r="A2738" s="22">
        <v>2009</v>
      </c>
      <c r="B2738" s="3" t="s">
        <v>771</v>
      </c>
      <c r="C2738" s="3">
        <v>7.3120617110799442</v>
      </c>
    </row>
    <row r="2739" spans="1:3">
      <c r="A2739" s="22">
        <v>2009</v>
      </c>
      <c r="B2739" s="3" t="s">
        <v>772</v>
      </c>
      <c r="C2739" s="3">
        <v>5.6356275303643724</v>
      </c>
    </row>
    <row r="2740" spans="1:3">
      <c r="A2740" s="22">
        <v>2009</v>
      </c>
      <c r="B2740" s="3" t="s">
        <v>773</v>
      </c>
      <c r="C2740" s="3">
        <v>4.4498933901918978</v>
      </c>
    </row>
    <row r="2741" spans="1:3">
      <c r="A2741" s="22">
        <v>2009</v>
      </c>
      <c r="B2741" s="3" t="s">
        <v>774</v>
      </c>
      <c r="C2741" s="3">
        <v>7.1468728039353477</v>
      </c>
    </row>
    <row r="2742" spans="1:3">
      <c r="A2742" s="22">
        <v>2009</v>
      </c>
      <c r="B2742" s="3" t="s">
        <v>775</v>
      </c>
      <c r="C2742" s="3">
        <v>7.0888767720828794</v>
      </c>
    </row>
    <row r="2743" spans="1:3">
      <c r="A2743" s="22">
        <v>2009</v>
      </c>
      <c r="B2743" s="3" t="s">
        <v>776</v>
      </c>
      <c r="C2743" s="3">
        <v>5.1637931034482758</v>
      </c>
    </row>
    <row r="2744" spans="1:3">
      <c r="A2744" s="22">
        <v>2009</v>
      </c>
      <c r="B2744" s="3" t="s">
        <v>777</v>
      </c>
      <c r="C2744" s="3">
        <v>7.4898785425101213</v>
      </c>
    </row>
    <row r="2745" spans="1:3">
      <c r="A2745" s="22">
        <v>2009</v>
      </c>
      <c r="B2745" s="3" t="s">
        <v>778</v>
      </c>
      <c r="C2745" s="3">
        <v>5.6937499999999996</v>
      </c>
    </row>
    <row r="2746" spans="1:3">
      <c r="A2746" s="22">
        <v>2009</v>
      </c>
      <c r="B2746" s="3" t="s">
        <v>779</v>
      </c>
      <c r="C2746" s="3">
        <v>5.2352941176470589</v>
      </c>
    </row>
    <row r="2747" spans="1:3">
      <c r="A2747" s="22">
        <v>2009</v>
      </c>
      <c r="B2747" s="3" t="s">
        <v>780</v>
      </c>
      <c r="C2747" s="3">
        <v>3.3793103448275863</v>
      </c>
    </row>
    <row r="2748" spans="1:3">
      <c r="A2748" s="22">
        <v>2009</v>
      </c>
      <c r="B2748" s="3" t="s">
        <v>781</v>
      </c>
      <c r="C2748" s="3">
        <v>6.4937050359712227</v>
      </c>
    </row>
    <row r="2749" spans="1:3">
      <c r="A2749" s="22">
        <v>2009</v>
      </c>
      <c r="B2749" s="3" t="s">
        <v>782</v>
      </c>
      <c r="C2749" s="3">
        <v>8.1238691049085663</v>
      </c>
    </row>
    <row r="2750" spans="1:3">
      <c r="A2750" s="22">
        <v>2009</v>
      </c>
      <c r="B2750" s="3" t="s">
        <v>783</v>
      </c>
      <c r="C2750" s="3">
        <v>10.586715867158672</v>
      </c>
    </row>
    <row r="2751" spans="1:3">
      <c r="A2751" s="22">
        <v>2009</v>
      </c>
      <c r="B2751" s="3" t="s">
        <v>784</v>
      </c>
      <c r="C2751" s="3">
        <v>9.5291069269303854</v>
      </c>
    </row>
    <row r="2752" spans="1:3">
      <c r="A2752" s="22">
        <v>2009</v>
      </c>
      <c r="B2752" s="3" t="s">
        <v>785</v>
      </c>
      <c r="C2752" s="3">
        <v>5.9563437926330147</v>
      </c>
    </row>
    <row r="2753" spans="1:3">
      <c r="A2753" s="22">
        <v>2009</v>
      </c>
      <c r="B2753" s="3" t="s">
        <v>786</v>
      </c>
      <c r="C2753" s="3">
        <v>7.113294314381271</v>
      </c>
    </row>
    <row r="2754" spans="1:3">
      <c r="A2754" s="22">
        <v>2009</v>
      </c>
      <c r="B2754" s="3" t="s">
        <v>787</v>
      </c>
      <c r="C2754" s="3">
        <v>7.4506503442999232</v>
      </c>
    </row>
    <row r="2755" spans="1:3">
      <c r="A2755" s="22">
        <v>2009</v>
      </c>
      <c r="B2755" s="3" t="s">
        <v>788</v>
      </c>
      <c r="C2755" s="3">
        <v>7.028099173553719</v>
      </c>
    </row>
    <row r="2756" spans="1:3">
      <c r="A2756" s="22">
        <v>2009</v>
      </c>
      <c r="B2756" s="3" t="s">
        <v>789</v>
      </c>
      <c r="C2756" s="3">
        <v>5.2982456140350873</v>
      </c>
    </row>
    <row r="2757" spans="1:3">
      <c r="A2757" s="22">
        <v>2009</v>
      </c>
      <c r="B2757" s="3" t="s">
        <v>790</v>
      </c>
      <c r="C2757" s="3">
        <v>9.890838650865998</v>
      </c>
    </row>
    <row r="2758" spans="1:3">
      <c r="A2758" s="22">
        <v>2009</v>
      </c>
      <c r="B2758" s="3" t="s">
        <v>791</v>
      </c>
      <c r="C2758" s="3">
        <v>8.3380226651035567</v>
      </c>
    </row>
    <row r="2759" spans="1:3">
      <c r="A2759" s="22">
        <v>2009</v>
      </c>
      <c r="B2759" s="3" t="s">
        <v>792</v>
      </c>
      <c r="C2759" s="3">
        <v>9.196087139970242</v>
      </c>
    </row>
    <row r="2760" spans="1:3">
      <c r="A2760" s="22">
        <v>2009</v>
      </c>
      <c r="B2760" s="3" t="s">
        <v>793</v>
      </c>
      <c r="C2760" s="3">
        <v>10.727830188679246</v>
      </c>
    </row>
    <row r="2761" spans="1:3">
      <c r="A2761" s="22">
        <v>2009</v>
      </c>
      <c r="B2761" s="3" t="s">
        <v>794</v>
      </c>
      <c r="C2761" s="3">
        <v>9.8415516107823802</v>
      </c>
    </row>
    <row r="2762" spans="1:3">
      <c r="A2762" s="22">
        <v>2009</v>
      </c>
      <c r="B2762" s="3" t="s">
        <v>795</v>
      </c>
      <c r="C2762" s="3">
        <v>9.0234434081169645</v>
      </c>
    </row>
    <row r="2763" spans="1:3">
      <c r="A2763" s="22">
        <v>2009</v>
      </c>
      <c r="B2763" s="3" t="s">
        <v>796</v>
      </c>
      <c r="C2763" s="3">
        <v>8.8432413911255789</v>
      </c>
    </row>
    <row r="2764" spans="1:3">
      <c r="A2764" s="22">
        <v>2009</v>
      </c>
      <c r="B2764" s="3" t="s">
        <v>797</v>
      </c>
      <c r="C2764" s="3">
        <v>12.447896185607551</v>
      </c>
    </row>
    <row r="2765" spans="1:3">
      <c r="A2765" s="22">
        <v>2009</v>
      </c>
      <c r="B2765" s="3" t="s">
        <v>798</v>
      </c>
      <c r="C2765" s="3">
        <v>6.6077308518253401</v>
      </c>
    </row>
    <row r="2766" spans="1:3">
      <c r="A2766" s="22">
        <v>2009</v>
      </c>
      <c r="B2766" s="3" t="s">
        <v>799</v>
      </c>
      <c r="C2766" s="3">
        <v>7.8875582168995342</v>
      </c>
    </row>
    <row r="2767" spans="1:3">
      <c r="A2767" s="22">
        <v>2009</v>
      </c>
      <c r="B2767" s="3" t="s">
        <v>800</v>
      </c>
      <c r="C2767" s="3">
        <v>11.193734384009225</v>
      </c>
    </row>
    <row r="2768" spans="1:3">
      <c r="A2768" s="22">
        <v>2009</v>
      </c>
      <c r="B2768" s="3" t="s">
        <v>801</v>
      </c>
      <c r="C2768" s="3">
        <v>7.7545757071547419</v>
      </c>
    </row>
    <row r="2769" spans="1:3">
      <c r="A2769" s="22">
        <v>2009</v>
      </c>
      <c r="B2769" s="3" t="s">
        <v>802</v>
      </c>
      <c r="C2769" s="3">
        <v>8.359085963003265</v>
      </c>
    </row>
    <row r="2770" spans="1:3">
      <c r="A2770" s="22">
        <v>2009</v>
      </c>
      <c r="B2770" s="3" t="s">
        <v>803</v>
      </c>
      <c r="C2770" s="3">
        <v>10.963580667120491</v>
      </c>
    </row>
    <row r="2771" spans="1:3">
      <c r="A2771" s="22">
        <v>2009</v>
      </c>
      <c r="B2771" s="3" t="s">
        <v>804</v>
      </c>
      <c r="C2771" s="3">
        <v>12.013483293870035</v>
      </c>
    </row>
    <row r="2772" spans="1:3">
      <c r="A2772" s="22">
        <v>2009</v>
      </c>
      <c r="B2772" s="3" t="s">
        <v>805</v>
      </c>
      <c r="C2772" s="3">
        <v>11.304965536643691</v>
      </c>
    </row>
    <row r="2773" spans="1:3">
      <c r="A2773" s="22">
        <v>2009</v>
      </c>
      <c r="B2773" s="3" t="s">
        <v>806</v>
      </c>
      <c r="C2773" s="3">
        <v>12.502938281180086</v>
      </c>
    </row>
    <row r="2774" spans="1:3">
      <c r="A2774" s="22">
        <v>2009</v>
      </c>
      <c r="B2774" s="3" t="s">
        <v>807</v>
      </c>
      <c r="C2774" s="3">
        <v>12.590548780487804</v>
      </c>
    </row>
    <row r="2775" spans="1:3">
      <c r="A2775" s="22">
        <v>2009</v>
      </c>
      <c r="B2775" s="3" t="s">
        <v>808</v>
      </c>
      <c r="C2775" s="3">
        <v>9.9034378159757335</v>
      </c>
    </row>
    <row r="2776" spans="1:3">
      <c r="A2776" s="22">
        <v>2009</v>
      </c>
      <c r="B2776" s="3" t="s">
        <v>809</v>
      </c>
      <c r="C2776" s="3">
        <v>10.304906542056075</v>
      </c>
    </row>
    <row r="2777" spans="1:3">
      <c r="A2777" s="22">
        <v>2009</v>
      </c>
      <c r="B2777" s="3" t="s">
        <v>810</v>
      </c>
      <c r="C2777" s="3">
        <v>12.439351165127517</v>
      </c>
    </row>
    <row r="2778" spans="1:3">
      <c r="A2778" s="22">
        <v>2009</v>
      </c>
      <c r="B2778" s="3" t="s">
        <v>811</v>
      </c>
      <c r="C2778" s="3">
        <v>9.1634241245136181</v>
      </c>
    </row>
    <row r="2779" spans="1:3">
      <c r="A2779" s="22">
        <v>2009</v>
      </c>
      <c r="B2779" s="3" t="s">
        <v>812</v>
      </c>
      <c r="C2779" s="3">
        <v>6.75</v>
      </c>
    </row>
    <row r="2780" spans="1:3">
      <c r="A2780" s="22">
        <v>2009</v>
      </c>
      <c r="B2780" s="3" t="s">
        <v>813</v>
      </c>
      <c r="C2780" s="3">
        <v>10.715006803318264</v>
      </c>
    </row>
    <row r="2781" spans="1:3">
      <c r="A2781" s="22">
        <v>2009</v>
      </c>
      <c r="B2781" s="3" t="s">
        <v>814</v>
      </c>
      <c r="C2781" s="3">
        <v>11.762776243093922</v>
      </c>
    </row>
    <row r="2782" spans="1:3">
      <c r="A2782" s="22">
        <v>2009</v>
      </c>
      <c r="B2782" s="3" t="s">
        <v>815</v>
      </c>
      <c r="C2782" s="3">
        <v>7.7154471544715451</v>
      </c>
    </row>
    <row r="2783" spans="1:3">
      <c r="A2783" s="22">
        <v>2009</v>
      </c>
      <c r="B2783" s="3" t="s">
        <v>816</v>
      </c>
      <c r="C2783" s="3">
        <v>10.252557544757034</v>
      </c>
    </row>
    <row r="2784" spans="1:3">
      <c r="A2784" s="22">
        <v>2009</v>
      </c>
      <c r="B2784" s="3" t="s">
        <v>817</v>
      </c>
      <c r="C2784" s="3">
        <v>9.4769938650306749</v>
      </c>
    </row>
    <row r="2785" spans="1:3">
      <c r="A2785" s="22">
        <v>2009</v>
      </c>
      <c r="B2785" s="3" t="s">
        <v>818</v>
      </c>
      <c r="C2785" s="3">
        <v>10.429230769230768</v>
      </c>
    </row>
    <row r="2786" spans="1:3">
      <c r="A2786" s="22">
        <v>2009</v>
      </c>
      <c r="B2786" s="3" t="s">
        <v>819</v>
      </c>
      <c r="C2786" s="3">
        <v>10.940136203866432</v>
      </c>
    </row>
    <row r="2787" spans="1:3">
      <c r="A2787" s="22">
        <v>2009</v>
      </c>
      <c r="B2787" s="3" t="s">
        <v>820</v>
      </c>
      <c r="C2787" s="3">
        <v>7.8363977485928702</v>
      </c>
    </row>
    <row r="2788" spans="1:3">
      <c r="A2788" s="22">
        <v>2009</v>
      </c>
      <c r="B2788" s="3" t="s">
        <v>821</v>
      </c>
      <c r="C2788" s="3">
        <v>10.567679610542729</v>
      </c>
    </row>
    <row r="2789" spans="1:3">
      <c r="A2789" s="22">
        <v>2009</v>
      </c>
      <c r="B2789" s="3" t="s">
        <v>822</v>
      </c>
      <c r="C2789" s="3">
        <v>11.349604695735506</v>
      </c>
    </row>
    <row r="2790" spans="1:3">
      <c r="A2790" s="22">
        <v>2009</v>
      </c>
      <c r="B2790" s="3" t="s">
        <v>823</v>
      </c>
      <c r="C2790" s="3">
        <v>17.111662111044353</v>
      </c>
    </row>
    <row r="2791" spans="1:3">
      <c r="A2791" s="22">
        <v>2009</v>
      </c>
      <c r="B2791" s="3" t="s">
        <v>824</v>
      </c>
      <c r="C2791" s="3">
        <v>10.70699033490672</v>
      </c>
    </row>
    <row r="2792" spans="1:3">
      <c r="A2792" s="22">
        <v>2009</v>
      </c>
      <c r="B2792" s="3" t="s">
        <v>825</v>
      </c>
      <c r="C2792" s="3">
        <v>13.792102129911363</v>
      </c>
    </row>
    <row r="2793" spans="1:3">
      <c r="A2793" s="22">
        <v>2009</v>
      </c>
      <c r="B2793" s="3" t="s">
        <v>826</v>
      </c>
      <c r="C2793" s="3">
        <v>9.712931559266023</v>
      </c>
    </row>
    <row r="2794" spans="1:3">
      <c r="A2794" s="22">
        <v>2009</v>
      </c>
      <c r="B2794" s="3" t="s">
        <v>827</v>
      </c>
      <c r="C2794" s="3">
        <v>8.1354838709677413</v>
      </c>
    </row>
    <row r="2795" spans="1:3">
      <c r="A2795" s="22">
        <v>2009</v>
      </c>
      <c r="B2795" s="3" t="s">
        <v>828</v>
      </c>
      <c r="C2795" s="3">
        <v>8.6567281286779121</v>
      </c>
    </row>
    <row r="2796" spans="1:3">
      <c r="A2796" s="22">
        <v>2009</v>
      </c>
      <c r="B2796" s="3" t="s">
        <v>829</v>
      </c>
      <c r="C2796" s="3">
        <v>7.1540880503144653</v>
      </c>
    </row>
    <row r="2797" spans="1:3">
      <c r="A2797" s="22">
        <v>2009</v>
      </c>
      <c r="B2797" s="3" t="s">
        <v>830</v>
      </c>
      <c r="C2797" s="3">
        <v>5.3735521235521233</v>
      </c>
    </row>
    <row r="2798" spans="1:3">
      <c r="A2798" s="22">
        <v>2009</v>
      </c>
      <c r="B2798" s="3" t="s">
        <v>831</v>
      </c>
      <c r="C2798" s="3">
        <v>10.394416506086385</v>
      </c>
    </row>
    <row r="2799" spans="1:3">
      <c r="A2799" s="22">
        <v>2009</v>
      </c>
      <c r="B2799" s="3" t="s">
        <v>832</v>
      </c>
      <c r="C2799" s="3">
        <v>6.1193961573650499</v>
      </c>
    </row>
    <row r="2800" spans="1:3">
      <c r="A2800" s="22">
        <v>2009</v>
      </c>
      <c r="B2800" s="3" t="s">
        <v>833</v>
      </c>
      <c r="C2800" s="3">
        <v>18.663969265980057</v>
      </c>
    </row>
    <row r="2801" spans="1:3">
      <c r="A2801" s="22">
        <v>2009</v>
      </c>
      <c r="B2801" s="3" t="s">
        <v>834</v>
      </c>
      <c r="C2801" s="3">
        <v>7.9560779720572246</v>
      </c>
    </row>
    <row r="2802" spans="1:3">
      <c r="A2802" s="22">
        <v>2009</v>
      </c>
      <c r="B2802" s="3" t="s">
        <v>835</v>
      </c>
      <c r="C2802" s="3">
        <v>6.6706423336686305</v>
      </c>
    </row>
    <row r="2803" spans="1:3">
      <c r="A2803" s="22">
        <v>2009</v>
      </c>
      <c r="B2803" s="3" t="s">
        <v>836</v>
      </c>
      <c r="C2803" s="3">
        <v>6.1063023219080712</v>
      </c>
    </row>
    <row r="2804" spans="1:3">
      <c r="A2804" s="22">
        <v>2009</v>
      </c>
      <c r="B2804" s="3" t="s">
        <v>837</v>
      </c>
      <c r="C2804" s="3">
        <v>4.8598691384950925</v>
      </c>
    </row>
    <row r="2805" spans="1:3">
      <c r="A2805" s="22">
        <v>2009</v>
      </c>
      <c r="B2805" s="3" t="s">
        <v>838</v>
      </c>
      <c r="C2805" s="3">
        <v>5.6569235793598951</v>
      </c>
    </row>
    <row r="2806" spans="1:3">
      <c r="A2806" s="22">
        <v>2009</v>
      </c>
      <c r="B2806" s="3" t="s">
        <v>839</v>
      </c>
      <c r="C2806" s="3">
        <v>6.4172177320597603</v>
      </c>
    </row>
    <row r="2807" spans="1:3">
      <c r="A2807" s="22">
        <v>2009</v>
      </c>
      <c r="B2807" s="3" t="s">
        <v>840</v>
      </c>
      <c r="C2807" s="3">
        <v>10.323090930921316</v>
      </c>
    </row>
    <row r="2808" spans="1:3">
      <c r="A2808" s="22">
        <v>2009</v>
      </c>
      <c r="B2808" s="3" t="s">
        <v>841</v>
      </c>
      <c r="C2808" s="3">
        <v>5.6840277777777777</v>
      </c>
    </row>
    <row r="2809" spans="1:3">
      <c r="A2809" s="22">
        <v>2009</v>
      </c>
      <c r="B2809" s="3" t="s">
        <v>842</v>
      </c>
      <c r="C2809" s="3">
        <v>3.1310043668122272</v>
      </c>
    </row>
    <row r="2810" spans="1:3">
      <c r="A2810" s="22">
        <v>2009</v>
      </c>
      <c r="B2810" s="3" t="s">
        <v>843</v>
      </c>
      <c r="C2810" s="3">
        <v>4.647849462365591</v>
      </c>
    </row>
    <row r="2811" spans="1:3">
      <c r="A2811" s="22">
        <v>2009</v>
      </c>
      <c r="B2811" s="3" t="s">
        <v>844</v>
      </c>
      <c r="C2811" s="3">
        <v>10.310634200027515</v>
      </c>
    </row>
    <row r="2812" spans="1:3">
      <c r="A2812" s="22">
        <v>2009</v>
      </c>
      <c r="B2812" s="3" t="s">
        <v>845</v>
      </c>
      <c r="C2812" s="3">
        <v>4.4337811900191939</v>
      </c>
    </row>
    <row r="2813" spans="1:3">
      <c r="A2813" s="22">
        <v>2009</v>
      </c>
      <c r="B2813" s="3" t="s">
        <v>846</v>
      </c>
      <c r="C2813" s="3">
        <v>4.6597633136094672</v>
      </c>
    </row>
    <row r="2814" spans="1:3">
      <c r="A2814" s="22">
        <v>2009</v>
      </c>
      <c r="B2814" s="3" t="s">
        <v>847</v>
      </c>
      <c r="C2814" s="3">
        <v>5.5624227441285541</v>
      </c>
    </row>
    <row r="2815" spans="1:3">
      <c r="A2815" s="22">
        <v>2009</v>
      </c>
      <c r="B2815" s="3" t="s">
        <v>848</v>
      </c>
      <c r="C2815" s="3">
        <v>8.2326724284019654</v>
      </c>
    </row>
    <row r="2816" spans="1:3">
      <c r="A2816" s="22">
        <v>2009</v>
      </c>
      <c r="B2816" s="3" t="s">
        <v>849</v>
      </c>
      <c r="C2816" s="3">
        <v>7.3806505421184321</v>
      </c>
    </row>
    <row r="2817" spans="1:3">
      <c r="A2817" s="22">
        <v>2009</v>
      </c>
      <c r="B2817" s="3" t="s">
        <v>850</v>
      </c>
      <c r="C2817" s="3">
        <v>4.8328877005347595</v>
      </c>
    </row>
    <row r="2818" spans="1:3">
      <c r="A2818" s="22">
        <v>2009</v>
      </c>
      <c r="B2818" s="3" t="s">
        <v>851</v>
      </c>
      <c r="C2818" s="3">
        <v>10.663565248311011</v>
      </c>
    </row>
    <row r="2819" spans="1:3">
      <c r="A2819" s="22">
        <v>2009</v>
      </c>
      <c r="B2819" s="3" t="s">
        <v>852</v>
      </c>
      <c r="C2819" s="3">
        <v>5.186687069625096</v>
      </c>
    </row>
    <row r="2820" spans="1:3">
      <c r="A2820" s="22">
        <v>2009</v>
      </c>
      <c r="B2820" s="3" t="s">
        <v>853</v>
      </c>
      <c r="C2820" s="3">
        <v>12.447846131681313</v>
      </c>
    </row>
    <row r="2821" spans="1:3">
      <c r="A2821" s="22">
        <v>2009</v>
      </c>
      <c r="B2821" s="3" t="s">
        <v>854</v>
      </c>
      <c r="C2821" s="3">
        <v>4.8539823008849554</v>
      </c>
    </row>
    <row r="2822" spans="1:3">
      <c r="A2822" s="22">
        <v>2009</v>
      </c>
      <c r="B2822" s="3" t="s">
        <v>855</v>
      </c>
      <c r="C2822" s="3">
        <v>10.286417726713172</v>
      </c>
    </row>
    <row r="2823" spans="1:3">
      <c r="A2823" s="22">
        <v>2009</v>
      </c>
      <c r="B2823" s="3" t="s">
        <v>856</v>
      </c>
      <c r="C2823" s="3">
        <v>6.9969859343603487</v>
      </c>
    </row>
    <row r="2824" spans="1:3">
      <c r="A2824" s="22">
        <v>2009</v>
      </c>
      <c r="B2824" s="3" t="s">
        <v>857</v>
      </c>
      <c r="C2824" s="3">
        <v>10.291891891891892</v>
      </c>
    </row>
    <row r="2825" spans="1:3">
      <c r="A2825" s="22">
        <v>2009</v>
      </c>
      <c r="B2825" s="3" t="s">
        <v>858</v>
      </c>
      <c r="C2825" s="3">
        <v>8.9722742600224805</v>
      </c>
    </row>
    <row r="2826" spans="1:3">
      <c r="A2826" s="22">
        <v>2009</v>
      </c>
      <c r="B2826" s="3" t="s">
        <v>859</v>
      </c>
      <c r="C2826" s="3">
        <v>5.4630021141649046</v>
      </c>
    </row>
    <row r="2827" spans="1:3">
      <c r="A2827" s="22">
        <v>2009</v>
      </c>
      <c r="B2827" s="3" t="s">
        <v>860</v>
      </c>
      <c r="C2827" s="3">
        <v>10.396797394490433</v>
      </c>
    </row>
    <row r="2828" spans="1:3">
      <c r="A2828" s="22">
        <v>2009</v>
      </c>
      <c r="B2828" s="3" t="s">
        <v>861</v>
      </c>
      <c r="C2828" s="3">
        <v>4.734076433121019</v>
      </c>
    </row>
    <row r="2829" spans="1:3">
      <c r="A2829" s="22">
        <v>2009</v>
      </c>
      <c r="B2829" s="3" t="s">
        <v>862</v>
      </c>
      <c r="C2829" s="3">
        <v>5.2183235867446394</v>
      </c>
    </row>
    <row r="2830" spans="1:3">
      <c r="A2830" s="22">
        <v>2009</v>
      </c>
      <c r="B2830" s="3" t="s">
        <v>863</v>
      </c>
      <c r="C2830" s="3">
        <v>8.5041617122473241</v>
      </c>
    </row>
    <row r="2831" spans="1:3">
      <c r="A2831" s="22">
        <v>2009</v>
      </c>
      <c r="B2831" s="3" t="s">
        <v>864</v>
      </c>
      <c r="C2831" s="3">
        <v>11.04370800068922</v>
      </c>
    </row>
    <row r="2832" spans="1:3">
      <c r="A2832" s="22">
        <v>2009</v>
      </c>
      <c r="B2832" s="3" t="s">
        <v>865</v>
      </c>
      <c r="C2832" s="3">
        <v>7.1295546558704457</v>
      </c>
    </row>
    <row r="2833" spans="1:3">
      <c r="A2833" s="22">
        <v>2009</v>
      </c>
      <c r="B2833" s="3" t="s">
        <v>866</v>
      </c>
      <c r="C2833" s="3">
        <v>7.2534153005464477</v>
      </c>
    </row>
    <row r="2834" spans="1:3">
      <c r="A2834" s="22">
        <v>2009</v>
      </c>
      <c r="B2834" s="3" t="s">
        <v>867</v>
      </c>
      <c r="C2834" s="3">
        <v>6.0910316925151715</v>
      </c>
    </row>
    <row r="2835" spans="1:3">
      <c r="A2835" s="22">
        <v>2009</v>
      </c>
      <c r="B2835" s="3" t="s">
        <v>868</v>
      </c>
      <c r="C2835" s="3">
        <v>11.480266476126429</v>
      </c>
    </row>
    <row r="2836" spans="1:3">
      <c r="A2836" s="22">
        <v>2009</v>
      </c>
      <c r="B2836" s="3" t="s">
        <v>869</v>
      </c>
      <c r="C2836" s="3">
        <v>6.1161512027491405</v>
      </c>
    </row>
    <row r="2837" spans="1:3">
      <c r="A2837" s="22">
        <v>2009</v>
      </c>
      <c r="B2837" s="3" t="s">
        <v>870</v>
      </c>
      <c r="C2837" s="3">
        <v>7.7514124293785311</v>
      </c>
    </row>
    <row r="2838" spans="1:3">
      <c r="A2838" s="22">
        <v>2009</v>
      </c>
      <c r="B2838" s="3" t="s">
        <v>871</v>
      </c>
      <c r="C2838" s="3">
        <v>12.610641500694767</v>
      </c>
    </row>
    <row r="2839" spans="1:3">
      <c r="A2839" s="22">
        <v>2009</v>
      </c>
      <c r="B2839" s="3" t="s">
        <v>872</v>
      </c>
      <c r="C2839" s="3">
        <v>11.358244111349036</v>
      </c>
    </row>
    <row r="2840" spans="1:3">
      <c r="A2840" s="22">
        <v>2009</v>
      </c>
      <c r="B2840" s="3" t="s">
        <v>873</v>
      </c>
      <c r="C2840" s="3">
        <v>16.660194174757283</v>
      </c>
    </row>
    <row r="2841" spans="1:3">
      <c r="A2841" s="22">
        <v>2009</v>
      </c>
      <c r="B2841" s="3" t="s">
        <v>874</v>
      </c>
      <c r="C2841" s="3">
        <v>15.815239072206076</v>
      </c>
    </row>
    <row r="2842" spans="1:3">
      <c r="A2842" s="22">
        <v>2009</v>
      </c>
      <c r="B2842" s="3" t="s">
        <v>875</v>
      </c>
      <c r="C2842" s="3">
        <v>9.4834123222748818</v>
      </c>
    </row>
    <row r="2843" spans="1:3">
      <c r="A2843" s="22">
        <v>2009</v>
      </c>
      <c r="B2843" s="3" t="s">
        <v>876</v>
      </c>
      <c r="C2843" s="3">
        <v>14.4162976085031</v>
      </c>
    </row>
    <row r="2844" spans="1:3">
      <c r="A2844" s="22">
        <v>2009</v>
      </c>
      <c r="B2844" s="3" t="s">
        <v>877</v>
      </c>
      <c r="C2844" s="3">
        <v>11.846153846153847</v>
      </c>
    </row>
    <row r="2845" spans="1:3">
      <c r="A2845" s="22">
        <v>2009</v>
      </c>
      <c r="B2845" s="3" t="s">
        <v>878</v>
      </c>
      <c r="C2845" s="3">
        <v>11.382051282051282</v>
      </c>
    </row>
    <row r="2846" spans="1:3">
      <c r="A2846" s="22">
        <v>2009</v>
      </c>
      <c r="B2846" s="3" t="s">
        <v>879</v>
      </c>
      <c r="C2846" s="3">
        <v>11.37847469707769</v>
      </c>
    </row>
    <row r="2847" spans="1:3">
      <c r="A2847" s="22">
        <v>2009</v>
      </c>
      <c r="B2847" s="3" t="s">
        <v>880</v>
      </c>
      <c r="C2847" s="3">
        <v>14.47131341868184</v>
      </c>
    </row>
    <row r="2848" spans="1:3">
      <c r="A2848" s="22">
        <v>2009</v>
      </c>
      <c r="B2848" s="3" t="s">
        <v>881</v>
      </c>
      <c r="C2848" s="3">
        <v>11.14054054054054</v>
      </c>
    </row>
    <row r="2849" spans="1:3">
      <c r="A2849" s="22">
        <v>2009</v>
      </c>
      <c r="B2849" s="3" t="s">
        <v>882</v>
      </c>
      <c r="C2849" s="3">
        <v>12.284210526315789</v>
      </c>
    </row>
    <row r="2850" spans="1:3">
      <c r="A2850" s="22">
        <v>2009</v>
      </c>
      <c r="B2850" s="3" t="s">
        <v>883</v>
      </c>
      <c r="C2850" s="3">
        <v>17.519103246202484</v>
      </c>
    </row>
    <row r="2851" spans="1:3">
      <c r="A2851" s="22">
        <v>2009</v>
      </c>
      <c r="B2851" s="3" t="s">
        <v>884</v>
      </c>
      <c r="C2851" s="3">
        <v>11.753424657534246</v>
      </c>
    </row>
    <row r="2852" spans="1:3">
      <c r="A2852" s="22">
        <v>2009</v>
      </c>
      <c r="B2852" s="3" t="s">
        <v>885</v>
      </c>
      <c r="C2852" s="3">
        <v>12.038217223784233</v>
      </c>
    </row>
    <row r="2853" spans="1:3">
      <c r="A2853" s="22">
        <v>2009</v>
      </c>
      <c r="B2853" s="3" t="s">
        <v>886</v>
      </c>
      <c r="C2853" s="3">
        <v>11.372400756143668</v>
      </c>
    </row>
    <row r="2854" spans="1:3">
      <c r="A2854" s="22">
        <v>2009</v>
      </c>
      <c r="B2854" s="3" t="s">
        <v>887</v>
      </c>
      <c r="C2854" s="3">
        <v>10.005714285714285</v>
      </c>
    </row>
    <row r="2855" spans="1:3">
      <c r="A2855" s="22">
        <v>2009</v>
      </c>
      <c r="B2855" s="3" t="s">
        <v>888</v>
      </c>
      <c r="C2855" s="3">
        <v>9.4821092278719394</v>
      </c>
    </row>
    <row r="2856" spans="1:3">
      <c r="A2856" s="22">
        <v>2009</v>
      </c>
      <c r="B2856" s="3" t="s">
        <v>889</v>
      </c>
      <c r="C2856" s="3">
        <v>12.386782231852655</v>
      </c>
    </row>
    <row r="2857" spans="1:3">
      <c r="A2857" s="22">
        <v>2009</v>
      </c>
      <c r="B2857" s="3" t="s">
        <v>890</v>
      </c>
      <c r="C2857" s="3">
        <v>12.41704857928506</v>
      </c>
    </row>
    <row r="2858" spans="1:3">
      <c r="A2858" s="22">
        <v>2009</v>
      </c>
      <c r="B2858" s="3" t="s">
        <v>891</v>
      </c>
      <c r="C2858" s="3">
        <v>13.878326996197719</v>
      </c>
    </row>
    <row r="2859" spans="1:3">
      <c r="A2859" s="22">
        <v>2009</v>
      </c>
      <c r="B2859" s="3" t="s">
        <v>892</v>
      </c>
      <c r="C2859" s="3">
        <v>10.619240097008893</v>
      </c>
    </row>
    <row r="2860" spans="1:3">
      <c r="A2860" s="22">
        <v>2009</v>
      </c>
      <c r="B2860" s="3" t="s">
        <v>893</v>
      </c>
      <c r="C2860" s="3">
        <v>11.70754716981132</v>
      </c>
    </row>
    <row r="2861" spans="1:3">
      <c r="A2861" s="22">
        <v>2009</v>
      </c>
      <c r="B2861" s="3" t="s">
        <v>894</v>
      </c>
      <c r="C2861" s="3">
        <v>10.142024013722127</v>
      </c>
    </row>
    <row r="2862" spans="1:3">
      <c r="A2862" s="22">
        <v>2009</v>
      </c>
      <c r="B2862" s="3" t="s">
        <v>895</v>
      </c>
      <c r="C2862" s="3">
        <v>11.073970037453183</v>
      </c>
    </row>
    <row r="2863" spans="1:3">
      <c r="A2863" s="22">
        <v>2009</v>
      </c>
      <c r="B2863" s="3" t="s">
        <v>896</v>
      </c>
      <c r="C2863" s="3">
        <v>11.428571428571429</v>
      </c>
    </row>
    <row r="2864" spans="1:3">
      <c r="A2864" s="22">
        <v>2009</v>
      </c>
      <c r="B2864" s="3" t="s">
        <v>897</v>
      </c>
      <c r="C2864" s="3">
        <v>13.087378640776699</v>
      </c>
    </row>
    <row r="2865" spans="1:3">
      <c r="A2865" s="22">
        <v>2009</v>
      </c>
      <c r="B2865" s="3" t="s">
        <v>898</v>
      </c>
      <c r="C2865" s="3">
        <v>7.2276119402985071</v>
      </c>
    </row>
    <row r="2866" spans="1:3">
      <c r="A2866" s="22">
        <v>2009</v>
      </c>
      <c r="B2866" s="3" t="s">
        <v>899</v>
      </c>
      <c r="C2866" s="3">
        <v>10.389755011135858</v>
      </c>
    </row>
    <row r="2867" spans="1:3">
      <c r="A2867" s="22">
        <v>2009</v>
      </c>
      <c r="B2867" s="3" t="s">
        <v>900</v>
      </c>
      <c r="C2867" s="3">
        <v>8.4598930481283414</v>
      </c>
    </row>
    <row r="2868" spans="1:3">
      <c r="A2868" s="22">
        <v>2009</v>
      </c>
      <c r="B2868" s="3" t="s">
        <v>901</v>
      </c>
      <c r="C2868" s="3">
        <v>10.465189873417721</v>
      </c>
    </row>
    <row r="2869" spans="1:3">
      <c r="A2869" s="22">
        <v>2009</v>
      </c>
      <c r="B2869" s="3" t="s">
        <v>902</v>
      </c>
      <c r="C2869" s="3">
        <v>10.316810344827585</v>
      </c>
    </row>
    <row r="2870" spans="1:3">
      <c r="A2870" s="22">
        <v>2009</v>
      </c>
      <c r="B2870" s="3" t="s">
        <v>903</v>
      </c>
      <c r="C2870" s="3">
        <v>11.77156626506024</v>
      </c>
    </row>
    <row r="2871" spans="1:3">
      <c r="A2871" s="22">
        <v>2009</v>
      </c>
      <c r="B2871" s="3" t="s">
        <v>904</v>
      </c>
      <c r="C2871" s="3">
        <v>11.774662731871839</v>
      </c>
    </row>
    <row r="2872" spans="1:3">
      <c r="A2872" s="22">
        <v>2009</v>
      </c>
      <c r="B2872" s="3" t="s">
        <v>905</v>
      </c>
      <c r="C2872" s="3">
        <v>9.5289317507418403</v>
      </c>
    </row>
    <row r="2873" spans="1:3">
      <c r="A2873" s="22">
        <v>2009</v>
      </c>
      <c r="B2873" s="3" t="s">
        <v>906</v>
      </c>
      <c r="C2873" s="3">
        <v>8.7696078431372548</v>
      </c>
    </row>
    <row r="2874" spans="1:3">
      <c r="A2874" s="22">
        <v>2009</v>
      </c>
      <c r="B2874" s="3" t="s">
        <v>907</v>
      </c>
      <c r="C2874" s="3">
        <v>11.864583333333334</v>
      </c>
    </row>
    <row r="2875" spans="1:3">
      <c r="A2875" s="22">
        <v>2009</v>
      </c>
      <c r="B2875" s="3" t="s">
        <v>908</v>
      </c>
      <c r="C2875" s="3">
        <v>10.042300194931775</v>
      </c>
    </row>
    <row r="2876" spans="1:3">
      <c r="A2876" s="22">
        <v>2009</v>
      </c>
      <c r="B2876" s="3" t="s">
        <v>909</v>
      </c>
      <c r="C2876" s="3">
        <v>8.7352024922118385</v>
      </c>
    </row>
    <row r="2877" spans="1:3">
      <c r="A2877" s="22">
        <v>2009</v>
      </c>
      <c r="B2877" s="3" t="s">
        <v>910</v>
      </c>
      <c r="C2877" s="3">
        <v>7.830985915492958</v>
      </c>
    </row>
    <row r="2878" spans="1:3">
      <c r="A2878" s="22">
        <v>2009</v>
      </c>
      <c r="B2878" s="3" t="s">
        <v>911</v>
      </c>
      <c r="C2878" s="3">
        <v>8.0996339975599838</v>
      </c>
    </row>
    <row r="2879" spans="1:3">
      <c r="A2879" s="22">
        <v>2009</v>
      </c>
      <c r="B2879" s="3" t="s">
        <v>912</v>
      </c>
      <c r="C2879" s="3">
        <v>5.1000490436488475</v>
      </c>
    </row>
    <row r="2880" spans="1:3">
      <c r="A2880" s="22">
        <v>2009</v>
      </c>
      <c r="B2880" s="3" t="s">
        <v>913</v>
      </c>
      <c r="C2880" s="3">
        <v>3.6976744186046511</v>
      </c>
    </row>
    <row r="2881" spans="1:3">
      <c r="A2881" s="22">
        <v>2009</v>
      </c>
      <c r="B2881" s="3" t="s">
        <v>914</v>
      </c>
      <c r="C2881" s="3">
        <v>15.683229813664596</v>
      </c>
    </row>
    <row r="2882" spans="1:3">
      <c r="A2882" s="22">
        <v>2009</v>
      </c>
      <c r="B2882" s="3" t="s">
        <v>915</v>
      </c>
      <c r="C2882" s="3">
        <v>14.715736040609137</v>
      </c>
    </row>
    <row r="2883" spans="1:3">
      <c r="A2883" s="22">
        <v>2009</v>
      </c>
      <c r="B2883" s="3" t="s">
        <v>916</v>
      </c>
      <c r="C2883" s="3">
        <v>13.482617586912065</v>
      </c>
    </row>
    <row r="2884" spans="1:3">
      <c r="A2884" s="22">
        <v>2009</v>
      </c>
      <c r="B2884" s="3" t="s">
        <v>917</v>
      </c>
      <c r="C2884" s="3">
        <v>15.148105625717566</v>
      </c>
    </row>
    <row r="2885" spans="1:3">
      <c r="A2885" s="22">
        <v>2009</v>
      </c>
      <c r="B2885" s="3" t="s">
        <v>918</v>
      </c>
      <c r="C2885" s="3">
        <v>14.762195121951219</v>
      </c>
    </row>
    <row r="2886" spans="1:3">
      <c r="A2886" s="22">
        <v>2009</v>
      </c>
      <c r="B2886" s="3" t="s">
        <v>919</v>
      </c>
      <c r="C2886" s="3">
        <v>12.89247311827957</v>
      </c>
    </row>
    <row r="2887" spans="1:3">
      <c r="A2887" s="22">
        <v>2009</v>
      </c>
      <c r="B2887" s="3" t="s">
        <v>920</v>
      </c>
      <c r="C2887" s="3">
        <v>17.168316831683168</v>
      </c>
    </row>
    <row r="2888" spans="1:3">
      <c r="A2888" s="22">
        <v>2009</v>
      </c>
      <c r="B2888" s="3" t="s">
        <v>921</v>
      </c>
      <c r="C2888" s="3">
        <v>20.706942236354003</v>
      </c>
    </row>
    <row r="2889" spans="1:3">
      <c r="A2889" s="22">
        <v>2009</v>
      </c>
      <c r="B2889" s="3" t="s">
        <v>922</v>
      </c>
      <c r="C2889" s="3">
        <v>15.701799485861182</v>
      </c>
    </row>
    <row r="2890" spans="1:3">
      <c r="A2890" s="22">
        <v>2009</v>
      </c>
      <c r="B2890" s="3" t="s">
        <v>923</v>
      </c>
      <c r="C2890" s="3">
        <v>15.397540983606557</v>
      </c>
    </row>
    <row r="2891" spans="1:3">
      <c r="A2891" s="22">
        <v>2009</v>
      </c>
      <c r="B2891" s="3" t="s">
        <v>924</v>
      </c>
      <c r="C2891" s="3">
        <v>17.796657381615599</v>
      </c>
    </row>
    <row r="2892" spans="1:3">
      <c r="A2892" s="22">
        <v>2009</v>
      </c>
      <c r="B2892" s="3" t="s">
        <v>925</v>
      </c>
      <c r="C2892" s="3">
        <v>11.901960784313726</v>
      </c>
    </row>
    <row r="2893" spans="1:3">
      <c r="A2893" s="22">
        <v>2009</v>
      </c>
      <c r="B2893" s="3" t="s">
        <v>926</v>
      </c>
      <c r="C2893" s="3">
        <v>15.932716568544995</v>
      </c>
    </row>
    <row r="2894" spans="1:3">
      <c r="A2894" s="22">
        <v>2009</v>
      </c>
      <c r="B2894" s="3" t="s">
        <v>927</v>
      </c>
      <c r="C2894" s="3">
        <v>15.718446601941748</v>
      </c>
    </row>
    <row r="2895" spans="1:3">
      <c r="A2895" s="22">
        <v>2009</v>
      </c>
      <c r="B2895" s="3" t="s">
        <v>928</v>
      </c>
      <c r="C2895" s="3">
        <v>12.32542372881356</v>
      </c>
    </row>
    <row r="2896" spans="1:3">
      <c r="A2896" s="22">
        <v>2009</v>
      </c>
      <c r="B2896" s="3" t="s">
        <v>929</v>
      </c>
      <c r="C2896" s="3">
        <v>13.791366906474821</v>
      </c>
    </row>
    <row r="2897" spans="1:3">
      <c r="A2897" s="22">
        <v>2009</v>
      </c>
      <c r="B2897" s="3" t="s">
        <v>930</v>
      </c>
      <c r="C2897" s="3">
        <v>16.974084003574621</v>
      </c>
    </row>
    <row r="2898" spans="1:3">
      <c r="A2898" s="22">
        <v>2009</v>
      </c>
      <c r="B2898" s="3" t="s">
        <v>931</v>
      </c>
      <c r="C2898" s="3">
        <v>13.389240506329115</v>
      </c>
    </row>
    <row r="2899" spans="1:3">
      <c r="A2899" s="22">
        <v>2009</v>
      </c>
      <c r="B2899" s="3" t="s">
        <v>932</v>
      </c>
      <c r="C2899" s="3">
        <v>18.604554079696396</v>
      </c>
    </row>
    <row r="2900" spans="1:3">
      <c r="A2900" s="22">
        <v>2009</v>
      </c>
      <c r="B2900" s="3" t="s">
        <v>933</v>
      </c>
      <c r="C2900" s="3">
        <v>12.707898658718332</v>
      </c>
    </row>
    <row r="2901" spans="1:3">
      <c r="A2901" s="22">
        <v>2009</v>
      </c>
      <c r="B2901" s="3" t="s">
        <v>934</v>
      </c>
      <c r="C2901" s="3">
        <v>15.088108108108107</v>
      </c>
    </row>
    <row r="2902" spans="1:3">
      <c r="A2902" s="22">
        <v>2009</v>
      </c>
      <c r="B2902" s="3" t="s">
        <v>935</v>
      </c>
      <c r="C2902" s="3">
        <v>14.966605672461116</v>
      </c>
    </row>
    <row r="2903" spans="1:3">
      <c r="A2903" s="22">
        <v>2009</v>
      </c>
      <c r="B2903" s="3" t="s">
        <v>936</v>
      </c>
      <c r="C2903" s="3">
        <v>14.337142857142856</v>
      </c>
    </row>
    <row r="2904" spans="1:3">
      <c r="A2904" s="22">
        <v>2009</v>
      </c>
      <c r="B2904" s="3" t="s">
        <v>937</v>
      </c>
      <c r="C2904" s="3">
        <v>11.458515283842795</v>
      </c>
    </row>
    <row r="2905" spans="1:3">
      <c r="A2905" s="22">
        <v>2009</v>
      </c>
      <c r="B2905" s="3" t="s">
        <v>938</v>
      </c>
      <c r="C2905" s="3">
        <v>13.792990654205607</v>
      </c>
    </row>
    <row r="2906" spans="1:3">
      <c r="A2906" s="22">
        <v>2009</v>
      </c>
      <c r="B2906" s="3" t="s">
        <v>939</v>
      </c>
      <c r="C2906" s="3">
        <v>7.7894736842105265</v>
      </c>
    </row>
    <row r="2907" spans="1:3">
      <c r="A2907" s="22">
        <v>2009</v>
      </c>
      <c r="B2907" s="3" t="s">
        <v>940</v>
      </c>
      <c r="C2907" s="3">
        <v>18.188524590163933</v>
      </c>
    </row>
    <row r="2908" spans="1:3">
      <c r="A2908" s="22">
        <v>2009</v>
      </c>
      <c r="B2908" s="3" t="s">
        <v>941</v>
      </c>
      <c r="C2908" s="3">
        <v>12.171589310829818</v>
      </c>
    </row>
    <row r="2909" spans="1:3">
      <c r="A2909" s="22">
        <v>2009</v>
      </c>
      <c r="B2909" s="3" t="s">
        <v>942</v>
      </c>
      <c r="C2909" s="3">
        <v>15.608448415922014</v>
      </c>
    </row>
    <row r="2910" spans="1:3">
      <c r="A2910" s="22">
        <v>2009</v>
      </c>
      <c r="B2910" s="3" t="s">
        <v>943</v>
      </c>
      <c r="C2910" s="3">
        <v>17.688007710312544</v>
      </c>
    </row>
    <row r="2911" spans="1:3">
      <c r="A2911" s="22">
        <v>2009</v>
      </c>
      <c r="B2911" s="3" t="s">
        <v>944</v>
      </c>
      <c r="C2911" s="3">
        <v>14.242627345844504</v>
      </c>
    </row>
    <row r="2912" spans="1:3">
      <c r="A2912" s="22">
        <v>2009</v>
      </c>
      <c r="B2912" s="3" t="s">
        <v>945</v>
      </c>
      <c r="C2912" s="3">
        <v>10.359281437125748</v>
      </c>
    </row>
    <row r="2913" spans="1:3">
      <c r="A2913" s="22">
        <v>2009</v>
      </c>
      <c r="B2913" s="3" t="s">
        <v>946</v>
      </c>
      <c r="C2913" s="3">
        <v>18.115942028985508</v>
      </c>
    </row>
    <row r="2914" spans="1:3">
      <c r="A2914" s="22">
        <v>2009</v>
      </c>
      <c r="B2914" s="3" t="s">
        <v>947</v>
      </c>
      <c r="C2914" s="3">
        <v>9.625</v>
      </c>
    </row>
    <row r="2915" spans="1:3">
      <c r="A2915" s="22">
        <v>2009</v>
      </c>
      <c r="B2915" s="3" t="s">
        <v>948</v>
      </c>
      <c r="C2915" s="3">
        <v>15.32</v>
      </c>
    </row>
    <row r="2916" spans="1:3">
      <c r="A2916" s="22">
        <v>2009</v>
      </c>
      <c r="B2916" s="3" t="s">
        <v>949</v>
      </c>
      <c r="C2916" s="3">
        <v>11.498051104374188</v>
      </c>
    </row>
    <row r="2917" spans="1:3">
      <c r="A2917" s="22">
        <v>2009</v>
      </c>
      <c r="B2917" s="3" t="s">
        <v>950</v>
      </c>
      <c r="C2917" s="3">
        <v>16.942445054945054</v>
      </c>
    </row>
    <row r="2918" spans="1:3">
      <c r="A2918" s="22">
        <v>2009</v>
      </c>
      <c r="B2918" s="3" t="s">
        <v>951</v>
      </c>
      <c r="C2918" s="3">
        <v>12.408602150537634</v>
      </c>
    </row>
    <row r="2919" spans="1:3">
      <c r="A2919" s="22">
        <v>2009</v>
      </c>
      <c r="B2919" s="3" t="s">
        <v>952</v>
      </c>
      <c r="C2919" s="3">
        <v>20.008673818762841</v>
      </c>
    </row>
    <row r="2920" spans="1:3">
      <c r="A2920" s="22">
        <v>2009</v>
      </c>
      <c r="B2920" s="3" t="s">
        <v>953</v>
      </c>
      <c r="C2920" s="3">
        <v>14.836651053864168</v>
      </c>
    </row>
    <row r="2921" spans="1:3">
      <c r="A2921" s="22">
        <v>2009</v>
      </c>
      <c r="B2921" s="3" t="s">
        <v>954</v>
      </c>
      <c r="C2921" s="3">
        <v>13.907692307692308</v>
      </c>
    </row>
    <row r="2922" spans="1:3">
      <c r="A2922" s="22">
        <v>2009</v>
      </c>
      <c r="B2922" s="3" t="s">
        <v>955</v>
      </c>
      <c r="C2922" s="3">
        <v>17.51075599262446</v>
      </c>
    </row>
    <row r="2923" spans="1:3">
      <c r="A2923" s="22">
        <v>2009</v>
      </c>
      <c r="B2923" s="3" t="s">
        <v>956</v>
      </c>
      <c r="C2923" s="3">
        <v>19.809917355371901</v>
      </c>
    </row>
    <row r="2924" spans="1:3">
      <c r="A2924" s="22">
        <v>2009</v>
      </c>
      <c r="B2924" s="3" t="s">
        <v>957</v>
      </c>
      <c r="C2924" s="3">
        <v>17.070588235294117</v>
      </c>
    </row>
    <row r="2925" spans="1:3">
      <c r="A2925" s="22">
        <v>2009</v>
      </c>
      <c r="B2925" s="3" t="s">
        <v>958</v>
      </c>
      <c r="C2925" s="3">
        <v>19.2195791399817</v>
      </c>
    </row>
    <row r="2926" spans="1:3">
      <c r="A2926" s="22">
        <v>2009</v>
      </c>
      <c r="B2926" s="3" t="s">
        <v>959</v>
      </c>
      <c r="C2926" s="3">
        <v>17.777003484320556</v>
      </c>
    </row>
    <row r="2927" spans="1:3">
      <c r="A2927" s="22">
        <v>2009</v>
      </c>
      <c r="B2927" s="3" t="s">
        <v>960</v>
      </c>
      <c r="C2927" s="3">
        <v>16.628482972136222</v>
      </c>
    </row>
    <row r="2928" spans="1:3">
      <c r="A2928" s="22">
        <v>2009</v>
      </c>
      <c r="B2928" s="3" t="s">
        <v>961</v>
      </c>
      <c r="C2928" s="3">
        <v>13.352617079889807</v>
      </c>
    </row>
    <row r="2929" spans="1:3">
      <c r="A2929" s="22">
        <v>2009</v>
      </c>
      <c r="B2929" s="3" t="s">
        <v>962</v>
      </c>
      <c r="C2929" s="3">
        <v>21.702871410736581</v>
      </c>
    </row>
    <row r="2930" spans="1:3">
      <c r="A2930" s="22">
        <v>2009</v>
      </c>
      <c r="B2930" s="3" t="s">
        <v>963</v>
      </c>
      <c r="C2930" s="3">
        <v>8.5384615384615383</v>
      </c>
    </row>
    <row r="2931" spans="1:3">
      <c r="A2931" s="22">
        <v>2009</v>
      </c>
      <c r="B2931" s="3" t="s">
        <v>964</v>
      </c>
      <c r="C2931" s="3">
        <v>12.980609418282549</v>
      </c>
    </row>
    <row r="2932" spans="1:3">
      <c r="A2932" s="22">
        <v>2009</v>
      </c>
      <c r="B2932" s="3" t="s">
        <v>965</v>
      </c>
      <c r="C2932" s="3">
        <v>14.992947813822285</v>
      </c>
    </row>
    <row r="2933" spans="1:3">
      <c r="A2933" s="22">
        <v>2009</v>
      </c>
      <c r="B2933" s="3" t="s">
        <v>966</v>
      </c>
      <c r="C2933" s="3">
        <v>14.156716417910447</v>
      </c>
    </row>
    <row r="2934" spans="1:3">
      <c r="A2934" s="22">
        <v>2009</v>
      </c>
      <c r="B2934" s="3" t="s">
        <v>967</v>
      </c>
      <c r="C2934" s="3">
        <v>17.044160371876817</v>
      </c>
    </row>
    <row r="2935" spans="1:3">
      <c r="A2935" s="22">
        <v>2009</v>
      </c>
      <c r="B2935" s="3" t="s">
        <v>968</v>
      </c>
      <c r="C2935" s="3">
        <v>9.57556270096463</v>
      </c>
    </row>
    <row r="2936" spans="1:3">
      <c r="A2936" s="22">
        <v>2009</v>
      </c>
      <c r="B2936" s="3" t="s">
        <v>969</v>
      </c>
      <c r="C2936" s="3">
        <v>15.525146198830409</v>
      </c>
    </row>
    <row r="2937" spans="1:3">
      <c r="A2937" s="22">
        <v>2009</v>
      </c>
      <c r="B2937" s="3" t="s">
        <v>970</v>
      </c>
      <c r="C2937" s="3">
        <v>15.835955056179776</v>
      </c>
    </row>
    <row r="2938" spans="1:3">
      <c r="A2938" s="22">
        <v>2009</v>
      </c>
      <c r="B2938" s="3" t="s">
        <v>971</v>
      </c>
      <c r="C2938" s="3">
        <v>16.673649393605292</v>
      </c>
    </row>
    <row r="2939" spans="1:3">
      <c r="A2939" s="22">
        <v>2009</v>
      </c>
      <c r="B2939" s="3" t="s">
        <v>972</v>
      </c>
      <c r="C2939" s="3">
        <v>15.11948051948052</v>
      </c>
    </row>
    <row r="2940" spans="1:3">
      <c r="A2940" s="22">
        <v>2009</v>
      </c>
      <c r="B2940" s="3" t="s">
        <v>973</v>
      </c>
      <c r="C2940" s="3">
        <v>14.738636363636363</v>
      </c>
    </row>
    <row r="2941" spans="1:3">
      <c r="A2941" s="22">
        <v>2009</v>
      </c>
      <c r="B2941" s="3" t="s">
        <v>974</v>
      </c>
      <c r="C2941" s="3">
        <v>13.969230769230769</v>
      </c>
    </row>
    <row r="2942" spans="1:3">
      <c r="A2942" s="22">
        <v>2009</v>
      </c>
      <c r="B2942" s="3" t="s">
        <v>975</v>
      </c>
      <c r="C2942" s="3">
        <v>8.5506329113924053</v>
      </c>
    </row>
    <row r="2943" spans="1:3">
      <c r="A2943" s="22">
        <v>2009</v>
      </c>
      <c r="B2943" s="3" t="s">
        <v>976</v>
      </c>
      <c r="C2943" s="3">
        <v>13.507399577167019</v>
      </c>
    </row>
    <row r="2944" spans="1:3">
      <c r="A2944" s="22">
        <v>2009</v>
      </c>
      <c r="B2944" s="3" t="s">
        <v>977</v>
      </c>
      <c r="C2944" s="3">
        <v>15.032679738562091</v>
      </c>
    </row>
    <row r="2945" spans="1:3">
      <c r="A2945" s="22">
        <v>2009</v>
      </c>
      <c r="B2945" s="3" t="s">
        <v>978</v>
      </c>
      <c r="C2945" s="3">
        <v>14.47239263803681</v>
      </c>
    </row>
    <row r="2946" spans="1:3">
      <c r="A2946" s="22">
        <v>2009</v>
      </c>
      <c r="B2946" s="3" t="s">
        <v>979</v>
      </c>
      <c r="C2946" s="3">
        <v>16.063636363636363</v>
      </c>
    </row>
    <row r="2947" spans="1:3">
      <c r="A2947" s="22">
        <v>2009</v>
      </c>
      <c r="B2947" s="3" t="s">
        <v>980</v>
      </c>
      <c r="C2947" s="3">
        <v>17.08605341246291</v>
      </c>
    </row>
    <row r="2948" spans="1:3">
      <c r="A2948" s="22">
        <v>2009</v>
      </c>
      <c r="B2948" s="3" t="s">
        <v>981</v>
      </c>
      <c r="C2948" s="3">
        <v>15.606126914660832</v>
      </c>
    </row>
    <row r="2949" spans="1:3">
      <c r="A2949" s="22">
        <v>2009</v>
      </c>
      <c r="B2949" s="3" t="s">
        <v>982</v>
      </c>
      <c r="C2949" s="3">
        <v>11.695742471443406</v>
      </c>
    </row>
    <row r="2950" spans="1:3">
      <c r="A2950" s="22">
        <v>2009</v>
      </c>
      <c r="B2950" s="3" t="s">
        <v>983</v>
      </c>
      <c r="C2950" s="3">
        <v>13.6272040302267</v>
      </c>
    </row>
    <row r="2951" spans="1:3">
      <c r="A2951" s="22">
        <v>2009</v>
      </c>
      <c r="B2951" s="3" t="s">
        <v>984</v>
      </c>
      <c r="C2951" s="3">
        <v>9.545454545454545</v>
      </c>
    </row>
    <row r="2952" spans="1:3">
      <c r="A2952" s="22">
        <v>2009</v>
      </c>
      <c r="B2952" s="3" t="s">
        <v>985</v>
      </c>
      <c r="C2952" s="3">
        <v>13.219634990560101</v>
      </c>
    </row>
    <row r="2953" spans="1:3">
      <c r="A2953" s="22">
        <v>2009</v>
      </c>
      <c r="B2953" s="3" t="s">
        <v>986</v>
      </c>
      <c r="C2953" s="3">
        <v>12.849484273526041</v>
      </c>
    </row>
    <row r="2954" spans="1:3">
      <c r="A2954" s="22">
        <v>2009</v>
      </c>
      <c r="B2954" s="3" t="s">
        <v>987</v>
      </c>
      <c r="C2954" s="3">
        <v>9.1897905759162306</v>
      </c>
    </row>
    <row r="2955" spans="1:3">
      <c r="A2955" s="22">
        <v>2009</v>
      </c>
      <c r="B2955" s="3" t="s">
        <v>988</v>
      </c>
      <c r="C2955" s="3">
        <v>11.333333333333334</v>
      </c>
    </row>
    <row r="2956" spans="1:3">
      <c r="A2956" s="22">
        <v>2009</v>
      </c>
      <c r="B2956" s="3" t="s">
        <v>989</v>
      </c>
      <c r="C2956" s="3">
        <v>17.524875621890548</v>
      </c>
    </row>
    <row r="2957" spans="1:3">
      <c r="A2957" s="22">
        <v>2009</v>
      </c>
      <c r="B2957" s="3" t="s">
        <v>990</v>
      </c>
      <c r="C2957" s="3">
        <v>6.9546925566343045</v>
      </c>
    </row>
    <row r="2958" spans="1:3">
      <c r="A2958" s="22">
        <v>2009</v>
      </c>
      <c r="B2958" s="3" t="s">
        <v>991</v>
      </c>
      <c r="C2958" s="3">
        <v>8.9060297572435392</v>
      </c>
    </row>
    <row r="2959" spans="1:3">
      <c r="A2959" s="22">
        <v>2009</v>
      </c>
      <c r="B2959" s="3" t="s">
        <v>992</v>
      </c>
      <c r="C2959" s="3">
        <v>11.025940337224384</v>
      </c>
    </row>
    <row r="2960" spans="1:3">
      <c r="A2960" s="22">
        <v>2009</v>
      </c>
      <c r="B2960" s="3" t="s">
        <v>993</v>
      </c>
      <c r="C2960" s="3">
        <v>13.494390715667311</v>
      </c>
    </row>
    <row r="2961" spans="1:3">
      <c r="A2961" s="22">
        <v>2009</v>
      </c>
      <c r="B2961" s="3" t="s">
        <v>994</v>
      </c>
      <c r="C2961" s="3">
        <v>5.8201634877384194</v>
      </c>
    </row>
    <row r="2962" spans="1:3">
      <c r="A2962" s="22">
        <v>2009</v>
      </c>
      <c r="B2962" s="3" t="s">
        <v>995</v>
      </c>
      <c r="C2962" s="3">
        <v>12.458167330677291</v>
      </c>
    </row>
    <row r="2963" spans="1:3">
      <c r="A2963" s="22">
        <v>2009</v>
      </c>
      <c r="B2963" s="3" t="s">
        <v>996</v>
      </c>
      <c r="C2963" s="3">
        <v>18.284987277353689</v>
      </c>
    </row>
    <row r="2964" spans="1:3">
      <c r="A2964" s="22">
        <v>2009</v>
      </c>
      <c r="B2964" s="3" t="s">
        <v>997</v>
      </c>
      <c r="C2964" s="3">
        <v>12.453757225433526</v>
      </c>
    </row>
    <row r="2965" spans="1:3">
      <c r="A2965" s="22">
        <v>2009</v>
      </c>
      <c r="B2965" s="3" t="s">
        <v>998</v>
      </c>
      <c r="C2965" s="3">
        <v>10.903181189488244</v>
      </c>
    </row>
    <row r="2966" spans="1:3">
      <c r="A2966" s="22">
        <v>2009</v>
      </c>
      <c r="B2966" s="3" t="s">
        <v>999</v>
      </c>
      <c r="C2966" s="3">
        <v>12.375</v>
      </c>
    </row>
    <row r="2967" spans="1:3">
      <c r="A2967" s="22">
        <v>2009</v>
      </c>
      <c r="B2967" s="3" t="s">
        <v>1000</v>
      </c>
      <c r="C2967" s="3">
        <v>15.690890481064484</v>
      </c>
    </row>
    <row r="2968" spans="1:3">
      <c r="A2968" s="22">
        <v>2009</v>
      </c>
      <c r="B2968" s="3" t="s">
        <v>1001</v>
      </c>
      <c r="C2968" s="3">
        <v>14.657794676806084</v>
      </c>
    </row>
    <row r="2969" spans="1:3">
      <c r="A2969" s="22">
        <v>2009</v>
      </c>
      <c r="B2969" s="3" t="s">
        <v>1002</v>
      </c>
      <c r="C2969" s="3">
        <v>21</v>
      </c>
    </row>
    <row r="2970" spans="1:3">
      <c r="A2970" s="22">
        <v>2009</v>
      </c>
      <c r="B2970" s="3" t="s">
        <v>1003</v>
      </c>
      <c r="C2970" s="3">
        <v>14.274924471299094</v>
      </c>
    </row>
    <row r="2971" spans="1:3">
      <c r="A2971" s="22">
        <v>2009</v>
      </c>
      <c r="B2971" s="3" t="s">
        <v>1004</v>
      </c>
      <c r="C2971" s="3">
        <v>17.096659559346126</v>
      </c>
    </row>
    <row r="2972" spans="1:3">
      <c r="A2972" s="22">
        <v>2009</v>
      </c>
      <c r="B2972" s="3" t="s">
        <v>1005</v>
      </c>
      <c r="C2972" s="3">
        <v>18.954838709677418</v>
      </c>
    </row>
    <row r="2973" spans="1:3">
      <c r="A2973" s="22">
        <v>2009</v>
      </c>
      <c r="B2973" s="3" t="s">
        <v>1006</v>
      </c>
      <c r="C2973" s="3">
        <v>13.882352941176471</v>
      </c>
    </row>
    <row r="2974" spans="1:3">
      <c r="A2974" s="22">
        <v>2009</v>
      </c>
      <c r="B2974" s="3" t="s">
        <v>1007</v>
      </c>
      <c r="C2974" s="3">
        <v>9.7925311203319509</v>
      </c>
    </row>
    <row r="2975" spans="1:3">
      <c r="A2975" s="22">
        <v>2009</v>
      </c>
      <c r="B2975" s="3" t="s">
        <v>1008</v>
      </c>
      <c r="C2975" s="3">
        <v>15.566433566433567</v>
      </c>
    </row>
    <row r="2976" spans="1:3">
      <c r="A2976" s="22">
        <v>2009</v>
      </c>
      <c r="B2976" s="3" t="s">
        <v>1009</v>
      </c>
      <c r="C2976" s="3">
        <v>13.948186528497409</v>
      </c>
    </row>
    <row r="2977" spans="1:3">
      <c r="A2977" s="22">
        <v>2009</v>
      </c>
      <c r="B2977" s="3" t="s">
        <v>1010</v>
      </c>
      <c r="C2977" s="3">
        <v>11.157349896480332</v>
      </c>
    </row>
    <row r="2978" spans="1:3">
      <c r="A2978" s="22">
        <v>2009</v>
      </c>
      <c r="B2978" s="3" t="s">
        <v>1011</v>
      </c>
      <c r="C2978" s="3">
        <v>17.505990415335464</v>
      </c>
    </row>
    <row r="2979" spans="1:3">
      <c r="A2979" s="22">
        <v>2009</v>
      </c>
      <c r="B2979" s="3" t="s">
        <v>1012</v>
      </c>
      <c r="C2979" s="3">
        <v>11.473251028806585</v>
      </c>
    </row>
    <row r="2980" spans="1:3">
      <c r="A2980" s="22">
        <v>2009</v>
      </c>
      <c r="B2980" s="3" t="s">
        <v>1013</v>
      </c>
      <c r="C2980" s="3">
        <v>13.25287356321839</v>
      </c>
    </row>
    <row r="2981" spans="1:3">
      <c r="A2981" s="22">
        <v>2009</v>
      </c>
      <c r="B2981" s="3" t="s">
        <v>1014</v>
      </c>
      <c r="C2981" s="3">
        <v>11.861480075901328</v>
      </c>
    </row>
    <row r="2982" spans="1:3">
      <c r="A2982" s="22">
        <v>2009</v>
      </c>
      <c r="B2982" s="3" t="s">
        <v>1015</v>
      </c>
      <c r="C2982" s="3">
        <v>17.128865979381445</v>
      </c>
    </row>
    <row r="2983" spans="1:3">
      <c r="A2983" s="22">
        <v>2009</v>
      </c>
      <c r="B2983" s="3" t="s">
        <v>1016</v>
      </c>
      <c r="C2983" s="3">
        <v>20.64025286680388</v>
      </c>
    </row>
    <row r="2984" spans="1:3">
      <c r="A2984" s="22">
        <v>2009</v>
      </c>
      <c r="B2984" s="3" t="s">
        <v>1017</v>
      </c>
      <c r="C2984" s="3">
        <v>22.20846645367412</v>
      </c>
    </row>
    <row r="2985" spans="1:3">
      <c r="A2985" s="22">
        <v>2009</v>
      </c>
      <c r="B2985" s="3" t="s">
        <v>1018</v>
      </c>
      <c r="C2985" s="3">
        <v>19.217038539553752</v>
      </c>
    </row>
    <row r="2986" spans="1:3">
      <c r="A2986" s="22">
        <v>2009</v>
      </c>
      <c r="B2986" s="3" t="s">
        <v>1019</v>
      </c>
      <c r="C2986" s="3">
        <v>16.025052192066806</v>
      </c>
    </row>
    <row r="2987" spans="1:3">
      <c r="A2987" s="22">
        <v>2009</v>
      </c>
      <c r="B2987" s="3" t="s">
        <v>1020</v>
      </c>
      <c r="C2987" s="3">
        <v>15.375196232339089</v>
      </c>
    </row>
    <row r="2988" spans="1:3">
      <c r="A2988" s="22">
        <v>2009</v>
      </c>
      <c r="B2988" s="3" t="s">
        <v>1021</v>
      </c>
      <c r="C2988" s="3">
        <v>12.004665629860032</v>
      </c>
    </row>
    <row r="2989" spans="1:3">
      <c r="A2989" s="22">
        <v>2009</v>
      </c>
      <c r="B2989" s="3" t="s">
        <v>1022</v>
      </c>
      <c r="C2989" s="3">
        <v>20.649793388429753</v>
      </c>
    </row>
    <row r="2990" spans="1:3">
      <c r="A2990" s="22">
        <v>2009</v>
      </c>
      <c r="B2990" s="3" t="s">
        <v>1023</v>
      </c>
      <c r="C2990" s="3">
        <v>14.575121163166397</v>
      </c>
    </row>
    <row r="2991" spans="1:3">
      <c r="A2991" s="22">
        <v>2009</v>
      </c>
      <c r="B2991" s="3" t="s">
        <v>1024</v>
      </c>
      <c r="C2991" s="3">
        <v>12.645251396648044</v>
      </c>
    </row>
    <row r="2992" spans="1:3">
      <c r="A2992" s="22">
        <v>2009</v>
      </c>
      <c r="B2992" s="3" t="s">
        <v>1025</v>
      </c>
      <c r="C2992" s="3">
        <v>18.41989198919892</v>
      </c>
    </row>
    <row r="2993" spans="1:3">
      <c r="A2993" s="22">
        <v>2009</v>
      </c>
      <c r="B2993" s="3" t="s">
        <v>1026</v>
      </c>
      <c r="C2993" s="3">
        <v>22.419384902143523</v>
      </c>
    </row>
    <row r="2994" spans="1:3">
      <c r="A2994" s="22">
        <v>2009</v>
      </c>
      <c r="B2994" s="3" t="s">
        <v>1027</v>
      </c>
      <c r="C2994" s="3">
        <v>17.799450549450551</v>
      </c>
    </row>
    <row r="2995" spans="1:3">
      <c r="A2995" s="22">
        <v>2009</v>
      </c>
      <c r="B2995" s="3" t="s">
        <v>1028</v>
      </c>
      <c r="C2995" s="3">
        <v>16.329032258064515</v>
      </c>
    </row>
    <row r="2996" spans="1:3">
      <c r="A2996" s="22">
        <v>2009</v>
      </c>
      <c r="B2996" s="3" t="s">
        <v>1029</v>
      </c>
      <c r="C2996" s="3">
        <v>21.946808510638299</v>
      </c>
    </row>
    <row r="2997" spans="1:3">
      <c r="A2997" s="22">
        <v>2009</v>
      </c>
      <c r="B2997" s="3" t="s">
        <v>1030</v>
      </c>
      <c r="C2997" s="3">
        <v>20.381294964028775</v>
      </c>
    </row>
    <row r="2998" spans="1:3">
      <c r="A2998" s="22">
        <v>2010</v>
      </c>
      <c r="B2998" s="3" t="s">
        <v>363</v>
      </c>
      <c r="C2998" s="3">
        <v>10.382474226804124</v>
      </c>
    </row>
    <row r="2999" spans="1:3">
      <c r="A2999" s="22">
        <v>2010</v>
      </c>
      <c r="B2999" s="3" t="s">
        <v>364</v>
      </c>
      <c r="C2999" s="3">
        <v>8.5485232067510548</v>
      </c>
    </row>
    <row r="3000" spans="1:3">
      <c r="A3000" s="22">
        <v>2010</v>
      </c>
      <c r="B3000" s="3" t="s">
        <v>365</v>
      </c>
      <c r="C3000" s="3">
        <v>14.366336633663366</v>
      </c>
    </row>
    <row r="3001" spans="1:3">
      <c r="A3001" s="22">
        <v>2010</v>
      </c>
      <c r="B3001" s="3" t="s">
        <v>366</v>
      </c>
      <c r="C3001" s="3">
        <v>13.979310344827587</v>
      </c>
    </row>
    <row r="3002" spans="1:3">
      <c r="A3002" s="22">
        <v>2010</v>
      </c>
      <c r="B3002" s="3" t="s">
        <v>367</v>
      </c>
      <c r="C3002" s="3">
        <v>19.651946694538804</v>
      </c>
    </row>
    <row r="3003" spans="1:3">
      <c r="A3003" s="22">
        <v>2010</v>
      </c>
      <c r="B3003" s="3" t="s">
        <v>368</v>
      </c>
      <c r="C3003" s="3">
        <v>18.655266757865938</v>
      </c>
    </row>
    <row r="3004" spans="1:3">
      <c r="A3004" s="22">
        <v>2010</v>
      </c>
      <c r="B3004" s="3" t="s">
        <v>369</v>
      </c>
      <c r="C3004" s="3">
        <v>19.023275145469658</v>
      </c>
    </row>
    <row r="3005" spans="1:3">
      <c r="A3005" s="22">
        <v>2010</v>
      </c>
      <c r="B3005" s="3" t="s">
        <v>370</v>
      </c>
      <c r="C3005" s="3">
        <v>18.707462074620747</v>
      </c>
    </row>
    <row r="3006" spans="1:3">
      <c r="A3006" s="22">
        <v>2010</v>
      </c>
      <c r="B3006" s="3" t="s">
        <v>371</v>
      </c>
      <c r="C3006" s="3">
        <v>10.667633928571428</v>
      </c>
    </row>
    <row r="3007" spans="1:3">
      <c r="A3007" s="22">
        <v>2010</v>
      </c>
      <c r="B3007" s="3" t="s">
        <v>1031</v>
      </c>
      <c r="C3007" s="3">
        <v>9.1197604790419167</v>
      </c>
    </row>
    <row r="3008" spans="1:3">
      <c r="A3008" s="22">
        <v>2010</v>
      </c>
      <c r="B3008" s="3" t="s">
        <v>372</v>
      </c>
      <c r="C3008" s="3">
        <v>6.82</v>
      </c>
    </row>
    <row r="3009" spans="1:3">
      <c r="A3009" s="22">
        <v>2010</v>
      </c>
      <c r="B3009" s="3" t="s">
        <v>373</v>
      </c>
      <c r="C3009" s="3">
        <v>8.4394904458598727</v>
      </c>
    </row>
    <row r="3010" spans="1:3">
      <c r="A3010" s="22">
        <v>2010</v>
      </c>
      <c r="B3010" s="3" t="s">
        <v>374</v>
      </c>
      <c r="C3010" s="3">
        <v>9.0498338870431887</v>
      </c>
    </row>
    <row r="3011" spans="1:3">
      <c r="A3011" s="22">
        <v>2010</v>
      </c>
      <c r="B3011" s="3" t="s">
        <v>375</v>
      </c>
      <c r="C3011" s="3">
        <v>9.1428571428571423</v>
      </c>
    </row>
    <row r="3012" spans="1:3">
      <c r="A3012" s="22">
        <v>2010</v>
      </c>
      <c r="B3012" s="3" t="s">
        <v>376</v>
      </c>
      <c r="C3012" s="3">
        <v>12.864963503649635</v>
      </c>
    </row>
    <row r="3013" spans="1:3">
      <c r="A3013" s="22">
        <v>2010</v>
      </c>
      <c r="B3013" s="3" t="s">
        <v>377</v>
      </c>
      <c r="C3013" s="3">
        <v>15.378640776699029</v>
      </c>
    </row>
    <row r="3014" spans="1:3">
      <c r="A3014" s="22">
        <v>2010</v>
      </c>
      <c r="B3014" s="3" t="s">
        <v>378</v>
      </c>
      <c r="C3014" s="3">
        <v>8.2333333333333325</v>
      </c>
    </row>
    <row r="3015" spans="1:3">
      <c r="A3015" s="22">
        <v>2010</v>
      </c>
      <c r="B3015" s="3" t="s">
        <v>379</v>
      </c>
      <c r="C3015" s="3">
        <v>14.896263245956497</v>
      </c>
    </row>
    <row r="3016" spans="1:3">
      <c r="A3016" s="22">
        <v>2010</v>
      </c>
      <c r="B3016" s="3" t="s">
        <v>381</v>
      </c>
      <c r="C3016" s="3">
        <v>8.6745562130177518</v>
      </c>
    </row>
    <row r="3017" spans="1:3">
      <c r="A3017" s="22">
        <v>2010</v>
      </c>
      <c r="B3017" s="3" t="s">
        <v>382</v>
      </c>
      <c r="C3017" s="3">
        <v>8.7914691943127963</v>
      </c>
    </row>
    <row r="3018" spans="1:3">
      <c r="A3018" s="22">
        <v>2010</v>
      </c>
      <c r="B3018" s="3" t="s">
        <v>383</v>
      </c>
      <c r="C3018" s="3">
        <v>11.186806411837239</v>
      </c>
    </row>
    <row r="3019" spans="1:3">
      <c r="A3019" s="22">
        <v>2010</v>
      </c>
      <c r="B3019" s="3" t="s">
        <v>1032</v>
      </c>
      <c r="C3019" s="3">
        <v>11.95483870967742</v>
      </c>
    </row>
    <row r="3020" spans="1:3">
      <c r="A3020" s="22">
        <v>2010</v>
      </c>
      <c r="B3020" s="3" t="s">
        <v>384</v>
      </c>
      <c r="C3020" s="3">
        <v>12.083397327599448</v>
      </c>
    </row>
    <row r="3021" spans="1:3">
      <c r="A3021" s="22">
        <v>2010</v>
      </c>
      <c r="B3021" s="3" t="s">
        <v>385</v>
      </c>
      <c r="C3021" s="3">
        <v>11.551587301587302</v>
      </c>
    </row>
    <row r="3022" spans="1:3">
      <c r="A3022" s="22">
        <v>2010</v>
      </c>
      <c r="B3022" s="3" t="s">
        <v>386</v>
      </c>
      <c r="C3022" s="3">
        <v>10.666666666666666</v>
      </c>
    </row>
    <row r="3023" spans="1:3">
      <c r="A3023" s="22">
        <v>2010</v>
      </c>
      <c r="B3023" s="3" t="s">
        <v>387</v>
      </c>
      <c r="C3023" s="3">
        <v>8.5722379603399439</v>
      </c>
    </row>
    <row r="3024" spans="1:3">
      <c r="A3024" s="22">
        <v>2010</v>
      </c>
      <c r="B3024" s="3" t="s">
        <v>388</v>
      </c>
      <c r="C3024" s="3">
        <v>9.6443514644351467</v>
      </c>
    </row>
    <row r="3025" spans="1:3">
      <c r="A3025" s="22">
        <v>2010</v>
      </c>
      <c r="B3025" s="3" t="s">
        <v>389</v>
      </c>
      <c r="C3025" s="3">
        <v>6.5419734904270985</v>
      </c>
    </row>
    <row r="3026" spans="1:3">
      <c r="A3026" s="22">
        <v>2010</v>
      </c>
      <c r="B3026" s="3" t="s">
        <v>390</v>
      </c>
      <c r="C3026" s="3">
        <v>12.118474907508697</v>
      </c>
    </row>
    <row r="3027" spans="1:3">
      <c r="A3027" s="22">
        <v>2010</v>
      </c>
      <c r="B3027" s="3" t="s">
        <v>391</v>
      </c>
      <c r="C3027" s="3">
        <v>11.22972972972973</v>
      </c>
    </row>
    <row r="3028" spans="1:3">
      <c r="A3028" s="22">
        <v>2010</v>
      </c>
      <c r="B3028" s="3" t="s">
        <v>392</v>
      </c>
      <c r="C3028" s="3">
        <v>9.6944269190325976</v>
      </c>
    </row>
    <row r="3029" spans="1:3">
      <c r="A3029" s="22">
        <v>2010</v>
      </c>
      <c r="B3029" s="3" t="s">
        <v>393</v>
      </c>
      <c r="C3029" s="3">
        <v>14.526558891454965</v>
      </c>
    </row>
    <row r="3030" spans="1:3">
      <c r="A3030" s="22">
        <v>2010</v>
      </c>
      <c r="B3030" s="3" t="s">
        <v>394</v>
      </c>
      <c r="C3030" s="3">
        <v>9.1460957178841316</v>
      </c>
    </row>
    <row r="3031" spans="1:3">
      <c r="A3031" s="22">
        <v>2010</v>
      </c>
      <c r="B3031" s="3" t="s">
        <v>395</v>
      </c>
      <c r="C3031" s="3">
        <v>13.269348467145162</v>
      </c>
    </row>
    <row r="3032" spans="1:3">
      <c r="A3032" s="22">
        <v>2010</v>
      </c>
      <c r="B3032" s="3" t="s">
        <v>396</v>
      </c>
      <c r="C3032" s="3">
        <v>8.8375968082609724</v>
      </c>
    </row>
    <row r="3033" spans="1:3">
      <c r="A3033" s="22">
        <v>2010</v>
      </c>
      <c r="B3033" s="3" t="s">
        <v>397</v>
      </c>
      <c r="C3033" s="3">
        <v>7.3939708939708941</v>
      </c>
    </row>
    <row r="3034" spans="1:3">
      <c r="A3034" s="22">
        <v>2010</v>
      </c>
      <c r="B3034" s="3" t="s">
        <v>398</v>
      </c>
      <c r="C3034" s="3">
        <v>13.904561270885907</v>
      </c>
    </row>
    <row r="3035" spans="1:3">
      <c r="A3035" s="22">
        <v>2010</v>
      </c>
      <c r="B3035" s="3" t="s">
        <v>399</v>
      </c>
      <c r="C3035" s="3">
        <v>6.8327314747941648</v>
      </c>
    </row>
    <row r="3036" spans="1:3">
      <c r="A3036" s="22">
        <v>2010</v>
      </c>
      <c r="B3036" s="3" t="s">
        <v>400</v>
      </c>
      <c r="C3036" s="3">
        <v>9.1481177135226748</v>
      </c>
    </row>
    <row r="3037" spans="1:3">
      <c r="A3037" s="22">
        <v>2010</v>
      </c>
      <c r="B3037" s="3" t="s">
        <v>401</v>
      </c>
      <c r="C3037" s="3">
        <v>11.078897299923087</v>
      </c>
    </row>
    <row r="3038" spans="1:3">
      <c r="A3038" s="22">
        <v>2010</v>
      </c>
      <c r="B3038" s="3" t="s">
        <v>402</v>
      </c>
      <c r="C3038" s="3">
        <v>13.025851388005224</v>
      </c>
    </row>
    <row r="3039" spans="1:3">
      <c r="A3039" s="22">
        <v>2010</v>
      </c>
      <c r="B3039" s="3" t="s">
        <v>403</v>
      </c>
      <c r="C3039" s="3">
        <v>13.909090909090908</v>
      </c>
    </row>
    <row r="3040" spans="1:3">
      <c r="A3040" s="22">
        <v>2010</v>
      </c>
      <c r="B3040" s="3" t="s">
        <v>404</v>
      </c>
      <c r="C3040" s="3">
        <v>8.2536734877850897</v>
      </c>
    </row>
    <row r="3041" spans="1:3">
      <c r="A3041" s="22">
        <v>2010</v>
      </c>
      <c r="B3041" s="3" t="s">
        <v>405</v>
      </c>
      <c r="C3041" s="3">
        <v>12.738664762584792</v>
      </c>
    </row>
    <row r="3042" spans="1:3">
      <c r="A3042" s="22">
        <v>2010</v>
      </c>
      <c r="B3042" s="3" t="s">
        <v>406</v>
      </c>
      <c r="C3042" s="3">
        <v>4.8425144380275436</v>
      </c>
    </row>
    <row r="3043" spans="1:3">
      <c r="A3043" s="22">
        <v>2010</v>
      </c>
      <c r="B3043" s="3" t="s">
        <v>407</v>
      </c>
      <c r="C3043" s="3">
        <v>11.227619803497632</v>
      </c>
    </row>
    <row r="3044" spans="1:3">
      <c r="A3044" s="22">
        <v>2010</v>
      </c>
      <c r="B3044" s="3" t="s">
        <v>408</v>
      </c>
      <c r="C3044" s="3">
        <v>11.168607900232359</v>
      </c>
    </row>
    <row r="3045" spans="1:3">
      <c r="A3045" s="22">
        <v>2010</v>
      </c>
      <c r="B3045" s="3" t="s">
        <v>409</v>
      </c>
      <c r="C3045" s="3">
        <v>11.178111023414891</v>
      </c>
    </row>
    <row r="3046" spans="1:3">
      <c r="A3046" s="22">
        <v>2010</v>
      </c>
      <c r="B3046" s="3" t="s">
        <v>410</v>
      </c>
      <c r="C3046" s="3">
        <v>9.1739353076726129</v>
      </c>
    </row>
    <row r="3047" spans="1:3">
      <c r="A3047" s="22">
        <v>2010</v>
      </c>
      <c r="B3047" s="3" t="s">
        <v>411</v>
      </c>
      <c r="C3047" s="3">
        <v>13.770708761859204</v>
      </c>
    </row>
    <row r="3048" spans="1:3">
      <c r="A3048" s="22">
        <v>2010</v>
      </c>
      <c r="B3048" s="3" t="s">
        <v>412</v>
      </c>
      <c r="C3048" s="3">
        <v>8.1927162367223065</v>
      </c>
    </row>
    <row r="3049" spans="1:3">
      <c r="A3049" s="22">
        <v>2010</v>
      </c>
      <c r="B3049" s="3" t="s">
        <v>1033</v>
      </c>
      <c r="C3049" s="3">
        <v>9.3879573170731714</v>
      </c>
    </row>
    <row r="3050" spans="1:3">
      <c r="A3050" s="22">
        <v>2010</v>
      </c>
      <c r="B3050" s="3" t="s">
        <v>413</v>
      </c>
      <c r="C3050" s="3">
        <v>7.4415084658799389</v>
      </c>
    </row>
    <row r="3051" spans="1:3">
      <c r="A3051" s="22">
        <v>2010</v>
      </c>
      <c r="B3051" s="3" t="s">
        <v>414</v>
      </c>
      <c r="C3051" s="3">
        <v>10.369758314397851</v>
      </c>
    </row>
    <row r="3052" spans="1:3">
      <c r="A3052" s="22">
        <v>2010</v>
      </c>
      <c r="B3052" s="3" t="s">
        <v>415</v>
      </c>
      <c r="C3052" s="3">
        <v>9.9429024583663761</v>
      </c>
    </row>
    <row r="3053" spans="1:3">
      <c r="A3053" s="22">
        <v>2010</v>
      </c>
      <c r="B3053" s="3" t="s">
        <v>416</v>
      </c>
      <c r="C3053" s="3">
        <v>6.9753737906772209</v>
      </c>
    </row>
    <row r="3054" spans="1:3">
      <c r="A3054" s="22">
        <v>2010</v>
      </c>
      <c r="B3054" s="3" t="s">
        <v>417</v>
      </c>
      <c r="C3054" s="3">
        <v>3.8037974683544302</v>
      </c>
    </row>
    <row r="3055" spans="1:3">
      <c r="A3055" s="22">
        <v>2010</v>
      </c>
      <c r="B3055" s="3" t="s">
        <v>418</v>
      </c>
      <c r="C3055" s="3">
        <v>9.1988636363636367</v>
      </c>
    </row>
    <row r="3056" spans="1:3">
      <c r="A3056" s="22">
        <v>2010</v>
      </c>
      <c r="B3056" s="3" t="s">
        <v>419</v>
      </c>
      <c r="C3056" s="3">
        <v>7.8129965369729071</v>
      </c>
    </row>
    <row r="3057" spans="1:3">
      <c r="A3057" s="22">
        <v>2010</v>
      </c>
      <c r="B3057" s="3" t="s">
        <v>420</v>
      </c>
      <c r="C3057" s="3">
        <v>7.305769230769231</v>
      </c>
    </row>
    <row r="3058" spans="1:3">
      <c r="A3058" s="22">
        <v>2010</v>
      </c>
      <c r="B3058" s="3" t="s">
        <v>421</v>
      </c>
      <c r="C3058" s="3">
        <v>7.5723053317990026</v>
      </c>
    </row>
    <row r="3059" spans="1:3">
      <c r="A3059" s="22">
        <v>2010</v>
      </c>
      <c r="B3059" s="3" t="s">
        <v>422</v>
      </c>
      <c r="C3059" s="3">
        <v>5.2386363636363633</v>
      </c>
    </row>
    <row r="3060" spans="1:3">
      <c r="A3060" s="22">
        <v>2010</v>
      </c>
      <c r="B3060" s="3" t="s">
        <v>423</v>
      </c>
      <c r="C3060" s="3">
        <v>10.544128387848161</v>
      </c>
    </row>
    <row r="3061" spans="1:3">
      <c r="A3061" s="22">
        <v>2010</v>
      </c>
      <c r="B3061" s="3" t="s">
        <v>424</v>
      </c>
      <c r="C3061" s="3">
        <v>4.283018867924528</v>
      </c>
    </row>
    <row r="3062" spans="1:3">
      <c r="A3062" s="22">
        <v>2010</v>
      </c>
      <c r="B3062" s="3" t="s">
        <v>425</v>
      </c>
      <c r="C3062" s="3">
        <v>3.9378881987577641</v>
      </c>
    </row>
    <row r="3063" spans="1:3">
      <c r="A3063" s="22">
        <v>2010</v>
      </c>
      <c r="B3063" s="3" t="s">
        <v>426</v>
      </c>
      <c r="C3063" s="3">
        <v>3.9931972789115648</v>
      </c>
    </row>
    <row r="3064" spans="1:3">
      <c r="A3064" s="22">
        <v>2010</v>
      </c>
      <c r="B3064" s="3" t="s">
        <v>427</v>
      </c>
      <c r="C3064" s="3">
        <v>3.6448087431693987</v>
      </c>
    </row>
    <row r="3065" spans="1:3">
      <c r="A3065" s="22">
        <v>2010</v>
      </c>
      <c r="B3065" s="3" t="s">
        <v>428</v>
      </c>
      <c r="C3065" s="3">
        <v>4.1379310344827589</v>
      </c>
    </row>
    <row r="3066" spans="1:3">
      <c r="A3066" s="22">
        <v>2010</v>
      </c>
      <c r="B3066" s="3" t="s">
        <v>429</v>
      </c>
      <c r="C3066" s="3">
        <v>4.0487329434697852</v>
      </c>
    </row>
    <row r="3067" spans="1:3">
      <c r="A3067" s="22">
        <v>2010</v>
      </c>
      <c r="B3067" s="3" t="s">
        <v>430</v>
      </c>
      <c r="C3067" s="3">
        <v>5.9470967741935485</v>
      </c>
    </row>
    <row r="3068" spans="1:3">
      <c r="A3068" s="22">
        <v>2010</v>
      </c>
      <c r="B3068" s="3" t="s">
        <v>431</v>
      </c>
      <c r="C3068" s="3">
        <v>4.7117726657645465</v>
      </c>
    </row>
    <row r="3069" spans="1:3">
      <c r="A3069" s="22">
        <v>2010</v>
      </c>
      <c r="B3069" s="3" t="s">
        <v>1034</v>
      </c>
      <c r="C3069" s="3">
        <v>5.7171717171717171</v>
      </c>
    </row>
    <row r="3070" spans="1:3">
      <c r="A3070" s="22">
        <v>2010</v>
      </c>
      <c r="B3070" s="3" t="s">
        <v>432</v>
      </c>
      <c r="C3070" s="3">
        <v>4.6926032660902974</v>
      </c>
    </row>
    <row r="3071" spans="1:3">
      <c r="A3071" s="22">
        <v>2010</v>
      </c>
      <c r="B3071" s="3" t="s">
        <v>433</v>
      </c>
      <c r="C3071" s="3">
        <v>7.8805970149253728</v>
      </c>
    </row>
    <row r="3072" spans="1:3">
      <c r="A3072" s="22">
        <v>2010</v>
      </c>
      <c r="B3072" s="3" t="s">
        <v>434</v>
      </c>
      <c r="C3072" s="3">
        <v>7.6728723404255321</v>
      </c>
    </row>
    <row r="3073" spans="1:3">
      <c r="A3073" s="22">
        <v>2010</v>
      </c>
      <c r="B3073" s="3" t="s">
        <v>435</v>
      </c>
      <c r="C3073" s="3">
        <v>6.6787540678754072</v>
      </c>
    </row>
    <row r="3074" spans="1:3">
      <c r="A3074" s="22">
        <v>2010</v>
      </c>
      <c r="B3074" s="3" t="s">
        <v>436</v>
      </c>
      <c r="C3074" s="3">
        <v>5.2481549815498152</v>
      </c>
    </row>
    <row r="3075" spans="1:3">
      <c r="A3075" s="22">
        <v>2010</v>
      </c>
      <c r="B3075" s="3" t="s">
        <v>437</v>
      </c>
      <c r="C3075" s="3">
        <v>9.8675506555423116</v>
      </c>
    </row>
    <row r="3076" spans="1:3">
      <c r="A3076" s="22">
        <v>2010</v>
      </c>
      <c r="B3076" s="3" t="s">
        <v>438</v>
      </c>
      <c r="C3076" s="3">
        <v>9.062787307994169</v>
      </c>
    </row>
    <row r="3077" spans="1:3">
      <c r="A3077" s="22">
        <v>2010</v>
      </c>
      <c r="B3077" s="3" t="s">
        <v>439</v>
      </c>
      <c r="C3077" s="3">
        <v>9.945255474452555</v>
      </c>
    </row>
    <row r="3078" spans="1:3">
      <c r="A3078" s="22">
        <v>2010</v>
      </c>
      <c r="B3078" s="3" t="s">
        <v>440</v>
      </c>
      <c r="C3078" s="3">
        <v>11.800247704692927</v>
      </c>
    </row>
    <row r="3079" spans="1:3">
      <c r="A3079" s="22">
        <v>2010</v>
      </c>
      <c r="B3079" s="3" t="s">
        <v>441</v>
      </c>
      <c r="C3079" s="3">
        <v>14.576064373577813</v>
      </c>
    </row>
    <row r="3080" spans="1:3">
      <c r="A3080" s="22">
        <v>2010</v>
      </c>
      <c r="B3080" s="3" t="s">
        <v>442</v>
      </c>
      <c r="C3080" s="3">
        <v>10.916928886091881</v>
      </c>
    </row>
    <row r="3081" spans="1:3">
      <c r="A3081" s="22">
        <v>2010</v>
      </c>
      <c r="B3081" s="3" t="s">
        <v>443</v>
      </c>
      <c r="C3081" s="3">
        <v>9.6783564118001202</v>
      </c>
    </row>
    <row r="3082" spans="1:3">
      <c r="A3082" s="22">
        <v>2010</v>
      </c>
      <c r="B3082" s="3" t="s">
        <v>444</v>
      </c>
      <c r="C3082" s="3">
        <v>10.041503416856491</v>
      </c>
    </row>
    <row r="3083" spans="1:3">
      <c r="A3083" s="22">
        <v>2010</v>
      </c>
      <c r="B3083" s="3" t="s">
        <v>445</v>
      </c>
      <c r="C3083" s="3">
        <v>11.067627708978328</v>
      </c>
    </row>
    <row r="3084" spans="1:3">
      <c r="A3084" s="22">
        <v>2010</v>
      </c>
      <c r="B3084" s="3" t="s">
        <v>446</v>
      </c>
      <c r="C3084" s="3">
        <v>12.763588629954947</v>
      </c>
    </row>
    <row r="3085" spans="1:3">
      <c r="A3085" s="22">
        <v>2010</v>
      </c>
      <c r="B3085" s="3" t="s">
        <v>447</v>
      </c>
      <c r="C3085" s="3">
        <v>10.983768804433888</v>
      </c>
    </row>
    <row r="3086" spans="1:3">
      <c r="A3086" s="22">
        <v>2010</v>
      </c>
      <c r="B3086" s="3" t="s">
        <v>448</v>
      </c>
      <c r="C3086" s="3">
        <v>10.309681821001055</v>
      </c>
    </row>
    <row r="3087" spans="1:3">
      <c r="A3087" s="22">
        <v>2010</v>
      </c>
      <c r="B3087" s="3" t="s">
        <v>449</v>
      </c>
      <c r="C3087" s="3">
        <v>5.5314951804528132</v>
      </c>
    </row>
    <row r="3088" spans="1:3">
      <c r="A3088" s="22">
        <v>2010</v>
      </c>
      <c r="B3088" s="3" t="s">
        <v>450</v>
      </c>
      <c r="C3088" s="3">
        <v>9.8167549938850396</v>
      </c>
    </row>
    <row r="3089" spans="1:3">
      <c r="A3089" s="22">
        <v>2010</v>
      </c>
      <c r="B3089" s="3" t="s">
        <v>452</v>
      </c>
      <c r="C3089" s="3">
        <v>16.878573256230489</v>
      </c>
    </row>
    <row r="3090" spans="1:3">
      <c r="A3090" s="22">
        <v>2010</v>
      </c>
      <c r="B3090" s="3" t="s">
        <v>453</v>
      </c>
      <c r="C3090" s="3">
        <v>9.8757277205553073</v>
      </c>
    </row>
    <row r="3091" spans="1:3">
      <c r="A3091" s="22">
        <v>2010</v>
      </c>
      <c r="B3091" s="3" t="s">
        <v>455</v>
      </c>
      <c r="C3091" s="3">
        <v>21.692866728976441</v>
      </c>
    </row>
    <row r="3092" spans="1:3">
      <c r="A3092" s="22">
        <v>2010</v>
      </c>
      <c r="B3092" s="3" t="s">
        <v>1035</v>
      </c>
      <c r="C3092" s="3">
        <v>10.99074074074074</v>
      </c>
    </row>
    <row r="3093" spans="1:3">
      <c r="A3093" s="22">
        <v>2010</v>
      </c>
      <c r="B3093" s="3" t="s">
        <v>457</v>
      </c>
      <c r="C3093" s="3">
        <v>8.2051476154428471</v>
      </c>
    </row>
    <row r="3094" spans="1:3">
      <c r="A3094" s="22">
        <v>2010</v>
      </c>
      <c r="B3094" s="3" t="s">
        <v>458</v>
      </c>
      <c r="C3094" s="3">
        <v>11.349111734455352</v>
      </c>
    </row>
    <row r="3095" spans="1:3">
      <c r="A3095" s="22">
        <v>2010</v>
      </c>
      <c r="B3095" s="3" t="s">
        <v>459</v>
      </c>
      <c r="C3095" s="3">
        <v>7.7726269315673289</v>
      </c>
    </row>
    <row r="3096" spans="1:3">
      <c r="A3096" s="22">
        <v>2010</v>
      </c>
      <c r="B3096" s="3" t="s">
        <v>460</v>
      </c>
      <c r="C3096" s="3">
        <v>8.7567713976164683</v>
      </c>
    </row>
    <row r="3097" spans="1:3">
      <c r="A3097" s="22">
        <v>2010</v>
      </c>
      <c r="B3097" s="3" t="s">
        <v>461</v>
      </c>
      <c r="C3097" s="3">
        <v>10.922258500337762</v>
      </c>
    </row>
    <row r="3098" spans="1:3">
      <c r="A3098" s="22">
        <v>2010</v>
      </c>
      <c r="B3098" s="3" t="s">
        <v>462</v>
      </c>
      <c r="C3098" s="3">
        <v>9.836553945249598</v>
      </c>
    </row>
    <row r="3099" spans="1:3">
      <c r="A3099" s="22">
        <v>2010</v>
      </c>
      <c r="B3099" s="3" t="s">
        <v>463</v>
      </c>
      <c r="C3099" s="3">
        <v>11.146459929011769</v>
      </c>
    </row>
    <row r="3100" spans="1:3">
      <c r="A3100" s="22">
        <v>2010</v>
      </c>
      <c r="B3100" s="3" t="s">
        <v>464</v>
      </c>
      <c r="C3100" s="3">
        <v>10.597706392128755</v>
      </c>
    </row>
    <row r="3101" spans="1:3">
      <c r="A3101" s="22">
        <v>2010</v>
      </c>
      <c r="B3101" s="3" t="s">
        <v>465</v>
      </c>
      <c r="C3101" s="3">
        <v>7.7825525040387724</v>
      </c>
    </row>
    <row r="3102" spans="1:3">
      <c r="A3102" s="22">
        <v>2010</v>
      </c>
      <c r="B3102" s="3" t="s">
        <v>466</v>
      </c>
      <c r="C3102" s="3">
        <v>11.146257862819692</v>
      </c>
    </row>
    <row r="3103" spans="1:3">
      <c r="A3103" s="22">
        <v>2010</v>
      </c>
      <c r="B3103" s="3" t="s">
        <v>467</v>
      </c>
      <c r="C3103" s="3">
        <v>11.583474637856693</v>
      </c>
    </row>
    <row r="3104" spans="1:3">
      <c r="A3104" s="22">
        <v>2010</v>
      </c>
      <c r="B3104" s="3" t="s">
        <v>468</v>
      </c>
      <c r="C3104" s="3">
        <v>9.7492863939105607</v>
      </c>
    </row>
    <row r="3105" spans="1:3">
      <c r="A3105" s="22">
        <v>2010</v>
      </c>
      <c r="B3105" s="3" t="s">
        <v>469</v>
      </c>
      <c r="C3105" s="3">
        <v>6.3940795559666972</v>
      </c>
    </row>
    <row r="3106" spans="1:3">
      <c r="A3106" s="22">
        <v>2010</v>
      </c>
      <c r="B3106" s="3" t="s">
        <v>470</v>
      </c>
      <c r="C3106" s="3">
        <v>10.042912104172832</v>
      </c>
    </row>
    <row r="3107" spans="1:3">
      <c r="A3107" s="22">
        <v>2010</v>
      </c>
      <c r="B3107" s="3" t="s">
        <v>471</v>
      </c>
      <c r="C3107" s="3">
        <v>13.757575269941908</v>
      </c>
    </row>
    <row r="3108" spans="1:3">
      <c r="A3108" s="22">
        <v>2010</v>
      </c>
      <c r="B3108" s="3" t="s">
        <v>472</v>
      </c>
      <c r="C3108" s="3">
        <v>9.5923411662315061</v>
      </c>
    </row>
    <row r="3109" spans="1:3">
      <c r="A3109" s="22">
        <v>2010</v>
      </c>
      <c r="B3109" s="3" t="s">
        <v>473</v>
      </c>
      <c r="C3109" s="3">
        <v>6.0086393088552912</v>
      </c>
    </row>
    <row r="3110" spans="1:3">
      <c r="A3110" s="22">
        <v>2010</v>
      </c>
      <c r="B3110" s="3" t="s">
        <v>1036</v>
      </c>
      <c r="C3110" s="3">
        <v>10.554545454545455</v>
      </c>
    </row>
    <row r="3111" spans="1:3">
      <c r="A3111" s="22">
        <v>2010</v>
      </c>
      <c r="B3111" s="3" t="s">
        <v>475</v>
      </c>
      <c r="C3111" s="3">
        <v>14.768079688532266</v>
      </c>
    </row>
    <row r="3112" spans="1:3">
      <c r="A3112" s="22">
        <v>2010</v>
      </c>
      <c r="B3112" s="3" t="s">
        <v>476</v>
      </c>
      <c r="C3112" s="3">
        <v>9.9031556039173019</v>
      </c>
    </row>
    <row r="3113" spans="1:3">
      <c r="A3113" s="22">
        <v>2010</v>
      </c>
      <c r="B3113" s="3" t="s">
        <v>477</v>
      </c>
      <c r="C3113" s="3">
        <v>10.836214106495678</v>
      </c>
    </row>
    <row r="3114" spans="1:3">
      <c r="A3114" s="22">
        <v>2010</v>
      </c>
      <c r="B3114" s="3" t="s">
        <v>478</v>
      </c>
      <c r="C3114" s="3">
        <v>6.0086083213773316</v>
      </c>
    </row>
    <row r="3115" spans="1:3">
      <c r="A3115" s="22">
        <v>2010</v>
      </c>
      <c r="B3115" s="3" t="s">
        <v>479</v>
      </c>
      <c r="C3115" s="3">
        <v>9.3548229548229553</v>
      </c>
    </row>
    <row r="3116" spans="1:3">
      <c r="A3116" s="22">
        <v>2010</v>
      </c>
      <c r="B3116" s="3" t="s">
        <v>480</v>
      </c>
      <c r="C3116" s="3">
        <v>10.049772672888251</v>
      </c>
    </row>
    <row r="3117" spans="1:3">
      <c r="A3117" s="22">
        <v>2010</v>
      </c>
      <c r="B3117" s="3" t="s">
        <v>481</v>
      </c>
      <c r="C3117" s="3">
        <v>5.6244019138755981</v>
      </c>
    </row>
    <row r="3118" spans="1:3">
      <c r="A3118" s="22">
        <v>2010</v>
      </c>
      <c r="B3118" s="3" t="s">
        <v>482</v>
      </c>
      <c r="C3118" s="3">
        <v>4.2611940298507465</v>
      </c>
    </row>
    <row r="3119" spans="1:3">
      <c r="A3119" s="22">
        <v>2010</v>
      </c>
      <c r="B3119" s="3" t="s">
        <v>483</v>
      </c>
      <c r="C3119" s="3">
        <v>15.145845875978326</v>
      </c>
    </row>
    <row r="3120" spans="1:3">
      <c r="A3120" s="22">
        <v>2010</v>
      </c>
      <c r="B3120" s="3" t="s">
        <v>484</v>
      </c>
      <c r="C3120" s="3">
        <v>11.0651376146789</v>
      </c>
    </row>
    <row r="3121" spans="1:3">
      <c r="A3121" s="22">
        <v>2010</v>
      </c>
      <c r="B3121" s="3" t="s">
        <v>485</v>
      </c>
      <c r="C3121" s="3">
        <v>7.7944874274661506</v>
      </c>
    </row>
    <row r="3122" spans="1:3">
      <c r="A3122" s="22">
        <v>2010</v>
      </c>
      <c r="B3122" s="3" t="s">
        <v>486</v>
      </c>
      <c r="C3122" s="3">
        <v>10.749846907532149</v>
      </c>
    </row>
    <row r="3123" spans="1:3">
      <c r="A3123" s="22">
        <v>2010</v>
      </c>
      <c r="B3123" s="3" t="s">
        <v>487</v>
      </c>
      <c r="C3123" s="3">
        <v>4.5137614678899078</v>
      </c>
    </row>
    <row r="3124" spans="1:3">
      <c r="A3124" s="22">
        <v>2010</v>
      </c>
      <c r="B3124" s="3" t="s">
        <v>488</v>
      </c>
      <c r="C3124" s="3">
        <v>5.7281553398058254</v>
      </c>
    </row>
    <row r="3125" spans="1:3">
      <c r="A3125" s="22">
        <v>2010</v>
      </c>
      <c r="B3125" s="3" t="s">
        <v>489</v>
      </c>
      <c r="C3125" s="3">
        <v>5.3738945879023703</v>
      </c>
    </row>
    <row r="3126" spans="1:3">
      <c r="A3126" s="22">
        <v>2010</v>
      </c>
      <c r="B3126" s="3" t="s">
        <v>490</v>
      </c>
      <c r="C3126" s="3">
        <v>10.364497041420119</v>
      </c>
    </row>
    <row r="3127" spans="1:3">
      <c r="A3127" s="22">
        <v>2010</v>
      </c>
      <c r="B3127" s="3" t="s">
        <v>491</v>
      </c>
      <c r="C3127" s="3">
        <v>12.967207903359906</v>
      </c>
    </row>
    <row r="3128" spans="1:3">
      <c r="A3128" s="22">
        <v>2010</v>
      </c>
      <c r="B3128" s="3" t="s">
        <v>492</v>
      </c>
      <c r="C3128" s="3">
        <v>6.3848797250859111</v>
      </c>
    </row>
    <row r="3129" spans="1:3">
      <c r="A3129" s="22">
        <v>2010</v>
      </c>
      <c r="B3129" s="3" t="s">
        <v>493</v>
      </c>
      <c r="C3129" s="3">
        <v>7.5288976599943611</v>
      </c>
    </row>
    <row r="3130" spans="1:3">
      <c r="A3130" s="22">
        <v>2010</v>
      </c>
      <c r="B3130" s="3" t="s">
        <v>494</v>
      </c>
      <c r="C3130" s="3">
        <v>9.1960080075365056</v>
      </c>
    </row>
    <row r="3131" spans="1:3">
      <c r="A3131" s="22">
        <v>2010</v>
      </c>
      <c r="B3131" s="3" t="s">
        <v>495</v>
      </c>
      <c r="C3131" s="3">
        <v>7.4698497633257874</v>
      </c>
    </row>
    <row r="3132" spans="1:3">
      <c r="A3132" s="22">
        <v>2010</v>
      </c>
      <c r="B3132" s="3" t="s">
        <v>496</v>
      </c>
      <c r="C3132" s="3">
        <v>2.7316589557171183</v>
      </c>
    </row>
    <row r="3133" spans="1:3">
      <c r="A3133" s="22">
        <v>2010</v>
      </c>
      <c r="B3133" s="3" t="s">
        <v>497</v>
      </c>
      <c r="C3133" s="3">
        <v>5.1706796708320635</v>
      </c>
    </row>
    <row r="3134" spans="1:3">
      <c r="A3134" s="22">
        <v>2010</v>
      </c>
      <c r="B3134" s="3" t="s">
        <v>498</v>
      </c>
      <c r="C3134" s="3">
        <v>2.7578892912571131</v>
      </c>
    </row>
    <row r="3135" spans="1:3">
      <c r="A3135" s="22">
        <v>2010</v>
      </c>
      <c r="B3135" s="3" t="s">
        <v>499</v>
      </c>
      <c r="C3135" s="3">
        <v>3.8255481410867493</v>
      </c>
    </row>
    <row r="3136" spans="1:3">
      <c r="A3136" s="22">
        <v>2010</v>
      </c>
      <c r="B3136" s="3" t="s">
        <v>500</v>
      </c>
      <c r="C3136" s="3">
        <v>5.2962143273150843</v>
      </c>
    </row>
    <row r="3137" spans="1:3">
      <c r="A3137" s="22">
        <v>2010</v>
      </c>
      <c r="B3137" s="3" t="s">
        <v>501</v>
      </c>
      <c r="C3137" s="3">
        <v>8.4950864721168493</v>
      </c>
    </row>
    <row r="3138" spans="1:3">
      <c r="A3138" s="22">
        <v>2010</v>
      </c>
      <c r="B3138" s="3" t="s">
        <v>502</v>
      </c>
      <c r="C3138" s="3">
        <v>2.2889305816135086</v>
      </c>
    </row>
    <row r="3139" spans="1:3">
      <c r="A3139" s="22">
        <v>2010</v>
      </c>
      <c r="B3139" s="3" t="s">
        <v>503</v>
      </c>
      <c r="C3139" s="3">
        <v>3.146551724137931</v>
      </c>
    </row>
    <row r="3140" spans="1:3">
      <c r="A3140" s="22">
        <v>2010</v>
      </c>
      <c r="B3140" s="3" t="s">
        <v>504</v>
      </c>
      <c r="C3140" s="3">
        <v>7.6178532481694967</v>
      </c>
    </row>
    <row r="3141" spans="1:3">
      <c r="A3141" s="22">
        <v>2010</v>
      </c>
      <c r="B3141" s="3" t="s">
        <v>505</v>
      </c>
      <c r="C3141" s="3">
        <v>10.281481481481482</v>
      </c>
    </row>
    <row r="3142" spans="1:3">
      <c r="A3142" s="22">
        <v>2010</v>
      </c>
      <c r="B3142" s="3" t="s">
        <v>506</v>
      </c>
      <c r="C3142" s="3">
        <v>7.6933933933933938</v>
      </c>
    </row>
    <row r="3143" spans="1:3">
      <c r="A3143" s="22">
        <v>2010</v>
      </c>
      <c r="B3143" s="3" t="s">
        <v>507</v>
      </c>
      <c r="C3143" s="3">
        <v>5.416481069042316</v>
      </c>
    </row>
    <row r="3144" spans="1:3">
      <c r="A3144" s="22">
        <v>2010</v>
      </c>
      <c r="B3144" s="3" t="s">
        <v>508</v>
      </c>
      <c r="C3144" s="3">
        <v>4.7258375048132457</v>
      </c>
    </row>
    <row r="3145" spans="1:3">
      <c r="A3145" s="22">
        <v>2010</v>
      </c>
      <c r="B3145" s="3" t="s">
        <v>509</v>
      </c>
      <c r="C3145" s="3">
        <v>11.094206761963202</v>
      </c>
    </row>
    <row r="3146" spans="1:3">
      <c r="A3146" s="22">
        <v>2010</v>
      </c>
      <c r="B3146" s="3" t="s">
        <v>510</v>
      </c>
      <c r="C3146" s="3">
        <v>7.0776196636481243</v>
      </c>
    </row>
    <row r="3147" spans="1:3">
      <c r="A3147" s="22">
        <v>2010</v>
      </c>
      <c r="B3147" s="3" t="s">
        <v>511</v>
      </c>
      <c r="C3147" s="3">
        <v>2.6883629191321501</v>
      </c>
    </row>
    <row r="3148" spans="1:3">
      <c r="A3148" s="22">
        <v>2010</v>
      </c>
      <c r="B3148" s="3" t="s">
        <v>512</v>
      </c>
      <c r="C3148" s="3">
        <v>2.3144016227180528</v>
      </c>
    </row>
    <row r="3149" spans="1:3">
      <c r="A3149" s="22">
        <v>2010</v>
      </c>
      <c r="B3149" s="3" t="s">
        <v>513</v>
      </c>
      <c r="C3149" s="3">
        <v>2.5169409486931267</v>
      </c>
    </row>
    <row r="3150" spans="1:3">
      <c r="A3150" s="22">
        <v>2010</v>
      </c>
      <c r="B3150" s="3" t="s">
        <v>514</v>
      </c>
      <c r="C3150" s="3">
        <v>5.3022361984626132</v>
      </c>
    </row>
    <row r="3151" spans="1:3">
      <c r="A3151" s="22">
        <v>2010</v>
      </c>
      <c r="B3151" s="3" t="s">
        <v>515</v>
      </c>
      <c r="C3151" s="3">
        <v>4.2424443706409827</v>
      </c>
    </row>
    <row r="3152" spans="1:3">
      <c r="A3152" s="22">
        <v>2010</v>
      </c>
      <c r="B3152" s="3" t="s">
        <v>516</v>
      </c>
      <c r="C3152" s="3">
        <v>2.3830645161290325</v>
      </c>
    </row>
    <row r="3153" spans="1:3">
      <c r="A3153" s="22">
        <v>2010</v>
      </c>
      <c r="B3153" s="3" t="s">
        <v>517</v>
      </c>
      <c r="C3153" s="3">
        <v>2.0092678405931417</v>
      </c>
    </row>
    <row r="3154" spans="1:3">
      <c r="A3154" s="22">
        <v>2010</v>
      </c>
      <c r="B3154" s="3" t="s">
        <v>518</v>
      </c>
      <c r="C3154" s="3">
        <v>7.6706568446899936</v>
      </c>
    </row>
    <row r="3155" spans="1:3">
      <c r="A3155" s="22">
        <v>2010</v>
      </c>
      <c r="B3155" s="3" t="s">
        <v>519</v>
      </c>
      <c r="C3155" s="3">
        <v>2.3653846153846154</v>
      </c>
    </row>
    <row r="3156" spans="1:3">
      <c r="A3156" s="22">
        <v>2010</v>
      </c>
      <c r="B3156" s="3" t="s">
        <v>520</v>
      </c>
      <c r="C3156" s="3">
        <v>2.6724273369992146</v>
      </c>
    </row>
    <row r="3157" spans="1:3">
      <c r="A3157" s="22">
        <v>2010</v>
      </c>
      <c r="B3157" s="3" t="s">
        <v>521</v>
      </c>
      <c r="C3157" s="3">
        <v>2.9192782526115861</v>
      </c>
    </row>
    <row r="3158" spans="1:3">
      <c r="A3158" s="22">
        <v>2010</v>
      </c>
      <c r="B3158" s="3" t="s">
        <v>522</v>
      </c>
      <c r="C3158" s="3">
        <v>2.1287650602409638</v>
      </c>
    </row>
    <row r="3159" spans="1:3">
      <c r="A3159" s="22">
        <v>2010</v>
      </c>
      <c r="B3159" s="3" t="s">
        <v>523</v>
      </c>
      <c r="C3159" s="3">
        <v>2.978723404255319</v>
      </c>
    </row>
    <row r="3160" spans="1:3">
      <c r="A3160" s="22">
        <v>2010</v>
      </c>
      <c r="B3160" s="3" t="s">
        <v>524</v>
      </c>
      <c r="C3160" s="3">
        <v>2.4650519031141869</v>
      </c>
    </row>
    <row r="3161" spans="1:3">
      <c r="A3161" s="22">
        <v>2010</v>
      </c>
      <c r="B3161" s="3" t="s">
        <v>525</v>
      </c>
      <c r="C3161" s="3">
        <v>2.2873462214411249</v>
      </c>
    </row>
    <row r="3162" spans="1:3">
      <c r="A3162" s="22">
        <v>2010</v>
      </c>
      <c r="B3162" s="3" t="s">
        <v>526</v>
      </c>
      <c r="C3162" s="3">
        <v>6.0399113082039912</v>
      </c>
    </row>
    <row r="3163" spans="1:3">
      <c r="A3163" s="22">
        <v>2010</v>
      </c>
      <c r="B3163" s="3" t="s">
        <v>527</v>
      </c>
      <c r="C3163" s="3">
        <v>2.1318101933216167</v>
      </c>
    </row>
    <row r="3164" spans="1:3">
      <c r="A3164" s="22">
        <v>2010</v>
      </c>
      <c r="B3164" s="3" t="s">
        <v>528</v>
      </c>
      <c r="C3164" s="3">
        <v>11.606172140430351</v>
      </c>
    </row>
    <row r="3165" spans="1:3">
      <c r="A3165" s="22">
        <v>2010</v>
      </c>
      <c r="B3165" s="3" t="s">
        <v>529</v>
      </c>
      <c r="C3165" s="3">
        <v>4.847417840375587</v>
      </c>
    </row>
    <row r="3166" spans="1:3">
      <c r="A3166" s="22">
        <v>2010</v>
      </c>
      <c r="B3166" s="3" t="s">
        <v>530</v>
      </c>
      <c r="C3166" s="3">
        <v>3.4741235392320533</v>
      </c>
    </row>
    <row r="3167" spans="1:3">
      <c r="A3167" s="22">
        <v>2010</v>
      </c>
      <c r="B3167" s="3" t="s">
        <v>531</v>
      </c>
      <c r="C3167" s="3">
        <v>2.2942155638784851</v>
      </c>
    </row>
    <row r="3168" spans="1:3">
      <c r="A3168" s="22">
        <v>2010</v>
      </c>
      <c r="B3168" s="3" t="s">
        <v>532</v>
      </c>
      <c r="C3168" s="3">
        <v>2.2606275303643724</v>
      </c>
    </row>
    <row r="3169" spans="1:3">
      <c r="A3169" s="22">
        <v>2010</v>
      </c>
      <c r="B3169" s="3" t="s">
        <v>533</v>
      </c>
      <c r="C3169" s="3">
        <v>2.1683326669332268</v>
      </c>
    </row>
    <row r="3170" spans="1:3">
      <c r="A3170" s="22">
        <v>2010</v>
      </c>
      <c r="B3170" s="3" t="s">
        <v>534</v>
      </c>
      <c r="C3170" s="3">
        <v>3.78494623655914</v>
      </c>
    </row>
    <row r="3171" spans="1:3">
      <c r="A3171" s="22">
        <v>2010</v>
      </c>
      <c r="B3171" s="3" t="s">
        <v>535</v>
      </c>
      <c r="C3171" s="3">
        <v>4.1395348837209305</v>
      </c>
    </row>
    <row r="3172" spans="1:3">
      <c r="A3172" s="22">
        <v>2010</v>
      </c>
      <c r="B3172" s="3" t="s">
        <v>536</v>
      </c>
      <c r="C3172" s="3">
        <v>2.0470879801734818</v>
      </c>
    </row>
    <row r="3173" spans="1:3">
      <c r="A3173" s="22">
        <v>2010</v>
      </c>
      <c r="B3173" s="3" t="s">
        <v>537</v>
      </c>
      <c r="C3173" s="3">
        <v>2.3932472691161868</v>
      </c>
    </row>
    <row r="3174" spans="1:3">
      <c r="A3174" s="22">
        <v>2010</v>
      </c>
      <c r="B3174" s="3" t="s">
        <v>538</v>
      </c>
      <c r="C3174" s="3">
        <v>2.458877515001765</v>
      </c>
    </row>
    <row r="3175" spans="1:3">
      <c r="A3175" s="22">
        <v>2010</v>
      </c>
      <c r="B3175" s="3" t="s">
        <v>539</v>
      </c>
      <c r="C3175" s="3">
        <v>6.889257390050469</v>
      </c>
    </row>
    <row r="3176" spans="1:3">
      <c r="A3176" s="22">
        <v>2010</v>
      </c>
      <c r="B3176" s="3" t="s">
        <v>540</v>
      </c>
      <c r="C3176" s="3">
        <v>9.423684717671998</v>
      </c>
    </row>
    <row r="3177" spans="1:3">
      <c r="A3177" s="22">
        <v>2010</v>
      </c>
      <c r="B3177" s="3" t="s">
        <v>541</v>
      </c>
      <c r="C3177" s="3">
        <v>7.3338409328228336</v>
      </c>
    </row>
    <row r="3178" spans="1:3">
      <c r="A3178" s="22">
        <v>2010</v>
      </c>
      <c r="B3178" s="3" t="s">
        <v>542</v>
      </c>
      <c r="C3178" s="3">
        <v>2.9560518731988474</v>
      </c>
    </row>
    <row r="3179" spans="1:3">
      <c r="A3179" s="22">
        <v>2010</v>
      </c>
      <c r="B3179" s="3" t="s">
        <v>1037</v>
      </c>
      <c r="C3179" s="3">
        <v>2.0292397660818713</v>
      </c>
    </row>
    <row r="3180" spans="1:3">
      <c r="A3180" s="22">
        <v>2010</v>
      </c>
      <c r="B3180" s="3" t="s">
        <v>543</v>
      </c>
      <c r="C3180" s="3">
        <v>8.8033054929515231</v>
      </c>
    </row>
    <row r="3181" spans="1:3">
      <c r="A3181" s="22">
        <v>2010</v>
      </c>
      <c r="B3181" s="3" t="s">
        <v>544</v>
      </c>
      <c r="C3181" s="3">
        <v>9.8021327014218009</v>
      </c>
    </row>
    <row r="3182" spans="1:3">
      <c r="A3182" s="22">
        <v>2010</v>
      </c>
      <c r="B3182" s="3" t="s">
        <v>545</v>
      </c>
      <c r="C3182" s="3">
        <v>10.128026191091582</v>
      </c>
    </row>
    <row r="3183" spans="1:3">
      <c r="A3183" s="22">
        <v>2010</v>
      </c>
      <c r="B3183" s="3" t="s">
        <v>546</v>
      </c>
      <c r="C3183" s="3">
        <v>9.3834257595875972</v>
      </c>
    </row>
    <row r="3184" spans="1:3">
      <c r="A3184" s="22">
        <v>2010</v>
      </c>
      <c r="B3184" s="3" t="s">
        <v>547</v>
      </c>
      <c r="C3184" s="3">
        <v>12.101964658105587</v>
      </c>
    </row>
    <row r="3185" spans="1:3">
      <c r="A3185" s="22">
        <v>2010</v>
      </c>
      <c r="B3185" s="3" t="s">
        <v>548</v>
      </c>
      <c r="C3185" s="3">
        <v>6.8652173913043475</v>
      </c>
    </row>
    <row r="3186" spans="1:3">
      <c r="A3186" s="22">
        <v>2010</v>
      </c>
      <c r="B3186" s="3" t="s">
        <v>549</v>
      </c>
      <c r="C3186" s="3">
        <v>9.8347071583514101</v>
      </c>
    </row>
    <row r="3187" spans="1:3">
      <c r="A3187" s="22">
        <v>2010</v>
      </c>
      <c r="B3187" s="3" t="s">
        <v>550</v>
      </c>
      <c r="C3187" s="3">
        <v>7.8730581446959613</v>
      </c>
    </row>
    <row r="3188" spans="1:3">
      <c r="A3188" s="22">
        <v>2010</v>
      </c>
      <c r="B3188" s="3" t="s">
        <v>551</v>
      </c>
      <c r="C3188" s="3">
        <v>7.9307637401855819</v>
      </c>
    </row>
    <row r="3189" spans="1:3">
      <c r="A3189" s="22">
        <v>2010</v>
      </c>
      <c r="B3189" s="3" t="s">
        <v>552</v>
      </c>
      <c r="C3189" s="3">
        <v>13.048326359832636</v>
      </c>
    </row>
    <row r="3190" spans="1:3">
      <c r="A3190" s="22">
        <v>2010</v>
      </c>
      <c r="B3190" s="3" t="s">
        <v>553</v>
      </c>
      <c r="C3190" s="3">
        <v>8.5699031537124402</v>
      </c>
    </row>
    <row r="3191" spans="1:3">
      <c r="A3191" s="22">
        <v>2010</v>
      </c>
      <c r="B3191" s="3" t="s">
        <v>554</v>
      </c>
      <c r="C3191" s="3">
        <v>3.0473047304730474</v>
      </c>
    </row>
    <row r="3192" spans="1:3">
      <c r="A3192" s="22">
        <v>2010</v>
      </c>
      <c r="B3192" s="3" t="s">
        <v>555</v>
      </c>
      <c r="C3192" s="3">
        <v>9.2978783063837742</v>
      </c>
    </row>
    <row r="3193" spans="1:3">
      <c r="A3193" s="22">
        <v>2010</v>
      </c>
      <c r="B3193" s="3" t="s">
        <v>1038</v>
      </c>
      <c r="C3193" s="3">
        <v>4.6277602523659302</v>
      </c>
    </row>
    <row r="3194" spans="1:3">
      <c r="A3194" s="22">
        <v>2010</v>
      </c>
      <c r="B3194" s="3" t="s">
        <v>556</v>
      </c>
      <c r="C3194" s="3">
        <v>7.2962655601659749</v>
      </c>
    </row>
    <row r="3195" spans="1:3">
      <c r="A3195" s="22">
        <v>2010</v>
      </c>
      <c r="B3195" s="3" t="s">
        <v>557</v>
      </c>
      <c r="C3195" s="3">
        <v>10.365950676213206</v>
      </c>
    </row>
    <row r="3196" spans="1:3">
      <c r="A3196" s="22">
        <v>2010</v>
      </c>
      <c r="B3196" s="3" t="s">
        <v>558</v>
      </c>
      <c r="C3196" s="3">
        <v>3.5310924369747898</v>
      </c>
    </row>
    <row r="3197" spans="1:3">
      <c r="A3197" s="22">
        <v>2010</v>
      </c>
      <c r="B3197" s="3" t="s">
        <v>559</v>
      </c>
      <c r="C3197" s="3">
        <v>8.313820531941337</v>
      </c>
    </row>
    <row r="3198" spans="1:3">
      <c r="A3198" s="22">
        <v>2010</v>
      </c>
      <c r="B3198" s="3" t="s">
        <v>560</v>
      </c>
      <c r="C3198" s="3">
        <v>6.8571428571428568</v>
      </c>
    </row>
    <row r="3199" spans="1:3">
      <c r="A3199" s="22">
        <v>2010</v>
      </c>
      <c r="B3199" s="3" t="s">
        <v>561</v>
      </c>
      <c r="C3199" s="3">
        <v>7.7256461232604376</v>
      </c>
    </row>
    <row r="3200" spans="1:3">
      <c r="A3200" s="22">
        <v>2010</v>
      </c>
      <c r="B3200" s="3" t="s">
        <v>562</v>
      </c>
      <c r="C3200" s="3">
        <v>5.7878289473684212</v>
      </c>
    </row>
    <row r="3201" spans="1:3">
      <c r="A3201" s="22">
        <v>2010</v>
      </c>
      <c r="B3201" s="3" t="s">
        <v>563</v>
      </c>
      <c r="C3201" s="3">
        <v>3.9906347554630592</v>
      </c>
    </row>
    <row r="3202" spans="1:3">
      <c r="A3202" s="22">
        <v>2010</v>
      </c>
      <c r="B3202" s="3" t="s">
        <v>564</v>
      </c>
      <c r="C3202" s="3">
        <v>6.376344086021505</v>
      </c>
    </row>
    <row r="3203" spans="1:3">
      <c r="A3203" s="22">
        <v>2010</v>
      </c>
      <c r="B3203" s="3" t="s">
        <v>565</v>
      </c>
      <c r="C3203" s="3">
        <v>4.3435483870967744</v>
      </c>
    </row>
    <row r="3204" spans="1:3">
      <c r="A3204" s="22">
        <v>2010</v>
      </c>
      <c r="B3204" s="3" t="s">
        <v>566</v>
      </c>
      <c r="C3204" s="3">
        <v>5.7796610169491522</v>
      </c>
    </row>
    <row r="3205" spans="1:3">
      <c r="A3205" s="22">
        <v>2010</v>
      </c>
      <c r="B3205" s="3" t="s">
        <v>567</v>
      </c>
      <c r="C3205" s="3">
        <v>7.1515151515151514</v>
      </c>
    </row>
    <row r="3206" spans="1:3">
      <c r="A3206" s="22">
        <v>2010</v>
      </c>
      <c r="B3206" s="3" t="s">
        <v>568</v>
      </c>
      <c r="C3206" s="3">
        <v>8.9833268708801857</v>
      </c>
    </row>
    <row r="3207" spans="1:3">
      <c r="A3207" s="22">
        <v>2010</v>
      </c>
      <c r="B3207" s="3" t="s">
        <v>569</v>
      </c>
      <c r="C3207" s="3">
        <v>10.169393092253584</v>
      </c>
    </row>
    <row r="3208" spans="1:3">
      <c r="A3208" s="22">
        <v>2010</v>
      </c>
      <c r="B3208" s="3" t="s">
        <v>570</v>
      </c>
      <c r="C3208" s="3">
        <v>8.9703519962201756</v>
      </c>
    </row>
    <row r="3209" spans="1:3">
      <c r="A3209" s="22">
        <v>2010</v>
      </c>
      <c r="B3209" s="3" t="s">
        <v>1039</v>
      </c>
      <c r="C3209" s="3">
        <v>5.7951807228915664</v>
      </c>
    </row>
    <row r="3210" spans="1:3">
      <c r="A3210" s="22">
        <v>2010</v>
      </c>
      <c r="B3210" s="3" t="s">
        <v>1040</v>
      </c>
      <c r="C3210" s="3">
        <v>4.7801047120418847</v>
      </c>
    </row>
    <row r="3211" spans="1:3">
      <c r="A3211" s="22">
        <v>2010</v>
      </c>
      <c r="B3211" s="3" t="s">
        <v>572</v>
      </c>
      <c r="C3211" s="3">
        <v>31.272058823529413</v>
      </c>
    </row>
    <row r="3212" spans="1:3">
      <c r="A3212" s="22">
        <v>2010</v>
      </c>
      <c r="B3212" s="3" t="s">
        <v>1041</v>
      </c>
      <c r="C3212" s="3">
        <v>8.8963414634146343</v>
      </c>
    </row>
    <row r="3213" spans="1:3">
      <c r="A3213" s="22">
        <v>2010</v>
      </c>
      <c r="B3213" s="3" t="s">
        <v>573</v>
      </c>
      <c r="C3213" s="3">
        <v>10.171539337032295</v>
      </c>
    </row>
    <row r="3214" spans="1:3">
      <c r="A3214" s="22">
        <v>2010</v>
      </c>
      <c r="B3214" s="3" t="s">
        <v>574</v>
      </c>
      <c r="C3214" s="3">
        <v>9.1826116146357837</v>
      </c>
    </row>
    <row r="3215" spans="1:3">
      <c r="A3215" s="22">
        <v>2010</v>
      </c>
      <c r="B3215" s="3" t="s">
        <v>575</v>
      </c>
      <c r="C3215" s="3">
        <v>5.239549839228296</v>
      </c>
    </row>
    <row r="3216" spans="1:3">
      <c r="A3216" s="22">
        <v>2010</v>
      </c>
      <c r="B3216" s="3" t="s">
        <v>576</v>
      </c>
      <c r="C3216" s="3">
        <v>8.5968441814595664</v>
      </c>
    </row>
    <row r="3217" spans="1:3">
      <c r="A3217" s="22">
        <v>2010</v>
      </c>
      <c r="B3217" s="3" t="s">
        <v>577</v>
      </c>
      <c r="C3217" s="3">
        <v>13.251523063533508</v>
      </c>
    </row>
    <row r="3218" spans="1:3">
      <c r="A3218" s="22">
        <v>2010</v>
      </c>
      <c r="B3218" s="3" t="s">
        <v>578</v>
      </c>
      <c r="C3218" s="3">
        <v>16.708333333333332</v>
      </c>
    </row>
    <row r="3219" spans="1:3">
      <c r="A3219" s="22">
        <v>2010</v>
      </c>
      <c r="B3219" s="3" t="s">
        <v>579</v>
      </c>
      <c r="C3219" s="3">
        <v>11.065116279069768</v>
      </c>
    </row>
    <row r="3220" spans="1:3">
      <c r="A3220" s="22">
        <v>2010</v>
      </c>
      <c r="B3220" s="3" t="s">
        <v>580</v>
      </c>
      <c r="C3220" s="3">
        <v>14.318407960199005</v>
      </c>
    </row>
    <row r="3221" spans="1:3">
      <c r="A3221" s="22">
        <v>2010</v>
      </c>
      <c r="B3221" s="3" t="s">
        <v>581</v>
      </c>
      <c r="C3221" s="3">
        <v>12.014513788098693</v>
      </c>
    </row>
    <row r="3222" spans="1:3">
      <c r="A3222" s="22">
        <v>2010</v>
      </c>
      <c r="B3222" s="3" t="s">
        <v>582</v>
      </c>
      <c r="C3222" s="3">
        <v>15.524288107202681</v>
      </c>
    </row>
    <row r="3223" spans="1:3">
      <c r="A3223" s="22">
        <v>2010</v>
      </c>
      <c r="B3223" s="3" t="s">
        <v>583</v>
      </c>
      <c r="C3223" s="3">
        <v>12.270422535211267</v>
      </c>
    </row>
    <row r="3224" spans="1:3">
      <c r="A3224" s="22">
        <v>2010</v>
      </c>
      <c r="B3224" s="3" t="s">
        <v>584</v>
      </c>
      <c r="C3224" s="3">
        <v>13.547717842323651</v>
      </c>
    </row>
    <row r="3225" spans="1:3">
      <c r="A3225" s="22">
        <v>2010</v>
      </c>
      <c r="B3225" s="3" t="s">
        <v>585</v>
      </c>
      <c r="C3225" s="3">
        <v>14.042553191489361</v>
      </c>
    </row>
    <row r="3226" spans="1:3">
      <c r="A3226" s="22">
        <v>2010</v>
      </c>
      <c r="B3226" s="3" t="s">
        <v>586</v>
      </c>
      <c r="C3226" s="3">
        <v>13.871134020618557</v>
      </c>
    </row>
    <row r="3227" spans="1:3">
      <c r="A3227" s="22">
        <v>2010</v>
      </c>
      <c r="B3227" s="3" t="s">
        <v>587</v>
      </c>
      <c r="C3227" s="3">
        <v>13.337837837837839</v>
      </c>
    </row>
    <row r="3228" spans="1:3">
      <c r="A3228" s="22">
        <v>2010</v>
      </c>
      <c r="B3228" s="3" t="s">
        <v>588</v>
      </c>
      <c r="C3228" s="3">
        <v>9.8940397350993372</v>
      </c>
    </row>
    <row r="3229" spans="1:3">
      <c r="A3229" s="22">
        <v>2010</v>
      </c>
      <c r="B3229" s="3" t="s">
        <v>589</v>
      </c>
      <c r="C3229" s="3">
        <v>15.146853146853147</v>
      </c>
    </row>
    <row r="3230" spans="1:3">
      <c r="A3230" s="22">
        <v>2010</v>
      </c>
      <c r="B3230" s="3" t="s">
        <v>590</v>
      </c>
      <c r="C3230" s="3">
        <v>7.7655367231638417</v>
      </c>
    </row>
    <row r="3231" spans="1:3">
      <c r="A3231" s="22">
        <v>2010</v>
      </c>
      <c r="B3231" s="3" t="s">
        <v>591</v>
      </c>
      <c r="C3231" s="3">
        <v>13.056737588652481</v>
      </c>
    </row>
    <row r="3232" spans="1:3">
      <c r="A3232" s="22">
        <v>2010</v>
      </c>
      <c r="B3232" s="3" t="s">
        <v>592</v>
      </c>
      <c r="C3232" s="3">
        <v>9.8645038167938939</v>
      </c>
    </row>
    <row r="3233" spans="1:3">
      <c r="A3233" s="22">
        <v>2010</v>
      </c>
      <c r="B3233" s="3" t="s">
        <v>593</v>
      </c>
      <c r="C3233" s="3">
        <v>10.90379746835443</v>
      </c>
    </row>
    <row r="3234" spans="1:3">
      <c r="A3234" s="22">
        <v>2010</v>
      </c>
      <c r="B3234" s="3" t="s">
        <v>594</v>
      </c>
      <c r="C3234" s="3">
        <v>10.672812108797087</v>
      </c>
    </row>
    <row r="3235" spans="1:3">
      <c r="A3235" s="22">
        <v>2010</v>
      </c>
      <c r="B3235" s="3" t="s">
        <v>1042</v>
      </c>
      <c r="C3235" s="3">
        <v>5.1619047619047622</v>
      </c>
    </row>
    <row r="3236" spans="1:3">
      <c r="A3236" s="22">
        <v>2010</v>
      </c>
      <c r="B3236" s="3" t="s">
        <v>595</v>
      </c>
      <c r="C3236" s="3">
        <v>5.5371024734982335</v>
      </c>
    </row>
    <row r="3237" spans="1:3">
      <c r="A3237" s="22">
        <v>2010</v>
      </c>
      <c r="B3237" s="3" t="s">
        <v>596</v>
      </c>
      <c r="C3237" s="3">
        <v>11.720488705282587</v>
      </c>
    </row>
    <row r="3238" spans="1:3">
      <c r="A3238" s="22">
        <v>2010</v>
      </c>
      <c r="B3238" s="3" t="s">
        <v>597</v>
      </c>
      <c r="C3238" s="3">
        <v>10.099587610774766</v>
      </c>
    </row>
    <row r="3239" spans="1:3">
      <c r="A3239" s="22">
        <v>2010</v>
      </c>
      <c r="B3239" s="3" t="s">
        <v>598</v>
      </c>
      <c r="C3239" s="3">
        <v>10.423869900771775</v>
      </c>
    </row>
    <row r="3240" spans="1:3">
      <c r="A3240" s="22">
        <v>2010</v>
      </c>
      <c r="B3240" s="3" t="s">
        <v>599</v>
      </c>
      <c r="C3240" s="3">
        <v>9.7549161204310639</v>
      </c>
    </row>
    <row r="3241" spans="1:3">
      <c r="A3241" s="22">
        <v>2010</v>
      </c>
      <c r="B3241" s="3" t="s">
        <v>600</v>
      </c>
      <c r="C3241" s="3">
        <v>4.8506405014990461</v>
      </c>
    </row>
    <row r="3242" spans="1:3">
      <c r="A3242" s="22">
        <v>2010</v>
      </c>
      <c r="B3242" s="3" t="s">
        <v>601</v>
      </c>
      <c r="C3242" s="3">
        <v>9.2951541850220263</v>
      </c>
    </row>
    <row r="3243" spans="1:3">
      <c r="A3243" s="22">
        <v>2010</v>
      </c>
      <c r="B3243" s="3" t="s">
        <v>602</v>
      </c>
      <c r="C3243" s="3">
        <v>6.7731092436974789</v>
      </c>
    </row>
    <row r="3244" spans="1:3">
      <c r="A3244" s="22">
        <v>2010</v>
      </c>
      <c r="B3244" s="3" t="s">
        <v>603</v>
      </c>
      <c r="C3244" s="3">
        <v>8.6668611435239207</v>
      </c>
    </row>
    <row r="3245" spans="1:3">
      <c r="A3245" s="22">
        <v>2010</v>
      </c>
      <c r="B3245" s="3" t="s">
        <v>604</v>
      </c>
      <c r="C3245" s="3">
        <v>11.076091850517784</v>
      </c>
    </row>
    <row r="3246" spans="1:3">
      <c r="A3246" s="22">
        <v>2010</v>
      </c>
      <c r="B3246" s="3" t="s">
        <v>606</v>
      </c>
      <c r="C3246" s="3">
        <v>7.371428571428571</v>
      </c>
    </row>
    <row r="3247" spans="1:3">
      <c r="A3247" s="22">
        <v>2010</v>
      </c>
      <c r="B3247" s="3" t="s">
        <v>607</v>
      </c>
      <c r="C3247" s="3">
        <v>7.356211989574283</v>
      </c>
    </row>
    <row r="3248" spans="1:3">
      <c r="A3248" s="22">
        <v>2010</v>
      </c>
      <c r="B3248" s="3" t="s">
        <v>610</v>
      </c>
      <c r="C3248" s="3">
        <v>6.7218045112781954</v>
      </c>
    </row>
    <row r="3249" spans="1:3">
      <c r="A3249" s="22">
        <v>2010</v>
      </c>
      <c r="B3249" s="3" t="s">
        <v>611</v>
      </c>
      <c r="C3249" s="3">
        <v>12.018472135253601</v>
      </c>
    </row>
    <row r="3250" spans="1:3">
      <c r="A3250" s="22">
        <v>2010</v>
      </c>
      <c r="B3250" s="3" t="s">
        <v>612</v>
      </c>
      <c r="C3250" s="3">
        <v>8.8329004329004324</v>
      </c>
    </row>
    <row r="3251" spans="1:3">
      <c r="A3251" s="22">
        <v>2010</v>
      </c>
      <c r="B3251" s="3" t="s">
        <v>613</v>
      </c>
      <c r="C3251" s="3">
        <v>12.21699595868882</v>
      </c>
    </row>
    <row r="3252" spans="1:3">
      <c r="A3252" s="22">
        <v>2010</v>
      </c>
      <c r="B3252" s="3" t="s">
        <v>614</v>
      </c>
      <c r="C3252" s="3">
        <v>6.3524229074889869</v>
      </c>
    </row>
    <row r="3253" spans="1:3">
      <c r="A3253" s="22">
        <v>2010</v>
      </c>
      <c r="B3253" s="3" t="s">
        <v>615</v>
      </c>
      <c r="C3253" s="3">
        <v>9.4139720558882232</v>
      </c>
    </row>
    <row r="3254" spans="1:3">
      <c r="A3254" s="22">
        <v>2010</v>
      </c>
      <c r="B3254" s="3" t="s">
        <v>616</v>
      </c>
      <c r="C3254" s="3">
        <v>15.06586224233283</v>
      </c>
    </row>
    <row r="3255" spans="1:3">
      <c r="A3255" s="22">
        <v>2010</v>
      </c>
      <c r="B3255" s="3" t="s">
        <v>617</v>
      </c>
      <c r="C3255" s="3">
        <v>7.8734793187347929</v>
      </c>
    </row>
    <row r="3256" spans="1:3">
      <c r="A3256" s="22">
        <v>2010</v>
      </c>
      <c r="B3256" s="3" t="s">
        <v>618</v>
      </c>
      <c r="C3256" s="3">
        <v>8.5899581589958167</v>
      </c>
    </row>
    <row r="3257" spans="1:3">
      <c r="A3257" s="22">
        <v>2010</v>
      </c>
      <c r="B3257" s="3" t="s">
        <v>619</v>
      </c>
      <c r="C3257" s="3">
        <v>8.6105100463678514</v>
      </c>
    </row>
    <row r="3258" spans="1:3">
      <c r="A3258" s="22">
        <v>2010</v>
      </c>
      <c r="B3258" s="3" t="s">
        <v>620</v>
      </c>
      <c r="C3258" s="3">
        <v>8.2577777777777772</v>
      </c>
    </row>
    <row r="3259" spans="1:3">
      <c r="A3259" s="22">
        <v>2010</v>
      </c>
      <c r="B3259" s="3" t="s">
        <v>621</v>
      </c>
      <c r="C3259" s="3">
        <v>17.812227074235807</v>
      </c>
    </row>
    <row r="3260" spans="1:3">
      <c r="A3260" s="22">
        <v>2010</v>
      </c>
      <c r="B3260" s="3" t="s">
        <v>1043</v>
      </c>
      <c r="C3260" s="3">
        <v>9.6756756756756754</v>
      </c>
    </row>
    <row r="3261" spans="1:3">
      <c r="A3261" s="22">
        <v>2010</v>
      </c>
      <c r="B3261" s="3" t="s">
        <v>623</v>
      </c>
      <c r="C3261" s="3">
        <v>15.583820812807883</v>
      </c>
    </row>
    <row r="3262" spans="1:3">
      <c r="A3262" s="22">
        <v>2010</v>
      </c>
      <c r="B3262" s="3" t="s">
        <v>624</v>
      </c>
      <c r="C3262" s="3">
        <v>14.0316961362148</v>
      </c>
    </row>
    <row r="3263" spans="1:3">
      <c r="A3263" s="22">
        <v>2010</v>
      </c>
      <c r="B3263" s="3" t="s">
        <v>625</v>
      </c>
      <c r="C3263" s="3">
        <v>9.3010204081632661</v>
      </c>
    </row>
    <row r="3264" spans="1:3">
      <c r="A3264" s="22">
        <v>2010</v>
      </c>
      <c r="B3264" s="3" t="s">
        <v>626</v>
      </c>
      <c r="C3264" s="3">
        <v>9.536443148688047</v>
      </c>
    </row>
    <row r="3265" spans="1:3">
      <c r="A3265" s="22">
        <v>2010</v>
      </c>
      <c r="B3265" s="3" t="s">
        <v>1044</v>
      </c>
      <c r="C3265" s="3">
        <v>9.0679611650485441</v>
      </c>
    </row>
    <row r="3266" spans="1:3">
      <c r="A3266" s="22">
        <v>2010</v>
      </c>
      <c r="B3266" s="3" t="s">
        <v>627</v>
      </c>
      <c r="C3266" s="3">
        <v>12.448864458267034</v>
      </c>
    </row>
    <row r="3267" spans="1:3">
      <c r="A3267" s="22">
        <v>2010</v>
      </c>
      <c r="B3267" s="3" t="s">
        <v>628</v>
      </c>
      <c r="C3267" s="3">
        <v>10.100449775112443</v>
      </c>
    </row>
    <row r="3268" spans="1:3">
      <c r="A3268" s="22">
        <v>2010</v>
      </c>
      <c r="B3268" s="3" t="s">
        <v>629</v>
      </c>
      <c r="C3268" s="3">
        <v>14.100096711798839</v>
      </c>
    </row>
    <row r="3269" spans="1:3">
      <c r="A3269" s="22">
        <v>2010</v>
      </c>
      <c r="B3269" s="3" t="s">
        <v>630</v>
      </c>
      <c r="C3269" s="3">
        <v>13.83175355450237</v>
      </c>
    </row>
    <row r="3270" spans="1:3">
      <c r="A3270" s="22">
        <v>2010</v>
      </c>
      <c r="B3270" s="3" t="s">
        <v>631</v>
      </c>
      <c r="C3270" s="3">
        <v>9.5983333333333327</v>
      </c>
    </row>
    <row r="3271" spans="1:3">
      <c r="A3271" s="22">
        <v>2010</v>
      </c>
      <c r="B3271" s="3" t="s">
        <v>632</v>
      </c>
      <c r="C3271" s="3">
        <v>12.518737090587194</v>
      </c>
    </row>
    <row r="3272" spans="1:3">
      <c r="A3272" s="22">
        <v>2010</v>
      </c>
      <c r="B3272" s="3" t="s">
        <v>633</v>
      </c>
      <c r="C3272" s="3">
        <v>15.019642857142857</v>
      </c>
    </row>
    <row r="3273" spans="1:3">
      <c r="A3273" s="22">
        <v>2010</v>
      </c>
      <c r="B3273" s="3" t="s">
        <v>634</v>
      </c>
      <c r="C3273" s="3">
        <v>14.118644067796611</v>
      </c>
    </row>
    <row r="3274" spans="1:3">
      <c r="A3274" s="22">
        <v>2010</v>
      </c>
      <c r="B3274" s="3" t="s">
        <v>635</v>
      </c>
      <c r="C3274" s="3">
        <v>15.5</v>
      </c>
    </row>
    <row r="3275" spans="1:3">
      <c r="A3275" s="22">
        <v>2010</v>
      </c>
      <c r="B3275" s="3" t="s">
        <v>636</v>
      </c>
      <c r="C3275" s="3">
        <v>23.366232153941652</v>
      </c>
    </row>
    <row r="3276" spans="1:3">
      <c r="A3276" s="22">
        <v>2010</v>
      </c>
      <c r="B3276" s="3" t="s">
        <v>637</v>
      </c>
      <c r="C3276" s="3">
        <v>18.082766439909296</v>
      </c>
    </row>
    <row r="3277" spans="1:3">
      <c r="A3277" s="22">
        <v>2010</v>
      </c>
      <c r="B3277" s="3" t="s">
        <v>638</v>
      </c>
      <c r="C3277" s="3">
        <v>17.605128205128207</v>
      </c>
    </row>
    <row r="3278" spans="1:3">
      <c r="A3278" s="22">
        <v>2010</v>
      </c>
      <c r="B3278" s="3" t="s">
        <v>639</v>
      </c>
      <c r="C3278" s="3">
        <v>17.561290322580646</v>
      </c>
    </row>
    <row r="3279" spans="1:3">
      <c r="A3279" s="22">
        <v>2010</v>
      </c>
      <c r="B3279" s="3" t="s">
        <v>640</v>
      </c>
      <c r="C3279" s="3">
        <v>18.998567335243553</v>
      </c>
    </row>
    <row r="3280" spans="1:3">
      <c r="A3280" s="22">
        <v>2010</v>
      </c>
      <c r="B3280" s="3" t="s">
        <v>641</v>
      </c>
      <c r="C3280" s="3">
        <v>17.974717232202263</v>
      </c>
    </row>
    <row r="3281" spans="1:3">
      <c r="A3281" s="22">
        <v>2010</v>
      </c>
      <c r="B3281" s="3" t="s">
        <v>1045</v>
      </c>
      <c r="C3281" s="3">
        <v>16.194444444444443</v>
      </c>
    </row>
    <row r="3282" spans="1:3">
      <c r="A3282" s="22">
        <v>2010</v>
      </c>
      <c r="B3282" s="3" t="s">
        <v>642</v>
      </c>
      <c r="C3282" s="3">
        <v>18.627705627705627</v>
      </c>
    </row>
    <row r="3283" spans="1:3">
      <c r="A3283" s="22">
        <v>2010</v>
      </c>
      <c r="B3283" s="3" t="s">
        <v>643</v>
      </c>
      <c r="C3283" s="3">
        <v>24.110724060711618</v>
      </c>
    </row>
    <row r="3284" spans="1:3">
      <c r="A3284" s="22">
        <v>2010</v>
      </c>
      <c r="B3284" s="3" t="s">
        <v>644</v>
      </c>
      <c r="C3284" s="3">
        <v>20.633224578575312</v>
      </c>
    </row>
    <row r="3285" spans="1:3">
      <c r="A3285" s="22">
        <v>2010</v>
      </c>
      <c r="B3285" s="3" t="s">
        <v>645</v>
      </c>
      <c r="C3285" s="3">
        <v>19.440970601959869</v>
      </c>
    </row>
    <row r="3286" spans="1:3">
      <c r="A3286" s="22">
        <v>2010</v>
      </c>
      <c r="B3286" s="3" t="s">
        <v>647</v>
      </c>
      <c r="C3286" s="3">
        <v>33.787390829694324</v>
      </c>
    </row>
    <row r="3287" spans="1:3">
      <c r="A3287" s="22">
        <v>2010</v>
      </c>
      <c r="B3287" s="3" t="s">
        <v>648</v>
      </c>
      <c r="C3287" s="3">
        <v>23.467914438502675</v>
      </c>
    </row>
    <row r="3288" spans="1:3">
      <c r="A3288" s="22">
        <v>2010</v>
      </c>
      <c r="B3288" s="3" t="s">
        <v>649</v>
      </c>
      <c r="C3288" s="3">
        <v>17.015836526181353</v>
      </c>
    </row>
    <row r="3289" spans="1:3">
      <c r="A3289" s="22">
        <v>2010</v>
      </c>
      <c r="B3289" s="3" t="s">
        <v>650</v>
      </c>
      <c r="C3289" s="3">
        <v>14.819935691318328</v>
      </c>
    </row>
    <row r="3290" spans="1:3">
      <c r="A3290" s="22">
        <v>2010</v>
      </c>
      <c r="B3290" s="3" t="s">
        <v>651</v>
      </c>
      <c r="C3290" s="3">
        <v>19.55722954593011</v>
      </c>
    </row>
    <row r="3291" spans="1:3">
      <c r="A3291" s="22">
        <v>2010</v>
      </c>
      <c r="B3291" s="3" t="s">
        <v>652</v>
      </c>
      <c r="C3291" s="3">
        <v>21.091241737488197</v>
      </c>
    </row>
    <row r="3292" spans="1:3">
      <c r="A3292" s="22">
        <v>2010</v>
      </c>
      <c r="B3292" s="3" t="s">
        <v>654</v>
      </c>
      <c r="C3292" s="3">
        <v>28.343632958801496</v>
      </c>
    </row>
    <row r="3293" spans="1:3">
      <c r="A3293" s="22">
        <v>2010</v>
      </c>
      <c r="B3293" s="3" t="s">
        <v>655</v>
      </c>
      <c r="C3293" s="3">
        <v>18.820788530465951</v>
      </c>
    </row>
    <row r="3294" spans="1:3">
      <c r="A3294" s="22">
        <v>2010</v>
      </c>
      <c r="B3294" s="3" t="s">
        <v>656</v>
      </c>
      <c r="C3294" s="3">
        <v>16.479651162790699</v>
      </c>
    </row>
    <row r="3295" spans="1:3">
      <c r="A3295" s="22">
        <v>2010</v>
      </c>
      <c r="B3295" s="3" t="s">
        <v>657</v>
      </c>
      <c r="C3295" s="3">
        <v>15.396449704142011</v>
      </c>
    </row>
    <row r="3296" spans="1:3">
      <c r="A3296" s="22">
        <v>2010</v>
      </c>
      <c r="B3296" s="3" t="s">
        <v>658</v>
      </c>
      <c r="C3296" s="3">
        <v>15.807992202729045</v>
      </c>
    </row>
    <row r="3297" spans="1:3">
      <c r="A3297" s="22">
        <v>2010</v>
      </c>
      <c r="B3297" s="3" t="s">
        <v>659</v>
      </c>
      <c r="C3297" s="3">
        <v>13.083870967741936</v>
      </c>
    </row>
    <row r="3298" spans="1:3">
      <c r="A3298" s="22">
        <v>2010</v>
      </c>
      <c r="B3298" s="3" t="s">
        <v>660</v>
      </c>
      <c r="C3298" s="3">
        <v>21.835421166306695</v>
      </c>
    </row>
    <row r="3299" spans="1:3">
      <c r="A3299" s="22">
        <v>2010</v>
      </c>
      <c r="B3299" s="3" t="s">
        <v>661</v>
      </c>
      <c r="C3299" s="3">
        <v>18.16393442622951</v>
      </c>
    </row>
    <row r="3300" spans="1:3">
      <c r="A3300" s="22">
        <v>2010</v>
      </c>
      <c r="B3300" s="3" t="s">
        <v>662</v>
      </c>
      <c r="C3300" s="3">
        <v>9.5928241369937481</v>
      </c>
    </row>
    <row r="3301" spans="1:3">
      <c r="A3301" s="22">
        <v>2010</v>
      </c>
      <c r="B3301" s="3" t="s">
        <v>663</v>
      </c>
      <c r="C3301" s="3">
        <v>8.0496492174851593</v>
      </c>
    </row>
    <row r="3302" spans="1:3">
      <c r="A3302" s="22">
        <v>2010</v>
      </c>
      <c r="B3302" s="3" t="s">
        <v>664</v>
      </c>
      <c r="C3302" s="3">
        <v>12.053221045320369</v>
      </c>
    </row>
    <row r="3303" spans="1:3">
      <c r="A3303" s="22">
        <v>2010</v>
      </c>
      <c r="B3303" s="3" t="s">
        <v>665</v>
      </c>
      <c r="C3303" s="3">
        <v>7.9556213017751478</v>
      </c>
    </row>
    <row r="3304" spans="1:3">
      <c r="A3304" s="22">
        <v>2010</v>
      </c>
      <c r="B3304" s="3" t="s">
        <v>666</v>
      </c>
      <c r="C3304" s="3">
        <v>13.926052416660479</v>
      </c>
    </row>
    <row r="3305" spans="1:3">
      <c r="A3305" s="22">
        <v>2010</v>
      </c>
      <c r="B3305" s="3" t="s">
        <v>667</v>
      </c>
      <c r="C3305" s="3">
        <v>9.0657407407407415</v>
      </c>
    </row>
    <row r="3306" spans="1:3">
      <c r="A3306" s="22">
        <v>2010</v>
      </c>
      <c r="B3306" s="3" t="s">
        <v>668</v>
      </c>
      <c r="C3306" s="3">
        <v>9.2286520818630908</v>
      </c>
    </row>
    <row r="3307" spans="1:3">
      <c r="A3307" s="22">
        <v>2010</v>
      </c>
      <c r="B3307" s="3" t="s">
        <v>669</v>
      </c>
      <c r="C3307" s="3">
        <v>10.081497797356828</v>
      </c>
    </row>
    <row r="3308" spans="1:3">
      <c r="A3308" s="22">
        <v>2010</v>
      </c>
      <c r="B3308" s="3" t="s">
        <v>670</v>
      </c>
      <c r="C3308" s="3">
        <v>6.5596707818930042</v>
      </c>
    </row>
    <row r="3309" spans="1:3">
      <c r="A3309" s="22">
        <v>2010</v>
      </c>
      <c r="B3309" s="3" t="s">
        <v>671</v>
      </c>
      <c r="C3309" s="3">
        <v>7.7128712871287126</v>
      </c>
    </row>
    <row r="3310" spans="1:3">
      <c r="A3310" s="22">
        <v>2010</v>
      </c>
      <c r="B3310" s="3" t="s">
        <v>672</v>
      </c>
      <c r="C3310" s="3">
        <v>8.5485886163813056</v>
      </c>
    </row>
    <row r="3311" spans="1:3">
      <c r="A3311" s="22">
        <v>2010</v>
      </c>
      <c r="B3311" s="3" t="s">
        <v>673</v>
      </c>
      <c r="C3311" s="3">
        <v>9.1285215193637104</v>
      </c>
    </row>
    <row r="3312" spans="1:3">
      <c r="A3312" s="22">
        <v>2010</v>
      </c>
      <c r="B3312" s="3" t="s">
        <v>674</v>
      </c>
      <c r="C3312" s="3">
        <v>7.0112994350282483</v>
      </c>
    </row>
    <row r="3313" spans="1:3">
      <c r="A3313" s="22">
        <v>2010</v>
      </c>
      <c r="B3313" s="3" t="s">
        <v>675</v>
      </c>
      <c r="C3313" s="3">
        <v>7.5555555555555554</v>
      </c>
    </row>
    <row r="3314" spans="1:3">
      <c r="A3314" s="22">
        <v>2010</v>
      </c>
      <c r="B3314" s="3" t="s">
        <v>676</v>
      </c>
      <c r="C3314" s="3">
        <v>10.540726141717736</v>
      </c>
    </row>
    <row r="3315" spans="1:3">
      <c r="A3315" s="22">
        <v>2010</v>
      </c>
      <c r="B3315" s="3" t="s">
        <v>677</v>
      </c>
      <c r="C3315" s="3">
        <v>7.4277566539923958</v>
      </c>
    </row>
    <row r="3316" spans="1:3">
      <c r="A3316" s="22">
        <v>2010</v>
      </c>
      <c r="B3316" s="3" t="s">
        <v>678</v>
      </c>
      <c r="C3316" s="3">
        <v>6.4242008505967894</v>
      </c>
    </row>
    <row r="3317" spans="1:3">
      <c r="A3317" s="22">
        <v>2010</v>
      </c>
      <c r="B3317" s="3" t="s">
        <v>679</v>
      </c>
      <c r="C3317" s="3">
        <v>8.8911239401046362</v>
      </c>
    </row>
    <row r="3318" spans="1:3">
      <c r="A3318" s="22">
        <v>2010</v>
      </c>
      <c r="B3318" s="3" t="s">
        <v>680</v>
      </c>
      <c r="C3318" s="3">
        <v>6.6190476190476186</v>
      </c>
    </row>
    <row r="3319" spans="1:3">
      <c r="A3319" s="22">
        <v>2010</v>
      </c>
      <c r="B3319" s="3" t="s">
        <v>681</v>
      </c>
      <c r="C3319" s="3">
        <v>14.336681987117025</v>
      </c>
    </row>
    <row r="3320" spans="1:3">
      <c r="A3320" s="22">
        <v>2010</v>
      </c>
      <c r="B3320" s="3" t="s">
        <v>682</v>
      </c>
      <c r="C3320" s="3">
        <v>7.1169102296450939</v>
      </c>
    </row>
    <row r="3321" spans="1:3">
      <c r="A3321" s="22">
        <v>2010</v>
      </c>
      <c r="B3321" s="3" t="s">
        <v>683</v>
      </c>
      <c r="C3321" s="3">
        <v>8.813109924507458</v>
      </c>
    </row>
    <row r="3322" spans="1:3">
      <c r="A3322" s="22">
        <v>2010</v>
      </c>
      <c r="B3322" s="3" t="s">
        <v>1046</v>
      </c>
      <c r="C3322" s="3">
        <v>7.8027210884353737</v>
      </c>
    </row>
    <row r="3323" spans="1:3">
      <c r="A3323" s="22">
        <v>2010</v>
      </c>
      <c r="B3323" s="3" t="s">
        <v>684</v>
      </c>
      <c r="C3323" s="3">
        <v>10.497902181731</v>
      </c>
    </row>
    <row r="3324" spans="1:3">
      <c r="A3324" s="22">
        <v>2010</v>
      </c>
      <c r="B3324" s="3" t="s">
        <v>685</v>
      </c>
      <c r="C3324" s="3">
        <v>7.5809502364332362</v>
      </c>
    </row>
    <row r="3325" spans="1:3">
      <c r="A3325" s="22">
        <v>2010</v>
      </c>
      <c r="B3325" s="3" t="s">
        <v>686</v>
      </c>
      <c r="C3325" s="3">
        <v>8.5314943421883349</v>
      </c>
    </row>
    <row r="3326" spans="1:3">
      <c r="A3326" s="22">
        <v>2010</v>
      </c>
      <c r="B3326" s="3" t="s">
        <v>687</v>
      </c>
      <c r="C3326" s="3">
        <v>10.177010253642742</v>
      </c>
    </row>
    <row r="3327" spans="1:3">
      <c r="A3327" s="22">
        <v>2010</v>
      </c>
      <c r="B3327" s="3" t="s">
        <v>688</v>
      </c>
      <c r="C3327" s="3">
        <v>7.0845164152617572</v>
      </c>
    </row>
    <row r="3328" spans="1:3">
      <c r="A3328" s="22">
        <v>2010</v>
      </c>
      <c r="B3328" s="3" t="s">
        <v>689</v>
      </c>
      <c r="C3328" s="3">
        <v>7.1986143187066975</v>
      </c>
    </row>
    <row r="3329" spans="1:3">
      <c r="A3329" s="22">
        <v>2010</v>
      </c>
      <c r="B3329" s="3" t="s">
        <v>690</v>
      </c>
      <c r="C3329" s="3">
        <v>18.467215757235412</v>
      </c>
    </row>
    <row r="3330" spans="1:3">
      <c r="A3330" s="22">
        <v>2010</v>
      </c>
      <c r="B3330" s="3" t="s">
        <v>691</v>
      </c>
      <c r="C3330" s="3">
        <v>11.534372767173625</v>
      </c>
    </row>
    <row r="3331" spans="1:3">
      <c r="A3331" s="22">
        <v>2010</v>
      </c>
      <c r="B3331" s="3" t="s">
        <v>692</v>
      </c>
      <c r="C3331" s="3">
        <v>8.5588135015342655</v>
      </c>
    </row>
    <row r="3332" spans="1:3">
      <c r="A3332" s="22">
        <v>2010</v>
      </c>
      <c r="B3332" s="3" t="s">
        <v>693</v>
      </c>
      <c r="C3332" s="3">
        <v>12.198932101883253</v>
      </c>
    </row>
    <row r="3333" spans="1:3">
      <c r="A3333" s="22">
        <v>2010</v>
      </c>
      <c r="B3333" s="3" t="s">
        <v>694</v>
      </c>
      <c r="C3333" s="3">
        <v>5.9014040561622467</v>
      </c>
    </row>
    <row r="3334" spans="1:3">
      <c r="A3334" s="22">
        <v>2010</v>
      </c>
      <c r="B3334" s="3" t="s">
        <v>695</v>
      </c>
      <c r="C3334" s="3">
        <v>6.1892857142857141</v>
      </c>
    </row>
    <row r="3335" spans="1:3">
      <c r="A3335" s="22">
        <v>2010</v>
      </c>
      <c r="B3335" s="3" t="s">
        <v>696</v>
      </c>
      <c r="C3335" s="3">
        <v>11.11988867480197</v>
      </c>
    </row>
    <row r="3336" spans="1:3">
      <c r="A3336" s="22">
        <v>2010</v>
      </c>
      <c r="B3336" s="3" t="s">
        <v>697</v>
      </c>
      <c r="C3336" s="3">
        <v>6.8094405594405591</v>
      </c>
    </row>
    <row r="3337" spans="1:3">
      <c r="A3337" s="22">
        <v>2010</v>
      </c>
      <c r="B3337" s="3" t="s">
        <v>698</v>
      </c>
      <c r="C3337" s="3">
        <v>5.8134092346616066</v>
      </c>
    </row>
    <row r="3338" spans="1:3">
      <c r="A3338" s="22">
        <v>2010</v>
      </c>
      <c r="B3338" s="3" t="s">
        <v>699</v>
      </c>
      <c r="C3338" s="3">
        <v>9.0843512330029963</v>
      </c>
    </row>
    <row r="3339" spans="1:3">
      <c r="A3339" s="22">
        <v>2010</v>
      </c>
      <c r="B3339" s="3" t="s">
        <v>701</v>
      </c>
      <c r="C3339" s="3">
        <v>9.9577494617203772</v>
      </c>
    </row>
    <row r="3340" spans="1:3">
      <c r="A3340" s="22">
        <v>2010</v>
      </c>
      <c r="B3340" s="3" t="s">
        <v>702</v>
      </c>
      <c r="C3340" s="3">
        <v>7.380724810832338</v>
      </c>
    </row>
    <row r="3341" spans="1:3">
      <c r="A3341" s="22">
        <v>2010</v>
      </c>
      <c r="B3341" s="3" t="s">
        <v>703</v>
      </c>
      <c r="C3341" s="3">
        <v>6.8206896551724139</v>
      </c>
    </row>
    <row r="3342" spans="1:3">
      <c r="A3342" s="22">
        <v>2010</v>
      </c>
      <c r="B3342" s="3" t="s">
        <v>704</v>
      </c>
      <c r="C3342" s="3">
        <v>7.9579151829070893</v>
      </c>
    </row>
    <row r="3343" spans="1:3">
      <c r="A3343" s="22">
        <v>2010</v>
      </c>
      <c r="B3343" s="3" t="s">
        <v>705</v>
      </c>
      <c r="C3343" s="3">
        <v>7.1903833658219627</v>
      </c>
    </row>
    <row r="3344" spans="1:3">
      <c r="A3344" s="22">
        <v>2010</v>
      </c>
      <c r="B3344" s="3" t="s">
        <v>706</v>
      </c>
      <c r="C3344" s="3">
        <v>9.5410122164048872</v>
      </c>
    </row>
    <row r="3345" spans="1:3">
      <c r="A3345" s="22">
        <v>2010</v>
      </c>
      <c r="B3345" s="3" t="s">
        <v>707</v>
      </c>
      <c r="C3345" s="3">
        <v>8.803860171449104</v>
      </c>
    </row>
    <row r="3346" spans="1:3">
      <c r="A3346" s="22">
        <v>2010</v>
      </c>
      <c r="B3346" s="3" t="s">
        <v>708</v>
      </c>
      <c r="C3346" s="3">
        <v>9.6260539839345416</v>
      </c>
    </row>
    <row r="3347" spans="1:3">
      <c r="A3347" s="22">
        <v>2010</v>
      </c>
      <c r="B3347" s="3" t="s">
        <v>709</v>
      </c>
      <c r="C3347" s="3">
        <v>8.2876602564102573</v>
      </c>
    </row>
    <row r="3348" spans="1:3">
      <c r="A3348" s="22">
        <v>2010</v>
      </c>
      <c r="B3348" s="3" t="s">
        <v>710</v>
      </c>
      <c r="C3348" s="3">
        <v>6.3305322128851538</v>
      </c>
    </row>
    <row r="3349" spans="1:3">
      <c r="A3349" s="22">
        <v>2010</v>
      </c>
      <c r="B3349" s="3" t="s">
        <v>711</v>
      </c>
      <c r="C3349" s="3">
        <v>6.9105960264900661</v>
      </c>
    </row>
    <row r="3350" spans="1:3">
      <c r="A3350" s="22">
        <v>2010</v>
      </c>
      <c r="B3350" s="3" t="s">
        <v>712</v>
      </c>
      <c r="C3350" s="3">
        <v>7.4260994953136263</v>
      </c>
    </row>
    <row r="3351" spans="1:3">
      <c r="A3351" s="22">
        <v>2010</v>
      </c>
      <c r="B3351" s="3" t="s">
        <v>713</v>
      </c>
      <c r="C3351" s="3">
        <v>9.633966028104556</v>
      </c>
    </row>
    <row r="3352" spans="1:3">
      <c r="A3352" s="22">
        <v>2010</v>
      </c>
      <c r="B3352" s="3" t="s">
        <v>714</v>
      </c>
      <c r="C3352" s="3">
        <v>8.248349647165945</v>
      </c>
    </row>
    <row r="3353" spans="1:3">
      <c r="A3353" s="22">
        <v>2010</v>
      </c>
      <c r="B3353" s="3" t="s">
        <v>715</v>
      </c>
      <c r="C3353" s="3">
        <v>11.793956043956044</v>
      </c>
    </row>
    <row r="3354" spans="1:3">
      <c r="A3354" s="22">
        <v>2010</v>
      </c>
      <c r="B3354" s="3" t="s">
        <v>716</v>
      </c>
      <c r="C3354" s="3">
        <v>9.0145833333333325</v>
      </c>
    </row>
    <row r="3355" spans="1:3">
      <c r="A3355" s="22">
        <v>2010</v>
      </c>
      <c r="B3355" s="3" t="s">
        <v>717</v>
      </c>
      <c r="C3355" s="3">
        <v>7.0467889908256884</v>
      </c>
    </row>
    <row r="3356" spans="1:3">
      <c r="A3356" s="22">
        <v>2010</v>
      </c>
      <c r="B3356" s="3" t="s">
        <v>718</v>
      </c>
      <c r="C3356" s="3">
        <v>5.4692982456140351</v>
      </c>
    </row>
    <row r="3357" spans="1:3">
      <c r="A3357" s="22">
        <v>2010</v>
      </c>
      <c r="B3357" s="3" t="s">
        <v>719</v>
      </c>
      <c r="C3357" s="3">
        <v>6.8812785388127855</v>
      </c>
    </row>
    <row r="3358" spans="1:3">
      <c r="A3358" s="22">
        <v>2010</v>
      </c>
      <c r="B3358" s="3" t="s">
        <v>720</v>
      </c>
      <c r="C3358" s="3">
        <v>6.3122130394857665</v>
      </c>
    </row>
    <row r="3359" spans="1:3">
      <c r="A3359" s="22">
        <v>2010</v>
      </c>
      <c r="B3359" s="3" t="s">
        <v>721</v>
      </c>
      <c r="C3359" s="3">
        <v>6.2730696798493408</v>
      </c>
    </row>
    <row r="3360" spans="1:3">
      <c r="A3360" s="22">
        <v>2010</v>
      </c>
      <c r="B3360" s="3" t="s">
        <v>722</v>
      </c>
      <c r="C3360" s="3">
        <v>6.6865671641791042</v>
      </c>
    </row>
    <row r="3361" spans="1:3">
      <c r="A3361" s="22">
        <v>2010</v>
      </c>
      <c r="B3361" s="3" t="s">
        <v>723</v>
      </c>
      <c r="C3361" s="3">
        <v>7.395862068965517</v>
      </c>
    </row>
    <row r="3362" spans="1:3">
      <c r="A3362" s="22">
        <v>2010</v>
      </c>
      <c r="B3362" s="3" t="s">
        <v>724</v>
      </c>
      <c r="C3362" s="3">
        <v>9.4195250659630609</v>
      </c>
    </row>
    <row r="3363" spans="1:3">
      <c r="A3363" s="22">
        <v>2010</v>
      </c>
      <c r="B3363" s="3" t="s">
        <v>725</v>
      </c>
      <c r="C3363" s="3">
        <v>5.9320729830732031</v>
      </c>
    </row>
    <row r="3364" spans="1:3">
      <c r="A3364" s="22">
        <v>2010</v>
      </c>
      <c r="B3364" s="3" t="s">
        <v>726</v>
      </c>
      <c r="C3364" s="3">
        <v>11.184991678429224</v>
      </c>
    </row>
    <row r="3365" spans="1:3">
      <c r="A3365" s="22">
        <v>2010</v>
      </c>
      <c r="B3365" s="3" t="s">
        <v>1047</v>
      </c>
      <c r="C3365" s="3">
        <v>4.908163265306122</v>
      </c>
    </row>
    <row r="3366" spans="1:3">
      <c r="A3366" s="22">
        <v>2010</v>
      </c>
      <c r="B3366" s="3" t="s">
        <v>727</v>
      </c>
      <c r="C3366" s="3">
        <v>8.7502214348981404</v>
      </c>
    </row>
    <row r="3367" spans="1:3">
      <c r="A3367" s="22">
        <v>2010</v>
      </c>
      <c r="B3367" s="3" t="s">
        <v>1048</v>
      </c>
      <c r="C3367" s="3">
        <v>7.4758620689655171</v>
      </c>
    </row>
    <row r="3368" spans="1:3">
      <c r="A3368" s="22">
        <v>2010</v>
      </c>
      <c r="B3368" s="3" t="s">
        <v>730</v>
      </c>
      <c r="C3368" s="3">
        <v>10.506473724295507</v>
      </c>
    </row>
    <row r="3369" spans="1:3">
      <c r="A3369" s="22">
        <v>2010</v>
      </c>
      <c r="B3369" s="3" t="s">
        <v>731</v>
      </c>
      <c r="C3369" s="3">
        <v>10.856178545366092</v>
      </c>
    </row>
    <row r="3370" spans="1:3">
      <c r="A3370" s="22">
        <v>2010</v>
      </c>
      <c r="B3370" s="3" t="s">
        <v>732</v>
      </c>
      <c r="C3370" s="3">
        <v>10.952241999805466</v>
      </c>
    </row>
    <row r="3371" spans="1:3">
      <c r="A3371" s="22">
        <v>2010</v>
      </c>
      <c r="B3371" s="3" t="s">
        <v>733</v>
      </c>
      <c r="C3371" s="3">
        <v>6.9955382041271612</v>
      </c>
    </row>
    <row r="3372" spans="1:3">
      <c r="A3372" s="22">
        <v>2010</v>
      </c>
      <c r="B3372" s="3" t="s">
        <v>734</v>
      </c>
      <c r="C3372" s="3">
        <v>9.2200647249190943</v>
      </c>
    </row>
    <row r="3373" spans="1:3">
      <c r="A3373" s="22">
        <v>2010</v>
      </c>
      <c r="B3373" s="3" t="s">
        <v>735</v>
      </c>
      <c r="C3373" s="3">
        <v>5.8189473684210524</v>
      </c>
    </row>
    <row r="3374" spans="1:3">
      <c r="A3374" s="22">
        <v>2010</v>
      </c>
      <c r="B3374" s="3" t="s">
        <v>736</v>
      </c>
      <c r="C3374" s="3">
        <v>7.2270270270270274</v>
      </c>
    </row>
    <row r="3375" spans="1:3">
      <c r="A3375" s="22">
        <v>2010</v>
      </c>
      <c r="B3375" s="3" t="s">
        <v>737</v>
      </c>
      <c r="C3375" s="3">
        <v>10.436877247046738</v>
      </c>
    </row>
    <row r="3376" spans="1:3">
      <c r="A3376" s="22">
        <v>2010</v>
      </c>
      <c r="B3376" s="3" t="s">
        <v>1049</v>
      </c>
      <c r="C3376" s="3">
        <v>7.6138613861386135</v>
      </c>
    </row>
    <row r="3377" spans="1:3">
      <c r="A3377" s="22">
        <v>2010</v>
      </c>
      <c r="B3377" s="3" t="s">
        <v>739</v>
      </c>
      <c r="C3377" s="3">
        <v>9.6923076923076916</v>
      </c>
    </row>
    <row r="3378" spans="1:3">
      <c r="A3378" s="22">
        <v>2010</v>
      </c>
      <c r="B3378" s="3" t="s">
        <v>741</v>
      </c>
      <c r="C3378" s="3">
        <v>17.535636450058405</v>
      </c>
    </row>
    <row r="3379" spans="1:3">
      <c r="A3379" s="22">
        <v>2010</v>
      </c>
      <c r="B3379" s="3" t="s">
        <v>742</v>
      </c>
      <c r="C3379" s="3">
        <v>11.710591369615615</v>
      </c>
    </row>
    <row r="3380" spans="1:3">
      <c r="A3380" s="22">
        <v>2010</v>
      </c>
      <c r="B3380" s="3" t="s">
        <v>743</v>
      </c>
      <c r="C3380" s="3">
        <v>8.8227299880525685</v>
      </c>
    </row>
    <row r="3381" spans="1:3">
      <c r="A3381" s="22">
        <v>2010</v>
      </c>
      <c r="B3381" s="3" t="s">
        <v>744</v>
      </c>
      <c r="C3381" s="3">
        <v>10.05052063247204</v>
      </c>
    </row>
    <row r="3382" spans="1:3">
      <c r="A3382" s="22">
        <v>2010</v>
      </c>
      <c r="B3382" s="3" t="s">
        <v>745</v>
      </c>
      <c r="C3382" s="3">
        <v>5.5365853658536581</v>
      </c>
    </row>
    <row r="3383" spans="1:3">
      <c r="A3383" s="22">
        <v>2010</v>
      </c>
      <c r="B3383" s="3" t="s">
        <v>746</v>
      </c>
      <c r="C3383" s="3">
        <v>7.5235602094240841</v>
      </c>
    </row>
    <row r="3384" spans="1:3">
      <c r="A3384" s="22">
        <v>2010</v>
      </c>
      <c r="B3384" s="3" t="s">
        <v>747</v>
      </c>
      <c r="C3384" s="3">
        <v>7.9304347826086961</v>
      </c>
    </row>
    <row r="3385" spans="1:3">
      <c r="A3385" s="22">
        <v>2010</v>
      </c>
      <c r="B3385" s="3" t="s">
        <v>748</v>
      </c>
      <c r="C3385" s="3">
        <v>6.8539176626826031</v>
      </c>
    </row>
    <row r="3386" spans="1:3">
      <c r="A3386" s="22">
        <v>2010</v>
      </c>
      <c r="B3386" s="3" t="s">
        <v>749</v>
      </c>
      <c r="C3386" s="3">
        <v>6.1889725528297301</v>
      </c>
    </row>
    <row r="3387" spans="1:3">
      <c r="A3387" s="22">
        <v>2010</v>
      </c>
      <c r="B3387" s="3" t="s">
        <v>750</v>
      </c>
      <c r="C3387" s="3">
        <v>7.9889604415823365</v>
      </c>
    </row>
    <row r="3388" spans="1:3">
      <c r="A3388" s="22">
        <v>2010</v>
      </c>
      <c r="B3388" s="3" t="s">
        <v>751</v>
      </c>
      <c r="C3388" s="3">
        <v>8.4704028670291649</v>
      </c>
    </row>
    <row r="3389" spans="1:3">
      <c r="A3389" s="22">
        <v>2010</v>
      </c>
      <c r="B3389" s="3" t="s">
        <v>752</v>
      </c>
      <c r="C3389" s="3">
        <v>11.102853718131945</v>
      </c>
    </row>
    <row r="3390" spans="1:3">
      <c r="A3390" s="22">
        <v>2010</v>
      </c>
      <c r="B3390" s="3" t="s">
        <v>753</v>
      </c>
      <c r="C3390" s="3">
        <v>7.6467203682393556</v>
      </c>
    </row>
    <row r="3391" spans="1:3">
      <c r="A3391" s="22">
        <v>2010</v>
      </c>
      <c r="B3391" s="3" t="s">
        <v>754</v>
      </c>
      <c r="C3391" s="3">
        <v>10.251111111111111</v>
      </c>
    </row>
    <row r="3392" spans="1:3">
      <c r="A3392" s="22">
        <v>2010</v>
      </c>
      <c r="B3392" s="3" t="s">
        <v>755</v>
      </c>
      <c r="C3392" s="3">
        <v>10.20926243567753</v>
      </c>
    </row>
    <row r="3393" spans="1:3">
      <c r="A3393" s="22">
        <v>2010</v>
      </c>
      <c r="B3393" s="3" t="s">
        <v>756</v>
      </c>
      <c r="C3393" s="3">
        <v>9.2103407755581674</v>
      </c>
    </row>
    <row r="3394" spans="1:3">
      <c r="A3394" s="22">
        <v>2010</v>
      </c>
      <c r="B3394" s="3" t="s">
        <v>757</v>
      </c>
      <c r="C3394" s="3">
        <v>13.283615354654433</v>
      </c>
    </row>
    <row r="3395" spans="1:3">
      <c r="A3395" s="22">
        <v>2010</v>
      </c>
      <c r="B3395" s="3" t="s">
        <v>758</v>
      </c>
      <c r="C3395" s="3">
        <v>7.9817351598173518</v>
      </c>
    </row>
    <row r="3396" spans="1:3">
      <c r="A3396" s="22">
        <v>2010</v>
      </c>
      <c r="B3396" s="3" t="s">
        <v>759</v>
      </c>
      <c r="C3396" s="3">
        <v>7.4957983193277311</v>
      </c>
    </row>
    <row r="3397" spans="1:3">
      <c r="A3397" s="22">
        <v>2010</v>
      </c>
      <c r="B3397" s="3" t="s">
        <v>761</v>
      </c>
      <c r="C3397" s="3">
        <v>7.1875</v>
      </c>
    </row>
    <row r="3398" spans="1:3">
      <c r="A3398" s="22">
        <v>2010</v>
      </c>
      <c r="B3398" s="3" t="s">
        <v>762</v>
      </c>
      <c r="C3398" s="3">
        <v>9.3069678039404131</v>
      </c>
    </row>
    <row r="3399" spans="1:3">
      <c r="A3399" s="22">
        <v>2010</v>
      </c>
      <c r="B3399" s="3" t="s">
        <v>764</v>
      </c>
      <c r="C3399" s="3">
        <v>9.0867724867724871</v>
      </c>
    </row>
    <row r="3400" spans="1:3">
      <c r="A3400" s="22">
        <v>2010</v>
      </c>
      <c r="B3400" s="3" t="s">
        <v>766</v>
      </c>
      <c r="C3400" s="3">
        <v>8.2309090909090905</v>
      </c>
    </row>
    <row r="3401" spans="1:3">
      <c r="A3401" s="22">
        <v>2010</v>
      </c>
      <c r="B3401" s="3" t="s">
        <v>767</v>
      </c>
      <c r="C3401" s="3">
        <v>8.2327722251446609</v>
      </c>
    </row>
    <row r="3402" spans="1:3">
      <c r="A3402" s="22">
        <v>2010</v>
      </c>
      <c r="B3402" s="3" t="s">
        <v>768</v>
      </c>
      <c r="C3402" s="3">
        <v>8.4700000000000006</v>
      </c>
    </row>
    <row r="3403" spans="1:3">
      <c r="A3403" s="22">
        <v>2010</v>
      </c>
      <c r="B3403" s="3" t="s">
        <v>769</v>
      </c>
      <c r="C3403" s="3">
        <v>7.6695987985410854</v>
      </c>
    </row>
    <row r="3404" spans="1:3">
      <c r="A3404" s="22">
        <v>2010</v>
      </c>
      <c r="B3404" s="3" t="s">
        <v>771</v>
      </c>
      <c r="C3404" s="3">
        <v>7.3236180904522614</v>
      </c>
    </row>
    <row r="3405" spans="1:3">
      <c r="A3405" s="22">
        <v>2010</v>
      </c>
      <c r="B3405" s="3" t="s">
        <v>774</v>
      </c>
      <c r="C3405" s="3">
        <v>8.0474683544303804</v>
      </c>
    </row>
    <row r="3406" spans="1:3">
      <c r="A3406" s="22">
        <v>2010</v>
      </c>
      <c r="B3406" s="3" t="s">
        <v>775</v>
      </c>
      <c r="C3406" s="3">
        <v>7.8975240715268225</v>
      </c>
    </row>
    <row r="3407" spans="1:3">
      <c r="A3407" s="22">
        <v>2010</v>
      </c>
      <c r="B3407" s="3" t="s">
        <v>777</v>
      </c>
      <c r="C3407" s="3">
        <v>8.1038575667655781</v>
      </c>
    </row>
    <row r="3408" spans="1:3">
      <c r="A3408" s="22">
        <v>2010</v>
      </c>
      <c r="B3408" s="3" t="s">
        <v>781</v>
      </c>
      <c r="C3408" s="3">
        <v>7.0787037037037033</v>
      </c>
    </row>
    <row r="3409" spans="1:3">
      <c r="A3409" s="22">
        <v>2010</v>
      </c>
      <c r="B3409" s="3" t="s">
        <v>782</v>
      </c>
      <c r="C3409" s="3">
        <v>8.3242857142857147</v>
      </c>
    </row>
    <row r="3410" spans="1:3">
      <c r="A3410" s="22">
        <v>2010</v>
      </c>
      <c r="B3410" s="3" t="s">
        <v>783</v>
      </c>
      <c r="C3410" s="3">
        <v>10.75268817204301</v>
      </c>
    </row>
    <row r="3411" spans="1:3">
      <c r="A3411" s="22">
        <v>2010</v>
      </c>
      <c r="B3411" s="3" t="s">
        <v>784</v>
      </c>
      <c r="C3411" s="3">
        <v>9.8129616392661418</v>
      </c>
    </row>
    <row r="3412" spans="1:3">
      <c r="A3412" s="22">
        <v>2010</v>
      </c>
      <c r="B3412" s="3" t="s">
        <v>785</v>
      </c>
      <c r="C3412" s="3">
        <v>6.4237995824634657</v>
      </c>
    </row>
    <row r="3413" spans="1:3">
      <c r="A3413" s="22">
        <v>2010</v>
      </c>
      <c r="B3413" s="3" t="s">
        <v>786</v>
      </c>
      <c r="C3413" s="3">
        <v>6.9206798866855523</v>
      </c>
    </row>
    <row r="3414" spans="1:3">
      <c r="A3414" s="22">
        <v>2010</v>
      </c>
      <c r="B3414" s="3" t="s">
        <v>787</v>
      </c>
      <c r="C3414" s="3">
        <v>8.2338797814207645</v>
      </c>
    </row>
    <row r="3415" spans="1:3">
      <c r="A3415" s="22">
        <v>2010</v>
      </c>
      <c r="B3415" s="3" t="s">
        <v>788</v>
      </c>
      <c r="C3415" s="3">
        <v>9.2473118279569899</v>
      </c>
    </row>
    <row r="3416" spans="1:3">
      <c r="A3416" s="22">
        <v>2010</v>
      </c>
      <c r="B3416" s="3" t="s">
        <v>790</v>
      </c>
      <c r="C3416" s="3">
        <v>10.21156701836655</v>
      </c>
    </row>
    <row r="3417" spans="1:3">
      <c r="A3417" s="22">
        <v>2010</v>
      </c>
      <c r="B3417" s="3" t="s">
        <v>791</v>
      </c>
      <c r="C3417" s="3">
        <v>8.3886363636363637</v>
      </c>
    </row>
    <row r="3418" spans="1:3">
      <c r="A3418" s="22">
        <v>2010</v>
      </c>
      <c r="B3418" s="3" t="s">
        <v>792</v>
      </c>
      <c r="C3418" s="3">
        <v>9.1100318204655828</v>
      </c>
    </row>
    <row r="3419" spans="1:3">
      <c r="A3419" s="22">
        <v>2010</v>
      </c>
      <c r="B3419" s="3" t="s">
        <v>1050</v>
      </c>
      <c r="C3419" s="3">
        <v>7.8984962406015038</v>
      </c>
    </row>
    <row r="3420" spans="1:3">
      <c r="A3420" s="22">
        <v>2010</v>
      </c>
      <c r="B3420" s="3" t="s">
        <v>793</v>
      </c>
      <c r="C3420" s="3">
        <v>10.556565886186254</v>
      </c>
    </row>
    <row r="3421" spans="1:3">
      <c r="A3421" s="22">
        <v>2010</v>
      </c>
      <c r="B3421" s="3" t="s">
        <v>794</v>
      </c>
      <c r="C3421" s="3">
        <v>9.4812967581047385</v>
      </c>
    </row>
    <row r="3422" spans="1:3">
      <c r="A3422" s="22">
        <v>2010</v>
      </c>
      <c r="B3422" s="3" t="s">
        <v>795</v>
      </c>
      <c r="C3422" s="3">
        <v>9.0274869109947637</v>
      </c>
    </row>
    <row r="3423" spans="1:3">
      <c r="A3423" s="22">
        <v>2010</v>
      </c>
      <c r="B3423" s="3" t="s">
        <v>796</v>
      </c>
      <c r="C3423" s="3">
        <v>8.3942053210753595</v>
      </c>
    </row>
    <row r="3424" spans="1:3">
      <c r="A3424" s="22">
        <v>2010</v>
      </c>
      <c r="B3424" s="3" t="s">
        <v>797</v>
      </c>
      <c r="C3424" s="3">
        <v>12.266854112083839</v>
      </c>
    </row>
    <row r="3425" spans="1:3">
      <c r="A3425" s="22">
        <v>2010</v>
      </c>
      <c r="B3425" s="3" t="s">
        <v>798</v>
      </c>
      <c r="C3425" s="3">
        <v>7.166666666666667</v>
      </c>
    </row>
    <row r="3426" spans="1:3">
      <c r="A3426" s="22">
        <v>2010</v>
      </c>
      <c r="B3426" s="3" t="s">
        <v>799</v>
      </c>
      <c r="C3426" s="3">
        <v>7.3110008271298597</v>
      </c>
    </row>
    <row r="3427" spans="1:3">
      <c r="A3427" s="22">
        <v>2010</v>
      </c>
      <c r="B3427" s="3" t="s">
        <v>800</v>
      </c>
      <c r="C3427" s="3">
        <v>10.970366379310345</v>
      </c>
    </row>
    <row r="3428" spans="1:3">
      <c r="A3428" s="22">
        <v>2010</v>
      </c>
      <c r="B3428" s="3" t="s">
        <v>801</v>
      </c>
      <c r="C3428" s="3">
        <v>7.3377074488614431</v>
      </c>
    </row>
    <row r="3429" spans="1:3">
      <c r="A3429" s="22">
        <v>2010</v>
      </c>
      <c r="B3429" s="3" t="s">
        <v>802</v>
      </c>
      <c r="C3429" s="3">
        <v>9.2091867469879514</v>
      </c>
    </row>
    <row r="3430" spans="1:3">
      <c r="A3430" s="22">
        <v>2010</v>
      </c>
      <c r="B3430" s="3" t="s">
        <v>803</v>
      </c>
      <c r="C3430" s="3">
        <v>10.631811720107407</v>
      </c>
    </row>
    <row r="3431" spans="1:3">
      <c r="A3431" s="22">
        <v>2010</v>
      </c>
      <c r="B3431" s="3" t="s">
        <v>804</v>
      </c>
      <c r="C3431" s="3">
        <v>11.214244143750909</v>
      </c>
    </row>
    <row r="3432" spans="1:3">
      <c r="A3432" s="22">
        <v>2010</v>
      </c>
      <c r="B3432" s="3" t="s">
        <v>805</v>
      </c>
      <c r="C3432" s="3">
        <v>10.580402449693787</v>
      </c>
    </row>
    <row r="3433" spans="1:3">
      <c r="A3433" s="22">
        <v>2010</v>
      </c>
      <c r="B3433" s="3" t="s">
        <v>806</v>
      </c>
      <c r="C3433" s="3">
        <v>13.062383238007644</v>
      </c>
    </row>
    <row r="3434" spans="1:3">
      <c r="A3434" s="22">
        <v>2010</v>
      </c>
      <c r="B3434" s="3" t="s">
        <v>807</v>
      </c>
      <c r="C3434" s="3">
        <v>13.057847459036847</v>
      </c>
    </row>
    <row r="3435" spans="1:3">
      <c r="A3435" s="22">
        <v>2010</v>
      </c>
      <c r="B3435" s="3" t="s">
        <v>808</v>
      </c>
      <c r="C3435" s="3">
        <v>9.778794813119756</v>
      </c>
    </row>
    <row r="3436" spans="1:3">
      <c r="A3436" s="22">
        <v>2010</v>
      </c>
      <c r="B3436" s="3" t="s">
        <v>809</v>
      </c>
      <c r="C3436" s="3">
        <v>9.9277646074466599</v>
      </c>
    </row>
    <row r="3437" spans="1:3">
      <c r="A3437" s="22">
        <v>2010</v>
      </c>
      <c r="B3437" s="3" t="s">
        <v>810</v>
      </c>
      <c r="C3437" s="3">
        <v>12.432688120009677</v>
      </c>
    </row>
    <row r="3438" spans="1:3">
      <c r="A3438" s="22">
        <v>2010</v>
      </c>
      <c r="B3438" s="3" t="s">
        <v>811</v>
      </c>
      <c r="C3438" s="3">
        <v>8.5809523809523807</v>
      </c>
    </row>
    <row r="3439" spans="1:3">
      <c r="A3439" s="22">
        <v>2010</v>
      </c>
      <c r="B3439" s="3" t="s">
        <v>812</v>
      </c>
      <c r="C3439" s="3">
        <v>7.6183431952662719</v>
      </c>
    </row>
    <row r="3440" spans="1:3">
      <c r="A3440" s="22">
        <v>2010</v>
      </c>
      <c r="B3440" s="3" t="s">
        <v>813</v>
      </c>
      <c r="C3440" s="3">
        <v>10.858314240926083</v>
      </c>
    </row>
    <row r="3441" spans="1:3">
      <c r="A3441" s="22">
        <v>2010</v>
      </c>
      <c r="B3441" s="3" t="s">
        <v>814</v>
      </c>
      <c r="C3441" s="3">
        <v>12.158016816468542</v>
      </c>
    </row>
    <row r="3442" spans="1:3">
      <c r="A3442" s="22">
        <v>2010</v>
      </c>
      <c r="B3442" s="3" t="s">
        <v>815</v>
      </c>
      <c r="C3442" s="3">
        <v>8.1513994910941481</v>
      </c>
    </row>
    <row r="3443" spans="1:3">
      <c r="A3443" s="22">
        <v>2010</v>
      </c>
      <c r="B3443" s="3" t="s">
        <v>816</v>
      </c>
      <c r="C3443" s="3">
        <v>9.14453125</v>
      </c>
    </row>
    <row r="3444" spans="1:3">
      <c r="A3444" s="22">
        <v>2010</v>
      </c>
      <c r="B3444" s="3" t="s">
        <v>817</v>
      </c>
      <c r="C3444" s="3">
        <v>9.7081792975970433</v>
      </c>
    </row>
    <row r="3445" spans="1:3">
      <c r="A3445" s="22">
        <v>2010</v>
      </c>
      <c r="B3445" s="3" t="s">
        <v>818</v>
      </c>
      <c r="C3445" s="3">
        <v>10.34735576923077</v>
      </c>
    </row>
    <row r="3446" spans="1:3">
      <c r="A3446" s="22">
        <v>2010</v>
      </c>
      <c r="B3446" s="3" t="s">
        <v>819</v>
      </c>
      <c r="C3446" s="3">
        <v>10.344574250270986</v>
      </c>
    </row>
    <row r="3447" spans="1:3">
      <c r="A3447" s="22">
        <v>2010</v>
      </c>
      <c r="B3447" s="3" t="s">
        <v>820</v>
      </c>
      <c r="C3447" s="3">
        <v>7.1200281590989087</v>
      </c>
    </row>
    <row r="3448" spans="1:3">
      <c r="A3448" s="22">
        <v>2010</v>
      </c>
      <c r="B3448" s="3" t="s">
        <v>821</v>
      </c>
      <c r="C3448" s="3">
        <v>10.9724399494311</v>
      </c>
    </row>
    <row r="3449" spans="1:3">
      <c r="A3449" s="22">
        <v>2010</v>
      </c>
      <c r="B3449" s="3" t="s">
        <v>822</v>
      </c>
      <c r="C3449" s="3">
        <v>12.2775350212055</v>
      </c>
    </row>
    <row r="3450" spans="1:3">
      <c r="A3450" s="22">
        <v>2010</v>
      </c>
      <c r="B3450" s="3" t="s">
        <v>823</v>
      </c>
      <c r="C3450" s="3">
        <v>18.31776654679755</v>
      </c>
    </row>
    <row r="3451" spans="1:3">
      <c r="A3451" s="22">
        <v>2010</v>
      </c>
      <c r="B3451" s="3" t="s">
        <v>824</v>
      </c>
      <c r="C3451" s="3">
        <v>10.485606229143492</v>
      </c>
    </row>
    <row r="3452" spans="1:3">
      <c r="A3452" s="22">
        <v>2010</v>
      </c>
      <c r="B3452" s="3" t="s">
        <v>825</v>
      </c>
      <c r="C3452" s="3">
        <v>13.360284820656153</v>
      </c>
    </row>
    <row r="3453" spans="1:3">
      <c r="A3453" s="22">
        <v>2010</v>
      </c>
      <c r="B3453" s="3" t="s">
        <v>826</v>
      </c>
      <c r="C3453" s="3">
        <v>9.8693962657567997</v>
      </c>
    </row>
    <row r="3454" spans="1:3">
      <c r="A3454" s="22">
        <v>2010</v>
      </c>
      <c r="B3454" s="3" t="s">
        <v>827</v>
      </c>
      <c r="C3454" s="3">
        <v>8.8129496402877692</v>
      </c>
    </row>
    <row r="3455" spans="1:3">
      <c r="A3455" s="22">
        <v>2010</v>
      </c>
      <c r="B3455" s="3" t="s">
        <v>828</v>
      </c>
      <c r="C3455" s="3">
        <v>9.0593667546174146</v>
      </c>
    </row>
    <row r="3456" spans="1:3">
      <c r="A3456" s="22">
        <v>2010</v>
      </c>
      <c r="B3456" s="3" t="s">
        <v>829</v>
      </c>
      <c r="C3456" s="3">
        <v>7.21160409556314</v>
      </c>
    </row>
    <row r="3457" spans="1:3">
      <c r="A3457" s="22">
        <v>2010</v>
      </c>
      <c r="B3457" s="3" t="s">
        <v>830</v>
      </c>
      <c r="C3457" s="3">
        <v>6.1648616125150424</v>
      </c>
    </row>
    <row r="3458" spans="1:3">
      <c r="A3458" s="22">
        <v>2010</v>
      </c>
      <c r="B3458" s="3" t="s">
        <v>831</v>
      </c>
      <c r="C3458" s="3">
        <v>11.065265944246836</v>
      </c>
    </row>
    <row r="3459" spans="1:3">
      <c r="A3459" s="22">
        <v>2010</v>
      </c>
      <c r="B3459" s="3" t="s">
        <v>832</v>
      </c>
      <c r="C3459" s="3">
        <v>6.1737413622902269</v>
      </c>
    </row>
    <row r="3460" spans="1:3">
      <c r="A3460" s="22">
        <v>2010</v>
      </c>
      <c r="B3460" s="3" t="s">
        <v>833</v>
      </c>
      <c r="C3460" s="3">
        <v>17.501830607761779</v>
      </c>
    </row>
    <row r="3461" spans="1:3">
      <c r="A3461" s="22">
        <v>2010</v>
      </c>
      <c r="B3461" s="3" t="s">
        <v>834</v>
      </c>
      <c r="C3461" s="3">
        <v>7.7642424242424246</v>
      </c>
    </row>
    <row r="3462" spans="1:3">
      <c r="A3462" s="22">
        <v>2010</v>
      </c>
      <c r="B3462" s="3" t="s">
        <v>835</v>
      </c>
      <c r="C3462" s="3">
        <v>6.4577371293701136</v>
      </c>
    </row>
    <row r="3463" spans="1:3">
      <c r="A3463" s="22">
        <v>2010</v>
      </c>
      <c r="B3463" s="3" t="s">
        <v>836</v>
      </c>
      <c r="C3463" s="3">
        <v>6.293404690697308</v>
      </c>
    </row>
    <row r="3464" spans="1:3">
      <c r="A3464" s="22">
        <v>2010</v>
      </c>
      <c r="B3464" s="3" t="s">
        <v>837</v>
      </c>
      <c r="C3464" s="3">
        <v>4.6157061809495374</v>
      </c>
    </row>
    <row r="3465" spans="1:3">
      <c r="A3465" s="22">
        <v>2010</v>
      </c>
      <c r="B3465" s="3" t="s">
        <v>838</v>
      </c>
      <c r="C3465" s="3">
        <v>5.795261669024045</v>
      </c>
    </row>
    <row r="3466" spans="1:3">
      <c r="A3466" s="22">
        <v>2010</v>
      </c>
      <c r="B3466" s="3" t="s">
        <v>839</v>
      </c>
      <c r="C3466" s="3">
        <v>6.2558199689601652</v>
      </c>
    </row>
    <row r="3467" spans="1:3">
      <c r="A3467" s="22">
        <v>2010</v>
      </c>
      <c r="B3467" s="3" t="s">
        <v>840</v>
      </c>
      <c r="C3467" s="3">
        <v>11.888688913148242</v>
      </c>
    </row>
    <row r="3468" spans="1:3">
      <c r="A3468" s="22">
        <v>2010</v>
      </c>
      <c r="B3468" s="3" t="s">
        <v>841</v>
      </c>
      <c r="C3468" s="3">
        <v>6.9195583596214512</v>
      </c>
    </row>
    <row r="3469" spans="1:3">
      <c r="A3469" s="22">
        <v>2010</v>
      </c>
      <c r="B3469" s="3" t="s">
        <v>842</v>
      </c>
      <c r="C3469" s="3">
        <v>4.6577946768060841</v>
      </c>
    </row>
    <row r="3470" spans="1:3">
      <c r="A3470" s="22">
        <v>2010</v>
      </c>
      <c r="B3470" s="3" t="s">
        <v>843</v>
      </c>
      <c r="C3470" s="3">
        <v>4.9829192546583849</v>
      </c>
    </row>
    <row r="3471" spans="1:3">
      <c r="A3471" s="22">
        <v>2010</v>
      </c>
      <c r="B3471" s="3" t="s">
        <v>844</v>
      </c>
      <c r="C3471" s="3">
        <v>10.724433986263037</v>
      </c>
    </row>
    <row r="3472" spans="1:3">
      <c r="A3472" s="22">
        <v>2010</v>
      </c>
      <c r="B3472" s="3" t="s">
        <v>845</v>
      </c>
      <c r="C3472" s="3">
        <v>4.8792079207920791</v>
      </c>
    </row>
    <row r="3473" spans="1:3">
      <c r="A3473" s="22">
        <v>2010</v>
      </c>
      <c r="B3473" s="3" t="s">
        <v>846</v>
      </c>
      <c r="C3473" s="3">
        <v>5.1746847267631946</v>
      </c>
    </row>
    <row r="3474" spans="1:3">
      <c r="A3474" s="22">
        <v>2010</v>
      </c>
      <c r="B3474" s="3" t="s">
        <v>847</v>
      </c>
      <c r="C3474" s="3">
        <v>6.0630118289353963</v>
      </c>
    </row>
    <row r="3475" spans="1:3">
      <c r="A3475" s="22">
        <v>2010</v>
      </c>
      <c r="B3475" s="3" t="s">
        <v>848</v>
      </c>
      <c r="C3475" s="3">
        <v>8.2673099712205858</v>
      </c>
    </row>
    <row r="3476" spans="1:3">
      <c r="A3476" s="22">
        <v>2010</v>
      </c>
      <c r="B3476" s="3" t="s">
        <v>849</v>
      </c>
      <c r="C3476" s="3">
        <v>8.7789861427819673</v>
      </c>
    </row>
    <row r="3477" spans="1:3">
      <c r="A3477" s="22">
        <v>2010</v>
      </c>
      <c r="B3477" s="3" t="s">
        <v>850</v>
      </c>
      <c r="C3477" s="3">
        <v>5.9789156626506026</v>
      </c>
    </row>
    <row r="3478" spans="1:3">
      <c r="A3478" s="22">
        <v>2010</v>
      </c>
      <c r="B3478" s="3" t="s">
        <v>851</v>
      </c>
      <c r="C3478" s="3">
        <v>10.670413898824732</v>
      </c>
    </row>
    <row r="3479" spans="1:3">
      <c r="A3479" s="22">
        <v>2010</v>
      </c>
      <c r="B3479" s="3" t="s">
        <v>852</v>
      </c>
      <c r="C3479" s="3">
        <v>5.2462151394422314</v>
      </c>
    </row>
    <row r="3480" spans="1:3">
      <c r="A3480" s="22">
        <v>2010</v>
      </c>
      <c r="B3480" s="3" t="s">
        <v>853</v>
      </c>
      <c r="C3480" s="3">
        <v>12.609550034420176</v>
      </c>
    </row>
    <row r="3481" spans="1:3">
      <c r="A3481" s="22">
        <v>2010</v>
      </c>
      <c r="B3481" s="3" t="s">
        <v>854</v>
      </c>
      <c r="C3481" s="3">
        <v>6.0773381294964031</v>
      </c>
    </row>
    <row r="3482" spans="1:3">
      <c r="A3482" s="22">
        <v>2010</v>
      </c>
      <c r="B3482" s="3" t="s">
        <v>855</v>
      </c>
      <c r="C3482" s="3">
        <v>10.301136363636363</v>
      </c>
    </row>
    <row r="3483" spans="1:3">
      <c r="A3483" s="22">
        <v>2010</v>
      </c>
      <c r="B3483" s="3" t="s">
        <v>856</v>
      </c>
      <c r="C3483" s="3">
        <v>7.5737609329446061</v>
      </c>
    </row>
    <row r="3484" spans="1:3">
      <c r="A3484" s="22">
        <v>2010</v>
      </c>
      <c r="B3484" s="3" t="s">
        <v>857</v>
      </c>
      <c r="C3484" s="3">
        <v>10.683937823834198</v>
      </c>
    </row>
    <row r="3485" spans="1:3">
      <c r="A3485" s="22">
        <v>2010</v>
      </c>
      <c r="B3485" s="3" t="s">
        <v>858</v>
      </c>
      <c r="C3485" s="3">
        <v>8.269529085872577</v>
      </c>
    </row>
    <row r="3486" spans="1:3">
      <c r="A3486" s="22">
        <v>2010</v>
      </c>
      <c r="B3486" s="3" t="s">
        <v>859</v>
      </c>
      <c r="C3486" s="3">
        <v>6.1707317073170733</v>
      </c>
    </row>
    <row r="3487" spans="1:3">
      <c r="A3487" s="22">
        <v>2010</v>
      </c>
      <c r="B3487" s="3" t="s">
        <v>860</v>
      </c>
      <c r="C3487" s="3">
        <v>11.227420192058137</v>
      </c>
    </row>
    <row r="3488" spans="1:3">
      <c r="A3488" s="22">
        <v>2010</v>
      </c>
      <c r="B3488" s="3" t="s">
        <v>861</v>
      </c>
      <c r="C3488" s="3">
        <v>5.4122562674094707</v>
      </c>
    </row>
    <row r="3489" spans="1:3">
      <c r="A3489" s="22">
        <v>2010</v>
      </c>
      <c r="B3489" s="3" t="s">
        <v>862</v>
      </c>
      <c r="C3489" s="3">
        <v>5.0955710955710956</v>
      </c>
    </row>
    <row r="3490" spans="1:3">
      <c r="A3490" s="22">
        <v>2010</v>
      </c>
      <c r="B3490" s="3" t="s">
        <v>863</v>
      </c>
      <c r="C3490" s="3">
        <v>9.7639455782312918</v>
      </c>
    </row>
    <row r="3491" spans="1:3">
      <c r="A3491" s="22">
        <v>2010</v>
      </c>
      <c r="B3491" s="3" t="s">
        <v>864</v>
      </c>
      <c r="C3491" s="3">
        <v>11.054686620906942</v>
      </c>
    </row>
    <row r="3492" spans="1:3">
      <c r="A3492" s="22">
        <v>2010</v>
      </c>
      <c r="B3492" s="3" t="s">
        <v>866</v>
      </c>
      <c r="C3492" s="3">
        <v>7.471539002108222</v>
      </c>
    </row>
    <row r="3493" spans="1:3">
      <c r="A3493" s="22">
        <v>2010</v>
      </c>
      <c r="B3493" s="3" t="s">
        <v>867</v>
      </c>
      <c r="C3493" s="3">
        <v>6.1280701754385962</v>
      </c>
    </row>
    <row r="3494" spans="1:3">
      <c r="A3494" s="22">
        <v>2010</v>
      </c>
      <c r="B3494" s="3" t="s">
        <v>868</v>
      </c>
      <c r="C3494" s="3">
        <v>12.02108009392121</v>
      </c>
    </row>
    <row r="3495" spans="1:3">
      <c r="A3495" s="22">
        <v>2010</v>
      </c>
      <c r="B3495" s="3" t="s">
        <v>869</v>
      </c>
      <c r="C3495" s="3">
        <v>6.0411361410381978</v>
      </c>
    </row>
    <row r="3496" spans="1:3">
      <c r="A3496" s="22">
        <v>2010</v>
      </c>
      <c r="B3496" s="3" t="s">
        <v>871</v>
      </c>
      <c r="C3496" s="3">
        <v>12.325681732501153</v>
      </c>
    </row>
    <row r="3497" spans="1:3">
      <c r="A3497" s="22">
        <v>2010</v>
      </c>
      <c r="B3497" s="3" t="s">
        <v>872</v>
      </c>
      <c r="C3497" s="3">
        <v>10.366051243406179</v>
      </c>
    </row>
    <row r="3498" spans="1:3">
      <c r="A3498" s="22">
        <v>2010</v>
      </c>
      <c r="B3498" s="3" t="s">
        <v>873</v>
      </c>
      <c r="C3498" s="3">
        <v>17.882352941176471</v>
      </c>
    </row>
    <row r="3499" spans="1:3">
      <c r="A3499" s="22">
        <v>2010</v>
      </c>
      <c r="B3499" s="3" t="s">
        <v>874</v>
      </c>
      <c r="C3499" s="3">
        <v>15.558527595138473</v>
      </c>
    </row>
    <row r="3500" spans="1:3">
      <c r="A3500" s="22">
        <v>2010</v>
      </c>
      <c r="B3500" s="3" t="s">
        <v>875</v>
      </c>
      <c r="C3500" s="3">
        <v>10.279685560612329</v>
      </c>
    </row>
    <row r="3501" spans="1:3">
      <c r="A3501" s="22">
        <v>2010</v>
      </c>
      <c r="B3501" s="3" t="s">
        <v>876</v>
      </c>
      <c r="C3501" s="3">
        <v>12.650401069518717</v>
      </c>
    </row>
    <row r="3502" spans="1:3">
      <c r="A3502" s="22">
        <v>2010</v>
      </c>
      <c r="B3502" s="3" t="s">
        <v>877</v>
      </c>
      <c r="C3502" s="3">
        <v>10.944444444444445</v>
      </c>
    </row>
    <row r="3503" spans="1:3">
      <c r="A3503" s="22">
        <v>2010</v>
      </c>
      <c r="B3503" s="3" t="s">
        <v>878</v>
      </c>
      <c r="C3503" s="3">
        <v>11.111650485436893</v>
      </c>
    </row>
    <row r="3504" spans="1:3">
      <c r="A3504" s="22">
        <v>2010</v>
      </c>
      <c r="B3504" s="3" t="s">
        <v>879</v>
      </c>
      <c r="C3504" s="3">
        <v>10.627046263345196</v>
      </c>
    </row>
    <row r="3505" spans="1:3">
      <c r="A3505" s="22">
        <v>2010</v>
      </c>
      <c r="B3505" s="3" t="s">
        <v>880</v>
      </c>
      <c r="C3505" s="3">
        <v>11.752191970466082</v>
      </c>
    </row>
    <row r="3506" spans="1:3">
      <c r="A3506" s="22">
        <v>2010</v>
      </c>
      <c r="B3506" s="3" t="s">
        <v>881</v>
      </c>
      <c r="C3506" s="3">
        <v>7.6857142857142859</v>
      </c>
    </row>
    <row r="3507" spans="1:3">
      <c r="A3507" s="22">
        <v>2010</v>
      </c>
      <c r="B3507" s="3" t="s">
        <v>882</v>
      </c>
      <c r="C3507" s="3">
        <v>11.027027027027026</v>
      </c>
    </row>
    <row r="3508" spans="1:3">
      <c r="A3508" s="22">
        <v>2010</v>
      </c>
      <c r="B3508" s="3" t="s">
        <v>883</v>
      </c>
      <c r="C3508" s="3">
        <v>20.851893172730414</v>
      </c>
    </row>
    <row r="3509" spans="1:3">
      <c r="A3509" s="22">
        <v>2010</v>
      </c>
      <c r="B3509" s="3" t="s">
        <v>884</v>
      </c>
      <c r="C3509" s="3">
        <v>10.876543209876543</v>
      </c>
    </row>
    <row r="3510" spans="1:3">
      <c r="A3510" s="22">
        <v>2010</v>
      </c>
      <c r="B3510" s="3" t="s">
        <v>885</v>
      </c>
      <c r="C3510" s="3">
        <v>11.494789693065556</v>
      </c>
    </row>
    <row r="3511" spans="1:3">
      <c r="A3511" s="22">
        <v>2010</v>
      </c>
      <c r="B3511" s="3" t="s">
        <v>1051</v>
      </c>
      <c r="C3511" s="3">
        <v>11.683760683760683</v>
      </c>
    </row>
    <row r="3512" spans="1:3">
      <c r="A3512" s="22">
        <v>2010</v>
      </c>
      <c r="B3512" s="3" t="s">
        <v>1052</v>
      </c>
      <c r="C3512" s="3">
        <v>11.022662889518413</v>
      </c>
    </row>
    <row r="3513" spans="1:3">
      <c r="A3513" s="22">
        <v>2010</v>
      </c>
      <c r="B3513" s="3" t="s">
        <v>886</v>
      </c>
      <c r="C3513" s="3">
        <v>11.279263144428809</v>
      </c>
    </row>
    <row r="3514" spans="1:3">
      <c r="A3514" s="22">
        <v>2010</v>
      </c>
      <c r="B3514" s="3" t="s">
        <v>887</v>
      </c>
      <c r="C3514" s="3">
        <v>9.859424920127795</v>
      </c>
    </row>
    <row r="3515" spans="1:3">
      <c r="A3515" s="22">
        <v>2010</v>
      </c>
      <c r="B3515" s="3" t="s">
        <v>888</v>
      </c>
      <c r="C3515" s="3">
        <v>6.6310679611650487</v>
      </c>
    </row>
    <row r="3516" spans="1:3">
      <c r="A3516" s="22">
        <v>2010</v>
      </c>
      <c r="B3516" s="3" t="s">
        <v>889</v>
      </c>
      <c r="C3516" s="3">
        <v>9.823244552058112</v>
      </c>
    </row>
    <row r="3517" spans="1:3">
      <c r="A3517" s="22">
        <v>2010</v>
      </c>
      <c r="B3517" s="3" t="s">
        <v>890</v>
      </c>
      <c r="C3517" s="3">
        <v>10.260212838997598</v>
      </c>
    </row>
    <row r="3518" spans="1:3">
      <c r="A3518" s="22">
        <v>2010</v>
      </c>
      <c r="B3518" s="3" t="s">
        <v>891</v>
      </c>
      <c r="C3518" s="3">
        <v>14.53024193548387</v>
      </c>
    </row>
    <row r="3519" spans="1:3">
      <c r="A3519" s="22">
        <v>2010</v>
      </c>
      <c r="B3519" s="3" t="s">
        <v>892</v>
      </c>
      <c r="C3519" s="3">
        <v>11.65050505050505</v>
      </c>
    </row>
    <row r="3520" spans="1:3">
      <c r="A3520" s="22">
        <v>2010</v>
      </c>
      <c r="B3520" s="3" t="s">
        <v>893</v>
      </c>
      <c r="C3520" s="3">
        <v>9.8561064087061663</v>
      </c>
    </row>
    <row r="3521" spans="1:3">
      <c r="A3521" s="22">
        <v>2010</v>
      </c>
      <c r="B3521" s="3" t="s">
        <v>894</v>
      </c>
      <c r="C3521" s="3">
        <v>10.380519132994381</v>
      </c>
    </row>
    <row r="3522" spans="1:3">
      <c r="A3522" s="22">
        <v>2010</v>
      </c>
      <c r="B3522" s="3" t="s">
        <v>895</v>
      </c>
      <c r="C3522" s="3">
        <v>10.590443686006825</v>
      </c>
    </row>
    <row r="3523" spans="1:3">
      <c r="A3523" s="22">
        <v>2010</v>
      </c>
      <c r="B3523" s="3" t="s">
        <v>896</v>
      </c>
      <c r="C3523" s="3">
        <v>12.94889502762431</v>
      </c>
    </row>
    <row r="3524" spans="1:3">
      <c r="A3524" s="22">
        <v>2010</v>
      </c>
      <c r="B3524" s="3" t="s">
        <v>897</v>
      </c>
      <c r="C3524" s="3">
        <v>12.086301369863014</v>
      </c>
    </row>
    <row r="3525" spans="1:3">
      <c r="A3525" s="22">
        <v>2010</v>
      </c>
      <c r="B3525" s="3" t="s">
        <v>898</v>
      </c>
      <c r="C3525" s="3">
        <v>9.6097560975609753</v>
      </c>
    </row>
    <row r="3526" spans="1:3">
      <c r="A3526" s="22">
        <v>2010</v>
      </c>
      <c r="B3526" s="3" t="s">
        <v>899</v>
      </c>
      <c r="C3526" s="3">
        <v>10.058419243986254</v>
      </c>
    </row>
    <row r="3527" spans="1:3">
      <c r="A3527" s="22">
        <v>2010</v>
      </c>
      <c r="B3527" s="3" t="s">
        <v>900</v>
      </c>
      <c r="C3527" s="3">
        <v>8.6801541425818876</v>
      </c>
    </row>
    <row r="3528" spans="1:3">
      <c r="A3528" s="22">
        <v>2010</v>
      </c>
      <c r="B3528" s="3" t="s">
        <v>901</v>
      </c>
      <c r="C3528" s="3">
        <v>10.317357512953368</v>
      </c>
    </row>
    <row r="3529" spans="1:3">
      <c r="A3529" s="22">
        <v>2010</v>
      </c>
      <c r="B3529" s="3" t="s">
        <v>1053</v>
      </c>
      <c r="C3529" s="3">
        <v>10.262910798122066</v>
      </c>
    </row>
    <row r="3530" spans="1:3">
      <c r="A3530" s="22">
        <v>2010</v>
      </c>
      <c r="B3530" s="3" t="s">
        <v>1054</v>
      </c>
      <c r="C3530" s="3">
        <v>6.8301886792452828</v>
      </c>
    </row>
    <row r="3531" spans="1:3">
      <c r="A3531" s="22">
        <v>2010</v>
      </c>
      <c r="B3531" s="3" t="s">
        <v>902</v>
      </c>
      <c r="C3531" s="3">
        <v>10.211602951039572</v>
      </c>
    </row>
    <row r="3532" spans="1:3">
      <c r="A3532" s="22">
        <v>2010</v>
      </c>
      <c r="B3532" s="3" t="s">
        <v>903</v>
      </c>
      <c r="C3532" s="3">
        <v>10.786468330134356</v>
      </c>
    </row>
    <row r="3533" spans="1:3">
      <c r="A3533" s="22">
        <v>2010</v>
      </c>
      <c r="B3533" s="3" t="s">
        <v>904</v>
      </c>
      <c r="C3533" s="3">
        <v>12.426892826684355</v>
      </c>
    </row>
    <row r="3534" spans="1:3">
      <c r="A3534" s="22">
        <v>2010</v>
      </c>
      <c r="B3534" s="3" t="s">
        <v>905</v>
      </c>
      <c r="C3534" s="3">
        <v>9.186094069529652</v>
      </c>
    </row>
    <row r="3535" spans="1:3">
      <c r="A3535" s="22">
        <v>2010</v>
      </c>
      <c r="B3535" s="3" t="s">
        <v>906</v>
      </c>
      <c r="C3535" s="3">
        <v>8.6348289649044876</v>
      </c>
    </row>
    <row r="3536" spans="1:3">
      <c r="A3536" s="22">
        <v>2010</v>
      </c>
      <c r="B3536" s="3" t="s">
        <v>907</v>
      </c>
      <c r="C3536" s="3">
        <v>11.719780219780219</v>
      </c>
    </row>
    <row r="3537" spans="1:3">
      <c r="A3537" s="22">
        <v>2010</v>
      </c>
      <c r="B3537" s="3" t="s">
        <v>908</v>
      </c>
      <c r="C3537" s="3">
        <v>10.406426069742652</v>
      </c>
    </row>
    <row r="3538" spans="1:3">
      <c r="A3538" s="22">
        <v>2010</v>
      </c>
      <c r="B3538" s="3" t="s">
        <v>909</v>
      </c>
      <c r="C3538" s="3">
        <v>8.7889317889317891</v>
      </c>
    </row>
    <row r="3539" spans="1:3">
      <c r="A3539" s="22">
        <v>2010</v>
      </c>
      <c r="B3539" s="3" t="s">
        <v>910</v>
      </c>
      <c r="C3539" s="3">
        <v>8.0099502487562191</v>
      </c>
    </row>
    <row r="3540" spans="1:3">
      <c r="A3540" s="22">
        <v>2010</v>
      </c>
      <c r="B3540" s="3" t="s">
        <v>1055</v>
      </c>
      <c r="C3540" s="3">
        <v>9.0181818181818176</v>
      </c>
    </row>
    <row r="3541" spans="1:3">
      <c r="A3541" s="22">
        <v>2010</v>
      </c>
      <c r="B3541" s="3" t="s">
        <v>911</v>
      </c>
      <c r="C3541" s="3">
        <v>9.6768106086365187</v>
      </c>
    </row>
    <row r="3542" spans="1:3">
      <c r="A3542" s="22">
        <v>2010</v>
      </c>
      <c r="B3542" s="3" t="s">
        <v>912</v>
      </c>
      <c r="C3542" s="3">
        <v>4.9411764705882355</v>
      </c>
    </row>
    <row r="3543" spans="1:3">
      <c r="A3543" s="22">
        <v>2010</v>
      </c>
      <c r="B3543" s="3" t="s">
        <v>913</v>
      </c>
      <c r="C3543" s="3">
        <v>3.8691588785046731</v>
      </c>
    </row>
    <row r="3544" spans="1:3">
      <c r="A3544" s="22">
        <v>2010</v>
      </c>
      <c r="B3544" s="3" t="s">
        <v>914</v>
      </c>
      <c r="C3544" s="3">
        <v>15.783625730994151</v>
      </c>
    </row>
    <row r="3545" spans="1:3">
      <c r="A3545" s="22">
        <v>2010</v>
      </c>
      <c r="B3545" s="3" t="s">
        <v>915</v>
      </c>
      <c r="C3545" s="3">
        <v>14.872771972956361</v>
      </c>
    </row>
    <row r="3546" spans="1:3">
      <c r="A3546" s="22">
        <v>2010</v>
      </c>
      <c r="B3546" s="3" t="s">
        <v>916</v>
      </c>
      <c r="C3546" s="3">
        <v>13.05813953488372</v>
      </c>
    </row>
    <row r="3547" spans="1:3">
      <c r="A3547" s="22">
        <v>2010</v>
      </c>
      <c r="B3547" s="3" t="s">
        <v>917</v>
      </c>
      <c r="C3547" s="3">
        <v>15.554245283018869</v>
      </c>
    </row>
    <row r="3548" spans="1:3">
      <c r="A3548" s="22">
        <v>2010</v>
      </c>
      <c r="B3548" s="3" t="s">
        <v>918</v>
      </c>
      <c r="C3548" s="3">
        <v>14.524822695035461</v>
      </c>
    </row>
    <row r="3549" spans="1:3">
      <c r="A3549" s="22">
        <v>2010</v>
      </c>
      <c r="B3549" s="3" t="s">
        <v>919</v>
      </c>
      <c r="C3549" s="3">
        <v>13.220136518771332</v>
      </c>
    </row>
    <row r="3550" spans="1:3">
      <c r="A3550" s="22">
        <v>2010</v>
      </c>
      <c r="B3550" s="3" t="s">
        <v>921</v>
      </c>
      <c r="C3550" s="3">
        <v>21.060886507549927</v>
      </c>
    </row>
    <row r="3551" spans="1:3">
      <c r="A3551" s="22">
        <v>2010</v>
      </c>
      <c r="B3551" s="3" t="s">
        <v>922</v>
      </c>
      <c r="C3551" s="3">
        <v>14.590619571511292</v>
      </c>
    </row>
    <row r="3552" spans="1:3">
      <c r="A3552" s="22">
        <v>2010</v>
      </c>
      <c r="B3552" s="3" t="s">
        <v>923</v>
      </c>
      <c r="C3552" s="3">
        <v>15.350597609561753</v>
      </c>
    </row>
    <row r="3553" spans="1:3">
      <c r="A3553" s="22">
        <v>2010</v>
      </c>
      <c r="B3553" s="3" t="s">
        <v>924</v>
      </c>
      <c r="C3553" s="3">
        <v>19.089385474860336</v>
      </c>
    </row>
    <row r="3554" spans="1:3">
      <c r="A3554" s="22">
        <v>2010</v>
      </c>
      <c r="B3554" s="3" t="s">
        <v>926</v>
      </c>
      <c r="C3554" s="3">
        <v>15.50925925925926</v>
      </c>
    </row>
    <row r="3555" spans="1:3">
      <c r="A3555" s="22">
        <v>2010</v>
      </c>
      <c r="B3555" s="3" t="s">
        <v>927</v>
      </c>
      <c r="C3555" s="3">
        <v>14.889830508474576</v>
      </c>
    </row>
    <row r="3556" spans="1:3">
      <c r="A3556" s="22">
        <v>2010</v>
      </c>
      <c r="B3556" s="3" t="s">
        <v>928</v>
      </c>
      <c r="C3556" s="3">
        <v>12.257425742574258</v>
      </c>
    </row>
    <row r="3557" spans="1:3">
      <c r="A3557" s="22">
        <v>2010</v>
      </c>
      <c r="B3557" s="3" t="s">
        <v>929</v>
      </c>
      <c r="C3557" s="3">
        <v>13.69098712446352</v>
      </c>
    </row>
    <row r="3558" spans="1:3">
      <c r="A3558" s="22">
        <v>2010</v>
      </c>
      <c r="B3558" s="3" t="s">
        <v>930</v>
      </c>
      <c r="C3558" s="3">
        <v>15.111692844677139</v>
      </c>
    </row>
    <row r="3559" spans="1:3">
      <c r="A3559" s="22">
        <v>2010</v>
      </c>
      <c r="B3559" s="3" t="s">
        <v>931</v>
      </c>
      <c r="C3559" s="3">
        <v>12.8025</v>
      </c>
    </row>
    <row r="3560" spans="1:3">
      <c r="A3560" s="22">
        <v>2010</v>
      </c>
      <c r="B3560" s="3" t="s">
        <v>932</v>
      </c>
      <c r="C3560" s="3">
        <v>15.626714801444043</v>
      </c>
    </row>
    <row r="3561" spans="1:3">
      <c r="A3561" s="22">
        <v>2010</v>
      </c>
      <c r="B3561" s="3" t="s">
        <v>933</v>
      </c>
      <c r="C3561" s="3">
        <v>12.415191740412979</v>
      </c>
    </row>
    <row r="3562" spans="1:3">
      <c r="A3562" s="22">
        <v>2010</v>
      </c>
      <c r="B3562" s="3" t="s">
        <v>934</v>
      </c>
      <c r="C3562" s="3">
        <v>15.890765765765765</v>
      </c>
    </row>
    <row r="3563" spans="1:3">
      <c r="A3563" s="22">
        <v>2010</v>
      </c>
      <c r="B3563" s="3" t="s">
        <v>935</v>
      </c>
      <c r="C3563" s="3">
        <v>14.72107969151671</v>
      </c>
    </row>
    <row r="3564" spans="1:3">
      <c r="A3564" s="22">
        <v>2010</v>
      </c>
      <c r="B3564" s="3" t="s">
        <v>936</v>
      </c>
      <c r="C3564" s="3">
        <v>16.506122448979593</v>
      </c>
    </row>
    <row r="3565" spans="1:3">
      <c r="A3565" s="22">
        <v>2010</v>
      </c>
      <c r="B3565" s="3" t="s">
        <v>937</v>
      </c>
      <c r="C3565" s="3">
        <v>10.337078651685394</v>
      </c>
    </row>
    <row r="3566" spans="1:3">
      <c r="A3566" s="22">
        <v>2010</v>
      </c>
      <c r="B3566" s="3" t="s">
        <v>938</v>
      </c>
      <c r="C3566" s="3">
        <v>13.348021215830274</v>
      </c>
    </row>
    <row r="3567" spans="1:3">
      <c r="A3567" s="22">
        <v>2010</v>
      </c>
      <c r="B3567" s="3" t="s">
        <v>939</v>
      </c>
      <c r="C3567" s="3">
        <v>7.6823529411764708</v>
      </c>
    </row>
    <row r="3568" spans="1:3">
      <c r="A3568" s="22">
        <v>2010</v>
      </c>
      <c r="B3568" s="3" t="s">
        <v>940</v>
      </c>
      <c r="C3568" s="3">
        <v>17.764783180026281</v>
      </c>
    </row>
    <row r="3569" spans="1:3">
      <c r="A3569" s="22">
        <v>2010</v>
      </c>
      <c r="B3569" s="3" t="s">
        <v>941</v>
      </c>
      <c r="C3569" s="3">
        <v>12.317115768463074</v>
      </c>
    </row>
    <row r="3570" spans="1:3">
      <c r="A3570" s="22">
        <v>2010</v>
      </c>
      <c r="B3570" s="3" t="s">
        <v>942</v>
      </c>
      <c r="C3570" s="3">
        <v>16.694738411089581</v>
      </c>
    </row>
    <row r="3571" spans="1:3">
      <c r="A3571" s="22">
        <v>2010</v>
      </c>
      <c r="B3571" s="3" t="s">
        <v>943</v>
      </c>
      <c r="C3571" s="3">
        <v>17.582017741692979</v>
      </c>
    </row>
    <row r="3572" spans="1:3">
      <c r="A3572" s="22">
        <v>2010</v>
      </c>
      <c r="B3572" s="3" t="s">
        <v>944</v>
      </c>
      <c r="C3572" s="3">
        <v>14.365191146881287</v>
      </c>
    </row>
    <row r="3573" spans="1:3">
      <c r="A3573" s="22">
        <v>2010</v>
      </c>
      <c r="B3573" s="3" t="s">
        <v>945</v>
      </c>
      <c r="C3573" s="3">
        <v>10.836065573770492</v>
      </c>
    </row>
    <row r="3574" spans="1:3">
      <c r="A3574" s="22">
        <v>2010</v>
      </c>
      <c r="B3574" s="3" t="s">
        <v>946</v>
      </c>
      <c r="C3574" s="3">
        <v>19.341463414634145</v>
      </c>
    </row>
    <row r="3575" spans="1:3">
      <c r="A3575" s="22">
        <v>2010</v>
      </c>
      <c r="B3575" s="3" t="s">
        <v>947</v>
      </c>
      <c r="C3575" s="3">
        <v>10.111111111111111</v>
      </c>
    </row>
    <row r="3576" spans="1:3">
      <c r="A3576" s="22">
        <v>2010</v>
      </c>
      <c r="B3576" s="3" t="s">
        <v>948</v>
      </c>
      <c r="C3576" s="3">
        <v>12.07177033492823</v>
      </c>
    </row>
    <row r="3577" spans="1:3">
      <c r="A3577" s="22">
        <v>2010</v>
      </c>
      <c r="B3577" s="3" t="s">
        <v>949</v>
      </c>
      <c r="C3577" s="3">
        <v>10.910496873971701</v>
      </c>
    </row>
    <row r="3578" spans="1:3">
      <c r="A3578" s="22">
        <v>2010</v>
      </c>
      <c r="B3578" s="3" t="s">
        <v>950</v>
      </c>
      <c r="C3578" s="3">
        <v>17.449048152295632</v>
      </c>
    </row>
    <row r="3579" spans="1:3">
      <c r="A3579" s="22">
        <v>2010</v>
      </c>
      <c r="B3579" s="3" t="s">
        <v>951</v>
      </c>
      <c r="C3579" s="3">
        <v>12.464646464646465</v>
      </c>
    </row>
    <row r="3580" spans="1:3">
      <c r="A3580" s="22">
        <v>2010</v>
      </c>
      <c r="B3580" s="3" t="s">
        <v>952</v>
      </c>
      <c r="C3580" s="3">
        <v>20.34349458802739</v>
      </c>
    </row>
    <row r="3581" spans="1:3">
      <c r="A3581" s="22">
        <v>2010</v>
      </c>
      <c r="B3581" s="3" t="s">
        <v>953</v>
      </c>
      <c r="C3581" s="3">
        <v>14.566552901023892</v>
      </c>
    </row>
    <row r="3582" spans="1:3">
      <c r="A3582" s="22">
        <v>2010</v>
      </c>
      <c r="B3582" s="3" t="s">
        <v>954</v>
      </c>
      <c r="C3582" s="3">
        <v>13.504132231404959</v>
      </c>
    </row>
    <row r="3583" spans="1:3">
      <c r="A3583" s="22">
        <v>2010</v>
      </c>
      <c r="B3583" s="3" t="s">
        <v>955</v>
      </c>
      <c r="C3583" s="3">
        <v>18.924596050269301</v>
      </c>
    </row>
    <row r="3584" spans="1:3">
      <c r="A3584" s="22">
        <v>2010</v>
      </c>
      <c r="B3584" s="3" t="s">
        <v>956</v>
      </c>
      <c r="C3584" s="3">
        <v>18.211699164345404</v>
      </c>
    </row>
    <row r="3585" spans="1:3">
      <c r="A3585" s="22">
        <v>2010</v>
      </c>
      <c r="B3585" s="3" t="s">
        <v>957</v>
      </c>
      <c r="C3585" s="3">
        <v>16.861230329041486</v>
      </c>
    </row>
    <row r="3586" spans="1:3">
      <c r="A3586" s="22">
        <v>2010</v>
      </c>
      <c r="B3586" s="3" t="s">
        <v>958</v>
      </c>
      <c r="C3586" s="3">
        <v>19.428441203281679</v>
      </c>
    </row>
    <row r="3587" spans="1:3">
      <c r="A3587" s="22">
        <v>2010</v>
      </c>
      <c r="B3587" s="3" t="s">
        <v>959</v>
      </c>
      <c r="C3587" s="3">
        <v>18.759662888695146</v>
      </c>
    </row>
    <row r="3588" spans="1:3">
      <c r="A3588" s="22">
        <v>2010</v>
      </c>
      <c r="B3588" s="3" t="s">
        <v>1056</v>
      </c>
      <c r="C3588" s="3">
        <v>12.376237623762377</v>
      </c>
    </row>
    <row r="3589" spans="1:3">
      <c r="A3589" s="22">
        <v>2010</v>
      </c>
      <c r="B3589" s="3" t="s">
        <v>960</v>
      </c>
      <c r="C3589" s="3">
        <v>17.108728943338438</v>
      </c>
    </row>
    <row r="3590" spans="1:3">
      <c r="A3590" s="22">
        <v>2010</v>
      </c>
      <c r="B3590" s="3" t="s">
        <v>961</v>
      </c>
      <c r="C3590" s="3">
        <v>13.463888888888889</v>
      </c>
    </row>
    <row r="3591" spans="1:3">
      <c r="A3591" s="22">
        <v>2010</v>
      </c>
      <c r="B3591" s="3" t="s">
        <v>962</v>
      </c>
      <c r="C3591" s="3">
        <v>23.027745664739886</v>
      </c>
    </row>
    <row r="3592" spans="1:3">
      <c r="A3592" s="22">
        <v>2010</v>
      </c>
      <c r="B3592" s="3" t="s">
        <v>963</v>
      </c>
      <c r="C3592" s="3">
        <v>7.6029411764705879</v>
      </c>
    </row>
    <row r="3593" spans="1:3">
      <c r="A3593" s="22">
        <v>2010</v>
      </c>
      <c r="B3593" s="3" t="s">
        <v>964</v>
      </c>
      <c r="C3593" s="3">
        <v>12.904347826086957</v>
      </c>
    </row>
    <row r="3594" spans="1:3">
      <c r="A3594" s="22">
        <v>2010</v>
      </c>
      <c r="B3594" s="3" t="s">
        <v>965</v>
      </c>
      <c r="C3594" s="3">
        <v>15.566604127579737</v>
      </c>
    </row>
    <row r="3595" spans="1:3">
      <c r="A3595" s="22">
        <v>2010</v>
      </c>
      <c r="B3595" s="3" t="s">
        <v>966</v>
      </c>
      <c r="C3595" s="3">
        <v>14.458646616541353</v>
      </c>
    </row>
    <row r="3596" spans="1:3">
      <c r="A3596" s="22">
        <v>2010</v>
      </c>
      <c r="B3596" s="3" t="s">
        <v>967</v>
      </c>
      <c r="C3596" s="3">
        <v>16.887889688249402</v>
      </c>
    </row>
    <row r="3597" spans="1:3">
      <c r="A3597" s="22">
        <v>2010</v>
      </c>
      <c r="B3597" s="3" t="s">
        <v>968</v>
      </c>
      <c r="C3597" s="3">
        <v>8.9255319148936163</v>
      </c>
    </row>
    <row r="3598" spans="1:3">
      <c r="A3598" s="22">
        <v>2010</v>
      </c>
      <c r="B3598" s="3" t="s">
        <v>969</v>
      </c>
      <c r="C3598" s="3">
        <v>14.973137973137973</v>
      </c>
    </row>
    <row r="3599" spans="1:3">
      <c r="A3599" s="22">
        <v>2010</v>
      </c>
      <c r="B3599" s="3" t="s">
        <v>970</v>
      </c>
      <c r="C3599" s="3">
        <v>15.480924855491329</v>
      </c>
    </row>
    <row r="3600" spans="1:3">
      <c r="A3600" s="22">
        <v>2010</v>
      </c>
      <c r="B3600" s="3" t="s">
        <v>971</v>
      </c>
      <c r="C3600" s="3">
        <v>16.92282249173098</v>
      </c>
    </row>
    <row r="3601" spans="1:3">
      <c r="A3601" s="22">
        <v>2010</v>
      </c>
      <c r="B3601" s="3" t="s">
        <v>1057</v>
      </c>
      <c r="C3601" s="3">
        <v>3.8089171974522293</v>
      </c>
    </row>
    <row r="3602" spans="1:3">
      <c r="A3602" s="22">
        <v>2010</v>
      </c>
      <c r="B3602" s="3" t="s">
        <v>972</v>
      </c>
      <c r="C3602" s="3">
        <v>13.550632911392405</v>
      </c>
    </row>
    <row r="3603" spans="1:3">
      <c r="A3603" s="22">
        <v>2010</v>
      </c>
      <c r="B3603" s="3" t="s">
        <v>973</v>
      </c>
      <c r="C3603" s="3">
        <v>14.316742081447964</v>
      </c>
    </row>
    <row r="3604" spans="1:3">
      <c r="A3604" s="22">
        <v>2010</v>
      </c>
      <c r="B3604" s="3" t="s">
        <v>974</v>
      </c>
      <c r="C3604" s="3">
        <v>14.011834319526628</v>
      </c>
    </row>
    <row r="3605" spans="1:3">
      <c r="A3605" s="22">
        <v>2010</v>
      </c>
      <c r="B3605" s="3" t="s">
        <v>975</v>
      </c>
      <c r="C3605" s="3">
        <v>8.1300578034682083</v>
      </c>
    </row>
    <row r="3606" spans="1:3">
      <c r="A3606" s="22">
        <v>2010</v>
      </c>
      <c r="B3606" s="3" t="s">
        <v>976</v>
      </c>
      <c r="C3606" s="3">
        <v>13.976138828633406</v>
      </c>
    </row>
    <row r="3607" spans="1:3">
      <c r="A3607" s="22">
        <v>2010</v>
      </c>
      <c r="B3607" s="3" t="s">
        <v>977</v>
      </c>
      <c r="C3607" s="3">
        <v>15.467153284671532</v>
      </c>
    </row>
    <row r="3608" spans="1:3">
      <c r="A3608" s="22">
        <v>2010</v>
      </c>
      <c r="B3608" s="3" t="s">
        <v>978</v>
      </c>
      <c r="C3608" s="3">
        <v>15.291666666666666</v>
      </c>
    </row>
    <row r="3609" spans="1:3">
      <c r="A3609" s="22">
        <v>2010</v>
      </c>
      <c r="B3609" s="3" t="s">
        <v>979</v>
      </c>
      <c r="C3609" s="3">
        <v>15.838493292053663</v>
      </c>
    </row>
    <row r="3610" spans="1:3">
      <c r="A3610" s="22">
        <v>2010</v>
      </c>
      <c r="B3610" s="3" t="s">
        <v>980</v>
      </c>
      <c r="C3610" s="3">
        <v>17.004608294930875</v>
      </c>
    </row>
    <row r="3611" spans="1:3">
      <c r="A3611" s="22">
        <v>2010</v>
      </c>
      <c r="B3611" s="3" t="s">
        <v>981</v>
      </c>
      <c r="C3611" s="3">
        <v>15.786389413988658</v>
      </c>
    </row>
    <row r="3612" spans="1:3">
      <c r="A3612" s="22">
        <v>2010</v>
      </c>
      <c r="B3612" s="3" t="s">
        <v>1058</v>
      </c>
      <c r="C3612" s="3">
        <v>15.624671916010499</v>
      </c>
    </row>
    <row r="3613" spans="1:3">
      <c r="A3613" s="22">
        <v>2010</v>
      </c>
      <c r="B3613" s="3" t="s">
        <v>982</v>
      </c>
      <c r="C3613" s="3">
        <v>11.669083376488866</v>
      </c>
    </row>
    <row r="3614" spans="1:3">
      <c r="A3614" s="22">
        <v>2010</v>
      </c>
      <c r="B3614" s="3" t="s">
        <v>983</v>
      </c>
      <c r="C3614" s="3">
        <v>13.233526011560693</v>
      </c>
    </row>
    <row r="3615" spans="1:3">
      <c r="A3615" s="22">
        <v>2010</v>
      </c>
      <c r="B3615" s="3" t="s">
        <v>984</v>
      </c>
      <c r="C3615" s="3">
        <v>9.6923076923076916</v>
      </c>
    </row>
    <row r="3616" spans="1:3">
      <c r="A3616" s="22">
        <v>2010</v>
      </c>
      <c r="B3616" s="3" t="s">
        <v>985</v>
      </c>
      <c r="C3616" s="3">
        <v>11.457817772778403</v>
      </c>
    </row>
    <row r="3617" spans="1:3">
      <c r="A3617" s="22">
        <v>2010</v>
      </c>
      <c r="B3617" s="3" t="s">
        <v>986</v>
      </c>
      <c r="C3617" s="3">
        <v>12.770096884001047</v>
      </c>
    </row>
    <row r="3618" spans="1:3">
      <c r="A3618" s="22">
        <v>2010</v>
      </c>
      <c r="B3618" s="3" t="s">
        <v>987</v>
      </c>
      <c r="C3618" s="3">
        <v>10.176623376623377</v>
      </c>
    </row>
    <row r="3619" spans="1:3">
      <c r="A3619" s="22">
        <v>2010</v>
      </c>
      <c r="B3619" s="3" t="s">
        <v>988</v>
      </c>
      <c r="C3619" s="3">
        <v>11.407494145199063</v>
      </c>
    </row>
    <row r="3620" spans="1:3">
      <c r="A3620" s="22">
        <v>2010</v>
      </c>
      <c r="B3620" s="3" t="s">
        <v>989</v>
      </c>
      <c r="C3620" s="3">
        <v>16.0275</v>
      </c>
    </row>
    <row r="3621" spans="1:3">
      <c r="A3621" s="22">
        <v>2010</v>
      </c>
      <c r="B3621" s="3" t="s">
        <v>990</v>
      </c>
      <c r="C3621" s="3">
        <v>8.1081081081081088</v>
      </c>
    </row>
    <row r="3622" spans="1:3">
      <c r="A3622" s="22">
        <v>2010</v>
      </c>
      <c r="B3622" s="3" t="s">
        <v>991</v>
      </c>
      <c r="C3622" s="3">
        <v>8.9353951890034367</v>
      </c>
    </row>
    <row r="3623" spans="1:3">
      <c r="A3623" s="22">
        <v>2010</v>
      </c>
      <c r="B3623" s="3" t="s">
        <v>992</v>
      </c>
      <c r="C3623" s="3">
        <v>10.218939393939394</v>
      </c>
    </row>
    <row r="3624" spans="1:3">
      <c r="A3624" s="22">
        <v>2010</v>
      </c>
      <c r="B3624" s="3" t="s">
        <v>993</v>
      </c>
      <c r="C3624" s="3">
        <v>16.170959887222864</v>
      </c>
    </row>
    <row r="3625" spans="1:3">
      <c r="A3625" s="22">
        <v>2010</v>
      </c>
      <c r="B3625" s="3" t="s">
        <v>994</v>
      </c>
      <c r="C3625" s="3">
        <v>6.9417344173441737</v>
      </c>
    </row>
    <row r="3626" spans="1:3">
      <c r="A3626" s="22">
        <v>2010</v>
      </c>
      <c r="B3626" s="3" t="s">
        <v>995</v>
      </c>
      <c r="C3626" s="3">
        <v>12.090999999999999</v>
      </c>
    </row>
    <row r="3627" spans="1:3">
      <c r="A3627" s="22">
        <v>2010</v>
      </c>
      <c r="B3627" s="3" t="s">
        <v>996</v>
      </c>
      <c r="C3627" s="3">
        <v>15</v>
      </c>
    </row>
    <row r="3628" spans="1:3">
      <c r="A3628" s="22">
        <v>2010</v>
      </c>
      <c r="B3628" s="3" t="s">
        <v>997</v>
      </c>
      <c r="C3628" s="3">
        <v>12.756373937677054</v>
      </c>
    </row>
    <row r="3629" spans="1:3">
      <c r="A3629" s="22">
        <v>2010</v>
      </c>
      <c r="B3629" s="3" t="s">
        <v>998</v>
      </c>
      <c r="C3629" s="3">
        <v>10.879551820728292</v>
      </c>
    </row>
    <row r="3630" spans="1:3">
      <c r="A3630" s="22">
        <v>2010</v>
      </c>
      <c r="B3630" s="3" t="s">
        <v>999</v>
      </c>
      <c r="C3630" s="3">
        <v>13.9</v>
      </c>
    </row>
    <row r="3631" spans="1:3">
      <c r="A3631" s="22">
        <v>2010</v>
      </c>
      <c r="B3631" s="3" t="s">
        <v>1000</v>
      </c>
      <c r="C3631" s="3">
        <v>14.372781065088757</v>
      </c>
    </row>
    <row r="3632" spans="1:3">
      <c r="A3632" s="22">
        <v>2010</v>
      </c>
      <c r="B3632" s="3" t="s">
        <v>1001</v>
      </c>
      <c r="C3632" s="3">
        <v>13.527075812274369</v>
      </c>
    </row>
    <row r="3633" spans="1:3">
      <c r="A3633" s="22">
        <v>2010</v>
      </c>
      <c r="B3633" s="3" t="s">
        <v>1002</v>
      </c>
      <c r="C3633" s="3">
        <v>11.878571428571428</v>
      </c>
    </row>
    <row r="3634" spans="1:3">
      <c r="A3634" s="22">
        <v>2010</v>
      </c>
      <c r="B3634" s="3" t="s">
        <v>1003</v>
      </c>
      <c r="C3634" s="3">
        <v>13.102173913043478</v>
      </c>
    </row>
    <row r="3635" spans="1:3">
      <c r="A3635" s="22">
        <v>2010</v>
      </c>
      <c r="B3635" s="3" t="s">
        <v>1004</v>
      </c>
      <c r="C3635" s="3">
        <v>17.468894804298532</v>
      </c>
    </row>
    <row r="3636" spans="1:3">
      <c r="A3636" s="22">
        <v>2010</v>
      </c>
      <c r="B3636" s="3" t="s">
        <v>1005</v>
      </c>
      <c r="C3636" s="3">
        <v>17.884338998517165</v>
      </c>
    </row>
    <row r="3637" spans="1:3">
      <c r="A3637" s="22">
        <v>2010</v>
      </c>
      <c r="B3637" s="3" t="s">
        <v>1007</v>
      </c>
      <c r="C3637" s="3">
        <v>9.4381443298969074</v>
      </c>
    </row>
    <row r="3638" spans="1:3">
      <c r="A3638" s="22">
        <v>2010</v>
      </c>
      <c r="B3638" s="3" t="s">
        <v>1008</v>
      </c>
      <c r="C3638" s="3">
        <v>14.193548387096774</v>
      </c>
    </row>
    <row r="3639" spans="1:3">
      <c r="A3639" s="22">
        <v>2010</v>
      </c>
      <c r="B3639" s="3" t="s">
        <v>1009</v>
      </c>
      <c r="C3639" s="3">
        <v>14.637614678899082</v>
      </c>
    </row>
    <row r="3640" spans="1:3">
      <c r="A3640" s="22">
        <v>2010</v>
      </c>
      <c r="B3640" s="3" t="s">
        <v>1010</v>
      </c>
      <c r="C3640" s="3">
        <v>9.7922077922077921</v>
      </c>
    </row>
    <row r="3641" spans="1:3">
      <c r="A3641" s="22">
        <v>2010</v>
      </c>
      <c r="B3641" s="3" t="s">
        <v>1011</v>
      </c>
      <c r="C3641" s="3">
        <v>17.600251677852349</v>
      </c>
    </row>
    <row r="3642" spans="1:3">
      <c r="A3642" s="22">
        <v>2010</v>
      </c>
      <c r="B3642" s="3" t="s">
        <v>1012</v>
      </c>
      <c r="C3642" s="3">
        <v>13.058201058201059</v>
      </c>
    </row>
    <row r="3643" spans="1:3">
      <c r="A3643" s="22">
        <v>2010</v>
      </c>
      <c r="B3643" s="3" t="s">
        <v>1013</v>
      </c>
      <c r="C3643" s="3">
        <v>13.328767123287671</v>
      </c>
    </row>
    <row r="3644" spans="1:3">
      <c r="A3644" s="22">
        <v>2010</v>
      </c>
      <c r="B3644" s="3" t="s">
        <v>1014</v>
      </c>
      <c r="C3644" s="3">
        <v>11.899038461538462</v>
      </c>
    </row>
    <row r="3645" spans="1:3">
      <c r="A3645" s="22">
        <v>2010</v>
      </c>
      <c r="B3645" s="3" t="s">
        <v>1015</v>
      </c>
      <c r="C3645" s="3">
        <v>15.986842105263158</v>
      </c>
    </row>
    <row r="3646" spans="1:3">
      <c r="A3646" s="22">
        <v>2010</v>
      </c>
      <c r="B3646" s="3" t="s">
        <v>1016</v>
      </c>
      <c r="C3646" s="3">
        <v>21.275773609106942</v>
      </c>
    </row>
    <row r="3647" spans="1:3">
      <c r="A3647" s="22">
        <v>2010</v>
      </c>
      <c r="B3647" s="3" t="s">
        <v>1017</v>
      </c>
      <c r="C3647" s="3">
        <v>24.205468102734052</v>
      </c>
    </row>
    <row r="3648" spans="1:3">
      <c r="A3648" s="22">
        <v>2010</v>
      </c>
      <c r="B3648" s="3" t="s">
        <v>1018</v>
      </c>
      <c r="C3648" s="3">
        <v>17.178233438485805</v>
      </c>
    </row>
    <row r="3649" spans="1:3">
      <c r="A3649" s="22">
        <v>2010</v>
      </c>
      <c r="B3649" s="3" t="s">
        <v>1019</v>
      </c>
      <c r="C3649" s="3">
        <v>16.630541871921181</v>
      </c>
    </row>
    <row r="3650" spans="1:3">
      <c r="A3650" s="22">
        <v>2010</v>
      </c>
      <c r="B3650" s="3" t="s">
        <v>1020</v>
      </c>
      <c r="C3650" s="3">
        <v>16.762541806020067</v>
      </c>
    </row>
    <row r="3651" spans="1:3">
      <c r="A3651" s="22">
        <v>2010</v>
      </c>
      <c r="B3651" s="3" t="s">
        <v>1021</v>
      </c>
      <c r="C3651" s="3">
        <v>11.843354430379748</v>
      </c>
    </row>
    <row r="3652" spans="1:3">
      <c r="A3652" s="22">
        <v>2010</v>
      </c>
      <c r="B3652" s="3" t="s">
        <v>1022</v>
      </c>
      <c r="C3652" s="3">
        <v>22.532327586206897</v>
      </c>
    </row>
    <row r="3653" spans="1:3">
      <c r="A3653" s="22">
        <v>2010</v>
      </c>
      <c r="B3653" s="3" t="s">
        <v>1023</v>
      </c>
      <c r="C3653" s="3">
        <v>13.875216637781628</v>
      </c>
    </row>
    <row r="3654" spans="1:3">
      <c r="A3654" s="22">
        <v>2010</v>
      </c>
      <c r="B3654" s="3" t="s">
        <v>1024</v>
      </c>
      <c r="C3654" s="3">
        <v>12.818941504178273</v>
      </c>
    </row>
    <row r="3655" spans="1:3">
      <c r="A3655" s="22">
        <v>2010</v>
      </c>
      <c r="B3655" s="3" t="s">
        <v>1025</v>
      </c>
      <c r="C3655" s="3">
        <v>18.575148469620832</v>
      </c>
    </row>
    <row r="3656" spans="1:3">
      <c r="A3656" s="22">
        <v>2010</v>
      </c>
      <c r="B3656" s="3" t="s">
        <v>1026</v>
      </c>
      <c r="C3656" s="3">
        <v>24.239490445859872</v>
      </c>
    </row>
    <row r="3657" spans="1:3">
      <c r="A3657" s="22">
        <v>2010</v>
      </c>
      <c r="B3657" s="3" t="s">
        <v>1027</v>
      </c>
      <c r="C3657" s="3">
        <v>19.253333333333334</v>
      </c>
    </row>
    <row r="3658" spans="1:3">
      <c r="A3658" s="22">
        <v>2010</v>
      </c>
      <c r="B3658" s="3" t="s">
        <v>1059</v>
      </c>
      <c r="C3658" s="3">
        <v>17.617647058823529</v>
      </c>
    </row>
    <row r="3659" spans="1:3">
      <c r="A3659" s="22">
        <v>2010</v>
      </c>
      <c r="B3659" s="3" t="s">
        <v>1028</v>
      </c>
      <c r="C3659" s="3">
        <v>17.731543624161073</v>
      </c>
    </row>
    <row r="3660" spans="1:3">
      <c r="A3660" s="22">
        <v>2010</v>
      </c>
      <c r="B3660" s="3" t="s">
        <v>1029</v>
      </c>
      <c r="C3660" s="3">
        <v>22.855251544571932</v>
      </c>
    </row>
    <row r="3661" spans="1:3">
      <c r="A3661" s="22">
        <v>2010</v>
      </c>
      <c r="B3661" s="3" t="s">
        <v>1030</v>
      </c>
      <c r="C3661" s="3">
        <v>22.896103896103895</v>
      </c>
    </row>
    <row r="3662" spans="1:3">
      <c r="A3662" s="22">
        <v>2011</v>
      </c>
      <c r="B3662" s="3" t="s">
        <v>363</v>
      </c>
      <c r="C3662" s="3">
        <v>10.832412523020258</v>
      </c>
    </row>
    <row r="3663" spans="1:3">
      <c r="A3663" s="22">
        <v>2011</v>
      </c>
      <c r="B3663" s="3" t="s">
        <v>364</v>
      </c>
      <c r="C3663" s="3">
        <v>7.4037219901253319</v>
      </c>
    </row>
    <row r="3664" spans="1:3">
      <c r="A3664" s="22">
        <v>2011</v>
      </c>
      <c r="B3664" s="3" t="s">
        <v>366</v>
      </c>
      <c r="C3664" s="3">
        <v>14.546762589928058</v>
      </c>
    </row>
    <row r="3665" spans="1:3">
      <c r="A3665" s="22">
        <v>2011</v>
      </c>
      <c r="B3665" s="3" t="s">
        <v>367</v>
      </c>
      <c r="C3665" s="3">
        <v>20.742273441592456</v>
      </c>
    </row>
    <row r="3666" spans="1:3">
      <c r="A3666" s="22">
        <v>2011</v>
      </c>
      <c r="B3666" s="3" t="s">
        <v>368</v>
      </c>
      <c r="C3666" s="3">
        <v>19.666666666666668</v>
      </c>
    </row>
    <row r="3667" spans="1:3">
      <c r="A3667" s="22">
        <v>2011</v>
      </c>
      <c r="B3667" s="3" t="s">
        <v>369</v>
      </c>
      <c r="C3667" s="3">
        <v>19.154170176916598</v>
      </c>
    </row>
    <row r="3668" spans="1:3">
      <c r="A3668" s="22">
        <v>2011</v>
      </c>
      <c r="B3668" s="3" t="s">
        <v>370</v>
      </c>
      <c r="C3668" s="3">
        <v>19.506826981862645</v>
      </c>
    </row>
    <row r="3669" spans="1:3">
      <c r="A3669" s="22">
        <v>2011</v>
      </c>
      <c r="B3669" s="3" t="s">
        <v>371</v>
      </c>
      <c r="C3669" s="3">
        <v>9.6609974718455529</v>
      </c>
    </row>
    <row r="3670" spans="1:3">
      <c r="A3670" s="22">
        <v>2011</v>
      </c>
      <c r="B3670" s="3" t="s">
        <v>1031</v>
      </c>
      <c r="C3670" s="3">
        <v>8.9283018867924522</v>
      </c>
    </row>
    <row r="3671" spans="1:3">
      <c r="A3671" s="22">
        <v>2011</v>
      </c>
      <c r="B3671" s="3" t="s">
        <v>372</v>
      </c>
      <c r="C3671" s="3">
        <v>7.0132450331125824</v>
      </c>
    </row>
    <row r="3672" spans="1:3">
      <c r="A3672" s="22">
        <v>2011</v>
      </c>
      <c r="B3672" s="3" t="s">
        <v>373</v>
      </c>
      <c r="C3672" s="3">
        <v>9.2053571428571423</v>
      </c>
    </row>
    <row r="3673" spans="1:3">
      <c r="A3673" s="22">
        <v>2011</v>
      </c>
      <c r="B3673" s="3" t="s">
        <v>374</v>
      </c>
      <c r="C3673" s="3">
        <v>8.3497757847533638</v>
      </c>
    </row>
    <row r="3674" spans="1:3">
      <c r="A3674" s="22">
        <v>2011</v>
      </c>
      <c r="B3674" s="3" t="s">
        <v>375</v>
      </c>
      <c r="C3674" s="3">
        <v>8.7781818181818174</v>
      </c>
    </row>
    <row r="3675" spans="1:3">
      <c r="A3675" s="22">
        <v>2011</v>
      </c>
      <c r="B3675" s="3" t="s">
        <v>376</v>
      </c>
      <c r="C3675" s="3">
        <v>12.846376811594203</v>
      </c>
    </row>
    <row r="3676" spans="1:3">
      <c r="A3676" s="22">
        <v>2011</v>
      </c>
      <c r="B3676" s="3" t="s">
        <v>377</v>
      </c>
      <c r="C3676" s="3">
        <v>15.830811554332875</v>
      </c>
    </row>
    <row r="3677" spans="1:3">
      <c r="A3677" s="22">
        <v>2011</v>
      </c>
      <c r="B3677" s="3" t="s">
        <v>378</v>
      </c>
      <c r="C3677" s="3">
        <v>8.6883116883116891</v>
      </c>
    </row>
    <row r="3678" spans="1:3">
      <c r="A3678" s="22">
        <v>2011</v>
      </c>
      <c r="B3678" s="3" t="s">
        <v>379</v>
      </c>
      <c r="C3678" s="3">
        <v>14.435616438356165</v>
      </c>
    </row>
    <row r="3679" spans="1:3">
      <c r="A3679" s="22">
        <v>2011</v>
      </c>
      <c r="B3679" s="3" t="s">
        <v>381</v>
      </c>
      <c r="C3679" s="3">
        <v>8.5891891891891898</v>
      </c>
    </row>
    <row r="3680" spans="1:3">
      <c r="A3680" s="22">
        <v>2011</v>
      </c>
      <c r="B3680" s="3" t="s">
        <v>383</v>
      </c>
      <c r="C3680" s="3">
        <v>11.639620653319284</v>
      </c>
    </row>
    <row r="3681" spans="1:3">
      <c r="A3681" s="22">
        <v>2011</v>
      </c>
      <c r="B3681" s="3" t="s">
        <v>1032</v>
      </c>
      <c r="C3681" s="3">
        <v>11.192430460556315</v>
      </c>
    </row>
    <row r="3682" spans="1:3">
      <c r="A3682" s="22">
        <v>2011</v>
      </c>
      <c r="B3682" s="3" t="s">
        <v>384</v>
      </c>
      <c r="C3682" s="3">
        <v>11.246255023748629</v>
      </c>
    </row>
    <row r="3683" spans="1:3">
      <c r="A3683" s="22">
        <v>2011</v>
      </c>
      <c r="B3683" s="3" t="s">
        <v>385</v>
      </c>
      <c r="C3683" s="3">
        <v>11.659197498697239</v>
      </c>
    </row>
    <row r="3684" spans="1:3">
      <c r="A3684" s="22">
        <v>2011</v>
      </c>
      <c r="B3684" s="3" t="s">
        <v>387</v>
      </c>
      <c r="C3684" s="3">
        <v>8.9152542372881349</v>
      </c>
    </row>
    <row r="3685" spans="1:3">
      <c r="A3685" s="22">
        <v>2011</v>
      </c>
      <c r="B3685" s="3" t="s">
        <v>388</v>
      </c>
      <c r="C3685" s="3">
        <v>9.4206008583690988</v>
      </c>
    </row>
    <row r="3686" spans="1:3">
      <c r="A3686" s="22">
        <v>2011</v>
      </c>
      <c r="B3686" s="3" t="s">
        <v>389</v>
      </c>
      <c r="C3686" s="3">
        <v>6.3528472591804155</v>
      </c>
    </row>
    <row r="3687" spans="1:3">
      <c r="A3687" s="22">
        <v>2011</v>
      </c>
      <c r="B3687" s="3" t="s">
        <v>390</v>
      </c>
      <c r="C3687" s="3">
        <v>11.536373097288458</v>
      </c>
    </row>
    <row r="3688" spans="1:3">
      <c r="A3688" s="22">
        <v>2011</v>
      </c>
      <c r="B3688" s="3" t="s">
        <v>391</v>
      </c>
      <c r="C3688" s="3">
        <v>11.311212814645309</v>
      </c>
    </row>
    <row r="3689" spans="1:3">
      <c r="A3689" s="22">
        <v>2011</v>
      </c>
      <c r="B3689" s="3" t="s">
        <v>392</v>
      </c>
      <c r="C3689" s="3">
        <v>11.113534060218065</v>
      </c>
    </row>
    <row r="3690" spans="1:3">
      <c r="A3690" s="22">
        <v>2011</v>
      </c>
      <c r="B3690" s="3" t="s">
        <v>393</v>
      </c>
      <c r="C3690" s="3">
        <v>14.281025641025641</v>
      </c>
    </row>
    <row r="3691" spans="1:3">
      <c r="A3691" s="22">
        <v>2011</v>
      </c>
      <c r="B3691" s="3" t="s">
        <v>1060</v>
      </c>
      <c r="C3691" s="3">
        <v>8.5568181818181817</v>
      </c>
    </row>
    <row r="3692" spans="1:3">
      <c r="A3692" s="22">
        <v>2011</v>
      </c>
      <c r="B3692" s="3" t="s">
        <v>395</v>
      </c>
      <c r="C3692" s="3">
        <v>11.22988132764695</v>
      </c>
    </row>
    <row r="3693" spans="1:3">
      <c r="A3693" s="22">
        <v>2011</v>
      </c>
      <c r="B3693" s="3" t="s">
        <v>396</v>
      </c>
      <c r="C3693" s="3">
        <v>9.2207498383968964</v>
      </c>
    </row>
    <row r="3694" spans="1:3">
      <c r="A3694" s="22">
        <v>2011</v>
      </c>
      <c r="B3694" s="3" t="s">
        <v>397</v>
      </c>
      <c r="C3694" s="3">
        <v>6.7712264150943398</v>
      </c>
    </row>
    <row r="3695" spans="1:3">
      <c r="A3695" s="22">
        <v>2011</v>
      </c>
      <c r="B3695" s="3" t="s">
        <v>398</v>
      </c>
      <c r="C3695" s="3">
        <v>13.636746940798915</v>
      </c>
    </row>
    <row r="3696" spans="1:3">
      <c r="A3696" s="22">
        <v>2011</v>
      </c>
      <c r="B3696" s="3" t="s">
        <v>399</v>
      </c>
      <c r="C3696" s="3">
        <v>5.9333993212669682</v>
      </c>
    </row>
    <row r="3697" spans="1:3">
      <c r="A3697" s="22">
        <v>2011</v>
      </c>
      <c r="B3697" s="3" t="s">
        <v>400</v>
      </c>
      <c r="C3697" s="3">
        <v>9.0214884179398727</v>
      </c>
    </row>
    <row r="3698" spans="1:3">
      <c r="A3698" s="22">
        <v>2011</v>
      </c>
      <c r="B3698" s="3" t="s">
        <v>401</v>
      </c>
      <c r="C3698" s="3">
        <v>9.9899195769527385</v>
      </c>
    </row>
    <row r="3699" spans="1:3">
      <c r="A3699" s="22">
        <v>2011</v>
      </c>
      <c r="B3699" s="3" t="s">
        <v>402</v>
      </c>
      <c r="C3699" s="3">
        <v>12.244124695085914</v>
      </c>
    </row>
    <row r="3700" spans="1:3">
      <c r="A3700" s="22">
        <v>2011</v>
      </c>
      <c r="B3700" s="3" t="s">
        <v>403</v>
      </c>
      <c r="C3700" s="3">
        <v>13.364716492595933</v>
      </c>
    </row>
    <row r="3701" spans="1:3">
      <c r="A3701" s="22">
        <v>2011</v>
      </c>
      <c r="B3701" s="3" t="s">
        <v>404</v>
      </c>
      <c r="C3701" s="3">
        <v>8.3094374709437471</v>
      </c>
    </row>
    <row r="3702" spans="1:3">
      <c r="A3702" s="22">
        <v>2011</v>
      </c>
      <c r="B3702" s="3" t="s">
        <v>405</v>
      </c>
      <c r="C3702" s="3">
        <v>13.064960116782233</v>
      </c>
    </row>
    <row r="3703" spans="1:3">
      <c r="A3703" s="22">
        <v>2011</v>
      </c>
      <c r="B3703" s="3" t="s">
        <v>406</v>
      </c>
      <c r="C3703" s="3">
        <v>4.891118245050829</v>
      </c>
    </row>
    <row r="3704" spans="1:3">
      <c r="A3704" s="22">
        <v>2011</v>
      </c>
      <c r="B3704" s="3" t="s">
        <v>407</v>
      </c>
      <c r="C3704" s="3">
        <v>10.044323783992548</v>
      </c>
    </row>
    <row r="3705" spans="1:3">
      <c r="A3705" s="22">
        <v>2011</v>
      </c>
      <c r="B3705" s="3" t="s">
        <v>408</v>
      </c>
      <c r="C3705" s="3">
        <v>10.639179459312594</v>
      </c>
    </row>
    <row r="3706" spans="1:3">
      <c r="A3706" s="22">
        <v>2011</v>
      </c>
      <c r="B3706" s="3" t="s">
        <v>409</v>
      </c>
      <c r="C3706" s="3">
        <v>9.5295361127422193</v>
      </c>
    </row>
    <row r="3707" spans="1:3">
      <c r="A3707" s="22">
        <v>2011</v>
      </c>
      <c r="B3707" s="3" t="s">
        <v>410</v>
      </c>
      <c r="C3707" s="3">
        <v>9.084047154609447</v>
      </c>
    </row>
    <row r="3708" spans="1:3">
      <c r="A3708" s="22">
        <v>2011</v>
      </c>
      <c r="B3708" s="3" t="s">
        <v>411</v>
      </c>
      <c r="C3708" s="3">
        <v>12.529719589257503</v>
      </c>
    </row>
    <row r="3709" spans="1:3">
      <c r="A3709" s="22">
        <v>2011</v>
      </c>
      <c r="B3709" s="3" t="s">
        <v>1061</v>
      </c>
      <c r="C3709" s="3">
        <v>11.955555555555556</v>
      </c>
    </row>
    <row r="3710" spans="1:3">
      <c r="A3710" s="22">
        <v>2011</v>
      </c>
      <c r="B3710" s="3" t="s">
        <v>412</v>
      </c>
      <c r="C3710" s="3">
        <v>9.1498257839721262</v>
      </c>
    </row>
    <row r="3711" spans="1:3">
      <c r="A3711" s="22">
        <v>2011</v>
      </c>
      <c r="B3711" s="3" t="s">
        <v>1033</v>
      </c>
      <c r="C3711" s="3">
        <v>10.585592276271816</v>
      </c>
    </row>
    <row r="3712" spans="1:3">
      <c r="A3712" s="22">
        <v>2011</v>
      </c>
      <c r="B3712" s="3" t="s">
        <v>413</v>
      </c>
      <c r="C3712" s="3">
        <v>7.1374478234943348</v>
      </c>
    </row>
    <row r="3713" spans="1:3">
      <c r="A3713" s="22">
        <v>2011</v>
      </c>
      <c r="B3713" s="3" t="s">
        <v>414</v>
      </c>
      <c r="C3713" s="3">
        <v>10.035275513927745</v>
      </c>
    </row>
    <row r="3714" spans="1:3">
      <c r="A3714" s="22">
        <v>2011</v>
      </c>
      <c r="B3714" s="3" t="s">
        <v>415</v>
      </c>
      <c r="C3714" s="3">
        <v>8.7447880472550388</v>
      </c>
    </row>
    <row r="3715" spans="1:3">
      <c r="A3715" s="22">
        <v>2011</v>
      </c>
      <c r="B3715" s="3" t="s">
        <v>416</v>
      </c>
      <c r="C3715" s="3">
        <v>6.167531854648419</v>
      </c>
    </row>
    <row r="3716" spans="1:3">
      <c r="A3716" s="22">
        <v>2011</v>
      </c>
      <c r="B3716" s="3" t="s">
        <v>418</v>
      </c>
      <c r="C3716" s="3">
        <v>8.8435940099833612</v>
      </c>
    </row>
    <row r="3717" spans="1:3">
      <c r="A3717" s="22">
        <v>2011</v>
      </c>
      <c r="B3717" s="3" t="s">
        <v>419</v>
      </c>
      <c r="C3717" s="3">
        <v>7.5418575593502704</v>
      </c>
    </row>
    <row r="3718" spans="1:3">
      <c r="A3718" s="22">
        <v>2011</v>
      </c>
      <c r="B3718" s="3" t="s">
        <v>1062</v>
      </c>
      <c r="C3718" s="3">
        <v>4.2682926829268295</v>
      </c>
    </row>
    <row r="3719" spans="1:3">
      <c r="A3719" s="22">
        <v>2011</v>
      </c>
      <c r="B3719" s="3" t="s">
        <v>420</v>
      </c>
      <c r="C3719" s="3">
        <v>7.3617571059431528</v>
      </c>
    </row>
    <row r="3720" spans="1:3">
      <c r="A3720" s="22">
        <v>2011</v>
      </c>
      <c r="B3720" s="3" t="s">
        <v>421</v>
      </c>
      <c r="C3720" s="3">
        <v>7.8047044632086848</v>
      </c>
    </row>
    <row r="3721" spans="1:3">
      <c r="A3721" s="22">
        <v>2011</v>
      </c>
      <c r="B3721" s="3" t="s">
        <v>422</v>
      </c>
      <c r="C3721" s="3">
        <v>5.8723404255319149</v>
      </c>
    </row>
    <row r="3722" spans="1:3">
      <c r="A3722" s="22">
        <v>2011</v>
      </c>
      <c r="B3722" s="3" t="s">
        <v>423</v>
      </c>
      <c r="C3722" s="3">
        <v>10.636460331018034</v>
      </c>
    </row>
    <row r="3723" spans="1:3">
      <c r="A3723" s="22">
        <v>2011</v>
      </c>
      <c r="B3723" s="3" t="s">
        <v>424</v>
      </c>
      <c r="C3723" s="3">
        <v>4.5363036303630366</v>
      </c>
    </row>
    <row r="3724" spans="1:3">
      <c r="A3724" s="22">
        <v>2011</v>
      </c>
      <c r="B3724" s="3" t="s">
        <v>425</v>
      </c>
      <c r="C3724" s="3">
        <v>3.6672398968185727</v>
      </c>
    </row>
    <row r="3725" spans="1:3">
      <c r="A3725" s="22">
        <v>2011</v>
      </c>
      <c r="B3725" s="3" t="s">
        <v>426</v>
      </c>
      <c r="C3725" s="3">
        <v>3.356801909307876</v>
      </c>
    </row>
    <row r="3726" spans="1:3">
      <c r="A3726" s="22">
        <v>2011</v>
      </c>
      <c r="B3726" s="3" t="s">
        <v>427</v>
      </c>
      <c r="C3726" s="3">
        <v>3.6611177170035671</v>
      </c>
    </row>
    <row r="3727" spans="1:3">
      <c r="A3727" s="22">
        <v>2011</v>
      </c>
      <c r="B3727" s="3" t="s">
        <v>429</v>
      </c>
      <c r="C3727" s="3">
        <v>3.7511210762331837</v>
      </c>
    </row>
    <row r="3728" spans="1:3">
      <c r="A3728" s="22">
        <v>2011</v>
      </c>
      <c r="B3728" s="3" t="s">
        <v>430</v>
      </c>
      <c r="C3728" s="3">
        <v>6.1408268733850129</v>
      </c>
    </row>
    <row r="3729" spans="1:3">
      <c r="A3729" s="22">
        <v>2011</v>
      </c>
      <c r="B3729" s="3" t="s">
        <v>431</v>
      </c>
      <c r="C3729" s="3">
        <v>3.9671052631578947</v>
      </c>
    </row>
    <row r="3730" spans="1:3">
      <c r="A3730" s="22">
        <v>2011</v>
      </c>
      <c r="B3730" s="3" t="s">
        <v>1034</v>
      </c>
      <c r="C3730" s="3">
        <v>6.1554878048780486</v>
      </c>
    </row>
    <row r="3731" spans="1:3">
      <c r="A3731" s="22">
        <v>2011</v>
      </c>
      <c r="B3731" s="3" t="s">
        <v>432</v>
      </c>
      <c r="C3731" s="3">
        <v>5.6523522975929978</v>
      </c>
    </row>
    <row r="3732" spans="1:3">
      <c r="A3732" s="22">
        <v>2011</v>
      </c>
      <c r="B3732" s="3" t="s">
        <v>433</v>
      </c>
      <c r="C3732" s="3">
        <v>8.0506857483601664</v>
      </c>
    </row>
    <row r="3733" spans="1:3">
      <c r="A3733" s="22">
        <v>2011</v>
      </c>
      <c r="B3733" s="3" t="s">
        <v>434</v>
      </c>
      <c r="C3733" s="3">
        <v>6.4052247873633048</v>
      </c>
    </row>
    <row r="3734" spans="1:3">
      <c r="A3734" s="22">
        <v>2011</v>
      </c>
      <c r="B3734" s="3" t="s">
        <v>435</v>
      </c>
      <c r="C3734" s="3">
        <v>5.7750155376009946</v>
      </c>
    </row>
    <row r="3735" spans="1:3">
      <c r="A3735" s="22">
        <v>2011</v>
      </c>
      <c r="B3735" s="3" t="s">
        <v>436</v>
      </c>
      <c r="C3735" s="3">
        <v>5.2411242603550292</v>
      </c>
    </row>
    <row r="3736" spans="1:3">
      <c r="A3736" s="22">
        <v>2011</v>
      </c>
      <c r="B3736" s="3" t="s">
        <v>437</v>
      </c>
      <c r="C3736" s="3">
        <v>9.5193051602072849</v>
      </c>
    </row>
    <row r="3737" spans="1:3">
      <c r="A3737" s="22">
        <v>2011</v>
      </c>
      <c r="B3737" s="3" t="s">
        <v>438</v>
      </c>
      <c r="C3737" s="3">
        <v>9.4975958719362019</v>
      </c>
    </row>
    <row r="3738" spans="1:3">
      <c r="A3738" s="22">
        <v>2011</v>
      </c>
      <c r="B3738" s="3" t="s">
        <v>439</v>
      </c>
      <c r="C3738" s="3">
        <v>9.5968169761273217</v>
      </c>
    </row>
    <row r="3739" spans="1:3">
      <c r="A3739" s="22">
        <v>2011</v>
      </c>
      <c r="B3739" s="3" t="s">
        <v>440</v>
      </c>
      <c r="C3739" s="3">
        <v>11.676925981873111</v>
      </c>
    </row>
    <row r="3740" spans="1:3">
      <c r="A3740" s="22">
        <v>2011</v>
      </c>
      <c r="B3740" s="3" t="s">
        <v>441</v>
      </c>
      <c r="C3740" s="3">
        <v>14.543831515929014</v>
      </c>
    </row>
    <row r="3741" spans="1:3">
      <c r="A3741" s="22">
        <v>2011</v>
      </c>
      <c r="B3741" s="3" t="s">
        <v>442</v>
      </c>
      <c r="C3741" s="3">
        <v>10.592749032030975</v>
      </c>
    </row>
    <row r="3742" spans="1:3">
      <c r="A3742" s="22">
        <v>2011</v>
      </c>
      <c r="B3742" s="3" t="s">
        <v>443</v>
      </c>
      <c r="C3742" s="3">
        <v>9.623089171974522</v>
      </c>
    </row>
    <row r="3743" spans="1:3">
      <c r="A3743" s="22">
        <v>2011</v>
      </c>
      <c r="B3743" s="3" t="s">
        <v>444</v>
      </c>
      <c r="C3743" s="3">
        <v>9.9116360454943138</v>
      </c>
    </row>
    <row r="3744" spans="1:3">
      <c r="A3744" s="22">
        <v>2011</v>
      </c>
      <c r="B3744" s="3" t="s">
        <v>445</v>
      </c>
      <c r="C3744" s="3">
        <v>11.035696712144935</v>
      </c>
    </row>
    <row r="3745" spans="1:3">
      <c r="A3745" s="22">
        <v>2011</v>
      </c>
      <c r="B3745" s="3" t="s">
        <v>446</v>
      </c>
      <c r="C3745" s="3">
        <v>12.78051407881744</v>
      </c>
    </row>
    <row r="3746" spans="1:3">
      <c r="A3746" s="22">
        <v>2011</v>
      </c>
      <c r="B3746" s="3" t="s">
        <v>447</v>
      </c>
      <c r="C3746" s="3">
        <v>10.863815142576204</v>
      </c>
    </row>
    <row r="3747" spans="1:3">
      <c r="A3747" s="22">
        <v>2011</v>
      </c>
      <c r="B3747" s="3" t="s">
        <v>448</v>
      </c>
      <c r="C3747" s="3">
        <v>10.28928755144033</v>
      </c>
    </row>
    <row r="3748" spans="1:3">
      <c r="A3748" s="22">
        <v>2011</v>
      </c>
      <c r="B3748" s="3" t="s">
        <v>1063</v>
      </c>
      <c r="C3748" s="3">
        <v>6.7722385141739982</v>
      </c>
    </row>
    <row r="3749" spans="1:3">
      <c r="A3749" s="22">
        <v>2011</v>
      </c>
      <c r="B3749" s="3" t="s">
        <v>449</v>
      </c>
      <c r="C3749" s="3">
        <v>5.5391198044009782</v>
      </c>
    </row>
    <row r="3750" spans="1:3">
      <c r="A3750" s="22">
        <v>2011</v>
      </c>
      <c r="B3750" s="3" t="s">
        <v>450</v>
      </c>
      <c r="C3750" s="3">
        <v>9.4900034670056623</v>
      </c>
    </row>
    <row r="3751" spans="1:3">
      <c r="A3751" s="22">
        <v>2011</v>
      </c>
      <c r="B3751" s="3" t="s">
        <v>452</v>
      </c>
      <c r="C3751" s="3">
        <v>16.010261220017274</v>
      </c>
    </row>
    <row r="3752" spans="1:3">
      <c r="A3752" s="22">
        <v>2011</v>
      </c>
      <c r="B3752" s="3" t="s">
        <v>453</v>
      </c>
      <c r="C3752" s="3">
        <v>9.2068152593227612</v>
      </c>
    </row>
    <row r="3753" spans="1:3">
      <c r="A3753" s="22">
        <v>2011</v>
      </c>
      <c r="B3753" s="3" t="s">
        <v>455</v>
      </c>
      <c r="C3753" s="3">
        <v>21.214654576505509</v>
      </c>
    </row>
    <row r="3754" spans="1:3">
      <c r="A3754" s="22">
        <v>2011</v>
      </c>
      <c r="B3754" s="3" t="s">
        <v>1064</v>
      </c>
      <c r="C3754" s="3">
        <v>7.9298507462686567</v>
      </c>
    </row>
    <row r="3755" spans="1:3">
      <c r="A3755" s="22">
        <v>2011</v>
      </c>
      <c r="B3755" s="3" t="s">
        <v>1035</v>
      </c>
      <c r="C3755" s="3">
        <v>11.026666666666667</v>
      </c>
    </row>
    <row r="3756" spans="1:3">
      <c r="A3756" s="22">
        <v>2011</v>
      </c>
      <c r="B3756" s="3" t="s">
        <v>456</v>
      </c>
      <c r="C3756" s="3">
        <v>8.935483870967742</v>
      </c>
    </row>
    <row r="3757" spans="1:3">
      <c r="A3757" s="22">
        <v>2011</v>
      </c>
      <c r="B3757" s="3" t="s">
        <v>457</v>
      </c>
      <c r="C3757" s="3">
        <v>8.6337579617834397</v>
      </c>
    </row>
    <row r="3758" spans="1:3">
      <c r="A3758" s="22">
        <v>2011</v>
      </c>
      <c r="B3758" s="3" t="s">
        <v>458</v>
      </c>
      <c r="C3758" s="3">
        <v>11.256530948458462</v>
      </c>
    </row>
    <row r="3759" spans="1:3">
      <c r="A3759" s="22">
        <v>2011</v>
      </c>
      <c r="B3759" s="3" t="s">
        <v>459</v>
      </c>
      <c r="C3759" s="3">
        <v>7.3707627118644066</v>
      </c>
    </row>
    <row r="3760" spans="1:3">
      <c r="A3760" s="22">
        <v>2011</v>
      </c>
      <c r="B3760" s="3" t="s">
        <v>460</v>
      </c>
      <c r="C3760" s="3">
        <v>8.8289197141656164</v>
      </c>
    </row>
    <row r="3761" spans="1:3">
      <c r="A3761" s="22">
        <v>2011</v>
      </c>
      <c r="B3761" s="3" t="s">
        <v>461</v>
      </c>
      <c r="C3761" s="3">
        <v>10.933183272124156</v>
      </c>
    </row>
    <row r="3762" spans="1:3">
      <c r="A3762" s="22">
        <v>2011</v>
      </c>
      <c r="B3762" s="3" t="s">
        <v>462</v>
      </c>
      <c r="C3762" s="3">
        <v>9.7299270072992705</v>
      </c>
    </row>
    <row r="3763" spans="1:3">
      <c r="A3763" s="22">
        <v>2011</v>
      </c>
      <c r="B3763" s="3" t="s">
        <v>463</v>
      </c>
      <c r="C3763" s="3">
        <v>11.244078982383309</v>
      </c>
    </row>
    <row r="3764" spans="1:3">
      <c r="A3764" s="22">
        <v>2011</v>
      </c>
      <c r="B3764" s="3" t="s">
        <v>464</v>
      </c>
      <c r="C3764" s="3">
        <v>10.377616985943893</v>
      </c>
    </row>
    <row r="3765" spans="1:3">
      <c r="A3765" s="22">
        <v>2011</v>
      </c>
      <c r="B3765" s="3" t="s">
        <v>465</v>
      </c>
      <c r="C3765" s="3">
        <v>7.4899730619574978</v>
      </c>
    </row>
    <row r="3766" spans="1:3">
      <c r="A3766" s="22">
        <v>2011</v>
      </c>
      <c r="B3766" s="3" t="s">
        <v>466</v>
      </c>
      <c r="C3766" s="3">
        <v>11.067886426295249</v>
      </c>
    </row>
    <row r="3767" spans="1:3">
      <c r="A3767" s="22">
        <v>2011</v>
      </c>
      <c r="B3767" s="3" t="s">
        <v>467</v>
      </c>
      <c r="C3767" s="3">
        <v>11.494356608590495</v>
      </c>
    </row>
    <row r="3768" spans="1:3">
      <c r="A3768" s="22">
        <v>2011</v>
      </c>
      <c r="B3768" s="3" t="s">
        <v>468</v>
      </c>
      <c r="C3768" s="3">
        <v>9.7346685938467896</v>
      </c>
    </row>
    <row r="3769" spans="1:3">
      <c r="A3769" s="22">
        <v>2011</v>
      </c>
      <c r="B3769" s="3" t="s">
        <v>469</v>
      </c>
      <c r="C3769" s="3">
        <v>6.7673343605546998</v>
      </c>
    </row>
    <row r="3770" spans="1:3">
      <c r="A3770" s="22">
        <v>2011</v>
      </c>
      <c r="B3770" s="3" t="s">
        <v>470</v>
      </c>
      <c r="C3770" s="3">
        <v>10.248742138364779</v>
      </c>
    </row>
    <row r="3771" spans="1:3">
      <c r="A3771" s="22">
        <v>2011</v>
      </c>
      <c r="B3771" s="3" t="s">
        <v>471</v>
      </c>
      <c r="C3771" s="3">
        <v>13.092011458706338</v>
      </c>
    </row>
    <row r="3772" spans="1:3">
      <c r="A3772" s="22">
        <v>2011</v>
      </c>
      <c r="B3772" s="3" t="s">
        <v>472</v>
      </c>
      <c r="C3772" s="3">
        <v>9.6434815659445086</v>
      </c>
    </row>
    <row r="3773" spans="1:3">
      <c r="A3773" s="22">
        <v>2011</v>
      </c>
      <c r="B3773" s="3" t="s">
        <v>473</v>
      </c>
      <c r="C3773" s="3">
        <v>5.1619047619047622</v>
      </c>
    </row>
    <row r="3774" spans="1:3">
      <c r="A3774" s="22">
        <v>2011</v>
      </c>
      <c r="B3774" s="3" t="s">
        <v>1036</v>
      </c>
      <c r="C3774" s="3">
        <v>9.9894179894179889</v>
      </c>
    </row>
    <row r="3775" spans="1:3">
      <c r="A3775" s="22">
        <v>2011</v>
      </c>
      <c r="B3775" s="3" t="s">
        <v>475</v>
      </c>
      <c r="C3775" s="3">
        <v>13.730536297253337</v>
      </c>
    </row>
    <row r="3776" spans="1:3">
      <c r="A3776" s="22">
        <v>2011</v>
      </c>
      <c r="B3776" s="3" t="s">
        <v>476</v>
      </c>
      <c r="C3776" s="3">
        <v>9.4315632011967097</v>
      </c>
    </row>
    <row r="3777" spans="1:3">
      <c r="A3777" s="22">
        <v>2011</v>
      </c>
      <c r="B3777" s="3" t="s">
        <v>477</v>
      </c>
      <c r="C3777" s="3">
        <v>10.656988297637447</v>
      </c>
    </row>
    <row r="3778" spans="1:3">
      <c r="A3778" s="22">
        <v>2011</v>
      </c>
      <c r="B3778" s="3" t="s">
        <v>478</v>
      </c>
      <c r="C3778" s="3">
        <v>5.3318649045521296</v>
      </c>
    </row>
    <row r="3779" spans="1:3">
      <c r="A3779" s="22">
        <v>2011</v>
      </c>
      <c r="B3779" s="3" t="s">
        <v>479</v>
      </c>
      <c r="C3779" s="3">
        <v>8.4861809045226124</v>
      </c>
    </row>
    <row r="3780" spans="1:3">
      <c r="A3780" s="22">
        <v>2011</v>
      </c>
      <c r="B3780" s="3" t="s">
        <v>480</v>
      </c>
      <c r="C3780" s="3">
        <v>9.8418856259659968</v>
      </c>
    </row>
    <row r="3781" spans="1:3">
      <c r="A3781" s="22">
        <v>2011</v>
      </c>
      <c r="B3781" s="3" t="s">
        <v>481</v>
      </c>
      <c r="C3781" s="3">
        <v>5.5049764274489261</v>
      </c>
    </row>
    <row r="3782" spans="1:3">
      <c r="A3782" s="22">
        <v>2011</v>
      </c>
      <c r="B3782" s="3" t="s">
        <v>482</v>
      </c>
      <c r="C3782" s="3">
        <v>4.05</v>
      </c>
    </row>
    <row r="3783" spans="1:3">
      <c r="A3783" s="22">
        <v>2011</v>
      </c>
      <c r="B3783" s="3" t="s">
        <v>483</v>
      </c>
      <c r="C3783" s="3">
        <v>13.610668036998971</v>
      </c>
    </row>
    <row r="3784" spans="1:3">
      <c r="A3784" s="22">
        <v>2011</v>
      </c>
      <c r="B3784" s="3" t="s">
        <v>484</v>
      </c>
      <c r="C3784" s="3">
        <v>11.11926961926962</v>
      </c>
    </row>
    <row r="3785" spans="1:3">
      <c r="A3785" s="22">
        <v>2011</v>
      </c>
      <c r="B3785" s="3" t="s">
        <v>485</v>
      </c>
      <c r="C3785" s="3">
        <v>8.6629941672067403</v>
      </c>
    </row>
    <row r="3786" spans="1:3">
      <c r="A3786" s="22">
        <v>2011</v>
      </c>
      <c r="B3786" s="3" t="s">
        <v>486</v>
      </c>
      <c r="C3786" s="3">
        <v>9.8261437908496738</v>
      </c>
    </row>
    <row r="3787" spans="1:3">
      <c r="A3787" s="22">
        <v>2011</v>
      </c>
      <c r="B3787" s="3" t="s">
        <v>487</v>
      </c>
      <c r="C3787" s="3">
        <v>4.5376344086021509</v>
      </c>
    </row>
    <row r="3788" spans="1:3">
      <c r="A3788" s="22">
        <v>2011</v>
      </c>
      <c r="B3788" s="3" t="s">
        <v>488</v>
      </c>
      <c r="C3788" s="3">
        <v>5.4753018660812298</v>
      </c>
    </row>
    <row r="3789" spans="1:3">
      <c r="A3789" s="22">
        <v>2011</v>
      </c>
      <c r="B3789" s="3" t="s">
        <v>489</v>
      </c>
      <c r="C3789" s="3">
        <v>5.0922955561398897</v>
      </c>
    </row>
    <row r="3790" spans="1:3">
      <c r="A3790" s="22">
        <v>2011</v>
      </c>
      <c r="B3790" s="3" t="s">
        <v>490</v>
      </c>
      <c r="C3790" s="3">
        <v>9.2765619779485462</v>
      </c>
    </row>
    <row r="3791" spans="1:3">
      <c r="A3791" s="22">
        <v>2011</v>
      </c>
      <c r="B3791" s="3" t="s">
        <v>491</v>
      </c>
      <c r="C3791" s="3">
        <v>11.373797194611432</v>
      </c>
    </row>
    <row r="3792" spans="1:3">
      <c r="A3792" s="22">
        <v>2011</v>
      </c>
      <c r="B3792" s="3" t="s">
        <v>492</v>
      </c>
      <c r="C3792" s="3">
        <v>5.9340277777777777</v>
      </c>
    </row>
    <row r="3793" spans="1:3">
      <c r="A3793" s="22">
        <v>2011</v>
      </c>
      <c r="B3793" s="3" t="s">
        <v>1065</v>
      </c>
      <c r="C3793" s="3">
        <v>5.9018058690744919</v>
      </c>
    </row>
    <row r="3794" spans="1:3">
      <c r="A3794" s="22">
        <v>2011</v>
      </c>
      <c r="B3794" s="3" t="s">
        <v>1066</v>
      </c>
      <c r="C3794" s="3">
        <v>5.125</v>
      </c>
    </row>
    <row r="3795" spans="1:3">
      <c r="A3795" s="22">
        <v>2011</v>
      </c>
      <c r="B3795" s="3" t="s">
        <v>1067</v>
      </c>
      <c r="C3795" s="3">
        <v>4.6635388739946384</v>
      </c>
    </row>
    <row r="3796" spans="1:3">
      <c r="A3796" s="22">
        <v>2011</v>
      </c>
      <c r="B3796" s="3" t="s">
        <v>1068</v>
      </c>
      <c r="C3796" s="3">
        <v>4.4599708879184865</v>
      </c>
    </row>
    <row r="3797" spans="1:3">
      <c r="A3797" s="22">
        <v>2011</v>
      </c>
      <c r="B3797" s="3" t="s">
        <v>493</v>
      </c>
      <c r="C3797" s="3">
        <v>7.6204161053734474</v>
      </c>
    </row>
    <row r="3798" spans="1:3">
      <c r="A3798" s="22">
        <v>2011</v>
      </c>
      <c r="B3798" s="3" t="s">
        <v>494</v>
      </c>
      <c r="C3798" s="3">
        <v>8.7461887328561279</v>
      </c>
    </row>
    <row r="3799" spans="1:3">
      <c r="A3799" s="22">
        <v>2011</v>
      </c>
      <c r="B3799" s="3" t="s">
        <v>495</v>
      </c>
      <c r="C3799" s="3">
        <v>7.4665032679738559</v>
      </c>
    </row>
    <row r="3800" spans="1:3">
      <c r="A3800" s="22">
        <v>2011</v>
      </c>
      <c r="B3800" s="3" t="s">
        <v>496</v>
      </c>
      <c r="C3800" s="3">
        <v>2.6271989174560217</v>
      </c>
    </row>
    <row r="3801" spans="1:3">
      <c r="A3801" s="22">
        <v>2011</v>
      </c>
      <c r="B3801" s="3" t="s">
        <v>497</v>
      </c>
      <c r="C3801" s="3">
        <v>5.1265377855887522</v>
      </c>
    </row>
    <row r="3802" spans="1:3">
      <c r="A3802" s="22">
        <v>2011</v>
      </c>
      <c r="B3802" s="3" t="s">
        <v>498</v>
      </c>
      <c r="C3802" s="3">
        <v>2.8195221148957805</v>
      </c>
    </row>
    <row r="3803" spans="1:3">
      <c r="A3803" s="22">
        <v>2011</v>
      </c>
      <c r="B3803" s="3" t="s">
        <v>499</v>
      </c>
      <c r="C3803" s="3">
        <v>3.7131713171317133</v>
      </c>
    </row>
    <row r="3804" spans="1:3">
      <c r="A3804" s="22">
        <v>2011</v>
      </c>
      <c r="B3804" s="3" t="s">
        <v>500</v>
      </c>
      <c r="C3804" s="3">
        <v>5.2047421253028734</v>
      </c>
    </row>
    <row r="3805" spans="1:3">
      <c r="A3805" s="22">
        <v>2011</v>
      </c>
      <c r="B3805" s="3" t="s">
        <v>501</v>
      </c>
      <c r="C3805" s="3">
        <v>8.9496729446261423</v>
      </c>
    </row>
    <row r="3806" spans="1:3">
      <c r="A3806" s="22">
        <v>2011</v>
      </c>
      <c r="B3806" s="3" t="s">
        <v>502</v>
      </c>
      <c r="C3806" s="3">
        <v>2.3035714285714284</v>
      </c>
    </row>
    <row r="3807" spans="1:3">
      <c r="A3807" s="22">
        <v>2011</v>
      </c>
      <c r="B3807" s="3" t="s">
        <v>503</v>
      </c>
      <c r="C3807" s="3">
        <v>3.2652329749103943</v>
      </c>
    </row>
    <row r="3808" spans="1:3">
      <c r="A3808" s="22">
        <v>2011</v>
      </c>
      <c r="B3808" s="3" t="s">
        <v>504</v>
      </c>
      <c r="C3808" s="3">
        <v>7.9568903578100301</v>
      </c>
    </row>
    <row r="3809" spans="1:3">
      <c r="A3809" s="22">
        <v>2011</v>
      </c>
      <c r="B3809" s="3" t="s">
        <v>505</v>
      </c>
      <c r="C3809" s="3">
        <v>10.430715935334874</v>
      </c>
    </row>
    <row r="3810" spans="1:3">
      <c r="A3810" s="22">
        <v>2011</v>
      </c>
      <c r="B3810" s="3" t="s">
        <v>506</v>
      </c>
      <c r="C3810" s="3">
        <v>7.9603715170278635</v>
      </c>
    </row>
    <row r="3811" spans="1:3">
      <c r="A3811" s="22">
        <v>2011</v>
      </c>
      <c r="B3811" s="3" t="s">
        <v>507</v>
      </c>
      <c r="C3811" s="3">
        <v>5.5440528634361232</v>
      </c>
    </row>
    <row r="3812" spans="1:3">
      <c r="A3812" s="22">
        <v>2011</v>
      </c>
      <c r="B3812" s="3" t="s">
        <v>508</v>
      </c>
      <c r="C3812" s="3">
        <v>4.4870046868342568</v>
      </c>
    </row>
    <row r="3813" spans="1:3">
      <c r="A3813" s="22">
        <v>2011</v>
      </c>
      <c r="B3813" s="3" t="s">
        <v>509</v>
      </c>
      <c r="C3813" s="3">
        <v>11.17590228286139</v>
      </c>
    </row>
    <row r="3814" spans="1:3">
      <c r="A3814" s="22">
        <v>2011</v>
      </c>
      <c r="B3814" s="3" t="s">
        <v>510</v>
      </c>
      <c r="C3814" s="3">
        <v>7.406259683916951</v>
      </c>
    </row>
    <row r="3815" spans="1:3">
      <c r="A3815" s="22">
        <v>2011</v>
      </c>
      <c r="B3815" s="3" t="s">
        <v>511</v>
      </c>
      <c r="C3815" s="3">
        <v>2.6829397718227646</v>
      </c>
    </row>
    <row r="3816" spans="1:3">
      <c r="A3816" s="22">
        <v>2011</v>
      </c>
      <c r="B3816" s="3" t="s">
        <v>512</v>
      </c>
      <c r="C3816" s="3">
        <v>2.2317757009345796</v>
      </c>
    </row>
    <row r="3817" spans="1:3">
      <c r="A3817" s="22">
        <v>2011</v>
      </c>
      <c r="B3817" s="3" t="s">
        <v>513</v>
      </c>
      <c r="C3817" s="3">
        <v>2.5128968253968256</v>
      </c>
    </row>
    <row r="3818" spans="1:3">
      <c r="A3818" s="22">
        <v>2011</v>
      </c>
      <c r="B3818" s="3" t="s">
        <v>514</v>
      </c>
      <c r="C3818" s="3">
        <v>5.6614199598124584</v>
      </c>
    </row>
    <row r="3819" spans="1:3">
      <c r="A3819" s="22">
        <v>2011</v>
      </c>
      <c r="B3819" s="3" t="s">
        <v>515</v>
      </c>
      <c r="C3819" s="3">
        <v>4.2301282051282048</v>
      </c>
    </row>
    <row r="3820" spans="1:3">
      <c r="A3820" s="22">
        <v>2011</v>
      </c>
      <c r="B3820" s="3" t="s">
        <v>516</v>
      </c>
      <c r="C3820" s="3">
        <v>2.4933940774487473</v>
      </c>
    </row>
    <row r="3821" spans="1:3">
      <c r="A3821" s="22">
        <v>2011</v>
      </c>
      <c r="B3821" s="3" t="s">
        <v>517</v>
      </c>
      <c r="C3821" s="3">
        <v>2.1080108010801082</v>
      </c>
    </row>
    <row r="3822" spans="1:3">
      <c r="A3822" s="22">
        <v>2011</v>
      </c>
      <c r="B3822" s="3" t="s">
        <v>518</v>
      </c>
      <c r="C3822" s="3">
        <v>7.2992638731596831</v>
      </c>
    </row>
    <row r="3823" spans="1:3">
      <c r="A3823" s="22">
        <v>2011</v>
      </c>
      <c r="B3823" s="3" t="s">
        <v>519</v>
      </c>
      <c r="C3823" s="3">
        <v>2.5149769585253456</v>
      </c>
    </row>
    <row r="3824" spans="1:3">
      <c r="A3824" s="22">
        <v>2011</v>
      </c>
      <c r="B3824" s="3" t="s">
        <v>520</v>
      </c>
      <c r="C3824" s="3">
        <v>2.7583892617449663</v>
      </c>
    </row>
    <row r="3825" spans="1:3">
      <c r="A3825" s="22">
        <v>2011</v>
      </c>
      <c r="B3825" s="3" t="s">
        <v>521</v>
      </c>
      <c r="C3825" s="3">
        <v>3.2096774193548385</v>
      </c>
    </row>
    <row r="3826" spans="1:3">
      <c r="A3826" s="22">
        <v>2011</v>
      </c>
      <c r="B3826" s="3" t="s">
        <v>522</v>
      </c>
      <c r="C3826" s="3">
        <v>2.2206642066420663</v>
      </c>
    </row>
    <row r="3827" spans="1:3">
      <c r="A3827" s="22">
        <v>2011</v>
      </c>
      <c r="B3827" s="3" t="s">
        <v>523</v>
      </c>
      <c r="C3827" s="3">
        <v>2.6921487603305785</v>
      </c>
    </row>
    <row r="3828" spans="1:3">
      <c r="A3828" s="22">
        <v>2011</v>
      </c>
      <c r="B3828" s="3" t="s">
        <v>524</v>
      </c>
      <c r="C3828" s="3">
        <v>2.5436893203883497</v>
      </c>
    </row>
    <row r="3829" spans="1:3">
      <c r="A3829" s="22">
        <v>2011</v>
      </c>
      <c r="B3829" s="3" t="s">
        <v>525</v>
      </c>
      <c r="C3829" s="3">
        <v>2.3264781491002569</v>
      </c>
    </row>
    <row r="3830" spans="1:3">
      <c r="A3830" s="22">
        <v>2011</v>
      </c>
      <c r="B3830" s="3" t="s">
        <v>526</v>
      </c>
      <c r="C3830" s="3">
        <v>6.1523605150214591</v>
      </c>
    </row>
    <row r="3831" spans="1:3">
      <c r="A3831" s="22">
        <v>2011</v>
      </c>
      <c r="B3831" s="3" t="s">
        <v>527</v>
      </c>
      <c r="C3831" s="3">
        <v>2.15</v>
      </c>
    </row>
    <row r="3832" spans="1:3">
      <c r="A3832" s="22">
        <v>2011</v>
      </c>
      <c r="B3832" s="3" t="s">
        <v>528</v>
      </c>
      <c r="C3832" s="3">
        <v>10.928487690504102</v>
      </c>
    </row>
    <row r="3833" spans="1:3">
      <c r="A3833" s="22">
        <v>2011</v>
      </c>
      <c r="B3833" s="3" t="s">
        <v>529</v>
      </c>
      <c r="C3833" s="3">
        <v>4.9196428571428568</v>
      </c>
    </row>
    <row r="3834" spans="1:3">
      <c r="A3834" s="22">
        <v>2011</v>
      </c>
      <c r="B3834" s="3" t="s">
        <v>530</v>
      </c>
      <c r="C3834" s="3">
        <v>2.7929515418502202</v>
      </c>
    </row>
    <row r="3835" spans="1:3">
      <c r="A3835" s="22">
        <v>2011</v>
      </c>
      <c r="B3835" s="3" t="s">
        <v>531</v>
      </c>
      <c r="C3835" s="3">
        <v>2.36919412465264</v>
      </c>
    </row>
    <row r="3836" spans="1:3">
      <c r="A3836" s="22">
        <v>2011</v>
      </c>
      <c r="B3836" s="3" t="s">
        <v>532</v>
      </c>
      <c r="C3836" s="3">
        <v>2.3287738153395212</v>
      </c>
    </row>
    <row r="3837" spans="1:3">
      <c r="A3837" s="22">
        <v>2011</v>
      </c>
      <c r="B3837" s="3" t="s">
        <v>533</v>
      </c>
      <c r="C3837" s="3">
        <v>2.2262514781237681</v>
      </c>
    </row>
    <row r="3838" spans="1:3">
      <c r="A3838" s="22">
        <v>2011</v>
      </c>
      <c r="B3838" s="3" t="s">
        <v>534</v>
      </c>
      <c r="C3838" s="3">
        <v>3.4007820136852396</v>
      </c>
    </row>
    <row r="3839" spans="1:3">
      <c r="A3839" s="22">
        <v>2011</v>
      </c>
      <c r="B3839" s="3" t="s">
        <v>535</v>
      </c>
      <c r="C3839" s="3">
        <v>4.0092378752886839</v>
      </c>
    </row>
    <row r="3840" spans="1:3">
      <c r="A3840" s="22">
        <v>2011</v>
      </c>
      <c r="B3840" s="3" t="s">
        <v>536</v>
      </c>
      <c r="C3840" s="3">
        <v>2.0713450292397662</v>
      </c>
    </row>
    <row r="3841" spans="1:3">
      <c r="A3841" s="22">
        <v>2011</v>
      </c>
      <c r="B3841" s="3" t="s">
        <v>537</v>
      </c>
      <c r="C3841" s="3">
        <v>2.1158480074142725</v>
      </c>
    </row>
    <row r="3842" spans="1:3">
      <c r="A3842" s="22">
        <v>2011</v>
      </c>
      <c r="B3842" s="3" t="s">
        <v>538</v>
      </c>
      <c r="C3842" s="3">
        <v>2.4940476190476191</v>
      </c>
    </row>
    <row r="3843" spans="1:3">
      <c r="A3843" s="22">
        <v>2011</v>
      </c>
      <c r="B3843" s="3" t="s">
        <v>539</v>
      </c>
      <c r="C3843" s="3">
        <v>6.6531914893617019</v>
      </c>
    </row>
    <row r="3844" spans="1:3">
      <c r="A3844" s="22">
        <v>2011</v>
      </c>
      <c r="B3844" s="3" t="s">
        <v>540</v>
      </c>
      <c r="C3844" s="3">
        <v>9.0385126162018601</v>
      </c>
    </row>
    <row r="3845" spans="1:3">
      <c r="A3845" s="22">
        <v>2011</v>
      </c>
      <c r="B3845" s="3" t="s">
        <v>541</v>
      </c>
      <c r="C3845" s="3">
        <v>7.4379159227398146</v>
      </c>
    </row>
    <row r="3846" spans="1:3">
      <c r="A3846" s="22">
        <v>2011</v>
      </c>
      <c r="B3846" s="3" t="s">
        <v>542</v>
      </c>
      <c r="C3846" s="3">
        <v>3.130155510480054</v>
      </c>
    </row>
    <row r="3847" spans="1:3">
      <c r="A3847" s="22">
        <v>2011</v>
      </c>
      <c r="B3847" s="3" t="s">
        <v>1037</v>
      </c>
      <c r="C3847" s="3">
        <v>2.0259433962264151</v>
      </c>
    </row>
    <row r="3848" spans="1:3">
      <c r="A3848" s="22">
        <v>2011</v>
      </c>
      <c r="B3848" s="3" t="s">
        <v>543</v>
      </c>
      <c r="C3848" s="3">
        <v>8.8507153308405133</v>
      </c>
    </row>
    <row r="3849" spans="1:3">
      <c r="A3849" s="22">
        <v>2011</v>
      </c>
      <c r="B3849" s="3" t="s">
        <v>544</v>
      </c>
      <c r="C3849" s="3">
        <v>8.5731608730800328</v>
      </c>
    </row>
    <row r="3850" spans="1:3">
      <c r="A3850" s="22">
        <v>2011</v>
      </c>
      <c r="B3850" s="3" t="s">
        <v>545</v>
      </c>
      <c r="C3850" s="3">
        <v>9.9231044349070103</v>
      </c>
    </row>
    <row r="3851" spans="1:3">
      <c r="A3851" s="22">
        <v>2011</v>
      </c>
      <c r="B3851" s="3" t="s">
        <v>546</v>
      </c>
      <c r="C3851" s="3">
        <v>9.6649407703773438</v>
      </c>
    </row>
    <row r="3852" spans="1:3">
      <c r="A3852" s="22">
        <v>2011</v>
      </c>
      <c r="B3852" s="3" t="s">
        <v>547</v>
      </c>
      <c r="C3852" s="3">
        <v>11.250636595125501</v>
      </c>
    </row>
    <row r="3853" spans="1:3">
      <c r="A3853" s="22">
        <v>2011</v>
      </c>
      <c r="B3853" s="3" t="s">
        <v>548</v>
      </c>
      <c r="C3853" s="3">
        <v>7.9901433691756276</v>
      </c>
    </row>
    <row r="3854" spans="1:3">
      <c r="A3854" s="22">
        <v>2011</v>
      </c>
      <c r="B3854" s="3" t="s">
        <v>549</v>
      </c>
      <c r="C3854" s="3">
        <v>9.9577261809447553</v>
      </c>
    </row>
    <row r="3855" spans="1:3">
      <c r="A3855" s="22">
        <v>2011</v>
      </c>
      <c r="B3855" s="3" t="s">
        <v>550</v>
      </c>
      <c r="C3855" s="3">
        <v>8.2237893747061594</v>
      </c>
    </row>
    <row r="3856" spans="1:3">
      <c r="A3856" s="22">
        <v>2011</v>
      </c>
      <c r="B3856" s="3" t="s">
        <v>551</v>
      </c>
      <c r="C3856" s="3">
        <v>8.0125984251968507</v>
      </c>
    </row>
    <row r="3857" spans="1:3">
      <c r="A3857" s="22">
        <v>2011</v>
      </c>
      <c r="B3857" s="3" t="s">
        <v>552</v>
      </c>
      <c r="C3857" s="3">
        <v>13.073525901169731</v>
      </c>
    </row>
    <row r="3858" spans="1:3">
      <c r="A3858" s="22">
        <v>2011</v>
      </c>
      <c r="B3858" s="3" t="s">
        <v>553</v>
      </c>
      <c r="C3858" s="3">
        <v>8.8602038149986928</v>
      </c>
    </row>
    <row r="3859" spans="1:3">
      <c r="A3859" s="22">
        <v>2011</v>
      </c>
      <c r="B3859" s="3" t="s">
        <v>554</v>
      </c>
      <c r="C3859" s="3">
        <v>3.1538461538461537</v>
      </c>
    </row>
    <row r="3860" spans="1:3">
      <c r="A3860" s="22">
        <v>2011</v>
      </c>
      <c r="B3860" s="3" t="s">
        <v>555</v>
      </c>
      <c r="C3860" s="3">
        <v>9.0433191215509616</v>
      </c>
    </row>
    <row r="3861" spans="1:3">
      <c r="A3861" s="22">
        <v>2011</v>
      </c>
      <c r="B3861" s="3" t="s">
        <v>1038</v>
      </c>
      <c r="C3861" s="3">
        <v>4.4785276073619631</v>
      </c>
    </row>
    <row r="3862" spans="1:3">
      <c r="A3862" s="22">
        <v>2011</v>
      </c>
      <c r="B3862" s="3" t="s">
        <v>556</v>
      </c>
      <c r="C3862" s="3">
        <v>7.5353460972017672</v>
      </c>
    </row>
    <row r="3863" spans="1:3">
      <c r="A3863" s="22">
        <v>2011</v>
      </c>
      <c r="B3863" s="3" t="s">
        <v>557</v>
      </c>
      <c r="C3863" s="3">
        <v>9.9112790070156507</v>
      </c>
    </row>
    <row r="3864" spans="1:3">
      <c r="A3864" s="22">
        <v>2011</v>
      </c>
      <c r="B3864" s="3" t="s">
        <v>558</v>
      </c>
      <c r="C3864" s="3">
        <v>3.8472222222222223</v>
      </c>
    </row>
    <row r="3865" spans="1:3">
      <c r="A3865" s="22">
        <v>2011</v>
      </c>
      <c r="B3865" s="3" t="s">
        <v>559</v>
      </c>
      <c r="C3865" s="3">
        <v>7.9013313291818763</v>
      </c>
    </row>
    <row r="3866" spans="1:3">
      <c r="A3866" s="22">
        <v>2011</v>
      </c>
      <c r="B3866" s="3" t="s">
        <v>560</v>
      </c>
      <c r="C3866" s="3">
        <v>8.2977777777777781</v>
      </c>
    </row>
    <row r="3867" spans="1:3">
      <c r="A3867" s="22">
        <v>2011</v>
      </c>
      <c r="B3867" s="3" t="s">
        <v>561</v>
      </c>
      <c r="C3867" s="3">
        <v>7.7727272727272725</v>
      </c>
    </row>
    <row r="3868" spans="1:3">
      <c r="A3868" s="22">
        <v>2011</v>
      </c>
      <c r="B3868" s="3" t="s">
        <v>562</v>
      </c>
      <c r="C3868" s="3">
        <v>6.2076719576719572</v>
      </c>
    </row>
    <row r="3869" spans="1:3">
      <c r="A3869" s="22">
        <v>2011</v>
      </c>
      <c r="B3869" s="3" t="s">
        <v>563</v>
      </c>
      <c r="C3869" s="3">
        <v>4.117647058823529</v>
      </c>
    </row>
    <row r="3870" spans="1:3">
      <c r="A3870" s="22">
        <v>2011</v>
      </c>
      <c r="B3870" s="3" t="s">
        <v>564</v>
      </c>
      <c r="C3870" s="3">
        <v>7.0166814946619214</v>
      </c>
    </row>
    <row r="3871" spans="1:3">
      <c r="A3871" s="22">
        <v>2011</v>
      </c>
      <c r="B3871" s="3" t="s">
        <v>565</v>
      </c>
      <c r="C3871" s="3">
        <v>4.971952535059331</v>
      </c>
    </row>
    <row r="3872" spans="1:3">
      <c r="A3872" s="22">
        <v>2011</v>
      </c>
      <c r="B3872" s="3" t="s">
        <v>566</v>
      </c>
      <c r="C3872" s="3">
        <v>6.3647798742138368</v>
      </c>
    </row>
    <row r="3873" spans="1:3">
      <c r="A3873" s="22">
        <v>2011</v>
      </c>
      <c r="B3873" s="3" t="s">
        <v>1069</v>
      </c>
      <c r="C3873" s="3">
        <v>6.5028571428571427</v>
      </c>
    </row>
    <row r="3874" spans="1:3">
      <c r="A3874" s="22">
        <v>2011</v>
      </c>
      <c r="B3874" s="3" t="s">
        <v>567</v>
      </c>
      <c r="C3874" s="3">
        <v>7.2434301521438451</v>
      </c>
    </row>
    <row r="3875" spans="1:3">
      <c r="A3875" s="22">
        <v>2011</v>
      </c>
      <c r="B3875" s="3" t="s">
        <v>568</v>
      </c>
      <c r="C3875" s="3">
        <v>9.0721852673072192</v>
      </c>
    </row>
    <row r="3876" spans="1:3">
      <c r="A3876" s="22">
        <v>2011</v>
      </c>
      <c r="B3876" s="3" t="s">
        <v>569</v>
      </c>
      <c r="C3876" s="3">
        <v>10.393707506784924</v>
      </c>
    </row>
    <row r="3877" spans="1:3">
      <c r="A3877" s="22">
        <v>2011</v>
      </c>
      <c r="B3877" s="3" t="s">
        <v>570</v>
      </c>
      <c r="C3877" s="3">
        <v>9.5980720446473864</v>
      </c>
    </row>
    <row r="3878" spans="1:3">
      <c r="A3878" s="22">
        <v>2011</v>
      </c>
      <c r="B3878" s="3" t="s">
        <v>1070</v>
      </c>
      <c r="C3878" s="3">
        <v>7.9670103092783506</v>
      </c>
    </row>
    <row r="3879" spans="1:3">
      <c r="A3879" s="22">
        <v>2011</v>
      </c>
      <c r="B3879" s="3" t="s">
        <v>1039</v>
      </c>
      <c r="C3879" s="3">
        <v>4.4080604534005037</v>
      </c>
    </row>
    <row r="3880" spans="1:3">
      <c r="A3880" s="22">
        <v>2011</v>
      </c>
      <c r="B3880" s="3" t="s">
        <v>1040</v>
      </c>
      <c r="C3880" s="3">
        <v>4.9095477386934672</v>
      </c>
    </row>
    <row r="3881" spans="1:3">
      <c r="A3881" s="22">
        <v>2011</v>
      </c>
      <c r="B3881" s="3" t="s">
        <v>571</v>
      </c>
      <c r="C3881" s="3">
        <v>3.5573997233748269</v>
      </c>
    </row>
    <row r="3882" spans="1:3">
      <c r="A3882" s="22">
        <v>2011</v>
      </c>
      <c r="B3882" s="3" t="s">
        <v>572</v>
      </c>
      <c r="C3882" s="3">
        <v>28.744525547445257</v>
      </c>
    </row>
    <row r="3883" spans="1:3">
      <c r="A3883" s="22">
        <v>2011</v>
      </c>
      <c r="B3883" s="3" t="s">
        <v>1041</v>
      </c>
      <c r="C3883" s="3">
        <v>8.5322245322245323</v>
      </c>
    </row>
    <row r="3884" spans="1:3">
      <c r="A3884" s="22">
        <v>2011</v>
      </c>
      <c r="B3884" s="3" t="s">
        <v>573</v>
      </c>
      <c r="C3884" s="3">
        <v>10.060907554450079</v>
      </c>
    </row>
    <row r="3885" spans="1:3">
      <c r="A3885" s="22">
        <v>2011</v>
      </c>
      <c r="B3885" s="3" t="s">
        <v>574</v>
      </c>
      <c r="C3885" s="3">
        <v>9.2428790199081163</v>
      </c>
    </row>
    <row r="3886" spans="1:3">
      <c r="A3886" s="22">
        <v>2011</v>
      </c>
      <c r="B3886" s="3" t="s">
        <v>575</v>
      </c>
      <c r="C3886" s="3">
        <v>5.4492882562277583</v>
      </c>
    </row>
    <row r="3887" spans="1:3">
      <c r="A3887" s="22">
        <v>2011</v>
      </c>
      <c r="B3887" s="3" t="s">
        <v>576</v>
      </c>
      <c r="C3887" s="3">
        <v>8.0568833652007648</v>
      </c>
    </row>
    <row r="3888" spans="1:3">
      <c r="A3888" s="22">
        <v>2011</v>
      </c>
      <c r="B3888" s="3" t="s">
        <v>577</v>
      </c>
      <c r="C3888" s="3">
        <v>14.070642201834863</v>
      </c>
    </row>
    <row r="3889" spans="1:3">
      <c r="A3889" s="22">
        <v>2011</v>
      </c>
      <c r="B3889" s="3" t="s">
        <v>578</v>
      </c>
      <c r="C3889" s="3">
        <v>17.289077828646175</v>
      </c>
    </row>
    <row r="3890" spans="1:3">
      <c r="A3890" s="22">
        <v>2011</v>
      </c>
      <c r="B3890" s="3" t="s">
        <v>579</v>
      </c>
      <c r="C3890" s="3">
        <v>15.371980676328503</v>
      </c>
    </row>
    <row r="3891" spans="1:3">
      <c r="A3891" s="22">
        <v>2011</v>
      </c>
      <c r="B3891" s="3" t="s">
        <v>580</v>
      </c>
      <c r="C3891" s="3">
        <v>14.458620689655172</v>
      </c>
    </row>
    <row r="3892" spans="1:3">
      <c r="A3892" s="22">
        <v>2011</v>
      </c>
      <c r="B3892" s="3" t="s">
        <v>581</v>
      </c>
      <c r="C3892" s="3">
        <v>12.59375</v>
      </c>
    </row>
    <row r="3893" spans="1:3">
      <c r="A3893" s="22">
        <v>2011</v>
      </c>
      <c r="B3893" s="3" t="s">
        <v>582</v>
      </c>
      <c r="C3893" s="3">
        <v>15.07581227436823</v>
      </c>
    </row>
    <row r="3894" spans="1:3">
      <c r="A3894" s="22">
        <v>2011</v>
      </c>
      <c r="B3894" s="3" t="s">
        <v>583</v>
      </c>
      <c r="C3894" s="3">
        <v>13.313291139240507</v>
      </c>
    </row>
    <row r="3895" spans="1:3">
      <c r="A3895" s="22">
        <v>2011</v>
      </c>
      <c r="B3895" s="3" t="s">
        <v>584</v>
      </c>
      <c r="C3895" s="3">
        <v>14.027237354085603</v>
      </c>
    </row>
    <row r="3896" spans="1:3">
      <c r="A3896" s="22">
        <v>2011</v>
      </c>
      <c r="B3896" s="3" t="s">
        <v>585</v>
      </c>
      <c r="C3896" s="3">
        <v>14.398648648648649</v>
      </c>
    </row>
    <row r="3897" spans="1:3">
      <c r="A3897" s="22">
        <v>2011</v>
      </c>
      <c r="B3897" s="3" t="s">
        <v>586</v>
      </c>
      <c r="C3897" s="3">
        <v>13.785714285714286</v>
      </c>
    </row>
    <row r="3898" spans="1:3">
      <c r="A3898" s="22">
        <v>2011</v>
      </c>
      <c r="B3898" s="3" t="s">
        <v>587</v>
      </c>
      <c r="C3898" s="3">
        <v>13.011560693641618</v>
      </c>
    </row>
    <row r="3899" spans="1:3">
      <c r="A3899" s="22">
        <v>2011</v>
      </c>
      <c r="B3899" s="3" t="s">
        <v>588</v>
      </c>
      <c r="C3899" s="3">
        <v>11.833737864077669</v>
      </c>
    </row>
    <row r="3900" spans="1:3">
      <c r="A3900" s="22">
        <v>2011</v>
      </c>
      <c r="B3900" s="3" t="s">
        <v>589</v>
      </c>
      <c r="C3900" s="3">
        <v>13.671232876712329</v>
      </c>
    </row>
    <row r="3901" spans="1:3">
      <c r="A3901" s="22">
        <v>2011</v>
      </c>
      <c r="B3901" s="3" t="s">
        <v>590</v>
      </c>
      <c r="C3901" s="3">
        <v>7.6181318681318677</v>
      </c>
    </row>
    <row r="3902" spans="1:3">
      <c r="A3902" s="22">
        <v>2011</v>
      </c>
      <c r="B3902" s="3" t="s">
        <v>591</v>
      </c>
      <c r="C3902" s="3">
        <v>13.38</v>
      </c>
    </row>
    <row r="3903" spans="1:3">
      <c r="A3903" s="22">
        <v>2011</v>
      </c>
      <c r="B3903" s="3" t="s">
        <v>592</v>
      </c>
      <c r="C3903" s="3">
        <v>9.8686679174484055</v>
      </c>
    </row>
    <row r="3904" spans="1:3">
      <c r="A3904" s="22">
        <v>2011</v>
      </c>
      <c r="B3904" s="3" t="s">
        <v>593</v>
      </c>
      <c r="C3904" s="3">
        <v>9.6997126436781613</v>
      </c>
    </row>
    <row r="3905" spans="1:3">
      <c r="A3905" s="22">
        <v>2011</v>
      </c>
      <c r="B3905" s="3" t="s">
        <v>594</v>
      </c>
      <c r="C3905" s="3">
        <v>9.6474346308371199</v>
      </c>
    </row>
    <row r="3906" spans="1:3">
      <c r="A3906" s="22">
        <v>2011</v>
      </c>
      <c r="B3906" s="3" t="s">
        <v>1071</v>
      </c>
      <c r="C3906" s="3">
        <v>3.580195258019526</v>
      </c>
    </row>
    <row r="3907" spans="1:3">
      <c r="A3907" s="22">
        <v>2011</v>
      </c>
      <c r="B3907" s="3" t="s">
        <v>1042</v>
      </c>
      <c r="C3907" s="3">
        <v>3.7996670366259711</v>
      </c>
    </row>
    <row r="3908" spans="1:3">
      <c r="A3908" s="22">
        <v>2011</v>
      </c>
      <c r="B3908" s="3" t="s">
        <v>595</v>
      </c>
      <c r="C3908" s="3">
        <v>4.3324654190398695</v>
      </c>
    </row>
    <row r="3909" spans="1:3">
      <c r="A3909" s="22">
        <v>2011</v>
      </c>
      <c r="B3909" s="3" t="s">
        <v>596</v>
      </c>
      <c r="C3909" s="3">
        <v>10.415195387572069</v>
      </c>
    </row>
    <row r="3910" spans="1:3">
      <c r="A3910" s="22">
        <v>2011</v>
      </c>
      <c r="B3910" s="3" t="s">
        <v>597</v>
      </c>
      <c r="C3910" s="3">
        <v>8.6575754263226941</v>
      </c>
    </row>
    <row r="3911" spans="1:3">
      <c r="A3911" s="22">
        <v>2011</v>
      </c>
      <c r="B3911" s="3" t="s">
        <v>598</v>
      </c>
      <c r="C3911" s="3">
        <v>10.516272600834492</v>
      </c>
    </row>
    <row r="3912" spans="1:3">
      <c r="A3912" s="22">
        <v>2011</v>
      </c>
      <c r="B3912" s="3" t="s">
        <v>599</v>
      </c>
      <c r="C3912" s="3">
        <v>7.425152932709608</v>
      </c>
    </row>
    <row r="3913" spans="1:3">
      <c r="A3913" s="22">
        <v>2011</v>
      </c>
      <c r="B3913" s="3" t="s">
        <v>600</v>
      </c>
      <c r="C3913" s="3">
        <v>4.6245497367691879</v>
      </c>
    </row>
    <row r="3914" spans="1:3">
      <c r="A3914" s="22">
        <v>2011</v>
      </c>
      <c r="B3914" s="3" t="s">
        <v>601</v>
      </c>
      <c r="C3914" s="3">
        <v>8.7241379310344822</v>
      </c>
    </row>
    <row r="3915" spans="1:3">
      <c r="A3915" s="22">
        <v>2011</v>
      </c>
      <c r="B3915" s="3" t="s">
        <v>1072</v>
      </c>
      <c r="C3915" s="3">
        <v>9.6413793103448278</v>
      </c>
    </row>
    <row r="3916" spans="1:3">
      <c r="A3916" s="22">
        <v>2011</v>
      </c>
      <c r="B3916" s="3" t="s">
        <v>603</v>
      </c>
      <c r="C3916" s="3">
        <v>8.5890052356020945</v>
      </c>
    </row>
    <row r="3917" spans="1:3">
      <c r="A3917" s="22">
        <v>2011</v>
      </c>
      <c r="B3917" s="3" t="s">
        <v>604</v>
      </c>
      <c r="C3917" s="3">
        <v>10.119883040935672</v>
      </c>
    </row>
    <row r="3918" spans="1:3">
      <c r="A3918" s="22">
        <v>2011</v>
      </c>
      <c r="B3918" s="3" t="s">
        <v>606</v>
      </c>
      <c r="C3918" s="3">
        <v>10.670781893004115</v>
      </c>
    </row>
    <row r="3919" spans="1:3">
      <c r="A3919" s="22">
        <v>2011</v>
      </c>
      <c r="B3919" s="3" t="s">
        <v>607</v>
      </c>
      <c r="C3919" s="3">
        <v>7.2416044776119399</v>
      </c>
    </row>
    <row r="3920" spans="1:3">
      <c r="A3920" s="22">
        <v>2011</v>
      </c>
      <c r="B3920" s="3" t="s">
        <v>610</v>
      </c>
      <c r="C3920" s="3">
        <v>4.9937106918238996</v>
      </c>
    </row>
    <row r="3921" spans="1:3">
      <c r="A3921" s="22">
        <v>2011</v>
      </c>
      <c r="B3921" s="3" t="s">
        <v>611</v>
      </c>
      <c r="C3921" s="3">
        <v>11.78935332232245</v>
      </c>
    </row>
    <row r="3922" spans="1:3">
      <c r="A3922" s="22">
        <v>2011</v>
      </c>
      <c r="B3922" s="3" t="s">
        <v>612</v>
      </c>
      <c r="C3922" s="3">
        <v>9.3189427312775326</v>
      </c>
    </row>
    <row r="3923" spans="1:3">
      <c r="A3923" s="22">
        <v>2011</v>
      </c>
      <c r="B3923" s="3" t="s">
        <v>613</v>
      </c>
      <c r="C3923" s="3">
        <v>12.558723053363176</v>
      </c>
    </row>
    <row r="3924" spans="1:3">
      <c r="A3924" s="22">
        <v>2011</v>
      </c>
      <c r="B3924" s="3" t="s">
        <v>615</v>
      </c>
      <c r="C3924" s="3">
        <v>9.8936631944444446</v>
      </c>
    </row>
    <row r="3925" spans="1:3">
      <c r="A3925" s="22">
        <v>2011</v>
      </c>
      <c r="B3925" s="3" t="s">
        <v>616</v>
      </c>
      <c r="C3925" s="3">
        <v>15.493440968718467</v>
      </c>
    </row>
    <row r="3926" spans="1:3">
      <c r="A3926" s="22">
        <v>2011</v>
      </c>
      <c r="B3926" s="3" t="s">
        <v>617</v>
      </c>
      <c r="C3926" s="3">
        <v>8.4476190476190478</v>
      </c>
    </row>
    <row r="3927" spans="1:3">
      <c r="A3927" s="22">
        <v>2011</v>
      </c>
      <c r="B3927" s="3" t="s">
        <v>618</v>
      </c>
      <c r="C3927" s="3">
        <v>13.671497584541063</v>
      </c>
    </row>
    <row r="3928" spans="1:3">
      <c r="A3928" s="22">
        <v>2011</v>
      </c>
      <c r="B3928" s="3" t="s">
        <v>619</v>
      </c>
      <c r="C3928" s="3">
        <v>8.1014492753623184</v>
      </c>
    </row>
    <row r="3929" spans="1:3">
      <c r="A3929" s="22">
        <v>2011</v>
      </c>
      <c r="B3929" s="3" t="s">
        <v>620</v>
      </c>
      <c r="C3929" s="3">
        <v>9.0656250000000007</v>
      </c>
    </row>
    <row r="3930" spans="1:3">
      <c r="A3930" s="22">
        <v>2011</v>
      </c>
      <c r="B3930" s="3" t="s">
        <v>1073</v>
      </c>
      <c r="C3930" s="3">
        <v>10.440789473684211</v>
      </c>
    </row>
    <row r="3931" spans="1:3">
      <c r="A3931" s="22">
        <v>2011</v>
      </c>
      <c r="B3931" s="3" t="s">
        <v>621</v>
      </c>
      <c r="C3931" s="3">
        <v>15.608318890814559</v>
      </c>
    </row>
    <row r="3932" spans="1:3">
      <c r="A3932" s="22">
        <v>2011</v>
      </c>
      <c r="B3932" s="3" t="s">
        <v>1043</v>
      </c>
      <c r="C3932" s="3">
        <v>11.962962962962964</v>
      </c>
    </row>
    <row r="3933" spans="1:3">
      <c r="A3933" s="22">
        <v>2011</v>
      </c>
      <c r="B3933" s="3" t="s">
        <v>623</v>
      </c>
      <c r="C3933" s="3">
        <v>13.926452905811622</v>
      </c>
    </row>
    <row r="3934" spans="1:3">
      <c r="A3934" s="22">
        <v>2011</v>
      </c>
      <c r="B3934" s="3" t="s">
        <v>624</v>
      </c>
      <c r="C3934" s="3">
        <v>13.319305157593123</v>
      </c>
    </row>
    <row r="3935" spans="1:3">
      <c r="A3935" s="22">
        <v>2011</v>
      </c>
      <c r="B3935" s="3" t="s">
        <v>625</v>
      </c>
      <c r="C3935" s="3">
        <v>8.2879120879120887</v>
      </c>
    </row>
    <row r="3936" spans="1:3">
      <c r="A3936" s="22">
        <v>2011</v>
      </c>
      <c r="B3936" s="3" t="s">
        <v>626</v>
      </c>
      <c r="C3936" s="3">
        <v>9.481481481481481</v>
      </c>
    </row>
    <row r="3937" spans="1:3">
      <c r="A3937" s="22">
        <v>2011</v>
      </c>
      <c r="B3937" s="3" t="s">
        <v>627</v>
      </c>
      <c r="C3937" s="3">
        <v>10.881655691439322</v>
      </c>
    </row>
    <row r="3938" spans="1:3">
      <c r="A3938" s="22">
        <v>2011</v>
      </c>
      <c r="B3938" s="3" t="s">
        <v>628</v>
      </c>
      <c r="C3938" s="3">
        <v>9.1309904153354626</v>
      </c>
    </row>
    <row r="3939" spans="1:3">
      <c r="A3939" s="22">
        <v>2011</v>
      </c>
      <c r="B3939" s="3" t="s">
        <v>629</v>
      </c>
      <c r="C3939" s="3">
        <v>14.844251626898048</v>
      </c>
    </row>
    <row r="3940" spans="1:3">
      <c r="A3940" s="22">
        <v>2011</v>
      </c>
      <c r="B3940" s="3" t="s">
        <v>630</v>
      </c>
      <c r="C3940" s="3">
        <v>14.027932960893855</v>
      </c>
    </row>
    <row r="3941" spans="1:3">
      <c r="A3941" s="22">
        <v>2011</v>
      </c>
      <c r="B3941" s="3" t="s">
        <v>631</v>
      </c>
      <c r="C3941" s="3">
        <v>9.3648648648648649</v>
      </c>
    </row>
    <row r="3942" spans="1:3">
      <c r="A3942" s="22">
        <v>2011</v>
      </c>
      <c r="B3942" s="3" t="s">
        <v>632</v>
      </c>
      <c r="C3942" s="3">
        <v>12.271356783919598</v>
      </c>
    </row>
    <row r="3943" spans="1:3">
      <c r="A3943" s="22">
        <v>2011</v>
      </c>
      <c r="B3943" s="3" t="s">
        <v>633</v>
      </c>
      <c r="C3943" s="3">
        <v>13.606606606606606</v>
      </c>
    </row>
    <row r="3944" spans="1:3">
      <c r="A3944" s="22">
        <v>2011</v>
      </c>
      <c r="B3944" s="3" t="s">
        <v>634</v>
      </c>
      <c r="C3944" s="3">
        <v>13.913957934990441</v>
      </c>
    </row>
    <row r="3945" spans="1:3">
      <c r="A3945" s="22">
        <v>2011</v>
      </c>
      <c r="B3945" s="3" t="s">
        <v>635</v>
      </c>
      <c r="C3945" s="3">
        <v>15.079326923076923</v>
      </c>
    </row>
    <row r="3946" spans="1:3">
      <c r="A3946" s="22">
        <v>2011</v>
      </c>
      <c r="B3946" s="3" t="s">
        <v>636</v>
      </c>
      <c r="C3946" s="3">
        <v>22.47208672086721</v>
      </c>
    </row>
    <row r="3947" spans="1:3">
      <c r="A3947" s="22">
        <v>2011</v>
      </c>
      <c r="B3947" s="3" t="s">
        <v>637</v>
      </c>
      <c r="C3947" s="3">
        <v>17.075381462081531</v>
      </c>
    </row>
    <row r="3948" spans="1:3">
      <c r="A3948" s="22">
        <v>2011</v>
      </c>
      <c r="B3948" s="3" t="s">
        <v>638</v>
      </c>
      <c r="C3948" s="3">
        <v>19.634382566585955</v>
      </c>
    </row>
    <row r="3949" spans="1:3">
      <c r="A3949" s="22">
        <v>2011</v>
      </c>
      <c r="B3949" s="3" t="s">
        <v>639</v>
      </c>
      <c r="C3949" s="3">
        <v>18.467692307692307</v>
      </c>
    </row>
    <row r="3950" spans="1:3">
      <c r="A3950" s="22">
        <v>2011</v>
      </c>
      <c r="B3950" s="3" t="s">
        <v>640</v>
      </c>
      <c r="C3950" s="3">
        <v>18.413502109704641</v>
      </c>
    </row>
    <row r="3951" spans="1:3">
      <c r="A3951" s="22">
        <v>2011</v>
      </c>
      <c r="B3951" s="3" t="s">
        <v>641</v>
      </c>
      <c r="C3951" s="3">
        <v>17.917772741987697</v>
      </c>
    </row>
    <row r="3952" spans="1:3">
      <c r="A3952" s="22">
        <v>2011</v>
      </c>
      <c r="B3952" s="3" t="s">
        <v>642</v>
      </c>
      <c r="C3952" s="3">
        <v>17.966292134831459</v>
      </c>
    </row>
    <row r="3953" spans="1:3">
      <c r="A3953" s="22">
        <v>2011</v>
      </c>
      <c r="B3953" s="3" t="s">
        <v>643</v>
      </c>
      <c r="C3953" s="3">
        <v>23.188383045525903</v>
      </c>
    </row>
    <row r="3954" spans="1:3">
      <c r="A3954" s="22">
        <v>2011</v>
      </c>
      <c r="B3954" s="3" t="s">
        <v>644</v>
      </c>
      <c r="C3954" s="3">
        <v>21.45876826722338</v>
      </c>
    </row>
    <row r="3955" spans="1:3">
      <c r="A3955" s="22">
        <v>2011</v>
      </c>
      <c r="B3955" s="3" t="s">
        <v>645</v>
      </c>
      <c r="C3955" s="3">
        <v>20.757914338919925</v>
      </c>
    </row>
    <row r="3956" spans="1:3">
      <c r="A3956" s="22">
        <v>2011</v>
      </c>
      <c r="B3956" s="3" t="s">
        <v>647</v>
      </c>
      <c r="C3956" s="3">
        <v>30.384595717481623</v>
      </c>
    </row>
    <row r="3957" spans="1:3">
      <c r="A3957" s="22">
        <v>2011</v>
      </c>
      <c r="B3957" s="3" t="s">
        <v>648</v>
      </c>
      <c r="C3957" s="3">
        <v>24.08616187989556</v>
      </c>
    </row>
    <row r="3958" spans="1:3">
      <c r="A3958" s="22">
        <v>2011</v>
      </c>
      <c r="B3958" s="3" t="s">
        <v>649</v>
      </c>
      <c r="C3958" s="3">
        <v>17.564795564795563</v>
      </c>
    </row>
    <row r="3959" spans="1:3">
      <c r="A3959" s="22">
        <v>2011</v>
      </c>
      <c r="B3959" s="3" t="s">
        <v>650</v>
      </c>
      <c r="C3959" s="3">
        <v>15.049940546967896</v>
      </c>
    </row>
    <row r="3960" spans="1:3">
      <c r="A3960" s="22">
        <v>2011</v>
      </c>
      <c r="B3960" s="3" t="s">
        <v>651</v>
      </c>
      <c r="C3960" s="3">
        <v>18.623316796598157</v>
      </c>
    </row>
    <row r="3961" spans="1:3">
      <c r="A3961" s="22">
        <v>2011</v>
      </c>
      <c r="B3961" s="3" t="s">
        <v>652</v>
      </c>
      <c r="C3961" s="3">
        <v>20.987803405385822</v>
      </c>
    </row>
    <row r="3962" spans="1:3">
      <c r="A3962" s="22">
        <v>2011</v>
      </c>
      <c r="B3962" s="3" t="s">
        <v>654</v>
      </c>
      <c r="C3962" s="3">
        <v>24.068788501026695</v>
      </c>
    </row>
    <row r="3963" spans="1:3">
      <c r="A3963" s="22">
        <v>2011</v>
      </c>
      <c r="B3963" s="3" t="s">
        <v>655</v>
      </c>
      <c r="C3963" s="3">
        <v>19.347826086956523</v>
      </c>
    </row>
    <row r="3964" spans="1:3">
      <c r="A3964" s="22">
        <v>2011</v>
      </c>
      <c r="B3964" s="3" t="s">
        <v>656</v>
      </c>
      <c r="C3964" s="3">
        <v>15.280453257790368</v>
      </c>
    </row>
    <row r="3965" spans="1:3">
      <c r="A3965" s="22">
        <v>2011</v>
      </c>
      <c r="B3965" s="3" t="s">
        <v>657</v>
      </c>
      <c r="C3965" s="3">
        <v>16.792682926829269</v>
      </c>
    </row>
    <row r="3966" spans="1:3">
      <c r="A3966" s="22">
        <v>2011</v>
      </c>
      <c r="B3966" s="3" t="s">
        <v>1074</v>
      </c>
      <c r="C3966" s="3">
        <v>22.785714285714285</v>
      </c>
    </row>
    <row r="3967" spans="1:3">
      <c r="A3967" s="22">
        <v>2011</v>
      </c>
      <c r="B3967" s="3" t="s">
        <v>658</v>
      </c>
      <c r="C3967" s="3">
        <v>15.991573033707866</v>
      </c>
    </row>
    <row r="3968" spans="1:3">
      <c r="A3968" s="22">
        <v>2011</v>
      </c>
      <c r="B3968" s="3" t="s">
        <v>659</v>
      </c>
      <c r="C3968" s="3">
        <v>14.085755813953488</v>
      </c>
    </row>
    <row r="3969" spans="1:3">
      <c r="A3969" s="22">
        <v>2011</v>
      </c>
      <c r="B3969" s="3" t="s">
        <v>660</v>
      </c>
      <c r="C3969" s="3">
        <v>21.850369218810727</v>
      </c>
    </row>
    <row r="3970" spans="1:3">
      <c r="A3970" s="22">
        <v>2011</v>
      </c>
      <c r="B3970" s="3" t="s">
        <v>661</v>
      </c>
      <c r="C3970" s="3">
        <v>17.213872832369944</v>
      </c>
    </row>
    <row r="3971" spans="1:3">
      <c r="A3971" s="22">
        <v>2011</v>
      </c>
      <c r="B3971" s="3" t="s">
        <v>662</v>
      </c>
      <c r="C3971" s="3">
        <v>8.5559619604974397</v>
      </c>
    </row>
    <row r="3972" spans="1:3">
      <c r="A3972" s="22">
        <v>2011</v>
      </c>
      <c r="B3972" s="3" t="s">
        <v>663</v>
      </c>
      <c r="C3972" s="3">
        <v>7.7952488687782804</v>
      </c>
    </row>
    <row r="3973" spans="1:3">
      <c r="A3973" s="22">
        <v>2011</v>
      </c>
      <c r="B3973" s="3" t="s">
        <v>1075</v>
      </c>
      <c r="C3973" s="3">
        <v>12.274038461538462</v>
      </c>
    </row>
    <row r="3974" spans="1:3">
      <c r="A3974" s="22">
        <v>2011</v>
      </c>
      <c r="B3974" s="3" t="s">
        <v>664</v>
      </c>
      <c r="C3974" s="3">
        <v>11.621112720456676</v>
      </c>
    </row>
    <row r="3975" spans="1:3">
      <c r="A3975" s="22">
        <v>2011</v>
      </c>
      <c r="B3975" s="3" t="s">
        <v>665</v>
      </c>
      <c r="C3975" s="3">
        <v>7.8648648648648649</v>
      </c>
    </row>
    <row r="3976" spans="1:3">
      <c r="A3976" s="22">
        <v>2011</v>
      </c>
      <c r="B3976" s="3" t="s">
        <v>666</v>
      </c>
      <c r="C3976" s="3">
        <v>13.764777001612037</v>
      </c>
    </row>
    <row r="3977" spans="1:3">
      <c r="A3977" s="22">
        <v>2011</v>
      </c>
      <c r="B3977" s="3" t="s">
        <v>667</v>
      </c>
      <c r="C3977" s="3">
        <v>8.7979824107604756</v>
      </c>
    </row>
    <row r="3978" spans="1:3">
      <c r="A3978" s="22">
        <v>2011</v>
      </c>
      <c r="B3978" s="3" t="s">
        <v>1076</v>
      </c>
      <c r="C3978" s="3">
        <v>8.3426573426573434</v>
      </c>
    </row>
    <row r="3979" spans="1:3">
      <c r="A3979" s="22">
        <v>2011</v>
      </c>
      <c r="B3979" s="3" t="s">
        <v>668</v>
      </c>
      <c r="C3979" s="3">
        <v>8.741935483870968</v>
      </c>
    </row>
    <row r="3980" spans="1:3">
      <c r="A3980" s="22">
        <v>2011</v>
      </c>
      <c r="B3980" s="3" t="s">
        <v>669</v>
      </c>
      <c r="C3980" s="3">
        <v>8.9983079526226728</v>
      </c>
    </row>
    <row r="3981" spans="1:3">
      <c r="A3981" s="22">
        <v>2011</v>
      </c>
      <c r="B3981" s="3" t="s">
        <v>670</v>
      </c>
      <c r="C3981" s="3">
        <v>7.1808510638297873</v>
      </c>
    </row>
    <row r="3982" spans="1:3">
      <c r="A3982" s="22">
        <v>2011</v>
      </c>
      <c r="B3982" s="3" t="s">
        <v>672</v>
      </c>
      <c r="C3982" s="3">
        <v>7.6244506592089492</v>
      </c>
    </row>
    <row r="3983" spans="1:3">
      <c r="A3983" s="22">
        <v>2011</v>
      </c>
      <c r="B3983" s="3" t="s">
        <v>673</v>
      </c>
      <c r="C3983" s="3">
        <v>7.7269921436588103</v>
      </c>
    </row>
    <row r="3984" spans="1:3">
      <c r="A3984" s="22">
        <v>2011</v>
      </c>
      <c r="B3984" s="3" t="s">
        <v>674</v>
      </c>
      <c r="C3984" s="3">
        <v>7.1224043715846994</v>
      </c>
    </row>
    <row r="3985" spans="1:3">
      <c r="A3985" s="22">
        <v>2011</v>
      </c>
      <c r="B3985" s="3" t="s">
        <v>675</v>
      </c>
      <c r="C3985" s="3">
        <v>6.3904761904761909</v>
      </c>
    </row>
    <row r="3986" spans="1:3">
      <c r="A3986" s="22">
        <v>2011</v>
      </c>
      <c r="B3986" s="3" t="s">
        <v>676</v>
      </c>
      <c r="C3986" s="3">
        <v>11.617957587607158</v>
      </c>
    </row>
    <row r="3987" spans="1:3">
      <c r="A3987" s="22">
        <v>2011</v>
      </c>
      <c r="B3987" s="3" t="s">
        <v>677</v>
      </c>
      <c r="C3987" s="3">
        <v>7.3951565268753692</v>
      </c>
    </row>
    <row r="3988" spans="1:3">
      <c r="A3988" s="22">
        <v>2011</v>
      </c>
      <c r="B3988" s="3" t="s">
        <v>678</v>
      </c>
      <c r="C3988" s="3">
        <v>6.6866546438232639</v>
      </c>
    </row>
    <row r="3989" spans="1:3">
      <c r="A3989" s="22">
        <v>2011</v>
      </c>
      <c r="B3989" s="3" t="s">
        <v>679</v>
      </c>
      <c r="C3989" s="3">
        <v>9.100719424460431</v>
      </c>
    </row>
    <row r="3990" spans="1:3">
      <c r="A3990" s="22">
        <v>2011</v>
      </c>
      <c r="B3990" s="3" t="s">
        <v>680</v>
      </c>
      <c r="C3990" s="3">
        <v>6.0949074074074074</v>
      </c>
    </row>
    <row r="3991" spans="1:3">
      <c r="A3991" s="22">
        <v>2011</v>
      </c>
      <c r="B3991" s="3" t="s">
        <v>681</v>
      </c>
      <c r="C3991" s="3">
        <v>15.341193520750094</v>
      </c>
    </row>
    <row r="3992" spans="1:3">
      <c r="A3992" s="22">
        <v>2011</v>
      </c>
      <c r="B3992" s="3" t="s">
        <v>682</v>
      </c>
      <c r="C3992" s="3">
        <v>7.3032191069574246</v>
      </c>
    </row>
    <row r="3993" spans="1:3">
      <c r="A3993" s="22">
        <v>2011</v>
      </c>
      <c r="B3993" s="3" t="s">
        <v>683</v>
      </c>
      <c r="C3993" s="3">
        <v>9.1238938053097343</v>
      </c>
    </row>
    <row r="3994" spans="1:3">
      <c r="A3994" s="22">
        <v>2011</v>
      </c>
      <c r="B3994" s="3" t="s">
        <v>1046</v>
      </c>
      <c r="C3994" s="3">
        <v>8.0518867924528301</v>
      </c>
    </row>
    <row r="3995" spans="1:3">
      <c r="A3995" s="22">
        <v>2011</v>
      </c>
      <c r="B3995" s="3" t="s">
        <v>684</v>
      </c>
      <c r="C3995" s="3">
        <v>10.14764642822337</v>
      </c>
    </row>
    <row r="3996" spans="1:3">
      <c r="A3996" s="22">
        <v>2011</v>
      </c>
      <c r="B3996" s="3" t="s">
        <v>685</v>
      </c>
      <c r="C3996" s="3">
        <v>7.505828137706696</v>
      </c>
    </row>
    <row r="3997" spans="1:3">
      <c r="A3997" s="22">
        <v>2011</v>
      </c>
      <c r="B3997" s="3" t="s">
        <v>686</v>
      </c>
      <c r="C3997" s="3">
        <v>8.8211015381839513</v>
      </c>
    </row>
    <row r="3998" spans="1:3">
      <c r="A3998" s="22">
        <v>2011</v>
      </c>
      <c r="B3998" s="3" t="s">
        <v>687</v>
      </c>
      <c r="C3998" s="3">
        <v>10.368675383740761</v>
      </c>
    </row>
    <row r="3999" spans="1:3">
      <c r="A3999" s="22">
        <v>2011</v>
      </c>
      <c r="B3999" s="3" t="s">
        <v>688</v>
      </c>
      <c r="C3999" s="3">
        <v>7.1026548672566374</v>
      </c>
    </row>
    <row r="4000" spans="1:3">
      <c r="A4000" s="22">
        <v>2011</v>
      </c>
      <c r="B4000" s="3" t="s">
        <v>689</v>
      </c>
      <c r="C4000" s="3">
        <v>7.4693251533742329</v>
      </c>
    </row>
    <row r="4001" spans="1:3">
      <c r="A4001" s="22">
        <v>2011</v>
      </c>
      <c r="B4001" s="3" t="s">
        <v>690</v>
      </c>
      <c r="C4001" s="3">
        <v>18.477560647952888</v>
      </c>
    </row>
    <row r="4002" spans="1:3">
      <c r="A4002" s="22">
        <v>2011</v>
      </c>
      <c r="B4002" s="3" t="s">
        <v>691</v>
      </c>
      <c r="C4002" s="3">
        <v>12.243644274958443</v>
      </c>
    </row>
    <row r="4003" spans="1:3">
      <c r="A4003" s="22">
        <v>2011</v>
      </c>
      <c r="B4003" s="3" t="s">
        <v>692</v>
      </c>
      <c r="C4003" s="3">
        <v>9.0623957876261514</v>
      </c>
    </row>
    <row r="4004" spans="1:3">
      <c r="A4004" s="22">
        <v>2011</v>
      </c>
      <c r="B4004" s="3" t="s">
        <v>693</v>
      </c>
      <c r="C4004" s="3">
        <v>12.653634823801589</v>
      </c>
    </row>
    <row r="4005" spans="1:3">
      <c r="A4005" s="22">
        <v>2011</v>
      </c>
      <c r="B4005" s="3" t="s">
        <v>694</v>
      </c>
      <c r="C4005" s="3">
        <v>6.1291208791208796</v>
      </c>
    </row>
    <row r="4006" spans="1:3">
      <c r="A4006" s="22">
        <v>2011</v>
      </c>
      <c r="B4006" s="3" t="s">
        <v>695</v>
      </c>
      <c r="C4006" s="3">
        <v>6.5992509363295877</v>
      </c>
    </row>
    <row r="4007" spans="1:3">
      <c r="A4007" s="22">
        <v>2011</v>
      </c>
      <c r="B4007" s="3" t="s">
        <v>1077</v>
      </c>
      <c r="C4007" s="3">
        <v>9.1572327044025155</v>
      </c>
    </row>
    <row r="4008" spans="1:3">
      <c r="A4008" s="22">
        <v>2011</v>
      </c>
      <c r="B4008" s="3" t="s">
        <v>696</v>
      </c>
      <c r="C4008" s="3">
        <v>10.557136602451839</v>
      </c>
    </row>
    <row r="4009" spans="1:3">
      <c r="A4009" s="22">
        <v>2011</v>
      </c>
      <c r="B4009" s="3" t="s">
        <v>697</v>
      </c>
      <c r="C4009" s="3">
        <v>6.7279151943462896</v>
      </c>
    </row>
    <row r="4010" spans="1:3">
      <c r="A4010" s="22">
        <v>2011</v>
      </c>
      <c r="B4010" s="3" t="s">
        <v>698</v>
      </c>
      <c r="C4010" s="3">
        <v>5.9052695705147729</v>
      </c>
    </row>
    <row r="4011" spans="1:3">
      <c r="A4011" s="22">
        <v>2011</v>
      </c>
      <c r="B4011" s="3" t="s">
        <v>699</v>
      </c>
      <c r="C4011" s="3">
        <v>9.6707429863323391</v>
      </c>
    </row>
    <row r="4012" spans="1:3">
      <c r="A4012" s="22">
        <v>2011</v>
      </c>
      <c r="B4012" s="3" t="s">
        <v>701</v>
      </c>
      <c r="C4012" s="3">
        <v>9.9113866107190542</v>
      </c>
    </row>
    <row r="4013" spans="1:3">
      <c r="A4013" s="22">
        <v>2011</v>
      </c>
      <c r="B4013" s="3" t="s">
        <v>702</v>
      </c>
      <c r="C4013" s="3">
        <v>7.856870229007634</v>
      </c>
    </row>
    <row r="4014" spans="1:3">
      <c r="A4014" s="22">
        <v>2011</v>
      </c>
      <c r="B4014" s="3" t="s">
        <v>703</v>
      </c>
      <c r="C4014" s="3">
        <v>7.6020618556701027</v>
      </c>
    </row>
    <row r="4015" spans="1:3">
      <c r="A4015" s="22">
        <v>2011</v>
      </c>
      <c r="B4015" s="3" t="s">
        <v>704</v>
      </c>
      <c r="C4015" s="3">
        <v>8.7517349063150593</v>
      </c>
    </row>
    <row r="4016" spans="1:3">
      <c r="A4016" s="22">
        <v>2011</v>
      </c>
      <c r="B4016" s="3" t="s">
        <v>705</v>
      </c>
      <c r="C4016" s="3">
        <v>7.7431549471064098</v>
      </c>
    </row>
    <row r="4017" spans="1:3">
      <c r="A4017" s="22">
        <v>2011</v>
      </c>
      <c r="B4017" s="3" t="s">
        <v>706</v>
      </c>
      <c r="C4017" s="3">
        <v>9.4669738863287254</v>
      </c>
    </row>
    <row r="4018" spans="1:3">
      <c r="A4018" s="22">
        <v>2011</v>
      </c>
      <c r="B4018" s="3" t="s">
        <v>707</v>
      </c>
      <c r="C4018" s="3">
        <v>9.1232056834217321</v>
      </c>
    </row>
    <row r="4019" spans="1:3">
      <c r="A4019" s="22">
        <v>2011</v>
      </c>
      <c r="B4019" s="3" t="s">
        <v>708</v>
      </c>
      <c r="C4019" s="3">
        <v>9.3898125546907387</v>
      </c>
    </row>
    <row r="4020" spans="1:3">
      <c r="A4020" s="22">
        <v>2011</v>
      </c>
      <c r="B4020" s="3" t="s">
        <v>709</v>
      </c>
      <c r="C4020" s="3">
        <v>8.3663082437275982</v>
      </c>
    </row>
    <row r="4021" spans="1:3">
      <c r="A4021" s="22">
        <v>2011</v>
      </c>
      <c r="B4021" s="3" t="s">
        <v>710</v>
      </c>
      <c r="C4021" s="3">
        <v>6.9110070257611245</v>
      </c>
    </row>
    <row r="4022" spans="1:3">
      <c r="A4022" s="22">
        <v>2011</v>
      </c>
      <c r="B4022" s="3" t="s">
        <v>711</v>
      </c>
      <c r="C4022" s="3">
        <v>6.4279999999999999</v>
      </c>
    </row>
    <row r="4023" spans="1:3">
      <c r="A4023" s="22">
        <v>2011</v>
      </c>
      <c r="B4023" s="3" t="s">
        <v>712</v>
      </c>
      <c r="C4023" s="3">
        <v>7.6183087664856481</v>
      </c>
    </row>
    <row r="4024" spans="1:3">
      <c r="A4024" s="22">
        <v>2011</v>
      </c>
      <c r="B4024" s="3" t="s">
        <v>713</v>
      </c>
      <c r="C4024" s="3">
        <v>9.6194536423841068</v>
      </c>
    </row>
    <row r="4025" spans="1:3">
      <c r="A4025" s="22">
        <v>2011</v>
      </c>
      <c r="B4025" s="3" t="s">
        <v>714</v>
      </c>
      <c r="C4025" s="3">
        <v>7.8869698294709227</v>
      </c>
    </row>
    <row r="4026" spans="1:3">
      <c r="A4026" s="22">
        <v>2011</v>
      </c>
      <c r="B4026" s="3" t="s">
        <v>715</v>
      </c>
      <c r="C4026" s="3">
        <v>12.143543956043956</v>
      </c>
    </row>
    <row r="4027" spans="1:3">
      <c r="A4027" s="22">
        <v>2011</v>
      </c>
      <c r="B4027" s="3" t="s">
        <v>716</v>
      </c>
      <c r="C4027" s="3">
        <v>8.8474157303370795</v>
      </c>
    </row>
    <row r="4028" spans="1:3">
      <c r="A4028" s="22">
        <v>2011</v>
      </c>
      <c r="B4028" s="3" t="s">
        <v>717</v>
      </c>
      <c r="C4028" s="3">
        <v>7.4986899563318774</v>
      </c>
    </row>
    <row r="4029" spans="1:3">
      <c r="A4029" s="22">
        <v>2011</v>
      </c>
      <c r="B4029" s="3" t="s">
        <v>718</v>
      </c>
      <c r="C4029" s="3">
        <v>5.0883720930232554</v>
      </c>
    </row>
    <row r="4030" spans="1:3">
      <c r="A4030" s="22">
        <v>2011</v>
      </c>
      <c r="B4030" s="3" t="s">
        <v>719</v>
      </c>
      <c r="C4030" s="3">
        <v>6.5610098176718097</v>
      </c>
    </row>
    <row r="4031" spans="1:3">
      <c r="A4031" s="22">
        <v>2011</v>
      </c>
      <c r="B4031" s="3" t="s">
        <v>720</v>
      </c>
      <c r="C4031" s="3">
        <v>6.23167956304051</v>
      </c>
    </row>
    <row r="4032" spans="1:3">
      <c r="A4032" s="22">
        <v>2011</v>
      </c>
      <c r="B4032" s="3" t="s">
        <v>721</v>
      </c>
      <c r="C4032" s="3">
        <v>6.0978647686832739</v>
      </c>
    </row>
    <row r="4033" spans="1:3">
      <c r="A4033" s="22">
        <v>2011</v>
      </c>
      <c r="B4033" s="3" t="s">
        <v>722</v>
      </c>
      <c r="C4033" s="3">
        <v>7.0528771384136855</v>
      </c>
    </row>
    <row r="4034" spans="1:3">
      <c r="A4034" s="22">
        <v>2011</v>
      </c>
      <c r="B4034" s="3" t="s">
        <v>723</v>
      </c>
      <c r="C4034" s="3">
        <v>7.4484536082474229</v>
      </c>
    </row>
    <row r="4035" spans="1:3">
      <c r="A4035" s="22">
        <v>2011</v>
      </c>
      <c r="B4035" s="3" t="s">
        <v>724</v>
      </c>
      <c r="C4035" s="3">
        <v>9.958605664488017</v>
      </c>
    </row>
    <row r="4036" spans="1:3">
      <c r="A4036" s="22">
        <v>2011</v>
      </c>
      <c r="B4036" s="3" t="s">
        <v>725</v>
      </c>
      <c r="C4036" s="3">
        <v>6.0785307156428123</v>
      </c>
    </row>
    <row r="4037" spans="1:3">
      <c r="A4037" s="22">
        <v>2011</v>
      </c>
      <c r="B4037" s="3" t="s">
        <v>726</v>
      </c>
      <c r="C4037" s="3">
        <v>10.953312315924835</v>
      </c>
    </row>
    <row r="4038" spans="1:3">
      <c r="A4038" s="22">
        <v>2011</v>
      </c>
      <c r="B4038" s="3" t="s">
        <v>1047</v>
      </c>
      <c r="C4038" s="3">
        <v>5.1818181818181817</v>
      </c>
    </row>
    <row r="4039" spans="1:3">
      <c r="A4039" s="22">
        <v>2011</v>
      </c>
      <c r="B4039" s="3" t="s">
        <v>727</v>
      </c>
      <c r="C4039" s="3">
        <v>7.958333333333333</v>
      </c>
    </row>
    <row r="4040" spans="1:3">
      <c r="A4040" s="22">
        <v>2011</v>
      </c>
      <c r="B4040" s="3" t="s">
        <v>1048</v>
      </c>
      <c r="C4040" s="3">
        <v>7.9050279329608939</v>
      </c>
    </row>
    <row r="4041" spans="1:3">
      <c r="A4041" s="22">
        <v>2011</v>
      </c>
      <c r="B4041" s="3" t="s">
        <v>730</v>
      </c>
      <c r="C4041" s="3">
        <v>10.911669367909239</v>
      </c>
    </row>
    <row r="4042" spans="1:3">
      <c r="A4042" s="22">
        <v>2011</v>
      </c>
      <c r="B4042" s="3" t="s">
        <v>731</v>
      </c>
      <c r="C4042" s="3">
        <v>10.654442438204345</v>
      </c>
    </row>
    <row r="4043" spans="1:3">
      <c r="A4043" s="22">
        <v>2011</v>
      </c>
      <c r="B4043" s="3" t="s">
        <v>732</v>
      </c>
      <c r="C4043" s="3">
        <v>10.938564755449717</v>
      </c>
    </row>
    <row r="4044" spans="1:3">
      <c r="A4044" s="22">
        <v>2011</v>
      </c>
      <c r="B4044" s="3" t="s">
        <v>733</v>
      </c>
      <c r="C4044" s="3">
        <v>7.0778575372722257</v>
      </c>
    </row>
    <row r="4045" spans="1:3">
      <c r="A4045" s="22">
        <v>2011</v>
      </c>
      <c r="B4045" s="3" t="s">
        <v>734</v>
      </c>
      <c r="C4045" s="3">
        <v>9.1384262796027507</v>
      </c>
    </row>
    <row r="4046" spans="1:3">
      <c r="A4046" s="22">
        <v>2011</v>
      </c>
      <c r="B4046" s="3" t="s">
        <v>735</v>
      </c>
      <c r="C4046" s="3">
        <v>5.9118046132971509</v>
      </c>
    </row>
    <row r="4047" spans="1:3">
      <c r="A4047" s="22">
        <v>2011</v>
      </c>
      <c r="B4047" s="3" t="s">
        <v>736</v>
      </c>
      <c r="C4047" s="3">
        <v>7.0851063829787231</v>
      </c>
    </row>
    <row r="4048" spans="1:3">
      <c r="A4048" s="22">
        <v>2011</v>
      </c>
      <c r="B4048" s="3" t="s">
        <v>737</v>
      </c>
      <c r="C4048" s="3">
        <v>11.176446450553959</v>
      </c>
    </row>
    <row r="4049" spans="1:3">
      <c r="A4049" s="22">
        <v>2011</v>
      </c>
      <c r="B4049" s="3" t="s">
        <v>1049</v>
      </c>
      <c r="C4049" s="3">
        <v>7.1048689138576782</v>
      </c>
    </row>
    <row r="4050" spans="1:3">
      <c r="A4050" s="22">
        <v>2011</v>
      </c>
      <c r="B4050" s="3" t="s">
        <v>739</v>
      </c>
      <c r="C4050" s="3">
        <v>12.167076167076168</v>
      </c>
    </row>
    <row r="4051" spans="1:3">
      <c r="A4051" s="22">
        <v>2011</v>
      </c>
      <c r="B4051" s="3" t="s">
        <v>741</v>
      </c>
      <c r="C4051" s="3">
        <v>15.856908822476298</v>
      </c>
    </row>
    <row r="4052" spans="1:3">
      <c r="A4052" s="22">
        <v>2011</v>
      </c>
      <c r="B4052" s="3" t="s">
        <v>742</v>
      </c>
      <c r="C4052" s="3">
        <v>11.550728221068372</v>
      </c>
    </row>
    <row r="4053" spans="1:3">
      <c r="A4053" s="22">
        <v>2011</v>
      </c>
      <c r="B4053" s="3" t="s">
        <v>743</v>
      </c>
      <c r="C4053" s="3">
        <v>8.3137670196671714</v>
      </c>
    </row>
    <row r="4054" spans="1:3">
      <c r="A4054" s="22">
        <v>2011</v>
      </c>
      <c r="B4054" s="3" t="s">
        <v>744</v>
      </c>
      <c r="C4054" s="3">
        <v>9.8265509133658888</v>
      </c>
    </row>
    <row r="4055" spans="1:3">
      <c r="A4055" s="22">
        <v>2011</v>
      </c>
      <c r="B4055" s="3" t="s">
        <v>745</v>
      </c>
      <c r="C4055" s="3">
        <v>5.2511210762331837</v>
      </c>
    </row>
    <row r="4056" spans="1:3">
      <c r="A4056" s="22">
        <v>2011</v>
      </c>
      <c r="B4056" s="3" t="s">
        <v>746</v>
      </c>
      <c r="C4056" s="3">
        <v>7.2171428571428571</v>
      </c>
    </row>
    <row r="4057" spans="1:3">
      <c r="A4057" s="22">
        <v>2011</v>
      </c>
      <c r="B4057" s="3" t="s">
        <v>747</v>
      </c>
      <c r="C4057" s="3">
        <v>7.8241379310344827</v>
      </c>
    </row>
    <row r="4058" spans="1:3">
      <c r="A4058" s="22">
        <v>2011</v>
      </c>
      <c r="B4058" s="3" t="s">
        <v>748</v>
      </c>
      <c r="C4058" s="3">
        <v>6.5845303867403313</v>
      </c>
    </row>
    <row r="4059" spans="1:3">
      <c r="A4059" s="22">
        <v>2011</v>
      </c>
      <c r="B4059" s="3" t="s">
        <v>749</v>
      </c>
      <c r="C4059" s="3">
        <v>5.9776063697437172</v>
      </c>
    </row>
    <row r="4060" spans="1:3">
      <c r="A4060" s="22">
        <v>2011</v>
      </c>
      <c r="B4060" s="3" t="s">
        <v>750</v>
      </c>
      <c r="C4060" s="3">
        <v>7.8624999999999998</v>
      </c>
    </row>
    <row r="4061" spans="1:3">
      <c r="A4061" s="22">
        <v>2011</v>
      </c>
      <c r="B4061" s="3" t="s">
        <v>751</v>
      </c>
      <c r="C4061" s="3">
        <v>8.4334496644295296</v>
      </c>
    </row>
    <row r="4062" spans="1:3">
      <c r="A4062" s="22">
        <v>2011</v>
      </c>
      <c r="B4062" s="3" t="s">
        <v>752</v>
      </c>
      <c r="C4062" s="3">
        <v>10.994714752059693</v>
      </c>
    </row>
    <row r="4063" spans="1:3">
      <c r="A4063" s="22">
        <v>2011</v>
      </c>
      <c r="B4063" s="3" t="s">
        <v>753</v>
      </c>
      <c r="C4063" s="3">
        <v>7.290145824127265</v>
      </c>
    </row>
    <row r="4064" spans="1:3">
      <c r="A4064" s="22">
        <v>2011</v>
      </c>
      <c r="B4064" s="3" t="s">
        <v>754</v>
      </c>
      <c r="C4064" s="3">
        <v>10.385572139303482</v>
      </c>
    </row>
    <row r="4065" spans="1:3">
      <c r="A4065" s="22">
        <v>2011</v>
      </c>
      <c r="B4065" s="3" t="s">
        <v>755</v>
      </c>
      <c r="C4065" s="3">
        <v>9.6519756838905781</v>
      </c>
    </row>
    <row r="4066" spans="1:3">
      <c r="A4066" s="22">
        <v>2011</v>
      </c>
      <c r="B4066" s="3" t="s">
        <v>756</v>
      </c>
      <c r="C4066" s="3">
        <v>8.4727272727272727</v>
      </c>
    </row>
    <row r="4067" spans="1:3">
      <c r="A4067" s="22">
        <v>2011</v>
      </c>
      <c r="B4067" s="3" t="s">
        <v>757</v>
      </c>
      <c r="C4067" s="3">
        <v>12.301891221738046</v>
      </c>
    </row>
    <row r="4068" spans="1:3">
      <c r="A4068" s="22">
        <v>2011</v>
      </c>
      <c r="B4068" s="3" t="s">
        <v>758</v>
      </c>
      <c r="C4068" s="3">
        <v>9.0445026178010473</v>
      </c>
    </row>
    <row r="4069" spans="1:3">
      <c r="A4069" s="22">
        <v>2011</v>
      </c>
      <c r="B4069" s="3" t="s">
        <v>759</v>
      </c>
      <c r="C4069" s="3">
        <v>7.9311294765840223</v>
      </c>
    </row>
    <row r="4070" spans="1:3">
      <c r="A4070" s="22">
        <v>2011</v>
      </c>
      <c r="B4070" s="3" t="s">
        <v>760</v>
      </c>
      <c r="C4070" s="3">
        <v>7.852090032154341</v>
      </c>
    </row>
    <row r="4071" spans="1:3">
      <c r="A4071" s="22">
        <v>2011</v>
      </c>
      <c r="B4071" s="3" t="s">
        <v>761</v>
      </c>
      <c r="C4071" s="3">
        <v>8.3433583959899753</v>
      </c>
    </row>
    <row r="4072" spans="1:3">
      <c r="A4072" s="22">
        <v>2011</v>
      </c>
      <c r="B4072" s="3" t="s">
        <v>762</v>
      </c>
      <c r="C4072" s="3">
        <v>9.1675166125791989</v>
      </c>
    </row>
    <row r="4073" spans="1:3">
      <c r="A4073" s="22">
        <v>2011</v>
      </c>
      <c r="B4073" s="3" t="s">
        <v>763</v>
      </c>
      <c r="C4073" s="3">
        <v>7.3048780487804876</v>
      </c>
    </row>
    <row r="4074" spans="1:3">
      <c r="A4074" s="22">
        <v>2011</v>
      </c>
      <c r="B4074" s="3" t="s">
        <v>764</v>
      </c>
      <c r="C4074" s="3">
        <v>7.6117936117936118</v>
      </c>
    </row>
    <row r="4075" spans="1:3">
      <c r="A4075" s="22">
        <v>2011</v>
      </c>
      <c r="B4075" s="3" t="s">
        <v>765</v>
      </c>
      <c r="C4075" s="3">
        <v>4.6095890410958908</v>
      </c>
    </row>
    <row r="4076" spans="1:3">
      <c r="A4076" s="22">
        <v>2011</v>
      </c>
      <c r="B4076" s="3" t="s">
        <v>766</v>
      </c>
      <c r="C4076" s="3">
        <v>9.307017543859649</v>
      </c>
    </row>
    <row r="4077" spans="1:3">
      <c r="A4077" s="22">
        <v>2011</v>
      </c>
      <c r="B4077" s="3" t="s">
        <v>767</v>
      </c>
      <c r="C4077" s="3">
        <v>8.6880296610169498</v>
      </c>
    </row>
    <row r="4078" spans="1:3">
      <c r="A4078" s="22">
        <v>2011</v>
      </c>
      <c r="B4078" s="3" t="s">
        <v>768</v>
      </c>
      <c r="C4078" s="3">
        <v>6.2762430939226519</v>
      </c>
    </row>
    <row r="4079" spans="1:3">
      <c r="A4079" s="22">
        <v>2011</v>
      </c>
      <c r="B4079" s="3" t="s">
        <v>769</v>
      </c>
      <c r="C4079" s="3">
        <v>7.9141191023148965</v>
      </c>
    </row>
    <row r="4080" spans="1:3">
      <c r="A4080" s="22">
        <v>2011</v>
      </c>
      <c r="B4080" s="3" t="s">
        <v>770</v>
      </c>
      <c r="C4080" s="3">
        <v>4.3777777777777782</v>
      </c>
    </row>
    <row r="4081" spans="1:3">
      <c r="A4081" s="22">
        <v>2011</v>
      </c>
      <c r="B4081" s="3" t="s">
        <v>771</v>
      </c>
      <c r="C4081" s="3">
        <v>7.488319517709118</v>
      </c>
    </row>
    <row r="4082" spans="1:3">
      <c r="A4082" s="22">
        <v>2011</v>
      </c>
      <c r="B4082" s="3" t="s">
        <v>772</v>
      </c>
      <c r="C4082" s="3">
        <v>5.9868131868131869</v>
      </c>
    </row>
    <row r="4083" spans="1:3">
      <c r="A4083" s="22">
        <v>2011</v>
      </c>
      <c r="B4083" s="3" t="s">
        <v>773</v>
      </c>
      <c r="C4083" s="3">
        <v>5.189300411522634</v>
      </c>
    </row>
    <row r="4084" spans="1:3">
      <c r="A4084" s="22">
        <v>2011</v>
      </c>
      <c r="B4084" s="3" t="s">
        <v>774</v>
      </c>
      <c r="C4084" s="3">
        <v>8.3291839557399729</v>
      </c>
    </row>
    <row r="4085" spans="1:3">
      <c r="A4085" s="22">
        <v>2011</v>
      </c>
      <c r="B4085" s="3" t="s">
        <v>775</v>
      </c>
      <c r="C4085" s="3">
        <v>7.7684003925417073</v>
      </c>
    </row>
    <row r="4086" spans="1:3">
      <c r="A4086" s="22">
        <v>2011</v>
      </c>
      <c r="B4086" s="3" t="s">
        <v>776</v>
      </c>
      <c r="C4086" s="3">
        <v>5.8620689655172411</v>
      </c>
    </row>
    <row r="4087" spans="1:3">
      <c r="A4087" s="22">
        <v>2011</v>
      </c>
      <c r="B4087" s="3" t="s">
        <v>777</v>
      </c>
      <c r="C4087" s="3">
        <v>7.7793887147335425</v>
      </c>
    </row>
    <row r="4088" spans="1:3">
      <c r="A4088" s="22">
        <v>2011</v>
      </c>
      <c r="B4088" s="3" t="s">
        <v>778</v>
      </c>
      <c r="C4088" s="3">
        <v>5.65962441314554</v>
      </c>
    </row>
    <row r="4089" spans="1:3">
      <c r="A4089" s="22">
        <v>2011</v>
      </c>
      <c r="B4089" s="3" t="s">
        <v>779</v>
      </c>
      <c r="C4089" s="3">
        <v>5.170995670995671</v>
      </c>
    </row>
    <row r="4090" spans="1:3">
      <c r="A4090" s="22">
        <v>2011</v>
      </c>
      <c r="B4090" s="3" t="s">
        <v>780</v>
      </c>
      <c r="C4090" s="3">
        <v>5.1379310344827589</v>
      </c>
    </row>
    <row r="4091" spans="1:3">
      <c r="A4091" s="22">
        <v>2011</v>
      </c>
      <c r="B4091" s="3" t="s">
        <v>781</v>
      </c>
      <c r="C4091" s="3">
        <v>6.815960912052117</v>
      </c>
    </row>
    <row r="4092" spans="1:3">
      <c r="A4092" s="22">
        <v>2011</v>
      </c>
      <c r="B4092" s="3" t="s">
        <v>782</v>
      </c>
      <c r="C4092" s="3">
        <v>8.6890891248104207</v>
      </c>
    </row>
    <row r="4093" spans="1:3">
      <c r="A4093" s="22">
        <v>2011</v>
      </c>
      <c r="B4093" s="3" t="s">
        <v>783</v>
      </c>
      <c r="C4093" s="3">
        <v>9.2261306532663312</v>
      </c>
    </row>
    <row r="4094" spans="1:3">
      <c r="A4094" s="22">
        <v>2011</v>
      </c>
      <c r="B4094" s="3" t="s">
        <v>784</v>
      </c>
      <c r="C4094" s="3">
        <v>10.529411764705882</v>
      </c>
    </row>
    <row r="4095" spans="1:3">
      <c r="A4095" s="22">
        <v>2011</v>
      </c>
      <c r="B4095" s="3" t="s">
        <v>785</v>
      </c>
      <c r="C4095" s="3">
        <v>6.476</v>
      </c>
    </row>
    <row r="4096" spans="1:3">
      <c r="A4096" s="22">
        <v>2011</v>
      </c>
      <c r="B4096" s="3" t="s">
        <v>786</v>
      </c>
      <c r="C4096" s="3">
        <v>7.3342119135477066</v>
      </c>
    </row>
    <row r="4097" spans="1:3">
      <c r="A4097" s="22">
        <v>2011</v>
      </c>
      <c r="B4097" s="3" t="s">
        <v>1078</v>
      </c>
      <c r="C4097" s="3">
        <v>4.8814814814814813</v>
      </c>
    </row>
    <row r="4098" spans="1:3">
      <c r="A4098" s="22">
        <v>2011</v>
      </c>
      <c r="B4098" s="3" t="s">
        <v>787</v>
      </c>
      <c r="C4098" s="3">
        <v>7.9285201149425291</v>
      </c>
    </row>
    <row r="4099" spans="1:3">
      <c r="A4099" s="22">
        <v>2011</v>
      </c>
      <c r="B4099" s="3" t="s">
        <v>788</v>
      </c>
      <c r="C4099" s="3">
        <v>8.1308900523560208</v>
      </c>
    </row>
    <row r="4100" spans="1:3">
      <c r="A4100" s="22">
        <v>2011</v>
      </c>
      <c r="B4100" s="3" t="s">
        <v>790</v>
      </c>
      <c r="C4100" s="3">
        <v>9.8977670627403711</v>
      </c>
    </row>
    <row r="4101" spans="1:3">
      <c r="A4101" s="22">
        <v>2011</v>
      </c>
      <c r="B4101" s="3" t="s">
        <v>791</v>
      </c>
      <c r="C4101" s="3">
        <v>7.8172288058340929</v>
      </c>
    </row>
    <row r="4102" spans="1:3">
      <c r="A4102" s="22">
        <v>2011</v>
      </c>
      <c r="B4102" s="3" t="s">
        <v>792</v>
      </c>
      <c r="C4102" s="3">
        <v>9.1600351676097294</v>
      </c>
    </row>
    <row r="4103" spans="1:3">
      <c r="A4103" s="22">
        <v>2011</v>
      </c>
      <c r="B4103" s="3" t="s">
        <v>1050</v>
      </c>
      <c r="C4103" s="3">
        <v>5.0040858018386105</v>
      </c>
    </row>
    <row r="4104" spans="1:3">
      <c r="A4104" s="22">
        <v>2011</v>
      </c>
      <c r="B4104" s="3" t="s">
        <v>793</v>
      </c>
      <c r="C4104" s="3">
        <v>8.6456746877855615</v>
      </c>
    </row>
    <row r="4105" spans="1:3">
      <c r="A4105" s="22">
        <v>2011</v>
      </c>
      <c r="B4105" s="3" t="s">
        <v>794</v>
      </c>
      <c r="C4105" s="3">
        <v>8.7378990731204951</v>
      </c>
    </row>
    <row r="4106" spans="1:3">
      <c r="A4106" s="22">
        <v>2011</v>
      </c>
      <c r="B4106" s="3" t="s">
        <v>795</v>
      </c>
      <c r="C4106" s="3">
        <v>8.5293951783448474</v>
      </c>
    </row>
    <row r="4107" spans="1:3">
      <c r="A4107" s="22">
        <v>2011</v>
      </c>
      <c r="B4107" s="3" t="s">
        <v>796</v>
      </c>
      <c r="C4107" s="3">
        <v>7.405693503887635</v>
      </c>
    </row>
    <row r="4108" spans="1:3">
      <c r="A4108" s="22">
        <v>2011</v>
      </c>
      <c r="B4108" s="3" t="s">
        <v>797</v>
      </c>
      <c r="C4108" s="3">
        <v>7.7220902612826601</v>
      </c>
    </row>
    <row r="4109" spans="1:3">
      <c r="A4109" s="22">
        <v>2011</v>
      </c>
      <c r="B4109" s="3" t="s">
        <v>800</v>
      </c>
      <c r="C4109" s="3">
        <v>8.350758264029631</v>
      </c>
    </row>
    <row r="4110" spans="1:3">
      <c r="A4110" s="22">
        <v>2011</v>
      </c>
      <c r="B4110" s="3" t="s">
        <v>801</v>
      </c>
      <c r="C4110" s="3">
        <v>5.3727493917274938</v>
      </c>
    </row>
    <row r="4111" spans="1:3">
      <c r="A4111" s="22">
        <v>2011</v>
      </c>
      <c r="B4111" s="3" t="s">
        <v>802</v>
      </c>
      <c r="C4111" s="3">
        <v>9.8534984055524291</v>
      </c>
    </row>
    <row r="4112" spans="1:3">
      <c r="A4112" s="22">
        <v>2011</v>
      </c>
      <c r="B4112" s="3" t="s">
        <v>803</v>
      </c>
      <c r="C4112" s="3">
        <v>8.7185148838730786</v>
      </c>
    </row>
    <row r="4113" spans="1:3">
      <c r="A4113" s="22">
        <v>2011</v>
      </c>
      <c r="B4113" s="3" t="s">
        <v>804</v>
      </c>
      <c r="C4113" s="3">
        <v>8.9216561802313787</v>
      </c>
    </row>
    <row r="4114" spans="1:3">
      <c r="A4114" s="22">
        <v>2011</v>
      </c>
      <c r="B4114" s="3" t="s">
        <v>805</v>
      </c>
      <c r="C4114" s="3">
        <v>8.9527634961439588</v>
      </c>
    </row>
    <row r="4115" spans="1:3">
      <c r="A4115" s="22">
        <v>2011</v>
      </c>
      <c r="B4115" s="3" t="s">
        <v>806</v>
      </c>
      <c r="C4115" s="3">
        <v>11.602687307040048</v>
      </c>
    </row>
    <row r="4116" spans="1:3">
      <c r="A4116" s="22">
        <v>2011</v>
      </c>
      <c r="B4116" s="3" t="s">
        <v>807</v>
      </c>
      <c r="C4116" s="3">
        <v>12.83038284398388</v>
      </c>
    </row>
    <row r="4117" spans="1:3">
      <c r="A4117" s="22">
        <v>2011</v>
      </c>
      <c r="B4117" s="3" t="s">
        <v>808</v>
      </c>
      <c r="C4117" s="3">
        <v>7.8127882732040188</v>
      </c>
    </row>
    <row r="4118" spans="1:3">
      <c r="A4118" s="22">
        <v>2011</v>
      </c>
      <c r="B4118" s="3" t="s">
        <v>809</v>
      </c>
      <c r="C4118" s="3">
        <v>7.7077744497981504</v>
      </c>
    </row>
    <row r="4119" spans="1:3">
      <c r="A4119" s="22">
        <v>2011</v>
      </c>
      <c r="B4119" s="3" t="s">
        <v>810</v>
      </c>
      <c r="C4119" s="3">
        <v>7.1854741124069923</v>
      </c>
    </row>
    <row r="4120" spans="1:3">
      <c r="A4120" s="22">
        <v>2011</v>
      </c>
      <c r="B4120" s="3" t="s">
        <v>811</v>
      </c>
      <c r="C4120" s="3">
        <v>8.3480475382003387</v>
      </c>
    </row>
    <row r="4121" spans="1:3">
      <c r="A4121" s="22">
        <v>2011</v>
      </c>
      <c r="B4121" s="3" t="s">
        <v>812</v>
      </c>
      <c r="C4121" s="3">
        <v>7.6707317073170733</v>
      </c>
    </row>
    <row r="4122" spans="1:3">
      <c r="A4122" s="22">
        <v>2011</v>
      </c>
      <c r="B4122" s="3" t="s">
        <v>813</v>
      </c>
      <c r="C4122" s="3">
        <v>10.136413109203048</v>
      </c>
    </row>
    <row r="4123" spans="1:3">
      <c r="A4123" s="22">
        <v>2011</v>
      </c>
      <c r="B4123" s="3" t="s">
        <v>814</v>
      </c>
      <c r="C4123" s="3">
        <v>11.734725848563968</v>
      </c>
    </row>
    <row r="4124" spans="1:3">
      <c r="A4124" s="22">
        <v>2011</v>
      </c>
      <c r="B4124" s="3" t="s">
        <v>815</v>
      </c>
      <c r="C4124" s="3">
        <v>8.2051886792452837</v>
      </c>
    </row>
    <row r="4125" spans="1:3">
      <c r="A4125" s="22">
        <v>2011</v>
      </c>
      <c r="B4125" s="3" t="s">
        <v>817</v>
      </c>
      <c r="C4125" s="3">
        <v>7.2746274834437088</v>
      </c>
    </row>
    <row r="4126" spans="1:3">
      <c r="A4126" s="22">
        <v>2011</v>
      </c>
      <c r="B4126" s="3" t="s">
        <v>818</v>
      </c>
      <c r="C4126" s="3">
        <v>10.659010600706713</v>
      </c>
    </row>
    <row r="4127" spans="1:3">
      <c r="A4127" s="22">
        <v>2011</v>
      </c>
      <c r="B4127" s="3" t="s">
        <v>819</v>
      </c>
      <c r="C4127" s="3">
        <v>8.8277018633540365</v>
      </c>
    </row>
    <row r="4128" spans="1:3">
      <c r="A4128" s="22">
        <v>2011</v>
      </c>
      <c r="B4128" s="3" t="s">
        <v>820</v>
      </c>
      <c r="C4128" s="3">
        <v>6.8276602269242561</v>
      </c>
    </row>
    <row r="4129" spans="1:3">
      <c r="A4129" s="22">
        <v>2011</v>
      </c>
      <c r="B4129" s="3" t="s">
        <v>821</v>
      </c>
      <c r="C4129" s="3">
        <v>10.541101382340678</v>
      </c>
    </row>
    <row r="4130" spans="1:3">
      <c r="A4130" s="22">
        <v>2011</v>
      </c>
      <c r="B4130" s="3" t="s">
        <v>822</v>
      </c>
      <c r="C4130" s="3">
        <v>12.492923377257199</v>
      </c>
    </row>
    <row r="4131" spans="1:3">
      <c r="A4131" s="22">
        <v>2011</v>
      </c>
      <c r="B4131" s="3" t="s">
        <v>823</v>
      </c>
      <c r="C4131" s="3">
        <v>10.638085358116566</v>
      </c>
    </row>
    <row r="4132" spans="1:3">
      <c r="A4132" s="22">
        <v>2011</v>
      </c>
      <c r="B4132" s="3" t="s">
        <v>1079</v>
      </c>
      <c r="C4132" s="3">
        <v>9.4541284403669721</v>
      </c>
    </row>
    <row r="4133" spans="1:3">
      <c r="A4133" s="22">
        <v>2011</v>
      </c>
      <c r="B4133" s="3" t="s">
        <v>824</v>
      </c>
      <c r="C4133" s="3">
        <v>8.1650226352156299</v>
      </c>
    </row>
    <row r="4134" spans="1:3">
      <c r="A4134" s="22">
        <v>2011</v>
      </c>
      <c r="B4134" s="3" t="s">
        <v>825</v>
      </c>
      <c r="C4134" s="3">
        <v>13.078718108276291</v>
      </c>
    </row>
    <row r="4135" spans="1:3">
      <c r="A4135" s="22">
        <v>2011</v>
      </c>
      <c r="B4135" s="3" t="s">
        <v>826</v>
      </c>
      <c r="C4135" s="3">
        <v>8.4574874963224485</v>
      </c>
    </row>
    <row r="4136" spans="1:3">
      <c r="A4136" s="22">
        <v>2011</v>
      </c>
      <c r="B4136" s="3" t="s">
        <v>827</v>
      </c>
      <c r="C4136" s="3">
        <v>10.315677966101696</v>
      </c>
    </row>
    <row r="4137" spans="1:3">
      <c r="A4137" s="22">
        <v>2011</v>
      </c>
      <c r="B4137" s="3" t="s">
        <v>828</v>
      </c>
      <c r="C4137" s="3">
        <v>8.9632860777898937</v>
      </c>
    </row>
    <row r="4138" spans="1:3">
      <c r="A4138" s="22">
        <v>2011</v>
      </c>
      <c r="B4138" s="3" t="s">
        <v>829</v>
      </c>
      <c r="C4138" s="3">
        <v>8.3178294573643416</v>
      </c>
    </row>
    <row r="4139" spans="1:3">
      <c r="A4139" s="22">
        <v>2011</v>
      </c>
      <c r="B4139" s="3" t="s">
        <v>830</v>
      </c>
      <c r="C4139" s="3">
        <v>3.9957716701902748</v>
      </c>
    </row>
    <row r="4140" spans="1:3">
      <c r="A4140" s="22">
        <v>2011</v>
      </c>
      <c r="B4140" s="3" t="s">
        <v>831</v>
      </c>
      <c r="C4140" s="3">
        <v>10.416133534954053</v>
      </c>
    </row>
    <row r="4141" spans="1:3">
      <c r="A4141" s="22">
        <v>2011</v>
      </c>
      <c r="B4141" s="3" t="s">
        <v>832</v>
      </c>
      <c r="C4141" s="3">
        <v>7.9025304592314898</v>
      </c>
    </row>
    <row r="4142" spans="1:3">
      <c r="A4142" s="22">
        <v>2011</v>
      </c>
      <c r="B4142" s="3" t="s">
        <v>833</v>
      </c>
      <c r="C4142" s="3">
        <v>17.017889492753625</v>
      </c>
    </row>
    <row r="4143" spans="1:3">
      <c r="A4143" s="22">
        <v>2011</v>
      </c>
      <c r="B4143" s="3" t="s">
        <v>834</v>
      </c>
      <c r="C4143" s="3">
        <v>7.7398598094037965</v>
      </c>
    </row>
    <row r="4144" spans="1:3">
      <c r="A4144" s="22">
        <v>2011</v>
      </c>
      <c r="B4144" s="3" t="s">
        <v>835</v>
      </c>
      <c r="C4144" s="3">
        <v>6.1698315467075036</v>
      </c>
    </row>
    <row r="4145" spans="1:3">
      <c r="A4145" s="22">
        <v>2011</v>
      </c>
      <c r="B4145" s="3" t="s">
        <v>836</v>
      </c>
      <c r="C4145" s="3">
        <v>6.6301931954180198</v>
      </c>
    </row>
    <row r="4146" spans="1:3">
      <c r="A4146" s="22">
        <v>2011</v>
      </c>
      <c r="B4146" s="3" t="s">
        <v>837</v>
      </c>
      <c r="C4146" s="3">
        <v>4.5476190476190474</v>
      </c>
    </row>
    <row r="4147" spans="1:3">
      <c r="A4147" s="22">
        <v>2011</v>
      </c>
      <c r="B4147" s="3" t="s">
        <v>838</v>
      </c>
      <c r="C4147" s="3">
        <v>5.8748121108009448</v>
      </c>
    </row>
    <row r="4148" spans="1:3">
      <c r="A4148" s="22">
        <v>2011</v>
      </c>
      <c r="B4148" s="3" t="s">
        <v>839</v>
      </c>
      <c r="C4148" s="3">
        <v>6.1072382648517998</v>
      </c>
    </row>
    <row r="4149" spans="1:3">
      <c r="A4149" s="22">
        <v>2011</v>
      </c>
      <c r="B4149" s="3" t="s">
        <v>840</v>
      </c>
      <c r="C4149" s="3">
        <v>11.693304024028576</v>
      </c>
    </row>
    <row r="4150" spans="1:3">
      <c r="A4150" s="22">
        <v>2011</v>
      </c>
      <c r="B4150" s="3" t="s">
        <v>841</v>
      </c>
      <c r="C4150" s="3">
        <v>6.8888888888888893</v>
      </c>
    </row>
    <row r="4151" spans="1:3">
      <c r="A4151" s="22">
        <v>2011</v>
      </c>
      <c r="B4151" s="3" t="s">
        <v>842</v>
      </c>
      <c r="C4151" s="3">
        <v>4.3738317757009346</v>
      </c>
    </row>
    <row r="4152" spans="1:3">
      <c r="A4152" s="22">
        <v>2011</v>
      </c>
      <c r="B4152" s="3" t="s">
        <v>843</v>
      </c>
      <c r="C4152" s="3">
        <v>4.4982206405693947</v>
      </c>
    </row>
    <row r="4153" spans="1:3">
      <c r="A4153" s="22">
        <v>2011</v>
      </c>
      <c r="B4153" s="3" t="s">
        <v>844</v>
      </c>
      <c r="C4153" s="3">
        <v>10.568105923018337</v>
      </c>
    </row>
    <row r="4154" spans="1:3">
      <c r="A4154" s="22">
        <v>2011</v>
      </c>
      <c r="B4154" s="3" t="s">
        <v>845</v>
      </c>
      <c r="C4154" s="3">
        <v>4.666666666666667</v>
      </c>
    </row>
    <row r="4155" spans="1:3">
      <c r="A4155" s="22">
        <v>2011</v>
      </c>
      <c r="B4155" s="3" t="s">
        <v>846</v>
      </c>
      <c r="C4155" s="3">
        <v>5.3458582408198119</v>
      </c>
    </row>
    <row r="4156" spans="1:3">
      <c r="A4156" s="22">
        <v>2011</v>
      </c>
      <c r="B4156" s="3" t="s">
        <v>847</v>
      </c>
      <c r="C4156" s="3">
        <v>6.3547507788161992</v>
      </c>
    </row>
    <row r="4157" spans="1:3">
      <c r="A4157" s="22">
        <v>2011</v>
      </c>
      <c r="B4157" s="3" t="s">
        <v>848</v>
      </c>
      <c r="C4157" s="3">
        <v>8.1313921309108412</v>
      </c>
    </row>
    <row r="4158" spans="1:3">
      <c r="A4158" s="22">
        <v>2011</v>
      </c>
      <c r="B4158" s="3" t="s">
        <v>849</v>
      </c>
      <c r="C4158" s="3">
        <v>8.9273245457784114</v>
      </c>
    </row>
    <row r="4159" spans="1:3">
      <c r="A4159" s="22">
        <v>2011</v>
      </c>
      <c r="B4159" s="3" t="s">
        <v>850</v>
      </c>
      <c r="C4159" s="3">
        <v>5.6303724928366758</v>
      </c>
    </row>
    <row r="4160" spans="1:3">
      <c r="A4160" s="22">
        <v>2011</v>
      </c>
      <c r="B4160" s="3" t="s">
        <v>851</v>
      </c>
      <c r="C4160" s="3">
        <v>10.525537634408602</v>
      </c>
    </row>
    <row r="4161" spans="1:3">
      <c r="A4161" s="22">
        <v>2011</v>
      </c>
      <c r="B4161" s="3" t="s">
        <v>852</v>
      </c>
      <c r="C4161" s="3">
        <v>5.6287192755498063</v>
      </c>
    </row>
    <row r="4162" spans="1:3">
      <c r="A4162" s="22">
        <v>2011</v>
      </c>
      <c r="B4162" s="3" t="s">
        <v>853</v>
      </c>
      <c r="C4162" s="3">
        <v>12.500535443139135</v>
      </c>
    </row>
    <row r="4163" spans="1:3">
      <c r="A4163" s="22">
        <v>2011</v>
      </c>
      <c r="B4163" s="3" t="s">
        <v>854</v>
      </c>
      <c r="C4163" s="3">
        <v>5.4797047970479706</v>
      </c>
    </row>
    <row r="4164" spans="1:3">
      <c r="A4164" s="22">
        <v>2011</v>
      </c>
      <c r="B4164" s="3" t="s">
        <v>855</v>
      </c>
      <c r="C4164" s="3">
        <v>10.342550790067721</v>
      </c>
    </row>
    <row r="4165" spans="1:3">
      <c r="A4165" s="22">
        <v>2011</v>
      </c>
      <c r="B4165" s="3" t="s">
        <v>856</v>
      </c>
      <c r="C4165" s="3">
        <v>8.049344978165939</v>
      </c>
    </row>
    <row r="4166" spans="1:3">
      <c r="A4166" s="22">
        <v>2011</v>
      </c>
      <c r="B4166" s="3" t="s">
        <v>857</v>
      </c>
      <c r="C4166" s="3">
        <v>10.752293577981652</v>
      </c>
    </row>
    <row r="4167" spans="1:3">
      <c r="A4167" s="22">
        <v>2011</v>
      </c>
      <c r="B4167" s="3" t="s">
        <v>858</v>
      </c>
      <c r="C4167" s="3">
        <v>8.2672811059907829</v>
      </c>
    </row>
    <row r="4168" spans="1:3">
      <c r="A4168" s="22">
        <v>2011</v>
      </c>
      <c r="B4168" s="3" t="s">
        <v>859</v>
      </c>
      <c r="C4168" s="3">
        <v>6.1621621621621623</v>
      </c>
    </row>
    <row r="4169" spans="1:3">
      <c r="A4169" s="22">
        <v>2011</v>
      </c>
      <c r="B4169" s="3" t="s">
        <v>860</v>
      </c>
      <c r="C4169" s="3">
        <v>10.638567569439635</v>
      </c>
    </row>
    <row r="4170" spans="1:3">
      <c r="A4170" s="22">
        <v>2011</v>
      </c>
      <c r="B4170" s="3" t="s">
        <v>861</v>
      </c>
      <c r="C4170" s="3">
        <v>5.2276176024279213</v>
      </c>
    </row>
    <row r="4171" spans="1:3">
      <c r="A4171" s="22">
        <v>2011</v>
      </c>
      <c r="B4171" s="3" t="s">
        <v>862</v>
      </c>
      <c r="C4171" s="3">
        <v>6.07</v>
      </c>
    </row>
    <row r="4172" spans="1:3">
      <c r="A4172" s="22">
        <v>2011</v>
      </c>
      <c r="B4172" s="3" t="s">
        <v>863</v>
      </c>
      <c r="C4172" s="3">
        <v>9.355711775043936</v>
      </c>
    </row>
    <row r="4173" spans="1:3">
      <c r="A4173" s="22">
        <v>2011</v>
      </c>
      <c r="B4173" s="3" t="s">
        <v>864</v>
      </c>
      <c r="C4173" s="3">
        <v>11.094332109964684</v>
      </c>
    </row>
    <row r="4174" spans="1:3">
      <c r="A4174" s="22">
        <v>2011</v>
      </c>
      <c r="B4174" s="3" t="s">
        <v>866</v>
      </c>
      <c r="C4174" s="3">
        <v>7.5634975711311592</v>
      </c>
    </row>
    <row r="4175" spans="1:3">
      <c r="A4175" s="22">
        <v>2011</v>
      </c>
      <c r="B4175" s="3" t="s">
        <v>867</v>
      </c>
      <c r="C4175" s="3">
        <v>5.463465553235908</v>
      </c>
    </row>
    <row r="4176" spans="1:3">
      <c r="A4176" s="22">
        <v>2011</v>
      </c>
      <c r="B4176" s="3" t="s">
        <v>868</v>
      </c>
      <c r="C4176" s="3">
        <v>11.631244109330821</v>
      </c>
    </row>
    <row r="4177" spans="1:3">
      <c r="A4177" s="22">
        <v>2011</v>
      </c>
      <c r="B4177" s="3" t="s">
        <v>869</v>
      </c>
      <c r="C4177" s="3">
        <v>6.1894977168949774</v>
      </c>
    </row>
    <row r="4178" spans="1:3">
      <c r="A4178" s="22">
        <v>2011</v>
      </c>
      <c r="B4178" s="3" t="s">
        <v>871</v>
      </c>
      <c r="C4178" s="3">
        <v>11.75</v>
      </c>
    </row>
    <row r="4179" spans="1:3">
      <c r="A4179" s="22">
        <v>2011</v>
      </c>
      <c r="B4179" s="3" t="s">
        <v>872</v>
      </c>
      <c r="C4179" s="3">
        <v>10.258584070796461</v>
      </c>
    </row>
    <row r="4180" spans="1:3">
      <c r="A4180" s="22">
        <v>2011</v>
      </c>
      <c r="B4180" s="3" t="s">
        <v>873</v>
      </c>
      <c r="C4180" s="3">
        <v>16.575539568345324</v>
      </c>
    </row>
    <row r="4181" spans="1:3">
      <c r="A4181" s="22">
        <v>2011</v>
      </c>
      <c r="B4181" s="3" t="s">
        <v>874</v>
      </c>
      <c r="C4181" s="3">
        <v>15.175879396984925</v>
      </c>
    </row>
    <row r="4182" spans="1:3">
      <c r="A4182" s="22">
        <v>2011</v>
      </c>
      <c r="B4182" s="3" t="s">
        <v>875</v>
      </c>
      <c r="C4182" s="3">
        <v>10.208300395256916</v>
      </c>
    </row>
    <row r="4183" spans="1:3">
      <c r="A4183" s="22">
        <v>2011</v>
      </c>
      <c r="B4183" s="3" t="s">
        <v>876</v>
      </c>
      <c r="C4183" s="3">
        <v>13.381954887218045</v>
      </c>
    </row>
    <row r="4184" spans="1:3">
      <c r="A4184" s="22">
        <v>2011</v>
      </c>
      <c r="B4184" s="3" t="s">
        <v>877</v>
      </c>
      <c r="C4184" s="3">
        <v>8.3446808510638295</v>
      </c>
    </row>
    <row r="4185" spans="1:3">
      <c r="A4185" s="22">
        <v>2011</v>
      </c>
      <c r="B4185" s="3" t="s">
        <v>878</v>
      </c>
      <c r="C4185" s="3">
        <v>10.580428954423592</v>
      </c>
    </row>
    <row r="4186" spans="1:3">
      <c r="A4186" s="22">
        <v>2011</v>
      </c>
      <c r="B4186" s="3" t="s">
        <v>879</v>
      </c>
      <c r="C4186" s="3">
        <v>10.352663519892111</v>
      </c>
    </row>
    <row r="4187" spans="1:3">
      <c r="A4187" s="22">
        <v>2011</v>
      </c>
      <c r="B4187" s="3" t="s">
        <v>880</v>
      </c>
      <c r="C4187" s="3">
        <v>11.859060402684564</v>
      </c>
    </row>
    <row r="4188" spans="1:3">
      <c r="A4188" s="22">
        <v>2011</v>
      </c>
      <c r="B4188" s="3" t="s">
        <v>1080</v>
      </c>
      <c r="C4188" s="3">
        <v>8.1692307692307686</v>
      </c>
    </row>
    <row r="4189" spans="1:3">
      <c r="A4189" s="22">
        <v>2011</v>
      </c>
      <c r="B4189" s="3" t="s">
        <v>881</v>
      </c>
      <c r="C4189" s="3">
        <v>5.4912935323383083</v>
      </c>
    </row>
    <row r="4190" spans="1:3">
      <c r="A4190" s="22">
        <v>2011</v>
      </c>
      <c r="B4190" s="3" t="s">
        <v>882</v>
      </c>
      <c r="C4190" s="3">
        <v>10.280135823429541</v>
      </c>
    </row>
    <row r="4191" spans="1:3">
      <c r="A4191" s="22">
        <v>2011</v>
      </c>
      <c r="B4191" s="3" t="s">
        <v>883</v>
      </c>
      <c r="C4191" s="3">
        <v>18.513633955019674</v>
      </c>
    </row>
    <row r="4192" spans="1:3">
      <c r="A4192" s="22">
        <v>2011</v>
      </c>
      <c r="B4192" s="3" t="s">
        <v>884</v>
      </c>
      <c r="C4192" s="3">
        <v>10.631205673758865</v>
      </c>
    </row>
    <row r="4193" spans="1:3">
      <c r="A4193" s="22">
        <v>2011</v>
      </c>
      <c r="B4193" s="3" t="s">
        <v>885</v>
      </c>
      <c r="C4193" s="3">
        <v>11.592418740589851</v>
      </c>
    </row>
    <row r="4194" spans="1:3">
      <c r="A4194" s="22">
        <v>2011</v>
      </c>
      <c r="B4194" s="3" t="s">
        <v>1051</v>
      </c>
      <c r="C4194" s="3">
        <v>10.702702702702704</v>
      </c>
    </row>
    <row r="4195" spans="1:3">
      <c r="A4195" s="22">
        <v>2011</v>
      </c>
      <c r="B4195" s="3" t="s">
        <v>1052</v>
      </c>
      <c r="C4195" s="3">
        <v>9.3429394812680115</v>
      </c>
    </row>
    <row r="4196" spans="1:3">
      <c r="A4196" s="22">
        <v>2011</v>
      </c>
      <c r="B4196" s="3" t="s">
        <v>886</v>
      </c>
      <c r="C4196" s="3">
        <v>11.449231160249079</v>
      </c>
    </row>
    <row r="4197" spans="1:3">
      <c r="A4197" s="22">
        <v>2011</v>
      </c>
      <c r="B4197" s="3" t="s">
        <v>887</v>
      </c>
      <c r="C4197" s="3">
        <v>9.9411764705882355</v>
      </c>
    </row>
    <row r="4198" spans="1:3">
      <c r="A4198" s="22">
        <v>2011</v>
      </c>
      <c r="B4198" s="3" t="s">
        <v>888</v>
      </c>
      <c r="C4198" s="3">
        <v>5.2593856655290105</v>
      </c>
    </row>
    <row r="4199" spans="1:3">
      <c r="A4199" s="22">
        <v>2011</v>
      </c>
      <c r="B4199" s="3" t="s">
        <v>889</v>
      </c>
      <c r="C4199" s="3">
        <v>8.9899244332493708</v>
      </c>
    </row>
    <row r="4200" spans="1:3">
      <c r="A4200" s="22">
        <v>2011</v>
      </c>
      <c r="B4200" s="3" t="s">
        <v>890</v>
      </c>
      <c r="C4200" s="3">
        <v>11.356164383561644</v>
      </c>
    </row>
    <row r="4201" spans="1:3">
      <c r="A4201" s="22">
        <v>2011</v>
      </c>
      <c r="B4201" s="3" t="s">
        <v>891</v>
      </c>
      <c r="C4201" s="3">
        <v>11.366713681241185</v>
      </c>
    </row>
    <row r="4202" spans="1:3">
      <c r="A4202" s="22">
        <v>2011</v>
      </c>
      <c r="B4202" s="3" t="s">
        <v>892</v>
      </c>
      <c r="C4202" s="3">
        <v>11.575744308231174</v>
      </c>
    </row>
    <row r="4203" spans="1:3">
      <c r="A4203" s="22">
        <v>2011</v>
      </c>
      <c r="B4203" s="3" t="s">
        <v>893</v>
      </c>
      <c r="C4203" s="3">
        <v>9.4861111111111107</v>
      </c>
    </row>
    <row r="4204" spans="1:3">
      <c r="A4204" s="22">
        <v>2011</v>
      </c>
      <c r="B4204" s="3" t="s">
        <v>894</v>
      </c>
      <c r="C4204" s="3">
        <v>10.441932413136602</v>
      </c>
    </row>
    <row r="4205" spans="1:3">
      <c r="A4205" s="22">
        <v>2011</v>
      </c>
      <c r="B4205" s="3" t="s">
        <v>895</v>
      </c>
      <c r="C4205" s="3">
        <v>9.573856975381009</v>
      </c>
    </row>
    <row r="4206" spans="1:3">
      <c r="A4206" s="22">
        <v>2011</v>
      </c>
      <c r="B4206" s="3" t="s">
        <v>896</v>
      </c>
      <c r="C4206" s="3">
        <v>10.117808219178082</v>
      </c>
    </row>
    <row r="4207" spans="1:3">
      <c r="A4207" s="22">
        <v>2011</v>
      </c>
      <c r="B4207" s="3" t="s">
        <v>897</v>
      </c>
      <c r="C4207" s="3">
        <v>9.450068399452805</v>
      </c>
    </row>
    <row r="4208" spans="1:3">
      <c r="A4208" s="22">
        <v>2011</v>
      </c>
      <c r="B4208" s="3" t="s">
        <v>1081</v>
      </c>
      <c r="C4208" s="3">
        <v>9.4950495049504955</v>
      </c>
    </row>
    <row r="4209" spans="1:3">
      <c r="A4209" s="22">
        <v>2011</v>
      </c>
      <c r="B4209" s="3" t="s">
        <v>898</v>
      </c>
      <c r="C4209" s="3">
        <v>6.7927927927927927</v>
      </c>
    </row>
    <row r="4210" spans="1:3">
      <c r="A4210" s="22">
        <v>2011</v>
      </c>
      <c r="B4210" s="3" t="s">
        <v>899</v>
      </c>
      <c r="C4210" s="3">
        <v>8.6314553990610321</v>
      </c>
    </row>
    <row r="4211" spans="1:3">
      <c r="A4211" s="22">
        <v>2011</v>
      </c>
      <c r="B4211" s="3" t="s">
        <v>1082</v>
      </c>
      <c r="C4211" s="3">
        <v>7.2508532423208187</v>
      </c>
    </row>
    <row r="4212" spans="1:3">
      <c r="A4212" s="22">
        <v>2011</v>
      </c>
      <c r="B4212" s="3" t="s">
        <v>900</v>
      </c>
      <c r="C4212" s="3">
        <v>8.548117154811715</v>
      </c>
    </row>
    <row r="4213" spans="1:3">
      <c r="A4213" s="22">
        <v>2011</v>
      </c>
      <c r="B4213" s="3" t="s">
        <v>901</v>
      </c>
      <c r="C4213" s="3">
        <v>10.236363636363636</v>
      </c>
    </row>
    <row r="4214" spans="1:3">
      <c r="A4214" s="22">
        <v>2011</v>
      </c>
      <c r="B4214" s="3" t="s">
        <v>1053</v>
      </c>
      <c r="C4214" s="3">
        <v>10.271223021582733</v>
      </c>
    </row>
    <row r="4215" spans="1:3">
      <c r="A4215" s="22">
        <v>2011</v>
      </c>
      <c r="B4215" s="3" t="s">
        <v>1054</v>
      </c>
      <c r="C4215" s="3">
        <v>6.0569105691056908</v>
      </c>
    </row>
    <row r="4216" spans="1:3">
      <c r="A4216" s="22">
        <v>2011</v>
      </c>
      <c r="B4216" s="3" t="s">
        <v>902</v>
      </c>
      <c r="C4216" s="3">
        <v>10.375344241049733</v>
      </c>
    </row>
    <row r="4217" spans="1:3">
      <c r="A4217" s="22">
        <v>2011</v>
      </c>
      <c r="B4217" s="3" t="s">
        <v>903</v>
      </c>
      <c r="C4217" s="3">
        <v>10.489302325581395</v>
      </c>
    </row>
    <row r="4218" spans="1:3">
      <c r="A4218" s="22">
        <v>2011</v>
      </c>
      <c r="B4218" s="3" t="s">
        <v>904</v>
      </c>
      <c r="C4218" s="3">
        <v>12.029723768511712</v>
      </c>
    </row>
    <row r="4219" spans="1:3">
      <c r="A4219" s="22">
        <v>2011</v>
      </c>
      <c r="B4219" s="3" t="s">
        <v>905</v>
      </c>
      <c r="C4219" s="3">
        <v>9.2572964669738855</v>
      </c>
    </row>
    <row r="4220" spans="1:3">
      <c r="A4220" s="22">
        <v>2011</v>
      </c>
      <c r="B4220" s="3" t="s">
        <v>906</v>
      </c>
      <c r="C4220" s="3">
        <v>8.9257918552036202</v>
      </c>
    </row>
    <row r="4221" spans="1:3">
      <c r="A4221" s="22">
        <v>2011</v>
      </c>
      <c r="B4221" s="3" t="s">
        <v>907</v>
      </c>
      <c r="C4221" s="3">
        <v>10.790816326530612</v>
      </c>
    </row>
    <row r="4222" spans="1:3">
      <c r="A4222" s="22">
        <v>2011</v>
      </c>
      <c r="B4222" s="3" t="s">
        <v>908</v>
      </c>
      <c r="C4222" s="3">
        <v>10.70951362907536</v>
      </c>
    </row>
    <row r="4223" spans="1:3">
      <c r="A4223" s="22">
        <v>2011</v>
      </c>
      <c r="B4223" s="3" t="s">
        <v>909</v>
      </c>
      <c r="C4223" s="3">
        <v>8.2990654205607477</v>
      </c>
    </row>
    <row r="4224" spans="1:3">
      <c r="A4224" s="22">
        <v>2011</v>
      </c>
      <c r="B4224" s="3" t="s">
        <v>1055</v>
      </c>
      <c r="C4224" s="3">
        <v>9.7321428571428577</v>
      </c>
    </row>
    <row r="4225" spans="1:3">
      <c r="A4225" s="22">
        <v>2011</v>
      </c>
      <c r="B4225" s="3" t="s">
        <v>911</v>
      </c>
      <c r="C4225" s="3">
        <v>10.129929431299294</v>
      </c>
    </row>
    <row r="4226" spans="1:3">
      <c r="A4226" s="22">
        <v>2011</v>
      </c>
      <c r="B4226" s="3" t="s">
        <v>912</v>
      </c>
      <c r="C4226" s="3">
        <v>4.2050545663411834</v>
      </c>
    </row>
    <row r="4227" spans="1:3">
      <c r="A4227" s="22">
        <v>2011</v>
      </c>
      <c r="B4227" s="3" t="s">
        <v>1083</v>
      </c>
      <c r="C4227" s="3">
        <v>4.5504587155963305</v>
      </c>
    </row>
    <row r="4228" spans="1:3">
      <c r="A4228" s="22">
        <v>2011</v>
      </c>
      <c r="B4228" s="3" t="s">
        <v>913</v>
      </c>
      <c r="C4228" s="3">
        <v>3.963265306122449</v>
      </c>
    </row>
    <row r="4229" spans="1:3">
      <c r="A4229" s="22">
        <v>2011</v>
      </c>
      <c r="B4229" s="3" t="s">
        <v>914</v>
      </c>
      <c r="C4229" s="3">
        <v>15.090163934426229</v>
      </c>
    </row>
    <row r="4230" spans="1:3">
      <c r="A4230" s="22">
        <v>2011</v>
      </c>
      <c r="B4230" s="3" t="s">
        <v>915</v>
      </c>
      <c r="C4230" s="3">
        <v>14.443996776792909</v>
      </c>
    </row>
    <row r="4231" spans="1:3">
      <c r="A4231" s="22">
        <v>2011</v>
      </c>
      <c r="B4231" s="3" t="s">
        <v>916</v>
      </c>
      <c r="C4231" s="3">
        <v>12.040485829959515</v>
      </c>
    </row>
    <row r="4232" spans="1:3">
      <c r="A4232" s="22">
        <v>2011</v>
      </c>
      <c r="B4232" s="3" t="s">
        <v>917</v>
      </c>
      <c r="C4232" s="3">
        <v>16.212865497076024</v>
      </c>
    </row>
    <row r="4233" spans="1:3">
      <c r="A4233" s="22">
        <v>2011</v>
      </c>
      <c r="B4233" s="3" t="s">
        <v>918</v>
      </c>
      <c r="C4233" s="3">
        <v>15.794117647058824</v>
      </c>
    </row>
    <row r="4234" spans="1:3">
      <c r="A4234" s="22">
        <v>2011</v>
      </c>
      <c r="B4234" s="3" t="s">
        <v>919</v>
      </c>
      <c r="C4234" s="3">
        <v>12.982608695652173</v>
      </c>
    </row>
    <row r="4235" spans="1:3">
      <c r="A4235" s="22">
        <v>2011</v>
      </c>
      <c r="B4235" s="3" t="s">
        <v>921</v>
      </c>
      <c r="C4235" s="3">
        <v>20.879803395889187</v>
      </c>
    </row>
    <row r="4236" spans="1:3">
      <c r="A4236" s="22">
        <v>2011</v>
      </c>
      <c r="B4236" s="3" t="s">
        <v>922</v>
      </c>
      <c r="C4236" s="3">
        <v>14.792682926829269</v>
      </c>
    </row>
    <row r="4237" spans="1:3">
      <c r="A4237" s="22">
        <v>2011</v>
      </c>
      <c r="B4237" s="3" t="s">
        <v>923</v>
      </c>
      <c r="C4237" s="3">
        <v>16.690384615384616</v>
      </c>
    </row>
    <row r="4238" spans="1:3">
      <c r="A4238" s="22">
        <v>2011</v>
      </c>
      <c r="B4238" s="3" t="s">
        <v>924</v>
      </c>
      <c r="C4238" s="3">
        <v>16.890410958904109</v>
      </c>
    </row>
    <row r="4239" spans="1:3">
      <c r="A4239" s="22">
        <v>2011</v>
      </c>
      <c r="B4239" s="3" t="s">
        <v>1084</v>
      </c>
      <c r="C4239" s="3">
        <v>14.865384615384615</v>
      </c>
    </row>
    <row r="4240" spans="1:3">
      <c r="A4240" s="22">
        <v>2011</v>
      </c>
      <c r="B4240" s="3" t="s">
        <v>926</v>
      </c>
      <c r="C4240" s="3">
        <v>15.882747068676716</v>
      </c>
    </row>
    <row r="4241" spans="1:3">
      <c r="A4241" s="22">
        <v>2011</v>
      </c>
      <c r="B4241" s="3" t="s">
        <v>927</v>
      </c>
      <c r="C4241" s="3">
        <v>13.666666666666666</v>
      </c>
    </row>
    <row r="4242" spans="1:3">
      <c r="A4242" s="22">
        <v>2011</v>
      </c>
      <c r="B4242" s="3" t="s">
        <v>928</v>
      </c>
      <c r="C4242" s="3">
        <v>11.828451882845188</v>
      </c>
    </row>
    <row r="4243" spans="1:3">
      <c r="A4243" s="22">
        <v>2011</v>
      </c>
      <c r="B4243" s="3" t="s">
        <v>929</v>
      </c>
      <c r="C4243" s="3">
        <v>14.055776892430279</v>
      </c>
    </row>
    <row r="4244" spans="1:3">
      <c r="A4244" s="22">
        <v>2011</v>
      </c>
      <c r="B4244" s="3" t="s">
        <v>930</v>
      </c>
      <c r="C4244" s="3">
        <v>13.928651059085842</v>
      </c>
    </row>
    <row r="4245" spans="1:3">
      <c r="A4245" s="22">
        <v>2011</v>
      </c>
      <c r="B4245" s="3" t="s">
        <v>931</v>
      </c>
      <c r="C4245" s="3">
        <v>15.708661417322835</v>
      </c>
    </row>
    <row r="4246" spans="1:3">
      <c r="A4246" s="22">
        <v>2011</v>
      </c>
      <c r="B4246" s="3" t="s">
        <v>932</v>
      </c>
      <c r="C4246" s="3">
        <v>15.768323773103887</v>
      </c>
    </row>
    <row r="4247" spans="1:3">
      <c r="A4247" s="22">
        <v>2011</v>
      </c>
      <c r="B4247" s="3" t="s">
        <v>933</v>
      </c>
      <c r="C4247" s="3">
        <v>12.206414473684211</v>
      </c>
    </row>
    <row r="4248" spans="1:3">
      <c r="A4248" s="22">
        <v>2011</v>
      </c>
      <c r="B4248" s="3" t="s">
        <v>934</v>
      </c>
      <c r="C4248" s="3">
        <v>15.802905874921036</v>
      </c>
    </row>
    <row r="4249" spans="1:3">
      <c r="A4249" s="22">
        <v>2011</v>
      </c>
      <c r="B4249" s="3" t="s">
        <v>935</v>
      </c>
      <c r="C4249" s="3">
        <v>14.661957618567104</v>
      </c>
    </row>
    <row r="4250" spans="1:3">
      <c r="A4250" s="22">
        <v>2011</v>
      </c>
      <c r="B4250" s="3" t="s">
        <v>936</v>
      </c>
      <c r="C4250" s="3">
        <v>19.191489361702128</v>
      </c>
    </row>
    <row r="4251" spans="1:3">
      <c r="A4251" s="22">
        <v>2011</v>
      </c>
      <c r="B4251" s="3" t="s">
        <v>1085</v>
      </c>
      <c r="C4251" s="3">
        <v>11.327485380116959</v>
      </c>
    </row>
    <row r="4252" spans="1:3">
      <c r="A4252" s="22">
        <v>2011</v>
      </c>
      <c r="B4252" s="3" t="s">
        <v>937</v>
      </c>
      <c r="C4252" s="3">
        <v>8.1003460207612452</v>
      </c>
    </row>
    <row r="4253" spans="1:3">
      <c r="A4253" s="22">
        <v>2011</v>
      </c>
      <c r="B4253" s="3" t="s">
        <v>938</v>
      </c>
      <c r="C4253" s="3">
        <v>13.651906519065191</v>
      </c>
    </row>
    <row r="4254" spans="1:3">
      <c r="A4254" s="22">
        <v>2011</v>
      </c>
      <c r="B4254" s="3" t="s">
        <v>939</v>
      </c>
      <c r="C4254" s="3">
        <v>6.7518518518518515</v>
      </c>
    </row>
    <row r="4255" spans="1:3">
      <c r="A4255" s="22">
        <v>2011</v>
      </c>
      <c r="B4255" s="3" t="s">
        <v>940</v>
      </c>
      <c r="C4255" s="3">
        <v>17.747549019607842</v>
      </c>
    </row>
    <row r="4256" spans="1:3">
      <c r="A4256" s="22">
        <v>2011</v>
      </c>
      <c r="B4256" s="3" t="s">
        <v>941</v>
      </c>
      <c r="C4256" s="3">
        <v>11.265479670475685</v>
      </c>
    </row>
    <row r="4257" spans="1:3">
      <c r="A4257" s="22">
        <v>2011</v>
      </c>
      <c r="B4257" s="3" t="s">
        <v>942</v>
      </c>
      <c r="C4257" s="3">
        <v>16.586188992731049</v>
      </c>
    </row>
    <row r="4258" spans="1:3">
      <c r="A4258" s="22">
        <v>2011</v>
      </c>
      <c r="B4258" s="3" t="s">
        <v>943</v>
      </c>
      <c r="C4258" s="3">
        <v>18.031953110228777</v>
      </c>
    </row>
    <row r="4259" spans="1:3">
      <c r="A4259" s="22">
        <v>2011</v>
      </c>
      <c r="B4259" s="3" t="s">
        <v>944</v>
      </c>
      <c r="C4259" s="3">
        <v>14.813209494324045</v>
      </c>
    </row>
    <row r="4260" spans="1:3">
      <c r="A4260" s="22">
        <v>2011</v>
      </c>
      <c r="B4260" s="3" t="s">
        <v>945</v>
      </c>
      <c r="C4260" s="3">
        <v>9.8119658119658126</v>
      </c>
    </row>
    <row r="4261" spans="1:3">
      <c r="A4261" s="22">
        <v>2011</v>
      </c>
      <c r="B4261" s="3" t="s">
        <v>946</v>
      </c>
      <c r="C4261" s="3">
        <v>15.067632850241546</v>
      </c>
    </row>
    <row r="4262" spans="1:3">
      <c r="A4262" s="22">
        <v>2011</v>
      </c>
      <c r="B4262" s="3" t="s">
        <v>947</v>
      </c>
      <c r="C4262" s="3">
        <v>13.12</v>
      </c>
    </row>
    <row r="4263" spans="1:3">
      <c r="A4263" s="22">
        <v>2011</v>
      </c>
      <c r="B4263" s="3" t="s">
        <v>1086</v>
      </c>
      <c r="C4263" s="3">
        <v>9.1542857142857148</v>
      </c>
    </row>
    <row r="4264" spans="1:3">
      <c r="A4264" s="22">
        <v>2011</v>
      </c>
      <c r="B4264" s="3" t="s">
        <v>948</v>
      </c>
      <c r="C4264" s="3">
        <v>11.263665594855306</v>
      </c>
    </row>
    <row r="4265" spans="1:3">
      <c r="A4265" s="22">
        <v>2011</v>
      </c>
      <c r="B4265" s="3" t="s">
        <v>949</v>
      </c>
      <c r="C4265" s="3">
        <v>10.230149597238205</v>
      </c>
    </row>
    <row r="4266" spans="1:3">
      <c r="A4266" s="22">
        <v>2011</v>
      </c>
      <c r="B4266" s="3" t="s">
        <v>950</v>
      </c>
      <c r="C4266" s="3">
        <v>18.15724751439037</v>
      </c>
    </row>
    <row r="4267" spans="1:3">
      <c r="A4267" s="22">
        <v>2011</v>
      </c>
      <c r="B4267" s="3" t="s">
        <v>951</v>
      </c>
      <c r="C4267" s="3">
        <v>10.522935779816514</v>
      </c>
    </row>
    <row r="4268" spans="1:3">
      <c r="A4268" s="22">
        <v>2011</v>
      </c>
      <c r="B4268" s="3" t="s">
        <v>952</v>
      </c>
      <c r="C4268" s="3">
        <v>18.982244318181817</v>
      </c>
    </row>
    <row r="4269" spans="1:3">
      <c r="A4269" s="22">
        <v>2011</v>
      </c>
      <c r="B4269" s="3" t="s">
        <v>953</v>
      </c>
      <c r="C4269" s="3">
        <v>13.386595174262734</v>
      </c>
    </row>
    <row r="4270" spans="1:3">
      <c r="A4270" s="22">
        <v>2011</v>
      </c>
      <c r="B4270" s="3" t="s">
        <v>954</v>
      </c>
      <c r="C4270" s="3">
        <v>13.06938775510204</v>
      </c>
    </row>
    <row r="4271" spans="1:3">
      <c r="A4271" s="22">
        <v>2011</v>
      </c>
      <c r="B4271" s="3" t="s">
        <v>1087</v>
      </c>
      <c r="C4271" s="3">
        <v>19.287425149700599</v>
      </c>
    </row>
    <row r="4272" spans="1:3">
      <c r="A4272" s="22">
        <v>2011</v>
      </c>
      <c r="B4272" s="3" t="s">
        <v>955</v>
      </c>
      <c r="C4272" s="3">
        <v>18.053832116788321</v>
      </c>
    </row>
    <row r="4273" spans="1:3">
      <c r="A4273" s="22">
        <v>2011</v>
      </c>
      <c r="B4273" s="3" t="s">
        <v>956</v>
      </c>
      <c r="C4273" s="3">
        <v>20.893557422969188</v>
      </c>
    </row>
    <row r="4274" spans="1:3">
      <c r="A4274" s="22">
        <v>2011</v>
      </c>
      <c r="B4274" s="3" t="s">
        <v>1088</v>
      </c>
      <c r="C4274" s="3">
        <v>14.890909090909091</v>
      </c>
    </row>
    <row r="4275" spans="1:3">
      <c r="A4275" s="22">
        <v>2011</v>
      </c>
      <c r="B4275" s="3" t="s">
        <v>957</v>
      </c>
      <c r="C4275" s="3">
        <v>14.836550836550837</v>
      </c>
    </row>
    <row r="4276" spans="1:3">
      <c r="A4276" s="22">
        <v>2011</v>
      </c>
      <c r="B4276" s="3" t="s">
        <v>1089</v>
      </c>
      <c r="C4276" s="3">
        <v>15.768768768768769</v>
      </c>
    </row>
    <row r="4277" spans="1:3">
      <c r="A4277" s="22">
        <v>2011</v>
      </c>
      <c r="B4277" s="3" t="s">
        <v>1090</v>
      </c>
      <c r="C4277" s="3">
        <v>13.57679180887372</v>
      </c>
    </row>
    <row r="4278" spans="1:3">
      <c r="A4278" s="22">
        <v>2011</v>
      </c>
      <c r="B4278" s="3" t="s">
        <v>1091</v>
      </c>
      <c r="C4278" s="3">
        <v>10.96987951807229</v>
      </c>
    </row>
    <row r="4279" spans="1:3">
      <c r="A4279" s="22">
        <v>2011</v>
      </c>
      <c r="B4279" s="3" t="s">
        <v>958</v>
      </c>
      <c r="C4279" s="3">
        <v>19.329545454545453</v>
      </c>
    </row>
    <row r="4280" spans="1:3">
      <c r="A4280" s="22">
        <v>2011</v>
      </c>
      <c r="B4280" s="3" t="s">
        <v>959</v>
      </c>
      <c r="C4280" s="3">
        <v>19.390320412278736</v>
      </c>
    </row>
    <row r="4281" spans="1:3">
      <c r="A4281" s="22">
        <v>2011</v>
      </c>
      <c r="B4281" s="3" t="s">
        <v>1092</v>
      </c>
      <c r="C4281" s="3">
        <v>13.138888888888889</v>
      </c>
    </row>
    <row r="4282" spans="1:3">
      <c r="A4282" s="22">
        <v>2011</v>
      </c>
      <c r="B4282" s="3" t="s">
        <v>1093</v>
      </c>
      <c r="C4282" s="3">
        <v>11.344398340248963</v>
      </c>
    </row>
    <row r="4283" spans="1:3">
      <c r="A4283" s="22">
        <v>2011</v>
      </c>
      <c r="B4283" s="3" t="s">
        <v>1094</v>
      </c>
      <c r="C4283" s="3">
        <v>13.571428571428571</v>
      </c>
    </row>
    <row r="4284" spans="1:3">
      <c r="A4284" s="22">
        <v>2011</v>
      </c>
      <c r="B4284" s="3" t="s">
        <v>1095</v>
      </c>
      <c r="C4284" s="3">
        <v>12.86214442013129</v>
      </c>
    </row>
    <row r="4285" spans="1:3">
      <c r="A4285" s="22">
        <v>2011</v>
      </c>
      <c r="B4285" s="3" t="s">
        <v>1056</v>
      </c>
      <c r="C4285" s="3">
        <v>13.0109409190372</v>
      </c>
    </row>
    <row r="4286" spans="1:3">
      <c r="A4286" s="22">
        <v>2011</v>
      </c>
      <c r="B4286" s="3" t="s">
        <v>960</v>
      </c>
      <c r="C4286" s="3">
        <v>17.084165477888732</v>
      </c>
    </row>
    <row r="4287" spans="1:3">
      <c r="A4287" s="22">
        <v>2011</v>
      </c>
      <c r="B4287" s="3" t="s">
        <v>961</v>
      </c>
      <c r="C4287" s="3">
        <v>13.174358974358974</v>
      </c>
    </row>
    <row r="4288" spans="1:3">
      <c r="A4288" s="22">
        <v>2011</v>
      </c>
      <c r="B4288" s="3" t="s">
        <v>962</v>
      </c>
      <c r="C4288" s="3">
        <v>22.938912133891215</v>
      </c>
    </row>
    <row r="4289" spans="1:3">
      <c r="A4289" s="22">
        <v>2011</v>
      </c>
      <c r="B4289" s="3" t="s">
        <v>963</v>
      </c>
      <c r="C4289" s="3">
        <v>7.4440154440154442</v>
      </c>
    </row>
    <row r="4290" spans="1:3">
      <c r="A4290" s="22">
        <v>2011</v>
      </c>
      <c r="B4290" s="3" t="s">
        <v>964</v>
      </c>
      <c r="C4290" s="3">
        <v>13.053221288515406</v>
      </c>
    </row>
    <row r="4291" spans="1:3">
      <c r="A4291" s="22">
        <v>2011</v>
      </c>
      <c r="B4291" s="3" t="s">
        <v>965</v>
      </c>
      <c r="C4291" s="3">
        <v>17.69694533762058</v>
      </c>
    </row>
    <row r="4292" spans="1:3">
      <c r="A4292" s="22">
        <v>2011</v>
      </c>
      <c r="B4292" s="3" t="s">
        <v>966</v>
      </c>
      <c r="C4292" s="3">
        <v>14.760147601476016</v>
      </c>
    </row>
    <row r="4293" spans="1:3">
      <c r="A4293" s="22">
        <v>2011</v>
      </c>
      <c r="B4293" s="3" t="s">
        <v>967</v>
      </c>
      <c r="C4293" s="3">
        <v>15.027865404837014</v>
      </c>
    </row>
    <row r="4294" spans="1:3">
      <c r="A4294" s="22">
        <v>2011</v>
      </c>
      <c r="B4294" s="3" t="s">
        <v>968</v>
      </c>
      <c r="C4294" s="3">
        <v>8.6038338658146962</v>
      </c>
    </row>
    <row r="4295" spans="1:3">
      <c r="A4295" s="22">
        <v>2011</v>
      </c>
      <c r="B4295" s="3" t="s">
        <v>969</v>
      </c>
      <c r="C4295" s="3">
        <v>15.08342989571263</v>
      </c>
    </row>
    <row r="4296" spans="1:3">
      <c r="A4296" s="22">
        <v>2011</v>
      </c>
      <c r="B4296" s="3" t="s">
        <v>970</v>
      </c>
      <c r="C4296" s="3">
        <v>15.611111111111111</v>
      </c>
    </row>
    <row r="4297" spans="1:3">
      <c r="A4297" s="22">
        <v>2011</v>
      </c>
      <c r="B4297" s="3" t="s">
        <v>971</v>
      </c>
      <c r="C4297" s="3">
        <v>16.843398157625384</v>
      </c>
    </row>
    <row r="4298" spans="1:3">
      <c r="A4298" s="22">
        <v>2011</v>
      </c>
      <c r="B4298" s="3" t="s">
        <v>1057</v>
      </c>
      <c r="C4298" s="3">
        <v>3.8374999999999999</v>
      </c>
    </row>
    <row r="4299" spans="1:3">
      <c r="A4299" s="22">
        <v>2011</v>
      </c>
      <c r="B4299" s="3" t="s">
        <v>972</v>
      </c>
      <c r="C4299" s="3">
        <v>13.533783783783784</v>
      </c>
    </row>
    <row r="4300" spans="1:3">
      <c r="A4300" s="22">
        <v>2011</v>
      </c>
      <c r="B4300" s="3" t="s">
        <v>973</v>
      </c>
      <c r="C4300" s="3">
        <v>15.192073170731707</v>
      </c>
    </row>
    <row r="4301" spans="1:3">
      <c r="A4301" s="22">
        <v>2011</v>
      </c>
      <c r="B4301" s="3" t="s">
        <v>974</v>
      </c>
      <c r="C4301" s="3">
        <v>13.210810810810811</v>
      </c>
    </row>
    <row r="4302" spans="1:3">
      <c r="A4302" s="22">
        <v>2011</v>
      </c>
      <c r="B4302" s="3" t="s">
        <v>975</v>
      </c>
      <c r="C4302" s="3">
        <v>9.6140845070422536</v>
      </c>
    </row>
    <row r="4303" spans="1:3">
      <c r="A4303" s="22">
        <v>2011</v>
      </c>
      <c r="B4303" s="3" t="s">
        <v>976</v>
      </c>
      <c r="C4303" s="3">
        <v>14.199105145413871</v>
      </c>
    </row>
    <row r="4304" spans="1:3">
      <c r="A4304" s="22">
        <v>2011</v>
      </c>
      <c r="B4304" s="3" t="s">
        <v>977</v>
      </c>
      <c r="C4304" s="3">
        <v>16.452702702702702</v>
      </c>
    </row>
    <row r="4305" spans="1:3">
      <c r="A4305" s="22">
        <v>2011</v>
      </c>
      <c r="B4305" s="3" t="s">
        <v>978</v>
      </c>
      <c r="C4305" s="3">
        <v>14.788461538461538</v>
      </c>
    </row>
    <row r="4306" spans="1:3">
      <c r="A4306" s="22">
        <v>2011</v>
      </c>
      <c r="B4306" s="3" t="s">
        <v>979</v>
      </c>
      <c r="C4306" s="3">
        <v>15.409656545545047</v>
      </c>
    </row>
    <row r="4307" spans="1:3">
      <c r="A4307" s="22">
        <v>2011</v>
      </c>
      <c r="B4307" s="3" t="s">
        <v>980</v>
      </c>
      <c r="C4307" s="3">
        <v>16.02232558139535</v>
      </c>
    </row>
    <row r="4308" spans="1:3">
      <c r="A4308" s="22">
        <v>2011</v>
      </c>
      <c r="B4308" s="3" t="s">
        <v>981</v>
      </c>
      <c r="C4308" s="3">
        <v>17.546617915904935</v>
      </c>
    </row>
    <row r="4309" spans="1:3">
      <c r="A4309" s="22">
        <v>2011</v>
      </c>
      <c r="B4309" s="3" t="s">
        <v>1096</v>
      </c>
      <c r="C4309" s="3">
        <v>13.872611464968152</v>
      </c>
    </row>
    <row r="4310" spans="1:3">
      <c r="A4310" s="22">
        <v>2011</v>
      </c>
      <c r="B4310" s="3" t="s">
        <v>1058</v>
      </c>
      <c r="C4310" s="3">
        <v>12.8671875</v>
      </c>
    </row>
    <row r="4311" spans="1:3">
      <c r="A4311" s="22">
        <v>2011</v>
      </c>
      <c r="B4311" s="3" t="s">
        <v>982</v>
      </c>
      <c r="C4311" s="3">
        <v>11.76608187134503</v>
      </c>
    </row>
    <row r="4312" spans="1:3">
      <c r="A4312" s="22">
        <v>2011</v>
      </c>
      <c r="B4312" s="3" t="s">
        <v>983</v>
      </c>
      <c r="C4312" s="3">
        <v>13.906077348066299</v>
      </c>
    </row>
    <row r="4313" spans="1:3">
      <c r="A4313" s="22">
        <v>2011</v>
      </c>
      <c r="B4313" s="3" t="s">
        <v>984</v>
      </c>
      <c r="C4313" s="3">
        <v>6.8051118210862622</v>
      </c>
    </row>
    <row r="4314" spans="1:3">
      <c r="A4314" s="22">
        <v>2011</v>
      </c>
      <c r="B4314" s="3" t="s">
        <v>985</v>
      </c>
      <c r="C4314" s="3">
        <v>10.619150080688541</v>
      </c>
    </row>
    <row r="4315" spans="1:3">
      <c r="A4315" s="22">
        <v>2011</v>
      </c>
      <c r="B4315" s="3" t="s">
        <v>986</v>
      </c>
      <c r="C4315" s="3">
        <v>11.662549257350712</v>
      </c>
    </row>
    <row r="4316" spans="1:3">
      <c r="A4316" s="22">
        <v>2011</v>
      </c>
      <c r="B4316" s="3" t="s">
        <v>987</v>
      </c>
      <c r="C4316" s="3">
        <v>10.561912894961571</v>
      </c>
    </row>
    <row r="4317" spans="1:3">
      <c r="A4317" s="22">
        <v>2011</v>
      </c>
      <c r="B4317" s="3" t="s">
        <v>988</v>
      </c>
      <c r="C4317" s="3">
        <v>10.719844357976653</v>
      </c>
    </row>
    <row r="4318" spans="1:3">
      <c r="A4318" s="22">
        <v>2011</v>
      </c>
      <c r="B4318" s="3" t="s">
        <v>989</v>
      </c>
      <c r="C4318" s="3">
        <v>15.868686868686869</v>
      </c>
    </row>
    <row r="4319" spans="1:3">
      <c r="A4319" s="22">
        <v>2011</v>
      </c>
      <c r="B4319" s="3" t="s">
        <v>990</v>
      </c>
      <c r="C4319" s="3">
        <v>8.2943925233644862</v>
      </c>
    </row>
    <row r="4320" spans="1:3">
      <c r="A4320" s="22">
        <v>2011</v>
      </c>
      <c r="B4320" s="3" t="s">
        <v>1097</v>
      </c>
      <c r="C4320" s="3">
        <v>11.61844331641286</v>
      </c>
    </row>
    <row r="4321" spans="1:3">
      <c r="A4321" s="22">
        <v>2011</v>
      </c>
      <c r="B4321" s="3" t="s">
        <v>991</v>
      </c>
      <c r="C4321" s="3">
        <v>7.9730392156862742</v>
      </c>
    </row>
    <row r="4322" spans="1:3">
      <c r="A4322" s="22">
        <v>2011</v>
      </c>
      <c r="B4322" s="3" t="s">
        <v>992</v>
      </c>
      <c r="C4322" s="3">
        <v>9.1500773594636406</v>
      </c>
    </row>
    <row r="4323" spans="1:3">
      <c r="A4323" s="22">
        <v>2011</v>
      </c>
      <c r="B4323" s="3" t="s">
        <v>993</v>
      </c>
      <c r="C4323" s="3">
        <v>13.981358347185942</v>
      </c>
    </row>
    <row r="4324" spans="1:3">
      <c r="A4324" s="22">
        <v>2011</v>
      </c>
      <c r="B4324" s="3" t="s">
        <v>994</v>
      </c>
      <c r="C4324" s="3">
        <v>7.2589498806682577</v>
      </c>
    </row>
    <row r="4325" spans="1:3">
      <c r="A4325" s="22">
        <v>2011</v>
      </c>
      <c r="B4325" s="3" t="s">
        <v>995</v>
      </c>
      <c r="C4325" s="3">
        <v>11.449604743083004</v>
      </c>
    </row>
    <row r="4326" spans="1:3">
      <c r="A4326" s="22">
        <v>2011</v>
      </c>
      <c r="B4326" s="3" t="s">
        <v>996</v>
      </c>
      <c r="C4326" s="3">
        <v>13.945898778359512</v>
      </c>
    </row>
    <row r="4327" spans="1:3">
      <c r="A4327" s="22">
        <v>2011</v>
      </c>
      <c r="B4327" s="3" t="s">
        <v>997</v>
      </c>
      <c r="C4327" s="3">
        <v>13.130555555555556</v>
      </c>
    </row>
    <row r="4328" spans="1:3">
      <c r="A4328" s="22">
        <v>2011</v>
      </c>
      <c r="B4328" s="3" t="s">
        <v>998</v>
      </c>
      <c r="C4328" s="3">
        <v>9.8084832904884323</v>
      </c>
    </row>
    <row r="4329" spans="1:3">
      <c r="A4329" s="22">
        <v>2011</v>
      </c>
      <c r="B4329" s="3" t="s">
        <v>999</v>
      </c>
      <c r="C4329" s="3">
        <v>13.72</v>
      </c>
    </row>
    <row r="4330" spans="1:3">
      <c r="A4330" s="22">
        <v>2011</v>
      </c>
      <c r="B4330" s="3" t="s">
        <v>1000</v>
      </c>
      <c r="C4330" s="3">
        <v>13.563719862227325</v>
      </c>
    </row>
    <row r="4331" spans="1:3">
      <c r="A4331" s="22">
        <v>2011</v>
      </c>
      <c r="B4331" s="3" t="s">
        <v>1001</v>
      </c>
      <c r="C4331" s="3">
        <v>11.783783783783784</v>
      </c>
    </row>
    <row r="4332" spans="1:3">
      <c r="A4332" s="22">
        <v>2011</v>
      </c>
      <c r="B4332" s="3" t="s">
        <v>1002</v>
      </c>
      <c r="C4332" s="3">
        <v>11.697841726618705</v>
      </c>
    </row>
    <row r="4333" spans="1:3">
      <c r="A4333" s="22">
        <v>2011</v>
      </c>
      <c r="B4333" s="3" t="s">
        <v>1003</v>
      </c>
      <c r="C4333" s="3">
        <v>12.043636363636363</v>
      </c>
    </row>
    <row r="4334" spans="1:3">
      <c r="A4334" s="22">
        <v>2011</v>
      </c>
      <c r="B4334" s="3" t="s">
        <v>1004</v>
      </c>
      <c r="C4334" s="3">
        <v>17.812661599937318</v>
      </c>
    </row>
    <row r="4335" spans="1:3">
      <c r="A4335" s="22">
        <v>2011</v>
      </c>
      <c r="B4335" s="3" t="s">
        <v>1005</v>
      </c>
      <c r="C4335" s="3">
        <v>16.834233526465677</v>
      </c>
    </row>
    <row r="4336" spans="1:3">
      <c r="A4336" s="22">
        <v>2011</v>
      </c>
      <c r="B4336" s="3" t="s">
        <v>1006</v>
      </c>
      <c r="C4336" s="3">
        <v>11.257521058965102</v>
      </c>
    </row>
    <row r="4337" spans="1:3">
      <c r="A4337" s="22">
        <v>2011</v>
      </c>
      <c r="B4337" s="3" t="s">
        <v>1007</v>
      </c>
      <c r="C4337" s="3">
        <v>7.7246963562753033</v>
      </c>
    </row>
    <row r="4338" spans="1:3">
      <c r="A4338" s="22">
        <v>2011</v>
      </c>
      <c r="B4338" s="3" t="s">
        <v>1008</v>
      </c>
      <c r="C4338" s="3">
        <v>9.7243589743589745</v>
      </c>
    </row>
    <row r="4339" spans="1:3">
      <c r="A4339" s="22">
        <v>2011</v>
      </c>
      <c r="B4339" s="3" t="s">
        <v>1009</v>
      </c>
      <c r="C4339" s="3">
        <v>12.733840304182509</v>
      </c>
    </row>
    <row r="4340" spans="1:3">
      <c r="A4340" s="22">
        <v>2011</v>
      </c>
      <c r="B4340" s="3" t="s">
        <v>1010</v>
      </c>
      <c r="C4340" s="3">
        <v>9.4032258064516121</v>
      </c>
    </row>
    <row r="4341" spans="1:3">
      <c r="A4341" s="22">
        <v>2011</v>
      </c>
      <c r="B4341" s="3" t="s">
        <v>1011</v>
      </c>
      <c r="C4341" s="3">
        <v>17.341954022988507</v>
      </c>
    </row>
    <row r="4342" spans="1:3">
      <c r="A4342" s="22">
        <v>2011</v>
      </c>
      <c r="B4342" s="3" t="s">
        <v>1012</v>
      </c>
      <c r="C4342" s="3">
        <v>17.768361581920903</v>
      </c>
    </row>
    <row r="4343" spans="1:3">
      <c r="A4343" s="22">
        <v>2011</v>
      </c>
      <c r="B4343" s="3" t="s">
        <v>1015</v>
      </c>
      <c r="C4343" s="3">
        <v>17.729591836734695</v>
      </c>
    </row>
    <row r="4344" spans="1:3">
      <c r="A4344" s="22">
        <v>2011</v>
      </c>
      <c r="B4344" s="3" t="s">
        <v>1016</v>
      </c>
      <c r="C4344" s="3">
        <v>20.769829612220917</v>
      </c>
    </row>
    <row r="4345" spans="1:3">
      <c r="A4345" s="22">
        <v>2011</v>
      </c>
      <c r="B4345" s="3" t="s">
        <v>1017</v>
      </c>
      <c r="C4345" s="3">
        <v>22.946258678323478</v>
      </c>
    </row>
    <row r="4346" spans="1:3">
      <c r="A4346" s="22">
        <v>2011</v>
      </c>
      <c r="B4346" s="3" t="s">
        <v>1018</v>
      </c>
      <c r="C4346" s="3">
        <v>17.356948228882835</v>
      </c>
    </row>
    <row r="4347" spans="1:3">
      <c r="A4347" s="22">
        <v>2011</v>
      </c>
      <c r="B4347" s="3" t="s">
        <v>1019</v>
      </c>
      <c r="C4347" s="3">
        <v>17.061349693251532</v>
      </c>
    </row>
    <row r="4348" spans="1:3">
      <c r="A4348" s="22">
        <v>2011</v>
      </c>
      <c r="B4348" s="3" t="s">
        <v>1020</v>
      </c>
      <c r="C4348" s="3">
        <v>16.759455370650528</v>
      </c>
    </row>
    <row r="4349" spans="1:3">
      <c r="A4349" s="22">
        <v>2011</v>
      </c>
      <c r="B4349" s="3" t="s">
        <v>1021</v>
      </c>
      <c r="C4349" s="3">
        <v>13.175105485232068</v>
      </c>
    </row>
    <row r="4350" spans="1:3">
      <c r="A4350" s="22">
        <v>2011</v>
      </c>
      <c r="B4350" s="3" t="s">
        <v>1022</v>
      </c>
      <c r="C4350" s="3">
        <v>19.163071297989031</v>
      </c>
    </row>
    <row r="4351" spans="1:3">
      <c r="A4351" s="22">
        <v>2011</v>
      </c>
      <c r="B4351" s="3" t="s">
        <v>1023</v>
      </c>
      <c r="C4351" s="3">
        <v>14.134907251264755</v>
      </c>
    </row>
    <row r="4352" spans="1:3">
      <c r="A4352" s="22">
        <v>2011</v>
      </c>
      <c r="B4352" s="3" t="s">
        <v>1098</v>
      </c>
      <c r="C4352" s="3">
        <v>18.167938931297709</v>
      </c>
    </row>
    <row r="4353" spans="1:3">
      <c r="A4353" s="22">
        <v>2011</v>
      </c>
      <c r="B4353" s="3" t="s">
        <v>1099</v>
      </c>
      <c r="C4353" s="3">
        <v>15.894117647058824</v>
      </c>
    </row>
    <row r="4354" spans="1:3">
      <c r="A4354" s="22">
        <v>2011</v>
      </c>
      <c r="B4354" s="3" t="s">
        <v>1024</v>
      </c>
      <c r="C4354" s="3">
        <v>12.755555555555556</v>
      </c>
    </row>
    <row r="4355" spans="1:3">
      <c r="A4355" s="22">
        <v>2011</v>
      </c>
      <c r="B4355" s="3" t="s">
        <v>1025</v>
      </c>
      <c r="C4355" s="3">
        <v>18.221382697393274</v>
      </c>
    </row>
    <row r="4356" spans="1:3">
      <c r="A4356" s="22">
        <v>2011</v>
      </c>
      <c r="B4356" s="3" t="s">
        <v>1026</v>
      </c>
      <c r="C4356" s="3">
        <v>25.018748197288723</v>
      </c>
    </row>
    <row r="4357" spans="1:3">
      <c r="A4357" s="22">
        <v>2011</v>
      </c>
      <c r="B4357" s="3" t="s">
        <v>1027</v>
      </c>
      <c r="C4357" s="3">
        <v>21.118143459915611</v>
      </c>
    </row>
    <row r="4358" spans="1:3">
      <c r="A4358" s="22">
        <v>2011</v>
      </c>
      <c r="B4358" s="3" t="s">
        <v>1100</v>
      </c>
      <c r="C4358" s="3">
        <v>16.5982905982906</v>
      </c>
    </row>
    <row r="4359" spans="1:3">
      <c r="A4359" s="22">
        <v>2011</v>
      </c>
      <c r="B4359" s="3" t="s">
        <v>1059</v>
      </c>
      <c r="C4359" s="3">
        <v>17.993421052631579</v>
      </c>
    </row>
    <row r="4360" spans="1:3">
      <c r="A4360" s="22">
        <v>2011</v>
      </c>
      <c r="B4360" s="3" t="s">
        <v>1028</v>
      </c>
      <c r="C4360" s="3">
        <v>17.285714285714285</v>
      </c>
    </row>
    <row r="4361" spans="1:3">
      <c r="A4361" s="22">
        <v>2011</v>
      </c>
      <c r="B4361" s="3" t="s">
        <v>1029</v>
      </c>
      <c r="C4361" s="3">
        <v>22.14187530682376</v>
      </c>
    </row>
    <row r="4362" spans="1:3">
      <c r="A4362" s="22">
        <v>2011</v>
      </c>
      <c r="B4362" s="3" t="s">
        <v>1030</v>
      </c>
      <c r="C4362" s="3">
        <v>24.751479289940828</v>
      </c>
    </row>
    <row r="4363" spans="1:3">
      <c r="A4363" s="22">
        <v>2012</v>
      </c>
      <c r="B4363" s="3" t="s">
        <v>363</v>
      </c>
      <c r="C4363" s="3">
        <v>10.427603203943315</v>
      </c>
    </row>
    <row r="4364" spans="1:3">
      <c r="A4364" s="22">
        <v>2012</v>
      </c>
      <c r="B4364" s="3" t="s">
        <v>364</v>
      </c>
      <c r="C4364" s="3">
        <v>7.1441937259218493</v>
      </c>
    </row>
    <row r="4365" spans="1:3">
      <c r="A4365" s="22">
        <v>2012</v>
      </c>
      <c r="B4365" s="3" t="s">
        <v>366</v>
      </c>
      <c r="C4365" s="3">
        <v>15.544117647058824</v>
      </c>
    </row>
    <row r="4366" spans="1:3">
      <c r="A4366" s="22">
        <v>2012</v>
      </c>
      <c r="B4366" s="3" t="s">
        <v>367</v>
      </c>
      <c r="C4366" s="3">
        <v>20.813186813186814</v>
      </c>
    </row>
    <row r="4367" spans="1:3">
      <c r="A4367" s="22">
        <v>2012</v>
      </c>
      <c r="B4367" s="3" t="s">
        <v>368</v>
      </c>
      <c r="C4367" s="3">
        <v>20.030953885028428</v>
      </c>
    </row>
    <row r="4368" spans="1:3">
      <c r="A4368" s="22">
        <v>2012</v>
      </c>
      <c r="B4368" s="3" t="s">
        <v>369</v>
      </c>
      <c r="C4368" s="3">
        <v>19.281573498964804</v>
      </c>
    </row>
    <row r="4369" spans="1:3">
      <c r="A4369" s="22">
        <v>2012</v>
      </c>
      <c r="B4369" s="3" t="s">
        <v>370</v>
      </c>
      <c r="C4369" s="3">
        <v>18.674545074252247</v>
      </c>
    </row>
    <row r="4370" spans="1:3">
      <c r="A4370" s="22">
        <v>2012</v>
      </c>
      <c r="B4370" s="3" t="s">
        <v>371</v>
      </c>
      <c r="C4370" s="3">
        <v>9.8217694093371168</v>
      </c>
    </row>
    <row r="4371" spans="1:3">
      <c r="A4371" s="22">
        <v>2012</v>
      </c>
      <c r="B4371" s="3" t="s">
        <v>1031</v>
      </c>
      <c r="C4371" s="3">
        <v>7.3519313304721026</v>
      </c>
    </row>
    <row r="4372" spans="1:3">
      <c r="A4372" s="22">
        <v>2012</v>
      </c>
      <c r="B4372" s="3" t="s">
        <v>372</v>
      </c>
      <c r="C4372" s="3">
        <v>7.1372549019607847</v>
      </c>
    </row>
    <row r="4373" spans="1:3">
      <c r="A4373" s="22">
        <v>2012</v>
      </c>
      <c r="B4373" s="3" t="s">
        <v>373</v>
      </c>
      <c r="C4373" s="3">
        <v>9.816326530612244</v>
      </c>
    </row>
    <row r="4374" spans="1:3">
      <c r="A4374" s="22">
        <v>2012</v>
      </c>
      <c r="B4374" s="3" t="s">
        <v>374</v>
      </c>
      <c r="C4374" s="3">
        <v>8.5208333333333339</v>
      </c>
    </row>
    <row r="4375" spans="1:3">
      <c r="A4375" s="22">
        <v>2012</v>
      </c>
      <c r="B4375" s="3" t="s">
        <v>375</v>
      </c>
      <c r="C4375" s="3">
        <v>10.030265596046943</v>
      </c>
    </row>
    <row r="4376" spans="1:3">
      <c r="A4376" s="22">
        <v>2012</v>
      </c>
      <c r="B4376" s="3" t="s">
        <v>376</v>
      </c>
      <c r="C4376" s="3">
        <v>12.78888888888889</v>
      </c>
    </row>
    <row r="4377" spans="1:3">
      <c r="A4377" s="22">
        <v>2012</v>
      </c>
      <c r="B4377" s="3" t="s">
        <v>377</v>
      </c>
      <c r="C4377" s="3">
        <v>15.443365695792881</v>
      </c>
    </row>
    <row r="4378" spans="1:3">
      <c r="A4378" s="22">
        <v>2012</v>
      </c>
      <c r="B4378" s="3" t="s">
        <v>379</v>
      </c>
      <c r="C4378" s="3">
        <v>14.801116184677829</v>
      </c>
    </row>
    <row r="4379" spans="1:3">
      <c r="A4379" s="22">
        <v>2012</v>
      </c>
      <c r="B4379" s="3" t="s">
        <v>381</v>
      </c>
      <c r="C4379" s="3">
        <v>8.5732758620689662</v>
      </c>
    </row>
    <row r="4380" spans="1:3">
      <c r="A4380" s="22">
        <v>2012</v>
      </c>
      <c r="B4380" s="3" t="s">
        <v>383</v>
      </c>
      <c r="C4380" s="3">
        <v>10.886444286728176</v>
      </c>
    </row>
    <row r="4381" spans="1:3">
      <c r="A4381" s="22">
        <v>2012</v>
      </c>
      <c r="B4381" s="3" t="s">
        <v>1101</v>
      </c>
      <c r="C4381" s="3">
        <v>10.921443020903574</v>
      </c>
    </row>
    <row r="4382" spans="1:3">
      <c r="A4382" s="22">
        <v>2012</v>
      </c>
      <c r="B4382" s="3" t="s">
        <v>384</v>
      </c>
      <c r="C4382" s="3">
        <v>12.012343853943381</v>
      </c>
    </row>
    <row r="4383" spans="1:3">
      <c r="A4383" s="22">
        <v>2012</v>
      </c>
      <c r="B4383" s="3" t="s">
        <v>385</v>
      </c>
      <c r="C4383" s="3">
        <v>11.270236995998768</v>
      </c>
    </row>
    <row r="4384" spans="1:3">
      <c r="A4384" s="22">
        <v>2012</v>
      </c>
      <c r="B4384" s="3" t="s">
        <v>386</v>
      </c>
      <c r="C4384" s="3">
        <v>10.514018691588785</v>
      </c>
    </row>
    <row r="4385" spans="1:3">
      <c r="A4385" s="22">
        <v>2012</v>
      </c>
      <c r="B4385" s="3" t="s">
        <v>387</v>
      </c>
      <c r="C4385" s="3">
        <v>8.7450980392156854</v>
      </c>
    </row>
    <row r="4386" spans="1:3">
      <c r="A4386" s="22">
        <v>2012</v>
      </c>
      <c r="B4386" s="3" t="s">
        <v>388</v>
      </c>
      <c r="C4386" s="3">
        <v>9.2107023411371234</v>
      </c>
    </row>
    <row r="4387" spans="1:3">
      <c r="A4387" s="22">
        <v>2012</v>
      </c>
      <c r="B4387" s="3" t="s">
        <v>389</v>
      </c>
      <c r="C4387" s="3">
        <v>6.4960835509138377</v>
      </c>
    </row>
    <row r="4388" spans="1:3">
      <c r="A4388" s="22">
        <v>2012</v>
      </c>
      <c r="B4388" s="3" t="s">
        <v>390</v>
      </c>
      <c r="C4388" s="3">
        <v>11.185813044785093</v>
      </c>
    </row>
    <row r="4389" spans="1:3">
      <c r="A4389" s="22">
        <v>2012</v>
      </c>
      <c r="B4389" s="3" t="s">
        <v>391</v>
      </c>
      <c r="C4389" s="3">
        <v>11.919714942943484</v>
      </c>
    </row>
    <row r="4390" spans="1:3">
      <c r="A4390" s="22">
        <v>2012</v>
      </c>
      <c r="B4390" s="3" t="s">
        <v>392</v>
      </c>
      <c r="C4390" s="3">
        <v>11.048738959242311</v>
      </c>
    </row>
    <row r="4391" spans="1:3">
      <c r="A4391" s="22">
        <v>2012</v>
      </c>
      <c r="B4391" s="3" t="s">
        <v>393</v>
      </c>
      <c r="C4391" s="3">
        <v>12.86438679245283</v>
      </c>
    </row>
    <row r="4392" spans="1:3">
      <c r="A4392" s="22">
        <v>2012</v>
      </c>
      <c r="B4392" s="3" t="s">
        <v>1102</v>
      </c>
      <c r="C4392" s="3">
        <v>6.1640625</v>
      </c>
    </row>
    <row r="4393" spans="1:3">
      <c r="A4393" s="22">
        <v>2012</v>
      </c>
      <c r="B4393" s="3" t="s">
        <v>1060</v>
      </c>
      <c r="C4393" s="3">
        <v>8.6474358974358978</v>
      </c>
    </row>
    <row r="4394" spans="1:3">
      <c r="A4394" s="22">
        <v>2012</v>
      </c>
      <c r="B4394" s="3" t="s">
        <v>395</v>
      </c>
      <c r="C4394" s="3">
        <v>11.442550274223034</v>
      </c>
    </row>
    <row r="4395" spans="1:3">
      <c r="A4395" s="22">
        <v>2012</v>
      </c>
      <c r="B4395" s="3" t="s">
        <v>396</v>
      </c>
      <c r="C4395" s="3">
        <v>8.7227733934611056</v>
      </c>
    </row>
    <row r="4396" spans="1:3">
      <c r="A4396" s="22">
        <v>2012</v>
      </c>
      <c r="B4396" s="3" t="s">
        <v>397</v>
      </c>
      <c r="C4396" s="3">
        <v>6.4692307692307693</v>
      </c>
    </row>
    <row r="4397" spans="1:3">
      <c r="A4397" s="22">
        <v>2012</v>
      </c>
      <c r="B4397" s="3" t="s">
        <v>398</v>
      </c>
      <c r="C4397" s="3">
        <v>13.801973982676218</v>
      </c>
    </row>
    <row r="4398" spans="1:3">
      <c r="A4398" s="22">
        <v>2012</v>
      </c>
      <c r="B4398" s="3" t="s">
        <v>399</v>
      </c>
      <c r="C4398" s="3">
        <v>6.0280213495996948</v>
      </c>
    </row>
    <row r="4399" spans="1:3">
      <c r="A4399" s="22">
        <v>2012</v>
      </c>
      <c r="B4399" s="3" t="s">
        <v>400</v>
      </c>
      <c r="C4399" s="3">
        <v>9.1824685399069121</v>
      </c>
    </row>
    <row r="4400" spans="1:3">
      <c r="A4400" s="22">
        <v>2012</v>
      </c>
      <c r="B4400" s="3" t="s">
        <v>401</v>
      </c>
      <c r="C4400" s="3">
        <v>9.5367893853576682</v>
      </c>
    </row>
    <row r="4401" spans="1:3">
      <c r="A4401" s="22">
        <v>2012</v>
      </c>
      <c r="B4401" s="3" t="s">
        <v>402</v>
      </c>
      <c r="C4401" s="3">
        <v>12.376610046024966</v>
      </c>
    </row>
    <row r="4402" spans="1:3">
      <c r="A4402" s="22">
        <v>2012</v>
      </c>
      <c r="B4402" s="3" t="s">
        <v>403</v>
      </c>
      <c r="C4402" s="3">
        <v>13.267991489161611</v>
      </c>
    </row>
    <row r="4403" spans="1:3">
      <c r="A4403" s="22">
        <v>2012</v>
      </c>
      <c r="B4403" s="3" t="s">
        <v>404</v>
      </c>
      <c r="C4403" s="3">
        <v>8.1584260403790694</v>
      </c>
    </row>
    <row r="4404" spans="1:3">
      <c r="A4404" s="22">
        <v>2012</v>
      </c>
      <c r="B4404" s="3" t="s">
        <v>405</v>
      </c>
      <c r="C4404" s="3">
        <v>12.56209185312065</v>
      </c>
    </row>
    <row r="4405" spans="1:3">
      <c r="A4405" s="22">
        <v>2012</v>
      </c>
      <c r="B4405" s="3" t="s">
        <v>406</v>
      </c>
      <c r="C4405" s="3">
        <v>4.5779552715654956</v>
      </c>
    </row>
    <row r="4406" spans="1:3">
      <c r="A4406" s="22">
        <v>2012</v>
      </c>
      <c r="B4406" s="3" t="s">
        <v>407</v>
      </c>
      <c r="C4406" s="3">
        <v>10.254470426409904</v>
      </c>
    </row>
    <row r="4407" spans="1:3">
      <c r="A4407" s="22">
        <v>2012</v>
      </c>
      <c r="B4407" s="3" t="s">
        <v>408</v>
      </c>
      <c r="C4407" s="3">
        <v>10.530358353763496</v>
      </c>
    </row>
    <row r="4408" spans="1:3">
      <c r="A4408" s="22">
        <v>2012</v>
      </c>
      <c r="B4408" s="3" t="s">
        <v>409</v>
      </c>
      <c r="C4408" s="3">
        <v>9.7171265734552463</v>
      </c>
    </row>
    <row r="4409" spans="1:3">
      <c r="A4409" s="22">
        <v>2012</v>
      </c>
      <c r="B4409" s="3" t="s">
        <v>410</v>
      </c>
      <c r="C4409" s="3">
        <v>9.1907697727673074</v>
      </c>
    </row>
    <row r="4410" spans="1:3">
      <c r="A4410" s="22">
        <v>2012</v>
      </c>
      <c r="B4410" s="3" t="s">
        <v>411</v>
      </c>
      <c r="C4410" s="3">
        <v>12.68242336670451</v>
      </c>
    </row>
    <row r="4411" spans="1:3">
      <c r="A4411" s="22">
        <v>2012</v>
      </c>
      <c r="B4411" s="3" t="s">
        <v>1061</v>
      </c>
      <c r="C4411" s="3">
        <v>13.043912175648703</v>
      </c>
    </row>
    <row r="4412" spans="1:3">
      <c r="A4412" s="22">
        <v>2012</v>
      </c>
      <c r="B4412" s="3" t="s">
        <v>412</v>
      </c>
      <c r="C4412" s="3">
        <v>9.4198535394629772</v>
      </c>
    </row>
    <row r="4413" spans="1:3">
      <c r="A4413" s="22">
        <v>2012</v>
      </c>
      <c r="B4413" s="3" t="s">
        <v>1033</v>
      </c>
      <c r="C4413" s="3">
        <v>11.283481458780264</v>
      </c>
    </row>
    <row r="4414" spans="1:3">
      <c r="A4414" s="22">
        <v>2012</v>
      </c>
      <c r="B4414" s="3" t="s">
        <v>413</v>
      </c>
      <c r="C4414" s="3">
        <v>7.3962552541077571</v>
      </c>
    </row>
    <row r="4415" spans="1:3">
      <c r="A4415" s="22">
        <v>2012</v>
      </c>
      <c r="B4415" s="3" t="s">
        <v>414</v>
      </c>
      <c r="C4415" s="3">
        <v>10.138725297735899</v>
      </c>
    </row>
    <row r="4416" spans="1:3">
      <c r="A4416" s="22">
        <v>2012</v>
      </c>
      <c r="B4416" s="3" t="s">
        <v>415</v>
      </c>
      <c r="C4416" s="3">
        <v>8.5926737633061983</v>
      </c>
    </row>
    <row r="4417" spans="1:3">
      <c r="A4417" s="22">
        <v>2012</v>
      </c>
      <c r="B4417" s="3" t="s">
        <v>416</v>
      </c>
      <c r="C4417" s="3">
        <v>5.7426868905742143</v>
      </c>
    </row>
    <row r="4418" spans="1:3">
      <c r="A4418" s="22">
        <v>2012</v>
      </c>
      <c r="B4418" s="3" t="s">
        <v>418</v>
      </c>
      <c r="C4418" s="3">
        <v>8.5050675675675684</v>
      </c>
    </row>
    <row r="4419" spans="1:3">
      <c r="A4419" s="22">
        <v>2012</v>
      </c>
      <c r="B4419" s="3" t="s">
        <v>419</v>
      </c>
      <c r="C4419" s="3">
        <v>8.0881342227612691</v>
      </c>
    </row>
    <row r="4420" spans="1:3">
      <c r="A4420" s="22">
        <v>2012</v>
      </c>
      <c r="B4420" s="3" t="s">
        <v>1062</v>
      </c>
      <c r="C4420" s="3">
        <v>3.9068100358422937</v>
      </c>
    </row>
    <row r="4421" spans="1:3">
      <c r="A4421" s="22">
        <v>2012</v>
      </c>
      <c r="B4421" s="3" t="s">
        <v>420</v>
      </c>
      <c r="C4421" s="3">
        <v>6.7063008130081299</v>
      </c>
    </row>
    <row r="4422" spans="1:3">
      <c r="A4422" s="22">
        <v>2012</v>
      </c>
      <c r="B4422" s="3" t="s">
        <v>421</v>
      </c>
      <c r="C4422" s="3">
        <v>8.1085810162991372</v>
      </c>
    </row>
    <row r="4423" spans="1:3">
      <c r="A4423" s="22">
        <v>2012</v>
      </c>
      <c r="B4423" s="3" t="s">
        <v>423</v>
      </c>
      <c r="C4423" s="3">
        <v>10.735670500505561</v>
      </c>
    </row>
    <row r="4424" spans="1:3">
      <c r="A4424" s="22">
        <v>2012</v>
      </c>
      <c r="B4424" s="3" t="s">
        <v>424</v>
      </c>
      <c r="C4424" s="3">
        <v>4.7857142857142856</v>
      </c>
    </row>
    <row r="4425" spans="1:3">
      <c r="A4425" s="22">
        <v>2012</v>
      </c>
      <c r="B4425" s="3" t="s">
        <v>425</v>
      </c>
      <c r="C4425" s="3">
        <v>3.7258741258741259</v>
      </c>
    </row>
    <row r="4426" spans="1:3">
      <c r="A4426" s="22">
        <v>2012</v>
      </c>
      <c r="B4426" s="3" t="s">
        <v>427</v>
      </c>
      <c r="C4426" s="3">
        <v>3.3720930232558142</v>
      </c>
    </row>
    <row r="4427" spans="1:3">
      <c r="A4427" s="22">
        <v>2012</v>
      </c>
      <c r="B4427" s="3" t="s">
        <v>429</v>
      </c>
      <c r="C4427" s="3">
        <v>3.7690631808278865</v>
      </c>
    </row>
    <row r="4428" spans="1:3">
      <c r="A4428" s="22">
        <v>2012</v>
      </c>
      <c r="B4428" s="3" t="s">
        <v>430</v>
      </c>
      <c r="C4428" s="3">
        <v>6.2890995260663507</v>
      </c>
    </row>
    <row r="4429" spans="1:3">
      <c r="A4429" s="22">
        <v>2012</v>
      </c>
      <c r="B4429" s="3" t="s">
        <v>431</v>
      </c>
      <c r="C4429" s="3">
        <v>3.6474393530997307</v>
      </c>
    </row>
    <row r="4430" spans="1:3">
      <c r="A4430" s="22">
        <v>2012</v>
      </c>
      <c r="B4430" s="3" t="s">
        <v>1034</v>
      </c>
      <c r="C4430" s="3">
        <v>6.9279069767441861</v>
      </c>
    </row>
    <row r="4431" spans="1:3">
      <c r="A4431" s="22">
        <v>2012</v>
      </c>
      <c r="B4431" s="3" t="s">
        <v>432</v>
      </c>
      <c r="C4431" s="3">
        <v>7.1795117280995688</v>
      </c>
    </row>
    <row r="4432" spans="1:3">
      <c r="A4432" s="22">
        <v>2012</v>
      </c>
      <c r="B4432" s="3" t="s">
        <v>433</v>
      </c>
      <c r="C4432" s="3">
        <v>8.1977142857142855</v>
      </c>
    </row>
    <row r="4433" spans="1:3">
      <c r="A4433" s="22">
        <v>2012</v>
      </c>
      <c r="B4433" s="3" t="s">
        <v>434</v>
      </c>
      <c r="C4433" s="3">
        <v>6.1020179372197312</v>
      </c>
    </row>
    <row r="4434" spans="1:3">
      <c r="A4434" s="22">
        <v>2012</v>
      </c>
      <c r="B4434" s="3" t="s">
        <v>435</v>
      </c>
      <c r="C4434" s="3">
        <v>5.7959549411162312</v>
      </c>
    </row>
    <row r="4435" spans="1:3">
      <c r="A4435" s="22">
        <v>2012</v>
      </c>
      <c r="B4435" s="3" t="s">
        <v>436</v>
      </c>
      <c r="C4435" s="3">
        <v>4.8912231559290387</v>
      </c>
    </row>
    <row r="4436" spans="1:3">
      <c r="A4436" s="22">
        <v>2012</v>
      </c>
      <c r="B4436" s="3" t="s">
        <v>437</v>
      </c>
      <c r="C4436" s="3">
        <v>9.3686476144924065</v>
      </c>
    </row>
    <row r="4437" spans="1:3">
      <c r="A4437" s="22">
        <v>2012</v>
      </c>
      <c r="B4437" s="3" t="s">
        <v>438</v>
      </c>
      <c r="C4437" s="3">
        <v>9.4315199562602512</v>
      </c>
    </row>
    <row r="4438" spans="1:3">
      <c r="A4438" s="22">
        <v>2012</v>
      </c>
      <c r="B4438" s="3" t="s">
        <v>439</v>
      </c>
      <c r="C4438" s="3">
        <v>10.981362467866324</v>
      </c>
    </row>
    <row r="4439" spans="1:3">
      <c r="A4439" s="22">
        <v>2012</v>
      </c>
      <c r="B4439" s="3" t="s">
        <v>440</v>
      </c>
      <c r="C4439" s="3">
        <v>11.956480910090955</v>
      </c>
    </row>
    <row r="4440" spans="1:3">
      <c r="A4440" s="22">
        <v>2012</v>
      </c>
      <c r="B4440" s="3" t="s">
        <v>441</v>
      </c>
      <c r="C4440" s="3">
        <v>14.164259669124087</v>
      </c>
    </row>
    <row r="4441" spans="1:3">
      <c r="A4441" s="22">
        <v>2012</v>
      </c>
      <c r="B4441" s="3" t="s">
        <v>442</v>
      </c>
      <c r="C4441" s="3">
        <v>10.013284470911589</v>
      </c>
    </row>
    <row r="4442" spans="1:3">
      <c r="A4442" s="22">
        <v>2012</v>
      </c>
      <c r="B4442" s="3" t="s">
        <v>443</v>
      </c>
      <c r="C4442" s="3">
        <v>9.5598885793871862</v>
      </c>
    </row>
    <row r="4443" spans="1:3">
      <c r="A4443" s="22">
        <v>2012</v>
      </c>
      <c r="B4443" s="3" t="s">
        <v>444</v>
      </c>
      <c r="C4443" s="3">
        <v>10.24760326135651</v>
      </c>
    </row>
    <row r="4444" spans="1:3">
      <c r="A4444" s="22">
        <v>2012</v>
      </c>
      <c r="B4444" s="3" t="s">
        <v>445</v>
      </c>
      <c r="C4444" s="3">
        <v>10.885568471789055</v>
      </c>
    </row>
    <row r="4445" spans="1:3">
      <c r="A4445" s="22">
        <v>2012</v>
      </c>
      <c r="B4445" s="3" t="s">
        <v>446</v>
      </c>
      <c r="C4445" s="3">
        <v>12.791247499925371</v>
      </c>
    </row>
    <row r="4446" spans="1:3">
      <c r="A4446" s="22">
        <v>2012</v>
      </c>
      <c r="B4446" s="3" t="s">
        <v>447</v>
      </c>
      <c r="C4446" s="3">
        <v>10.898320472083523</v>
      </c>
    </row>
    <row r="4447" spans="1:3">
      <c r="A4447" s="22">
        <v>2012</v>
      </c>
      <c r="B4447" s="3" t="s">
        <v>448</v>
      </c>
      <c r="C4447" s="3">
        <v>10.296755918257233</v>
      </c>
    </row>
    <row r="4448" spans="1:3">
      <c r="A4448" s="22">
        <v>2012</v>
      </c>
      <c r="B4448" s="3" t="s">
        <v>1063</v>
      </c>
      <c r="C4448" s="3">
        <v>6.5490774907749074</v>
      </c>
    </row>
    <row r="4449" spans="1:3">
      <c r="A4449" s="22">
        <v>2012</v>
      </c>
      <c r="B4449" s="3" t="s">
        <v>449</v>
      </c>
      <c r="C4449" s="3">
        <v>7.9331418124836768</v>
      </c>
    </row>
    <row r="4450" spans="1:3">
      <c r="A4450" s="22">
        <v>2012</v>
      </c>
      <c r="B4450" s="3" t="s">
        <v>450</v>
      </c>
      <c r="C4450" s="3">
        <v>9.4309100283578235</v>
      </c>
    </row>
    <row r="4451" spans="1:3">
      <c r="A4451" s="22">
        <v>2012</v>
      </c>
      <c r="B4451" s="3" t="s">
        <v>452</v>
      </c>
      <c r="C4451" s="3">
        <v>15.769790321700704</v>
      </c>
    </row>
    <row r="4452" spans="1:3">
      <c r="A4452" s="22">
        <v>2012</v>
      </c>
      <c r="B4452" s="3" t="s">
        <v>453</v>
      </c>
      <c r="C4452" s="3">
        <v>9.3136954858454484</v>
      </c>
    </row>
    <row r="4453" spans="1:3">
      <c r="A4453" s="22">
        <v>2012</v>
      </c>
      <c r="B4453" s="3" t="s">
        <v>455</v>
      </c>
      <c r="C4453" s="3">
        <v>20.180931890759378</v>
      </c>
    </row>
    <row r="4454" spans="1:3">
      <c r="A4454" s="22">
        <v>2012</v>
      </c>
      <c r="B4454" s="3" t="s">
        <v>1064</v>
      </c>
      <c r="C4454" s="3">
        <v>11.132878362103574</v>
      </c>
    </row>
    <row r="4455" spans="1:3">
      <c r="A4455" s="22">
        <v>2012</v>
      </c>
      <c r="B4455" s="3" t="s">
        <v>457</v>
      </c>
      <c r="C4455" s="3">
        <v>8.5167724388032635</v>
      </c>
    </row>
    <row r="4456" spans="1:3">
      <c r="A4456" s="22">
        <v>2012</v>
      </c>
      <c r="B4456" s="3" t="s">
        <v>458</v>
      </c>
      <c r="C4456" s="3">
        <v>11.653420456060807</v>
      </c>
    </row>
    <row r="4457" spans="1:3">
      <c r="A4457" s="22">
        <v>2012</v>
      </c>
      <c r="B4457" s="3" t="s">
        <v>459</v>
      </c>
      <c r="C4457" s="3">
        <v>7.4656488549618318</v>
      </c>
    </row>
    <row r="4458" spans="1:3">
      <c r="A4458" s="22">
        <v>2012</v>
      </c>
      <c r="B4458" s="3" t="s">
        <v>460</v>
      </c>
      <c r="C4458" s="3">
        <v>9.3036622583926754</v>
      </c>
    </row>
    <row r="4459" spans="1:3">
      <c r="A4459" s="22">
        <v>2012</v>
      </c>
      <c r="B4459" s="3" t="s">
        <v>461</v>
      </c>
      <c r="C4459" s="3">
        <v>10.701140166067667</v>
      </c>
    </row>
    <row r="4460" spans="1:3">
      <c r="A4460" s="22">
        <v>2012</v>
      </c>
      <c r="B4460" s="3" t="s">
        <v>462</v>
      </c>
      <c r="C4460" s="3">
        <v>9.4168157423971373</v>
      </c>
    </row>
    <row r="4461" spans="1:3">
      <c r="A4461" s="22">
        <v>2012</v>
      </c>
      <c r="B4461" s="3" t="s">
        <v>463</v>
      </c>
      <c r="C4461" s="3">
        <v>11.607217484610606</v>
      </c>
    </row>
    <row r="4462" spans="1:3">
      <c r="A4462" s="22">
        <v>2012</v>
      </c>
      <c r="B4462" s="3" t="s">
        <v>464</v>
      </c>
      <c r="C4462" s="3">
        <v>10.890659992095904</v>
      </c>
    </row>
    <row r="4463" spans="1:3">
      <c r="A4463" s="22">
        <v>2012</v>
      </c>
      <c r="B4463" s="3" t="s">
        <v>465</v>
      </c>
      <c r="C4463" s="3">
        <v>7.2929632744603312</v>
      </c>
    </row>
    <row r="4464" spans="1:3">
      <c r="A4464" s="22">
        <v>2012</v>
      </c>
      <c r="B4464" s="3" t="s">
        <v>466</v>
      </c>
      <c r="C4464" s="3">
        <v>11.214464132386231</v>
      </c>
    </row>
    <row r="4465" spans="1:3">
      <c r="A4465" s="22">
        <v>2012</v>
      </c>
      <c r="B4465" s="3" t="s">
        <v>467</v>
      </c>
      <c r="C4465" s="3">
        <v>11.636396433541204</v>
      </c>
    </row>
    <row r="4466" spans="1:3">
      <c r="A4466" s="22">
        <v>2012</v>
      </c>
      <c r="B4466" s="3" t="s">
        <v>468</v>
      </c>
      <c r="C4466" s="3">
        <v>10.090653008962867</v>
      </c>
    </row>
    <row r="4467" spans="1:3">
      <c r="A4467" s="22">
        <v>2012</v>
      </c>
      <c r="B4467" s="3" t="s">
        <v>469</v>
      </c>
      <c r="C4467" s="3">
        <v>7.6389728096676741</v>
      </c>
    </row>
    <row r="4468" spans="1:3">
      <c r="A4468" s="22">
        <v>2012</v>
      </c>
      <c r="B4468" s="3" t="s">
        <v>470</v>
      </c>
      <c r="C4468" s="3">
        <v>10.708431464908148</v>
      </c>
    </row>
    <row r="4469" spans="1:3">
      <c r="A4469" s="22">
        <v>2012</v>
      </c>
      <c r="B4469" s="3" t="s">
        <v>471</v>
      </c>
      <c r="C4469" s="3">
        <v>13.593042536631586</v>
      </c>
    </row>
    <row r="4470" spans="1:3">
      <c r="A4470" s="22">
        <v>2012</v>
      </c>
      <c r="B4470" s="3" t="s">
        <v>472</v>
      </c>
      <c r="C4470" s="3">
        <v>10.194404443530138</v>
      </c>
    </row>
    <row r="4471" spans="1:3">
      <c r="A4471" s="22">
        <v>2012</v>
      </c>
      <c r="B4471" s="3" t="s">
        <v>473</v>
      </c>
      <c r="C4471" s="3">
        <v>5.2373540856031129</v>
      </c>
    </row>
    <row r="4472" spans="1:3">
      <c r="A4472" s="22">
        <v>2012</v>
      </c>
      <c r="B4472" s="3" t="s">
        <v>1036</v>
      </c>
      <c r="C4472" s="3">
        <v>10.972850678733032</v>
      </c>
    </row>
    <row r="4473" spans="1:3">
      <c r="A4473" s="22">
        <v>2012</v>
      </c>
      <c r="B4473" s="3" t="s">
        <v>475</v>
      </c>
      <c r="C4473" s="3">
        <v>13.71937512124428</v>
      </c>
    </row>
    <row r="4474" spans="1:3">
      <c r="A4474" s="22">
        <v>2012</v>
      </c>
      <c r="B4474" s="3" t="s">
        <v>476</v>
      </c>
      <c r="C4474" s="3">
        <v>9.331297709923664</v>
      </c>
    </row>
    <row r="4475" spans="1:3">
      <c r="A4475" s="22">
        <v>2012</v>
      </c>
      <c r="B4475" s="3" t="s">
        <v>477</v>
      </c>
      <c r="C4475" s="3">
        <v>10.692136084774122</v>
      </c>
    </row>
    <row r="4476" spans="1:3">
      <c r="A4476" s="22">
        <v>2012</v>
      </c>
      <c r="B4476" s="3" t="s">
        <v>478</v>
      </c>
      <c r="C4476" s="3">
        <v>6.333764553686934</v>
      </c>
    </row>
    <row r="4477" spans="1:3">
      <c r="A4477" s="22">
        <v>2012</v>
      </c>
      <c r="B4477" s="3" t="s">
        <v>479</v>
      </c>
      <c r="C4477" s="3">
        <v>6.8487765089722679</v>
      </c>
    </row>
    <row r="4478" spans="1:3">
      <c r="A4478" s="22">
        <v>2012</v>
      </c>
      <c r="B4478" s="3" t="s">
        <v>480</v>
      </c>
      <c r="C4478" s="3">
        <v>9.4044356547534971</v>
      </c>
    </row>
    <row r="4479" spans="1:3">
      <c r="A4479" s="22">
        <v>2012</v>
      </c>
      <c r="B4479" s="3" t="s">
        <v>483</v>
      </c>
      <c r="C4479" s="3">
        <v>14.234271603344201</v>
      </c>
    </row>
    <row r="4480" spans="1:3">
      <c r="A4480" s="22">
        <v>2012</v>
      </c>
      <c r="B4480" s="3" t="s">
        <v>484</v>
      </c>
      <c r="C4480" s="3">
        <v>11.581851179673322</v>
      </c>
    </row>
    <row r="4481" spans="1:3">
      <c r="A4481" s="22">
        <v>2012</v>
      </c>
      <c r="B4481" s="3" t="s">
        <v>485</v>
      </c>
      <c r="C4481" s="3">
        <v>10.286026200873362</v>
      </c>
    </row>
    <row r="4482" spans="1:3">
      <c r="A4482" s="22">
        <v>2012</v>
      </c>
      <c r="B4482" s="3" t="s">
        <v>486</v>
      </c>
      <c r="C4482" s="3">
        <v>10.341451414514145</v>
      </c>
    </row>
    <row r="4483" spans="1:3">
      <c r="A4483" s="22">
        <v>2012</v>
      </c>
      <c r="B4483" s="3" t="s">
        <v>488</v>
      </c>
      <c r="C4483" s="3">
        <v>7.317708333333333</v>
      </c>
    </row>
    <row r="4484" spans="1:3">
      <c r="A4484" s="22">
        <v>2012</v>
      </c>
      <c r="B4484" s="3" t="s">
        <v>489</v>
      </c>
      <c r="C4484" s="3">
        <v>5.1549395877754085</v>
      </c>
    </row>
    <row r="4485" spans="1:3">
      <c r="A4485" s="22">
        <v>2012</v>
      </c>
      <c r="B4485" s="3" t="s">
        <v>490</v>
      </c>
      <c r="C4485" s="3">
        <v>8.8718501898515711</v>
      </c>
    </row>
    <row r="4486" spans="1:3">
      <c r="A4486" s="22">
        <v>2012</v>
      </c>
      <c r="B4486" s="3" t="s">
        <v>491</v>
      </c>
      <c r="C4486" s="3">
        <v>11.391887204391031</v>
      </c>
    </row>
    <row r="4487" spans="1:3">
      <c r="A4487" s="22">
        <v>2012</v>
      </c>
      <c r="B4487" s="3" t="s">
        <v>1065</v>
      </c>
      <c r="C4487" s="3">
        <v>6.3254437869822482</v>
      </c>
    </row>
    <row r="4488" spans="1:3">
      <c r="A4488" s="22">
        <v>2012</v>
      </c>
      <c r="B4488" s="3" t="s">
        <v>1067</v>
      </c>
      <c r="C4488" s="3">
        <v>4.593388429752066</v>
      </c>
    </row>
    <row r="4489" spans="1:3">
      <c r="A4489" s="22">
        <v>2012</v>
      </c>
      <c r="B4489" s="3" t="s">
        <v>1068</v>
      </c>
      <c r="C4489" s="3">
        <v>4.8620689655172411</v>
      </c>
    </row>
    <row r="4490" spans="1:3">
      <c r="A4490" s="22">
        <v>2012</v>
      </c>
      <c r="B4490" s="3" t="s">
        <v>1103</v>
      </c>
      <c r="C4490" s="3">
        <v>5.5664335664335667</v>
      </c>
    </row>
    <row r="4491" spans="1:3">
      <c r="A4491" s="22">
        <v>2012</v>
      </c>
      <c r="B4491" s="3" t="s">
        <v>493</v>
      </c>
      <c r="C4491" s="3">
        <v>8.7897892753126605</v>
      </c>
    </row>
    <row r="4492" spans="1:3">
      <c r="A4492" s="22">
        <v>2012</v>
      </c>
      <c r="B4492" s="3" t="s">
        <v>494</v>
      </c>
      <c r="C4492" s="3">
        <v>8.5990913949759484</v>
      </c>
    </row>
    <row r="4493" spans="1:3">
      <c r="A4493" s="22">
        <v>2012</v>
      </c>
      <c r="B4493" s="3" t="s">
        <v>495</v>
      </c>
      <c r="C4493" s="3">
        <v>7.7424981245311324</v>
      </c>
    </row>
    <row r="4494" spans="1:3">
      <c r="A4494" s="22">
        <v>2012</v>
      </c>
      <c r="B4494" s="3" t="s">
        <v>496</v>
      </c>
      <c r="C4494" s="3">
        <v>2.7114731839782755</v>
      </c>
    </row>
    <row r="4495" spans="1:3">
      <c r="A4495" s="22">
        <v>2012</v>
      </c>
      <c r="B4495" s="3" t="s">
        <v>497</v>
      </c>
      <c r="C4495" s="3">
        <v>5.0927649354548183</v>
      </c>
    </row>
    <row r="4496" spans="1:3">
      <c r="A4496" s="22">
        <v>2012</v>
      </c>
      <c r="B4496" s="3" t="s">
        <v>498</v>
      </c>
      <c r="C4496" s="3">
        <v>2.7875494071146245</v>
      </c>
    </row>
    <row r="4497" spans="1:3">
      <c r="A4497" s="22">
        <v>2012</v>
      </c>
      <c r="B4497" s="3" t="s">
        <v>499</v>
      </c>
      <c r="C4497" s="3">
        <v>3.7487150199885781</v>
      </c>
    </row>
    <row r="4498" spans="1:3">
      <c r="A4498" s="22">
        <v>2012</v>
      </c>
      <c r="B4498" s="3" t="s">
        <v>500</v>
      </c>
      <c r="C4498" s="3">
        <v>5.2055505919142284</v>
      </c>
    </row>
    <row r="4499" spans="1:3">
      <c r="A4499" s="22">
        <v>2012</v>
      </c>
      <c r="B4499" s="3" t="s">
        <v>501</v>
      </c>
      <c r="C4499" s="3">
        <v>8.5505413692979833</v>
      </c>
    </row>
    <row r="4500" spans="1:3">
      <c r="A4500" s="22">
        <v>2012</v>
      </c>
      <c r="B4500" s="3" t="s">
        <v>502</v>
      </c>
      <c r="C4500" s="3">
        <v>2.3879310344827585</v>
      </c>
    </row>
    <row r="4501" spans="1:3">
      <c r="A4501" s="22">
        <v>2012</v>
      </c>
      <c r="B4501" s="3" t="s">
        <v>503</v>
      </c>
      <c r="C4501" s="3">
        <v>3.15906432748538</v>
      </c>
    </row>
    <row r="4502" spans="1:3">
      <c r="A4502" s="22">
        <v>2012</v>
      </c>
      <c r="B4502" s="3" t="s">
        <v>504</v>
      </c>
      <c r="C4502" s="3">
        <v>7.5983737669954676</v>
      </c>
    </row>
    <row r="4503" spans="1:3">
      <c r="A4503" s="22">
        <v>2012</v>
      </c>
      <c r="B4503" s="3" t="s">
        <v>505</v>
      </c>
      <c r="C4503" s="3">
        <v>10.18555667001003</v>
      </c>
    </row>
    <row r="4504" spans="1:3">
      <c r="A4504" s="22">
        <v>2012</v>
      </c>
      <c r="B4504" s="3" t="s">
        <v>506</v>
      </c>
      <c r="C4504" s="3">
        <v>7.559989287627209</v>
      </c>
    </row>
    <row r="4505" spans="1:3">
      <c r="A4505" s="22">
        <v>2012</v>
      </c>
      <c r="B4505" s="3" t="s">
        <v>507</v>
      </c>
      <c r="C4505" s="3">
        <v>5.8471502590673579</v>
      </c>
    </row>
    <row r="4506" spans="1:3">
      <c r="A4506" s="22">
        <v>2012</v>
      </c>
      <c r="B4506" s="3" t="s">
        <v>508</v>
      </c>
      <c r="C4506" s="3">
        <v>3.5475250531430307</v>
      </c>
    </row>
    <row r="4507" spans="1:3">
      <c r="A4507" s="22">
        <v>2012</v>
      </c>
      <c r="B4507" s="3" t="s">
        <v>509</v>
      </c>
      <c r="C4507" s="3">
        <v>11.140028301456155</v>
      </c>
    </row>
    <row r="4508" spans="1:3">
      <c r="A4508" s="22">
        <v>2012</v>
      </c>
      <c r="B4508" s="3" t="s">
        <v>510</v>
      </c>
      <c r="C4508" s="3">
        <v>7.3113623827909544</v>
      </c>
    </row>
    <row r="4509" spans="1:3">
      <c r="A4509" s="22">
        <v>2012</v>
      </c>
      <c r="B4509" s="3" t="s">
        <v>511</v>
      </c>
      <c r="C4509" s="3">
        <v>2.8466718466718466</v>
      </c>
    </row>
    <row r="4510" spans="1:3">
      <c r="A4510" s="22">
        <v>2012</v>
      </c>
      <c r="B4510" s="3" t="s">
        <v>512</v>
      </c>
      <c r="C4510" s="3">
        <v>2.3763837638376382</v>
      </c>
    </row>
    <row r="4511" spans="1:3">
      <c r="A4511" s="22">
        <v>2012</v>
      </c>
      <c r="B4511" s="3" t="s">
        <v>513</v>
      </c>
      <c r="C4511" s="3">
        <v>2.4340931615460852</v>
      </c>
    </row>
    <row r="4512" spans="1:3">
      <c r="A4512" s="22">
        <v>2012</v>
      </c>
      <c r="B4512" s="3" t="s">
        <v>514</v>
      </c>
      <c r="C4512" s="3">
        <v>5.550243902439024</v>
      </c>
    </row>
    <row r="4513" spans="1:3">
      <c r="A4513" s="22">
        <v>2012</v>
      </c>
      <c r="B4513" s="3" t="s">
        <v>515</v>
      </c>
      <c r="C4513" s="3">
        <v>4.0003167564143176</v>
      </c>
    </row>
    <row r="4514" spans="1:3">
      <c r="A4514" s="22">
        <v>2012</v>
      </c>
      <c r="B4514" s="3" t="s">
        <v>516</v>
      </c>
      <c r="C4514" s="3">
        <v>2.670995670995671</v>
      </c>
    </row>
    <row r="4515" spans="1:3">
      <c r="A4515" s="22">
        <v>2012</v>
      </c>
      <c r="B4515" s="3" t="s">
        <v>517</v>
      </c>
      <c r="C4515" s="3">
        <v>2.0874890638670167</v>
      </c>
    </row>
    <row r="4516" spans="1:3">
      <c r="A4516" s="22">
        <v>2012</v>
      </c>
      <c r="B4516" s="3" t="s">
        <v>518</v>
      </c>
      <c r="C4516" s="3">
        <v>7.4969836253950017</v>
      </c>
    </row>
    <row r="4517" spans="1:3">
      <c r="A4517" s="22">
        <v>2012</v>
      </c>
      <c r="B4517" s="3" t="s">
        <v>519</v>
      </c>
      <c r="C4517" s="3">
        <v>2.4569413511507054</v>
      </c>
    </row>
    <row r="4518" spans="1:3">
      <c r="A4518" s="22">
        <v>2012</v>
      </c>
      <c r="B4518" s="3" t="s">
        <v>520</v>
      </c>
      <c r="C4518" s="3">
        <v>2.7290322580645161</v>
      </c>
    </row>
    <row r="4519" spans="1:3">
      <c r="A4519" s="22">
        <v>2012</v>
      </c>
      <c r="B4519" s="3" t="s">
        <v>521</v>
      </c>
      <c r="C4519" s="3">
        <v>3.1414364640883976</v>
      </c>
    </row>
    <row r="4520" spans="1:3">
      <c r="A4520" s="22">
        <v>2012</v>
      </c>
      <c r="B4520" s="3" t="s">
        <v>522</v>
      </c>
      <c r="C4520" s="3">
        <v>2.0808510638297872</v>
      </c>
    </row>
    <row r="4521" spans="1:3">
      <c r="A4521" s="22">
        <v>2012</v>
      </c>
      <c r="B4521" s="3" t="s">
        <v>1104</v>
      </c>
      <c r="C4521" s="3">
        <v>7.9213483146067416</v>
      </c>
    </row>
    <row r="4522" spans="1:3">
      <c r="A4522" s="22">
        <v>2012</v>
      </c>
      <c r="B4522" s="3" t="s">
        <v>523</v>
      </c>
      <c r="C4522" s="3">
        <v>2.6487912087912089</v>
      </c>
    </row>
    <row r="4523" spans="1:3">
      <c r="A4523" s="22">
        <v>2012</v>
      </c>
      <c r="B4523" s="3" t="s">
        <v>524</v>
      </c>
      <c r="C4523" s="3">
        <v>2.3715719063545149</v>
      </c>
    </row>
    <row r="4524" spans="1:3">
      <c r="A4524" s="22">
        <v>2012</v>
      </c>
      <c r="B4524" s="3" t="s">
        <v>525</v>
      </c>
      <c r="C4524" s="3">
        <v>2.3699036323202374</v>
      </c>
    </row>
    <row r="4525" spans="1:3">
      <c r="A4525" s="22">
        <v>2012</v>
      </c>
      <c r="B4525" s="3" t="s">
        <v>526</v>
      </c>
      <c r="C4525" s="3">
        <v>5.9982758620689651</v>
      </c>
    </row>
    <row r="4526" spans="1:3">
      <c r="A4526" s="22">
        <v>2012</v>
      </c>
      <c r="B4526" s="3" t="s">
        <v>527</v>
      </c>
      <c r="C4526" s="3">
        <v>2.1803005008347247</v>
      </c>
    </row>
    <row r="4527" spans="1:3">
      <c r="A4527" s="22">
        <v>2012</v>
      </c>
      <c r="B4527" s="3" t="s">
        <v>528</v>
      </c>
      <c r="C4527" s="3">
        <v>11.671573019326763</v>
      </c>
    </row>
    <row r="4528" spans="1:3">
      <c r="A4528" s="22">
        <v>2012</v>
      </c>
      <c r="B4528" s="3" t="s">
        <v>529</v>
      </c>
      <c r="C4528" s="3">
        <v>5.2004219409282699</v>
      </c>
    </row>
    <row r="4529" spans="1:3">
      <c r="A4529" s="22">
        <v>2012</v>
      </c>
      <c r="B4529" s="3" t="s">
        <v>530</v>
      </c>
      <c r="C4529" s="3">
        <v>2.8935810810810811</v>
      </c>
    </row>
    <row r="4530" spans="1:3">
      <c r="A4530" s="22">
        <v>2012</v>
      </c>
      <c r="B4530" s="3" t="s">
        <v>531</v>
      </c>
      <c r="C4530" s="3">
        <v>2.2774217866566153</v>
      </c>
    </row>
    <row r="4531" spans="1:3">
      <c r="A4531" s="22">
        <v>2012</v>
      </c>
      <c r="B4531" s="3" t="s">
        <v>532</v>
      </c>
      <c r="C4531" s="3">
        <v>2.3103975535168195</v>
      </c>
    </row>
    <row r="4532" spans="1:3">
      <c r="A4532" s="22">
        <v>2012</v>
      </c>
      <c r="B4532" s="3" t="s">
        <v>533</v>
      </c>
      <c r="C4532" s="3">
        <v>2.3152343750000002</v>
      </c>
    </row>
    <row r="4533" spans="1:3">
      <c r="A4533" s="22">
        <v>2012</v>
      </c>
      <c r="B4533" s="3" t="s">
        <v>534</v>
      </c>
      <c r="C4533" s="3">
        <v>3.5883720930232559</v>
      </c>
    </row>
    <row r="4534" spans="1:3">
      <c r="A4534" s="22">
        <v>2012</v>
      </c>
      <c r="B4534" s="3" t="s">
        <v>535</v>
      </c>
      <c r="C4534" s="3">
        <v>3.8446601941747574</v>
      </c>
    </row>
    <row r="4535" spans="1:3">
      <c r="A4535" s="22">
        <v>2012</v>
      </c>
      <c r="B4535" s="3" t="s">
        <v>536</v>
      </c>
      <c r="C4535" s="3">
        <v>2.0440324449594436</v>
      </c>
    </row>
    <row r="4536" spans="1:3">
      <c r="A4536" s="22">
        <v>2012</v>
      </c>
      <c r="B4536" s="3" t="s">
        <v>537</v>
      </c>
      <c r="C4536" s="3">
        <v>2.223613595706619</v>
      </c>
    </row>
    <row r="4537" spans="1:3">
      <c r="A4537" s="22">
        <v>2012</v>
      </c>
      <c r="B4537" s="3" t="s">
        <v>538</v>
      </c>
      <c r="C4537" s="3">
        <v>2.3444928021426179</v>
      </c>
    </row>
    <row r="4538" spans="1:3">
      <c r="A4538" s="22">
        <v>2012</v>
      </c>
      <c r="B4538" s="3" t="s">
        <v>539</v>
      </c>
      <c r="C4538" s="3">
        <v>6.8663898226880233</v>
      </c>
    </row>
    <row r="4539" spans="1:3">
      <c r="A4539" s="22">
        <v>2012</v>
      </c>
      <c r="B4539" s="3" t="s">
        <v>540</v>
      </c>
      <c r="C4539" s="3">
        <v>8.7319530455679821</v>
      </c>
    </row>
    <row r="4540" spans="1:3">
      <c r="A4540" s="22">
        <v>2012</v>
      </c>
      <c r="B4540" s="3" t="s">
        <v>541</v>
      </c>
      <c r="C4540" s="3">
        <v>7.5804116287002996</v>
      </c>
    </row>
    <row r="4541" spans="1:3">
      <c r="A4541" s="22">
        <v>2012</v>
      </c>
      <c r="B4541" s="3" t="s">
        <v>542</v>
      </c>
      <c r="C4541" s="3">
        <v>3.3213213213213213</v>
      </c>
    </row>
    <row r="4542" spans="1:3">
      <c r="A4542" s="22">
        <v>2012</v>
      </c>
      <c r="B4542" s="3" t="s">
        <v>543</v>
      </c>
      <c r="C4542" s="3">
        <v>8.9495206417530824</v>
      </c>
    </row>
    <row r="4543" spans="1:3">
      <c r="A4543" s="22">
        <v>2012</v>
      </c>
      <c r="B4543" s="3" t="s">
        <v>544</v>
      </c>
      <c r="C4543" s="3">
        <v>8.9112792297111412</v>
      </c>
    </row>
    <row r="4544" spans="1:3">
      <c r="A4544" s="22">
        <v>2012</v>
      </c>
      <c r="B4544" s="3" t="s">
        <v>545</v>
      </c>
      <c r="C4544" s="3">
        <v>10.438025982514912</v>
      </c>
    </row>
    <row r="4545" spans="1:3">
      <c r="A4545" s="22">
        <v>2012</v>
      </c>
      <c r="B4545" s="3" t="s">
        <v>546</v>
      </c>
      <c r="C4545" s="3">
        <v>10.100638193421698</v>
      </c>
    </row>
    <row r="4546" spans="1:3">
      <c r="A4546" s="22">
        <v>2012</v>
      </c>
      <c r="B4546" s="3" t="s">
        <v>547</v>
      </c>
      <c r="C4546" s="3">
        <v>11.3889816360601</v>
      </c>
    </row>
    <row r="4547" spans="1:3">
      <c r="A4547" s="22">
        <v>2012</v>
      </c>
      <c r="B4547" s="3" t="s">
        <v>548</v>
      </c>
      <c r="C4547" s="3">
        <v>9.4139433551198248</v>
      </c>
    </row>
    <row r="4548" spans="1:3">
      <c r="A4548" s="22">
        <v>2012</v>
      </c>
      <c r="B4548" s="3" t="s">
        <v>1105</v>
      </c>
      <c r="C4548" s="3">
        <v>10.819269521410579</v>
      </c>
    </row>
    <row r="4549" spans="1:3">
      <c r="A4549" s="22">
        <v>2012</v>
      </c>
      <c r="B4549" s="3" t="s">
        <v>549</v>
      </c>
      <c r="C4549" s="3">
        <v>10.261821874093414</v>
      </c>
    </row>
    <row r="4550" spans="1:3">
      <c r="A4550" s="22">
        <v>2012</v>
      </c>
      <c r="B4550" s="3" t="s">
        <v>550</v>
      </c>
      <c r="C4550" s="3">
        <v>9.6525656090873486</v>
      </c>
    </row>
    <row r="4551" spans="1:3">
      <c r="A4551" s="22">
        <v>2012</v>
      </c>
      <c r="B4551" s="3" t="s">
        <v>551</v>
      </c>
      <c r="C4551" s="3">
        <v>8.3068745570517368</v>
      </c>
    </row>
    <row r="4552" spans="1:3">
      <c r="A4552" s="22">
        <v>2012</v>
      </c>
      <c r="B4552" s="3" t="s">
        <v>552</v>
      </c>
      <c r="C4552" s="3">
        <v>12.458165460590651</v>
      </c>
    </row>
    <row r="4553" spans="1:3">
      <c r="A4553" s="22">
        <v>2012</v>
      </c>
      <c r="B4553" s="3" t="s">
        <v>553</v>
      </c>
      <c r="C4553" s="3">
        <v>10.274500696702276</v>
      </c>
    </row>
    <row r="4554" spans="1:3">
      <c r="A4554" s="22">
        <v>2012</v>
      </c>
      <c r="B4554" s="3" t="s">
        <v>554</v>
      </c>
      <c r="C4554" s="3">
        <v>3.2927094668117518</v>
      </c>
    </row>
    <row r="4555" spans="1:3">
      <c r="A4555" s="22">
        <v>2012</v>
      </c>
      <c r="B4555" s="3" t="s">
        <v>555</v>
      </c>
      <c r="C4555" s="3">
        <v>8.9130836800739708</v>
      </c>
    </row>
    <row r="4556" spans="1:3">
      <c r="A4556" s="22">
        <v>2012</v>
      </c>
      <c r="B4556" s="3" t="s">
        <v>1038</v>
      </c>
      <c r="C4556" s="3">
        <v>5.4431486880466471</v>
      </c>
    </row>
    <row r="4557" spans="1:3">
      <c r="A4557" s="22">
        <v>2012</v>
      </c>
      <c r="B4557" s="3" t="s">
        <v>556</v>
      </c>
      <c r="C4557" s="3">
        <v>9.0532415791379943</v>
      </c>
    </row>
    <row r="4558" spans="1:3">
      <c r="A4558" s="22">
        <v>2012</v>
      </c>
      <c r="B4558" s="3" t="s">
        <v>557</v>
      </c>
      <c r="C4558" s="3">
        <v>10.071402812838082</v>
      </c>
    </row>
    <row r="4559" spans="1:3">
      <c r="A4559" s="22">
        <v>2012</v>
      </c>
      <c r="B4559" s="3" t="s">
        <v>558</v>
      </c>
      <c r="C4559" s="3">
        <v>4.6435185185185182</v>
      </c>
    </row>
    <row r="4560" spans="1:3">
      <c r="A4560" s="22">
        <v>2012</v>
      </c>
      <c r="B4560" s="3" t="s">
        <v>559</v>
      </c>
      <c r="C4560" s="3">
        <v>8.0021019442984755</v>
      </c>
    </row>
    <row r="4561" spans="1:3">
      <c r="A4561" s="22">
        <v>2012</v>
      </c>
      <c r="B4561" s="3" t="s">
        <v>560</v>
      </c>
      <c r="C4561" s="3">
        <v>6.2798507462686564</v>
      </c>
    </row>
    <row r="4562" spans="1:3">
      <c r="A4562" s="22">
        <v>2012</v>
      </c>
      <c r="B4562" s="3" t="s">
        <v>561</v>
      </c>
      <c r="C4562" s="3">
        <v>8.0456989247311821</v>
      </c>
    </row>
    <row r="4563" spans="1:3">
      <c r="A4563" s="22">
        <v>2012</v>
      </c>
      <c r="B4563" s="3" t="s">
        <v>562</v>
      </c>
      <c r="C4563" s="3">
        <v>6.9568106312292359</v>
      </c>
    </row>
    <row r="4564" spans="1:3">
      <c r="A4564" s="22">
        <v>2012</v>
      </c>
      <c r="B4564" s="3" t="s">
        <v>563</v>
      </c>
      <c r="C4564" s="3">
        <v>4.3181159420289852</v>
      </c>
    </row>
    <row r="4565" spans="1:3">
      <c r="A4565" s="22">
        <v>2012</v>
      </c>
      <c r="B4565" s="3" t="s">
        <v>564</v>
      </c>
      <c r="C4565" s="3">
        <v>7.09375</v>
      </c>
    </row>
    <row r="4566" spans="1:3">
      <c r="A4566" s="22">
        <v>2012</v>
      </c>
      <c r="B4566" s="3" t="s">
        <v>565</v>
      </c>
      <c r="C4566" s="3">
        <v>5.1059683313032886</v>
      </c>
    </row>
    <row r="4567" spans="1:3">
      <c r="A4567" s="22">
        <v>2012</v>
      </c>
      <c r="B4567" s="3" t="s">
        <v>566</v>
      </c>
      <c r="C4567" s="3">
        <v>7.2469135802469138</v>
      </c>
    </row>
    <row r="4568" spans="1:3">
      <c r="A4568" s="22">
        <v>2012</v>
      </c>
      <c r="B4568" s="3" t="s">
        <v>1069</v>
      </c>
      <c r="C4568" s="3">
        <v>4.7679083094555876</v>
      </c>
    </row>
    <row r="4569" spans="1:3">
      <c r="A4569" s="22">
        <v>2012</v>
      </c>
      <c r="B4569" s="3" t="s">
        <v>567</v>
      </c>
      <c r="C4569" s="3">
        <v>7.6377952755905509</v>
      </c>
    </row>
    <row r="4570" spans="1:3">
      <c r="A4570" s="22">
        <v>2012</v>
      </c>
      <c r="B4570" s="3" t="s">
        <v>568</v>
      </c>
      <c r="C4570" s="3">
        <v>9.3742372881355926</v>
      </c>
    </row>
    <row r="4571" spans="1:3">
      <c r="A4571" s="22">
        <v>2012</v>
      </c>
      <c r="B4571" s="3" t="s">
        <v>569</v>
      </c>
      <c r="C4571" s="3">
        <v>10.393921407276505</v>
      </c>
    </row>
    <row r="4572" spans="1:3">
      <c r="A4572" s="22">
        <v>2012</v>
      </c>
      <c r="B4572" s="3" t="s">
        <v>570</v>
      </c>
      <c r="C4572" s="3">
        <v>9.7438773174639497</v>
      </c>
    </row>
    <row r="4573" spans="1:3">
      <c r="A4573" s="22">
        <v>2012</v>
      </c>
      <c r="B4573" s="3" t="s">
        <v>1070</v>
      </c>
      <c r="C4573" s="3">
        <v>7.6749654218533889</v>
      </c>
    </row>
    <row r="4574" spans="1:3">
      <c r="A4574" s="22">
        <v>2012</v>
      </c>
      <c r="B4574" s="3" t="s">
        <v>1039</v>
      </c>
      <c r="C4574" s="3">
        <v>5.058139534883721</v>
      </c>
    </row>
    <row r="4575" spans="1:3">
      <c r="A4575" s="22">
        <v>2012</v>
      </c>
      <c r="B4575" s="3" t="s">
        <v>1040</v>
      </c>
      <c r="C4575" s="3">
        <v>4.9707317073170731</v>
      </c>
    </row>
    <row r="4576" spans="1:3">
      <c r="A4576" s="22">
        <v>2012</v>
      </c>
      <c r="B4576" s="3" t="s">
        <v>571</v>
      </c>
      <c r="C4576" s="3">
        <v>3.4752747252747254</v>
      </c>
    </row>
    <row r="4577" spans="1:3">
      <c r="A4577" s="22">
        <v>2012</v>
      </c>
      <c r="B4577" s="3" t="s">
        <v>572</v>
      </c>
      <c r="C4577" s="3">
        <v>27.548387096774192</v>
      </c>
    </row>
    <row r="4578" spans="1:3">
      <c r="A4578" s="22">
        <v>2012</v>
      </c>
      <c r="B4578" s="3" t="s">
        <v>1041</v>
      </c>
      <c r="C4578" s="3">
        <v>8.268953068592058</v>
      </c>
    </row>
    <row r="4579" spans="1:3">
      <c r="A4579" s="22">
        <v>2012</v>
      </c>
      <c r="B4579" s="3" t="s">
        <v>573</v>
      </c>
      <c r="C4579" s="3">
        <v>9.9533676975945014</v>
      </c>
    </row>
    <row r="4580" spans="1:3">
      <c r="A4580" s="22">
        <v>2012</v>
      </c>
      <c r="B4580" s="3" t="s">
        <v>574</v>
      </c>
      <c r="C4580" s="3">
        <v>9.9520734194425557</v>
      </c>
    </row>
    <row r="4581" spans="1:3">
      <c r="A4581" s="22">
        <v>2012</v>
      </c>
      <c r="B4581" s="3" t="s">
        <v>575</v>
      </c>
      <c r="C4581" s="3">
        <v>5.3560399636693914</v>
      </c>
    </row>
    <row r="4582" spans="1:3">
      <c r="A4582" s="22">
        <v>2012</v>
      </c>
      <c r="B4582" s="3" t="s">
        <v>576</v>
      </c>
      <c r="C4582" s="3">
        <v>8.6742182514358639</v>
      </c>
    </row>
    <row r="4583" spans="1:3">
      <c r="A4583" s="22">
        <v>2012</v>
      </c>
      <c r="B4583" s="3" t="s">
        <v>577</v>
      </c>
      <c r="C4583" s="3">
        <v>14.885474860335195</v>
      </c>
    </row>
    <row r="4584" spans="1:3">
      <c r="A4584" s="22">
        <v>2012</v>
      </c>
      <c r="B4584" s="3" t="s">
        <v>578</v>
      </c>
      <c r="C4584" s="3">
        <v>17.908845113943606</v>
      </c>
    </row>
    <row r="4585" spans="1:3">
      <c r="A4585" s="22">
        <v>2012</v>
      </c>
      <c r="B4585" s="3" t="s">
        <v>579</v>
      </c>
      <c r="C4585" s="3">
        <v>17.014634146341464</v>
      </c>
    </row>
    <row r="4586" spans="1:3">
      <c r="A4586" s="22">
        <v>2012</v>
      </c>
      <c r="B4586" s="3" t="s">
        <v>580</v>
      </c>
      <c r="C4586" s="3">
        <v>14.312267657992566</v>
      </c>
    </row>
    <row r="4587" spans="1:3">
      <c r="A4587" s="22">
        <v>2012</v>
      </c>
      <c r="B4587" s="3" t="s">
        <v>581</v>
      </c>
      <c r="C4587" s="3">
        <v>15.131465517241379</v>
      </c>
    </row>
    <row r="4588" spans="1:3">
      <c r="A4588" s="22">
        <v>2012</v>
      </c>
      <c r="B4588" s="3" t="s">
        <v>582</v>
      </c>
      <c r="C4588" s="3">
        <v>14.125850340136054</v>
      </c>
    </row>
    <row r="4589" spans="1:3">
      <c r="A4589" s="22">
        <v>2012</v>
      </c>
      <c r="B4589" s="3" t="s">
        <v>583</v>
      </c>
      <c r="C4589" s="3">
        <v>12.709003215434084</v>
      </c>
    </row>
    <row r="4590" spans="1:3">
      <c r="A4590" s="22">
        <v>2012</v>
      </c>
      <c r="B4590" s="3" t="s">
        <v>584</v>
      </c>
      <c r="C4590" s="3">
        <v>14.887005649717514</v>
      </c>
    </row>
    <row r="4591" spans="1:3">
      <c r="A4591" s="22">
        <v>2012</v>
      </c>
      <c r="B4591" s="3" t="s">
        <v>585</v>
      </c>
      <c r="C4591" s="3">
        <v>13.888446215139442</v>
      </c>
    </row>
    <row r="4592" spans="1:3">
      <c r="A4592" s="22">
        <v>2012</v>
      </c>
      <c r="B4592" s="3" t="s">
        <v>586</v>
      </c>
      <c r="C4592" s="3">
        <v>13.256124721603564</v>
      </c>
    </row>
    <row r="4593" spans="1:3">
      <c r="A4593" s="22">
        <v>2012</v>
      </c>
      <c r="B4593" s="3" t="s">
        <v>587</v>
      </c>
      <c r="C4593" s="3">
        <v>12.723529411764705</v>
      </c>
    </row>
    <row r="4594" spans="1:3">
      <c r="A4594" s="22">
        <v>2012</v>
      </c>
      <c r="B4594" s="3" t="s">
        <v>588</v>
      </c>
      <c r="C4594" s="3">
        <v>10.684475806451612</v>
      </c>
    </row>
    <row r="4595" spans="1:3">
      <c r="A4595" s="22">
        <v>2012</v>
      </c>
      <c r="B4595" s="3" t="s">
        <v>589</v>
      </c>
      <c r="C4595" s="3">
        <v>13.512476007677543</v>
      </c>
    </row>
    <row r="4596" spans="1:3">
      <c r="A4596" s="22">
        <v>2012</v>
      </c>
      <c r="B4596" s="3" t="s">
        <v>1106</v>
      </c>
      <c r="C4596" s="3">
        <v>15.006493506493506</v>
      </c>
    </row>
    <row r="4597" spans="1:3">
      <c r="A4597" s="22">
        <v>2012</v>
      </c>
      <c r="B4597" s="3" t="s">
        <v>590</v>
      </c>
      <c r="C4597" s="3">
        <v>8.3773584905660385</v>
      </c>
    </row>
    <row r="4598" spans="1:3">
      <c r="A4598" s="22">
        <v>2012</v>
      </c>
      <c r="B4598" s="3" t="s">
        <v>591</v>
      </c>
      <c r="C4598" s="3">
        <v>13.126605504587156</v>
      </c>
    </row>
    <row r="4599" spans="1:3">
      <c r="A4599" s="22">
        <v>2012</v>
      </c>
      <c r="B4599" s="3" t="s">
        <v>592</v>
      </c>
      <c r="C4599" s="3">
        <v>12.683333333333334</v>
      </c>
    </row>
    <row r="4600" spans="1:3">
      <c r="A4600" s="22">
        <v>2012</v>
      </c>
      <c r="B4600" s="3" t="s">
        <v>593</v>
      </c>
      <c r="C4600" s="3">
        <v>10.155339805825243</v>
      </c>
    </row>
    <row r="4601" spans="1:3">
      <c r="A4601" s="22">
        <v>2012</v>
      </c>
      <c r="B4601" s="3" t="s">
        <v>594</v>
      </c>
      <c r="C4601" s="3">
        <v>9.5829596412556057</v>
      </c>
    </row>
    <row r="4602" spans="1:3">
      <c r="A4602" s="22">
        <v>2012</v>
      </c>
      <c r="B4602" s="3" t="s">
        <v>1071</v>
      </c>
      <c r="C4602" s="3">
        <v>3.5682326621923939</v>
      </c>
    </row>
    <row r="4603" spans="1:3">
      <c r="A4603" s="22">
        <v>2012</v>
      </c>
      <c r="B4603" s="3" t="s">
        <v>1042</v>
      </c>
      <c r="C4603" s="3">
        <v>3.3526501766784453</v>
      </c>
    </row>
    <row r="4604" spans="1:3">
      <c r="A4604" s="22">
        <v>2012</v>
      </c>
      <c r="B4604" s="3" t="s">
        <v>595</v>
      </c>
      <c r="C4604" s="3">
        <v>4.5510948905109485</v>
      </c>
    </row>
    <row r="4605" spans="1:3">
      <c r="A4605" s="22">
        <v>2012</v>
      </c>
      <c r="B4605" s="3" t="s">
        <v>596</v>
      </c>
      <c r="C4605" s="3">
        <v>10.054575765552338</v>
      </c>
    </row>
    <row r="4606" spans="1:3">
      <c r="A4606" s="22">
        <v>2012</v>
      </c>
      <c r="B4606" s="3" t="s">
        <v>597</v>
      </c>
      <c r="C4606" s="3">
        <v>8.8556095713113194</v>
      </c>
    </row>
    <row r="4607" spans="1:3">
      <c r="A4607" s="22">
        <v>2012</v>
      </c>
      <c r="B4607" s="3" t="s">
        <v>598</v>
      </c>
      <c r="C4607" s="3">
        <v>10.152871743198503</v>
      </c>
    </row>
    <row r="4608" spans="1:3">
      <c r="A4608" s="22">
        <v>2012</v>
      </c>
      <c r="B4608" s="3" t="s">
        <v>599</v>
      </c>
      <c r="C4608" s="3">
        <v>7.6747381836316286</v>
      </c>
    </row>
    <row r="4609" spans="1:3">
      <c r="A4609" s="22">
        <v>2012</v>
      </c>
      <c r="B4609" s="3" t="s">
        <v>600</v>
      </c>
      <c r="C4609" s="3">
        <v>4.6621031168074571</v>
      </c>
    </row>
    <row r="4610" spans="1:3">
      <c r="A4610" s="22">
        <v>2012</v>
      </c>
      <c r="B4610" s="3" t="s">
        <v>1072</v>
      </c>
      <c r="C4610" s="3">
        <v>9.752136752136753</v>
      </c>
    </row>
    <row r="4611" spans="1:3">
      <c r="A4611" s="22">
        <v>2012</v>
      </c>
      <c r="B4611" s="3" t="s">
        <v>603</v>
      </c>
      <c r="C4611" s="3">
        <v>8.0304276315789469</v>
      </c>
    </row>
    <row r="4612" spans="1:3">
      <c r="A4612" s="22">
        <v>2012</v>
      </c>
      <c r="B4612" s="3" t="s">
        <v>604</v>
      </c>
      <c r="C4612" s="3">
        <v>10.772462831286362</v>
      </c>
    </row>
    <row r="4613" spans="1:3">
      <c r="A4613" s="22">
        <v>2012</v>
      </c>
      <c r="B4613" s="3" t="s">
        <v>606</v>
      </c>
      <c r="C4613" s="3">
        <v>10.988095238095237</v>
      </c>
    </row>
    <row r="4614" spans="1:3">
      <c r="A4614" s="22">
        <v>2012</v>
      </c>
      <c r="B4614" s="3" t="s">
        <v>607</v>
      </c>
      <c r="C4614" s="3">
        <v>10.320043103448276</v>
      </c>
    </row>
    <row r="4615" spans="1:3">
      <c r="A4615" s="22">
        <v>2012</v>
      </c>
      <c r="B4615" s="3" t="s">
        <v>610</v>
      </c>
      <c r="C4615" s="3">
        <v>5.1105263157894738</v>
      </c>
    </row>
    <row r="4616" spans="1:3">
      <c r="A4616" s="22">
        <v>2012</v>
      </c>
      <c r="B4616" s="3" t="s">
        <v>611</v>
      </c>
      <c r="C4616" s="3">
        <v>11.521021444695259</v>
      </c>
    </row>
    <row r="4617" spans="1:3">
      <c r="A4617" s="22">
        <v>2012</v>
      </c>
      <c r="B4617" s="3" t="s">
        <v>612</v>
      </c>
      <c r="C4617" s="3">
        <v>10.151982378854626</v>
      </c>
    </row>
    <row r="4618" spans="1:3">
      <c r="A4618" s="22">
        <v>2012</v>
      </c>
      <c r="B4618" s="3" t="s">
        <v>613</v>
      </c>
      <c r="C4618" s="3">
        <v>12.428379697413373</v>
      </c>
    </row>
    <row r="4619" spans="1:3">
      <c r="A4619" s="22">
        <v>2012</v>
      </c>
      <c r="B4619" s="3" t="s">
        <v>615</v>
      </c>
      <c r="C4619" s="3">
        <v>10.389492753623188</v>
      </c>
    </row>
    <row r="4620" spans="1:3">
      <c r="A4620" s="22">
        <v>2012</v>
      </c>
      <c r="B4620" s="3" t="s">
        <v>616</v>
      </c>
      <c r="C4620" s="3">
        <v>14.423343224530168</v>
      </c>
    </row>
    <row r="4621" spans="1:3">
      <c r="A4621" s="22">
        <v>2012</v>
      </c>
      <c r="B4621" s="3" t="s">
        <v>617</v>
      </c>
      <c r="C4621" s="3">
        <v>9.5270270270270263</v>
      </c>
    </row>
    <row r="4622" spans="1:3">
      <c r="A4622" s="22">
        <v>2012</v>
      </c>
      <c r="B4622" s="3" t="s">
        <v>618</v>
      </c>
      <c r="C4622" s="3">
        <v>13.482142857142858</v>
      </c>
    </row>
    <row r="4623" spans="1:3">
      <c r="A4623" s="22">
        <v>2012</v>
      </c>
      <c r="B4623" s="3" t="s">
        <v>619</v>
      </c>
      <c r="C4623" s="3">
        <v>7.4881057268722468</v>
      </c>
    </row>
    <row r="4624" spans="1:3">
      <c r="A4624" s="22">
        <v>2012</v>
      </c>
      <c r="B4624" s="3" t="s">
        <v>620</v>
      </c>
      <c r="C4624" s="3">
        <v>10.261052631578947</v>
      </c>
    </row>
    <row r="4625" spans="1:3">
      <c r="A4625" s="22">
        <v>2012</v>
      </c>
      <c r="B4625" s="3" t="s">
        <v>1073</v>
      </c>
      <c r="C4625" s="3">
        <v>10.519108280254777</v>
      </c>
    </row>
    <row r="4626" spans="1:3">
      <c r="A4626" s="22">
        <v>2012</v>
      </c>
      <c r="B4626" s="3" t="s">
        <v>1107</v>
      </c>
      <c r="C4626" s="3">
        <v>7.7766990291262132</v>
      </c>
    </row>
    <row r="4627" spans="1:3">
      <c r="A4627" s="22">
        <v>2012</v>
      </c>
      <c r="B4627" s="3" t="s">
        <v>621</v>
      </c>
      <c r="C4627" s="3">
        <v>14.720481927710843</v>
      </c>
    </row>
    <row r="4628" spans="1:3">
      <c r="A4628" s="22">
        <v>2012</v>
      </c>
      <c r="B4628" s="3" t="s">
        <v>1043</v>
      </c>
      <c r="C4628" s="3">
        <v>13.458937198067632</v>
      </c>
    </row>
    <row r="4629" spans="1:3">
      <c r="A4629" s="22">
        <v>2012</v>
      </c>
      <c r="B4629" s="3" t="s">
        <v>623</v>
      </c>
      <c r="C4629" s="3">
        <v>12.8487283645355</v>
      </c>
    </row>
    <row r="4630" spans="1:3">
      <c r="A4630" s="22">
        <v>2012</v>
      </c>
      <c r="B4630" s="3" t="s">
        <v>624</v>
      </c>
      <c r="C4630" s="3">
        <v>14.452923181509178</v>
      </c>
    </row>
    <row r="4631" spans="1:3">
      <c r="A4631" s="22">
        <v>2012</v>
      </c>
      <c r="B4631" s="3" t="s">
        <v>625</v>
      </c>
      <c r="C4631" s="3">
        <v>8.447058823529412</v>
      </c>
    </row>
    <row r="4632" spans="1:3">
      <c r="A4632" s="22">
        <v>2012</v>
      </c>
      <c r="B4632" s="3" t="s">
        <v>626</v>
      </c>
      <c r="C4632" s="3">
        <v>9.757309941520468</v>
      </c>
    </row>
    <row r="4633" spans="1:3">
      <c r="A4633" s="22">
        <v>2012</v>
      </c>
      <c r="B4633" s="3" t="s">
        <v>627</v>
      </c>
      <c r="C4633" s="3">
        <v>11.748850952068286</v>
      </c>
    </row>
    <row r="4634" spans="1:3">
      <c r="A4634" s="22">
        <v>2012</v>
      </c>
      <c r="B4634" s="3" t="s">
        <v>628</v>
      </c>
      <c r="C4634" s="3">
        <v>9.9272030651340994</v>
      </c>
    </row>
    <row r="4635" spans="1:3">
      <c r="A4635" s="22">
        <v>2012</v>
      </c>
      <c r="B4635" s="3" t="s">
        <v>629</v>
      </c>
      <c r="C4635" s="3">
        <v>14.858875859280227</v>
      </c>
    </row>
    <row r="4636" spans="1:3">
      <c r="A4636" s="22">
        <v>2012</v>
      </c>
      <c r="B4636" s="3" t="s">
        <v>630</v>
      </c>
      <c r="C4636" s="3">
        <v>13.860759493670885</v>
      </c>
    </row>
    <row r="4637" spans="1:3">
      <c r="A4637" s="22">
        <v>2012</v>
      </c>
      <c r="B4637" s="3" t="s">
        <v>631</v>
      </c>
      <c r="C4637" s="3">
        <v>7.8983606557377053</v>
      </c>
    </row>
    <row r="4638" spans="1:3">
      <c r="A4638" s="22">
        <v>2012</v>
      </c>
      <c r="B4638" s="3" t="s">
        <v>632</v>
      </c>
      <c r="C4638" s="3">
        <v>10.579664570230609</v>
      </c>
    </row>
    <row r="4639" spans="1:3">
      <c r="A4639" s="22">
        <v>2012</v>
      </c>
      <c r="B4639" s="3" t="s">
        <v>1108</v>
      </c>
      <c r="C4639" s="3">
        <v>7.2214022140221399</v>
      </c>
    </row>
    <row r="4640" spans="1:3">
      <c r="A4640" s="22">
        <v>2012</v>
      </c>
      <c r="B4640" s="3" t="s">
        <v>633</v>
      </c>
      <c r="C4640" s="3">
        <v>12.881471389645776</v>
      </c>
    </row>
    <row r="4641" spans="1:3">
      <c r="A4641" s="22">
        <v>2012</v>
      </c>
      <c r="B4641" s="3" t="s">
        <v>634</v>
      </c>
      <c r="C4641" s="3">
        <v>13.984354628422425</v>
      </c>
    </row>
    <row r="4642" spans="1:3">
      <c r="A4642" s="22">
        <v>2012</v>
      </c>
      <c r="B4642" s="3" t="s">
        <v>635</v>
      </c>
      <c r="C4642" s="3">
        <v>15.693763919821826</v>
      </c>
    </row>
    <row r="4643" spans="1:3">
      <c r="A4643" s="22">
        <v>2012</v>
      </c>
      <c r="B4643" s="3" t="s">
        <v>636</v>
      </c>
      <c r="C4643" s="3">
        <v>20.220625962031811</v>
      </c>
    </row>
    <row r="4644" spans="1:3">
      <c r="A4644" s="22">
        <v>2012</v>
      </c>
      <c r="B4644" s="3" t="s">
        <v>637</v>
      </c>
      <c r="C4644" s="3">
        <v>16.381171548117155</v>
      </c>
    </row>
    <row r="4645" spans="1:3">
      <c r="A4645" s="22">
        <v>2012</v>
      </c>
      <c r="B4645" s="3" t="s">
        <v>638</v>
      </c>
      <c r="C4645" s="3">
        <v>18.819951338199512</v>
      </c>
    </row>
    <row r="4646" spans="1:3">
      <c r="A4646" s="22">
        <v>2012</v>
      </c>
      <c r="B4646" s="3" t="s">
        <v>639</v>
      </c>
      <c r="C4646" s="3">
        <v>17.328402366863905</v>
      </c>
    </row>
    <row r="4647" spans="1:3">
      <c r="A4647" s="22">
        <v>2012</v>
      </c>
      <c r="B4647" s="3" t="s">
        <v>640</v>
      </c>
      <c r="C4647" s="3">
        <v>17.685106382978724</v>
      </c>
    </row>
    <row r="4648" spans="1:3">
      <c r="A4648" s="22">
        <v>2012</v>
      </c>
      <c r="B4648" s="3" t="s">
        <v>641</v>
      </c>
      <c r="C4648" s="3">
        <v>17.958625079567156</v>
      </c>
    </row>
    <row r="4649" spans="1:3">
      <c r="A4649" s="22">
        <v>2012</v>
      </c>
      <c r="B4649" s="3" t="s">
        <v>642</v>
      </c>
      <c r="C4649" s="3">
        <v>18.04297994269341</v>
      </c>
    </row>
    <row r="4650" spans="1:3">
      <c r="A4650" s="22">
        <v>2012</v>
      </c>
      <c r="B4650" s="3" t="s">
        <v>643</v>
      </c>
      <c r="C4650" s="3">
        <v>23.908949243098842</v>
      </c>
    </row>
    <row r="4651" spans="1:3">
      <c r="A4651" s="22">
        <v>2012</v>
      </c>
      <c r="B4651" s="3" t="s">
        <v>644</v>
      </c>
      <c r="C4651" s="3">
        <v>19.733515799950236</v>
      </c>
    </row>
    <row r="4652" spans="1:3">
      <c r="A4652" s="22">
        <v>2012</v>
      </c>
      <c r="B4652" s="3" t="s">
        <v>645</v>
      </c>
      <c r="C4652" s="3">
        <v>21.491891891891893</v>
      </c>
    </row>
    <row r="4653" spans="1:3">
      <c r="A4653" s="22">
        <v>2012</v>
      </c>
      <c r="B4653" s="3" t="s">
        <v>647</v>
      </c>
      <c r="C4653" s="3">
        <v>27.949781156415572</v>
      </c>
    </row>
    <row r="4654" spans="1:3">
      <c r="A4654" s="22">
        <v>2012</v>
      </c>
      <c r="B4654" s="3" t="s">
        <v>648</v>
      </c>
      <c r="C4654" s="3">
        <v>23.16488222698073</v>
      </c>
    </row>
    <row r="4655" spans="1:3">
      <c r="A4655" s="22">
        <v>2012</v>
      </c>
      <c r="B4655" s="3" t="s">
        <v>649</v>
      </c>
      <c r="C4655" s="3">
        <v>18.139694133759416</v>
      </c>
    </row>
    <row r="4656" spans="1:3">
      <c r="A4656" s="22">
        <v>2012</v>
      </c>
      <c r="B4656" s="3" t="s">
        <v>650</v>
      </c>
      <c r="C4656" s="3">
        <v>15.090457256461233</v>
      </c>
    </row>
    <row r="4657" spans="1:3">
      <c r="A4657" s="22">
        <v>2012</v>
      </c>
      <c r="B4657" s="3" t="s">
        <v>651</v>
      </c>
      <c r="C4657" s="3">
        <v>18.464827586206898</v>
      </c>
    </row>
    <row r="4658" spans="1:3">
      <c r="A4658" s="22">
        <v>2012</v>
      </c>
      <c r="B4658" s="3" t="s">
        <v>652</v>
      </c>
      <c r="C4658" s="3">
        <v>20.562206862503086</v>
      </c>
    </row>
    <row r="4659" spans="1:3">
      <c r="A4659" s="22">
        <v>2012</v>
      </c>
      <c r="B4659" s="3" t="s">
        <v>654</v>
      </c>
      <c r="C4659" s="3">
        <v>23.5</v>
      </c>
    </row>
    <row r="4660" spans="1:3">
      <c r="A4660" s="22">
        <v>2012</v>
      </c>
      <c r="B4660" s="3" t="s">
        <v>655</v>
      </c>
      <c r="C4660" s="3">
        <v>19.212418300653596</v>
      </c>
    </row>
    <row r="4661" spans="1:3">
      <c r="A4661" s="22">
        <v>2012</v>
      </c>
      <c r="B4661" s="3" t="s">
        <v>656</v>
      </c>
      <c r="C4661" s="3">
        <v>16.806179775280899</v>
      </c>
    </row>
    <row r="4662" spans="1:3">
      <c r="A4662" s="22">
        <v>2012</v>
      </c>
      <c r="B4662" s="3" t="s">
        <v>657</v>
      </c>
      <c r="C4662" s="3">
        <v>17.335526315789473</v>
      </c>
    </row>
    <row r="4663" spans="1:3">
      <c r="A4663" s="22">
        <v>2012</v>
      </c>
      <c r="B4663" s="3" t="s">
        <v>1074</v>
      </c>
      <c r="C4663" s="3">
        <v>22.594972067039105</v>
      </c>
    </row>
    <row r="4664" spans="1:3">
      <c r="A4664" s="22">
        <v>2012</v>
      </c>
      <c r="B4664" s="3" t="s">
        <v>658</v>
      </c>
      <c r="C4664" s="3">
        <v>17.517329910141207</v>
      </c>
    </row>
    <row r="4665" spans="1:3">
      <c r="A4665" s="22">
        <v>2012</v>
      </c>
      <c r="B4665" s="3" t="s">
        <v>659</v>
      </c>
      <c r="C4665" s="3">
        <v>14.685714285714285</v>
      </c>
    </row>
    <row r="4666" spans="1:3">
      <c r="A4666" s="22">
        <v>2012</v>
      </c>
      <c r="B4666" s="3" t="s">
        <v>660</v>
      </c>
      <c r="C4666" s="3">
        <v>23.694973343488194</v>
      </c>
    </row>
    <row r="4667" spans="1:3">
      <c r="A4667" s="22">
        <v>2012</v>
      </c>
      <c r="B4667" s="3" t="s">
        <v>661</v>
      </c>
      <c r="C4667" s="3">
        <v>17.418421052631579</v>
      </c>
    </row>
    <row r="4668" spans="1:3">
      <c r="A4668" s="22">
        <v>2012</v>
      </c>
      <c r="B4668" s="3" t="s">
        <v>662</v>
      </c>
      <c r="C4668" s="3">
        <v>8.0685448736566947</v>
      </c>
    </row>
    <row r="4669" spans="1:3">
      <c r="A4669" s="22">
        <v>2012</v>
      </c>
      <c r="B4669" s="3" t="s">
        <v>663</v>
      </c>
      <c r="C4669" s="3">
        <v>8.0751842751842755</v>
      </c>
    </row>
    <row r="4670" spans="1:3">
      <c r="A4670" s="22">
        <v>2012</v>
      </c>
      <c r="B4670" s="3" t="s">
        <v>1075</v>
      </c>
      <c r="C4670" s="3">
        <v>13.96774193548387</v>
      </c>
    </row>
    <row r="4671" spans="1:3">
      <c r="A4671" s="22">
        <v>2012</v>
      </c>
      <c r="B4671" s="3" t="s">
        <v>664</v>
      </c>
      <c r="C4671" s="3">
        <v>11.890970400899214</v>
      </c>
    </row>
    <row r="4672" spans="1:3">
      <c r="A4672" s="22">
        <v>2012</v>
      </c>
      <c r="B4672" s="3" t="s">
        <v>665</v>
      </c>
      <c r="C4672" s="3">
        <v>8.1322609472743519</v>
      </c>
    </row>
    <row r="4673" spans="1:3">
      <c r="A4673" s="22">
        <v>2012</v>
      </c>
      <c r="B4673" s="3" t="s">
        <v>666</v>
      </c>
      <c r="C4673" s="3">
        <v>13.532468495181616</v>
      </c>
    </row>
    <row r="4674" spans="1:3">
      <c r="A4674" s="22">
        <v>2012</v>
      </c>
      <c r="B4674" s="3" t="s">
        <v>667</v>
      </c>
      <c r="C4674" s="3">
        <v>12.137299771167047</v>
      </c>
    </row>
    <row r="4675" spans="1:3">
      <c r="A4675" s="22">
        <v>2012</v>
      </c>
      <c r="B4675" s="3" t="s">
        <v>1076</v>
      </c>
      <c r="C4675" s="3">
        <v>8.1790123456790127</v>
      </c>
    </row>
    <row r="4676" spans="1:3">
      <c r="A4676" s="22">
        <v>2012</v>
      </c>
      <c r="B4676" s="3" t="s">
        <v>668</v>
      </c>
      <c r="C4676" s="3">
        <v>8.3180747223157194</v>
      </c>
    </row>
    <row r="4677" spans="1:3">
      <c r="A4677" s="22">
        <v>2012</v>
      </c>
      <c r="B4677" s="3" t="s">
        <v>669</v>
      </c>
      <c r="C4677" s="3">
        <v>8.4425727411944873</v>
      </c>
    </row>
    <row r="4678" spans="1:3">
      <c r="A4678" s="22">
        <v>2012</v>
      </c>
      <c r="B4678" s="3" t="s">
        <v>670</v>
      </c>
      <c r="C4678" s="3">
        <v>6.9655172413793105</v>
      </c>
    </row>
    <row r="4679" spans="1:3">
      <c r="A4679" s="22">
        <v>2012</v>
      </c>
      <c r="B4679" s="3" t="s">
        <v>672</v>
      </c>
      <c r="C4679" s="3">
        <v>7.8444602272727275</v>
      </c>
    </row>
    <row r="4680" spans="1:3">
      <c r="A4680" s="22">
        <v>2012</v>
      </c>
      <c r="B4680" s="3" t="s">
        <v>673</v>
      </c>
      <c r="C4680" s="3">
        <v>7.3270908703979574</v>
      </c>
    </row>
    <row r="4681" spans="1:3">
      <c r="A4681" s="22">
        <v>2012</v>
      </c>
      <c r="B4681" s="3" t="s">
        <v>674</v>
      </c>
      <c r="C4681" s="3">
        <v>7.1141732283464565</v>
      </c>
    </row>
    <row r="4682" spans="1:3">
      <c r="A4682" s="22">
        <v>2012</v>
      </c>
      <c r="B4682" s="3" t="s">
        <v>676</v>
      </c>
      <c r="C4682" s="3">
        <v>11.557858910891088</v>
      </c>
    </row>
    <row r="4683" spans="1:3">
      <c r="A4683" s="22">
        <v>2012</v>
      </c>
      <c r="B4683" s="3" t="s">
        <v>677</v>
      </c>
      <c r="C4683" s="3">
        <v>7.6461107217939732</v>
      </c>
    </row>
    <row r="4684" spans="1:3">
      <c r="A4684" s="22">
        <v>2012</v>
      </c>
      <c r="B4684" s="3" t="s">
        <v>678</v>
      </c>
      <c r="C4684" s="3">
        <v>7.2695697252462415</v>
      </c>
    </row>
    <row r="4685" spans="1:3">
      <c r="A4685" s="22">
        <v>2012</v>
      </c>
      <c r="B4685" s="3" t="s">
        <v>679</v>
      </c>
      <c r="C4685" s="3">
        <v>9.4389873897790846</v>
      </c>
    </row>
    <row r="4686" spans="1:3">
      <c r="A4686" s="22">
        <v>2012</v>
      </c>
      <c r="B4686" s="3" t="s">
        <v>680</v>
      </c>
      <c r="C4686" s="3">
        <v>6.0540540540540544</v>
      </c>
    </row>
    <row r="4687" spans="1:3">
      <c r="A4687" s="22">
        <v>2012</v>
      </c>
      <c r="B4687" s="3" t="s">
        <v>681</v>
      </c>
      <c r="C4687" s="3">
        <v>15.775056678442965</v>
      </c>
    </row>
    <row r="4688" spans="1:3">
      <c r="A4688" s="22">
        <v>2012</v>
      </c>
      <c r="B4688" s="3" t="s">
        <v>683</v>
      </c>
      <c r="C4688" s="3">
        <v>9.2494438264738594</v>
      </c>
    </row>
    <row r="4689" spans="1:3">
      <c r="A4689" s="22">
        <v>2012</v>
      </c>
      <c r="B4689" s="3" t="s">
        <v>1046</v>
      </c>
      <c r="C4689" s="3">
        <v>9.122171945701357</v>
      </c>
    </row>
    <row r="4690" spans="1:3">
      <c r="A4690" s="22">
        <v>2012</v>
      </c>
      <c r="B4690" s="3" t="s">
        <v>684</v>
      </c>
      <c r="C4690" s="3">
        <v>10.8982537599677</v>
      </c>
    </row>
    <row r="4691" spans="1:3">
      <c r="A4691" s="22">
        <v>2012</v>
      </c>
      <c r="B4691" s="3" t="s">
        <v>685</v>
      </c>
      <c r="C4691" s="3">
        <v>7.95265278710544</v>
      </c>
    </row>
    <row r="4692" spans="1:3">
      <c r="A4692" s="22">
        <v>2012</v>
      </c>
      <c r="B4692" s="3" t="s">
        <v>686</v>
      </c>
      <c r="C4692" s="3">
        <v>9.2334890582739124</v>
      </c>
    </row>
    <row r="4693" spans="1:3">
      <c r="A4693" s="22">
        <v>2012</v>
      </c>
      <c r="B4693" s="3" t="s">
        <v>687</v>
      </c>
      <c r="C4693" s="3">
        <v>10.255892255892256</v>
      </c>
    </row>
    <row r="4694" spans="1:3">
      <c r="A4694" s="22">
        <v>2012</v>
      </c>
      <c r="B4694" s="3" t="s">
        <v>688</v>
      </c>
      <c r="C4694" s="3">
        <v>6.9781494469921768</v>
      </c>
    </row>
    <row r="4695" spans="1:3">
      <c r="A4695" s="22">
        <v>2012</v>
      </c>
      <c r="B4695" s="3" t="s">
        <v>689</v>
      </c>
      <c r="C4695" s="3">
        <v>8.7039106145251388</v>
      </c>
    </row>
    <row r="4696" spans="1:3">
      <c r="A4696" s="22">
        <v>2012</v>
      </c>
      <c r="B4696" s="3" t="s">
        <v>690</v>
      </c>
      <c r="C4696" s="3">
        <v>17.426270457592391</v>
      </c>
    </row>
    <row r="4697" spans="1:3">
      <c r="A4697" s="22">
        <v>2012</v>
      </c>
      <c r="B4697" s="3" t="s">
        <v>691</v>
      </c>
      <c r="C4697" s="3">
        <v>12.578423536085399</v>
      </c>
    </row>
    <row r="4698" spans="1:3">
      <c r="A4698" s="22">
        <v>2012</v>
      </c>
      <c r="B4698" s="3" t="s">
        <v>692</v>
      </c>
      <c r="C4698" s="3">
        <v>9.3041702289351189</v>
      </c>
    </row>
    <row r="4699" spans="1:3">
      <c r="A4699" s="22">
        <v>2012</v>
      </c>
      <c r="B4699" s="3" t="s">
        <v>693</v>
      </c>
      <c r="C4699" s="3">
        <v>12.42328586950306</v>
      </c>
    </row>
    <row r="4700" spans="1:3">
      <c r="A4700" s="22">
        <v>2012</v>
      </c>
      <c r="B4700" s="3" t="s">
        <v>694</v>
      </c>
      <c r="C4700" s="3">
        <v>6.0663379650380991</v>
      </c>
    </row>
    <row r="4701" spans="1:3">
      <c r="A4701" s="22">
        <v>2012</v>
      </c>
      <c r="B4701" s="3" t="s">
        <v>695</v>
      </c>
      <c r="C4701" s="3">
        <v>6.4932885906040267</v>
      </c>
    </row>
    <row r="4702" spans="1:3">
      <c r="A4702" s="22">
        <v>2012</v>
      </c>
      <c r="B4702" s="3" t="s">
        <v>696</v>
      </c>
      <c r="C4702" s="3">
        <v>10.394863013698631</v>
      </c>
    </row>
    <row r="4703" spans="1:3">
      <c r="A4703" s="22">
        <v>2012</v>
      </c>
      <c r="B4703" s="3" t="s">
        <v>697</v>
      </c>
      <c r="C4703" s="3">
        <v>6.5437500000000002</v>
      </c>
    </row>
    <row r="4704" spans="1:3">
      <c r="A4704" s="22">
        <v>2012</v>
      </c>
      <c r="B4704" s="3" t="s">
        <v>698</v>
      </c>
      <c r="C4704" s="3">
        <v>5.8541953232462172</v>
      </c>
    </row>
    <row r="4705" spans="1:3">
      <c r="A4705" s="22">
        <v>2012</v>
      </c>
      <c r="B4705" s="3" t="s">
        <v>699</v>
      </c>
      <c r="C4705" s="3">
        <v>9.6455324357405132</v>
      </c>
    </row>
    <row r="4706" spans="1:3">
      <c r="A4706" s="22">
        <v>2012</v>
      </c>
      <c r="B4706" s="3" t="s">
        <v>701</v>
      </c>
      <c r="C4706" s="3">
        <v>10.292797733296773</v>
      </c>
    </row>
    <row r="4707" spans="1:3">
      <c r="A4707" s="22">
        <v>2012</v>
      </c>
      <c r="B4707" s="3" t="s">
        <v>702</v>
      </c>
      <c r="C4707" s="3">
        <v>8.1750000000000007</v>
      </c>
    </row>
    <row r="4708" spans="1:3">
      <c r="A4708" s="22">
        <v>2012</v>
      </c>
      <c r="B4708" s="3" t="s">
        <v>703</v>
      </c>
      <c r="C4708" s="3">
        <v>7.6785425101214573</v>
      </c>
    </row>
    <row r="4709" spans="1:3">
      <c r="A4709" s="22">
        <v>2012</v>
      </c>
      <c r="B4709" s="3" t="s">
        <v>704</v>
      </c>
      <c r="C4709" s="3">
        <v>8.6470284237726105</v>
      </c>
    </row>
    <row r="4710" spans="1:3">
      <c r="A4710" s="22">
        <v>2012</v>
      </c>
      <c r="B4710" s="3" t="s">
        <v>705</v>
      </c>
      <c r="C4710" s="3">
        <v>8.5884177869700107</v>
      </c>
    </row>
    <row r="4711" spans="1:3">
      <c r="A4711" s="22">
        <v>2012</v>
      </c>
      <c r="B4711" s="3" t="s">
        <v>706</v>
      </c>
      <c r="C4711" s="3">
        <v>9.3498827208756836</v>
      </c>
    </row>
    <row r="4712" spans="1:3">
      <c r="A4712" s="22">
        <v>2012</v>
      </c>
      <c r="B4712" s="3" t="s">
        <v>707</v>
      </c>
      <c r="C4712" s="3">
        <v>9.4841316313385651</v>
      </c>
    </row>
    <row r="4713" spans="1:3">
      <c r="A4713" s="22">
        <v>2012</v>
      </c>
      <c r="B4713" s="3" t="s">
        <v>708</v>
      </c>
      <c r="C4713" s="3">
        <v>10.192378091706951</v>
      </c>
    </row>
    <row r="4714" spans="1:3">
      <c r="A4714" s="22">
        <v>2012</v>
      </c>
      <c r="B4714" s="3" t="s">
        <v>709</v>
      </c>
      <c r="C4714" s="3">
        <v>9.5457875457875456</v>
      </c>
    </row>
    <row r="4715" spans="1:3">
      <c r="A4715" s="22">
        <v>2012</v>
      </c>
      <c r="B4715" s="3" t="s">
        <v>710</v>
      </c>
      <c r="C4715" s="3">
        <v>7.8131609870740304</v>
      </c>
    </row>
    <row r="4716" spans="1:3">
      <c r="A4716" s="22">
        <v>2012</v>
      </c>
      <c r="B4716" s="3" t="s">
        <v>711</v>
      </c>
      <c r="C4716" s="3">
        <v>7.25</v>
      </c>
    </row>
    <row r="4717" spans="1:3">
      <c r="A4717" s="22">
        <v>2012</v>
      </c>
      <c r="B4717" s="3" t="s">
        <v>712</v>
      </c>
      <c r="C4717" s="3">
        <v>8.2001640689089417</v>
      </c>
    </row>
    <row r="4718" spans="1:3">
      <c r="A4718" s="22">
        <v>2012</v>
      </c>
      <c r="B4718" s="3" t="s">
        <v>713</v>
      </c>
      <c r="C4718" s="3">
        <v>9.6779326670173589</v>
      </c>
    </row>
    <row r="4719" spans="1:3">
      <c r="A4719" s="22">
        <v>2012</v>
      </c>
      <c r="B4719" s="3" t="s">
        <v>714</v>
      </c>
      <c r="C4719" s="3">
        <v>7.9732304900181488</v>
      </c>
    </row>
    <row r="4720" spans="1:3">
      <c r="A4720" s="22">
        <v>2012</v>
      </c>
      <c r="B4720" s="3" t="s">
        <v>715</v>
      </c>
      <c r="C4720" s="3">
        <v>11.580397181294042</v>
      </c>
    </row>
    <row r="4721" spans="1:3">
      <c r="A4721" s="22">
        <v>2012</v>
      </c>
      <c r="B4721" s="3" t="s">
        <v>716</v>
      </c>
      <c r="C4721" s="3">
        <v>9.1039044164710905</v>
      </c>
    </row>
    <row r="4722" spans="1:3">
      <c r="A4722" s="22">
        <v>2012</v>
      </c>
      <c r="B4722" s="3" t="s">
        <v>717</v>
      </c>
      <c r="C4722" s="3">
        <v>7.5829892650701902</v>
      </c>
    </row>
    <row r="4723" spans="1:3">
      <c r="A4723" s="22">
        <v>2012</v>
      </c>
      <c r="B4723" s="3" t="s">
        <v>718</v>
      </c>
      <c r="C4723" s="3">
        <v>5.96</v>
      </c>
    </row>
    <row r="4724" spans="1:3">
      <c r="A4724" s="22">
        <v>2012</v>
      </c>
      <c r="B4724" s="3" t="s">
        <v>719</v>
      </c>
      <c r="C4724" s="3">
        <v>6.6339729921819472</v>
      </c>
    </row>
    <row r="4725" spans="1:3">
      <c r="A4725" s="22">
        <v>2012</v>
      </c>
      <c r="B4725" s="3" t="s">
        <v>720</v>
      </c>
      <c r="C4725" s="3">
        <v>6.1849442379182156</v>
      </c>
    </row>
    <row r="4726" spans="1:3">
      <c r="A4726" s="22">
        <v>2012</v>
      </c>
      <c r="B4726" s="3" t="s">
        <v>721</v>
      </c>
      <c r="C4726" s="3">
        <v>6.4027972027972027</v>
      </c>
    </row>
    <row r="4727" spans="1:3">
      <c r="A4727" s="22">
        <v>2012</v>
      </c>
      <c r="B4727" s="3" t="s">
        <v>722</v>
      </c>
      <c r="C4727" s="3">
        <v>7.6423173803526447</v>
      </c>
    </row>
    <row r="4728" spans="1:3">
      <c r="A4728" s="22">
        <v>2012</v>
      </c>
      <c r="B4728" s="3" t="s">
        <v>723</v>
      </c>
      <c r="C4728" s="3">
        <v>7.2003684937816672</v>
      </c>
    </row>
    <row r="4729" spans="1:3">
      <c r="A4729" s="22">
        <v>2012</v>
      </c>
      <c r="B4729" s="3" t="s">
        <v>724</v>
      </c>
      <c r="C4729" s="3">
        <v>9.4525386313465791</v>
      </c>
    </row>
    <row r="4730" spans="1:3">
      <c r="A4730" s="22">
        <v>2012</v>
      </c>
      <c r="B4730" s="3" t="s">
        <v>725</v>
      </c>
      <c r="C4730" s="3">
        <v>6.4637163930525814</v>
      </c>
    </row>
    <row r="4731" spans="1:3">
      <c r="A4731" s="22">
        <v>2012</v>
      </c>
      <c r="B4731" s="3" t="s">
        <v>726</v>
      </c>
      <c r="C4731" s="3">
        <v>10.477770846329799</v>
      </c>
    </row>
    <row r="4732" spans="1:3">
      <c r="A4732" s="22">
        <v>2012</v>
      </c>
      <c r="B4732" s="3" t="s">
        <v>727</v>
      </c>
      <c r="C4732" s="3">
        <v>7.9375</v>
      </c>
    </row>
    <row r="4733" spans="1:3">
      <c r="A4733" s="22">
        <v>2012</v>
      </c>
      <c r="B4733" s="3" t="s">
        <v>1048</v>
      </c>
      <c r="C4733" s="3">
        <v>11.518072289156626</v>
      </c>
    </row>
    <row r="4734" spans="1:3">
      <c r="A4734" s="22">
        <v>2012</v>
      </c>
      <c r="B4734" s="3" t="s">
        <v>730</v>
      </c>
      <c r="C4734" s="3">
        <v>11.041484716157205</v>
      </c>
    </row>
    <row r="4735" spans="1:3">
      <c r="A4735" s="22">
        <v>2012</v>
      </c>
      <c r="B4735" s="3" t="s">
        <v>731</v>
      </c>
      <c r="C4735" s="3">
        <v>10.525749907065855</v>
      </c>
    </row>
    <row r="4736" spans="1:3">
      <c r="A4736" s="22">
        <v>2012</v>
      </c>
      <c r="B4736" s="3" t="s">
        <v>732</v>
      </c>
      <c r="C4736" s="3">
        <v>10.972158601416234</v>
      </c>
    </row>
    <row r="4737" spans="1:3">
      <c r="A4737" s="22">
        <v>2012</v>
      </c>
      <c r="B4737" s="3" t="s">
        <v>733</v>
      </c>
      <c r="C4737" s="3">
        <v>7.9564017660044151</v>
      </c>
    </row>
    <row r="4738" spans="1:3">
      <c r="A4738" s="22">
        <v>2012</v>
      </c>
      <c r="B4738" s="3" t="s">
        <v>734</v>
      </c>
      <c r="C4738" s="3">
        <v>9.081941380397101</v>
      </c>
    </row>
    <row r="4739" spans="1:3">
      <c r="A4739" s="22">
        <v>2012</v>
      </c>
      <c r="B4739" s="3" t="s">
        <v>735</v>
      </c>
      <c r="C4739" s="3">
        <v>6.4504950495049505</v>
      </c>
    </row>
    <row r="4740" spans="1:3">
      <c r="A4740" s="22">
        <v>2012</v>
      </c>
      <c r="B4740" s="3" t="s">
        <v>736</v>
      </c>
      <c r="C4740" s="3">
        <v>7.216981132075472</v>
      </c>
    </row>
    <row r="4741" spans="1:3">
      <c r="A4741" s="22">
        <v>2012</v>
      </c>
      <c r="B4741" s="3" t="s">
        <v>737</v>
      </c>
      <c r="C4741" s="3">
        <v>11.291484032561051</v>
      </c>
    </row>
    <row r="4742" spans="1:3">
      <c r="A4742" s="22">
        <v>2012</v>
      </c>
      <c r="B4742" s="3" t="s">
        <v>1049</v>
      </c>
      <c r="C4742" s="3">
        <v>7.9492957746478874</v>
      </c>
    </row>
    <row r="4743" spans="1:3">
      <c r="A4743" s="22">
        <v>2012</v>
      </c>
      <c r="B4743" s="3" t="s">
        <v>739</v>
      </c>
      <c r="C4743" s="3">
        <v>9.8762886597938149</v>
      </c>
    </row>
    <row r="4744" spans="1:3">
      <c r="A4744" s="22">
        <v>2012</v>
      </c>
      <c r="B4744" s="3" t="s">
        <v>741</v>
      </c>
      <c r="C4744" s="3">
        <v>15.775426859508315</v>
      </c>
    </row>
    <row r="4745" spans="1:3">
      <c r="A4745" s="22">
        <v>2012</v>
      </c>
      <c r="B4745" s="3" t="s">
        <v>742</v>
      </c>
      <c r="C4745" s="3">
        <v>11.501123543978721</v>
      </c>
    </row>
    <row r="4746" spans="1:3">
      <c r="A4746" s="22">
        <v>2012</v>
      </c>
      <c r="B4746" s="3" t="s">
        <v>743</v>
      </c>
      <c r="C4746" s="3">
        <v>8.6696642685851319</v>
      </c>
    </row>
    <row r="4747" spans="1:3">
      <c r="A4747" s="22">
        <v>2012</v>
      </c>
      <c r="B4747" s="3" t="s">
        <v>744</v>
      </c>
      <c r="C4747" s="3">
        <v>9.6743049705138997</v>
      </c>
    </row>
    <row r="4748" spans="1:3">
      <c r="A4748" s="22">
        <v>2012</v>
      </c>
      <c r="B4748" s="3" t="s">
        <v>745</v>
      </c>
      <c r="C4748" s="3">
        <v>6.5417515274949087</v>
      </c>
    </row>
    <row r="4749" spans="1:3">
      <c r="A4749" s="22">
        <v>2012</v>
      </c>
      <c r="B4749" s="3" t="s">
        <v>746</v>
      </c>
      <c r="C4749" s="3">
        <v>6.9406528189910981</v>
      </c>
    </row>
    <row r="4750" spans="1:3">
      <c r="A4750" s="22">
        <v>2012</v>
      </c>
      <c r="B4750" s="3" t="s">
        <v>747</v>
      </c>
      <c r="C4750" s="3">
        <v>7.6185</v>
      </c>
    </row>
    <row r="4751" spans="1:3">
      <c r="A4751" s="22">
        <v>2012</v>
      </c>
      <c r="B4751" s="3" t="s">
        <v>748</v>
      </c>
      <c r="C4751" s="3">
        <v>5.7583892617449663</v>
      </c>
    </row>
    <row r="4752" spans="1:3">
      <c r="A4752" s="22">
        <v>2012</v>
      </c>
      <c r="B4752" s="3" t="s">
        <v>749</v>
      </c>
      <c r="C4752" s="3">
        <v>5.8948703494926722</v>
      </c>
    </row>
    <row r="4753" spans="1:3">
      <c r="A4753" s="22">
        <v>2012</v>
      </c>
      <c r="B4753" s="3" t="s">
        <v>750</v>
      </c>
      <c r="C4753" s="3">
        <v>6.9823825503355703</v>
      </c>
    </row>
    <row r="4754" spans="1:3">
      <c r="A4754" s="22">
        <v>2012</v>
      </c>
      <c r="B4754" s="3" t="s">
        <v>751</v>
      </c>
      <c r="C4754" s="3">
        <v>8.5623228731900856</v>
      </c>
    </row>
    <row r="4755" spans="1:3">
      <c r="A4755" s="22">
        <v>2012</v>
      </c>
      <c r="B4755" s="3" t="s">
        <v>752</v>
      </c>
      <c r="C4755" s="3">
        <v>10.875161834516851</v>
      </c>
    </row>
    <row r="4756" spans="1:3">
      <c r="A4756" s="22">
        <v>2012</v>
      </c>
      <c r="B4756" s="3" t="s">
        <v>753</v>
      </c>
      <c r="C4756" s="3">
        <v>7.568777292576419</v>
      </c>
    </row>
    <row r="4757" spans="1:3">
      <c r="A4757" s="22">
        <v>2012</v>
      </c>
      <c r="B4757" s="3" t="s">
        <v>754</v>
      </c>
      <c r="C4757" s="3">
        <v>10.696810658054098</v>
      </c>
    </row>
    <row r="4758" spans="1:3">
      <c r="A4758" s="22">
        <v>2012</v>
      </c>
      <c r="B4758" s="3" t="s">
        <v>755</v>
      </c>
      <c r="C4758" s="3">
        <v>10.117378048780488</v>
      </c>
    </row>
    <row r="4759" spans="1:3">
      <c r="A4759" s="22">
        <v>2012</v>
      </c>
      <c r="B4759" s="3" t="s">
        <v>756</v>
      </c>
      <c r="C4759" s="3">
        <v>8.5853846153846156</v>
      </c>
    </row>
    <row r="4760" spans="1:3">
      <c r="A4760" s="22">
        <v>2012</v>
      </c>
      <c r="B4760" s="3" t="s">
        <v>757</v>
      </c>
      <c r="C4760" s="3">
        <v>12.127394902892732</v>
      </c>
    </row>
    <row r="4761" spans="1:3">
      <c r="A4761" s="22">
        <v>2012</v>
      </c>
      <c r="B4761" s="3" t="s">
        <v>758</v>
      </c>
      <c r="C4761" s="3">
        <v>9.7156249999999993</v>
      </c>
    </row>
    <row r="4762" spans="1:3">
      <c r="A4762" s="22">
        <v>2012</v>
      </c>
      <c r="B4762" s="3" t="s">
        <v>759</v>
      </c>
      <c r="C4762" s="3">
        <v>8.610619469026549</v>
      </c>
    </row>
    <row r="4763" spans="1:3">
      <c r="A4763" s="22">
        <v>2012</v>
      </c>
      <c r="B4763" s="3" t="s">
        <v>760</v>
      </c>
      <c r="C4763" s="3">
        <v>8.0868421052631572</v>
      </c>
    </row>
    <row r="4764" spans="1:3">
      <c r="A4764" s="22">
        <v>2012</v>
      </c>
      <c r="B4764" s="3" t="s">
        <v>761</v>
      </c>
      <c r="C4764" s="3">
        <v>8.6706231454005938</v>
      </c>
    </row>
    <row r="4765" spans="1:3">
      <c r="A4765" s="22">
        <v>2012</v>
      </c>
      <c r="B4765" s="3" t="s">
        <v>762</v>
      </c>
      <c r="C4765" s="3">
        <v>9.2513966480446932</v>
      </c>
    </row>
    <row r="4766" spans="1:3">
      <c r="A4766" s="22">
        <v>2012</v>
      </c>
      <c r="B4766" s="3" t="s">
        <v>763</v>
      </c>
      <c r="C4766" s="3">
        <v>7.3946666666666667</v>
      </c>
    </row>
    <row r="4767" spans="1:3">
      <c r="A4767" s="22">
        <v>2012</v>
      </c>
      <c r="B4767" s="3" t="s">
        <v>764</v>
      </c>
      <c r="C4767" s="3">
        <v>7.8084045584045585</v>
      </c>
    </row>
    <row r="4768" spans="1:3">
      <c r="A4768" s="22">
        <v>2012</v>
      </c>
      <c r="B4768" s="3" t="s">
        <v>765</v>
      </c>
      <c r="C4768" s="3">
        <v>5.5100401606425704</v>
      </c>
    </row>
    <row r="4769" spans="1:3">
      <c r="A4769" s="22">
        <v>2012</v>
      </c>
      <c r="B4769" s="3" t="s">
        <v>766</v>
      </c>
      <c r="C4769" s="3">
        <v>10.114722753346081</v>
      </c>
    </row>
    <row r="4770" spans="1:3">
      <c r="A4770" s="22">
        <v>2012</v>
      </c>
      <c r="B4770" s="3" t="s">
        <v>767</v>
      </c>
      <c r="C4770" s="3">
        <v>8.4961759082217974</v>
      </c>
    </row>
    <row r="4771" spans="1:3">
      <c r="A4771" s="22">
        <v>2012</v>
      </c>
      <c r="B4771" s="3" t="s">
        <v>768</v>
      </c>
      <c r="C4771" s="3">
        <v>6.6345276872964165</v>
      </c>
    </row>
    <row r="4772" spans="1:3">
      <c r="A4772" s="22">
        <v>2012</v>
      </c>
      <c r="B4772" s="3" t="s">
        <v>769</v>
      </c>
      <c r="C4772" s="3">
        <v>8.1646850044365564</v>
      </c>
    </row>
    <row r="4773" spans="1:3">
      <c r="A4773" s="22">
        <v>2012</v>
      </c>
      <c r="B4773" s="3" t="s">
        <v>770</v>
      </c>
      <c r="C4773" s="3">
        <v>4.7850637522768666</v>
      </c>
    </row>
    <row r="4774" spans="1:3">
      <c r="A4774" s="22">
        <v>2012</v>
      </c>
      <c r="B4774" s="3" t="s">
        <v>771</v>
      </c>
      <c r="C4774" s="3">
        <v>7.4854111405835546</v>
      </c>
    </row>
    <row r="4775" spans="1:3">
      <c r="A4775" s="22">
        <v>2012</v>
      </c>
      <c r="B4775" s="3" t="s">
        <v>772</v>
      </c>
      <c r="C4775" s="3">
        <v>6.4356120826709065</v>
      </c>
    </row>
    <row r="4776" spans="1:3">
      <c r="A4776" s="22">
        <v>2012</v>
      </c>
      <c r="B4776" s="3" t="s">
        <v>773</v>
      </c>
      <c r="C4776" s="3">
        <v>5.9019607843137258</v>
      </c>
    </row>
    <row r="4777" spans="1:3">
      <c r="A4777" s="22">
        <v>2012</v>
      </c>
      <c r="B4777" s="3" t="s">
        <v>774</v>
      </c>
      <c r="C4777" s="3">
        <v>9.099502487562189</v>
      </c>
    </row>
    <row r="4778" spans="1:3">
      <c r="A4778" s="22">
        <v>2012</v>
      </c>
      <c r="B4778" s="3" t="s">
        <v>775</v>
      </c>
      <c r="C4778" s="3">
        <v>8.0121212121212118</v>
      </c>
    </row>
    <row r="4779" spans="1:3">
      <c r="A4779" s="22">
        <v>2012</v>
      </c>
      <c r="B4779" s="3" t="s">
        <v>776</v>
      </c>
      <c r="C4779" s="3">
        <v>6.9655172413793105</v>
      </c>
    </row>
    <row r="4780" spans="1:3">
      <c r="A4780" s="22">
        <v>2012</v>
      </c>
      <c r="B4780" s="3" t="s">
        <v>777</v>
      </c>
      <c r="C4780" s="3">
        <v>8.0195991091314038</v>
      </c>
    </row>
    <row r="4781" spans="1:3">
      <c r="A4781" s="22">
        <v>2012</v>
      </c>
      <c r="B4781" s="3" t="s">
        <v>778</v>
      </c>
      <c r="C4781" s="3">
        <v>6.5802469135802468</v>
      </c>
    </row>
    <row r="4782" spans="1:3">
      <c r="A4782" s="22">
        <v>2012</v>
      </c>
      <c r="B4782" s="3" t="s">
        <v>779</v>
      </c>
      <c r="C4782" s="3">
        <v>5.8968036529680363</v>
      </c>
    </row>
    <row r="4783" spans="1:3">
      <c r="A4783" s="22">
        <v>2012</v>
      </c>
      <c r="B4783" s="3" t="s">
        <v>780</v>
      </c>
      <c r="C4783" s="3">
        <v>5.95046439628483</v>
      </c>
    </row>
    <row r="4784" spans="1:3">
      <c r="A4784" s="22">
        <v>2012</v>
      </c>
      <c r="B4784" s="3" t="s">
        <v>781</v>
      </c>
      <c r="C4784" s="3">
        <v>6.7042925278219396</v>
      </c>
    </row>
    <row r="4785" spans="1:3">
      <c r="A4785" s="22">
        <v>2012</v>
      </c>
      <c r="B4785" s="3" t="s">
        <v>782</v>
      </c>
      <c r="C4785" s="3">
        <v>8.4403625954198471</v>
      </c>
    </row>
    <row r="4786" spans="1:3">
      <c r="A4786" s="22">
        <v>2012</v>
      </c>
      <c r="B4786" s="3" t="s">
        <v>783</v>
      </c>
      <c r="C4786" s="3">
        <v>12.566448801742919</v>
      </c>
    </row>
    <row r="4787" spans="1:3">
      <c r="A4787" s="22">
        <v>2012</v>
      </c>
      <c r="B4787" s="3" t="s">
        <v>784</v>
      </c>
      <c r="C4787" s="3">
        <v>10.428872867944435</v>
      </c>
    </row>
    <row r="4788" spans="1:3">
      <c r="A4788" s="22">
        <v>2012</v>
      </c>
      <c r="B4788" s="3" t="s">
        <v>785</v>
      </c>
      <c r="C4788" s="3">
        <v>6.4046306504961414</v>
      </c>
    </row>
    <row r="4789" spans="1:3">
      <c r="A4789" s="22">
        <v>2012</v>
      </c>
      <c r="B4789" s="3" t="s">
        <v>786</v>
      </c>
      <c r="C4789" s="3">
        <v>7.3445273631840795</v>
      </c>
    </row>
    <row r="4790" spans="1:3">
      <c r="A4790" s="22">
        <v>2012</v>
      </c>
      <c r="B4790" s="3" t="s">
        <v>1078</v>
      </c>
      <c r="C4790" s="3">
        <v>6.1559322033898303</v>
      </c>
    </row>
    <row r="4791" spans="1:3">
      <c r="A4791" s="22">
        <v>2012</v>
      </c>
      <c r="B4791" s="3" t="s">
        <v>787</v>
      </c>
      <c r="C4791" s="3">
        <v>7.8611797951253974</v>
      </c>
    </row>
    <row r="4792" spans="1:3">
      <c r="A4792" s="22">
        <v>2012</v>
      </c>
      <c r="B4792" s="3" t="s">
        <v>788</v>
      </c>
      <c r="C4792" s="3">
        <v>7</v>
      </c>
    </row>
    <row r="4793" spans="1:3">
      <c r="A4793" s="22">
        <v>2012</v>
      </c>
      <c r="B4793" s="3" t="s">
        <v>790</v>
      </c>
      <c r="C4793" s="3">
        <v>10.085321545355455</v>
      </c>
    </row>
    <row r="4794" spans="1:3">
      <c r="A4794" s="22">
        <v>2012</v>
      </c>
      <c r="B4794" s="3" t="s">
        <v>791</v>
      </c>
      <c r="C4794" s="3">
        <v>8.2026892430278888</v>
      </c>
    </row>
    <row r="4795" spans="1:3">
      <c r="A4795" s="22">
        <v>2012</v>
      </c>
      <c r="B4795" s="3" t="s">
        <v>792</v>
      </c>
      <c r="C4795" s="3">
        <v>10.221115478083465</v>
      </c>
    </row>
    <row r="4796" spans="1:3">
      <c r="A4796" s="22">
        <v>2012</v>
      </c>
      <c r="B4796" s="3" t="s">
        <v>1109</v>
      </c>
      <c r="C4796" s="3">
        <v>7.5660377358490569</v>
      </c>
    </row>
    <row r="4797" spans="1:3">
      <c r="A4797" s="22">
        <v>2012</v>
      </c>
      <c r="B4797" s="3" t="s">
        <v>1110</v>
      </c>
      <c r="C4797" s="3">
        <v>5.6491228070175437</v>
      </c>
    </row>
    <row r="4798" spans="1:3">
      <c r="A4798" s="22">
        <v>2012</v>
      </c>
      <c r="B4798" s="3" t="s">
        <v>1050</v>
      </c>
      <c r="C4798" s="3">
        <v>5.1732209737827715</v>
      </c>
    </row>
    <row r="4799" spans="1:3">
      <c r="A4799" s="22">
        <v>2012</v>
      </c>
      <c r="B4799" s="3" t="s">
        <v>793</v>
      </c>
      <c r="C4799" s="3">
        <v>8.9552584026020963</v>
      </c>
    </row>
    <row r="4800" spans="1:3">
      <c r="A4800" s="22">
        <v>2012</v>
      </c>
      <c r="B4800" s="3" t="s">
        <v>794</v>
      </c>
      <c r="C4800" s="3">
        <v>9.0029498525073741</v>
      </c>
    </row>
    <row r="4801" spans="1:3">
      <c r="A4801" s="22">
        <v>2012</v>
      </c>
      <c r="B4801" s="3" t="s">
        <v>795</v>
      </c>
      <c r="C4801" s="3">
        <v>8.6487798478089744</v>
      </c>
    </row>
    <row r="4802" spans="1:3">
      <c r="A4802" s="22">
        <v>2012</v>
      </c>
      <c r="B4802" s="3" t="s">
        <v>796</v>
      </c>
      <c r="C4802" s="3">
        <v>7.7172682681423721</v>
      </c>
    </row>
    <row r="4803" spans="1:3">
      <c r="A4803" s="22">
        <v>2012</v>
      </c>
      <c r="B4803" s="3" t="s">
        <v>797</v>
      </c>
      <c r="C4803" s="3">
        <v>8.0662549129702406</v>
      </c>
    </row>
    <row r="4804" spans="1:3">
      <c r="A4804" s="22">
        <v>2012</v>
      </c>
      <c r="B4804" s="3" t="s">
        <v>798</v>
      </c>
      <c r="C4804" s="3">
        <v>7.9577142857142853</v>
      </c>
    </row>
    <row r="4805" spans="1:3">
      <c r="A4805" s="22">
        <v>2012</v>
      </c>
      <c r="B4805" s="3" t="s">
        <v>799</v>
      </c>
      <c r="C4805" s="3">
        <v>7.1841584158415843</v>
      </c>
    </row>
    <row r="4806" spans="1:3">
      <c r="A4806" s="22">
        <v>2012</v>
      </c>
      <c r="B4806" s="3" t="s">
        <v>800</v>
      </c>
      <c r="C4806" s="3">
        <v>8.4891552864116662</v>
      </c>
    </row>
    <row r="4807" spans="1:3">
      <c r="A4807" s="22">
        <v>2012</v>
      </c>
      <c r="B4807" s="3" t="s">
        <v>801</v>
      </c>
      <c r="C4807" s="3">
        <v>5.1021377672209027</v>
      </c>
    </row>
    <row r="4808" spans="1:3">
      <c r="A4808" s="22">
        <v>2012</v>
      </c>
      <c r="B4808" s="3" t="s">
        <v>802</v>
      </c>
      <c r="C4808" s="3">
        <v>9.8916184971098264</v>
      </c>
    </row>
    <row r="4809" spans="1:3">
      <c r="A4809" s="22">
        <v>2012</v>
      </c>
      <c r="B4809" s="3" t="s">
        <v>1111</v>
      </c>
      <c r="C4809" s="3">
        <v>12.175000000000001</v>
      </c>
    </row>
    <row r="4810" spans="1:3">
      <c r="A4810" s="22">
        <v>2012</v>
      </c>
      <c r="B4810" s="3" t="s">
        <v>803</v>
      </c>
      <c r="C4810" s="3">
        <v>8.9093896713615024</v>
      </c>
    </row>
    <row r="4811" spans="1:3">
      <c r="A4811" s="22">
        <v>2012</v>
      </c>
      <c r="B4811" s="3" t="s">
        <v>804</v>
      </c>
      <c r="C4811" s="3">
        <v>10.158331086546239</v>
      </c>
    </row>
    <row r="4812" spans="1:3">
      <c r="A4812" s="22">
        <v>2012</v>
      </c>
      <c r="B4812" s="3" t="s">
        <v>805</v>
      </c>
      <c r="C4812" s="3">
        <v>10.247322794492606</v>
      </c>
    </row>
    <row r="4813" spans="1:3">
      <c r="A4813" s="22">
        <v>2012</v>
      </c>
      <c r="B4813" s="3" t="s">
        <v>806</v>
      </c>
      <c r="C4813" s="3">
        <v>11.439416013618169</v>
      </c>
    </row>
    <row r="4814" spans="1:3">
      <c r="A4814" s="22">
        <v>2012</v>
      </c>
      <c r="B4814" s="3" t="s">
        <v>807</v>
      </c>
      <c r="C4814" s="3">
        <v>13.691991856124872</v>
      </c>
    </row>
    <row r="4815" spans="1:3">
      <c r="A4815" s="22">
        <v>2012</v>
      </c>
      <c r="B4815" s="3" t="s">
        <v>808</v>
      </c>
      <c r="C4815" s="3">
        <v>7.6457013311631696</v>
      </c>
    </row>
    <row r="4816" spans="1:3">
      <c r="A4816" s="22">
        <v>2012</v>
      </c>
      <c r="B4816" s="3" t="s">
        <v>809</v>
      </c>
      <c r="C4816" s="3">
        <v>7.7031476359805087</v>
      </c>
    </row>
    <row r="4817" spans="1:3">
      <c r="A4817" s="22">
        <v>2012</v>
      </c>
      <c r="B4817" s="3" t="s">
        <v>810</v>
      </c>
      <c r="C4817" s="3">
        <v>7.444511770910478</v>
      </c>
    </row>
    <row r="4818" spans="1:3">
      <c r="A4818" s="22">
        <v>2012</v>
      </c>
      <c r="B4818" s="3" t="s">
        <v>811</v>
      </c>
      <c r="C4818" s="3">
        <v>9.7989130434782616</v>
      </c>
    </row>
    <row r="4819" spans="1:3">
      <c r="A4819" s="22">
        <v>2012</v>
      </c>
      <c r="B4819" s="3" t="s">
        <v>812</v>
      </c>
      <c r="C4819" s="3">
        <v>9.4267352185089983</v>
      </c>
    </row>
    <row r="4820" spans="1:3">
      <c r="A4820" s="22">
        <v>2012</v>
      </c>
      <c r="B4820" s="3" t="s">
        <v>813</v>
      </c>
      <c r="C4820" s="3">
        <v>10.136667295716173</v>
      </c>
    </row>
    <row r="4821" spans="1:3">
      <c r="A4821" s="22">
        <v>2012</v>
      </c>
      <c r="B4821" s="3" t="s">
        <v>814</v>
      </c>
      <c r="C4821" s="3">
        <v>12.089754654173344</v>
      </c>
    </row>
    <row r="4822" spans="1:3">
      <c r="A4822" s="22">
        <v>2012</v>
      </c>
      <c r="B4822" s="3" t="s">
        <v>815</v>
      </c>
      <c r="C4822" s="3">
        <v>8.5139211136890953</v>
      </c>
    </row>
    <row r="4823" spans="1:3">
      <c r="A4823" s="22">
        <v>2012</v>
      </c>
      <c r="B4823" s="3" t="s">
        <v>817</v>
      </c>
      <c r="C4823" s="3">
        <v>6.9469428007889542</v>
      </c>
    </row>
    <row r="4824" spans="1:3">
      <c r="A4824" s="22">
        <v>2012</v>
      </c>
      <c r="B4824" s="3" t="s">
        <v>818</v>
      </c>
      <c r="C4824" s="3">
        <v>12.006</v>
      </c>
    </row>
    <row r="4825" spans="1:3">
      <c r="A4825" s="22">
        <v>2012</v>
      </c>
      <c r="B4825" s="3" t="s">
        <v>819</v>
      </c>
      <c r="C4825" s="3">
        <v>9.1888950892857135</v>
      </c>
    </row>
    <row r="4826" spans="1:3">
      <c r="A4826" s="22">
        <v>2012</v>
      </c>
      <c r="B4826" s="3" t="s">
        <v>820</v>
      </c>
      <c r="C4826" s="3">
        <v>6.5163602368339051</v>
      </c>
    </row>
    <row r="4827" spans="1:3">
      <c r="A4827" s="22">
        <v>2012</v>
      </c>
      <c r="B4827" s="3" t="s">
        <v>821</v>
      </c>
      <c r="C4827" s="3">
        <v>9.7412299432615459</v>
      </c>
    </row>
    <row r="4828" spans="1:3">
      <c r="A4828" s="22">
        <v>2012</v>
      </c>
      <c r="B4828" s="3" t="s">
        <v>822</v>
      </c>
      <c r="C4828" s="3">
        <v>13.068655758742381</v>
      </c>
    </row>
    <row r="4829" spans="1:3">
      <c r="A4829" s="22">
        <v>2012</v>
      </c>
      <c r="B4829" s="3" t="s">
        <v>823</v>
      </c>
      <c r="C4829" s="3">
        <v>10.204090102700151</v>
      </c>
    </row>
    <row r="4830" spans="1:3">
      <c r="A4830" s="22">
        <v>2012</v>
      </c>
      <c r="B4830" s="3" t="s">
        <v>1079</v>
      </c>
      <c r="C4830" s="3">
        <v>10</v>
      </c>
    </row>
    <row r="4831" spans="1:3">
      <c r="A4831" s="22">
        <v>2012</v>
      </c>
      <c r="B4831" s="3" t="s">
        <v>824</v>
      </c>
      <c r="C4831" s="3">
        <v>8.1879912663755459</v>
      </c>
    </row>
    <row r="4832" spans="1:3">
      <c r="A4832" s="22">
        <v>2012</v>
      </c>
      <c r="B4832" s="3" t="s">
        <v>825</v>
      </c>
      <c r="C4832" s="3">
        <v>13.145321548308443</v>
      </c>
    </row>
    <row r="4833" spans="1:3">
      <c r="A4833" s="22">
        <v>2012</v>
      </c>
      <c r="B4833" s="3" t="s">
        <v>826</v>
      </c>
      <c r="C4833" s="3">
        <v>8.8022656183954684</v>
      </c>
    </row>
    <row r="4834" spans="1:3">
      <c r="A4834" s="22">
        <v>2012</v>
      </c>
      <c r="B4834" s="3" t="s">
        <v>827</v>
      </c>
      <c r="C4834" s="3">
        <v>10.572741194486984</v>
      </c>
    </row>
    <row r="4835" spans="1:3">
      <c r="A4835" s="22">
        <v>2012</v>
      </c>
      <c r="B4835" s="3" t="s">
        <v>828</v>
      </c>
      <c r="C4835" s="3">
        <v>9.4317445627024519</v>
      </c>
    </row>
    <row r="4836" spans="1:3">
      <c r="A4836" s="22">
        <v>2012</v>
      </c>
      <c r="B4836" s="3" t="s">
        <v>829</v>
      </c>
      <c r="C4836" s="3">
        <v>8.6573426573426566</v>
      </c>
    </row>
    <row r="4837" spans="1:3">
      <c r="A4837" s="22">
        <v>2012</v>
      </c>
      <c r="B4837" s="3" t="s">
        <v>830</v>
      </c>
      <c r="C4837" s="3">
        <v>4.5397727272727275</v>
      </c>
    </row>
    <row r="4838" spans="1:3">
      <c r="A4838" s="22">
        <v>2012</v>
      </c>
      <c r="B4838" s="3" t="s">
        <v>1112</v>
      </c>
      <c r="C4838" s="3">
        <v>5.8372881355932202</v>
      </c>
    </row>
    <row r="4839" spans="1:3">
      <c r="A4839" s="22">
        <v>2012</v>
      </c>
      <c r="B4839" s="3" t="s">
        <v>831</v>
      </c>
      <c r="C4839" s="3">
        <v>10.344858541105609</v>
      </c>
    </row>
    <row r="4840" spans="1:3">
      <c r="A4840" s="22">
        <v>2012</v>
      </c>
      <c r="B4840" s="3" t="s">
        <v>832</v>
      </c>
      <c r="C4840" s="3">
        <v>7.9658040665434378</v>
      </c>
    </row>
    <row r="4841" spans="1:3">
      <c r="A4841" s="22">
        <v>2012</v>
      </c>
      <c r="B4841" s="3" t="s">
        <v>833</v>
      </c>
      <c r="C4841" s="3">
        <v>15.484944304707151</v>
      </c>
    </row>
    <row r="4842" spans="1:3">
      <c r="A4842" s="22">
        <v>2012</v>
      </c>
      <c r="B4842" s="3" t="s">
        <v>834</v>
      </c>
      <c r="C4842" s="3">
        <v>8.0507663551401869</v>
      </c>
    </row>
    <row r="4843" spans="1:3">
      <c r="A4843" s="22">
        <v>2012</v>
      </c>
      <c r="B4843" s="3" t="s">
        <v>835</v>
      </c>
      <c r="C4843" s="3">
        <v>6.0857766687461012</v>
      </c>
    </row>
    <row r="4844" spans="1:3">
      <c r="A4844" s="22">
        <v>2012</v>
      </c>
      <c r="B4844" s="3" t="s">
        <v>836</v>
      </c>
      <c r="C4844" s="3">
        <v>6.7812557540047873</v>
      </c>
    </row>
    <row r="4845" spans="1:3">
      <c r="A4845" s="22">
        <v>2012</v>
      </c>
      <c r="B4845" s="3" t="s">
        <v>837</v>
      </c>
      <c r="C4845" s="3">
        <v>4.7453132144490171</v>
      </c>
    </row>
    <row r="4846" spans="1:3">
      <c r="A4846" s="22">
        <v>2012</v>
      </c>
      <c r="B4846" s="3" t="s">
        <v>838</v>
      </c>
      <c r="C4846" s="3">
        <v>5.7528644804425131</v>
      </c>
    </row>
    <row r="4847" spans="1:3">
      <c r="A4847" s="22">
        <v>2012</v>
      </c>
      <c r="B4847" s="3" t="s">
        <v>839</v>
      </c>
      <c r="C4847" s="3">
        <v>6.1448435689455385</v>
      </c>
    </row>
    <row r="4848" spans="1:3">
      <c r="A4848" s="22">
        <v>2012</v>
      </c>
      <c r="B4848" s="3" t="s">
        <v>840</v>
      </c>
      <c r="C4848" s="3">
        <v>11.265265116279069</v>
      </c>
    </row>
    <row r="4849" spans="1:3">
      <c r="A4849" s="22">
        <v>2012</v>
      </c>
      <c r="B4849" s="3" t="s">
        <v>844</v>
      </c>
      <c r="C4849" s="3">
        <v>10.62517622180451</v>
      </c>
    </row>
    <row r="4850" spans="1:3">
      <c r="A4850" s="22">
        <v>2012</v>
      </c>
      <c r="B4850" s="3" t="s">
        <v>846</v>
      </c>
      <c r="C4850" s="3">
        <v>6.8197278911564627</v>
      </c>
    </row>
    <row r="4851" spans="1:3">
      <c r="A4851" s="22">
        <v>2012</v>
      </c>
      <c r="B4851" s="3" t="s">
        <v>847</v>
      </c>
      <c r="C4851" s="3">
        <v>8.2313664596273295</v>
      </c>
    </row>
    <row r="4852" spans="1:3">
      <c r="A4852" s="22">
        <v>2012</v>
      </c>
      <c r="B4852" s="3" t="s">
        <v>848</v>
      </c>
      <c r="C4852" s="3">
        <v>8.4452607317775854</v>
      </c>
    </row>
    <row r="4853" spans="1:3">
      <c r="A4853" s="22">
        <v>2012</v>
      </c>
      <c r="B4853" s="3" t="s">
        <v>849</v>
      </c>
      <c r="C4853" s="3">
        <v>8.5425219941348978</v>
      </c>
    </row>
    <row r="4854" spans="1:3">
      <c r="A4854" s="22">
        <v>2012</v>
      </c>
      <c r="B4854" s="3" t="s">
        <v>851</v>
      </c>
      <c r="C4854" s="3">
        <v>10.770777479892761</v>
      </c>
    </row>
    <row r="4855" spans="1:3">
      <c r="A4855" s="22">
        <v>2012</v>
      </c>
      <c r="B4855" s="3" t="s">
        <v>852</v>
      </c>
      <c r="C4855" s="3">
        <v>7.4347826086956523</v>
      </c>
    </row>
    <row r="4856" spans="1:3">
      <c r="A4856" s="22">
        <v>2012</v>
      </c>
      <c r="B4856" s="3" t="s">
        <v>853</v>
      </c>
      <c r="C4856" s="3">
        <v>12.610300698751669</v>
      </c>
    </row>
    <row r="4857" spans="1:3">
      <c r="A4857" s="22">
        <v>2012</v>
      </c>
      <c r="B4857" s="3" t="s">
        <v>855</v>
      </c>
      <c r="C4857" s="3">
        <v>10.141107871720116</v>
      </c>
    </row>
    <row r="4858" spans="1:3">
      <c r="A4858" s="22">
        <v>2012</v>
      </c>
      <c r="B4858" s="3" t="s">
        <v>856</v>
      </c>
      <c r="C4858" s="3">
        <v>9.3425414364640886</v>
      </c>
    </row>
    <row r="4859" spans="1:3">
      <c r="A4859" s="22">
        <v>2012</v>
      </c>
      <c r="B4859" s="3" t="s">
        <v>857</v>
      </c>
      <c r="C4859" s="3">
        <v>11.2</v>
      </c>
    </row>
    <row r="4860" spans="1:3">
      <c r="A4860" s="22">
        <v>2012</v>
      </c>
      <c r="B4860" s="3" t="s">
        <v>858</v>
      </c>
      <c r="C4860" s="3">
        <v>8.3329678362573105</v>
      </c>
    </row>
    <row r="4861" spans="1:3">
      <c r="A4861" s="22">
        <v>2012</v>
      </c>
      <c r="B4861" s="3" t="s">
        <v>859</v>
      </c>
      <c r="C4861" s="3">
        <v>5.7</v>
      </c>
    </row>
    <row r="4862" spans="1:3">
      <c r="A4862" s="22">
        <v>2012</v>
      </c>
      <c r="B4862" s="3" t="s">
        <v>860</v>
      </c>
      <c r="C4862" s="3">
        <v>11.698927749396509</v>
      </c>
    </row>
    <row r="4863" spans="1:3">
      <c r="A4863" s="22">
        <v>2012</v>
      </c>
      <c r="B4863" s="3" t="s">
        <v>861</v>
      </c>
      <c r="C4863" s="3">
        <v>5.131221719457014</v>
      </c>
    </row>
    <row r="4864" spans="1:3">
      <c r="A4864" s="22">
        <v>2012</v>
      </c>
      <c r="B4864" s="3" t="s">
        <v>862</v>
      </c>
      <c r="C4864" s="3">
        <v>7.0146198830409361</v>
      </c>
    </row>
    <row r="4865" spans="1:3">
      <c r="A4865" s="22">
        <v>2012</v>
      </c>
      <c r="B4865" s="3" t="s">
        <v>863</v>
      </c>
      <c r="C4865" s="3">
        <v>7.3003229278794404</v>
      </c>
    </row>
    <row r="4866" spans="1:3">
      <c r="A4866" s="22">
        <v>2012</v>
      </c>
      <c r="B4866" s="3" t="s">
        <v>864</v>
      </c>
      <c r="C4866" s="3">
        <v>11.062858986769927</v>
      </c>
    </row>
    <row r="4867" spans="1:3">
      <c r="A4867" s="22">
        <v>2012</v>
      </c>
      <c r="B4867" s="3" t="s">
        <v>866</v>
      </c>
      <c r="C4867" s="3">
        <v>7.2857142857142856</v>
      </c>
    </row>
    <row r="4868" spans="1:3">
      <c r="A4868" s="22">
        <v>2012</v>
      </c>
      <c r="B4868" s="3" t="s">
        <v>867</v>
      </c>
      <c r="C4868" s="3">
        <v>5.2668213457076565</v>
      </c>
    </row>
    <row r="4869" spans="1:3">
      <c r="A4869" s="22">
        <v>2012</v>
      </c>
      <c r="B4869" s="3" t="s">
        <v>868</v>
      </c>
      <c r="C4869" s="3">
        <v>12.459057679869863</v>
      </c>
    </row>
    <row r="4870" spans="1:3">
      <c r="A4870" s="22">
        <v>2012</v>
      </c>
      <c r="B4870" s="3" t="s">
        <v>869</v>
      </c>
      <c r="C4870" s="3">
        <v>6.1435239206534424</v>
      </c>
    </row>
    <row r="4871" spans="1:3">
      <c r="A4871" s="22">
        <v>2012</v>
      </c>
      <c r="B4871" s="3" t="s">
        <v>871</v>
      </c>
      <c r="C4871" s="3">
        <v>11.977784471722268</v>
      </c>
    </row>
    <row r="4872" spans="1:3">
      <c r="A4872" s="22">
        <v>2012</v>
      </c>
      <c r="B4872" s="3" t="s">
        <v>872</v>
      </c>
      <c r="C4872" s="3">
        <v>10.267993366500829</v>
      </c>
    </row>
    <row r="4873" spans="1:3">
      <c r="A4873" s="22">
        <v>2012</v>
      </c>
      <c r="B4873" s="3" t="s">
        <v>874</v>
      </c>
      <c r="C4873" s="3">
        <v>15.296094494189369</v>
      </c>
    </row>
    <row r="4874" spans="1:3">
      <c r="A4874" s="22">
        <v>2012</v>
      </c>
      <c r="B4874" s="3" t="s">
        <v>875</v>
      </c>
      <c r="C4874" s="3">
        <v>10.50143575017947</v>
      </c>
    </row>
    <row r="4875" spans="1:3">
      <c r="A4875" s="22">
        <v>2012</v>
      </c>
      <c r="B4875" s="3" t="s">
        <v>876</v>
      </c>
      <c r="C4875" s="3">
        <v>13.661550268610897</v>
      </c>
    </row>
    <row r="4876" spans="1:3">
      <c r="A4876" s="22">
        <v>2012</v>
      </c>
      <c r="B4876" s="3" t="s">
        <v>877</v>
      </c>
      <c r="C4876" s="3">
        <v>7.1506849315068495</v>
      </c>
    </row>
    <row r="4877" spans="1:3">
      <c r="A4877" s="22">
        <v>2012</v>
      </c>
      <c r="B4877" s="3" t="s">
        <v>878</v>
      </c>
      <c r="C4877" s="3">
        <v>10.675000000000001</v>
      </c>
    </row>
    <row r="4878" spans="1:3">
      <c r="A4878" s="22">
        <v>2012</v>
      </c>
      <c r="B4878" s="3" t="s">
        <v>879</v>
      </c>
      <c r="C4878" s="3">
        <v>10.754</v>
      </c>
    </row>
    <row r="4879" spans="1:3">
      <c r="A4879" s="22">
        <v>2012</v>
      </c>
      <c r="B4879" s="3" t="s">
        <v>880</v>
      </c>
      <c r="C4879" s="3">
        <v>11.406215316315205</v>
      </c>
    </row>
    <row r="4880" spans="1:3">
      <c r="A4880" s="22">
        <v>2012</v>
      </c>
      <c r="B4880" s="3" t="s">
        <v>881</v>
      </c>
      <c r="C4880" s="3">
        <v>5.0079096045197744</v>
      </c>
    </row>
    <row r="4881" spans="1:3">
      <c r="A4881" s="22">
        <v>2012</v>
      </c>
      <c r="B4881" s="3" t="s">
        <v>882</v>
      </c>
      <c r="C4881" s="3">
        <v>10.379939209726444</v>
      </c>
    </row>
    <row r="4882" spans="1:3">
      <c r="A4882" s="22">
        <v>2012</v>
      </c>
      <c r="B4882" s="3" t="s">
        <v>883</v>
      </c>
      <c r="C4882" s="3">
        <v>19.082777548669672</v>
      </c>
    </row>
    <row r="4883" spans="1:3">
      <c r="A4883" s="22">
        <v>2012</v>
      </c>
      <c r="B4883" s="3" t="s">
        <v>885</v>
      </c>
      <c r="C4883" s="3">
        <v>12.499758687258687</v>
      </c>
    </row>
    <row r="4884" spans="1:3">
      <c r="A4884" s="22">
        <v>2012</v>
      </c>
      <c r="B4884" s="3" t="s">
        <v>1052</v>
      </c>
      <c r="C4884" s="3">
        <v>8.3416666666666668</v>
      </c>
    </row>
    <row r="4885" spans="1:3">
      <c r="A4885" s="22">
        <v>2012</v>
      </c>
      <c r="B4885" s="3" t="s">
        <v>886</v>
      </c>
      <c r="C4885" s="3">
        <v>11.084419109663409</v>
      </c>
    </row>
    <row r="4886" spans="1:3">
      <c r="A4886" s="22">
        <v>2012</v>
      </c>
      <c r="B4886" s="3" t="s">
        <v>888</v>
      </c>
      <c r="C4886" s="3">
        <v>5.689473684210526</v>
      </c>
    </row>
    <row r="4887" spans="1:3">
      <c r="A4887" s="22">
        <v>2012</v>
      </c>
      <c r="B4887" s="3" t="s">
        <v>889</v>
      </c>
      <c r="C4887" s="3">
        <v>9.8367346938775508</v>
      </c>
    </row>
    <row r="4888" spans="1:3">
      <c r="A4888" s="22">
        <v>2012</v>
      </c>
      <c r="B4888" s="3" t="s">
        <v>890</v>
      </c>
      <c r="C4888" s="3">
        <v>11.17167543200601</v>
      </c>
    </row>
    <row r="4889" spans="1:3">
      <c r="A4889" s="22">
        <v>2012</v>
      </c>
      <c r="B4889" s="3" t="s">
        <v>891</v>
      </c>
      <c r="C4889" s="3">
        <v>10.524793388429751</v>
      </c>
    </row>
    <row r="4890" spans="1:3">
      <c r="A4890" s="22">
        <v>2012</v>
      </c>
      <c r="B4890" s="3" t="s">
        <v>892</v>
      </c>
      <c r="C4890" s="3">
        <v>11.435253356431355</v>
      </c>
    </row>
    <row r="4891" spans="1:3">
      <c r="A4891" s="22">
        <v>2012</v>
      </c>
      <c r="B4891" s="3" t="s">
        <v>893</v>
      </c>
      <c r="C4891" s="3">
        <v>10.687793427230046</v>
      </c>
    </row>
    <row r="4892" spans="1:3">
      <c r="A4892" s="22">
        <v>2012</v>
      </c>
      <c r="B4892" s="3" t="s">
        <v>894</v>
      </c>
      <c r="C4892" s="3">
        <v>9.8815058629911547</v>
      </c>
    </row>
    <row r="4893" spans="1:3">
      <c r="A4893" s="22">
        <v>2012</v>
      </c>
      <c r="B4893" s="3" t="s">
        <v>895</v>
      </c>
      <c r="C4893" s="3">
        <v>10.140615191462649</v>
      </c>
    </row>
    <row r="4894" spans="1:3">
      <c r="A4894" s="22">
        <v>2012</v>
      </c>
      <c r="B4894" s="3" t="s">
        <v>896</v>
      </c>
      <c r="C4894" s="3">
        <v>9.9321305841924392</v>
      </c>
    </row>
    <row r="4895" spans="1:3">
      <c r="A4895" s="22">
        <v>2012</v>
      </c>
      <c r="B4895" s="3" t="s">
        <v>897</v>
      </c>
      <c r="C4895" s="3">
        <v>5.8217270194986073</v>
      </c>
    </row>
    <row r="4896" spans="1:3">
      <c r="A4896" s="22">
        <v>2012</v>
      </c>
      <c r="B4896" s="3" t="s">
        <v>898</v>
      </c>
      <c r="C4896" s="3">
        <v>5.8082191780821919</v>
      </c>
    </row>
    <row r="4897" spans="1:3">
      <c r="A4897" s="22">
        <v>2012</v>
      </c>
      <c r="B4897" s="3" t="s">
        <v>899</v>
      </c>
      <c r="C4897" s="3">
        <v>7.7319884726224783</v>
      </c>
    </row>
    <row r="4898" spans="1:3">
      <c r="A4898" s="22">
        <v>2012</v>
      </c>
      <c r="B4898" s="3" t="s">
        <v>1082</v>
      </c>
      <c r="C4898" s="3">
        <v>6.5686900958466454</v>
      </c>
    </row>
    <row r="4899" spans="1:3">
      <c r="A4899" s="22">
        <v>2012</v>
      </c>
      <c r="B4899" s="3" t="s">
        <v>900</v>
      </c>
      <c r="C4899" s="3">
        <v>7.1136363636363633</v>
      </c>
    </row>
    <row r="4900" spans="1:3">
      <c r="A4900" s="22">
        <v>2012</v>
      </c>
      <c r="B4900" s="3" t="s">
        <v>901</v>
      </c>
      <c r="C4900" s="3">
        <v>10.040506329113924</v>
      </c>
    </row>
    <row r="4901" spans="1:3">
      <c r="A4901" s="22">
        <v>2012</v>
      </c>
      <c r="B4901" s="3" t="s">
        <v>1113</v>
      </c>
      <c r="C4901" s="3">
        <v>7.988069414316703</v>
      </c>
    </row>
    <row r="4902" spans="1:3">
      <c r="A4902" s="22">
        <v>2012</v>
      </c>
      <c r="B4902" s="3" t="s">
        <v>1114</v>
      </c>
      <c r="C4902" s="3">
        <v>7.1024096385542173</v>
      </c>
    </row>
    <row r="4903" spans="1:3">
      <c r="A4903" s="22">
        <v>2012</v>
      </c>
      <c r="B4903" s="3" t="s">
        <v>1053</v>
      </c>
      <c r="C4903" s="3">
        <v>7.9048490393412623</v>
      </c>
    </row>
    <row r="4904" spans="1:3">
      <c r="A4904" s="22">
        <v>2012</v>
      </c>
      <c r="B4904" s="3" t="s">
        <v>902</v>
      </c>
      <c r="C4904" s="3">
        <v>10.423898018737521</v>
      </c>
    </row>
    <row r="4905" spans="1:3">
      <c r="A4905" s="22">
        <v>2012</v>
      </c>
      <c r="B4905" s="3" t="s">
        <v>903</v>
      </c>
      <c r="C4905" s="3">
        <v>10.625861370085124</v>
      </c>
    </row>
    <row r="4906" spans="1:3">
      <c r="A4906" s="22">
        <v>2012</v>
      </c>
      <c r="B4906" s="3" t="s">
        <v>904</v>
      </c>
      <c r="C4906" s="3">
        <v>12.433589462129529</v>
      </c>
    </row>
    <row r="4907" spans="1:3">
      <c r="A4907" s="22">
        <v>2012</v>
      </c>
      <c r="B4907" s="3" t="s">
        <v>905</v>
      </c>
      <c r="C4907" s="3">
        <v>9.2438642297650127</v>
      </c>
    </row>
    <row r="4908" spans="1:3">
      <c r="A4908" s="22">
        <v>2012</v>
      </c>
      <c r="B4908" s="3" t="s">
        <v>906</v>
      </c>
      <c r="C4908" s="3">
        <v>10.066937119675456</v>
      </c>
    </row>
    <row r="4909" spans="1:3">
      <c r="A4909" s="22">
        <v>2012</v>
      </c>
      <c r="B4909" s="3" t="s">
        <v>907</v>
      </c>
      <c r="C4909" s="3">
        <v>10.443759630200308</v>
      </c>
    </row>
    <row r="4910" spans="1:3">
      <c r="A4910" s="22">
        <v>2012</v>
      </c>
      <c r="B4910" s="3" t="s">
        <v>908</v>
      </c>
      <c r="C4910" s="3">
        <v>10.443998446199663</v>
      </c>
    </row>
    <row r="4911" spans="1:3">
      <c r="A4911" s="22">
        <v>2012</v>
      </c>
      <c r="B4911" s="3" t="s">
        <v>909</v>
      </c>
      <c r="C4911" s="3">
        <v>7.418181818181818</v>
      </c>
    </row>
    <row r="4912" spans="1:3">
      <c r="A4912" s="22">
        <v>2012</v>
      </c>
      <c r="B4912" s="3" t="s">
        <v>1055</v>
      </c>
      <c r="C4912" s="3">
        <v>9.1810699588477362</v>
      </c>
    </row>
    <row r="4913" spans="1:3">
      <c r="A4913" s="22">
        <v>2012</v>
      </c>
      <c r="B4913" s="3" t="s">
        <v>911</v>
      </c>
      <c r="C4913" s="3">
        <v>11.153568453207443</v>
      </c>
    </row>
    <row r="4914" spans="1:3">
      <c r="A4914" s="22">
        <v>2012</v>
      </c>
      <c r="B4914" s="3" t="s">
        <v>912</v>
      </c>
      <c r="C4914" s="3">
        <v>4.475780409041981</v>
      </c>
    </row>
    <row r="4915" spans="1:3">
      <c r="A4915" s="22">
        <v>2012</v>
      </c>
      <c r="B4915" s="3" t="s">
        <v>915</v>
      </c>
      <c r="C4915" s="3">
        <v>15.25410544511668</v>
      </c>
    </row>
    <row r="4916" spans="1:3">
      <c r="A4916" s="22">
        <v>2012</v>
      </c>
      <c r="B4916" s="3" t="s">
        <v>916</v>
      </c>
      <c r="C4916" s="3">
        <v>12.306306306306306</v>
      </c>
    </row>
    <row r="4917" spans="1:3">
      <c r="A4917" s="22">
        <v>2012</v>
      </c>
      <c r="B4917" s="3" t="s">
        <v>917</v>
      </c>
      <c r="C4917" s="3">
        <v>16.251184834123222</v>
      </c>
    </row>
    <row r="4918" spans="1:3">
      <c r="A4918" s="22">
        <v>2012</v>
      </c>
      <c r="B4918" s="3" t="s">
        <v>918</v>
      </c>
      <c r="C4918" s="3">
        <v>15.462068965517242</v>
      </c>
    </row>
    <row r="4919" spans="1:3">
      <c r="A4919" s="22">
        <v>2012</v>
      </c>
      <c r="B4919" s="3" t="s">
        <v>919</v>
      </c>
      <c r="C4919" s="3">
        <v>13.103626943005182</v>
      </c>
    </row>
    <row r="4920" spans="1:3">
      <c r="A4920" s="22">
        <v>2012</v>
      </c>
      <c r="B4920" s="3" t="s">
        <v>920</v>
      </c>
      <c r="C4920" s="3">
        <v>15.970297029702971</v>
      </c>
    </row>
    <row r="4921" spans="1:3">
      <c r="A4921" s="22">
        <v>2012</v>
      </c>
      <c r="B4921" s="3" t="s">
        <v>921</v>
      </c>
      <c r="C4921" s="3">
        <v>22.256160164271048</v>
      </c>
    </row>
    <row r="4922" spans="1:3">
      <c r="A4922" s="22">
        <v>2012</v>
      </c>
      <c r="B4922" s="3" t="s">
        <v>922</v>
      </c>
      <c r="C4922" s="3">
        <v>14.561809573908469</v>
      </c>
    </row>
    <row r="4923" spans="1:3">
      <c r="A4923" s="22">
        <v>2012</v>
      </c>
      <c r="B4923" s="3" t="s">
        <v>923</v>
      </c>
      <c r="C4923" s="3">
        <v>16.267423014586711</v>
      </c>
    </row>
    <row r="4924" spans="1:3">
      <c r="A4924" s="22">
        <v>2012</v>
      </c>
      <c r="B4924" s="3" t="s">
        <v>924</v>
      </c>
      <c r="C4924" s="3">
        <v>19.274725274725274</v>
      </c>
    </row>
    <row r="4925" spans="1:3">
      <c r="A4925" s="22">
        <v>2012</v>
      </c>
      <c r="B4925" s="3" t="s">
        <v>1084</v>
      </c>
      <c r="C4925" s="3">
        <v>15.696517412935323</v>
      </c>
    </row>
    <row r="4926" spans="1:3">
      <c r="A4926" s="22">
        <v>2012</v>
      </c>
      <c r="B4926" s="3" t="s">
        <v>926</v>
      </c>
      <c r="C4926" s="3">
        <v>16.310696095076402</v>
      </c>
    </row>
    <row r="4927" spans="1:3">
      <c r="A4927" s="22">
        <v>2012</v>
      </c>
      <c r="B4927" s="3" t="s">
        <v>927</v>
      </c>
      <c r="C4927" s="3">
        <v>13.982352941176471</v>
      </c>
    </row>
    <row r="4928" spans="1:3">
      <c r="A4928" s="22">
        <v>2012</v>
      </c>
      <c r="B4928" s="3" t="s">
        <v>928</v>
      </c>
      <c r="C4928" s="3">
        <v>11.656716417910447</v>
      </c>
    </row>
    <row r="4929" spans="1:3">
      <c r="A4929" s="22">
        <v>2012</v>
      </c>
      <c r="B4929" s="3" t="s">
        <v>929</v>
      </c>
      <c r="C4929" s="3">
        <v>14.426356589147288</v>
      </c>
    </row>
    <row r="4930" spans="1:3">
      <c r="A4930" s="22">
        <v>2012</v>
      </c>
      <c r="B4930" s="3" t="s">
        <v>1115</v>
      </c>
      <c r="C4930" s="3">
        <v>17.914634146341463</v>
      </c>
    </row>
    <row r="4931" spans="1:3">
      <c r="A4931" s="22">
        <v>2012</v>
      </c>
      <c r="B4931" s="3" t="s">
        <v>930</v>
      </c>
      <c r="C4931" s="3">
        <v>14.893413173652695</v>
      </c>
    </row>
    <row r="4932" spans="1:3">
      <c r="A4932" s="22">
        <v>2012</v>
      </c>
      <c r="B4932" s="3" t="s">
        <v>931</v>
      </c>
      <c r="C4932" s="3">
        <v>13.580188679245284</v>
      </c>
    </row>
    <row r="4933" spans="1:3">
      <c r="A4933" s="22">
        <v>2012</v>
      </c>
      <c r="B4933" s="3" t="s">
        <v>932</v>
      </c>
      <c r="C4933" s="3">
        <v>15.368568428421421</v>
      </c>
    </row>
    <row r="4934" spans="1:3">
      <c r="A4934" s="22">
        <v>2012</v>
      </c>
      <c r="B4934" s="3" t="s">
        <v>933</v>
      </c>
      <c r="C4934" s="3">
        <v>12.559105431309904</v>
      </c>
    </row>
    <row r="4935" spans="1:3">
      <c r="A4935" s="22">
        <v>2012</v>
      </c>
      <c r="B4935" s="3" t="s">
        <v>934</v>
      </c>
      <c r="C4935" s="3">
        <v>15.836866902237928</v>
      </c>
    </row>
    <row r="4936" spans="1:3">
      <c r="A4936" s="22">
        <v>2012</v>
      </c>
      <c r="B4936" s="3" t="s">
        <v>935</v>
      </c>
      <c r="C4936" s="3">
        <v>13.988612399831295</v>
      </c>
    </row>
    <row r="4937" spans="1:3">
      <c r="A4937" s="22">
        <v>2012</v>
      </c>
      <c r="B4937" s="3" t="s">
        <v>936</v>
      </c>
      <c r="C4937" s="3">
        <v>15.75107296137339</v>
      </c>
    </row>
    <row r="4938" spans="1:3">
      <c r="A4938" s="22">
        <v>2012</v>
      </c>
      <c r="B4938" s="3" t="s">
        <v>1085</v>
      </c>
      <c r="C4938" s="3">
        <v>10.691119691119692</v>
      </c>
    </row>
    <row r="4939" spans="1:3">
      <c r="A4939" s="22">
        <v>2012</v>
      </c>
      <c r="B4939" s="3" t="s">
        <v>937</v>
      </c>
      <c r="C4939" s="3">
        <v>8.1416666666666675</v>
      </c>
    </row>
    <row r="4940" spans="1:3">
      <c r="A4940" s="22">
        <v>2012</v>
      </c>
      <c r="B4940" s="3" t="s">
        <v>938</v>
      </c>
      <c r="C4940" s="3">
        <v>14.31945788964182</v>
      </c>
    </row>
    <row r="4941" spans="1:3">
      <c r="A4941" s="22">
        <v>2012</v>
      </c>
      <c r="B4941" s="3" t="s">
        <v>939</v>
      </c>
      <c r="C4941" s="3">
        <v>6.7704918032786887</v>
      </c>
    </row>
    <row r="4942" spans="1:3">
      <c r="A4942" s="22">
        <v>2012</v>
      </c>
      <c r="B4942" s="3" t="s">
        <v>940</v>
      </c>
      <c r="C4942" s="3">
        <v>16.50726392251816</v>
      </c>
    </row>
    <row r="4943" spans="1:3">
      <c r="A4943" s="22">
        <v>2012</v>
      </c>
      <c r="B4943" s="3" t="s">
        <v>941</v>
      </c>
      <c r="C4943" s="3">
        <v>11.255438160348042</v>
      </c>
    </row>
    <row r="4944" spans="1:3">
      <c r="A4944" s="22">
        <v>2012</v>
      </c>
      <c r="B4944" s="3" t="s">
        <v>942</v>
      </c>
      <c r="C4944" s="3">
        <v>16.678424740275428</v>
      </c>
    </row>
    <row r="4945" spans="1:3">
      <c r="A4945" s="22">
        <v>2012</v>
      </c>
      <c r="B4945" s="3" t="s">
        <v>943</v>
      </c>
      <c r="C4945" s="3">
        <v>18.475275847977116</v>
      </c>
    </row>
    <row r="4946" spans="1:3">
      <c r="A4946" s="22">
        <v>2012</v>
      </c>
      <c r="B4946" s="3" t="s">
        <v>1116</v>
      </c>
      <c r="C4946" s="3">
        <v>17.104575163398692</v>
      </c>
    </row>
    <row r="4947" spans="1:3">
      <c r="A4947" s="22">
        <v>2012</v>
      </c>
      <c r="B4947" s="3" t="s">
        <v>944</v>
      </c>
      <c r="C4947" s="3">
        <v>14.807017543859649</v>
      </c>
    </row>
    <row r="4948" spans="1:3">
      <c r="A4948" s="22">
        <v>2012</v>
      </c>
      <c r="B4948" s="3" t="s">
        <v>946</v>
      </c>
      <c r="C4948" s="3">
        <v>12.511848341232227</v>
      </c>
    </row>
    <row r="4949" spans="1:3">
      <c r="A4949" s="22">
        <v>2012</v>
      </c>
      <c r="B4949" s="3" t="s">
        <v>1117</v>
      </c>
      <c r="C4949" s="3">
        <v>14.775641025641026</v>
      </c>
    </row>
    <row r="4950" spans="1:3">
      <c r="A4950" s="22">
        <v>2012</v>
      </c>
      <c r="B4950" s="3" t="s">
        <v>1118</v>
      </c>
      <c r="C4950" s="3">
        <v>14.198618307426598</v>
      </c>
    </row>
    <row r="4951" spans="1:3">
      <c r="A4951" s="22">
        <v>2012</v>
      </c>
      <c r="B4951" s="3" t="s">
        <v>1119</v>
      </c>
      <c r="C4951" s="3">
        <v>5.0740740740740744</v>
      </c>
    </row>
    <row r="4952" spans="1:3">
      <c r="A4952" s="22">
        <v>2012</v>
      </c>
      <c r="B4952" s="3" t="s">
        <v>947</v>
      </c>
      <c r="C4952" s="3">
        <v>13.5</v>
      </c>
    </row>
    <row r="4953" spans="1:3">
      <c r="A4953" s="22">
        <v>2012</v>
      </c>
      <c r="B4953" s="3" t="s">
        <v>1120</v>
      </c>
      <c r="C4953" s="3">
        <v>11.568627450980392</v>
      </c>
    </row>
    <row r="4954" spans="1:3">
      <c r="A4954" s="22">
        <v>2012</v>
      </c>
      <c r="B4954" s="3" t="s">
        <v>1121</v>
      </c>
      <c r="C4954" s="3">
        <v>10.981132075471699</v>
      </c>
    </row>
    <row r="4955" spans="1:3">
      <c r="A4955" s="22">
        <v>2012</v>
      </c>
      <c r="B4955" s="3" t="s">
        <v>1086</v>
      </c>
      <c r="C4955" s="3">
        <v>10.104166666666666</v>
      </c>
    </row>
    <row r="4956" spans="1:3">
      <c r="A4956" s="22">
        <v>2012</v>
      </c>
      <c r="B4956" s="3" t="s">
        <v>950</v>
      </c>
      <c r="C4956" s="3">
        <v>18.896448374044656</v>
      </c>
    </row>
    <row r="4957" spans="1:3">
      <c r="A4957" s="22">
        <v>2012</v>
      </c>
      <c r="B4957" s="3" t="s">
        <v>1122</v>
      </c>
      <c r="C4957" s="3">
        <v>13.372340425531915</v>
      </c>
    </row>
    <row r="4958" spans="1:3">
      <c r="A4958" s="22">
        <v>2012</v>
      </c>
      <c r="B4958" s="3" t="s">
        <v>952</v>
      </c>
      <c r="C4958" s="3">
        <v>21.431052521448002</v>
      </c>
    </row>
    <row r="4959" spans="1:3">
      <c r="A4959" s="22">
        <v>2012</v>
      </c>
      <c r="B4959" s="3" t="s">
        <v>953</v>
      </c>
      <c r="C4959" s="3">
        <v>13.313524590163935</v>
      </c>
    </row>
    <row r="4960" spans="1:3">
      <c r="A4960" s="22">
        <v>2012</v>
      </c>
      <c r="B4960" s="3" t="s">
        <v>954</v>
      </c>
      <c r="C4960" s="3">
        <v>13.194940476190476</v>
      </c>
    </row>
    <row r="4961" spans="1:3">
      <c r="A4961" s="22">
        <v>2012</v>
      </c>
      <c r="B4961" s="3" t="s">
        <v>1087</v>
      </c>
      <c r="C4961" s="3">
        <v>19.067510548523206</v>
      </c>
    </row>
    <row r="4962" spans="1:3">
      <c r="A4962" s="22">
        <v>2012</v>
      </c>
      <c r="B4962" s="3" t="s">
        <v>955</v>
      </c>
      <c r="C4962" s="3">
        <v>18.071157495256166</v>
      </c>
    </row>
    <row r="4963" spans="1:3">
      <c r="A4963" s="22">
        <v>2012</v>
      </c>
      <c r="B4963" s="3" t="s">
        <v>957</v>
      </c>
      <c r="C4963" s="3">
        <v>14.373863636363636</v>
      </c>
    </row>
    <row r="4964" spans="1:3">
      <c r="A4964" s="22">
        <v>2012</v>
      </c>
      <c r="B4964" s="3" t="s">
        <v>1089</v>
      </c>
      <c r="C4964" s="3">
        <v>15.665671641791045</v>
      </c>
    </row>
    <row r="4965" spans="1:3">
      <c r="A4965" s="22">
        <v>2012</v>
      </c>
      <c r="B4965" s="3" t="s">
        <v>1090</v>
      </c>
      <c r="C4965" s="3">
        <v>12.808441558441558</v>
      </c>
    </row>
    <row r="4966" spans="1:3">
      <c r="A4966" s="22">
        <v>2012</v>
      </c>
      <c r="B4966" s="3" t="s">
        <v>1091</v>
      </c>
      <c r="C4966" s="3">
        <v>10.653958944281525</v>
      </c>
    </row>
    <row r="4967" spans="1:3">
      <c r="A4967" s="22">
        <v>2012</v>
      </c>
      <c r="B4967" s="3" t="s">
        <v>958</v>
      </c>
      <c r="C4967" s="3">
        <v>19.488611315209404</v>
      </c>
    </row>
    <row r="4968" spans="1:3">
      <c r="A4968" s="22">
        <v>2012</v>
      </c>
      <c r="B4968" s="3" t="s">
        <v>959</v>
      </c>
      <c r="C4968" s="3">
        <v>16.885511426669623</v>
      </c>
    </row>
    <row r="4969" spans="1:3">
      <c r="A4969" s="22">
        <v>2012</v>
      </c>
      <c r="B4969" s="3" t="s">
        <v>1092</v>
      </c>
      <c r="C4969" s="3">
        <v>13.993197278911564</v>
      </c>
    </row>
    <row r="4970" spans="1:3">
      <c r="A4970" s="22">
        <v>2012</v>
      </c>
      <c r="B4970" s="3" t="s">
        <v>1093</v>
      </c>
      <c r="C4970" s="3">
        <v>10.865591397849462</v>
      </c>
    </row>
    <row r="4971" spans="1:3">
      <c r="A4971" s="22">
        <v>2012</v>
      </c>
      <c r="B4971" s="3" t="s">
        <v>1094</v>
      </c>
      <c r="C4971" s="3">
        <v>13.3125</v>
      </c>
    </row>
    <row r="4972" spans="1:3">
      <c r="A4972" s="22">
        <v>2012</v>
      </c>
      <c r="B4972" s="3" t="s">
        <v>1095</v>
      </c>
      <c r="C4972" s="3">
        <v>12.483870967741936</v>
      </c>
    </row>
    <row r="4973" spans="1:3">
      <c r="A4973" s="22">
        <v>2012</v>
      </c>
      <c r="B4973" s="3" t="s">
        <v>1056</v>
      </c>
      <c r="C4973" s="3">
        <v>13.324596774193548</v>
      </c>
    </row>
    <row r="4974" spans="1:3">
      <c r="A4974" s="22">
        <v>2012</v>
      </c>
      <c r="B4974" s="3" t="s">
        <v>960</v>
      </c>
      <c r="C4974" s="3">
        <v>17.47592847317744</v>
      </c>
    </row>
    <row r="4975" spans="1:3">
      <c r="A4975" s="22">
        <v>2012</v>
      </c>
      <c r="B4975" s="3" t="s">
        <v>961</v>
      </c>
      <c r="C4975" s="3">
        <v>14.105734767025089</v>
      </c>
    </row>
    <row r="4976" spans="1:3">
      <c r="A4976" s="22">
        <v>2012</v>
      </c>
      <c r="B4976" s="3" t="s">
        <v>962</v>
      </c>
      <c r="C4976" s="3">
        <v>24.386058981233244</v>
      </c>
    </row>
    <row r="4977" spans="1:3">
      <c r="A4977" s="22">
        <v>2012</v>
      </c>
      <c r="B4977" s="3" t="s">
        <v>963</v>
      </c>
      <c r="C4977" s="3">
        <v>7.2119565217391308</v>
      </c>
    </row>
    <row r="4978" spans="1:3">
      <c r="A4978" s="22">
        <v>2012</v>
      </c>
      <c r="B4978" s="3" t="s">
        <v>964</v>
      </c>
      <c r="C4978" s="3">
        <v>13.308157099697885</v>
      </c>
    </row>
    <row r="4979" spans="1:3">
      <c r="A4979" s="22">
        <v>2012</v>
      </c>
      <c r="B4979" s="3" t="s">
        <v>965</v>
      </c>
      <c r="C4979" s="3">
        <v>17.923585598824396</v>
      </c>
    </row>
    <row r="4980" spans="1:3">
      <c r="A4980" s="22">
        <v>2012</v>
      </c>
      <c r="B4980" s="3" t="s">
        <v>966</v>
      </c>
      <c r="C4980" s="3">
        <v>15.007633587786259</v>
      </c>
    </row>
    <row r="4981" spans="1:3">
      <c r="A4981" s="22">
        <v>2012</v>
      </c>
      <c r="B4981" s="3" t="s">
        <v>967</v>
      </c>
      <c r="C4981" s="3">
        <v>15.865506329113924</v>
      </c>
    </row>
    <row r="4982" spans="1:3">
      <c r="A4982" s="22">
        <v>2012</v>
      </c>
      <c r="B4982" s="3" t="s">
        <v>968</v>
      </c>
      <c r="C4982" s="3">
        <v>8.5966386554621845</v>
      </c>
    </row>
    <row r="4983" spans="1:3">
      <c r="A4983" s="22">
        <v>2012</v>
      </c>
      <c r="B4983" s="3" t="s">
        <v>969</v>
      </c>
      <c r="C4983" s="3">
        <v>15.342935528120714</v>
      </c>
    </row>
    <row r="4984" spans="1:3">
      <c r="A4984" s="22">
        <v>2012</v>
      </c>
      <c r="B4984" s="3" t="s">
        <v>970</v>
      </c>
      <c r="C4984" s="3">
        <v>15.439739413680782</v>
      </c>
    </row>
    <row r="4985" spans="1:3">
      <c r="A4985" s="22">
        <v>2012</v>
      </c>
      <c r="B4985" s="3" t="s">
        <v>971</v>
      </c>
      <c r="C4985" s="3">
        <v>16.730061349693251</v>
      </c>
    </row>
    <row r="4986" spans="1:3">
      <c r="A4986" s="22">
        <v>2012</v>
      </c>
      <c r="B4986" s="3" t="s">
        <v>1057</v>
      </c>
      <c r="C4986" s="3">
        <v>4.534391534391534</v>
      </c>
    </row>
    <row r="4987" spans="1:3">
      <c r="A4987" s="22">
        <v>2012</v>
      </c>
      <c r="B4987" s="3" t="s">
        <v>972</v>
      </c>
      <c r="C4987" s="3">
        <v>14.651162790697674</v>
      </c>
    </row>
    <row r="4988" spans="1:3">
      <c r="A4988" s="22">
        <v>2012</v>
      </c>
      <c r="B4988" s="3" t="s">
        <v>973</v>
      </c>
      <c r="C4988" s="3">
        <v>14.997229916897506</v>
      </c>
    </row>
    <row r="4989" spans="1:3">
      <c r="A4989" s="22">
        <v>2012</v>
      </c>
      <c r="B4989" s="3" t="s">
        <v>974</v>
      </c>
      <c r="C4989" s="3">
        <v>13.645</v>
      </c>
    </row>
    <row r="4990" spans="1:3">
      <c r="A4990" s="22">
        <v>2012</v>
      </c>
      <c r="B4990" s="3" t="s">
        <v>975</v>
      </c>
      <c r="C4990" s="3">
        <v>10.979166666666666</v>
      </c>
    </row>
    <row r="4991" spans="1:3">
      <c r="A4991" s="22">
        <v>2012</v>
      </c>
      <c r="B4991" s="3" t="s">
        <v>976</v>
      </c>
      <c r="C4991" s="3">
        <v>14.839009287925697</v>
      </c>
    </row>
    <row r="4992" spans="1:3">
      <c r="A4992" s="22">
        <v>2012</v>
      </c>
      <c r="B4992" s="3" t="s">
        <v>977</v>
      </c>
      <c r="C4992" s="3">
        <v>15.62937062937063</v>
      </c>
    </row>
    <row r="4993" spans="1:3">
      <c r="A4993" s="22">
        <v>2012</v>
      </c>
      <c r="B4993" s="3" t="s">
        <v>978</v>
      </c>
      <c r="C4993" s="3">
        <v>15.085173501577287</v>
      </c>
    </row>
    <row r="4994" spans="1:3">
      <c r="A4994" s="22">
        <v>2012</v>
      </c>
      <c r="B4994" s="3" t="s">
        <v>979</v>
      </c>
      <c r="C4994" s="3">
        <v>14.989247311827956</v>
      </c>
    </row>
    <row r="4995" spans="1:3">
      <c r="A4995" s="22">
        <v>2012</v>
      </c>
      <c r="B4995" s="3" t="s">
        <v>980</v>
      </c>
      <c r="C4995" s="3">
        <v>15.525423728813559</v>
      </c>
    </row>
    <row r="4996" spans="1:3">
      <c r="A4996" s="22">
        <v>2012</v>
      </c>
      <c r="B4996" s="3" t="s">
        <v>981</v>
      </c>
      <c r="C4996" s="3">
        <v>15.317157712305026</v>
      </c>
    </row>
    <row r="4997" spans="1:3">
      <c r="A4997" s="22">
        <v>2012</v>
      </c>
      <c r="B4997" s="3" t="s">
        <v>1123</v>
      </c>
      <c r="C4997" s="3">
        <v>12.268518518518519</v>
      </c>
    </row>
    <row r="4998" spans="1:3">
      <c r="A4998" s="22">
        <v>2012</v>
      </c>
      <c r="B4998" s="3" t="s">
        <v>1058</v>
      </c>
      <c r="C4998" s="3">
        <v>11.759615384615385</v>
      </c>
    </row>
    <row r="4999" spans="1:3">
      <c r="A4999" s="22">
        <v>2012</v>
      </c>
      <c r="B4999" s="3" t="s">
        <v>982</v>
      </c>
      <c r="C4999" s="3">
        <v>13.537220197813639</v>
      </c>
    </row>
    <row r="5000" spans="1:3">
      <c r="A5000" s="22">
        <v>2012</v>
      </c>
      <c r="B5000" s="3" t="s">
        <v>983</v>
      </c>
      <c r="C5000" s="3">
        <v>14.119205298013245</v>
      </c>
    </row>
    <row r="5001" spans="1:3">
      <c r="A5001" s="22">
        <v>2012</v>
      </c>
      <c r="B5001" s="3" t="s">
        <v>984</v>
      </c>
      <c r="C5001" s="3">
        <v>4.8926380368098163</v>
      </c>
    </row>
    <row r="5002" spans="1:3">
      <c r="A5002" s="22">
        <v>2012</v>
      </c>
      <c r="B5002" s="3" t="s">
        <v>985</v>
      </c>
      <c r="C5002" s="3">
        <v>11.215295966474594</v>
      </c>
    </row>
    <row r="5003" spans="1:3">
      <c r="A5003" s="22">
        <v>2012</v>
      </c>
      <c r="B5003" s="3" t="s">
        <v>986</v>
      </c>
      <c r="C5003" s="3">
        <v>11.706922498118887</v>
      </c>
    </row>
    <row r="5004" spans="1:3">
      <c r="A5004" s="22">
        <v>2012</v>
      </c>
      <c r="B5004" s="3" t="s">
        <v>987</v>
      </c>
      <c r="C5004" s="3">
        <v>9.9412410763316856</v>
      </c>
    </row>
    <row r="5005" spans="1:3">
      <c r="A5005" s="22">
        <v>2012</v>
      </c>
      <c r="B5005" s="3" t="s">
        <v>988</v>
      </c>
      <c r="C5005" s="3">
        <v>9.8266509433962259</v>
      </c>
    </row>
    <row r="5006" spans="1:3">
      <c r="A5006" s="22">
        <v>2012</v>
      </c>
      <c r="B5006" s="3" t="s">
        <v>989</v>
      </c>
      <c r="C5006" s="3">
        <v>16.942973523421589</v>
      </c>
    </row>
    <row r="5007" spans="1:3">
      <c r="A5007" s="22">
        <v>2012</v>
      </c>
      <c r="B5007" s="3" t="s">
        <v>990</v>
      </c>
      <c r="C5007" s="3">
        <v>10.888681010289991</v>
      </c>
    </row>
    <row r="5008" spans="1:3">
      <c r="A5008" s="22">
        <v>2012</v>
      </c>
      <c r="B5008" s="3" t="s">
        <v>1097</v>
      </c>
      <c r="C5008" s="3">
        <v>11.248862602365787</v>
      </c>
    </row>
    <row r="5009" spans="1:3">
      <c r="A5009" s="22">
        <v>2012</v>
      </c>
      <c r="B5009" s="3" t="s">
        <v>991</v>
      </c>
      <c r="C5009" s="3">
        <v>9.4396302715193539</v>
      </c>
    </row>
    <row r="5010" spans="1:3">
      <c r="A5010" s="22">
        <v>2012</v>
      </c>
      <c r="B5010" s="3" t="s">
        <v>992</v>
      </c>
      <c r="C5010" s="3">
        <v>9.5338589981447122</v>
      </c>
    </row>
    <row r="5011" spans="1:3">
      <c r="A5011" s="22">
        <v>2012</v>
      </c>
      <c r="B5011" s="3" t="s">
        <v>993</v>
      </c>
      <c r="C5011" s="3">
        <v>14.681059425773425</v>
      </c>
    </row>
    <row r="5012" spans="1:3">
      <c r="A5012" s="22">
        <v>2012</v>
      </c>
      <c r="B5012" s="3" t="s">
        <v>994</v>
      </c>
      <c r="C5012" s="3">
        <v>7.0350194552529182</v>
      </c>
    </row>
    <row r="5013" spans="1:3">
      <c r="A5013" s="22">
        <v>2012</v>
      </c>
      <c r="B5013" s="3" t="s">
        <v>995</v>
      </c>
      <c r="C5013" s="3">
        <v>11.491329479768787</v>
      </c>
    </row>
    <row r="5014" spans="1:3">
      <c r="A5014" s="22">
        <v>2012</v>
      </c>
      <c r="B5014" s="3" t="s">
        <v>996</v>
      </c>
      <c r="C5014" s="3">
        <v>16.529061102831594</v>
      </c>
    </row>
    <row r="5015" spans="1:3">
      <c r="A5015" s="22">
        <v>2012</v>
      </c>
      <c r="B5015" s="3" t="s">
        <v>1124</v>
      </c>
      <c r="C5015" s="3">
        <v>13.562753036437247</v>
      </c>
    </row>
    <row r="5016" spans="1:3">
      <c r="A5016" s="22">
        <v>2012</v>
      </c>
      <c r="B5016" s="3" t="s">
        <v>997</v>
      </c>
      <c r="C5016" s="3">
        <v>12.525333333333334</v>
      </c>
    </row>
    <row r="5017" spans="1:3">
      <c r="A5017" s="22">
        <v>2012</v>
      </c>
      <c r="B5017" s="3" t="s">
        <v>998</v>
      </c>
      <c r="C5017" s="3">
        <v>9.9562043795620436</v>
      </c>
    </row>
    <row r="5018" spans="1:3">
      <c r="A5018" s="22">
        <v>2012</v>
      </c>
      <c r="B5018" s="3" t="s">
        <v>999</v>
      </c>
      <c r="C5018" s="3">
        <v>13.046153846153846</v>
      </c>
    </row>
    <row r="5019" spans="1:3">
      <c r="A5019" s="22">
        <v>2012</v>
      </c>
      <c r="B5019" s="3" t="s">
        <v>1000</v>
      </c>
      <c r="C5019" s="3">
        <v>11.711320754716981</v>
      </c>
    </row>
    <row r="5020" spans="1:3">
      <c r="A5020" s="22">
        <v>2012</v>
      </c>
      <c r="B5020" s="3" t="s">
        <v>1001</v>
      </c>
      <c r="C5020" s="3">
        <v>10.747076023391813</v>
      </c>
    </row>
    <row r="5021" spans="1:3">
      <c r="A5021" s="22">
        <v>2012</v>
      </c>
      <c r="B5021" s="3" t="s">
        <v>1002</v>
      </c>
      <c r="C5021" s="3">
        <v>13.346153846153847</v>
      </c>
    </row>
    <row r="5022" spans="1:3">
      <c r="A5022" s="22">
        <v>2012</v>
      </c>
      <c r="B5022" s="3" t="s">
        <v>1003</v>
      </c>
      <c r="C5022" s="3">
        <v>11.498823529411764</v>
      </c>
    </row>
    <row r="5023" spans="1:3">
      <c r="A5023" s="22">
        <v>2012</v>
      </c>
      <c r="B5023" s="3" t="s">
        <v>1004</v>
      </c>
      <c r="C5023" s="3">
        <v>15.375596228508043</v>
      </c>
    </row>
    <row r="5024" spans="1:3">
      <c r="A5024" s="22">
        <v>2012</v>
      </c>
      <c r="B5024" s="3" t="s">
        <v>1005</v>
      </c>
      <c r="C5024" s="3">
        <v>18.06384734399175</v>
      </c>
    </row>
    <row r="5025" spans="1:3">
      <c r="A5025" s="22">
        <v>2012</v>
      </c>
      <c r="B5025" s="3" t="s">
        <v>1006</v>
      </c>
      <c r="C5025" s="3">
        <v>17.827554535017221</v>
      </c>
    </row>
    <row r="5026" spans="1:3">
      <c r="A5026" s="22">
        <v>2012</v>
      </c>
      <c r="B5026" s="3" t="s">
        <v>1007</v>
      </c>
      <c r="C5026" s="3">
        <v>9.1361702127659576</v>
      </c>
    </row>
    <row r="5027" spans="1:3">
      <c r="A5027" s="22">
        <v>2012</v>
      </c>
      <c r="B5027" s="3" t="s">
        <v>1008</v>
      </c>
      <c r="C5027" s="3">
        <v>11.389755011135858</v>
      </c>
    </row>
    <row r="5028" spans="1:3">
      <c r="A5028" s="22">
        <v>2012</v>
      </c>
      <c r="B5028" s="3" t="s">
        <v>1009</v>
      </c>
      <c r="C5028" s="3">
        <v>12.565517241379311</v>
      </c>
    </row>
    <row r="5029" spans="1:3">
      <c r="A5029" s="22">
        <v>2012</v>
      </c>
      <c r="B5029" s="3" t="s">
        <v>1010</v>
      </c>
      <c r="C5029" s="3">
        <v>8.4423076923076916</v>
      </c>
    </row>
    <row r="5030" spans="1:3">
      <c r="A5030" s="22">
        <v>2012</v>
      </c>
      <c r="B5030" s="3" t="s">
        <v>1011</v>
      </c>
      <c r="C5030" s="3">
        <v>17.090628615503277</v>
      </c>
    </row>
    <row r="5031" spans="1:3">
      <c r="A5031" s="22">
        <v>2012</v>
      </c>
      <c r="B5031" s="3" t="s">
        <v>1125</v>
      </c>
      <c r="C5031" s="3">
        <v>13.790123456790123</v>
      </c>
    </row>
    <row r="5032" spans="1:3">
      <c r="A5032" s="22">
        <v>2012</v>
      </c>
      <c r="B5032" s="3" t="s">
        <v>1016</v>
      </c>
      <c r="C5032" s="3">
        <v>21.071867966991746</v>
      </c>
    </row>
    <row r="5033" spans="1:3">
      <c r="A5033" s="22">
        <v>2012</v>
      </c>
      <c r="B5033" s="3" t="s">
        <v>1017</v>
      </c>
      <c r="C5033" s="3">
        <v>22.523931405170206</v>
      </c>
    </row>
    <row r="5034" spans="1:3">
      <c r="A5034" s="22">
        <v>2012</v>
      </c>
      <c r="B5034" s="3" t="s">
        <v>1018</v>
      </c>
      <c r="C5034" s="3">
        <v>17.048205128205129</v>
      </c>
    </row>
    <row r="5035" spans="1:3">
      <c r="A5035" s="22">
        <v>2012</v>
      </c>
      <c r="B5035" s="3" t="s">
        <v>1019</v>
      </c>
      <c r="C5035" s="3">
        <v>17.779069767441861</v>
      </c>
    </row>
    <row r="5036" spans="1:3">
      <c r="A5036" s="22">
        <v>2012</v>
      </c>
      <c r="B5036" s="3" t="s">
        <v>1020</v>
      </c>
      <c r="C5036" s="3">
        <v>17.307246376811595</v>
      </c>
    </row>
    <row r="5037" spans="1:3">
      <c r="A5037" s="22">
        <v>2012</v>
      </c>
      <c r="B5037" s="3" t="s">
        <v>1021</v>
      </c>
      <c r="C5037" s="3">
        <v>14.681034482758621</v>
      </c>
    </row>
    <row r="5038" spans="1:3">
      <c r="A5038" s="22">
        <v>2012</v>
      </c>
      <c r="B5038" s="3" t="s">
        <v>1022</v>
      </c>
      <c r="C5038" s="3">
        <v>18.744582881906826</v>
      </c>
    </row>
    <row r="5039" spans="1:3">
      <c r="A5039" s="22">
        <v>2012</v>
      </c>
      <c r="B5039" s="3" t="s">
        <v>1126</v>
      </c>
      <c r="C5039" s="3">
        <v>12.233082706766917</v>
      </c>
    </row>
    <row r="5040" spans="1:3">
      <c r="A5040" s="22">
        <v>2012</v>
      </c>
      <c r="B5040" s="3" t="s">
        <v>1023</v>
      </c>
      <c r="C5040" s="3">
        <v>13.352112676056338</v>
      </c>
    </row>
    <row r="5041" spans="1:3">
      <c r="A5041" s="22">
        <v>2012</v>
      </c>
      <c r="B5041" s="3" t="s">
        <v>1099</v>
      </c>
      <c r="C5041" s="3">
        <v>15.406091370558375</v>
      </c>
    </row>
    <row r="5042" spans="1:3">
      <c r="A5042" s="22">
        <v>2012</v>
      </c>
      <c r="B5042" s="3" t="s">
        <v>1024</v>
      </c>
      <c r="C5042" s="3">
        <v>12.974358974358974</v>
      </c>
    </row>
    <row r="5043" spans="1:3">
      <c r="A5043" s="22">
        <v>2012</v>
      </c>
      <c r="B5043" s="3" t="s">
        <v>1025</v>
      </c>
      <c r="C5043" s="3">
        <v>17.701503483681702</v>
      </c>
    </row>
    <row r="5044" spans="1:3">
      <c r="A5044" s="22">
        <v>2012</v>
      </c>
      <c r="B5044" s="3" t="s">
        <v>1026</v>
      </c>
      <c r="C5044" s="3">
        <v>25.845259622836476</v>
      </c>
    </row>
    <row r="5045" spans="1:3">
      <c r="A5045" s="22">
        <v>2012</v>
      </c>
      <c r="B5045" s="3" t="s">
        <v>1027</v>
      </c>
      <c r="C5045" s="3">
        <v>22.573696145124718</v>
      </c>
    </row>
    <row r="5046" spans="1:3">
      <c r="A5046" s="22">
        <v>2012</v>
      </c>
      <c r="B5046" s="3" t="s">
        <v>1100</v>
      </c>
      <c r="C5046" s="3">
        <v>16.885135135135137</v>
      </c>
    </row>
    <row r="5047" spans="1:3">
      <c r="A5047" s="22">
        <v>2012</v>
      </c>
      <c r="B5047" s="3" t="s">
        <v>1059</v>
      </c>
      <c r="C5047" s="3">
        <v>19.053892215568862</v>
      </c>
    </row>
    <row r="5048" spans="1:3">
      <c r="A5048" s="22">
        <v>2012</v>
      </c>
      <c r="B5048" s="3" t="s">
        <v>1028</v>
      </c>
      <c r="C5048" s="3">
        <v>18.458064516129031</v>
      </c>
    </row>
    <row r="5049" spans="1:3">
      <c r="A5049" s="22">
        <v>2012</v>
      </c>
      <c r="B5049" s="3" t="s">
        <v>1029</v>
      </c>
      <c r="C5049" s="3">
        <v>22.577893175074184</v>
      </c>
    </row>
    <row r="5050" spans="1:3">
      <c r="A5050" s="22">
        <v>2012</v>
      </c>
      <c r="B5050" s="3" t="s">
        <v>1127</v>
      </c>
      <c r="C5050" s="3">
        <v>14.221374045801527</v>
      </c>
    </row>
    <row r="5051" spans="1:3">
      <c r="A5051" s="22">
        <v>2012</v>
      </c>
      <c r="B5051" s="3" t="s">
        <v>1030</v>
      </c>
      <c r="C5051" s="3">
        <v>23.289772727272727</v>
      </c>
    </row>
    <row r="5052" spans="1:3">
      <c r="A5052" s="22">
        <v>2012</v>
      </c>
      <c r="B5052" s="3" t="s">
        <v>1128</v>
      </c>
      <c r="C5052" s="3">
        <v>17.703389830508474</v>
      </c>
    </row>
    <row r="5053" spans="1:3">
      <c r="A5053" s="22">
        <v>2013</v>
      </c>
      <c r="B5053" s="3" t="s">
        <v>363</v>
      </c>
      <c r="C5053" s="3">
        <v>10.46972972972973</v>
      </c>
    </row>
    <row r="5054" spans="1:3">
      <c r="A5054" s="22">
        <v>2013</v>
      </c>
      <c r="B5054" s="3" t="s">
        <v>364</v>
      </c>
      <c r="C5054" s="3">
        <v>7.6169800884955752</v>
      </c>
    </row>
    <row r="5055" spans="1:3">
      <c r="A5055" s="22">
        <v>2013</v>
      </c>
      <c r="B5055" s="3" t="s">
        <v>366</v>
      </c>
      <c r="C5055" s="3">
        <v>15.300970873786408</v>
      </c>
    </row>
    <row r="5056" spans="1:3">
      <c r="A5056" s="22">
        <v>2013</v>
      </c>
      <c r="B5056" s="3" t="s">
        <v>367</v>
      </c>
      <c r="C5056" s="3">
        <v>20.820527360362913</v>
      </c>
    </row>
    <row r="5057" spans="1:3">
      <c r="A5057" s="22">
        <v>2013</v>
      </c>
      <c r="B5057" s="3" t="s">
        <v>368</v>
      </c>
      <c r="C5057" s="3">
        <v>20.428390367553867</v>
      </c>
    </row>
    <row r="5058" spans="1:3">
      <c r="A5058" s="22">
        <v>2013</v>
      </c>
      <c r="B5058" s="3" t="s">
        <v>369</v>
      </c>
      <c r="C5058" s="3">
        <v>20.122826086956522</v>
      </c>
    </row>
    <row r="5059" spans="1:3">
      <c r="A5059" s="22">
        <v>2013</v>
      </c>
      <c r="B5059" s="3" t="s">
        <v>370</v>
      </c>
      <c r="C5059" s="3">
        <v>20.013452914798208</v>
      </c>
    </row>
    <row r="5060" spans="1:3">
      <c r="A5060" s="22">
        <v>2013</v>
      </c>
      <c r="B5060" s="3" t="s">
        <v>371</v>
      </c>
      <c r="C5060" s="3">
        <v>9.7637614678899087</v>
      </c>
    </row>
    <row r="5061" spans="1:3">
      <c r="A5061" s="22">
        <v>2013</v>
      </c>
      <c r="B5061" s="3" t="s">
        <v>1031</v>
      </c>
      <c r="C5061" s="3">
        <v>8.9174528301886795</v>
      </c>
    </row>
    <row r="5062" spans="1:3">
      <c r="A5062" s="22">
        <v>2013</v>
      </c>
      <c r="B5062" s="3" t="s">
        <v>373</v>
      </c>
      <c r="C5062" s="3">
        <v>9.2058823529411757</v>
      </c>
    </row>
    <row r="5063" spans="1:3">
      <c r="A5063" s="22">
        <v>2013</v>
      </c>
      <c r="B5063" s="3" t="s">
        <v>374</v>
      </c>
      <c r="C5063" s="3">
        <v>8.4292565947242206</v>
      </c>
    </row>
    <row r="5064" spans="1:3">
      <c r="A5064" s="22">
        <v>2013</v>
      </c>
      <c r="B5064" s="3" t="s">
        <v>375</v>
      </c>
      <c r="C5064" s="3">
        <v>9.7348808796579114</v>
      </c>
    </row>
    <row r="5065" spans="1:3">
      <c r="A5065" s="22">
        <v>2013</v>
      </c>
      <c r="B5065" s="3" t="s">
        <v>376</v>
      </c>
      <c r="C5065" s="3">
        <v>12.767352185089974</v>
      </c>
    </row>
    <row r="5066" spans="1:3">
      <c r="A5066" s="22">
        <v>2013</v>
      </c>
      <c r="B5066" s="3" t="s">
        <v>377</v>
      </c>
      <c r="C5066" s="3">
        <v>15.828971962616823</v>
      </c>
    </row>
    <row r="5067" spans="1:3">
      <c r="A5067" s="22">
        <v>2013</v>
      </c>
      <c r="B5067" s="3" t="s">
        <v>379</v>
      </c>
      <c r="C5067" s="3">
        <v>14.67644183773216</v>
      </c>
    </row>
    <row r="5068" spans="1:3">
      <c r="A5068" s="22">
        <v>2013</v>
      </c>
      <c r="B5068" s="3" t="s">
        <v>381</v>
      </c>
      <c r="C5068" s="3">
        <v>8.2480314960629926</v>
      </c>
    </row>
    <row r="5069" spans="1:3">
      <c r="A5069" s="22">
        <v>2013</v>
      </c>
      <c r="B5069" s="3" t="s">
        <v>383</v>
      </c>
      <c r="C5069" s="3">
        <v>10.458947368421052</v>
      </c>
    </row>
    <row r="5070" spans="1:3">
      <c r="A5070" s="22">
        <v>2013</v>
      </c>
      <c r="B5070" s="3" t="s">
        <v>1101</v>
      </c>
      <c r="C5070" s="3">
        <v>10.936460660213452</v>
      </c>
    </row>
    <row r="5071" spans="1:3">
      <c r="A5071" s="22">
        <v>2013</v>
      </c>
      <c r="B5071" s="3" t="s">
        <v>384</v>
      </c>
      <c r="C5071" s="3">
        <v>11.83244082266201</v>
      </c>
    </row>
    <row r="5072" spans="1:3">
      <c r="A5072" s="22">
        <v>2013</v>
      </c>
      <c r="B5072" s="3" t="s">
        <v>385</v>
      </c>
      <c r="C5072" s="3">
        <v>10.928428093645485</v>
      </c>
    </row>
    <row r="5073" spans="1:3">
      <c r="A5073" s="22">
        <v>2013</v>
      </c>
      <c r="B5073" s="3" t="s">
        <v>387</v>
      </c>
      <c r="C5073" s="3">
        <v>8.873239436619718</v>
      </c>
    </row>
    <row r="5074" spans="1:3">
      <c r="A5074" s="22">
        <v>2013</v>
      </c>
      <c r="B5074" s="3" t="s">
        <v>388</v>
      </c>
      <c r="C5074" s="3">
        <v>8.9797297297297298</v>
      </c>
    </row>
    <row r="5075" spans="1:3">
      <c r="A5075" s="22">
        <v>2013</v>
      </c>
      <c r="B5075" s="3" t="s">
        <v>389</v>
      </c>
      <c r="C5075" s="3">
        <v>6.9255150554675122</v>
      </c>
    </row>
    <row r="5076" spans="1:3">
      <c r="A5076" s="22">
        <v>2013</v>
      </c>
      <c r="B5076" s="3" t="s">
        <v>390</v>
      </c>
      <c r="C5076" s="3">
        <v>11.725073431903528</v>
      </c>
    </row>
    <row r="5077" spans="1:3">
      <c r="A5077" s="22">
        <v>2013</v>
      </c>
      <c r="B5077" s="3" t="s">
        <v>391</v>
      </c>
      <c r="C5077" s="3">
        <v>11.842016732327032</v>
      </c>
    </row>
    <row r="5078" spans="1:3">
      <c r="A5078" s="22">
        <v>2013</v>
      </c>
      <c r="B5078" s="3" t="s">
        <v>392</v>
      </c>
      <c r="C5078" s="3">
        <v>11.448925863521483</v>
      </c>
    </row>
    <row r="5079" spans="1:3">
      <c r="A5079" s="22">
        <v>2013</v>
      </c>
      <c r="B5079" s="3" t="s">
        <v>393</v>
      </c>
      <c r="C5079" s="3">
        <v>12.509638554216867</v>
      </c>
    </row>
    <row r="5080" spans="1:3">
      <c r="A5080" s="22">
        <v>2013</v>
      </c>
      <c r="B5080" s="3" t="s">
        <v>1060</v>
      </c>
      <c r="C5080" s="3">
        <v>9.0634920634920633</v>
      </c>
    </row>
    <row r="5081" spans="1:3">
      <c r="A5081" s="22">
        <v>2013</v>
      </c>
      <c r="B5081" s="3" t="s">
        <v>395</v>
      </c>
      <c r="C5081" s="3">
        <v>12.141507475083056</v>
      </c>
    </row>
    <row r="5082" spans="1:3">
      <c r="A5082" s="22">
        <v>2013</v>
      </c>
      <c r="B5082" s="3" t="s">
        <v>396</v>
      </c>
      <c r="C5082" s="3">
        <v>8.5542936609108811</v>
      </c>
    </row>
    <row r="5083" spans="1:3">
      <c r="A5083" s="22">
        <v>2013</v>
      </c>
      <c r="B5083" s="3" t="s">
        <v>397</v>
      </c>
      <c r="C5083" s="3">
        <v>7.3261694058154232</v>
      </c>
    </row>
    <row r="5084" spans="1:3">
      <c r="A5084" s="22">
        <v>2013</v>
      </c>
      <c r="B5084" s="3" t="s">
        <v>398</v>
      </c>
      <c r="C5084" s="3">
        <v>14.223131936951347</v>
      </c>
    </row>
    <row r="5085" spans="1:3">
      <c r="A5085" s="22">
        <v>2013</v>
      </c>
      <c r="B5085" s="3" t="s">
        <v>399</v>
      </c>
      <c r="C5085" s="3">
        <v>6.590014756517462</v>
      </c>
    </row>
    <row r="5086" spans="1:3">
      <c r="A5086" s="22">
        <v>2013</v>
      </c>
      <c r="B5086" s="3" t="s">
        <v>400</v>
      </c>
      <c r="C5086" s="3">
        <v>9.1072902586284581</v>
      </c>
    </row>
    <row r="5087" spans="1:3">
      <c r="A5087" s="22">
        <v>2013</v>
      </c>
      <c r="B5087" s="3" t="s">
        <v>401</v>
      </c>
      <c r="C5087" s="3">
        <v>9.5510300143980515</v>
      </c>
    </row>
    <row r="5088" spans="1:3">
      <c r="A5088" s="22">
        <v>2013</v>
      </c>
      <c r="B5088" s="3" t="s">
        <v>402</v>
      </c>
      <c r="C5088" s="3">
        <v>12.617041936552544</v>
      </c>
    </row>
    <row r="5089" spans="1:3">
      <c r="A5089" s="22">
        <v>2013</v>
      </c>
      <c r="B5089" s="3" t="s">
        <v>403</v>
      </c>
      <c r="C5089" s="3">
        <v>13.461203528670447</v>
      </c>
    </row>
    <row r="5090" spans="1:3">
      <c r="A5090" s="22">
        <v>2013</v>
      </c>
      <c r="B5090" s="3" t="s">
        <v>404</v>
      </c>
      <c r="C5090" s="3">
        <v>8.035746743411087</v>
      </c>
    </row>
    <row r="5091" spans="1:3">
      <c r="A5091" s="22">
        <v>2013</v>
      </c>
      <c r="B5091" s="3" t="s">
        <v>405</v>
      </c>
      <c r="C5091" s="3">
        <v>12.79102203469292</v>
      </c>
    </row>
    <row r="5092" spans="1:3">
      <c r="A5092" s="22">
        <v>2013</v>
      </c>
      <c r="B5092" s="3" t="s">
        <v>406</v>
      </c>
      <c r="C5092" s="3">
        <v>4.6059692493216762</v>
      </c>
    </row>
    <row r="5093" spans="1:3">
      <c r="A5093" s="22">
        <v>2013</v>
      </c>
      <c r="B5093" s="3" t="s">
        <v>407</v>
      </c>
      <c r="C5093" s="3">
        <v>9.9735741762836589</v>
      </c>
    </row>
    <row r="5094" spans="1:3">
      <c r="A5094" s="22">
        <v>2013</v>
      </c>
      <c r="B5094" s="3" t="s">
        <v>408</v>
      </c>
      <c r="C5094" s="3">
        <v>10.587087633067094</v>
      </c>
    </row>
    <row r="5095" spans="1:3">
      <c r="A5095" s="22">
        <v>2013</v>
      </c>
      <c r="B5095" s="3" t="s">
        <v>409</v>
      </c>
      <c r="C5095" s="3">
        <v>10.51656837371123</v>
      </c>
    </row>
    <row r="5096" spans="1:3">
      <c r="A5096" s="22">
        <v>2013</v>
      </c>
      <c r="B5096" s="3" t="s">
        <v>410</v>
      </c>
      <c r="C5096" s="3">
        <v>9.0275198379199733</v>
      </c>
    </row>
    <row r="5097" spans="1:3">
      <c r="A5097" s="22">
        <v>2013</v>
      </c>
      <c r="B5097" s="3" t="s">
        <v>411</v>
      </c>
      <c r="C5097" s="3">
        <v>12.399691528037899</v>
      </c>
    </row>
    <row r="5098" spans="1:3">
      <c r="A5098" s="22">
        <v>2013</v>
      </c>
      <c r="B5098" s="3" t="s">
        <v>1061</v>
      </c>
      <c r="C5098" s="3">
        <v>13.42643391521197</v>
      </c>
    </row>
    <row r="5099" spans="1:3">
      <c r="A5099" s="22">
        <v>2013</v>
      </c>
      <c r="B5099" s="3" t="s">
        <v>412</v>
      </c>
      <c r="C5099" s="3">
        <v>9.4087649402390436</v>
      </c>
    </row>
    <row r="5100" spans="1:3">
      <c r="A5100" s="22">
        <v>2013</v>
      </c>
      <c r="B5100" s="3" t="s">
        <v>1033</v>
      </c>
      <c r="C5100" s="3">
        <v>11.401703335699077</v>
      </c>
    </row>
    <row r="5101" spans="1:3">
      <c r="A5101" s="22">
        <v>2013</v>
      </c>
      <c r="B5101" s="3" t="s">
        <v>413</v>
      </c>
      <c r="C5101" s="3">
        <v>7.1893419459023011</v>
      </c>
    </row>
    <row r="5102" spans="1:3">
      <c r="A5102" s="22">
        <v>2013</v>
      </c>
      <c r="B5102" s="3" t="s">
        <v>414</v>
      </c>
      <c r="C5102" s="3">
        <v>10.234371422028852</v>
      </c>
    </row>
    <row r="5103" spans="1:3">
      <c r="A5103" s="22">
        <v>2013</v>
      </c>
      <c r="B5103" s="3" t="s">
        <v>415</v>
      </c>
      <c r="C5103" s="3">
        <v>9.440802275108517</v>
      </c>
    </row>
    <row r="5104" spans="1:3">
      <c r="A5104" s="22">
        <v>2013</v>
      </c>
      <c r="B5104" s="3" t="s">
        <v>416</v>
      </c>
      <c r="C5104" s="3">
        <v>6.0537751222161873</v>
      </c>
    </row>
    <row r="5105" spans="1:3">
      <c r="A5105" s="22">
        <v>2013</v>
      </c>
      <c r="B5105" s="3" t="s">
        <v>418</v>
      </c>
      <c r="C5105" s="3">
        <v>8.9405405405405407</v>
      </c>
    </row>
    <row r="5106" spans="1:3">
      <c r="A5106" s="22">
        <v>2013</v>
      </c>
      <c r="B5106" s="3" t="s">
        <v>419</v>
      </c>
      <c r="C5106" s="3">
        <v>8.4838800112139054</v>
      </c>
    </row>
    <row r="5107" spans="1:3">
      <c r="A5107" s="22">
        <v>2013</v>
      </c>
      <c r="B5107" s="3" t="s">
        <v>1062</v>
      </c>
      <c r="C5107" s="3">
        <v>4.4610894941634243</v>
      </c>
    </row>
    <row r="5108" spans="1:3">
      <c r="A5108" s="22">
        <v>2013</v>
      </c>
      <c r="B5108" s="3" t="s">
        <v>420</v>
      </c>
      <c r="C5108" s="3">
        <v>6.4449853943524831</v>
      </c>
    </row>
    <row r="5109" spans="1:3">
      <c r="A5109" s="22">
        <v>2013</v>
      </c>
      <c r="B5109" s="3" t="s">
        <v>421</v>
      </c>
      <c r="C5109" s="3">
        <v>7.9681184173071449</v>
      </c>
    </row>
    <row r="5110" spans="1:3">
      <c r="A5110" s="22">
        <v>2013</v>
      </c>
      <c r="B5110" s="3" t="s">
        <v>423</v>
      </c>
      <c r="C5110" s="3">
        <v>10.20746029063873</v>
      </c>
    </row>
    <row r="5111" spans="1:3">
      <c r="A5111" s="22">
        <v>2013</v>
      </c>
      <c r="B5111" s="3" t="s">
        <v>424</v>
      </c>
      <c r="C5111" s="3">
        <v>4.5163204747774479</v>
      </c>
    </row>
    <row r="5112" spans="1:3">
      <c r="A5112" s="22">
        <v>2013</v>
      </c>
      <c r="B5112" s="3" t="s">
        <v>425</v>
      </c>
      <c r="C5112" s="3">
        <v>3.7182280319535224</v>
      </c>
    </row>
    <row r="5113" spans="1:3">
      <c r="A5113" s="22">
        <v>2013</v>
      </c>
      <c r="B5113" s="3" t="s">
        <v>429</v>
      </c>
      <c r="C5113" s="3">
        <v>3.856807511737089</v>
      </c>
    </row>
    <row r="5114" spans="1:3">
      <c r="A5114" s="22">
        <v>2013</v>
      </c>
      <c r="B5114" s="3" t="s">
        <v>430</v>
      </c>
      <c r="C5114" s="3">
        <v>5.9417177914110431</v>
      </c>
    </row>
    <row r="5115" spans="1:3">
      <c r="A5115" s="22">
        <v>2013</v>
      </c>
      <c r="B5115" s="3" t="s">
        <v>431</v>
      </c>
      <c r="C5115" s="3">
        <v>3.5491280306252659</v>
      </c>
    </row>
    <row r="5116" spans="1:3">
      <c r="A5116" s="22">
        <v>2013</v>
      </c>
      <c r="B5116" s="3" t="s">
        <v>1034</v>
      </c>
      <c r="C5116" s="3">
        <v>6.4534161490683228</v>
      </c>
    </row>
    <row r="5117" spans="1:3">
      <c r="A5117" s="22">
        <v>2013</v>
      </c>
      <c r="B5117" s="3" t="s">
        <v>432</v>
      </c>
      <c r="C5117" s="3">
        <v>6.388666526227091</v>
      </c>
    </row>
    <row r="5118" spans="1:3">
      <c r="A5118" s="22">
        <v>2013</v>
      </c>
      <c r="B5118" s="3" t="s">
        <v>433</v>
      </c>
      <c r="C5118" s="3">
        <v>7.9874715261958995</v>
      </c>
    </row>
    <row r="5119" spans="1:3">
      <c r="A5119" s="22">
        <v>2013</v>
      </c>
      <c r="B5119" s="3" t="s">
        <v>434</v>
      </c>
      <c r="C5119" s="3">
        <v>5.0377521613832856</v>
      </c>
    </row>
    <row r="5120" spans="1:3">
      <c r="A5120" s="22">
        <v>2013</v>
      </c>
      <c r="B5120" s="3" t="s">
        <v>435</v>
      </c>
      <c r="C5120" s="3">
        <v>4.7177597641857041</v>
      </c>
    </row>
    <row r="5121" spans="1:3">
      <c r="A5121" s="22">
        <v>2013</v>
      </c>
      <c r="B5121" s="3" t="s">
        <v>436</v>
      </c>
      <c r="C5121" s="3">
        <v>4.4730354391371341</v>
      </c>
    </row>
    <row r="5122" spans="1:3">
      <c r="A5122" s="22">
        <v>2013</v>
      </c>
      <c r="B5122" s="3" t="s">
        <v>437</v>
      </c>
      <c r="C5122" s="3">
        <v>9.4791639871382642</v>
      </c>
    </row>
    <row r="5123" spans="1:3">
      <c r="A5123" s="22">
        <v>2013</v>
      </c>
      <c r="B5123" s="3" t="s">
        <v>438</v>
      </c>
      <c r="C5123" s="3">
        <v>9.6739143005840518</v>
      </c>
    </row>
    <row r="5124" spans="1:3">
      <c r="A5124" s="22">
        <v>2013</v>
      </c>
      <c r="B5124" s="3" t="s">
        <v>439</v>
      </c>
      <c r="C5124" s="3">
        <v>10.979470198675497</v>
      </c>
    </row>
    <row r="5125" spans="1:3">
      <c r="A5125" s="22">
        <v>2013</v>
      </c>
      <c r="B5125" s="3" t="s">
        <v>440</v>
      </c>
      <c r="C5125" s="3">
        <v>11.808412203246444</v>
      </c>
    </row>
    <row r="5126" spans="1:3">
      <c r="A5126" s="22">
        <v>2013</v>
      </c>
      <c r="B5126" s="3" t="s">
        <v>441</v>
      </c>
      <c r="C5126" s="3">
        <v>14.45909383386431</v>
      </c>
    </row>
    <row r="5127" spans="1:3">
      <c r="A5127" s="22">
        <v>2013</v>
      </c>
      <c r="B5127" s="3" t="s">
        <v>442</v>
      </c>
      <c r="C5127" s="3">
        <v>10.128958237723726</v>
      </c>
    </row>
    <row r="5128" spans="1:3">
      <c r="A5128" s="22">
        <v>2013</v>
      </c>
      <c r="B5128" s="3" t="s">
        <v>443</v>
      </c>
      <c r="C5128" s="3">
        <v>9.6383647798742142</v>
      </c>
    </row>
    <row r="5129" spans="1:3">
      <c r="A5129" s="22">
        <v>2013</v>
      </c>
      <c r="B5129" s="3" t="s">
        <v>444</v>
      </c>
      <c r="C5129" s="3">
        <v>10.203966263961705</v>
      </c>
    </row>
    <row r="5130" spans="1:3">
      <c r="A5130" s="22">
        <v>2013</v>
      </c>
      <c r="B5130" s="3" t="s">
        <v>445</v>
      </c>
      <c r="C5130" s="3">
        <v>10.937162612967793</v>
      </c>
    </row>
    <row r="5131" spans="1:3">
      <c r="A5131" s="22">
        <v>2013</v>
      </c>
      <c r="B5131" s="3" t="s">
        <v>446</v>
      </c>
      <c r="C5131" s="3">
        <v>12.857713248638838</v>
      </c>
    </row>
    <row r="5132" spans="1:3">
      <c r="A5132" s="22">
        <v>2013</v>
      </c>
      <c r="B5132" s="3" t="s">
        <v>447</v>
      </c>
      <c r="C5132" s="3">
        <v>10.899294117647059</v>
      </c>
    </row>
    <row r="5133" spans="1:3">
      <c r="A5133" s="22">
        <v>2013</v>
      </c>
      <c r="B5133" s="3" t="s">
        <v>448</v>
      </c>
      <c r="C5133" s="3">
        <v>10.291408081643912</v>
      </c>
    </row>
    <row r="5134" spans="1:3">
      <c r="A5134" s="22">
        <v>2013</v>
      </c>
      <c r="B5134" s="3" t="s">
        <v>1063</v>
      </c>
      <c r="C5134" s="3">
        <v>7.0297029702970297</v>
      </c>
    </row>
    <row r="5135" spans="1:3">
      <c r="A5135" s="22">
        <v>2013</v>
      </c>
      <c r="B5135" s="3" t="s">
        <v>449</v>
      </c>
      <c r="C5135" s="3">
        <v>8.6420029895366213</v>
      </c>
    </row>
    <row r="5136" spans="1:3">
      <c r="A5136" s="22">
        <v>2013</v>
      </c>
      <c r="B5136" s="3" t="s">
        <v>450</v>
      </c>
      <c r="C5136" s="3">
        <v>9.1839940164547489</v>
      </c>
    </row>
    <row r="5137" spans="1:3">
      <c r="A5137" s="22">
        <v>2013</v>
      </c>
      <c r="B5137" s="3" t="s">
        <v>452</v>
      </c>
      <c r="C5137" s="3">
        <v>16.070556763083097</v>
      </c>
    </row>
    <row r="5138" spans="1:3">
      <c r="A5138" s="22">
        <v>2013</v>
      </c>
      <c r="B5138" s="3" t="s">
        <v>453</v>
      </c>
      <c r="C5138" s="3">
        <v>8.9104890324986012</v>
      </c>
    </row>
    <row r="5139" spans="1:3">
      <c r="A5139" s="22">
        <v>2013</v>
      </c>
      <c r="B5139" s="3" t="s">
        <v>455</v>
      </c>
      <c r="C5139" s="3">
        <v>20.118889068476914</v>
      </c>
    </row>
    <row r="5140" spans="1:3">
      <c r="A5140" s="22">
        <v>2013</v>
      </c>
      <c r="B5140" s="3" t="s">
        <v>1064</v>
      </c>
      <c r="C5140" s="3">
        <v>10.798631218741773</v>
      </c>
    </row>
    <row r="5141" spans="1:3">
      <c r="A5141" s="22">
        <v>2013</v>
      </c>
      <c r="B5141" s="3" t="s">
        <v>457</v>
      </c>
      <c r="C5141" s="3">
        <v>8.7457777777777785</v>
      </c>
    </row>
    <row r="5142" spans="1:3">
      <c r="A5142" s="22">
        <v>2013</v>
      </c>
      <c r="B5142" s="3" t="s">
        <v>458</v>
      </c>
      <c r="C5142" s="3">
        <v>12.001732501732501</v>
      </c>
    </row>
    <row r="5143" spans="1:3">
      <c r="A5143" s="22">
        <v>2013</v>
      </c>
      <c r="B5143" s="3" t="s">
        <v>460</v>
      </c>
      <c r="C5143" s="3">
        <v>9.325622489959839</v>
      </c>
    </row>
    <row r="5144" spans="1:3">
      <c r="A5144" s="22">
        <v>2013</v>
      </c>
      <c r="B5144" s="3" t="s">
        <v>461</v>
      </c>
      <c r="C5144" s="3">
        <v>10.802336264601653</v>
      </c>
    </row>
    <row r="5145" spans="1:3">
      <c r="A5145" s="22">
        <v>2013</v>
      </c>
      <c r="B5145" s="3" t="s">
        <v>462</v>
      </c>
      <c r="C5145" s="3">
        <v>9.1104921077065928</v>
      </c>
    </row>
    <row r="5146" spans="1:3">
      <c r="A5146" s="22">
        <v>2013</v>
      </c>
      <c r="B5146" s="3" t="s">
        <v>463</v>
      </c>
      <c r="C5146" s="3">
        <v>11.147167115458592</v>
      </c>
    </row>
    <row r="5147" spans="1:3">
      <c r="A5147" s="22">
        <v>2013</v>
      </c>
      <c r="B5147" s="3" t="s">
        <v>464</v>
      </c>
      <c r="C5147" s="3">
        <v>11.00678717828103</v>
      </c>
    </row>
    <row r="5148" spans="1:3">
      <c r="A5148" s="22">
        <v>2013</v>
      </c>
      <c r="B5148" s="3" t="s">
        <v>465</v>
      </c>
      <c r="C5148" s="3">
        <v>7.3464359049574659</v>
      </c>
    </row>
    <row r="5149" spans="1:3">
      <c r="A5149" s="22">
        <v>2013</v>
      </c>
      <c r="B5149" s="3" t="s">
        <v>466</v>
      </c>
      <c r="C5149" s="3">
        <v>11.386945475864765</v>
      </c>
    </row>
    <row r="5150" spans="1:3">
      <c r="A5150" s="22">
        <v>2013</v>
      </c>
      <c r="B5150" s="3" t="s">
        <v>467</v>
      </c>
      <c r="C5150" s="3">
        <v>11.676619760330167</v>
      </c>
    </row>
    <row r="5151" spans="1:3">
      <c r="A5151" s="22">
        <v>2013</v>
      </c>
      <c r="B5151" s="3" t="s">
        <v>468</v>
      </c>
      <c r="C5151" s="3">
        <v>10.110875206416608</v>
      </c>
    </row>
    <row r="5152" spans="1:3">
      <c r="A5152" s="22">
        <v>2013</v>
      </c>
      <c r="B5152" s="3" t="s">
        <v>469</v>
      </c>
      <c r="C5152" s="3">
        <v>7.6785162287480677</v>
      </c>
    </row>
    <row r="5153" spans="1:3">
      <c r="A5153" s="22">
        <v>2013</v>
      </c>
      <c r="B5153" s="3" t="s">
        <v>470</v>
      </c>
      <c r="C5153" s="3">
        <v>10.782037239868565</v>
      </c>
    </row>
    <row r="5154" spans="1:3">
      <c r="A5154" s="22">
        <v>2013</v>
      </c>
      <c r="B5154" s="3" t="s">
        <v>471</v>
      </c>
      <c r="C5154" s="3">
        <v>13.226235582781126</v>
      </c>
    </row>
    <row r="5155" spans="1:3">
      <c r="A5155" s="22">
        <v>2013</v>
      </c>
      <c r="B5155" s="3" t="s">
        <v>472</v>
      </c>
      <c r="C5155" s="3">
        <v>9.8040935672514617</v>
      </c>
    </row>
    <row r="5156" spans="1:3">
      <c r="A5156" s="22">
        <v>2013</v>
      </c>
      <c r="B5156" s="3" t="s">
        <v>475</v>
      </c>
      <c r="C5156" s="3">
        <v>14.210601735050679</v>
      </c>
    </row>
    <row r="5157" spans="1:3">
      <c r="A5157" s="22">
        <v>2013</v>
      </c>
      <c r="B5157" s="3" t="s">
        <v>476</v>
      </c>
      <c r="C5157" s="3">
        <v>9.8291174817313092</v>
      </c>
    </row>
    <row r="5158" spans="1:3">
      <c r="A5158" s="22">
        <v>2013</v>
      </c>
      <c r="B5158" s="3" t="s">
        <v>477</v>
      </c>
      <c r="C5158" s="3">
        <v>11.155592794302471</v>
      </c>
    </row>
    <row r="5159" spans="1:3">
      <c r="A5159" s="22">
        <v>2013</v>
      </c>
      <c r="B5159" s="3" t="s">
        <v>478</v>
      </c>
      <c r="C5159" s="3">
        <v>7.477104874446086</v>
      </c>
    </row>
    <row r="5160" spans="1:3">
      <c r="A5160" s="22">
        <v>2013</v>
      </c>
      <c r="B5160" s="3" t="s">
        <v>479</v>
      </c>
      <c r="C5160" s="3">
        <v>6.6574187240283553</v>
      </c>
    </row>
    <row r="5161" spans="1:3">
      <c r="A5161" s="22">
        <v>2013</v>
      </c>
      <c r="B5161" s="3" t="s">
        <v>480</v>
      </c>
      <c r="C5161" s="3">
        <v>9.5986270664051556</v>
      </c>
    </row>
    <row r="5162" spans="1:3">
      <c r="A5162" s="22">
        <v>2013</v>
      </c>
      <c r="B5162" s="3" t="s">
        <v>483</v>
      </c>
      <c r="C5162" s="3">
        <v>14.991679446106193</v>
      </c>
    </row>
    <row r="5163" spans="1:3">
      <c r="A5163" s="22">
        <v>2013</v>
      </c>
      <c r="B5163" s="3" t="s">
        <v>484</v>
      </c>
      <c r="C5163" s="3">
        <v>11.557512580877066</v>
      </c>
    </row>
    <row r="5164" spans="1:3">
      <c r="A5164" s="22">
        <v>2013</v>
      </c>
      <c r="B5164" s="3" t="s">
        <v>485</v>
      </c>
      <c r="C5164" s="3">
        <v>9.7075564278704611</v>
      </c>
    </row>
    <row r="5165" spans="1:3">
      <c r="A5165" s="22">
        <v>2013</v>
      </c>
      <c r="B5165" s="3" t="s">
        <v>486</v>
      </c>
      <c r="C5165" s="3">
        <v>10.749369410685622</v>
      </c>
    </row>
    <row r="5166" spans="1:3">
      <c r="A5166" s="22">
        <v>2013</v>
      </c>
      <c r="B5166" s="3" t="s">
        <v>488</v>
      </c>
      <c r="C5166" s="3">
        <v>7.7697594501718212</v>
      </c>
    </row>
    <row r="5167" spans="1:3">
      <c r="A5167" s="22">
        <v>2013</v>
      </c>
      <c r="B5167" s="3" t="s">
        <v>489</v>
      </c>
      <c r="C5167" s="3">
        <v>5.3637039791744145</v>
      </c>
    </row>
    <row r="5168" spans="1:3">
      <c r="A5168" s="22">
        <v>2013</v>
      </c>
      <c r="B5168" s="3" t="s">
        <v>490</v>
      </c>
      <c r="C5168" s="3">
        <v>8.7122160615274549</v>
      </c>
    </row>
    <row r="5169" spans="1:3">
      <c r="A5169" s="22">
        <v>2013</v>
      </c>
      <c r="B5169" s="3" t="s">
        <v>491</v>
      </c>
      <c r="C5169" s="3">
        <v>11.545634862759968</v>
      </c>
    </row>
    <row r="5170" spans="1:3">
      <c r="A5170" s="22">
        <v>2013</v>
      </c>
      <c r="B5170" s="3" t="s">
        <v>1065</v>
      </c>
      <c r="C5170" s="3">
        <v>6.4175627240143367</v>
      </c>
    </row>
    <row r="5171" spans="1:3">
      <c r="A5171" s="22">
        <v>2013</v>
      </c>
      <c r="B5171" s="3" t="s">
        <v>493</v>
      </c>
      <c r="C5171" s="3">
        <v>9.2427971188475393</v>
      </c>
    </row>
    <row r="5172" spans="1:3">
      <c r="A5172" s="22">
        <v>2013</v>
      </c>
      <c r="B5172" s="3" t="s">
        <v>494</v>
      </c>
      <c r="C5172" s="3">
        <v>8.9876913529168387</v>
      </c>
    </row>
    <row r="5173" spans="1:3">
      <c r="A5173" s="22">
        <v>2013</v>
      </c>
      <c r="B5173" s="3" t="s">
        <v>495</v>
      </c>
      <c r="C5173" s="3">
        <v>7.811066126855601</v>
      </c>
    </row>
    <row r="5174" spans="1:3">
      <c r="A5174" s="22">
        <v>2013</v>
      </c>
      <c r="B5174" s="3" t="s">
        <v>496</v>
      </c>
      <c r="C5174" s="3">
        <v>2.8563968668407309</v>
      </c>
    </row>
    <row r="5175" spans="1:3">
      <c r="A5175" s="22">
        <v>2013</v>
      </c>
      <c r="B5175" s="3" t="s">
        <v>497</v>
      </c>
      <c r="C5175" s="3">
        <v>5.1895978228001214</v>
      </c>
    </row>
    <row r="5176" spans="1:3">
      <c r="A5176" s="22">
        <v>2013</v>
      </c>
      <c r="B5176" s="3" t="s">
        <v>498</v>
      </c>
      <c r="C5176" s="3">
        <v>2.787681522283425</v>
      </c>
    </row>
    <row r="5177" spans="1:3">
      <c r="A5177" s="22">
        <v>2013</v>
      </c>
      <c r="B5177" s="3" t="s">
        <v>499</v>
      </c>
      <c r="C5177" s="3">
        <v>3.9693430656934305</v>
      </c>
    </row>
    <row r="5178" spans="1:3">
      <c r="A5178" s="22">
        <v>2013</v>
      </c>
      <c r="B5178" s="3" t="s">
        <v>500</v>
      </c>
      <c r="C5178" s="3">
        <v>5.3348618527977711</v>
      </c>
    </row>
    <row r="5179" spans="1:3">
      <c r="A5179" s="22">
        <v>2013</v>
      </c>
      <c r="B5179" s="3" t="s">
        <v>501</v>
      </c>
      <c r="C5179" s="3">
        <v>8.6388037423034891</v>
      </c>
    </row>
    <row r="5180" spans="1:3">
      <c r="A5180" s="22">
        <v>2013</v>
      </c>
      <c r="B5180" s="3" t="s">
        <v>502</v>
      </c>
      <c r="C5180" s="3">
        <v>2.5022421524663678</v>
      </c>
    </row>
    <row r="5181" spans="1:3">
      <c r="A5181" s="22">
        <v>2013</v>
      </c>
      <c r="B5181" s="3" t="s">
        <v>503</v>
      </c>
      <c r="C5181" s="3">
        <v>3.2855407047387608</v>
      </c>
    </row>
    <row r="5182" spans="1:3">
      <c r="A5182" s="22">
        <v>2013</v>
      </c>
      <c r="B5182" s="3" t="s">
        <v>504</v>
      </c>
      <c r="C5182" s="3">
        <v>7.2997566252028125</v>
      </c>
    </row>
    <row r="5183" spans="1:3">
      <c r="A5183" s="22">
        <v>2013</v>
      </c>
      <c r="B5183" s="3" t="s">
        <v>505</v>
      </c>
      <c r="C5183" s="3">
        <v>11.029325513196481</v>
      </c>
    </row>
    <row r="5184" spans="1:3">
      <c r="A5184" s="22">
        <v>2013</v>
      </c>
      <c r="B5184" s="3" t="s">
        <v>506</v>
      </c>
      <c r="C5184" s="3">
        <v>7.4073033707865168</v>
      </c>
    </row>
    <row r="5185" spans="1:3">
      <c r="A5185" s="22">
        <v>2013</v>
      </c>
      <c r="B5185" s="3" t="s">
        <v>507</v>
      </c>
      <c r="C5185" s="3">
        <v>6.596685082872928</v>
      </c>
    </row>
    <row r="5186" spans="1:3">
      <c r="A5186" s="22">
        <v>2013</v>
      </c>
      <c r="B5186" s="3" t="s">
        <v>508</v>
      </c>
      <c r="C5186" s="3">
        <v>3.4331046312178386</v>
      </c>
    </row>
    <row r="5187" spans="1:3">
      <c r="A5187" s="22">
        <v>2013</v>
      </c>
      <c r="B5187" s="3" t="s">
        <v>509</v>
      </c>
      <c r="C5187" s="3">
        <v>10.825649653457198</v>
      </c>
    </row>
    <row r="5188" spans="1:3">
      <c r="A5188" s="22">
        <v>2013</v>
      </c>
      <c r="B5188" s="3" t="s">
        <v>510</v>
      </c>
      <c r="C5188" s="3">
        <v>7.2667199573674397</v>
      </c>
    </row>
    <row r="5189" spans="1:3">
      <c r="A5189" s="22">
        <v>2013</v>
      </c>
      <c r="B5189" s="3" t="s">
        <v>511</v>
      </c>
      <c r="C5189" s="3">
        <v>3.184528208918453</v>
      </c>
    </row>
    <row r="5190" spans="1:3">
      <c r="A5190" s="22">
        <v>2013</v>
      </c>
      <c r="B5190" s="3" t="s">
        <v>512</v>
      </c>
      <c r="C5190" s="3">
        <v>2.6837121212121211</v>
      </c>
    </row>
    <row r="5191" spans="1:3">
      <c r="A5191" s="22">
        <v>2013</v>
      </c>
      <c r="B5191" s="3" t="s">
        <v>513</v>
      </c>
      <c r="C5191" s="3">
        <v>2.6705263157894739</v>
      </c>
    </row>
    <row r="5192" spans="1:3">
      <c r="A5192" s="22">
        <v>2013</v>
      </c>
      <c r="B5192" s="3" t="s">
        <v>514</v>
      </c>
      <c r="C5192" s="3">
        <v>5.7648953301127213</v>
      </c>
    </row>
    <row r="5193" spans="1:3">
      <c r="A5193" s="22">
        <v>2013</v>
      </c>
      <c r="B5193" s="3" t="s">
        <v>515</v>
      </c>
      <c r="C5193" s="3">
        <v>4.1487421383647796</v>
      </c>
    </row>
    <row r="5194" spans="1:3">
      <c r="A5194" s="22">
        <v>2013</v>
      </c>
      <c r="B5194" s="3" t="s">
        <v>516</v>
      </c>
      <c r="C5194" s="3">
        <v>2.6904955320877337</v>
      </c>
    </row>
    <row r="5195" spans="1:3">
      <c r="A5195" s="22">
        <v>2013</v>
      </c>
      <c r="B5195" s="3" t="s">
        <v>517</v>
      </c>
      <c r="C5195" s="3">
        <v>2.1427125506072873</v>
      </c>
    </row>
    <row r="5196" spans="1:3">
      <c r="A5196" s="22">
        <v>2013</v>
      </c>
      <c r="B5196" s="3" t="s">
        <v>518</v>
      </c>
      <c r="C5196" s="3">
        <v>7.4636496350364965</v>
      </c>
    </row>
    <row r="5197" spans="1:3">
      <c r="A5197" s="22">
        <v>2013</v>
      </c>
      <c r="B5197" s="3" t="s">
        <v>519</v>
      </c>
      <c r="C5197" s="3">
        <v>2.5573584905660378</v>
      </c>
    </row>
    <row r="5198" spans="1:3">
      <c r="A5198" s="22">
        <v>2013</v>
      </c>
      <c r="B5198" s="3" t="s">
        <v>520</v>
      </c>
      <c r="C5198" s="3">
        <v>2.7333333333333334</v>
      </c>
    </row>
    <row r="5199" spans="1:3">
      <c r="A5199" s="22">
        <v>2013</v>
      </c>
      <c r="B5199" s="3" t="s">
        <v>521</v>
      </c>
      <c r="C5199" s="3">
        <v>3.006841505131129</v>
      </c>
    </row>
    <row r="5200" spans="1:3">
      <c r="A5200" s="22">
        <v>2013</v>
      </c>
      <c r="B5200" s="3" t="s">
        <v>522</v>
      </c>
      <c r="C5200" s="3">
        <v>2.1687853107344632</v>
      </c>
    </row>
    <row r="5201" spans="1:3">
      <c r="A5201" s="22">
        <v>2013</v>
      </c>
      <c r="B5201" s="3" t="s">
        <v>523</v>
      </c>
      <c r="C5201" s="3">
        <v>2.6153518123667379</v>
      </c>
    </row>
    <row r="5202" spans="1:3">
      <c r="A5202" s="22">
        <v>2013</v>
      </c>
      <c r="B5202" s="3" t="s">
        <v>524</v>
      </c>
      <c r="C5202" s="3">
        <v>2.5215411558669003</v>
      </c>
    </row>
    <row r="5203" spans="1:3">
      <c r="A5203" s="22">
        <v>2013</v>
      </c>
      <c r="B5203" s="3" t="s">
        <v>525</v>
      </c>
      <c r="C5203" s="3">
        <v>2.4712153518123667</v>
      </c>
    </row>
    <row r="5204" spans="1:3">
      <c r="A5204" s="22">
        <v>2013</v>
      </c>
      <c r="B5204" s="3" t="s">
        <v>526</v>
      </c>
      <c r="C5204" s="3">
        <v>4.9425287356321839</v>
      </c>
    </row>
    <row r="5205" spans="1:3">
      <c r="A5205" s="22">
        <v>2013</v>
      </c>
      <c r="B5205" s="3" t="s">
        <v>527</v>
      </c>
      <c r="C5205" s="3">
        <v>2.300168634064081</v>
      </c>
    </row>
    <row r="5206" spans="1:3">
      <c r="A5206" s="22">
        <v>2013</v>
      </c>
      <c r="B5206" s="3" t="s">
        <v>528</v>
      </c>
      <c r="C5206" s="3">
        <v>11.500126806999747</v>
      </c>
    </row>
    <row r="5207" spans="1:3">
      <c r="A5207" s="22">
        <v>2013</v>
      </c>
      <c r="B5207" s="3" t="s">
        <v>529</v>
      </c>
      <c r="C5207" s="3">
        <v>5.3288135593220343</v>
      </c>
    </row>
    <row r="5208" spans="1:3">
      <c r="A5208" s="22">
        <v>2013</v>
      </c>
      <c r="B5208" s="3" t="s">
        <v>530</v>
      </c>
      <c r="C5208" s="3">
        <v>2.6081314878892732</v>
      </c>
    </row>
    <row r="5209" spans="1:3">
      <c r="A5209" s="22">
        <v>2013</v>
      </c>
      <c r="B5209" s="3" t="s">
        <v>531</v>
      </c>
      <c r="C5209" s="3">
        <v>2.4300116324156651</v>
      </c>
    </row>
    <row r="5210" spans="1:3">
      <c r="A5210" s="22">
        <v>2013</v>
      </c>
      <c r="B5210" s="3" t="s">
        <v>532</v>
      </c>
      <c r="C5210" s="3">
        <v>2.3046728971962618</v>
      </c>
    </row>
    <row r="5211" spans="1:3">
      <c r="A5211" s="22">
        <v>2013</v>
      </c>
      <c r="B5211" s="3" t="s">
        <v>533</v>
      </c>
      <c r="C5211" s="3">
        <v>2.3079119086460032</v>
      </c>
    </row>
    <row r="5212" spans="1:3">
      <c r="A5212" s="22">
        <v>2013</v>
      </c>
      <c r="B5212" s="3" t="s">
        <v>534</v>
      </c>
      <c r="C5212" s="3">
        <v>3.3305203938115331</v>
      </c>
    </row>
    <row r="5213" spans="1:3">
      <c r="A5213" s="22">
        <v>2013</v>
      </c>
      <c r="B5213" s="3" t="s">
        <v>535</v>
      </c>
      <c r="C5213" s="3">
        <v>3.8481012658227849</v>
      </c>
    </row>
    <row r="5214" spans="1:3">
      <c r="A5214" s="22">
        <v>2013</v>
      </c>
      <c r="B5214" s="3" t="s">
        <v>536</v>
      </c>
      <c r="C5214" s="3">
        <v>2.1340425531914895</v>
      </c>
    </row>
    <row r="5215" spans="1:3">
      <c r="A5215" s="22">
        <v>2013</v>
      </c>
      <c r="B5215" s="3" t="s">
        <v>537</v>
      </c>
      <c r="C5215" s="3">
        <v>2.4697916666666666</v>
      </c>
    </row>
    <row r="5216" spans="1:3">
      <c r="A5216" s="22">
        <v>2013</v>
      </c>
      <c r="B5216" s="3" t="s">
        <v>538</v>
      </c>
      <c r="C5216" s="3">
        <v>2.4815789473684209</v>
      </c>
    </row>
    <row r="5217" spans="1:3">
      <c r="A5217" s="22">
        <v>2013</v>
      </c>
      <c r="B5217" s="3" t="s">
        <v>539</v>
      </c>
      <c r="C5217" s="3">
        <v>7.4360622028016961</v>
      </c>
    </row>
    <row r="5218" spans="1:3">
      <c r="A5218" s="22">
        <v>2013</v>
      </c>
      <c r="B5218" s="3" t="s">
        <v>540</v>
      </c>
      <c r="C5218" s="3">
        <v>8.5827486958085988</v>
      </c>
    </row>
    <row r="5219" spans="1:3">
      <c r="A5219" s="22">
        <v>2013</v>
      </c>
      <c r="B5219" s="3" t="s">
        <v>541</v>
      </c>
      <c r="C5219" s="3">
        <v>7.3775286094093167</v>
      </c>
    </row>
    <row r="5220" spans="1:3">
      <c r="A5220" s="22">
        <v>2013</v>
      </c>
      <c r="B5220" s="3" t="s">
        <v>542</v>
      </c>
      <c r="C5220" s="3">
        <v>3.3693304535637147</v>
      </c>
    </row>
    <row r="5221" spans="1:3">
      <c r="A5221" s="22">
        <v>2013</v>
      </c>
      <c r="B5221" s="3" t="s">
        <v>543</v>
      </c>
      <c r="C5221" s="3">
        <v>8.837791755077296</v>
      </c>
    </row>
    <row r="5222" spans="1:3">
      <c r="A5222" s="22">
        <v>2013</v>
      </c>
      <c r="B5222" s="3" t="s">
        <v>544</v>
      </c>
      <c r="C5222" s="3">
        <v>10.716289104638619</v>
      </c>
    </row>
    <row r="5223" spans="1:3">
      <c r="A5223" s="22">
        <v>2013</v>
      </c>
      <c r="B5223" s="3" t="s">
        <v>545</v>
      </c>
      <c r="C5223" s="3">
        <v>10.430263407238961</v>
      </c>
    </row>
    <row r="5224" spans="1:3">
      <c r="A5224" s="22">
        <v>2013</v>
      </c>
      <c r="B5224" s="3" t="s">
        <v>546</v>
      </c>
      <c r="C5224" s="3">
        <v>10.10868733256793</v>
      </c>
    </row>
    <row r="5225" spans="1:3">
      <c r="A5225" s="22">
        <v>2013</v>
      </c>
      <c r="B5225" s="3" t="s">
        <v>547</v>
      </c>
      <c r="C5225" s="3">
        <v>11.838577472236912</v>
      </c>
    </row>
    <row r="5226" spans="1:3">
      <c r="A5226" s="22">
        <v>2013</v>
      </c>
      <c r="B5226" s="3" t="s">
        <v>548</v>
      </c>
      <c r="C5226" s="3">
        <v>10.686947988223748</v>
      </c>
    </row>
    <row r="5227" spans="1:3">
      <c r="A5227" s="22">
        <v>2013</v>
      </c>
      <c r="B5227" s="3" t="s">
        <v>1105</v>
      </c>
      <c r="C5227" s="3">
        <v>13.229114971050455</v>
      </c>
    </row>
    <row r="5228" spans="1:3">
      <c r="A5228" s="22">
        <v>2013</v>
      </c>
      <c r="B5228" s="3" t="s">
        <v>549</v>
      </c>
      <c r="C5228" s="3">
        <v>10.996969084663569</v>
      </c>
    </row>
    <row r="5229" spans="1:3">
      <c r="A5229" s="22">
        <v>2013</v>
      </c>
      <c r="B5229" s="3" t="s">
        <v>550</v>
      </c>
      <c r="C5229" s="3">
        <v>9.9311841289522622</v>
      </c>
    </row>
    <row r="5230" spans="1:3">
      <c r="A5230" s="22">
        <v>2013</v>
      </c>
      <c r="B5230" s="3" t="s">
        <v>551</v>
      </c>
      <c r="C5230" s="3">
        <v>8.5652724968314313</v>
      </c>
    </row>
    <row r="5231" spans="1:3">
      <c r="A5231" s="22">
        <v>2013</v>
      </c>
      <c r="B5231" s="3" t="s">
        <v>552</v>
      </c>
      <c r="C5231" s="3">
        <v>13.903732896426515</v>
      </c>
    </row>
    <row r="5232" spans="1:3">
      <c r="A5232" s="22">
        <v>2013</v>
      </c>
      <c r="B5232" s="3" t="s">
        <v>553</v>
      </c>
      <c r="C5232" s="3">
        <v>11.141819798458803</v>
      </c>
    </row>
    <row r="5233" spans="1:3">
      <c r="A5233" s="22">
        <v>2013</v>
      </c>
      <c r="B5233" s="3" t="s">
        <v>554</v>
      </c>
      <c r="C5233" s="3">
        <v>3.5721703011422639</v>
      </c>
    </row>
    <row r="5234" spans="1:3">
      <c r="A5234" s="22">
        <v>2013</v>
      </c>
      <c r="B5234" s="3" t="s">
        <v>555</v>
      </c>
      <c r="C5234" s="3">
        <v>8.978859549651709</v>
      </c>
    </row>
    <row r="5235" spans="1:3">
      <c r="A5235" s="22">
        <v>2013</v>
      </c>
      <c r="B5235" s="3" t="s">
        <v>1038</v>
      </c>
      <c r="C5235" s="3">
        <v>6.6015625</v>
      </c>
    </row>
    <row r="5236" spans="1:3">
      <c r="A5236" s="22">
        <v>2013</v>
      </c>
      <c r="B5236" s="3" t="s">
        <v>556</v>
      </c>
      <c r="C5236" s="3">
        <v>9.7407157326130989</v>
      </c>
    </row>
    <row r="5237" spans="1:3">
      <c r="A5237" s="22">
        <v>2013</v>
      </c>
      <c r="B5237" s="3" t="s">
        <v>557</v>
      </c>
      <c r="C5237" s="3">
        <v>9.6329678735339108</v>
      </c>
    </row>
    <row r="5238" spans="1:3">
      <c r="A5238" s="22">
        <v>2013</v>
      </c>
      <c r="B5238" s="3" t="s">
        <v>558</v>
      </c>
      <c r="C5238" s="3">
        <v>4.3569641367806504</v>
      </c>
    </row>
    <row r="5239" spans="1:3">
      <c r="A5239" s="22">
        <v>2013</v>
      </c>
      <c r="B5239" s="3" t="s">
        <v>559</v>
      </c>
      <c r="C5239" s="3">
        <v>7.9136669006317053</v>
      </c>
    </row>
    <row r="5240" spans="1:3">
      <c r="A5240" s="22">
        <v>2013</v>
      </c>
      <c r="B5240" s="3" t="s">
        <v>560</v>
      </c>
      <c r="C5240" s="3">
        <v>6.6711111111111112</v>
      </c>
    </row>
    <row r="5241" spans="1:3">
      <c r="A5241" s="22">
        <v>2013</v>
      </c>
      <c r="B5241" s="3" t="s">
        <v>561</v>
      </c>
      <c r="C5241" s="3">
        <v>7.7676348547717842</v>
      </c>
    </row>
    <row r="5242" spans="1:3">
      <c r="A5242" s="22">
        <v>2013</v>
      </c>
      <c r="B5242" s="3" t="s">
        <v>562</v>
      </c>
      <c r="C5242" s="3">
        <v>6.8038422649140546</v>
      </c>
    </row>
    <row r="5243" spans="1:3">
      <c r="A5243" s="22">
        <v>2013</v>
      </c>
      <c r="B5243" s="3" t="s">
        <v>563</v>
      </c>
      <c r="C5243" s="3">
        <v>4.31710615280595</v>
      </c>
    </row>
    <row r="5244" spans="1:3">
      <c r="A5244" s="22">
        <v>2013</v>
      </c>
      <c r="B5244" s="3" t="s">
        <v>564</v>
      </c>
      <c r="C5244" s="3">
        <v>7.0683724832214763</v>
      </c>
    </row>
    <row r="5245" spans="1:3">
      <c r="A5245" s="22">
        <v>2013</v>
      </c>
      <c r="B5245" s="3" t="s">
        <v>565</v>
      </c>
      <c r="C5245" s="3">
        <v>5.3783658310120703</v>
      </c>
    </row>
    <row r="5246" spans="1:3">
      <c r="A5246" s="22">
        <v>2013</v>
      </c>
      <c r="B5246" s="3" t="s">
        <v>566</v>
      </c>
      <c r="C5246" s="3">
        <v>6.6351606805293004</v>
      </c>
    </row>
    <row r="5247" spans="1:3">
      <c r="A5247" s="22">
        <v>2013</v>
      </c>
      <c r="B5247" s="3" t="s">
        <v>1069</v>
      </c>
      <c r="C5247" s="3">
        <v>7.2317073170731705</v>
      </c>
    </row>
    <row r="5248" spans="1:3">
      <c r="A5248" s="22">
        <v>2013</v>
      </c>
      <c r="B5248" s="3" t="s">
        <v>567</v>
      </c>
      <c r="C5248" s="3">
        <v>7.8935361216730042</v>
      </c>
    </row>
    <row r="5249" spans="1:3">
      <c r="A5249" s="22">
        <v>2013</v>
      </c>
      <c r="B5249" s="3" t="s">
        <v>568</v>
      </c>
      <c r="C5249" s="3">
        <v>8.8247468075737565</v>
      </c>
    </row>
    <row r="5250" spans="1:3">
      <c r="A5250" s="22">
        <v>2013</v>
      </c>
      <c r="B5250" s="3" t="s">
        <v>569</v>
      </c>
      <c r="C5250" s="3">
        <v>10.127512191731631</v>
      </c>
    </row>
    <row r="5251" spans="1:3">
      <c r="A5251" s="22">
        <v>2013</v>
      </c>
      <c r="B5251" s="3" t="s">
        <v>570</v>
      </c>
      <c r="C5251" s="3">
        <v>9.5782225304666593</v>
      </c>
    </row>
    <row r="5252" spans="1:3">
      <c r="A5252" s="22">
        <v>2013</v>
      </c>
      <c r="B5252" s="3" t="s">
        <v>1070</v>
      </c>
      <c r="C5252" s="3">
        <v>7.8329268292682928</v>
      </c>
    </row>
    <row r="5253" spans="1:3">
      <c r="A5253" s="22">
        <v>2013</v>
      </c>
      <c r="B5253" s="3" t="s">
        <v>1040</v>
      </c>
      <c r="C5253" s="3">
        <v>4.9655172413793105</v>
      </c>
    </row>
    <row r="5254" spans="1:3">
      <c r="A5254" s="22">
        <v>2013</v>
      </c>
      <c r="B5254" s="3" t="s">
        <v>571</v>
      </c>
      <c r="C5254" s="3">
        <v>3.502608695652174</v>
      </c>
    </row>
    <row r="5255" spans="1:3">
      <c r="A5255" s="22">
        <v>2013</v>
      </c>
      <c r="B5255" s="3" t="s">
        <v>1041</v>
      </c>
      <c r="C5255" s="3">
        <v>9.5041152263374489</v>
      </c>
    </row>
    <row r="5256" spans="1:3">
      <c r="A5256" s="22">
        <v>2013</v>
      </c>
      <c r="B5256" s="3" t="s">
        <v>573</v>
      </c>
      <c r="C5256" s="3">
        <v>10.072101874577598</v>
      </c>
    </row>
    <row r="5257" spans="1:3">
      <c r="A5257" s="22">
        <v>2013</v>
      </c>
      <c r="B5257" s="3" t="s">
        <v>574</v>
      </c>
      <c r="C5257" s="3">
        <v>10.120430107526882</v>
      </c>
    </row>
    <row r="5258" spans="1:3">
      <c r="A5258" s="22">
        <v>2013</v>
      </c>
      <c r="B5258" s="3" t="s">
        <v>575</v>
      </c>
      <c r="C5258" s="3">
        <v>5.5894843276036399</v>
      </c>
    </row>
    <row r="5259" spans="1:3">
      <c r="A5259" s="22">
        <v>2013</v>
      </c>
      <c r="B5259" s="3" t="s">
        <v>576</v>
      </c>
      <c r="C5259" s="3">
        <v>9.039796303281781</v>
      </c>
    </row>
    <row r="5260" spans="1:3">
      <c r="A5260" s="22">
        <v>2013</v>
      </c>
      <c r="B5260" s="3" t="s">
        <v>577</v>
      </c>
      <c r="C5260" s="3">
        <v>15.112060778727445</v>
      </c>
    </row>
    <row r="5261" spans="1:3">
      <c r="A5261" s="22">
        <v>2013</v>
      </c>
      <c r="B5261" s="3" t="s">
        <v>579</v>
      </c>
      <c r="C5261" s="3">
        <v>16.698564593301434</v>
      </c>
    </row>
    <row r="5262" spans="1:3">
      <c r="A5262" s="22">
        <v>2013</v>
      </c>
      <c r="B5262" s="3" t="s">
        <v>580</v>
      </c>
      <c r="C5262" s="3">
        <v>15.588461538461539</v>
      </c>
    </row>
    <row r="5263" spans="1:3">
      <c r="A5263" s="22">
        <v>2013</v>
      </c>
      <c r="B5263" s="3" t="s">
        <v>581</v>
      </c>
      <c r="C5263" s="3">
        <v>14.921282798833818</v>
      </c>
    </row>
    <row r="5264" spans="1:3">
      <c r="A5264" s="22">
        <v>2013</v>
      </c>
      <c r="B5264" s="3" t="s">
        <v>582</v>
      </c>
      <c r="C5264" s="3">
        <v>14.218018018018018</v>
      </c>
    </row>
    <row r="5265" spans="1:3">
      <c r="A5265" s="22">
        <v>2013</v>
      </c>
      <c r="B5265" s="3" t="s">
        <v>583</v>
      </c>
      <c r="C5265" s="3">
        <v>13.164974619289341</v>
      </c>
    </row>
    <row r="5266" spans="1:3">
      <c r="A5266" s="22">
        <v>2013</v>
      </c>
      <c r="B5266" s="3" t="s">
        <v>584</v>
      </c>
      <c r="C5266" s="3">
        <v>14.623015873015873</v>
      </c>
    </row>
    <row r="5267" spans="1:3">
      <c r="A5267" s="22">
        <v>2013</v>
      </c>
      <c r="B5267" s="3" t="s">
        <v>586</v>
      </c>
      <c r="C5267" s="3">
        <v>12.845238095238095</v>
      </c>
    </row>
    <row r="5268" spans="1:3">
      <c r="A5268" s="22">
        <v>2013</v>
      </c>
      <c r="B5268" s="3" t="s">
        <v>587</v>
      </c>
      <c r="C5268" s="3">
        <v>10.877777777777778</v>
      </c>
    </row>
    <row r="5269" spans="1:3">
      <c r="A5269" s="22">
        <v>2013</v>
      </c>
      <c r="B5269" s="3" t="s">
        <v>588</v>
      </c>
      <c r="C5269" s="3">
        <v>10.44350580781415</v>
      </c>
    </row>
    <row r="5270" spans="1:3">
      <c r="A5270" s="22">
        <v>2013</v>
      </c>
      <c r="B5270" s="3" t="s">
        <v>589</v>
      </c>
      <c r="C5270" s="3">
        <v>13.547142857142857</v>
      </c>
    </row>
    <row r="5271" spans="1:3">
      <c r="A5271" s="22">
        <v>2013</v>
      </c>
      <c r="B5271" s="3" t="s">
        <v>1106</v>
      </c>
      <c r="C5271" s="3">
        <v>14.604166666666666</v>
      </c>
    </row>
    <row r="5272" spans="1:3">
      <c r="A5272" s="22">
        <v>2013</v>
      </c>
      <c r="B5272" s="3" t="s">
        <v>590</v>
      </c>
      <c r="C5272" s="3">
        <v>8.5838509316770182</v>
      </c>
    </row>
    <row r="5273" spans="1:3">
      <c r="A5273" s="22">
        <v>2013</v>
      </c>
      <c r="B5273" s="3" t="s">
        <v>591</v>
      </c>
      <c r="C5273" s="3">
        <v>13.260445682451254</v>
      </c>
    </row>
    <row r="5274" spans="1:3">
      <c r="A5274" s="22">
        <v>2013</v>
      </c>
      <c r="B5274" s="3" t="s">
        <v>592</v>
      </c>
      <c r="C5274" s="3">
        <v>14.785536159600998</v>
      </c>
    </row>
    <row r="5275" spans="1:3">
      <c r="A5275" s="22">
        <v>2013</v>
      </c>
      <c r="B5275" s="3" t="s">
        <v>593</v>
      </c>
      <c r="C5275" s="3">
        <v>10.968882602545969</v>
      </c>
    </row>
    <row r="5276" spans="1:3">
      <c r="A5276" s="22">
        <v>2013</v>
      </c>
      <c r="B5276" s="3" t="s">
        <v>594</v>
      </c>
      <c r="C5276" s="3">
        <v>9.3050565798844662</v>
      </c>
    </row>
    <row r="5277" spans="1:3">
      <c r="A5277" s="22">
        <v>2013</v>
      </c>
      <c r="B5277" s="3" t="s">
        <v>1071</v>
      </c>
      <c r="C5277" s="3">
        <v>3.4825072886297375</v>
      </c>
    </row>
    <row r="5278" spans="1:3">
      <c r="A5278" s="22">
        <v>2013</v>
      </c>
      <c r="B5278" s="3" t="s">
        <v>1042</v>
      </c>
      <c r="C5278" s="3">
        <v>3.3632653061224489</v>
      </c>
    </row>
    <row r="5279" spans="1:3">
      <c r="A5279" s="22">
        <v>2013</v>
      </c>
      <c r="B5279" s="3" t="s">
        <v>595</v>
      </c>
      <c r="C5279" s="3">
        <v>4.0685808339429403</v>
      </c>
    </row>
    <row r="5280" spans="1:3">
      <c r="A5280" s="22">
        <v>2013</v>
      </c>
      <c r="B5280" s="3" t="s">
        <v>596</v>
      </c>
      <c r="C5280" s="3">
        <v>9.3048323974817091</v>
      </c>
    </row>
    <row r="5281" spans="1:3">
      <c r="A5281" s="22">
        <v>2013</v>
      </c>
      <c r="B5281" s="3" t="s">
        <v>597</v>
      </c>
      <c r="C5281" s="3">
        <v>9.1335827338129505</v>
      </c>
    </row>
    <row r="5282" spans="1:3">
      <c r="A5282" s="22">
        <v>2013</v>
      </c>
      <c r="B5282" s="3" t="s">
        <v>598</v>
      </c>
      <c r="C5282" s="3">
        <v>10.351563680314246</v>
      </c>
    </row>
    <row r="5283" spans="1:3">
      <c r="A5283" s="22">
        <v>2013</v>
      </c>
      <c r="B5283" s="3" t="s">
        <v>599</v>
      </c>
      <c r="C5283" s="3">
        <v>6.9599721545422906</v>
      </c>
    </row>
    <row r="5284" spans="1:3">
      <c r="A5284" s="22">
        <v>2013</v>
      </c>
      <c r="B5284" s="3" t="s">
        <v>600</v>
      </c>
      <c r="C5284" s="3">
        <v>4.9581455247907273</v>
      </c>
    </row>
    <row r="5285" spans="1:3">
      <c r="A5285" s="22">
        <v>2013</v>
      </c>
      <c r="B5285" s="3" t="s">
        <v>1072</v>
      </c>
      <c r="C5285" s="3">
        <v>9.8088235294117645</v>
      </c>
    </row>
    <row r="5286" spans="1:3">
      <c r="A5286" s="22">
        <v>2013</v>
      </c>
      <c r="B5286" s="3" t="s">
        <v>603</v>
      </c>
      <c r="C5286" s="3">
        <v>8.4245614035087719</v>
      </c>
    </row>
    <row r="5287" spans="1:3">
      <c r="A5287" s="22">
        <v>2013</v>
      </c>
      <c r="B5287" s="3" t="s">
        <v>604</v>
      </c>
      <c r="C5287" s="3">
        <v>10.966271649954422</v>
      </c>
    </row>
    <row r="5288" spans="1:3">
      <c r="A5288" s="22">
        <v>2013</v>
      </c>
      <c r="B5288" s="3" t="s">
        <v>606</v>
      </c>
      <c r="C5288" s="3">
        <v>12.037762237762237</v>
      </c>
    </row>
    <row r="5289" spans="1:3">
      <c r="A5289" s="22">
        <v>2013</v>
      </c>
      <c r="B5289" s="3" t="s">
        <v>607</v>
      </c>
      <c r="C5289" s="3">
        <v>11.131835205992509</v>
      </c>
    </row>
    <row r="5290" spans="1:3">
      <c r="A5290" s="22">
        <v>2013</v>
      </c>
      <c r="B5290" s="3" t="s">
        <v>610</v>
      </c>
      <c r="C5290" s="3">
        <v>5.3636363636363633</v>
      </c>
    </row>
    <row r="5291" spans="1:3">
      <c r="A5291" s="22">
        <v>2013</v>
      </c>
      <c r="B5291" s="3" t="s">
        <v>611</v>
      </c>
      <c r="C5291" s="3">
        <v>12.159056835218754</v>
      </c>
    </row>
    <row r="5292" spans="1:3">
      <c r="A5292" s="22">
        <v>2013</v>
      </c>
      <c r="B5292" s="3" t="s">
        <v>612</v>
      </c>
      <c r="C5292" s="3">
        <v>9.2546161321671523</v>
      </c>
    </row>
    <row r="5293" spans="1:3">
      <c r="A5293" s="22">
        <v>2013</v>
      </c>
      <c r="B5293" s="3" t="s">
        <v>613</v>
      </c>
      <c r="C5293" s="3">
        <v>11.974180446765303</v>
      </c>
    </row>
    <row r="5294" spans="1:3">
      <c r="A5294" s="22">
        <v>2013</v>
      </c>
      <c r="B5294" s="3" t="s">
        <v>615</v>
      </c>
      <c r="C5294" s="3">
        <v>9.6989743589743593</v>
      </c>
    </row>
    <row r="5295" spans="1:3">
      <c r="A5295" s="22">
        <v>2013</v>
      </c>
      <c r="B5295" s="3" t="s">
        <v>616</v>
      </c>
      <c r="C5295" s="3">
        <v>13.913248467703914</v>
      </c>
    </row>
    <row r="5296" spans="1:3">
      <c r="A5296" s="22">
        <v>2013</v>
      </c>
      <c r="B5296" s="3" t="s">
        <v>617</v>
      </c>
      <c r="C5296" s="3">
        <v>8.4552429667519178</v>
      </c>
    </row>
    <row r="5297" spans="1:3">
      <c r="A5297" s="22">
        <v>2013</v>
      </c>
      <c r="B5297" s="3" t="s">
        <v>618</v>
      </c>
      <c r="C5297" s="3">
        <v>14.376404494382022</v>
      </c>
    </row>
    <row r="5298" spans="1:3">
      <c r="A5298" s="22">
        <v>2013</v>
      </c>
      <c r="B5298" s="3" t="s">
        <v>619</v>
      </c>
      <c r="C5298" s="3">
        <v>7.6729264475743353</v>
      </c>
    </row>
    <row r="5299" spans="1:3">
      <c r="A5299" s="22">
        <v>2013</v>
      </c>
      <c r="B5299" s="3" t="s">
        <v>620</v>
      </c>
      <c r="C5299" s="3">
        <v>9.745140388768899</v>
      </c>
    </row>
    <row r="5300" spans="1:3">
      <c r="A5300" s="22">
        <v>2013</v>
      </c>
      <c r="B5300" s="3" t="s">
        <v>1073</v>
      </c>
      <c r="C5300" s="3">
        <v>9.9057971014492754</v>
      </c>
    </row>
    <row r="5301" spans="1:3">
      <c r="A5301" s="22">
        <v>2013</v>
      </c>
      <c r="B5301" s="3" t="s">
        <v>1107</v>
      </c>
      <c r="C5301" s="3">
        <v>7.6</v>
      </c>
    </row>
    <row r="5302" spans="1:3">
      <c r="A5302" s="22">
        <v>2013</v>
      </c>
      <c r="B5302" s="3" t="s">
        <v>621</v>
      </c>
      <c r="C5302" s="3">
        <v>14.9846547314578</v>
      </c>
    </row>
    <row r="5303" spans="1:3">
      <c r="A5303" s="22">
        <v>2013</v>
      </c>
      <c r="B5303" s="3" t="s">
        <v>1043</v>
      </c>
      <c r="C5303" s="3">
        <v>13.850793650793651</v>
      </c>
    </row>
    <row r="5304" spans="1:3">
      <c r="A5304" s="22">
        <v>2013</v>
      </c>
      <c r="B5304" s="3" t="s">
        <v>623</v>
      </c>
      <c r="C5304" s="3">
        <v>12.637804683766131</v>
      </c>
    </row>
    <row r="5305" spans="1:3">
      <c r="A5305" s="22">
        <v>2013</v>
      </c>
      <c r="B5305" s="3" t="s">
        <v>624</v>
      </c>
      <c r="C5305" s="3">
        <v>13.099436741767764</v>
      </c>
    </row>
    <row r="5306" spans="1:3">
      <c r="A5306" s="22">
        <v>2013</v>
      </c>
      <c r="B5306" s="3" t="s">
        <v>625</v>
      </c>
      <c r="C5306" s="3">
        <v>8.0989010989010985</v>
      </c>
    </row>
    <row r="5307" spans="1:3">
      <c r="A5307" s="22">
        <v>2013</v>
      </c>
      <c r="B5307" s="3" t="s">
        <v>626</v>
      </c>
      <c r="C5307" s="3">
        <v>9.6806167400881051</v>
      </c>
    </row>
    <row r="5308" spans="1:3">
      <c r="A5308" s="22">
        <v>2013</v>
      </c>
      <c r="B5308" s="3" t="s">
        <v>627</v>
      </c>
      <c r="C5308" s="3">
        <v>10.939690151235707</v>
      </c>
    </row>
    <row r="5309" spans="1:3">
      <c r="A5309" s="22">
        <v>2013</v>
      </c>
      <c r="B5309" s="3" t="s">
        <v>628</v>
      </c>
      <c r="C5309" s="3">
        <v>10.157635467980295</v>
      </c>
    </row>
    <row r="5310" spans="1:3">
      <c r="A5310" s="22">
        <v>2013</v>
      </c>
      <c r="B5310" s="3" t="s">
        <v>629</v>
      </c>
      <c r="C5310" s="3">
        <v>14.567342073897496</v>
      </c>
    </row>
    <row r="5311" spans="1:3">
      <c r="A5311" s="22">
        <v>2013</v>
      </c>
      <c r="B5311" s="3" t="s">
        <v>630</v>
      </c>
      <c r="C5311" s="3">
        <v>14.381125226860254</v>
      </c>
    </row>
    <row r="5312" spans="1:3">
      <c r="A5312" s="22">
        <v>2013</v>
      </c>
      <c r="B5312" s="3" t="s">
        <v>631</v>
      </c>
      <c r="C5312" s="3">
        <v>8.1895734597156391</v>
      </c>
    </row>
    <row r="5313" spans="1:3">
      <c r="A5313" s="22">
        <v>2013</v>
      </c>
      <c r="B5313" s="3" t="s">
        <v>632</v>
      </c>
      <c r="C5313" s="3">
        <v>10.612627986348123</v>
      </c>
    </row>
    <row r="5314" spans="1:3">
      <c r="A5314" s="22">
        <v>2013</v>
      </c>
      <c r="B5314" s="3" t="s">
        <v>1108</v>
      </c>
      <c r="C5314" s="3">
        <v>7.0935672514619883</v>
      </c>
    </row>
    <row r="5315" spans="1:3">
      <c r="A5315" s="22">
        <v>2013</v>
      </c>
      <c r="B5315" s="3" t="s">
        <v>633</v>
      </c>
      <c r="C5315" s="3">
        <v>12.536379018612521</v>
      </c>
    </row>
    <row r="5316" spans="1:3">
      <c r="A5316" s="22">
        <v>2013</v>
      </c>
      <c r="B5316" s="3" t="s">
        <v>634</v>
      </c>
      <c r="C5316" s="3">
        <v>13.670588235294117</v>
      </c>
    </row>
    <row r="5317" spans="1:3">
      <c r="A5317" s="22">
        <v>2013</v>
      </c>
      <c r="B5317" s="3" t="s">
        <v>635</v>
      </c>
      <c r="C5317" s="3">
        <v>14.948380566801619</v>
      </c>
    </row>
    <row r="5318" spans="1:3">
      <c r="A5318" s="22">
        <v>2013</v>
      </c>
      <c r="B5318" s="3" t="s">
        <v>636</v>
      </c>
      <c r="C5318" s="3">
        <v>19.713429855217175</v>
      </c>
    </row>
    <row r="5319" spans="1:3">
      <c r="A5319" s="22">
        <v>2013</v>
      </c>
      <c r="B5319" s="3" t="s">
        <v>637</v>
      </c>
      <c r="C5319" s="3">
        <v>16.836702248466953</v>
      </c>
    </row>
    <row r="5320" spans="1:3">
      <c r="A5320" s="22">
        <v>2013</v>
      </c>
      <c r="B5320" s="3" t="s">
        <v>638</v>
      </c>
      <c r="C5320" s="3">
        <v>18.667487684729064</v>
      </c>
    </row>
    <row r="5321" spans="1:3">
      <c r="A5321" s="22">
        <v>2013</v>
      </c>
      <c r="B5321" s="3" t="s">
        <v>639</v>
      </c>
      <c r="C5321" s="3">
        <v>17.83190883190883</v>
      </c>
    </row>
    <row r="5322" spans="1:3">
      <c r="A5322" s="22">
        <v>2013</v>
      </c>
      <c r="B5322" s="3" t="s">
        <v>640</v>
      </c>
      <c r="C5322" s="3">
        <v>19.467994310099574</v>
      </c>
    </row>
    <row r="5323" spans="1:3">
      <c r="A5323" s="22">
        <v>2013</v>
      </c>
      <c r="B5323" s="3" t="s">
        <v>641</v>
      </c>
      <c r="C5323" s="3">
        <v>18.286779001944264</v>
      </c>
    </row>
    <row r="5324" spans="1:3">
      <c r="A5324" s="22">
        <v>2013</v>
      </c>
      <c r="B5324" s="3" t="s">
        <v>642</v>
      </c>
      <c r="C5324" s="3">
        <v>18.276657060518733</v>
      </c>
    </row>
    <row r="5325" spans="1:3">
      <c r="A5325" s="22">
        <v>2013</v>
      </c>
      <c r="B5325" s="3" t="s">
        <v>643</v>
      </c>
      <c r="C5325" s="3">
        <v>24.081014528441269</v>
      </c>
    </row>
    <row r="5326" spans="1:3">
      <c r="A5326" s="22">
        <v>2013</v>
      </c>
      <c r="B5326" s="3" t="s">
        <v>644</v>
      </c>
      <c r="C5326" s="3">
        <v>20.383006198347108</v>
      </c>
    </row>
    <row r="5327" spans="1:3">
      <c r="A5327" s="22">
        <v>2013</v>
      </c>
      <c r="B5327" s="3" t="s">
        <v>645</v>
      </c>
      <c r="C5327" s="3">
        <v>19.800436681222706</v>
      </c>
    </row>
    <row r="5328" spans="1:3">
      <c r="A5328" s="22">
        <v>2013</v>
      </c>
      <c r="B5328" s="3" t="s">
        <v>647</v>
      </c>
      <c r="C5328" s="3">
        <v>28.110831784894525</v>
      </c>
    </row>
    <row r="5329" spans="1:3">
      <c r="A5329" s="22">
        <v>2013</v>
      </c>
      <c r="B5329" s="3" t="s">
        <v>648</v>
      </c>
      <c r="C5329" s="3">
        <v>21.661921708185055</v>
      </c>
    </row>
    <row r="5330" spans="1:3">
      <c r="A5330" s="22">
        <v>2013</v>
      </c>
      <c r="B5330" s="3" t="s">
        <v>649</v>
      </c>
      <c r="C5330" s="3">
        <v>18.034941388638412</v>
      </c>
    </row>
    <row r="5331" spans="1:3">
      <c r="A5331" s="22">
        <v>2013</v>
      </c>
      <c r="B5331" s="3" t="s">
        <v>650</v>
      </c>
      <c r="C5331" s="3">
        <v>15.177038626609441</v>
      </c>
    </row>
    <row r="5332" spans="1:3">
      <c r="A5332" s="22">
        <v>2013</v>
      </c>
      <c r="B5332" s="3" t="s">
        <v>651</v>
      </c>
      <c r="C5332" s="3">
        <v>18.561291379875449</v>
      </c>
    </row>
    <row r="5333" spans="1:3">
      <c r="A5333" s="22">
        <v>2013</v>
      </c>
      <c r="B5333" s="3" t="s">
        <v>652</v>
      </c>
      <c r="C5333" s="3">
        <v>21.144315861130021</v>
      </c>
    </row>
    <row r="5334" spans="1:3">
      <c r="A5334" s="22">
        <v>2013</v>
      </c>
      <c r="B5334" s="3" t="s">
        <v>654</v>
      </c>
      <c r="C5334" s="3">
        <v>24.653061224489797</v>
      </c>
    </row>
    <row r="5335" spans="1:3">
      <c r="A5335" s="22">
        <v>2013</v>
      </c>
      <c r="B5335" s="3" t="s">
        <v>655</v>
      </c>
      <c r="C5335" s="3">
        <v>19.971830985915492</v>
      </c>
    </row>
    <row r="5336" spans="1:3">
      <c r="A5336" s="22">
        <v>2013</v>
      </c>
      <c r="B5336" s="3" t="s">
        <v>656</v>
      </c>
      <c r="C5336" s="3">
        <v>17</v>
      </c>
    </row>
    <row r="5337" spans="1:3">
      <c r="A5337" s="22">
        <v>2013</v>
      </c>
      <c r="B5337" s="3" t="s">
        <v>657</v>
      </c>
      <c r="C5337" s="3">
        <v>17.574999999999999</v>
      </c>
    </row>
    <row r="5338" spans="1:3">
      <c r="A5338" s="22">
        <v>2013</v>
      </c>
      <c r="B5338" s="3" t="s">
        <v>1074</v>
      </c>
      <c r="C5338" s="3">
        <v>23.770538243626063</v>
      </c>
    </row>
    <row r="5339" spans="1:3">
      <c r="A5339" s="22">
        <v>2013</v>
      </c>
      <c r="B5339" s="3" t="s">
        <v>658</v>
      </c>
      <c r="C5339" s="3">
        <v>16.362517099863201</v>
      </c>
    </row>
    <row r="5340" spans="1:3">
      <c r="A5340" s="22">
        <v>2013</v>
      </c>
      <c r="B5340" s="3" t="s">
        <v>659</v>
      </c>
      <c r="C5340" s="3">
        <v>15.452054794520548</v>
      </c>
    </row>
    <row r="5341" spans="1:3">
      <c r="A5341" s="22">
        <v>2013</v>
      </c>
      <c r="B5341" s="3" t="s">
        <v>660</v>
      </c>
      <c r="C5341" s="3">
        <v>22.640845070422536</v>
      </c>
    </row>
    <row r="5342" spans="1:3">
      <c r="A5342" s="22">
        <v>2013</v>
      </c>
      <c r="B5342" s="3" t="s">
        <v>661</v>
      </c>
      <c r="C5342" s="3">
        <v>17.2</v>
      </c>
    </row>
    <row r="5343" spans="1:3">
      <c r="A5343" s="22">
        <v>2013</v>
      </c>
      <c r="B5343" s="3" t="s">
        <v>662</v>
      </c>
      <c r="C5343" s="3">
        <v>7.9573840793352986</v>
      </c>
    </row>
    <row r="5344" spans="1:3">
      <c r="A5344" s="22">
        <v>2013</v>
      </c>
      <c r="B5344" s="3" t="s">
        <v>663</v>
      </c>
      <c r="C5344" s="3">
        <v>8.286384976525822</v>
      </c>
    </row>
    <row r="5345" spans="1:3">
      <c r="A5345" s="22">
        <v>2013</v>
      </c>
      <c r="B5345" s="3" t="s">
        <v>1075</v>
      </c>
      <c r="C5345" s="3">
        <v>13.814285714285715</v>
      </c>
    </row>
    <row r="5346" spans="1:3">
      <c r="A5346" s="22">
        <v>2013</v>
      </c>
      <c r="B5346" s="3" t="s">
        <v>664</v>
      </c>
      <c r="C5346" s="3">
        <v>11.098849218058424</v>
      </c>
    </row>
    <row r="5347" spans="1:3">
      <c r="A5347" s="22">
        <v>2013</v>
      </c>
      <c r="B5347" s="3" t="s">
        <v>665</v>
      </c>
      <c r="C5347" s="3">
        <v>7.8160919540229887</v>
      </c>
    </row>
    <row r="5348" spans="1:3">
      <c r="A5348" s="22">
        <v>2013</v>
      </c>
      <c r="B5348" s="3" t="s">
        <v>666</v>
      </c>
      <c r="C5348" s="3">
        <v>13.274846934496352</v>
      </c>
    </row>
    <row r="5349" spans="1:3">
      <c r="A5349" s="22">
        <v>2013</v>
      </c>
      <c r="B5349" s="3" t="s">
        <v>667</v>
      </c>
      <c r="C5349" s="3">
        <v>11.604593639575972</v>
      </c>
    </row>
    <row r="5350" spans="1:3">
      <c r="A5350" s="22">
        <v>2013</v>
      </c>
      <c r="B5350" s="3" t="s">
        <v>668</v>
      </c>
      <c r="C5350" s="3">
        <v>8.3697428139183057</v>
      </c>
    </row>
    <row r="5351" spans="1:3">
      <c r="A5351" s="22">
        <v>2013</v>
      </c>
      <c r="B5351" s="3" t="s">
        <v>669</v>
      </c>
      <c r="C5351" s="3">
        <v>8.6641025641025635</v>
      </c>
    </row>
    <row r="5352" spans="1:3">
      <c r="A5352" s="22">
        <v>2013</v>
      </c>
      <c r="B5352" s="3" t="s">
        <v>670</v>
      </c>
      <c r="C5352" s="3">
        <v>7.8919449901768175</v>
      </c>
    </row>
    <row r="5353" spans="1:3">
      <c r="A5353" s="22">
        <v>2013</v>
      </c>
      <c r="B5353" s="3" t="s">
        <v>672</v>
      </c>
      <c r="C5353" s="3">
        <v>7.6992353440951575</v>
      </c>
    </row>
    <row r="5354" spans="1:3">
      <c r="A5354" s="22">
        <v>2013</v>
      </c>
      <c r="B5354" s="3" t="s">
        <v>673</v>
      </c>
      <c r="C5354" s="3">
        <v>7.1807328118567311</v>
      </c>
    </row>
    <row r="5355" spans="1:3">
      <c r="A5355" s="22">
        <v>2013</v>
      </c>
      <c r="B5355" s="3" t="s">
        <v>674</v>
      </c>
      <c r="C5355" s="3">
        <v>7.6236881559220393</v>
      </c>
    </row>
    <row r="5356" spans="1:3">
      <c r="A5356" s="22">
        <v>2013</v>
      </c>
      <c r="B5356" s="3" t="s">
        <v>676</v>
      </c>
      <c r="C5356" s="3">
        <v>12.042647883375386</v>
      </c>
    </row>
    <row r="5357" spans="1:3">
      <c r="A5357" s="22">
        <v>2013</v>
      </c>
      <c r="B5357" s="3" t="s">
        <v>677</v>
      </c>
      <c r="C5357" s="3">
        <v>7.8613037447988905</v>
      </c>
    </row>
    <row r="5358" spans="1:3">
      <c r="A5358" s="22">
        <v>2013</v>
      </c>
      <c r="B5358" s="3" t="s">
        <v>678</v>
      </c>
      <c r="C5358" s="3">
        <v>7.4033407572383076</v>
      </c>
    </row>
    <row r="5359" spans="1:3">
      <c r="A5359" s="22">
        <v>2013</v>
      </c>
      <c r="B5359" s="3" t="s">
        <v>679</v>
      </c>
      <c r="C5359" s="3">
        <v>9.4504834216419944</v>
      </c>
    </row>
    <row r="5360" spans="1:3">
      <c r="A5360" s="22">
        <v>2013</v>
      </c>
      <c r="B5360" s="3" t="s">
        <v>680</v>
      </c>
      <c r="C5360" s="3">
        <v>5.7342995169082123</v>
      </c>
    </row>
    <row r="5361" spans="1:3">
      <c r="A5361" s="22">
        <v>2013</v>
      </c>
      <c r="B5361" s="3" t="s">
        <v>681</v>
      </c>
      <c r="C5361" s="3">
        <v>15.131836173492772</v>
      </c>
    </row>
    <row r="5362" spans="1:3">
      <c r="A5362" s="22">
        <v>2013</v>
      </c>
      <c r="B5362" s="3" t="s">
        <v>683</v>
      </c>
      <c r="C5362" s="3">
        <v>8.9152918000492498</v>
      </c>
    </row>
    <row r="5363" spans="1:3">
      <c r="A5363" s="22">
        <v>2013</v>
      </c>
      <c r="B5363" s="3" t="s">
        <v>1046</v>
      </c>
      <c r="C5363" s="3">
        <v>9.3118811881188126</v>
      </c>
    </row>
    <row r="5364" spans="1:3">
      <c r="A5364" s="22">
        <v>2013</v>
      </c>
      <c r="B5364" s="3" t="s">
        <v>684</v>
      </c>
      <c r="C5364" s="3">
        <v>10.227272727272727</v>
      </c>
    </row>
    <row r="5365" spans="1:3">
      <c r="A5365" s="22">
        <v>2013</v>
      </c>
      <c r="B5365" s="3" t="s">
        <v>685</v>
      </c>
      <c r="C5365" s="3">
        <v>7.7938021454112034</v>
      </c>
    </row>
    <row r="5366" spans="1:3">
      <c r="A5366" s="22">
        <v>2013</v>
      </c>
      <c r="B5366" s="3" t="s">
        <v>686</v>
      </c>
      <c r="C5366" s="3">
        <v>9.5259214256784119</v>
      </c>
    </row>
    <row r="5367" spans="1:3">
      <c r="A5367" s="22">
        <v>2013</v>
      </c>
      <c r="B5367" s="3" t="s">
        <v>687</v>
      </c>
      <c r="C5367" s="3">
        <v>9.6668290306868006</v>
      </c>
    </row>
    <row r="5368" spans="1:3">
      <c r="A5368" s="22">
        <v>2013</v>
      </c>
      <c r="B5368" s="3" t="s">
        <v>688</v>
      </c>
      <c r="C5368" s="3">
        <v>8.6410967344423906</v>
      </c>
    </row>
    <row r="5369" spans="1:3">
      <c r="A5369" s="22">
        <v>2013</v>
      </c>
      <c r="B5369" s="3" t="s">
        <v>689</v>
      </c>
      <c r="C5369" s="3">
        <v>7.9923664122137401</v>
      </c>
    </row>
    <row r="5370" spans="1:3">
      <c r="A5370" s="22">
        <v>2013</v>
      </c>
      <c r="B5370" s="3" t="s">
        <v>690</v>
      </c>
      <c r="C5370" s="3">
        <v>16.249442968385107</v>
      </c>
    </row>
    <row r="5371" spans="1:3">
      <c r="A5371" s="22">
        <v>2013</v>
      </c>
      <c r="B5371" s="3" t="s">
        <v>691</v>
      </c>
      <c r="C5371" s="3">
        <v>12.294028648820127</v>
      </c>
    </row>
    <row r="5372" spans="1:3">
      <c r="A5372" s="22">
        <v>2013</v>
      </c>
      <c r="B5372" s="3" t="s">
        <v>692</v>
      </c>
      <c r="C5372" s="3">
        <v>9.7622917920931158</v>
      </c>
    </row>
    <row r="5373" spans="1:3">
      <c r="A5373" s="22">
        <v>2013</v>
      </c>
      <c r="B5373" s="3" t="s">
        <v>693</v>
      </c>
      <c r="C5373" s="3">
        <v>12.171742980749688</v>
      </c>
    </row>
    <row r="5374" spans="1:3">
      <c r="A5374" s="22">
        <v>2013</v>
      </c>
      <c r="B5374" s="3" t="s">
        <v>694</v>
      </c>
      <c r="C5374" s="3">
        <v>6.8153526970954355</v>
      </c>
    </row>
    <row r="5375" spans="1:3">
      <c r="A5375" s="22">
        <v>2013</v>
      </c>
      <c r="B5375" s="3" t="s">
        <v>695</v>
      </c>
      <c r="C5375" s="3">
        <v>6.5672268907563023</v>
      </c>
    </row>
    <row r="5376" spans="1:3">
      <c r="A5376" s="22">
        <v>2013</v>
      </c>
      <c r="B5376" s="3" t="s">
        <v>696</v>
      </c>
      <c r="C5376" s="3">
        <v>10.763572116929007</v>
      </c>
    </row>
    <row r="5377" spans="1:3">
      <c r="A5377" s="22">
        <v>2013</v>
      </c>
      <c r="B5377" s="3" t="s">
        <v>697</v>
      </c>
      <c r="C5377" s="3">
        <v>8.0808080808080813</v>
      </c>
    </row>
    <row r="5378" spans="1:3">
      <c r="A5378" s="22">
        <v>2013</v>
      </c>
      <c r="B5378" s="3" t="s">
        <v>698</v>
      </c>
      <c r="C5378" s="3">
        <v>6.7080838323353289</v>
      </c>
    </row>
    <row r="5379" spans="1:3">
      <c r="A5379" s="22">
        <v>2013</v>
      </c>
      <c r="B5379" s="3" t="s">
        <v>699</v>
      </c>
      <c r="C5379" s="3">
        <v>9.21263877028181</v>
      </c>
    </row>
    <row r="5380" spans="1:3">
      <c r="A5380" s="22">
        <v>2013</v>
      </c>
      <c r="B5380" s="3" t="s">
        <v>701</v>
      </c>
      <c r="C5380" s="3">
        <v>10.478527306598686</v>
      </c>
    </row>
    <row r="5381" spans="1:3">
      <c r="A5381" s="22">
        <v>2013</v>
      </c>
      <c r="B5381" s="3" t="s">
        <v>702</v>
      </c>
      <c r="C5381" s="3">
        <v>8.2345906163753444</v>
      </c>
    </row>
    <row r="5382" spans="1:3">
      <c r="A5382" s="22">
        <v>2013</v>
      </c>
      <c r="B5382" s="3" t="s">
        <v>703</v>
      </c>
      <c r="C5382" s="3">
        <v>7.7242236024844724</v>
      </c>
    </row>
    <row r="5383" spans="1:3">
      <c r="A5383" s="22">
        <v>2013</v>
      </c>
      <c r="B5383" s="3" t="s">
        <v>704</v>
      </c>
      <c r="C5383" s="3">
        <v>8.5156583629893241</v>
      </c>
    </row>
    <row r="5384" spans="1:3">
      <c r="A5384" s="22">
        <v>2013</v>
      </c>
      <c r="B5384" s="3" t="s">
        <v>705</v>
      </c>
      <c r="C5384" s="3">
        <v>8.7374123645634167</v>
      </c>
    </row>
    <row r="5385" spans="1:3">
      <c r="A5385" s="22">
        <v>2013</v>
      </c>
      <c r="B5385" s="3" t="s">
        <v>706</v>
      </c>
      <c r="C5385" s="3">
        <v>10.053800592300099</v>
      </c>
    </row>
    <row r="5386" spans="1:3">
      <c r="A5386" s="22">
        <v>2013</v>
      </c>
      <c r="B5386" s="3" t="s">
        <v>707</v>
      </c>
      <c r="C5386" s="3">
        <v>9.7108212900951703</v>
      </c>
    </row>
    <row r="5387" spans="1:3">
      <c r="A5387" s="22">
        <v>2013</v>
      </c>
      <c r="B5387" s="3" t="s">
        <v>708</v>
      </c>
      <c r="C5387" s="3">
        <v>10.335439677145285</v>
      </c>
    </row>
    <row r="5388" spans="1:3">
      <c r="A5388" s="22">
        <v>2013</v>
      </c>
      <c r="B5388" s="3" t="s">
        <v>709</v>
      </c>
      <c r="C5388" s="3">
        <v>8.5840853158326489</v>
      </c>
    </row>
    <row r="5389" spans="1:3">
      <c r="A5389" s="22">
        <v>2013</v>
      </c>
      <c r="B5389" s="3" t="s">
        <v>710</v>
      </c>
      <c r="C5389" s="3">
        <v>8.0960219478737994</v>
      </c>
    </row>
    <row r="5390" spans="1:3">
      <c r="A5390" s="22">
        <v>2013</v>
      </c>
      <c r="B5390" s="3" t="s">
        <v>711</v>
      </c>
      <c r="C5390" s="3">
        <v>7.4562737642585555</v>
      </c>
    </row>
    <row r="5391" spans="1:3">
      <c r="A5391" s="22">
        <v>2013</v>
      </c>
      <c r="B5391" s="3" t="s">
        <v>712</v>
      </c>
      <c r="C5391" s="3">
        <v>8.1826226870474663</v>
      </c>
    </row>
    <row r="5392" spans="1:3">
      <c r="A5392" s="22">
        <v>2013</v>
      </c>
      <c r="B5392" s="3" t="s">
        <v>713</v>
      </c>
      <c r="C5392" s="3">
        <v>9.8780495123780945</v>
      </c>
    </row>
    <row r="5393" spans="1:3">
      <c r="A5393" s="22">
        <v>2013</v>
      </c>
      <c r="B5393" s="3" t="s">
        <v>714</v>
      </c>
      <c r="C5393" s="3">
        <v>8.4683078664402949</v>
      </c>
    </row>
    <row r="5394" spans="1:3">
      <c r="A5394" s="22">
        <v>2013</v>
      </c>
      <c r="B5394" s="3" t="s">
        <v>715</v>
      </c>
      <c r="C5394" s="3">
        <v>10.648962655601659</v>
      </c>
    </row>
    <row r="5395" spans="1:3">
      <c r="A5395" s="22">
        <v>2013</v>
      </c>
      <c r="B5395" s="3" t="s">
        <v>716</v>
      </c>
      <c r="C5395" s="3">
        <v>9.1959426026719449</v>
      </c>
    </row>
    <row r="5396" spans="1:3">
      <c r="A5396" s="22">
        <v>2013</v>
      </c>
      <c r="B5396" s="3" t="s">
        <v>717</v>
      </c>
      <c r="C5396" s="3">
        <v>7.6102040816326531</v>
      </c>
    </row>
    <row r="5397" spans="1:3">
      <c r="A5397" s="22">
        <v>2013</v>
      </c>
      <c r="B5397" s="3" t="s">
        <v>718</v>
      </c>
      <c r="C5397" s="3">
        <v>7.2977272727272728</v>
      </c>
    </row>
    <row r="5398" spans="1:3">
      <c r="A5398" s="22">
        <v>2013</v>
      </c>
      <c r="B5398" s="3" t="s">
        <v>719</v>
      </c>
      <c r="C5398" s="3">
        <v>7.0899550224887555</v>
      </c>
    </row>
    <row r="5399" spans="1:3">
      <c r="A5399" s="22">
        <v>2013</v>
      </c>
      <c r="B5399" s="3" t="s">
        <v>720</v>
      </c>
      <c r="C5399" s="3">
        <v>6.8734784212467721</v>
      </c>
    </row>
    <row r="5400" spans="1:3">
      <c r="A5400" s="22">
        <v>2013</v>
      </c>
      <c r="B5400" s="3" t="s">
        <v>721</v>
      </c>
      <c r="C5400" s="3">
        <v>6.3176838810641627</v>
      </c>
    </row>
    <row r="5401" spans="1:3">
      <c r="A5401" s="22">
        <v>2013</v>
      </c>
      <c r="B5401" s="3" t="s">
        <v>722</v>
      </c>
      <c r="C5401" s="3">
        <v>8.7056856187290972</v>
      </c>
    </row>
    <row r="5402" spans="1:3">
      <c r="A5402" s="22">
        <v>2013</v>
      </c>
      <c r="B5402" s="3" t="s">
        <v>723</v>
      </c>
      <c r="C5402" s="3">
        <v>7.9741529863779252</v>
      </c>
    </row>
    <row r="5403" spans="1:3">
      <c r="A5403" s="22">
        <v>2013</v>
      </c>
      <c r="B5403" s="3" t="s">
        <v>724</v>
      </c>
      <c r="C5403" s="3">
        <v>10.007853403141361</v>
      </c>
    </row>
    <row r="5404" spans="1:3">
      <c r="A5404" s="22">
        <v>2013</v>
      </c>
      <c r="B5404" s="3" t="s">
        <v>725</v>
      </c>
      <c r="C5404" s="3">
        <v>6.4474663612940164</v>
      </c>
    </row>
    <row r="5405" spans="1:3">
      <c r="A5405" s="22">
        <v>2013</v>
      </c>
      <c r="B5405" s="3" t="s">
        <v>726</v>
      </c>
      <c r="C5405" s="3">
        <v>10.728086950206967</v>
      </c>
    </row>
    <row r="5406" spans="1:3">
      <c r="A5406" s="22">
        <v>2013</v>
      </c>
      <c r="B5406" s="3" t="s">
        <v>727</v>
      </c>
      <c r="C5406" s="3">
        <v>8.2061155152887881</v>
      </c>
    </row>
    <row r="5407" spans="1:3">
      <c r="A5407" s="22">
        <v>2013</v>
      </c>
      <c r="B5407" s="3" t="s">
        <v>1048</v>
      </c>
      <c r="C5407" s="3">
        <v>11.22</v>
      </c>
    </row>
    <row r="5408" spans="1:3">
      <c r="A5408" s="22">
        <v>2013</v>
      </c>
      <c r="B5408" s="3" t="s">
        <v>730</v>
      </c>
      <c r="C5408" s="3">
        <v>10.478854912166558</v>
      </c>
    </row>
    <row r="5409" spans="1:3">
      <c r="A5409" s="22">
        <v>2013</v>
      </c>
      <c r="B5409" s="3" t="s">
        <v>731</v>
      </c>
      <c r="C5409" s="3">
        <v>10.769531125996</v>
      </c>
    </row>
    <row r="5410" spans="1:3">
      <c r="A5410" s="22">
        <v>2013</v>
      </c>
      <c r="B5410" s="3" t="s">
        <v>732</v>
      </c>
      <c r="C5410" s="3">
        <v>10.997260884088632</v>
      </c>
    </row>
    <row r="5411" spans="1:3">
      <c r="A5411" s="22">
        <v>2013</v>
      </c>
      <c r="B5411" s="3" t="s">
        <v>733</v>
      </c>
      <c r="C5411" s="3">
        <v>8.1192959582790092</v>
      </c>
    </row>
    <row r="5412" spans="1:3">
      <c r="A5412" s="22">
        <v>2013</v>
      </c>
      <c r="B5412" s="3" t="s">
        <v>734</v>
      </c>
      <c r="C5412" s="3">
        <v>9.3395960544856749</v>
      </c>
    </row>
    <row r="5413" spans="1:3">
      <c r="A5413" s="22">
        <v>2013</v>
      </c>
      <c r="B5413" s="3" t="s">
        <v>735</v>
      </c>
      <c r="C5413" s="3">
        <v>6.5414235705950992</v>
      </c>
    </row>
    <row r="5414" spans="1:3">
      <c r="A5414" s="22">
        <v>2013</v>
      </c>
      <c r="B5414" s="3" t="s">
        <v>737</v>
      </c>
      <c r="C5414" s="3">
        <v>11.217558425584256</v>
      </c>
    </row>
    <row r="5415" spans="1:3">
      <c r="A5415" s="22">
        <v>2013</v>
      </c>
      <c r="B5415" s="3" t="s">
        <v>1049</v>
      </c>
      <c r="C5415" s="3">
        <v>8.1608910891089117</v>
      </c>
    </row>
    <row r="5416" spans="1:3">
      <c r="A5416" s="22">
        <v>2013</v>
      </c>
      <c r="B5416" s="3" t="s">
        <v>739</v>
      </c>
      <c r="C5416" s="3">
        <v>10.541329011345219</v>
      </c>
    </row>
    <row r="5417" spans="1:3">
      <c r="A5417" s="22">
        <v>2013</v>
      </c>
      <c r="B5417" s="3" t="s">
        <v>741</v>
      </c>
      <c r="C5417" s="3">
        <v>15.880891387997194</v>
      </c>
    </row>
    <row r="5418" spans="1:3">
      <c r="A5418" s="22">
        <v>2013</v>
      </c>
      <c r="B5418" s="3" t="s">
        <v>742</v>
      </c>
      <c r="C5418" s="3">
        <v>11.274617520231555</v>
      </c>
    </row>
    <row r="5419" spans="1:3">
      <c r="A5419" s="22">
        <v>2013</v>
      </c>
      <c r="B5419" s="3" t="s">
        <v>743</v>
      </c>
      <c r="C5419" s="3">
        <v>9.431348511383538</v>
      </c>
    </row>
    <row r="5420" spans="1:3">
      <c r="A5420" s="22">
        <v>2013</v>
      </c>
      <c r="B5420" s="3" t="s">
        <v>744</v>
      </c>
      <c r="C5420" s="3">
        <v>9.6256448047162859</v>
      </c>
    </row>
    <row r="5421" spans="1:3">
      <c r="A5421" s="22">
        <v>2013</v>
      </c>
      <c r="B5421" s="3" t="s">
        <v>745</v>
      </c>
      <c r="C5421" s="3">
        <v>6.1089743589743586</v>
      </c>
    </row>
    <row r="5422" spans="1:3">
      <c r="A5422" s="22">
        <v>2013</v>
      </c>
      <c r="B5422" s="3" t="s">
        <v>746</v>
      </c>
      <c r="C5422" s="3">
        <v>7.7954022988505747</v>
      </c>
    </row>
    <row r="5423" spans="1:3">
      <c r="A5423" s="22">
        <v>2013</v>
      </c>
      <c r="B5423" s="3" t="s">
        <v>747</v>
      </c>
      <c r="C5423" s="3">
        <v>8.5259391771019679</v>
      </c>
    </row>
    <row r="5424" spans="1:3">
      <c r="A5424" s="22">
        <v>2013</v>
      </c>
      <c r="B5424" s="3" t="s">
        <v>748</v>
      </c>
      <c r="C5424" s="3">
        <v>6.0758293838862558</v>
      </c>
    </row>
    <row r="5425" spans="1:3">
      <c r="A5425" s="22">
        <v>2013</v>
      </c>
      <c r="B5425" s="3" t="s">
        <v>749</v>
      </c>
      <c r="C5425" s="3">
        <v>5.9365244536940684</v>
      </c>
    </row>
    <row r="5426" spans="1:3">
      <c r="A5426" s="22">
        <v>2013</v>
      </c>
      <c r="B5426" s="3" t="s">
        <v>750</v>
      </c>
      <c r="C5426" s="3">
        <v>6.6163215590742999</v>
      </c>
    </row>
    <row r="5427" spans="1:3">
      <c r="A5427" s="22">
        <v>2013</v>
      </c>
      <c r="B5427" s="3" t="s">
        <v>751</v>
      </c>
      <c r="C5427" s="3">
        <v>9.2040606821033428</v>
      </c>
    </row>
    <row r="5428" spans="1:3">
      <c r="A5428" s="22">
        <v>2013</v>
      </c>
      <c r="B5428" s="3" t="s">
        <v>752</v>
      </c>
      <c r="C5428" s="3">
        <v>10.744497859235334</v>
      </c>
    </row>
    <row r="5429" spans="1:3">
      <c r="A5429" s="22">
        <v>2013</v>
      </c>
      <c r="B5429" s="3" t="s">
        <v>753</v>
      </c>
      <c r="C5429" s="3">
        <v>7.5176085176085179</v>
      </c>
    </row>
    <row r="5430" spans="1:3">
      <c r="A5430" s="22">
        <v>2013</v>
      </c>
      <c r="B5430" s="3" t="s">
        <v>754</v>
      </c>
      <c r="C5430" s="3">
        <v>10.550371593724195</v>
      </c>
    </row>
    <row r="5431" spans="1:3">
      <c r="A5431" s="22">
        <v>2013</v>
      </c>
      <c r="B5431" s="3" t="s">
        <v>755</v>
      </c>
      <c r="C5431" s="3">
        <v>9.7519025875190266</v>
      </c>
    </row>
    <row r="5432" spans="1:3">
      <c r="A5432" s="22">
        <v>2013</v>
      </c>
      <c r="B5432" s="3" t="s">
        <v>756</v>
      </c>
      <c r="C5432" s="3">
        <v>8.6586493987049025</v>
      </c>
    </row>
    <row r="5433" spans="1:3">
      <c r="A5433" s="22">
        <v>2013</v>
      </c>
      <c r="B5433" s="3" t="s">
        <v>757</v>
      </c>
      <c r="C5433" s="3">
        <v>12.43520867169109</v>
      </c>
    </row>
    <row r="5434" spans="1:3">
      <c r="A5434" s="22">
        <v>2013</v>
      </c>
      <c r="B5434" s="3" t="s">
        <v>758</v>
      </c>
      <c r="C5434" s="3">
        <v>9.6771159874608159</v>
      </c>
    </row>
    <row r="5435" spans="1:3">
      <c r="A5435" s="22">
        <v>2013</v>
      </c>
      <c r="B5435" s="3" t="s">
        <v>759</v>
      </c>
      <c r="C5435" s="3">
        <v>8.8294223826714795</v>
      </c>
    </row>
    <row r="5436" spans="1:3">
      <c r="A5436" s="22">
        <v>2013</v>
      </c>
      <c r="B5436" s="3" t="s">
        <v>760</v>
      </c>
      <c r="C5436" s="3">
        <v>8.1340482573726547</v>
      </c>
    </row>
    <row r="5437" spans="1:3">
      <c r="A5437" s="22">
        <v>2013</v>
      </c>
      <c r="B5437" s="3" t="s">
        <v>761</v>
      </c>
      <c r="C5437" s="3">
        <v>9.2871972318339093</v>
      </c>
    </row>
    <row r="5438" spans="1:3">
      <c r="A5438" s="22">
        <v>2013</v>
      </c>
      <c r="B5438" s="3" t="s">
        <v>762</v>
      </c>
      <c r="C5438" s="3">
        <v>9.6491594948926238</v>
      </c>
    </row>
    <row r="5439" spans="1:3">
      <c r="A5439" s="22">
        <v>2013</v>
      </c>
      <c r="B5439" s="3" t="s">
        <v>763</v>
      </c>
      <c r="C5439" s="3">
        <v>7.8056265984654729</v>
      </c>
    </row>
    <row r="5440" spans="1:3">
      <c r="A5440" s="22">
        <v>2013</v>
      </c>
      <c r="B5440" s="3" t="s">
        <v>764</v>
      </c>
      <c r="C5440" s="3">
        <v>7.8985115020297698</v>
      </c>
    </row>
    <row r="5441" spans="1:3">
      <c r="A5441" s="22">
        <v>2013</v>
      </c>
      <c r="B5441" s="3" t="s">
        <v>765</v>
      </c>
      <c r="C5441" s="3">
        <v>6.8687258687258685</v>
      </c>
    </row>
    <row r="5442" spans="1:3">
      <c r="A5442" s="22">
        <v>2013</v>
      </c>
      <c r="B5442" s="3" t="s">
        <v>766</v>
      </c>
      <c r="C5442" s="3">
        <v>9.1034482758620694</v>
      </c>
    </row>
    <row r="5443" spans="1:3">
      <c r="A5443" s="22">
        <v>2013</v>
      </c>
      <c r="B5443" s="3" t="s">
        <v>767</v>
      </c>
      <c r="C5443" s="3">
        <v>8.8125580531302248</v>
      </c>
    </row>
    <row r="5444" spans="1:3">
      <c r="A5444" s="22">
        <v>2013</v>
      </c>
      <c r="B5444" s="3" t="s">
        <v>768</v>
      </c>
      <c r="C5444" s="3">
        <v>7.4310998735777494</v>
      </c>
    </row>
    <row r="5445" spans="1:3">
      <c r="A5445" s="22">
        <v>2013</v>
      </c>
      <c r="B5445" s="3" t="s">
        <v>769</v>
      </c>
      <c r="C5445" s="3">
        <v>8.440071266601878</v>
      </c>
    </row>
    <row r="5446" spans="1:3">
      <c r="A5446" s="22">
        <v>2013</v>
      </c>
      <c r="B5446" s="3" t="s">
        <v>770</v>
      </c>
      <c r="C5446" s="3">
        <v>5.9126559714795013</v>
      </c>
    </row>
    <row r="5447" spans="1:3">
      <c r="A5447" s="22">
        <v>2013</v>
      </c>
      <c r="B5447" s="3" t="s">
        <v>771</v>
      </c>
      <c r="C5447" s="3">
        <v>7.9062209842154134</v>
      </c>
    </row>
    <row r="5448" spans="1:3">
      <c r="A5448" s="22">
        <v>2013</v>
      </c>
      <c r="B5448" s="3" t="s">
        <v>772</v>
      </c>
      <c r="C5448" s="3">
        <v>7.4592145015105737</v>
      </c>
    </row>
    <row r="5449" spans="1:3">
      <c r="A5449" s="22">
        <v>2013</v>
      </c>
      <c r="B5449" s="3" t="s">
        <v>773</v>
      </c>
      <c r="C5449" s="3">
        <v>7.0901749663526248</v>
      </c>
    </row>
    <row r="5450" spans="1:3">
      <c r="A5450" s="22">
        <v>2013</v>
      </c>
      <c r="B5450" s="3" t="s">
        <v>774</v>
      </c>
      <c r="C5450" s="3">
        <v>9.6408163265306115</v>
      </c>
    </row>
    <row r="5451" spans="1:3">
      <c r="A5451" s="22">
        <v>2013</v>
      </c>
      <c r="B5451" s="3" t="s">
        <v>775</v>
      </c>
      <c r="C5451" s="3">
        <v>8.2393574297188756</v>
      </c>
    </row>
    <row r="5452" spans="1:3">
      <c r="A5452" s="22">
        <v>2013</v>
      </c>
      <c r="B5452" s="3" t="s">
        <v>776</v>
      </c>
      <c r="C5452" s="3">
        <v>8.9901574803149611</v>
      </c>
    </row>
    <row r="5453" spans="1:3">
      <c r="A5453" s="22">
        <v>2013</v>
      </c>
      <c r="B5453" s="3" t="s">
        <v>777</v>
      </c>
      <c r="C5453" s="3">
        <v>8.6595517609391681</v>
      </c>
    </row>
    <row r="5454" spans="1:3">
      <c r="A5454" s="22">
        <v>2013</v>
      </c>
      <c r="B5454" s="3" t="s">
        <v>778</v>
      </c>
      <c r="C5454" s="3">
        <v>7.9249999999999998</v>
      </c>
    </row>
    <row r="5455" spans="1:3">
      <c r="A5455" s="22">
        <v>2013</v>
      </c>
      <c r="B5455" s="3" t="s">
        <v>779</v>
      </c>
      <c r="C5455" s="3">
        <v>7.2712962962962964</v>
      </c>
    </row>
    <row r="5456" spans="1:3">
      <c r="A5456" s="22">
        <v>2013</v>
      </c>
      <c r="B5456" s="3" t="s">
        <v>780</v>
      </c>
      <c r="C5456" s="3">
        <v>7.7381615598885798</v>
      </c>
    </row>
    <row r="5457" spans="1:3">
      <c r="A5457" s="22">
        <v>2013</v>
      </c>
      <c r="B5457" s="3" t="s">
        <v>781</v>
      </c>
      <c r="C5457" s="3">
        <v>6.5564971751412431</v>
      </c>
    </row>
    <row r="5458" spans="1:3">
      <c r="A5458" s="22">
        <v>2013</v>
      </c>
      <c r="B5458" s="3" t="s">
        <v>782</v>
      </c>
      <c r="C5458" s="3">
        <v>8.9459640397857694</v>
      </c>
    </row>
    <row r="5459" spans="1:3">
      <c r="A5459" s="22">
        <v>2013</v>
      </c>
      <c r="B5459" s="3" t="s">
        <v>783</v>
      </c>
      <c r="C5459" s="3">
        <v>12.453551912568306</v>
      </c>
    </row>
    <row r="5460" spans="1:3">
      <c r="A5460" s="22">
        <v>2013</v>
      </c>
      <c r="B5460" s="3" t="s">
        <v>784</v>
      </c>
      <c r="C5460" s="3">
        <v>11.921851667496266</v>
      </c>
    </row>
    <row r="5461" spans="1:3">
      <c r="A5461" s="22">
        <v>2013</v>
      </c>
      <c r="B5461" s="3" t="s">
        <v>785</v>
      </c>
      <c r="C5461" s="3">
        <v>6.728409090909091</v>
      </c>
    </row>
    <row r="5462" spans="1:3">
      <c r="A5462" s="22">
        <v>2013</v>
      </c>
      <c r="B5462" s="3" t="s">
        <v>786</v>
      </c>
      <c r="C5462" s="3">
        <v>7.3297076818490821</v>
      </c>
    </row>
    <row r="5463" spans="1:3">
      <c r="A5463" s="22">
        <v>2013</v>
      </c>
      <c r="B5463" s="3" t="s">
        <v>1078</v>
      </c>
      <c r="C5463" s="3">
        <v>7.4271844660194173</v>
      </c>
    </row>
    <row r="5464" spans="1:3">
      <c r="A5464" s="22">
        <v>2013</v>
      </c>
      <c r="B5464" s="3" t="s">
        <v>787</v>
      </c>
      <c r="C5464" s="3">
        <v>8.1320999675430059</v>
      </c>
    </row>
    <row r="5465" spans="1:3">
      <c r="A5465" s="22">
        <v>2013</v>
      </c>
      <c r="B5465" s="3" t="s">
        <v>788</v>
      </c>
      <c r="C5465" s="3">
        <v>7.8079470198675498</v>
      </c>
    </row>
    <row r="5466" spans="1:3">
      <c r="A5466" s="22">
        <v>2013</v>
      </c>
      <c r="B5466" s="3" t="s">
        <v>790</v>
      </c>
      <c r="C5466" s="3">
        <v>10.305439042838479</v>
      </c>
    </row>
    <row r="5467" spans="1:3">
      <c r="A5467" s="22">
        <v>2013</v>
      </c>
      <c r="B5467" s="3" t="s">
        <v>791</v>
      </c>
      <c r="C5467" s="3">
        <v>8.4927113702623913</v>
      </c>
    </row>
    <row r="5468" spans="1:3">
      <c r="A5468" s="22">
        <v>2013</v>
      </c>
      <c r="B5468" s="3" t="s">
        <v>792</v>
      </c>
      <c r="C5468" s="3">
        <v>9.8320756432402945</v>
      </c>
    </row>
    <row r="5469" spans="1:3">
      <c r="A5469" s="22">
        <v>2013</v>
      </c>
      <c r="B5469" s="3" t="s">
        <v>1109</v>
      </c>
      <c r="C5469" s="3">
        <v>8.6772616136919307</v>
      </c>
    </row>
    <row r="5470" spans="1:3">
      <c r="A5470" s="22">
        <v>2013</v>
      </c>
      <c r="B5470" s="3" t="s">
        <v>1110</v>
      </c>
      <c r="C5470" s="3">
        <v>6.139344262295082</v>
      </c>
    </row>
    <row r="5471" spans="1:3">
      <c r="A5471" s="22">
        <v>2013</v>
      </c>
      <c r="B5471" s="3" t="s">
        <v>793</v>
      </c>
      <c r="C5471" s="3">
        <v>8.992647058823529</v>
      </c>
    </row>
    <row r="5472" spans="1:3">
      <c r="A5472" s="22">
        <v>2013</v>
      </c>
      <c r="B5472" s="3" t="s">
        <v>794</v>
      </c>
      <c r="C5472" s="3">
        <v>8.5915211970074807</v>
      </c>
    </row>
    <row r="5473" spans="1:3">
      <c r="A5473" s="22">
        <v>2013</v>
      </c>
      <c r="B5473" s="3" t="s">
        <v>795</v>
      </c>
      <c r="C5473" s="3">
        <v>8.4506225240520649</v>
      </c>
    </row>
    <row r="5474" spans="1:3">
      <c r="A5474" s="22">
        <v>2013</v>
      </c>
      <c r="B5474" s="3" t="s">
        <v>796</v>
      </c>
      <c r="C5474" s="3">
        <v>7.9697755869762616</v>
      </c>
    </row>
    <row r="5475" spans="1:3">
      <c r="A5475" s="22">
        <v>2013</v>
      </c>
      <c r="B5475" s="3" t="s">
        <v>797</v>
      </c>
      <c r="C5475" s="3">
        <v>8.1869818851704022</v>
      </c>
    </row>
    <row r="5476" spans="1:3">
      <c r="A5476" s="22">
        <v>2013</v>
      </c>
      <c r="B5476" s="3" t="s">
        <v>798</v>
      </c>
      <c r="C5476" s="3">
        <v>10.238805970149254</v>
      </c>
    </row>
    <row r="5477" spans="1:3">
      <c r="A5477" s="22">
        <v>2013</v>
      </c>
      <c r="B5477" s="3" t="s">
        <v>800</v>
      </c>
      <c r="C5477" s="3">
        <v>8.798527575100243</v>
      </c>
    </row>
    <row r="5478" spans="1:3">
      <c r="A5478" s="22">
        <v>2013</v>
      </c>
      <c r="B5478" s="3" t="s">
        <v>801</v>
      </c>
      <c r="C5478" s="3">
        <v>5.3347680535628887</v>
      </c>
    </row>
    <row r="5479" spans="1:3">
      <c r="A5479" s="22">
        <v>2013</v>
      </c>
      <c r="B5479" s="3" t="s">
        <v>802</v>
      </c>
      <c r="C5479" s="3">
        <v>11.166056360452158</v>
      </c>
    </row>
    <row r="5480" spans="1:3">
      <c r="A5480" s="22">
        <v>2013</v>
      </c>
      <c r="B5480" s="3" t="s">
        <v>803</v>
      </c>
      <c r="C5480" s="3">
        <v>9.6748240563019827</v>
      </c>
    </row>
    <row r="5481" spans="1:3">
      <c r="A5481" s="22">
        <v>2013</v>
      </c>
      <c r="B5481" s="3" t="s">
        <v>804</v>
      </c>
      <c r="C5481" s="3">
        <v>9.7779218907623573</v>
      </c>
    </row>
    <row r="5482" spans="1:3">
      <c r="A5482" s="22">
        <v>2013</v>
      </c>
      <c r="B5482" s="3" t="s">
        <v>805</v>
      </c>
      <c r="C5482" s="3">
        <v>9.9508852777104053</v>
      </c>
    </row>
    <row r="5483" spans="1:3">
      <c r="A5483" s="22">
        <v>2013</v>
      </c>
      <c r="B5483" s="3" t="s">
        <v>806</v>
      </c>
      <c r="C5483" s="3">
        <v>11.824449973808276</v>
      </c>
    </row>
    <row r="5484" spans="1:3">
      <c r="A5484" s="22">
        <v>2013</v>
      </c>
      <c r="B5484" s="3" t="s">
        <v>807</v>
      </c>
      <c r="C5484" s="3">
        <v>14.184686871489008</v>
      </c>
    </row>
    <row r="5485" spans="1:3">
      <c r="A5485" s="22">
        <v>2013</v>
      </c>
      <c r="B5485" s="3" t="s">
        <v>808</v>
      </c>
      <c r="C5485" s="3">
        <v>7.7139921659282091</v>
      </c>
    </row>
    <row r="5486" spans="1:3">
      <c r="A5486" s="22">
        <v>2013</v>
      </c>
      <c r="B5486" s="3" t="s">
        <v>809</v>
      </c>
      <c r="C5486" s="3">
        <v>8.2075635103926103</v>
      </c>
    </row>
    <row r="5487" spans="1:3">
      <c r="A5487" s="22">
        <v>2013</v>
      </c>
      <c r="B5487" s="3" t="s">
        <v>810</v>
      </c>
      <c r="C5487" s="3">
        <v>7.5268144480702146</v>
      </c>
    </row>
    <row r="5488" spans="1:3">
      <c r="A5488" s="22">
        <v>2013</v>
      </c>
      <c r="B5488" s="3" t="s">
        <v>811</v>
      </c>
      <c r="C5488" s="3">
        <v>10.521594684385382</v>
      </c>
    </row>
    <row r="5489" spans="1:3">
      <c r="A5489" s="22">
        <v>2013</v>
      </c>
      <c r="B5489" s="3" t="s">
        <v>812</v>
      </c>
      <c r="C5489" s="3">
        <v>8.8058394160583937</v>
      </c>
    </row>
    <row r="5490" spans="1:3">
      <c r="A5490" s="22">
        <v>2013</v>
      </c>
      <c r="B5490" s="3" t="s">
        <v>813</v>
      </c>
      <c r="C5490" s="3">
        <v>10.648110802480879</v>
      </c>
    </row>
    <row r="5491" spans="1:3">
      <c r="A5491" s="22">
        <v>2013</v>
      </c>
      <c r="B5491" s="3" t="s">
        <v>814</v>
      </c>
      <c r="C5491" s="3">
        <v>12.061416678040125</v>
      </c>
    </row>
    <row r="5492" spans="1:3">
      <c r="A5492" s="22">
        <v>2013</v>
      </c>
      <c r="B5492" s="3" t="s">
        <v>815</v>
      </c>
      <c r="C5492" s="3">
        <v>8.5467625899280577</v>
      </c>
    </row>
    <row r="5493" spans="1:3">
      <c r="A5493" s="22">
        <v>2013</v>
      </c>
      <c r="B5493" s="3" t="s">
        <v>817</v>
      </c>
      <c r="C5493" s="3">
        <v>6.9377646062658762</v>
      </c>
    </row>
    <row r="5494" spans="1:3">
      <c r="A5494" s="22">
        <v>2013</v>
      </c>
      <c r="B5494" s="3" t="s">
        <v>818</v>
      </c>
      <c r="C5494" s="3">
        <v>11.402088772845953</v>
      </c>
    </row>
    <row r="5495" spans="1:3">
      <c r="A5495" s="22">
        <v>2013</v>
      </c>
      <c r="B5495" s="3" t="s">
        <v>819</v>
      </c>
      <c r="C5495" s="3">
        <v>8.4574366331898609</v>
      </c>
    </row>
    <row r="5496" spans="1:3">
      <c r="A5496" s="22">
        <v>2013</v>
      </c>
      <c r="B5496" s="3" t="s">
        <v>820</v>
      </c>
      <c r="C5496" s="3">
        <v>7.5909901873327383</v>
      </c>
    </row>
    <row r="5497" spans="1:3">
      <c r="A5497" s="22">
        <v>2013</v>
      </c>
      <c r="B5497" s="3" t="s">
        <v>821</v>
      </c>
      <c r="C5497" s="3">
        <v>10.122141842139259</v>
      </c>
    </row>
    <row r="5498" spans="1:3">
      <c r="A5498" s="22">
        <v>2013</v>
      </c>
      <c r="B5498" s="3" t="s">
        <v>822</v>
      </c>
      <c r="C5498" s="3">
        <v>13.477274148171304</v>
      </c>
    </row>
    <row r="5499" spans="1:3">
      <c r="A5499" s="22">
        <v>2013</v>
      </c>
      <c r="B5499" s="3" t="s">
        <v>823</v>
      </c>
      <c r="C5499" s="3">
        <v>9.9655222921125226</v>
      </c>
    </row>
    <row r="5500" spans="1:3">
      <c r="A5500" s="22">
        <v>2013</v>
      </c>
      <c r="B5500" s="3" t="s">
        <v>824</v>
      </c>
      <c r="C5500" s="3">
        <v>8.5477985457465309</v>
      </c>
    </row>
    <row r="5501" spans="1:3">
      <c r="A5501" s="22">
        <v>2013</v>
      </c>
      <c r="B5501" s="3" t="s">
        <v>825</v>
      </c>
      <c r="C5501" s="3">
        <v>13.035179687993432</v>
      </c>
    </row>
    <row r="5502" spans="1:3">
      <c r="A5502" s="22">
        <v>2013</v>
      </c>
      <c r="B5502" s="3" t="s">
        <v>826</v>
      </c>
      <c r="C5502" s="3">
        <v>8.8575706531910914</v>
      </c>
    </row>
    <row r="5503" spans="1:3">
      <c r="A5503" s="22">
        <v>2013</v>
      </c>
      <c r="B5503" s="3" t="s">
        <v>827</v>
      </c>
      <c r="C5503" s="3">
        <v>11.762481089258699</v>
      </c>
    </row>
    <row r="5504" spans="1:3">
      <c r="A5504" s="22">
        <v>2013</v>
      </c>
      <c r="B5504" s="3" t="s">
        <v>828</v>
      </c>
      <c r="C5504" s="3">
        <v>10.956912878787879</v>
      </c>
    </row>
    <row r="5505" spans="1:3">
      <c r="A5505" s="22">
        <v>2013</v>
      </c>
      <c r="B5505" s="3" t="s">
        <v>829</v>
      </c>
      <c r="C5505" s="3">
        <v>8.3992673992673996</v>
      </c>
    </row>
    <row r="5506" spans="1:3">
      <c r="A5506" s="22">
        <v>2013</v>
      </c>
      <c r="B5506" s="3" t="s">
        <v>830</v>
      </c>
      <c r="C5506" s="3">
        <v>6.7997881355932206</v>
      </c>
    </row>
    <row r="5507" spans="1:3">
      <c r="A5507" s="22">
        <v>2013</v>
      </c>
      <c r="B5507" s="3" t="s">
        <v>1112</v>
      </c>
      <c r="C5507" s="3">
        <v>5.7793345008756569</v>
      </c>
    </row>
    <row r="5508" spans="1:3">
      <c r="A5508" s="22">
        <v>2013</v>
      </c>
      <c r="B5508" s="3" t="s">
        <v>831</v>
      </c>
      <c r="C5508" s="3">
        <v>11.104527875548603</v>
      </c>
    </row>
    <row r="5509" spans="1:3">
      <c r="A5509" s="22">
        <v>2013</v>
      </c>
      <c r="B5509" s="3" t="s">
        <v>832</v>
      </c>
      <c r="C5509" s="3">
        <v>8.715875370919882</v>
      </c>
    </row>
    <row r="5510" spans="1:3">
      <c r="A5510" s="22">
        <v>2013</v>
      </c>
      <c r="B5510" s="3" t="s">
        <v>833</v>
      </c>
      <c r="C5510" s="3">
        <v>15.697610294117647</v>
      </c>
    </row>
    <row r="5511" spans="1:3">
      <c r="A5511" s="22">
        <v>2013</v>
      </c>
      <c r="B5511" s="3" t="s">
        <v>834</v>
      </c>
      <c r="C5511" s="3">
        <v>7.8867872807017543</v>
      </c>
    </row>
    <row r="5512" spans="1:3">
      <c r="A5512" s="22">
        <v>2013</v>
      </c>
      <c r="B5512" s="3" t="s">
        <v>835</v>
      </c>
      <c r="C5512" s="3">
        <v>5.8627514600908501</v>
      </c>
    </row>
    <row r="5513" spans="1:3">
      <c r="A5513" s="22">
        <v>2013</v>
      </c>
      <c r="B5513" s="3" t="s">
        <v>836</v>
      </c>
      <c r="C5513" s="3">
        <v>6.7544709388971684</v>
      </c>
    </row>
    <row r="5514" spans="1:3">
      <c r="A5514" s="22">
        <v>2013</v>
      </c>
      <c r="B5514" s="3" t="s">
        <v>837</v>
      </c>
      <c r="C5514" s="3">
        <v>4.7567040468064361</v>
      </c>
    </row>
    <row r="5515" spans="1:3">
      <c r="A5515" s="22">
        <v>2013</v>
      </c>
      <c r="B5515" s="3" t="s">
        <v>838</v>
      </c>
      <c r="C5515" s="3">
        <v>5.650487450736362</v>
      </c>
    </row>
    <row r="5516" spans="1:3">
      <c r="A5516" s="22">
        <v>2013</v>
      </c>
      <c r="B5516" s="3" t="s">
        <v>839</v>
      </c>
      <c r="C5516" s="3">
        <v>6.1405316037135957</v>
      </c>
    </row>
    <row r="5517" spans="1:3">
      <c r="A5517" s="22">
        <v>2013</v>
      </c>
      <c r="B5517" s="3" t="s">
        <v>840</v>
      </c>
      <c r="C5517" s="3">
        <v>11.776102966480831</v>
      </c>
    </row>
    <row r="5518" spans="1:3">
      <c r="A5518" s="22">
        <v>2013</v>
      </c>
      <c r="B5518" s="3" t="s">
        <v>844</v>
      </c>
      <c r="C5518" s="3">
        <v>10.506611570247934</v>
      </c>
    </row>
    <row r="5519" spans="1:3">
      <c r="A5519" s="22">
        <v>2013</v>
      </c>
      <c r="B5519" s="3" t="s">
        <v>846</v>
      </c>
      <c r="C5519" s="3">
        <v>6.6245733788395906</v>
      </c>
    </row>
    <row r="5520" spans="1:3">
      <c r="A5520" s="22">
        <v>2013</v>
      </c>
      <c r="B5520" s="3" t="s">
        <v>847</v>
      </c>
      <c r="C5520" s="3">
        <v>8.1031096563011449</v>
      </c>
    </row>
    <row r="5521" spans="1:3">
      <c r="A5521" s="22">
        <v>2013</v>
      </c>
      <c r="B5521" s="3" t="s">
        <v>848</v>
      </c>
      <c r="C5521" s="3">
        <v>8.6401463811330981</v>
      </c>
    </row>
    <row r="5522" spans="1:3">
      <c r="A5522" s="22">
        <v>2013</v>
      </c>
      <c r="B5522" s="3" t="s">
        <v>849</v>
      </c>
      <c r="C5522" s="3">
        <v>7.9131652661064429</v>
      </c>
    </row>
    <row r="5523" spans="1:3">
      <c r="A5523" s="22">
        <v>2013</v>
      </c>
      <c r="B5523" s="3" t="s">
        <v>851</v>
      </c>
      <c r="C5523" s="3">
        <v>10.953065245103719</v>
      </c>
    </row>
    <row r="5524" spans="1:3">
      <c r="A5524" s="22">
        <v>2013</v>
      </c>
      <c r="B5524" s="3" t="s">
        <v>852</v>
      </c>
      <c r="C5524" s="3">
        <v>8.0091743119266052</v>
      </c>
    </row>
    <row r="5525" spans="1:3">
      <c r="A5525" s="22">
        <v>2013</v>
      </c>
      <c r="B5525" s="3" t="s">
        <v>853</v>
      </c>
      <c r="C5525" s="3">
        <v>12.728374425407438</v>
      </c>
    </row>
    <row r="5526" spans="1:3">
      <c r="A5526" s="22">
        <v>2013</v>
      </c>
      <c r="B5526" s="3" t="s">
        <v>855</v>
      </c>
      <c r="C5526" s="3">
        <v>10.401252408477841</v>
      </c>
    </row>
    <row r="5527" spans="1:3">
      <c r="A5527" s="22">
        <v>2013</v>
      </c>
      <c r="B5527" s="3" t="s">
        <v>857</v>
      </c>
      <c r="C5527" s="3">
        <v>9.1750972762645908</v>
      </c>
    </row>
    <row r="5528" spans="1:3">
      <c r="A5528" s="22">
        <v>2013</v>
      </c>
      <c r="B5528" s="3" t="s">
        <v>858</v>
      </c>
      <c r="C5528" s="3">
        <v>8.2629495216100288</v>
      </c>
    </row>
    <row r="5529" spans="1:3">
      <c r="A5529" s="22">
        <v>2013</v>
      </c>
      <c r="B5529" s="3" t="s">
        <v>859</v>
      </c>
      <c r="C5529" s="3">
        <v>6.1455938697318011</v>
      </c>
    </row>
    <row r="5530" spans="1:3">
      <c r="A5530" s="22">
        <v>2013</v>
      </c>
      <c r="B5530" s="3" t="s">
        <v>860</v>
      </c>
      <c r="C5530" s="3">
        <v>11.859310058187864</v>
      </c>
    </row>
    <row r="5531" spans="1:3">
      <c r="A5531" s="22">
        <v>2013</v>
      </c>
      <c r="B5531" s="3" t="s">
        <v>861</v>
      </c>
      <c r="C5531" s="3">
        <v>5.023012552301255</v>
      </c>
    </row>
    <row r="5532" spans="1:3">
      <c r="A5532" s="22">
        <v>2013</v>
      </c>
      <c r="B5532" s="3" t="s">
        <v>862</v>
      </c>
      <c r="C5532" s="3">
        <v>7.8156424581005588</v>
      </c>
    </row>
    <row r="5533" spans="1:3">
      <c r="A5533" s="22">
        <v>2013</v>
      </c>
      <c r="B5533" s="3" t="s">
        <v>863</v>
      </c>
      <c r="C5533" s="3">
        <v>7.2954649564819061</v>
      </c>
    </row>
    <row r="5534" spans="1:3">
      <c r="A5534" s="22">
        <v>2013</v>
      </c>
      <c r="B5534" s="3" t="s">
        <v>864</v>
      </c>
      <c r="C5534" s="3">
        <v>10.961446375860938</v>
      </c>
    </row>
    <row r="5535" spans="1:3">
      <c r="A5535" s="22">
        <v>2013</v>
      </c>
      <c r="B5535" s="3" t="s">
        <v>866</v>
      </c>
      <c r="C5535" s="3">
        <v>7.5244854506742369</v>
      </c>
    </row>
    <row r="5536" spans="1:3">
      <c r="A5536" s="22">
        <v>2013</v>
      </c>
      <c r="B5536" s="3" t="s">
        <v>868</v>
      </c>
      <c r="C5536" s="3">
        <v>12.546423864861627</v>
      </c>
    </row>
    <row r="5537" spans="1:3">
      <c r="A5537" s="22">
        <v>2013</v>
      </c>
      <c r="B5537" s="3" t="s">
        <v>869</v>
      </c>
      <c r="C5537" s="3">
        <v>6.0348837209302326</v>
      </c>
    </row>
    <row r="5538" spans="1:3">
      <c r="A5538" s="22">
        <v>2013</v>
      </c>
      <c r="B5538" s="3" t="s">
        <v>871</v>
      </c>
      <c r="C5538" s="3">
        <v>11.926097768073751</v>
      </c>
    </row>
    <row r="5539" spans="1:3">
      <c r="A5539" s="22">
        <v>2013</v>
      </c>
      <c r="B5539" s="3" t="s">
        <v>872</v>
      </c>
      <c r="C5539" s="3">
        <v>10.244444444444444</v>
      </c>
    </row>
    <row r="5540" spans="1:3">
      <c r="A5540" s="22">
        <v>2013</v>
      </c>
      <c r="B5540" s="3" t="s">
        <v>874</v>
      </c>
      <c r="C5540" s="3">
        <v>14.885320610958807</v>
      </c>
    </row>
    <row r="5541" spans="1:3">
      <c r="A5541" s="22">
        <v>2013</v>
      </c>
      <c r="B5541" s="3" t="s">
        <v>875</v>
      </c>
      <c r="C5541" s="3">
        <v>10.855948732237392</v>
      </c>
    </row>
    <row r="5542" spans="1:3">
      <c r="A5542" s="22">
        <v>2013</v>
      </c>
      <c r="B5542" s="3" t="s">
        <v>876</v>
      </c>
      <c r="C5542" s="3">
        <v>13.574044157242865</v>
      </c>
    </row>
    <row r="5543" spans="1:3">
      <c r="A5543" s="22">
        <v>2013</v>
      </c>
      <c r="B5543" s="3" t="s">
        <v>877</v>
      </c>
      <c r="C5543" s="3">
        <v>6.4325842696629216</v>
      </c>
    </row>
    <row r="5544" spans="1:3">
      <c r="A5544" s="22">
        <v>2013</v>
      </c>
      <c r="B5544" s="3" t="s">
        <v>878</v>
      </c>
      <c r="C5544" s="3">
        <v>10.507060333761233</v>
      </c>
    </row>
    <row r="5545" spans="1:3">
      <c r="A5545" s="22">
        <v>2013</v>
      </c>
      <c r="B5545" s="3" t="s">
        <v>879</v>
      </c>
      <c r="C5545" s="3">
        <v>11.010095344924284</v>
      </c>
    </row>
    <row r="5546" spans="1:3">
      <c r="A5546" s="22">
        <v>2013</v>
      </c>
      <c r="B5546" s="3" t="s">
        <v>880</v>
      </c>
      <c r="C5546" s="3">
        <v>11.89490245437382</v>
      </c>
    </row>
    <row r="5547" spans="1:3">
      <c r="A5547" s="22">
        <v>2013</v>
      </c>
      <c r="B5547" s="3" t="s">
        <v>881</v>
      </c>
      <c r="C5547" s="3">
        <v>4.8051801801801801</v>
      </c>
    </row>
    <row r="5548" spans="1:3">
      <c r="A5548" s="22">
        <v>2013</v>
      </c>
      <c r="B5548" s="3" t="s">
        <v>882</v>
      </c>
      <c r="C5548" s="3">
        <v>10.150584795321638</v>
      </c>
    </row>
    <row r="5549" spans="1:3">
      <c r="A5549" s="22">
        <v>2013</v>
      </c>
      <c r="B5549" s="3" t="s">
        <v>883</v>
      </c>
      <c r="C5549" s="3">
        <v>17.304482773910344</v>
      </c>
    </row>
    <row r="5550" spans="1:3">
      <c r="A5550" s="22">
        <v>2013</v>
      </c>
      <c r="B5550" s="3" t="s">
        <v>885</v>
      </c>
      <c r="C5550" s="3">
        <v>12.68098112630855</v>
      </c>
    </row>
    <row r="5551" spans="1:3">
      <c r="A5551" s="22">
        <v>2013</v>
      </c>
      <c r="B5551" s="3" t="s">
        <v>886</v>
      </c>
      <c r="C5551" s="3">
        <v>11.477003066257833</v>
      </c>
    </row>
    <row r="5552" spans="1:3">
      <c r="A5552" s="22">
        <v>2013</v>
      </c>
      <c r="B5552" s="3" t="s">
        <v>888</v>
      </c>
      <c r="C5552" s="3">
        <v>5.895833333333333</v>
      </c>
    </row>
    <row r="5553" spans="1:3">
      <c r="A5553" s="22">
        <v>2013</v>
      </c>
      <c r="B5553" s="3" t="s">
        <v>889</v>
      </c>
      <c r="C5553" s="3">
        <v>10.876930501930502</v>
      </c>
    </row>
    <row r="5554" spans="1:3">
      <c r="A5554" s="22">
        <v>2013</v>
      </c>
      <c r="B5554" s="3" t="s">
        <v>890</v>
      </c>
      <c r="C5554" s="3">
        <v>11.388823942015431</v>
      </c>
    </row>
    <row r="5555" spans="1:3">
      <c r="A5555" s="22">
        <v>2013</v>
      </c>
      <c r="B5555" s="3" t="s">
        <v>891</v>
      </c>
      <c r="C5555" s="3">
        <v>10.890374331550802</v>
      </c>
    </row>
    <row r="5556" spans="1:3">
      <c r="A5556" s="22">
        <v>2013</v>
      </c>
      <c r="B5556" s="3" t="s">
        <v>892</v>
      </c>
      <c r="C5556" s="3">
        <v>11.944035346097202</v>
      </c>
    </row>
    <row r="5557" spans="1:3">
      <c r="A5557" s="22">
        <v>2013</v>
      </c>
      <c r="B5557" s="3" t="s">
        <v>893</v>
      </c>
      <c r="C5557" s="3">
        <v>9.9387096774193555</v>
      </c>
    </row>
    <row r="5558" spans="1:3">
      <c r="A5558" s="22">
        <v>2013</v>
      </c>
      <c r="B5558" s="3" t="s">
        <v>894</v>
      </c>
      <c r="C5558" s="3">
        <v>10.32969507969508</v>
      </c>
    </row>
    <row r="5559" spans="1:3">
      <c r="A5559" s="22">
        <v>2013</v>
      </c>
      <c r="B5559" s="3" t="s">
        <v>895</v>
      </c>
      <c r="C5559" s="3">
        <v>10.228001733853489</v>
      </c>
    </row>
    <row r="5560" spans="1:3">
      <c r="A5560" s="22">
        <v>2013</v>
      </c>
      <c r="B5560" s="3" t="s">
        <v>896</v>
      </c>
      <c r="C5560" s="3">
        <v>9.3804511278195495</v>
      </c>
    </row>
    <row r="5561" spans="1:3">
      <c r="A5561" s="22">
        <v>2013</v>
      </c>
      <c r="B5561" s="3" t="s">
        <v>897</v>
      </c>
      <c r="C5561" s="3">
        <v>7.4472972972972977</v>
      </c>
    </row>
    <row r="5562" spans="1:3">
      <c r="A5562" s="22">
        <v>2013</v>
      </c>
      <c r="B5562" s="3" t="s">
        <v>899</v>
      </c>
      <c r="C5562" s="3">
        <v>8.8659793814432994</v>
      </c>
    </row>
    <row r="5563" spans="1:3">
      <c r="A5563" s="22">
        <v>2013</v>
      </c>
      <c r="B5563" s="3" t="s">
        <v>1082</v>
      </c>
      <c r="C5563" s="3">
        <v>8.3654390934844187</v>
      </c>
    </row>
    <row r="5564" spans="1:3">
      <c r="A5564" s="22">
        <v>2013</v>
      </c>
      <c r="B5564" s="3" t="s">
        <v>900</v>
      </c>
      <c r="C5564" s="3">
        <v>8.2127139364303172</v>
      </c>
    </row>
    <row r="5565" spans="1:3">
      <c r="A5565" s="22">
        <v>2013</v>
      </c>
      <c r="B5565" s="3" t="s">
        <v>901</v>
      </c>
      <c r="C5565" s="3">
        <v>10.888681010289991</v>
      </c>
    </row>
    <row r="5566" spans="1:3">
      <c r="A5566" s="22">
        <v>2013</v>
      </c>
      <c r="B5566" s="3" t="s">
        <v>1113</v>
      </c>
      <c r="C5566" s="3">
        <v>9.6539440203562332</v>
      </c>
    </row>
    <row r="5567" spans="1:3">
      <c r="A5567" s="22">
        <v>2013</v>
      </c>
      <c r="B5567" s="3" t="s">
        <v>1114</v>
      </c>
      <c r="C5567" s="3">
        <v>10.074923547400612</v>
      </c>
    </row>
    <row r="5568" spans="1:3">
      <c r="A5568" s="22">
        <v>2013</v>
      </c>
      <c r="B5568" s="3" t="s">
        <v>1053</v>
      </c>
      <c r="C5568" s="3">
        <v>6.5978260869565215</v>
      </c>
    </row>
    <row r="5569" spans="1:3">
      <c r="A5569" s="22">
        <v>2013</v>
      </c>
      <c r="B5569" s="3" t="s">
        <v>902</v>
      </c>
      <c r="C5569" s="3">
        <v>11.183203732503888</v>
      </c>
    </row>
    <row r="5570" spans="1:3">
      <c r="A5570" s="22">
        <v>2013</v>
      </c>
      <c r="B5570" s="3" t="s">
        <v>903</v>
      </c>
      <c r="C5570" s="3">
        <v>10.307093963907903</v>
      </c>
    </row>
    <row r="5571" spans="1:3">
      <c r="A5571" s="22">
        <v>2013</v>
      </c>
      <c r="B5571" s="3" t="s">
        <v>904</v>
      </c>
      <c r="C5571" s="3">
        <v>13.220867756658386</v>
      </c>
    </row>
    <row r="5572" spans="1:3">
      <c r="A5572" s="22">
        <v>2013</v>
      </c>
      <c r="B5572" s="3" t="s">
        <v>905</v>
      </c>
      <c r="C5572" s="3">
        <v>8.597235023041474</v>
      </c>
    </row>
    <row r="5573" spans="1:3">
      <c r="A5573" s="22">
        <v>2013</v>
      </c>
      <c r="B5573" s="3" t="s">
        <v>906</v>
      </c>
      <c r="C5573" s="3">
        <v>10.812090313182811</v>
      </c>
    </row>
    <row r="5574" spans="1:3">
      <c r="A5574" s="22">
        <v>2013</v>
      </c>
      <c r="B5574" s="3" t="s">
        <v>907</v>
      </c>
      <c r="C5574" s="3">
        <v>10.267801857585139</v>
      </c>
    </row>
    <row r="5575" spans="1:3">
      <c r="A5575" s="22">
        <v>2013</v>
      </c>
      <c r="B5575" s="3" t="s">
        <v>908</v>
      </c>
      <c r="C5575" s="3">
        <v>10.604878048780488</v>
      </c>
    </row>
    <row r="5576" spans="1:3">
      <c r="A5576" s="22">
        <v>2013</v>
      </c>
      <c r="B5576" s="3" t="s">
        <v>909</v>
      </c>
      <c r="C5576" s="3">
        <v>7.4004944375772554</v>
      </c>
    </row>
    <row r="5577" spans="1:3">
      <c r="A5577" s="22">
        <v>2013</v>
      </c>
      <c r="B5577" s="3" t="s">
        <v>1055</v>
      </c>
      <c r="C5577" s="3">
        <v>9.1076923076923073</v>
      </c>
    </row>
    <row r="5578" spans="1:3">
      <c r="A5578" s="22">
        <v>2013</v>
      </c>
      <c r="B5578" s="3" t="s">
        <v>911</v>
      </c>
      <c r="C5578" s="3">
        <v>11.527674360883594</v>
      </c>
    </row>
    <row r="5579" spans="1:3">
      <c r="A5579" s="22">
        <v>2013</v>
      </c>
      <c r="B5579" s="3" t="s">
        <v>912</v>
      </c>
      <c r="C5579" s="3">
        <v>4.8997194950911638</v>
      </c>
    </row>
    <row r="5580" spans="1:3">
      <c r="A5580" s="22">
        <v>2013</v>
      </c>
      <c r="B5580" s="3" t="s">
        <v>915</v>
      </c>
      <c r="C5580" s="3">
        <v>16.63017479300828</v>
      </c>
    </row>
    <row r="5581" spans="1:3">
      <c r="A5581" s="22">
        <v>2013</v>
      </c>
      <c r="B5581" s="3" t="s">
        <v>916</v>
      </c>
      <c r="C5581" s="3">
        <v>12.451612903225806</v>
      </c>
    </row>
    <row r="5582" spans="1:3">
      <c r="A5582" s="22">
        <v>2013</v>
      </c>
      <c r="B5582" s="3" t="s">
        <v>917</v>
      </c>
      <c r="C5582" s="3">
        <v>15.011041009463723</v>
      </c>
    </row>
    <row r="5583" spans="1:3">
      <c r="A5583" s="22">
        <v>2013</v>
      </c>
      <c r="B5583" s="3" t="s">
        <v>918</v>
      </c>
      <c r="C5583" s="3">
        <v>14.850931677018634</v>
      </c>
    </row>
    <row r="5584" spans="1:3">
      <c r="A5584" s="22">
        <v>2013</v>
      </c>
      <c r="B5584" s="3" t="s">
        <v>919</v>
      </c>
      <c r="C5584" s="3">
        <v>12.722371967654986</v>
      </c>
    </row>
    <row r="5585" spans="1:3">
      <c r="A5585" s="22">
        <v>2013</v>
      </c>
      <c r="B5585" s="3" t="s">
        <v>921</v>
      </c>
      <c r="C5585" s="3">
        <v>22.233964248159833</v>
      </c>
    </row>
    <row r="5586" spans="1:3">
      <c r="A5586" s="22">
        <v>2013</v>
      </c>
      <c r="B5586" s="3" t="s">
        <v>922</v>
      </c>
      <c r="C5586" s="3">
        <v>15.251377065598398</v>
      </c>
    </row>
    <row r="5587" spans="1:3">
      <c r="A5587" s="22">
        <v>2013</v>
      </c>
      <c r="B5587" s="3" t="s">
        <v>923</v>
      </c>
      <c r="C5587" s="3">
        <v>15.981132075471699</v>
      </c>
    </row>
    <row r="5588" spans="1:3">
      <c r="A5588" s="22">
        <v>2013</v>
      </c>
      <c r="B5588" s="3" t="s">
        <v>924</v>
      </c>
      <c r="C5588" s="3">
        <v>17.551246537396121</v>
      </c>
    </row>
    <row r="5589" spans="1:3">
      <c r="A5589" s="22">
        <v>2013</v>
      </c>
      <c r="B5589" s="3" t="s">
        <v>1084</v>
      </c>
      <c r="C5589" s="3">
        <v>15.690821256038648</v>
      </c>
    </row>
    <row r="5590" spans="1:3">
      <c r="A5590" s="22">
        <v>2013</v>
      </c>
      <c r="B5590" s="3" t="s">
        <v>926</v>
      </c>
      <c r="C5590" s="3">
        <v>15.136186770428015</v>
      </c>
    </row>
    <row r="5591" spans="1:3">
      <c r="A5591" s="22">
        <v>2013</v>
      </c>
      <c r="B5591" s="3" t="s">
        <v>927</v>
      </c>
      <c r="C5591" s="3">
        <v>14.849056603773585</v>
      </c>
    </row>
    <row r="5592" spans="1:3">
      <c r="A5592" s="22">
        <v>2013</v>
      </c>
      <c r="B5592" s="3" t="s">
        <v>928</v>
      </c>
      <c r="C5592" s="3">
        <v>12.488372093023257</v>
      </c>
    </row>
    <row r="5593" spans="1:3">
      <c r="A5593" s="22">
        <v>2013</v>
      </c>
      <c r="B5593" s="3" t="s">
        <v>929</v>
      </c>
      <c r="C5593" s="3">
        <v>14.866920152091256</v>
      </c>
    </row>
    <row r="5594" spans="1:3">
      <c r="A5594" s="22">
        <v>2013</v>
      </c>
      <c r="B5594" s="3" t="s">
        <v>1115</v>
      </c>
      <c r="C5594" s="3">
        <v>17.095890410958905</v>
      </c>
    </row>
    <row r="5595" spans="1:3">
      <c r="A5595" s="22">
        <v>2013</v>
      </c>
      <c r="B5595" s="3" t="s">
        <v>930</v>
      </c>
      <c r="C5595" s="3">
        <v>13.864247311827956</v>
      </c>
    </row>
    <row r="5596" spans="1:3">
      <c r="A5596" s="22">
        <v>2013</v>
      </c>
      <c r="B5596" s="3" t="s">
        <v>931</v>
      </c>
      <c r="C5596" s="3">
        <v>13.530734632683659</v>
      </c>
    </row>
    <row r="5597" spans="1:3">
      <c r="A5597" s="22">
        <v>2013</v>
      </c>
      <c r="B5597" s="3" t="s">
        <v>932</v>
      </c>
      <c r="C5597" s="3">
        <v>14.937020589422689</v>
      </c>
    </row>
    <row r="5598" spans="1:3">
      <c r="A5598" s="22">
        <v>2013</v>
      </c>
      <c r="B5598" s="3" t="s">
        <v>933</v>
      </c>
      <c r="C5598" s="3">
        <v>12.018445322793148</v>
      </c>
    </row>
    <row r="5599" spans="1:3">
      <c r="A5599" s="22">
        <v>2013</v>
      </c>
      <c r="B5599" s="3" t="s">
        <v>934</v>
      </c>
      <c r="C5599" s="3">
        <v>16.907139023081051</v>
      </c>
    </row>
    <row r="5600" spans="1:3">
      <c r="A5600" s="22">
        <v>2013</v>
      </c>
      <c r="B5600" s="3" t="s">
        <v>935</v>
      </c>
      <c r="C5600" s="3">
        <v>12.433664259927799</v>
      </c>
    </row>
    <row r="5601" spans="1:3">
      <c r="A5601" s="22">
        <v>2013</v>
      </c>
      <c r="B5601" s="3" t="s">
        <v>936</v>
      </c>
      <c r="C5601" s="3">
        <v>15.554502369668246</v>
      </c>
    </row>
    <row r="5602" spans="1:3">
      <c r="A5602" s="22">
        <v>2013</v>
      </c>
      <c r="B5602" s="3" t="s">
        <v>1085</v>
      </c>
      <c r="C5602" s="3">
        <v>9.9192307692307686</v>
      </c>
    </row>
    <row r="5603" spans="1:3">
      <c r="A5603" s="22">
        <v>2013</v>
      </c>
      <c r="B5603" s="3" t="s">
        <v>937</v>
      </c>
      <c r="C5603" s="3">
        <v>7.9628571428571426</v>
      </c>
    </row>
    <row r="5604" spans="1:3">
      <c r="A5604" s="22">
        <v>2013</v>
      </c>
      <c r="B5604" s="3" t="s">
        <v>938</v>
      </c>
      <c r="C5604" s="3">
        <v>14.940650406504066</v>
      </c>
    </row>
    <row r="5605" spans="1:3">
      <c r="A5605" s="22">
        <v>2013</v>
      </c>
      <c r="B5605" s="3" t="s">
        <v>939</v>
      </c>
      <c r="C5605" s="3">
        <v>7.3569230769230769</v>
      </c>
    </row>
    <row r="5606" spans="1:3">
      <c r="A5606" s="22">
        <v>2013</v>
      </c>
      <c r="B5606" s="3" t="s">
        <v>940</v>
      </c>
      <c r="C5606" s="3">
        <v>17.39614243323442</v>
      </c>
    </row>
    <row r="5607" spans="1:3">
      <c r="A5607" s="22">
        <v>2013</v>
      </c>
      <c r="B5607" s="3" t="s">
        <v>941</v>
      </c>
      <c r="C5607" s="3">
        <v>11.295909964315126</v>
      </c>
    </row>
    <row r="5608" spans="1:3">
      <c r="A5608" s="22">
        <v>2013</v>
      </c>
      <c r="B5608" s="3" t="s">
        <v>942</v>
      </c>
      <c r="C5608" s="3">
        <v>16.98642353254359</v>
      </c>
    </row>
    <row r="5609" spans="1:3">
      <c r="A5609" s="22">
        <v>2013</v>
      </c>
      <c r="B5609" s="3" t="s">
        <v>943</v>
      </c>
      <c r="C5609" s="3">
        <v>19.106073943661972</v>
      </c>
    </row>
    <row r="5610" spans="1:3">
      <c r="A5610" s="22">
        <v>2013</v>
      </c>
      <c r="B5610" s="3" t="s">
        <v>1116</v>
      </c>
      <c r="C5610" s="3">
        <v>16.661891117478511</v>
      </c>
    </row>
    <row r="5611" spans="1:3">
      <c r="A5611" s="22">
        <v>2013</v>
      </c>
      <c r="B5611" s="3" t="s">
        <v>944</v>
      </c>
      <c r="C5611" s="3">
        <v>14.36923076923077</v>
      </c>
    </row>
    <row r="5612" spans="1:3">
      <c r="A5612" s="22">
        <v>2013</v>
      </c>
      <c r="B5612" s="3" t="s">
        <v>946</v>
      </c>
      <c r="C5612" s="3">
        <v>13.739336492890995</v>
      </c>
    </row>
    <row r="5613" spans="1:3">
      <c r="A5613" s="22">
        <v>2013</v>
      </c>
      <c r="B5613" s="3" t="s">
        <v>1117</v>
      </c>
      <c r="C5613" s="3">
        <v>15.82716049382716</v>
      </c>
    </row>
    <row r="5614" spans="1:3">
      <c r="A5614" s="22">
        <v>2013</v>
      </c>
      <c r="B5614" s="3" t="s">
        <v>1118</v>
      </c>
      <c r="C5614" s="3">
        <v>14.527859237536656</v>
      </c>
    </row>
    <row r="5615" spans="1:3">
      <c r="A5615" s="22">
        <v>2013</v>
      </c>
      <c r="B5615" s="3" t="s">
        <v>1119</v>
      </c>
      <c r="C5615" s="3">
        <v>4.8787878787878789</v>
      </c>
    </row>
    <row r="5616" spans="1:3">
      <c r="A5616" s="22">
        <v>2013</v>
      </c>
      <c r="B5616" s="3" t="s">
        <v>947</v>
      </c>
      <c r="C5616" s="3">
        <v>12.818181818181818</v>
      </c>
    </row>
    <row r="5617" spans="1:3">
      <c r="A5617" s="22">
        <v>2013</v>
      </c>
      <c r="B5617" s="3" t="s">
        <v>1120</v>
      </c>
      <c r="C5617" s="3">
        <v>11.678571428571429</v>
      </c>
    </row>
    <row r="5618" spans="1:3">
      <c r="A5618" s="22">
        <v>2013</v>
      </c>
      <c r="B5618" s="3" t="s">
        <v>1121</v>
      </c>
      <c r="C5618" s="3">
        <v>10.389763779527559</v>
      </c>
    </row>
    <row r="5619" spans="1:3">
      <c r="A5619" s="22">
        <v>2013</v>
      </c>
      <c r="B5619" s="3" t="s">
        <v>1086</v>
      </c>
      <c r="C5619" s="3">
        <v>8.7744360902255636</v>
      </c>
    </row>
    <row r="5620" spans="1:3">
      <c r="A5620" s="22">
        <v>2013</v>
      </c>
      <c r="B5620" s="3" t="s">
        <v>950</v>
      </c>
      <c r="C5620" s="3">
        <v>18.791534248427887</v>
      </c>
    </row>
    <row r="5621" spans="1:3">
      <c r="A5621" s="22">
        <v>2013</v>
      </c>
      <c r="B5621" s="3" t="s">
        <v>1122</v>
      </c>
      <c r="C5621" s="3">
        <v>14.484931506849316</v>
      </c>
    </row>
    <row r="5622" spans="1:3">
      <c r="A5622" s="22">
        <v>2013</v>
      </c>
      <c r="B5622" s="3" t="s">
        <v>952</v>
      </c>
      <c r="C5622" s="3">
        <v>21.735696517412936</v>
      </c>
    </row>
    <row r="5623" spans="1:3">
      <c r="A5623" s="22">
        <v>2013</v>
      </c>
      <c r="B5623" s="3" t="s">
        <v>953</v>
      </c>
      <c r="C5623" s="3">
        <v>13.754189944134078</v>
      </c>
    </row>
    <row r="5624" spans="1:3">
      <c r="A5624" s="22">
        <v>2013</v>
      </c>
      <c r="B5624" s="3" t="s">
        <v>954</v>
      </c>
      <c r="C5624" s="3">
        <v>13.361194029850747</v>
      </c>
    </row>
    <row r="5625" spans="1:3">
      <c r="A5625" s="22">
        <v>2013</v>
      </c>
      <c r="B5625" s="3" t="s">
        <v>1087</v>
      </c>
      <c r="C5625" s="3">
        <v>19.247747747747749</v>
      </c>
    </row>
    <row r="5626" spans="1:3">
      <c r="A5626" s="22">
        <v>2013</v>
      </c>
      <c r="B5626" s="3" t="s">
        <v>955</v>
      </c>
      <c r="C5626" s="3">
        <v>17.970179738562091</v>
      </c>
    </row>
    <row r="5627" spans="1:3">
      <c r="A5627" s="22">
        <v>2013</v>
      </c>
      <c r="B5627" s="3" t="s">
        <v>957</v>
      </c>
      <c r="C5627" s="3">
        <v>13.828377869777945</v>
      </c>
    </row>
    <row r="5628" spans="1:3">
      <c r="A5628" s="22">
        <v>2013</v>
      </c>
      <c r="B5628" s="3" t="s">
        <v>1089</v>
      </c>
      <c r="C5628" s="3">
        <v>18.045180722891565</v>
      </c>
    </row>
    <row r="5629" spans="1:3">
      <c r="A5629" s="22">
        <v>2013</v>
      </c>
      <c r="B5629" s="3" t="s">
        <v>1090</v>
      </c>
      <c r="C5629" s="3">
        <v>13.482638888888889</v>
      </c>
    </row>
    <row r="5630" spans="1:3">
      <c r="A5630" s="22">
        <v>2013</v>
      </c>
      <c r="B5630" s="3" t="s">
        <v>1091</v>
      </c>
      <c r="C5630" s="3">
        <v>10.149214659685864</v>
      </c>
    </row>
    <row r="5631" spans="1:3">
      <c r="A5631" s="22">
        <v>2013</v>
      </c>
      <c r="B5631" s="3" t="s">
        <v>958</v>
      </c>
      <c r="C5631" s="3">
        <v>18.153475567790778</v>
      </c>
    </row>
    <row r="5632" spans="1:3">
      <c r="A5632" s="22">
        <v>2013</v>
      </c>
      <c r="B5632" s="3" t="s">
        <v>959</v>
      </c>
      <c r="C5632" s="3">
        <v>16.919555555555554</v>
      </c>
    </row>
    <row r="5633" spans="1:3">
      <c r="A5633" s="22">
        <v>2013</v>
      </c>
      <c r="B5633" s="3" t="s">
        <v>1092</v>
      </c>
      <c r="C5633" s="3">
        <v>13.180327868852459</v>
      </c>
    </row>
    <row r="5634" spans="1:3">
      <c r="A5634" s="22">
        <v>2013</v>
      </c>
      <c r="B5634" s="3" t="s">
        <v>1093</v>
      </c>
      <c r="C5634" s="3">
        <v>10.726775956284152</v>
      </c>
    </row>
    <row r="5635" spans="1:3">
      <c r="A5635" s="22">
        <v>2013</v>
      </c>
      <c r="B5635" s="3" t="s">
        <v>1094</v>
      </c>
      <c r="C5635" s="3">
        <v>13.961325966850829</v>
      </c>
    </row>
    <row r="5636" spans="1:3">
      <c r="A5636" s="22">
        <v>2013</v>
      </c>
      <c r="B5636" s="3" t="s">
        <v>1095</v>
      </c>
      <c r="C5636" s="3">
        <v>13.058823529411764</v>
      </c>
    </row>
    <row r="5637" spans="1:3">
      <c r="A5637" s="22">
        <v>2013</v>
      </c>
      <c r="B5637" s="3" t="s">
        <v>1056</v>
      </c>
      <c r="C5637" s="3">
        <v>15.258264462809917</v>
      </c>
    </row>
    <row r="5638" spans="1:3">
      <c r="A5638" s="22">
        <v>2013</v>
      </c>
      <c r="B5638" s="3" t="s">
        <v>960</v>
      </c>
      <c r="C5638" s="3">
        <v>17.747663551401867</v>
      </c>
    </row>
    <row r="5639" spans="1:3">
      <c r="A5639" s="22">
        <v>2013</v>
      </c>
      <c r="B5639" s="3" t="s">
        <v>961</v>
      </c>
      <c r="C5639" s="3">
        <v>13.385350318471337</v>
      </c>
    </row>
    <row r="5640" spans="1:3">
      <c r="A5640" s="22">
        <v>2013</v>
      </c>
      <c r="B5640" s="3" t="s">
        <v>962</v>
      </c>
      <c r="C5640" s="3">
        <v>24.970782280867105</v>
      </c>
    </row>
    <row r="5641" spans="1:3">
      <c r="A5641" s="22">
        <v>2013</v>
      </c>
      <c r="B5641" s="3" t="s">
        <v>963</v>
      </c>
      <c r="C5641" s="3">
        <v>7.2397660818713447</v>
      </c>
    </row>
    <row r="5642" spans="1:3">
      <c r="A5642" s="22">
        <v>2013</v>
      </c>
      <c r="B5642" s="3" t="s">
        <v>964</v>
      </c>
      <c r="C5642" s="3">
        <v>13.071005917159763</v>
      </c>
    </row>
    <row r="5643" spans="1:3">
      <c r="A5643" s="22">
        <v>2013</v>
      </c>
      <c r="B5643" s="3" t="s">
        <v>965</v>
      </c>
      <c r="C5643" s="3">
        <v>18.45647236941711</v>
      </c>
    </row>
    <row r="5644" spans="1:3">
      <c r="A5644" s="22">
        <v>2013</v>
      </c>
      <c r="B5644" s="3" t="s">
        <v>966</v>
      </c>
      <c r="C5644" s="3">
        <v>13.321678321678322</v>
      </c>
    </row>
    <row r="5645" spans="1:3">
      <c r="A5645" s="22">
        <v>2013</v>
      </c>
      <c r="B5645" s="3" t="s">
        <v>967</v>
      </c>
      <c r="C5645" s="3">
        <v>13.82827763496144</v>
      </c>
    </row>
    <row r="5646" spans="1:3">
      <c r="A5646" s="22">
        <v>2013</v>
      </c>
      <c r="B5646" s="3" t="s">
        <v>968</v>
      </c>
      <c r="C5646" s="3">
        <v>8.1815181518151814</v>
      </c>
    </row>
    <row r="5647" spans="1:3">
      <c r="A5647" s="22">
        <v>2013</v>
      </c>
      <c r="B5647" s="3" t="s">
        <v>969</v>
      </c>
      <c r="C5647" s="3">
        <v>15.344490934449093</v>
      </c>
    </row>
    <row r="5648" spans="1:3">
      <c r="A5648" s="22">
        <v>2013</v>
      </c>
      <c r="B5648" s="3" t="s">
        <v>970</v>
      </c>
      <c r="C5648" s="3">
        <v>14.343485617597294</v>
      </c>
    </row>
    <row r="5649" spans="1:3">
      <c r="A5649" s="22">
        <v>2013</v>
      </c>
      <c r="B5649" s="3" t="s">
        <v>971</v>
      </c>
      <c r="C5649" s="3">
        <v>15.259433962264151</v>
      </c>
    </row>
    <row r="5650" spans="1:3">
      <c r="A5650" s="22">
        <v>2013</v>
      </c>
      <c r="B5650" s="3" t="s">
        <v>1057</v>
      </c>
      <c r="C5650" s="3">
        <v>4.2889344262295079</v>
      </c>
    </row>
    <row r="5651" spans="1:3">
      <c r="A5651" s="22">
        <v>2013</v>
      </c>
      <c r="B5651" s="3" t="s">
        <v>973</v>
      </c>
      <c r="C5651" s="3">
        <v>15.015151515151516</v>
      </c>
    </row>
    <row r="5652" spans="1:3">
      <c r="A5652" s="22">
        <v>2013</v>
      </c>
      <c r="B5652" s="3" t="s">
        <v>974</v>
      </c>
      <c r="C5652" s="3">
        <v>13.609865470852018</v>
      </c>
    </row>
    <row r="5653" spans="1:3">
      <c r="A5653" s="22">
        <v>2013</v>
      </c>
      <c r="B5653" s="3" t="s">
        <v>975</v>
      </c>
      <c r="C5653" s="3">
        <v>11.128526645768025</v>
      </c>
    </row>
    <row r="5654" spans="1:3">
      <c r="A5654" s="22">
        <v>2013</v>
      </c>
      <c r="B5654" s="3" t="s">
        <v>976</v>
      </c>
      <c r="C5654" s="3">
        <v>13.802364864864865</v>
      </c>
    </row>
    <row r="5655" spans="1:3">
      <c r="A5655" s="22">
        <v>2013</v>
      </c>
      <c r="B5655" s="3" t="s">
        <v>977</v>
      </c>
      <c r="C5655" s="3">
        <v>16.216949152542373</v>
      </c>
    </row>
    <row r="5656" spans="1:3">
      <c r="A5656" s="22">
        <v>2013</v>
      </c>
      <c r="B5656" s="3" t="s">
        <v>978</v>
      </c>
      <c r="C5656" s="3">
        <v>16.962382445141067</v>
      </c>
    </row>
    <row r="5657" spans="1:3">
      <c r="A5657" s="22">
        <v>2013</v>
      </c>
      <c r="B5657" s="3" t="s">
        <v>979</v>
      </c>
      <c r="C5657" s="3">
        <v>15.098852603706973</v>
      </c>
    </row>
    <row r="5658" spans="1:3">
      <c r="A5658" s="22">
        <v>2013</v>
      </c>
      <c r="B5658" s="3" t="s">
        <v>980</v>
      </c>
      <c r="C5658" s="3">
        <v>15.177109440267335</v>
      </c>
    </row>
    <row r="5659" spans="1:3">
      <c r="A5659" s="22">
        <v>2013</v>
      </c>
      <c r="B5659" s="3" t="s">
        <v>1123</v>
      </c>
      <c r="C5659" s="3">
        <v>12.5</v>
      </c>
    </row>
    <row r="5660" spans="1:3">
      <c r="A5660" s="22">
        <v>2013</v>
      </c>
      <c r="B5660" s="3" t="s">
        <v>1058</v>
      </c>
      <c r="C5660" s="3">
        <v>11.333333333333334</v>
      </c>
    </row>
    <row r="5661" spans="1:3">
      <c r="A5661" s="22">
        <v>2013</v>
      </c>
      <c r="B5661" s="3" t="s">
        <v>982</v>
      </c>
      <c r="C5661" s="3">
        <v>12.152771715408118</v>
      </c>
    </row>
    <row r="5662" spans="1:3">
      <c r="A5662" s="22">
        <v>2013</v>
      </c>
      <c r="B5662" s="3" t="s">
        <v>983</v>
      </c>
      <c r="C5662" s="3">
        <v>13.063679245283019</v>
      </c>
    </row>
    <row r="5663" spans="1:3">
      <c r="A5663" s="22">
        <v>2013</v>
      </c>
      <c r="B5663" s="3" t="s">
        <v>984</v>
      </c>
      <c r="C5663" s="3">
        <v>4.7297297297297298</v>
      </c>
    </row>
    <row r="5664" spans="1:3">
      <c r="A5664" s="22">
        <v>2013</v>
      </c>
      <c r="B5664" s="3" t="s">
        <v>985</v>
      </c>
      <c r="C5664" s="3">
        <v>11.117433414043584</v>
      </c>
    </row>
    <row r="5665" spans="1:3">
      <c r="A5665" s="22">
        <v>2013</v>
      </c>
      <c r="B5665" s="3" t="s">
        <v>986</v>
      </c>
      <c r="C5665" s="3">
        <v>13.767679413305396</v>
      </c>
    </row>
    <row r="5666" spans="1:3">
      <c r="A5666" s="22">
        <v>2013</v>
      </c>
      <c r="B5666" s="3" t="s">
        <v>987</v>
      </c>
      <c r="C5666" s="3">
        <v>11.624666666666666</v>
      </c>
    </row>
    <row r="5667" spans="1:3">
      <c r="A5667" s="22">
        <v>2013</v>
      </c>
      <c r="B5667" s="3" t="s">
        <v>988</v>
      </c>
      <c r="C5667" s="3">
        <v>9.3900621118012424</v>
      </c>
    </row>
    <row r="5668" spans="1:3">
      <c r="A5668" s="22">
        <v>2013</v>
      </c>
      <c r="B5668" s="3" t="s">
        <v>989</v>
      </c>
      <c r="C5668" s="3">
        <v>18.09700176366843</v>
      </c>
    </row>
    <row r="5669" spans="1:3">
      <c r="A5669" s="22">
        <v>2013</v>
      </c>
      <c r="B5669" s="3" t="s">
        <v>990</v>
      </c>
      <c r="C5669" s="3">
        <v>9.6955503512880554</v>
      </c>
    </row>
    <row r="5670" spans="1:3">
      <c r="A5670" s="22">
        <v>2013</v>
      </c>
      <c r="B5670" s="3" t="s">
        <v>1097</v>
      </c>
      <c r="C5670" s="3">
        <v>13.06832298136646</v>
      </c>
    </row>
    <row r="5671" spans="1:3">
      <c r="A5671" s="22">
        <v>2013</v>
      </c>
      <c r="B5671" s="3" t="s">
        <v>991</v>
      </c>
      <c r="C5671" s="3">
        <v>10.429677419354839</v>
      </c>
    </row>
    <row r="5672" spans="1:3">
      <c r="A5672" s="22">
        <v>2013</v>
      </c>
      <c r="B5672" s="3" t="s">
        <v>992</v>
      </c>
      <c r="C5672" s="3">
        <v>8.9312676056338027</v>
      </c>
    </row>
    <row r="5673" spans="1:3">
      <c r="A5673" s="22">
        <v>2013</v>
      </c>
      <c r="B5673" s="3" t="s">
        <v>993</v>
      </c>
      <c r="C5673" s="3">
        <v>14.884380157266285</v>
      </c>
    </row>
    <row r="5674" spans="1:3">
      <c r="A5674" s="22">
        <v>2013</v>
      </c>
      <c r="B5674" s="3" t="s">
        <v>994</v>
      </c>
      <c r="C5674" s="3">
        <v>7.0886752136752138</v>
      </c>
    </row>
    <row r="5675" spans="1:3">
      <c r="A5675" s="22">
        <v>2013</v>
      </c>
      <c r="B5675" s="3" t="s">
        <v>995</v>
      </c>
      <c r="C5675" s="3">
        <v>11.488537952114111</v>
      </c>
    </row>
    <row r="5676" spans="1:3">
      <c r="A5676" s="22">
        <v>2013</v>
      </c>
      <c r="B5676" s="3" t="s">
        <v>996</v>
      </c>
      <c r="C5676" s="3">
        <v>16.617449664429529</v>
      </c>
    </row>
    <row r="5677" spans="1:3">
      <c r="A5677" s="22">
        <v>2013</v>
      </c>
      <c r="B5677" s="3" t="s">
        <v>1124</v>
      </c>
      <c r="C5677" s="3">
        <v>14.184615384615384</v>
      </c>
    </row>
    <row r="5678" spans="1:3">
      <c r="A5678" s="22">
        <v>2013</v>
      </c>
      <c r="B5678" s="3" t="s">
        <v>997</v>
      </c>
      <c r="C5678" s="3">
        <v>12.346330275229358</v>
      </c>
    </row>
    <row r="5679" spans="1:3">
      <c r="A5679" s="22">
        <v>2013</v>
      </c>
      <c r="B5679" s="3" t="s">
        <v>998</v>
      </c>
      <c r="C5679" s="3">
        <v>9.9361702127659566</v>
      </c>
    </row>
    <row r="5680" spans="1:3">
      <c r="A5680" s="22">
        <v>2013</v>
      </c>
      <c r="B5680" s="3" t="s">
        <v>999</v>
      </c>
      <c r="C5680" s="3">
        <v>12.461538461538462</v>
      </c>
    </row>
    <row r="5681" spans="1:3">
      <c r="A5681" s="22">
        <v>2013</v>
      </c>
      <c r="B5681" s="3" t="s">
        <v>1000</v>
      </c>
      <c r="C5681" s="3">
        <v>13.605594405594406</v>
      </c>
    </row>
    <row r="5682" spans="1:3">
      <c r="A5682" s="22">
        <v>2013</v>
      </c>
      <c r="B5682" s="3" t="s">
        <v>1001</v>
      </c>
      <c r="C5682" s="3">
        <v>10.285714285714286</v>
      </c>
    </row>
    <row r="5683" spans="1:3">
      <c r="A5683" s="22">
        <v>2013</v>
      </c>
      <c r="B5683" s="3" t="s">
        <v>1003</v>
      </c>
      <c r="C5683" s="3">
        <v>11.697154471544716</v>
      </c>
    </row>
    <row r="5684" spans="1:3">
      <c r="A5684" s="22">
        <v>2013</v>
      </c>
      <c r="B5684" s="3" t="s">
        <v>1004</v>
      </c>
      <c r="C5684" s="3">
        <v>16.348103003349255</v>
      </c>
    </row>
    <row r="5685" spans="1:3">
      <c r="A5685" s="22">
        <v>2013</v>
      </c>
      <c r="B5685" s="3" t="s">
        <v>1005</v>
      </c>
      <c r="C5685" s="3">
        <v>16.597873141351403</v>
      </c>
    </row>
    <row r="5686" spans="1:3">
      <c r="A5686" s="22">
        <v>2013</v>
      </c>
      <c r="B5686" s="3" t="s">
        <v>1006</v>
      </c>
      <c r="C5686" s="3">
        <v>17.188961762158147</v>
      </c>
    </row>
    <row r="5687" spans="1:3">
      <c r="A5687" s="22">
        <v>2013</v>
      </c>
      <c r="B5687" s="3" t="s">
        <v>1007</v>
      </c>
      <c r="C5687" s="3">
        <v>6.8531468531468533</v>
      </c>
    </row>
    <row r="5688" spans="1:3">
      <c r="A5688" s="22">
        <v>2013</v>
      </c>
      <c r="B5688" s="3" t="s">
        <v>1008</v>
      </c>
      <c r="C5688" s="3">
        <v>14.015929203539823</v>
      </c>
    </row>
    <row r="5689" spans="1:3">
      <c r="A5689" s="22">
        <v>2013</v>
      </c>
      <c r="B5689" s="3" t="s">
        <v>1009</v>
      </c>
      <c r="C5689" s="3">
        <v>11.769946808510639</v>
      </c>
    </row>
    <row r="5690" spans="1:3">
      <c r="A5690" s="22">
        <v>2013</v>
      </c>
      <c r="B5690" s="3" t="s">
        <v>1010</v>
      </c>
      <c r="C5690" s="3">
        <v>8.3033854166666661</v>
      </c>
    </row>
    <row r="5691" spans="1:3">
      <c r="A5691" s="22">
        <v>2013</v>
      </c>
      <c r="B5691" s="3" t="s">
        <v>1011</v>
      </c>
      <c r="C5691" s="3">
        <v>17.174806201550389</v>
      </c>
    </row>
    <row r="5692" spans="1:3">
      <c r="A5692" s="22">
        <v>2013</v>
      </c>
      <c r="B5692" s="3" t="s">
        <v>1125</v>
      </c>
      <c r="C5692" s="3">
        <v>15.196078431372548</v>
      </c>
    </row>
    <row r="5693" spans="1:3">
      <c r="A5693" s="22">
        <v>2013</v>
      </c>
      <c r="B5693" s="3" t="s">
        <v>1016</v>
      </c>
      <c r="C5693" s="3">
        <v>21.569016266460107</v>
      </c>
    </row>
    <row r="5694" spans="1:3">
      <c r="A5694" s="22">
        <v>2013</v>
      </c>
      <c r="B5694" s="3" t="s">
        <v>1017</v>
      </c>
      <c r="C5694" s="3">
        <v>21.632000000000001</v>
      </c>
    </row>
    <row r="5695" spans="1:3">
      <c r="A5695" s="22">
        <v>2013</v>
      </c>
      <c r="B5695" s="3" t="s">
        <v>1018</v>
      </c>
      <c r="C5695" s="3">
        <v>17.565488565488565</v>
      </c>
    </row>
    <row r="5696" spans="1:3">
      <c r="A5696" s="22">
        <v>2013</v>
      </c>
      <c r="B5696" s="3" t="s">
        <v>1019</v>
      </c>
      <c r="C5696" s="3">
        <v>17.574675324675326</v>
      </c>
    </row>
    <row r="5697" spans="1:3">
      <c r="A5697" s="22">
        <v>2013</v>
      </c>
      <c r="B5697" s="3" t="s">
        <v>1020</v>
      </c>
      <c r="C5697" s="3">
        <v>16.017857142857142</v>
      </c>
    </row>
    <row r="5698" spans="1:3">
      <c r="A5698" s="22">
        <v>2013</v>
      </c>
      <c r="B5698" s="3" t="s">
        <v>1021</v>
      </c>
      <c r="C5698" s="3">
        <v>13.283806343906511</v>
      </c>
    </row>
    <row r="5699" spans="1:3">
      <c r="A5699" s="22">
        <v>2013</v>
      </c>
      <c r="B5699" s="3" t="s">
        <v>1022</v>
      </c>
      <c r="C5699" s="3">
        <v>18.321217494089833</v>
      </c>
    </row>
    <row r="5700" spans="1:3">
      <c r="A5700" s="22">
        <v>2013</v>
      </c>
      <c r="B5700" s="3" t="s">
        <v>1126</v>
      </c>
      <c r="C5700" s="3">
        <v>13.309859154929578</v>
      </c>
    </row>
    <row r="5701" spans="1:3">
      <c r="A5701" s="22">
        <v>2013</v>
      </c>
      <c r="B5701" s="3" t="s">
        <v>1023</v>
      </c>
      <c r="C5701" s="3">
        <v>12.590206185567011</v>
      </c>
    </row>
    <row r="5702" spans="1:3">
      <c r="A5702" s="22">
        <v>2013</v>
      </c>
      <c r="B5702" s="3" t="s">
        <v>1099</v>
      </c>
      <c r="C5702" s="3">
        <v>15.883928571428571</v>
      </c>
    </row>
    <row r="5703" spans="1:3">
      <c r="A5703" s="22">
        <v>2013</v>
      </c>
      <c r="B5703" s="3" t="s">
        <v>1024</v>
      </c>
      <c r="C5703" s="3">
        <v>14.337461300309597</v>
      </c>
    </row>
    <row r="5704" spans="1:3">
      <c r="A5704" s="22">
        <v>2013</v>
      </c>
      <c r="B5704" s="3" t="s">
        <v>1025</v>
      </c>
      <c r="C5704" s="3">
        <v>17.73</v>
      </c>
    </row>
    <row r="5705" spans="1:3">
      <c r="A5705" s="22">
        <v>2013</v>
      </c>
      <c r="B5705" s="3" t="s">
        <v>1026</v>
      </c>
      <c r="C5705" s="3">
        <v>26.157055540791923</v>
      </c>
    </row>
    <row r="5706" spans="1:3">
      <c r="A5706" s="22">
        <v>2013</v>
      </c>
      <c r="B5706" s="3" t="s">
        <v>1027</v>
      </c>
      <c r="C5706" s="3">
        <v>24.701873935264054</v>
      </c>
    </row>
    <row r="5707" spans="1:3">
      <c r="A5707" s="22">
        <v>2013</v>
      </c>
      <c r="B5707" s="3" t="s">
        <v>1100</v>
      </c>
      <c r="C5707" s="3">
        <v>18.977611940298509</v>
      </c>
    </row>
    <row r="5708" spans="1:3">
      <c r="A5708" s="22">
        <v>2013</v>
      </c>
      <c r="B5708" s="3" t="s">
        <v>1059</v>
      </c>
      <c r="C5708" s="3">
        <v>15.816326530612244</v>
      </c>
    </row>
    <row r="5709" spans="1:3">
      <c r="A5709" s="22">
        <v>2013</v>
      </c>
      <c r="B5709" s="3" t="s">
        <v>1028</v>
      </c>
      <c r="C5709" s="3">
        <v>18.210526315789473</v>
      </c>
    </row>
    <row r="5710" spans="1:3">
      <c r="A5710" s="22">
        <v>2013</v>
      </c>
      <c r="B5710" s="3" t="s">
        <v>1029</v>
      </c>
      <c r="C5710" s="3">
        <v>23.495855312735493</v>
      </c>
    </row>
    <row r="5711" spans="1:3">
      <c r="A5711" s="22">
        <v>2013</v>
      </c>
      <c r="B5711" s="3" t="s">
        <v>1127</v>
      </c>
      <c r="C5711" s="3">
        <v>14.685567010309278</v>
      </c>
    </row>
    <row r="5712" spans="1:3">
      <c r="A5712" s="22">
        <v>2013</v>
      </c>
      <c r="B5712" s="3" t="s">
        <v>1030</v>
      </c>
      <c r="C5712" s="3">
        <v>26.954545454545453</v>
      </c>
    </row>
    <row r="5713" spans="1:3">
      <c r="A5713" s="22">
        <v>2013</v>
      </c>
      <c r="B5713" s="3" t="s">
        <v>1128</v>
      </c>
      <c r="C5713" s="3">
        <v>19.02</v>
      </c>
    </row>
    <row r="5714" spans="1:3" ht="14.4">
      <c r="A5714" s="22">
        <v>2014</v>
      </c>
      <c r="B5714" s="3" t="s">
        <v>363</v>
      </c>
      <c r="C5714" s="21">
        <v>10.910060975609756</v>
      </c>
    </row>
    <row r="5715" spans="1:3" ht="14.4">
      <c r="A5715" s="22">
        <v>2014</v>
      </c>
      <c r="B5715" s="3" t="s">
        <v>364</v>
      </c>
      <c r="C5715" s="21">
        <v>10.123498694516972</v>
      </c>
    </row>
    <row r="5716" spans="1:3" ht="14.4">
      <c r="A5716" s="22">
        <v>2014</v>
      </c>
      <c r="B5716" s="3" t="s">
        <v>366</v>
      </c>
      <c r="C5716" s="21">
        <v>14.958762886597938</v>
      </c>
    </row>
    <row r="5717" spans="1:3" ht="14.4">
      <c r="A5717" s="22">
        <v>2014</v>
      </c>
      <c r="B5717" s="3" t="s">
        <v>367</v>
      </c>
      <c r="C5717" s="21">
        <v>20.033695652173915</v>
      </c>
    </row>
    <row r="5718" spans="1:3" ht="14.4">
      <c r="A5718" s="22">
        <v>2014</v>
      </c>
      <c r="B5718" s="3" t="s">
        <v>368</v>
      </c>
      <c r="C5718" s="21">
        <v>20.548645320197043</v>
      </c>
    </row>
    <row r="5719" spans="1:3" ht="14.4">
      <c r="A5719" s="22">
        <v>2014</v>
      </c>
      <c r="B5719" s="3" t="s">
        <v>369</v>
      </c>
      <c r="C5719" s="21">
        <v>20.891540130151842</v>
      </c>
    </row>
    <row r="5720" spans="1:3" ht="14.4">
      <c r="A5720" s="22">
        <v>2014</v>
      </c>
      <c r="B5720" s="3" t="s">
        <v>370</v>
      </c>
      <c r="C5720" s="21">
        <v>20.948376353039134</v>
      </c>
    </row>
    <row r="5721" spans="1:3" ht="14.4">
      <c r="A5721" s="22">
        <v>2014</v>
      </c>
      <c r="B5721" s="3" t="s">
        <v>371</v>
      </c>
      <c r="C5721" s="21">
        <v>10.877313818338356</v>
      </c>
    </row>
    <row r="5722" spans="1:3" ht="14.4">
      <c r="A5722" s="22">
        <v>2014</v>
      </c>
      <c r="B5722" s="3" t="s">
        <v>1262</v>
      </c>
      <c r="C5722" s="21">
        <v>6.9516129032258061</v>
      </c>
    </row>
    <row r="5723" spans="1:3" ht="14.4">
      <c r="A5723" s="22">
        <v>2014</v>
      </c>
      <c r="B5723" s="3" t="s">
        <v>1031</v>
      </c>
      <c r="C5723" s="21">
        <v>8.3063328424153173</v>
      </c>
    </row>
    <row r="5724" spans="1:3" ht="14.4">
      <c r="A5724" s="22">
        <v>2014</v>
      </c>
      <c r="B5724" s="3" t="s">
        <v>372</v>
      </c>
      <c r="C5724" s="21">
        <v>7.6415094339622645</v>
      </c>
    </row>
    <row r="5725" spans="1:3" ht="14.4">
      <c r="A5725" s="22">
        <v>2014</v>
      </c>
      <c r="B5725" s="3" t="s">
        <v>373</v>
      </c>
      <c r="C5725" s="21">
        <v>9.44</v>
      </c>
    </row>
    <row r="5726" spans="1:3" ht="14.4">
      <c r="A5726" s="22">
        <v>2014</v>
      </c>
      <c r="B5726" s="3" t="s">
        <v>374</v>
      </c>
      <c r="C5726" s="21">
        <v>8.1886792452830193</v>
      </c>
    </row>
    <row r="5727" spans="1:3" ht="14.4">
      <c r="A5727" s="22">
        <v>2014</v>
      </c>
      <c r="B5727" s="3" t="s">
        <v>375</v>
      </c>
      <c r="C5727" s="21">
        <v>11.071823204419889</v>
      </c>
    </row>
    <row r="5728" spans="1:3" ht="14.4">
      <c r="A5728" s="22">
        <v>2014</v>
      </c>
      <c r="B5728" s="3" t="s">
        <v>376</v>
      </c>
      <c r="C5728" s="21">
        <v>14.217687074829932</v>
      </c>
    </row>
    <row r="5729" spans="1:3" ht="14.4">
      <c r="A5729" s="22">
        <v>2014</v>
      </c>
      <c r="B5729" s="3" t="s">
        <v>377</v>
      </c>
      <c r="C5729" s="21">
        <v>16.049808429118773</v>
      </c>
    </row>
    <row r="5730" spans="1:3" ht="14.4">
      <c r="A5730" s="22">
        <v>2014</v>
      </c>
      <c r="B5730" s="3" t="s">
        <v>379</v>
      </c>
      <c r="C5730" s="21">
        <v>15.597402597402597</v>
      </c>
    </row>
    <row r="5731" spans="1:3" ht="14.4">
      <c r="A5731" s="22">
        <v>2014</v>
      </c>
      <c r="B5731" s="3" t="s">
        <v>381</v>
      </c>
      <c r="C5731" s="21">
        <v>7.9482071713147411</v>
      </c>
    </row>
    <row r="5732" spans="1:3" ht="14.4">
      <c r="A5732" s="22">
        <v>2014</v>
      </c>
      <c r="B5732" s="3" t="s">
        <v>383</v>
      </c>
      <c r="C5732" s="21">
        <v>10.279646017699115</v>
      </c>
    </row>
    <row r="5733" spans="1:3" ht="14.4">
      <c r="A5733" s="22">
        <v>2014</v>
      </c>
      <c r="B5733" s="3" t="s">
        <v>1101</v>
      </c>
      <c r="C5733" s="21">
        <v>10.642024377318496</v>
      </c>
    </row>
    <row r="5734" spans="1:3" ht="14.4">
      <c r="A5734" s="22">
        <v>2014</v>
      </c>
      <c r="B5734" s="3" t="s">
        <v>384</v>
      </c>
      <c r="C5734" s="21">
        <v>11.687186133160537</v>
      </c>
    </row>
    <row r="5735" spans="1:3" ht="14.4">
      <c r="A5735" s="22">
        <v>2014</v>
      </c>
      <c r="B5735" s="3" t="s">
        <v>385</v>
      </c>
      <c r="C5735" s="21">
        <v>10.24375380865326</v>
      </c>
    </row>
    <row r="5736" spans="1:3" ht="14.4">
      <c r="A5736" s="22">
        <v>2014</v>
      </c>
      <c r="B5736" s="3" t="s">
        <v>387</v>
      </c>
      <c r="C5736" s="21">
        <v>8.4622641509433958</v>
      </c>
    </row>
    <row r="5737" spans="1:3" ht="14.4">
      <c r="A5737" s="22">
        <v>2014</v>
      </c>
      <c r="B5737" s="3" t="s">
        <v>388</v>
      </c>
      <c r="C5737" s="21">
        <v>9.0511182108626205</v>
      </c>
    </row>
    <row r="5738" spans="1:3" ht="14.4">
      <c r="A5738" s="22">
        <v>2014</v>
      </c>
      <c r="B5738" s="3" t="s">
        <v>389</v>
      </c>
      <c r="C5738" s="21">
        <v>7.2634920634920634</v>
      </c>
    </row>
    <row r="5739" spans="1:3" ht="14.4">
      <c r="A5739" s="22">
        <v>2014</v>
      </c>
      <c r="B5739" s="3" t="s">
        <v>390</v>
      </c>
      <c r="C5739" s="21">
        <v>11.557561425769984</v>
      </c>
    </row>
    <row r="5740" spans="1:3" ht="14.4">
      <c r="A5740" s="22">
        <v>2014</v>
      </c>
      <c r="B5740" s="3" t="s">
        <v>391</v>
      </c>
      <c r="C5740" s="21">
        <v>11.902134969325154</v>
      </c>
    </row>
    <row r="5741" spans="1:3" ht="14.4">
      <c r="A5741" s="22">
        <v>2014</v>
      </c>
      <c r="B5741" s="3" t="s">
        <v>392</v>
      </c>
      <c r="C5741" s="21">
        <v>9.8468875502008029</v>
      </c>
    </row>
    <row r="5742" spans="1:3" ht="14.4">
      <c r="A5742" s="22">
        <v>2014</v>
      </c>
      <c r="B5742" s="3" t="s">
        <v>393</v>
      </c>
      <c r="C5742" s="21">
        <v>10.885558583106267</v>
      </c>
    </row>
    <row r="5743" spans="1:3" ht="14.4">
      <c r="A5743" s="22">
        <v>2014</v>
      </c>
      <c r="B5743" s="3" t="s">
        <v>1102</v>
      </c>
      <c r="C5743" s="21">
        <v>6.3455882352941178</v>
      </c>
    </row>
    <row r="5744" spans="1:3" ht="14.4">
      <c r="A5744" s="22">
        <v>2014</v>
      </c>
      <c r="B5744" s="3" t="s">
        <v>395</v>
      </c>
      <c r="C5744" s="21">
        <v>11.687675341008029</v>
      </c>
    </row>
    <row r="5745" spans="1:3" ht="14.4">
      <c r="A5745" s="22">
        <v>2014</v>
      </c>
      <c r="B5745" s="3" t="s">
        <v>396</v>
      </c>
      <c r="C5745" s="21">
        <v>8.6867929022269852</v>
      </c>
    </row>
    <row r="5746" spans="1:3" ht="14.4">
      <c r="A5746" s="22">
        <v>2014</v>
      </c>
      <c r="B5746" s="3" t="s">
        <v>397</v>
      </c>
      <c r="C5746" s="21">
        <v>10.151607963246555</v>
      </c>
    </row>
    <row r="5747" spans="1:3" ht="14.4">
      <c r="A5747" s="22">
        <v>2014</v>
      </c>
      <c r="B5747" s="3" t="s">
        <v>398</v>
      </c>
      <c r="C5747" s="21">
        <v>13.860296538554403</v>
      </c>
    </row>
    <row r="5748" spans="1:3" ht="14.4">
      <c r="A5748" s="22">
        <v>2014</v>
      </c>
      <c r="B5748" s="3" t="s">
        <v>399</v>
      </c>
      <c r="C5748" s="21">
        <v>6.6249386352479132</v>
      </c>
    </row>
    <row r="5749" spans="1:3" ht="14.4">
      <c r="A5749" s="22">
        <v>2014</v>
      </c>
      <c r="B5749" s="3" t="s">
        <v>400</v>
      </c>
      <c r="C5749" s="21">
        <v>9.341173136865967</v>
      </c>
    </row>
    <row r="5750" spans="1:3" ht="14.4">
      <c r="A5750" s="22">
        <v>2014</v>
      </c>
      <c r="B5750" s="3" t="s">
        <v>401</v>
      </c>
      <c r="C5750" s="21">
        <v>9.8358974358974365</v>
      </c>
    </row>
    <row r="5751" spans="1:3" ht="14.4">
      <c r="A5751" s="22">
        <v>2014</v>
      </c>
      <c r="B5751" s="3" t="s">
        <v>402</v>
      </c>
      <c r="C5751" s="21">
        <v>12.223156276925227</v>
      </c>
    </row>
    <row r="5752" spans="1:3" ht="14.4">
      <c r="A5752" s="22">
        <v>2014</v>
      </c>
      <c r="B5752" s="3" t="s">
        <v>403</v>
      </c>
      <c r="C5752" s="21">
        <v>12.565538820812888</v>
      </c>
    </row>
    <row r="5753" spans="1:3" ht="14.4">
      <c r="A5753" s="22">
        <v>2014</v>
      </c>
      <c r="B5753" s="3" t="s">
        <v>404</v>
      </c>
      <c r="C5753" s="21">
        <v>8.2008561450940629</v>
      </c>
    </row>
    <row r="5754" spans="1:3" ht="14.4">
      <c r="A5754" s="22">
        <v>2014</v>
      </c>
      <c r="B5754" s="3" t="s">
        <v>405</v>
      </c>
      <c r="C5754" s="21">
        <v>11.785789311090516</v>
      </c>
    </row>
    <row r="5755" spans="1:3" ht="14.4">
      <c r="A5755" s="22">
        <v>2014</v>
      </c>
      <c r="B5755" s="3" t="s">
        <v>406</v>
      </c>
      <c r="C5755" s="21">
        <v>4.605532786885246</v>
      </c>
    </row>
    <row r="5756" spans="1:3" ht="14.4">
      <c r="A5756" s="22">
        <v>2014</v>
      </c>
      <c r="B5756" s="3" t="s">
        <v>407</v>
      </c>
      <c r="C5756" s="21">
        <v>9.5705728191688504</v>
      </c>
    </row>
    <row r="5757" spans="1:3" ht="14.4">
      <c r="A5757" s="22">
        <v>2014</v>
      </c>
      <c r="B5757" s="3" t="s">
        <v>408</v>
      </c>
      <c r="C5757" s="21">
        <v>10.565321422874462</v>
      </c>
    </row>
    <row r="5758" spans="1:3" ht="14.4">
      <c r="A5758" s="22">
        <v>2014</v>
      </c>
      <c r="B5758" s="3" t="s">
        <v>409</v>
      </c>
      <c r="C5758" s="21">
        <v>9.6982643524699608</v>
      </c>
    </row>
    <row r="5759" spans="1:3" ht="14.4">
      <c r="A5759" s="22">
        <v>2014</v>
      </c>
      <c r="B5759" s="3" t="s">
        <v>410</v>
      </c>
      <c r="C5759" s="21">
        <v>9.4086097946287524</v>
      </c>
    </row>
    <row r="5760" spans="1:3" ht="14.4">
      <c r="A5760" s="22">
        <v>2014</v>
      </c>
      <c r="B5760" s="3" t="s">
        <v>411</v>
      </c>
      <c r="C5760" s="21">
        <v>11.923804587274848</v>
      </c>
    </row>
    <row r="5761" spans="1:3" ht="14.4">
      <c r="A5761" s="22">
        <v>2014</v>
      </c>
      <c r="B5761" s="3" t="s">
        <v>1061</v>
      </c>
      <c r="C5761" s="21">
        <v>12.292220113851993</v>
      </c>
    </row>
    <row r="5762" spans="1:3" ht="14.4">
      <c r="A5762" s="22">
        <v>2014</v>
      </c>
      <c r="B5762" s="3" t="s">
        <v>412</v>
      </c>
      <c r="C5762" s="21">
        <v>9.6842105263157894</v>
      </c>
    </row>
    <row r="5763" spans="1:3" ht="14.4">
      <c r="A5763" s="22">
        <v>2014</v>
      </c>
      <c r="B5763" s="3" t="s">
        <v>1033</v>
      </c>
      <c r="C5763" s="21">
        <v>11.105045492142267</v>
      </c>
    </row>
    <row r="5764" spans="1:3" ht="14.4">
      <c r="A5764" s="22">
        <v>2014</v>
      </c>
      <c r="B5764" s="3" t="s">
        <v>413</v>
      </c>
      <c r="C5764" s="21">
        <v>6.8174451858913248</v>
      </c>
    </row>
    <row r="5765" spans="1:3" ht="14.4">
      <c r="A5765" s="22">
        <v>2014</v>
      </c>
      <c r="B5765" s="3" t="s">
        <v>414</v>
      </c>
      <c r="C5765" s="21">
        <v>10.104135525660189</v>
      </c>
    </row>
    <row r="5766" spans="1:3" ht="14.4">
      <c r="A5766" s="22">
        <v>2014</v>
      </c>
      <c r="B5766" s="3" t="s">
        <v>415</v>
      </c>
      <c r="C5766" s="21">
        <v>9.3997635534538091</v>
      </c>
    </row>
    <row r="5767" spans="1:3" ht="14.4">
      <c r="A5767" s="22">
        <v>2014</v>
      </c>
      <c r="B5767" s="3" t="s">
        <v>416</v>
      </c>
      <c r="C5767" s="21">
        <v>5.7454639709694142</v>
      </c>
    </row>
    <row r="5768" spans="1:3" ht="14.4">
      <c r="A5768" s="22">
        <v>2014</v>
      </c>
      <c r="B5768" s="3" t="s">
        <v>418</v>
      </c>
      <c r="C5768" s="21">
        <v>8.9046653144016226</v>
      </c>
    </row>
    <row r="5769" spans="1:3" ht="14.4">
      <c r="A5769" s="22">
        <v>2014</v>
      </c>
      <c r="B5769" s="3" t="s">
        <v>419</v>
      </c>
      <c r="C5769" s="21">
        <v>8.3972396486825591</v>
      </c>
    </row>
    <row r="5770" spans="1:3" ht="14.4">
      <c r="A5770" s="22">
        <v>2014</v>
      </c>
      <c r="B5770" s="3" t="s">
        <v>1062</v>
      </c>
      <c r="C5770" s="21">
        <v>4.1521335807050095</v>
      </c>
    </row>
    <row r="5771" spans="1:3" ht="14.4">
      <c r="A5771" s="22">
        <v>2014</v>
      </c>
      <c r="B5771" s="3" t="s">
        <v>1263</v>
      </c>
      <c r="C5771" s="21">
        <v>9.1438356164383556</v>
      </c>
    </row>
    <row r="5772" spans="1:3" ht="14.4">
      <c r="A5772" s="22">
        <v>2014</v>
      </c>
      <c r="B5772" s="3" t="s">
        <v>420</v>
      </c>
      <c r="C5772" s="21">
        <v>5.7826086956521738</v>
      </c>
    </row>
    <row r="5773" spans="1:3" ht="14.4">
      <c r="A5773" s="22">
        <v>2014</v>
      </c>
      <c r="B5773" s="3" t="s">
        <v>421</v>
      </c>
      <c r="C5773" s="21">
        <v>8.1940002830055185</v>
      </c>
    </row>
    <row r="5774" spans="1:3" ht="14.4">
      <c r="A5774" s="22">
        <v>2014</v>
      </c>
      <c r="B5774" s="3" t="s">
        <v>422</v>
      </c>
      <c r="C5774" s="21">
        <v>3.5867768595041323</v>
      </c>
    </row>
    <row r="5775" spans="1:3" ht="14.4">
      <c r="A5775" s="22">
        <v>2014</v>
      </c>
      <c r="B5775" s="3" t="s">
        <v>423</v>
      </c>
      <c r="C5775" s="21">
        <v>10.083610344244747</v>
      </c>
    </row>
    <row r="5776" spans="1:3" ht="14.4">
      <c r="A5776" s="22">
        <v>2014</v>
      </c>
      <c r="B5776" s="3" t="s">
        <v>424</v>
      </c>
      <c r="C5776" s="21">
        <v>4.4843304843304841</v>
      </c>
    </row>
    <row r="5777" spans="1:3" ht="14.4">
      <c r="A5777" s="22">
        <v>2014</v>
      </c>
      <c r="B5777" s="3" t="s">
        <v>425</v>
      </c>
      <c r="C5777" s="21">
        <v>3.7096296296296298</v>
      </c>
    </row>
    <row r="5778" spans="1:3" ht="14.4">
      <c r="A5778" s="22">
        <v>2014</v>
      </c>
      <c r="B5778" s="3" t="s">
        <v>426</v>
      </c>
      <c r="C5778" s="21">
        <v>3.460048426150121</v>
      </c>
    </row>
    <row r="5779" spans="1:3" ht="14.4">
      <c r="A5779" s="22">
        <v>2014</v>
      </c>
      <c r="B5779" s="3" t="s">
        <v>1142</v>
      </c>
      <c r="C5779" s="21">
        <v>3.6266968325791855</v>
      </c>
    </row>
    <row r="5780" spans="1:3" ht="14.4">
      <c r="A5780" s="22">
        <v>2014</v>
      </c>
      <c r="B5780" s="3" t="s">
        <v>427</v>
      </c>
      <c r="C5780" s="21">
        <v>3.3431952662721893</v>
      </c>
    </row>
    <row r="5781" spans="1:3" ht="14.4">
      <c r="A5781" s="22">
        <v>2014</v>
      </c>
      <c r="B5781" s="3" t="s">
        <v>428</v>
      </c>
      <c r="C5781" s="21">
        <v>3.5011820330969265</v>
      </c>
    </row>
    <row r="5782" spans="1:3" ht="14.4">
      <c r="A5782" s="22">
        <v>2014</v>
      </c>
      <c r="B5782" s="3" t="s">
        <v>429</v>
      </c>
      <c r="C5782" s="21">
        <v>3.7286063569682151</v>
      </c>
    </row>
    <row r="5783" spans="1:3" ht="14.4">
      <c r="A5783" s="22">
        <v>2014</v>
      </c>
      <c r="B5783" s="3" t="s">
        <v>430</v>
      </c>
      <c r="C5783" s="21">
        <v>6.070778564206269</v>
      </c>
    </row>
    <row r="5784" spans="1:3" ht="14.4">
      <c r="A5784" s="22">
        <v>2014</v>
      </c>
      <c r="B5784" s="3" t="s">
        <v>431</v>
      </c>
      <c r="C5784" s="21">
        <v>3.6784203102961919</v>
      </c>
    </row>
    <row r="5785" spans="1:3" ht="14.4">
      <c r="A5785" s="22">
        <v>2014</v>
      </c>
      <c r="B5785" s="3" t="s">
        <v>1034</v>
      </c>
      <c r="C5785" s="21">
        <v>8.1908127208480561</v>
      </c>
    </row>
    <row r="5786" spans="1:3" ht="14.4">
      <c r="A5786" s="22">
        <v>2014</v>
      </c>
      <c r="B5786" s="3" t="s">
        <v>1143</v>
      </c>
      <c r="C5786" s="21">
        <v>3.3263598326359833</v>
      </c>
    </row>
    <row r="5787" spans="1:3" ht="14.4">
      <c r="A5787" s="22">
        <v>2014</v>
      </c>
      <c r="B5787" s="3" t="s">
        <v>432</v>
      </c>
      <c r="C5787" s="21">
        <v>6.4607094746295468</v>
      </c>
    </row>
    <row r="5788" spans="1:3" ht="14.4">
      <c r="A5788" s="22">
        <v>2014</v>
      </c>
      <c r="B5788" s="3" t="s">
        <v>433</v>
      </c>
      <c r="C5788" s="21">
        <v>7.8760907504363002</v>
      </c>
    </row>
    <row r="5789" spans="1:3" ht="14.4">
      <c r="A5789" s="22">
        <v>2014</v>
      </c>
      <c r="B5789" s="3" t="s">
        <v>1264</v>
      </c>
      <c r="C5789" s="21">
        <v>2.910569105691057</v>
      </c>
    </row>
    <row r="5790" spans="1:3" ht="14.4">
      <c r="A5790" s="22">
        <v>2014</v>
      </c>
      <c r="B5790" s="3" t="s">
        <v>434</v>
      </c>
      <c r="C5790" s="21">
        <v>4.9757281553398061</v>
      </c>
    </row>
    <row r="5791" spans="1:3" ht="14.4">
      <c r="A5791" s="22">
        <v>2014</v>
      </c>
      <c r="B5791" s="3" t="s">
        <v>435</v>
      </c>
      <c r="C5791" s="21">
        <v>4.8864493996569465</v>
      </c>
    </row>
    <row r="5792" spans="1:3" ht="14.4">
      <c r="A5792" s="22">
        <v>2014</v>
      </c>
      <c r="B5792" s="3" t="s">
        <v>436</v>
      </c>
      <c r="C5792" s="21">
        <v>4.563694267515924</v>
      </c>
    </row>
    <row r="5793" spans="1:3" ht="14.4">
      <c r="A5793" s="22">
        <v>2014</v>
      </c>
      <c r="B5793" s="3" t="s">
        <v>437</v>
      </c>
      <c r="C5793" s="21">
        <v>9.6255155540020976</v>
      </c>
    </row>
    <row r="5794" spans="1:3" ht="14.4">
      <c r="A5794" s="22">
        <v>2014</v>
      </c>
      <c r="B5794" s="3" t="s">
        <v>438</v>
      </c>
      <c r="C5794" s="21">
        <v>9.2482154639793652</v>
      </c>
    </row>
    <row r="5795" spans="1:3" ht="14.4">
      <c r="A5795" s="22">
        <v>2014</v>
      </c>
      <c r="B5795" s="3" t="s">
        <v>439</v>
      </c>
      <c r="C5795" s="21">
        <v>11.44496855345912</v>
      </c>
    </row>
    <row r="5796" spans="1:3" ht="14.4">
      <c r="A5796" s="22">
        <v>2014</v>
      </c>
      <c r="B5796" s="3" t="s">
        <v>440</v>
      </c>
      <c r="C5796" s="21">
        <v>12.012425549394127</v>
      </c>
    </row>
    <row r="5797" spans="1:3" ht="14.4">
      <c r="A5797" s="22">
        <v>2014</v>
      </c>
      <c r="B5797" s="3" t="s">
        <v>441</v>
      </c>
      <c r="C5797" s="21">
        <v>14.187968860580325</v>
      </c>
    </row>
    <row r="5798" spans="1:3" ht="14.4">
      <c r="A5798" s="22">
        <v>2014</v>
      </c>
      <c r="B5798" s="3" t="s">
        <v>442</v>
      </c>
      <c r="C5798" s="21">
        <v>10.489785227867994</v>
      </c>
    </row>
    <row r="5799" spans="1:3" ht="14.4">
      <c r="A5799" s="22">
        <v>2014</v>
      </c>
      <c r="B5799" s="3" t="s">
        <v>443</v>
      </c>
      <c r="C5799" s="21">
        <v>9.9293394777265753</v>
      </c>
    </row>
    <row r="5800" spans="1:3" ht="14.4">
      <c r="A5800" s="22">
        <v>2014</v>
      </c>
      <c r="B5800" s="3" t="s">
        <v>444</v>
      </c>
      <c r="C5800" s="21">
        <v>10.088526257396449</v>
      </c>
    </row>
    <row r="5801" spans="1:3" ht="14.4">
      <c r="A5801" s="22">
        <v>2014</v>
      </c>
      <c r="B5801" s="3" t="s">
        <v>445</v>
      </c>
      <c r="C5801" s="21">
        <v>10.914539175187919</v>
      </c>
    </row>
    <row r="5802" spans="1:3" ht="14.4">
      <c r="A5802" s="22">
        <v>2014</v>
      </c>
      <c r="B5802" s="3" t="s">
        <v>446</v>
      </c>
      <c r="C5802" s="21">
        <v>13.279086048879837</v>
      </c>
    </row>
    <row r="5803" spans="1:3" ht="14.4">
      <c r="A5803" s="22">
        <v>2014</v>
      </c>
      <c r="B5803" s="3" t="s">
        <v>447</v>
      </c>
      <c r="C5803" s="21">
        <v>11.026386404293381</v>
      </c>
    </row>
    <row r="5804" spans="1:3" ht="14.4">
      <c r="A5804" s="22">
        <v>2014</v>
      </c>
      <c r="B5804" s="3" t="s">
        <v>448</v>
      </c>
      <c r="C5804" s="21">
        <v>9.6459323356266395</v>
      </c>
    </row>
    <row r="5805" spans="1:3" ht="14.4">
      <c r="A5805" s="22">
        <v>2014</v>
      </c>
      <c r="B5805" s="3" t="s">
        <v>1063</v>
      </c>
      <c r="C5805" s="21">
        <v>6.956666666666667</v>
      </c>
    </row>
    <row r="5806" spans="1:3" ht="14.4">
      <c r="A5806" s="22">
        <v>2014</v>
      </c>
      <c r="B5806" s="3" t="s">
        <v>449</v>
      </c>
      <c r="C5806" s="21">
        <v>8.119985001874765</v>
      </c>
    </row>
    <row r="5807" spans="1:3" ht="14.4">
      <c r="A5807" s="22">
        <v>2014</v>
      </c>
      <c r="B5807" s="3" t="s">
        <v>450</v>
      </c>
      <c r="C5807" s="21">
        <v>9.0090305444887111</v>
      </c>
    </row>
    <row r="5808" spans="1:3" ht="14.4">
      <c r="A5808" s="22">
        <v>2014</v>
      </c>
      <c r="B5808" s="3" t="s">
        <v>452</v>
      </c>
      <c r="C5808" s="21">
        <v>16.593175625249494</v>
      </c>
    </row>
    <row r="5809" spans="1:3" ht="14.4">
      <c r="A5809" s="22">
        <v>2014</v>
      </c>
      <c r="B5809" s="3" t="s">
        <v>453</v>
      </c>
      <c r="C5809" s="21">
        <v>8.8336893618674015</v>
      </c>
    </row>
    <row r="5810" spans="1:3" ht="14.4">
      <c r="A5810" s="22">
        <v>2014</v>
      </c>
      <c r="B5810" s="3" t="s">
        <v>455</v>
      </c>
      <c r="C5810" s="21">
        <v>20.599929782867019</v>
      </c>
    </row>
    <row r="5811" spans="1:3" ht="14.4">
      <c r="A5811" s="22">
        <v>2014</v>
      </c>
      <c r="B5811" s="3" t="s">
        <v>1064</v>
      </c>
      <c r="C5811" s="21">
        <v>11.074301295160192</v>
      </c>
    </row>
    <row r="5812" spans="1:3" ht="14.4">
      <c r="A5812" s="22">
        <v>2014</v>
      </c>
      <c r="B5812" s="3" t="s">
        <v>1035</v>
      </c>
      <c r="C5812" s="21">
        <v>8.8243902439024389</v>
      </c>
    </row>
    <row r="5813" spans="1:3" ht="14.4">
      <c r="A5813" s="22">
        <v>2014</v>
      </c>
      <c r="B5813" s="3" t="s">
        <v>456</v>
      </c>
      <c r="C5813" s="21">
        <v>9.0921985815602842</v>
      </c>
    </row>
    <row r="5814" spans="1:3" ht="14.4">
      <c r="A5814" s="22">
        <v>2014</v>
      </c>
      <c r="B5814" s="3" t="s">
        <v>457</v>
      </c>
      <c r="C5814" s="21">
        <v>8.7089755213055309</v>
      </c>
    </row>
    <row r="5815" spans="1:3" ht="14.4">
      <c r="A5815" s="22">
        <v>2014</v>
      </c>
      <c r="B5815" s="3" t="s">
        <v>458</v>
      </c>
      <c r="C5815" s="21">
        <v>11.644964124368855</v>
      </c>
    </row>
    <row r="5816" spans="1:3" ht="14.4">
      <c r="A5816" s="22">
        <v>2014</v>
      </c>
      <c r="B5816" s="3" t="s">
        <v>460</v>
      </c>
      <c r="C5816" s="21">
        <v>9.1218372907746197</v>
      </c>
    </row>
    <row r="5817" spans="1:3" ht="14.4">
      <c r="A5817" s="22">
        <v>2014</v>
      </c>
      <c r="B5817" s="3" t="s">
        <v>461</v>
      </c>
      <c r="C5817" s="21">
        <v>11.072198717073837</v>
      </c>
    </row>
    <row r="5818" spans="1:3" ht="14.4">
      <c r="A5818" s="22">
        <v>2014</v>
      </c>
      <c r="B5818" s="3" t="s">
        <v>462</v>
      </c>
      <c r="C5818" s="21">
        <v>9.9424031777557094</v>
      </c>
    </row>
    <row r="5819" spans="1:3" ht="14.4">
      <c r="A5819" s="22">
        <v>2014</v>
      </c>
      <c r="B5819" s="3" t="s">
        <v>463</v>
      </c>
      <c r="C5819" s="21">
        <v>11.213260423786739</v>
      </c>
    </row>
    <row r="5820" spans="1:3" ht="14.4">
      <c r="A5820" s="22">
        <v>2014</v>
      </c>
      <c r="B5820" s="3" t="s">
        <v>464</v>
      </c>
      <c r="C5820" s="21">
        <v>11.273774524509509</v>
      </c>
    </row>
    <row r="5821" spans="1:3" ht="14.4">
      <c r="A5821" s="22">
        <v>2014</v>
      </c>
      <c r="B5821" s="3" t="s">
        <v>465</v>
      </c>
      <c r="C5821" s="21">
        <v>7.4348886855748706</v>
      </c>
    </row>
    <row r="5822" spans="1:3" ht="14.4">
      <c r="A5822" s="22">
        <v>2014</v>
      </c>
      <c r="B5822" s="3" t="s">
        <v>466</v>
      </c>
      <c r="C5822" s="21">
        <v>11.309961670989972</v>
      </c>
    </row>
    <row r="5823" spans="1:3" ht="14.4">
      <c r="A5823" s="22">
        <v>2014</v>
      </c>
      <c r="B5823" s="3" t="s">
        <v>467</v>
      </c>
      <c r="C5823" s="21">
        <v>11.246321552524808</v>
      </c>
    </row>
    <row r="5824" spans="1:3" ht="14.4">
      <c r="A5824" s="22">
        <v>2014</v>
      </c>
      <c r="B5824" s="3" t="s">
        <v>468</v>
      </c>
      <c r="C5824" s="21">
        <v>10.289882651443071</v>
      </c>
    </row>
    <row r="5825" spans="1:3" ht="14.4">
      <c r="A5825" s="22">
        <v>2014</v>
      </c>
      <c r="B5825" s="3" t="s">
        <v>469</v>
      </c>
      <c r="C5825" s="21">
        <v>7.2176870748299322</v>
      </c>
    </row>
    <row r="5826" spans="1:3" ht="14.4">
      <c r="A5826" s="22">
        <v>2014</v>
      </c>
      <c r="B5826" s="3" t="s">
        <v>470</v>
      </c>
      <c r="C5826" s="21">
        <v>10.911904761904761</v>
      </c>
    </row>
    <row r="5827" spans="1:3" ht="14.4">
      <c r="A5827" s="22">
        <v>2014</v>
      </c>
      <c r="B5827" s="3" t="s">
        <v>471</v>
      </c>
      <c r="C5827" s="21">
        <v>13.816413158825609</v>
      </c>
    </row>
    <row r="5828" spans="1:3" ht="14.4">
      <c r="A5828" s="22">
        <v>2014</v>
      </c>
      <c r="B5828" s="3" t="s">
        <v>472</v>
      </c>
      <c r="C5828" s="21">
        <v>9.3246093749999996</v>
      </c>
    </row>
    <row r="5829" spans="1:3" ht="14.4">
      <c r="A5829" s="22">
        <v>2014</v>
      </c>
      <c r="B5829" s="3" t="s">
        <v>475</v>
      </c>
      <c r="C5829" s="21">
        <v>13.582098860794984</v>
      </c>
    </row>
    <row r="5830" spans="1:3" ht="14.4">
      <c r="A5830" s="22">
        <v>2014</v>
      </c>
      <c r="B5830" s="3" t="s">
        <v>476</v>
      </c>
      <c r="C5830" s="21">
        <v>10.255594817432273</v>
      </c>
    </row>
    <row r="5831" spans="1:3" ht="14.4">
      <c r="A5831" s="22">
        <v>2014</v>
      </c>
      <c r="B5831" s="3" t="s">
        <v>477</v>
      </c>
      <c r="C5831" s="21">
        <v>10.63291707842961</v>
      </c>
    </row>
    <row r="5832" spans="1:3" ht="14.4">
      <c r="A5832" s="22">
        <v>2014</v>
      </c>
      <c r="B5832" s="3" t="s">
        <v>478</v>
      </c>
      <c r="C5832" s="21">
        <v>6.3566666666666665</v>
      </c>
    </row>
    <row r="5833" spans="1:3" ht="14.4">
      <c r="A5833" s="22">
        <v>2014</v>
      </c>
      <c r="B5833" s="3" t="s">
        <v>479</v>
      </c>
      <c r="C5833" s="21">
        <v>6.894473293768546</v>
      </c>
    </row>
    <row r="5834" spans="1:3" ht="14.4">
      <c r="A5834" s="22">
        <v>2014</v>
      </c>
      <c r="B5834" s="3" t="s">
        <v>480</v>
      </c>
      <c r="C5834" s="21">
        <v>9.6150872817955104</v>
      </c>
    </row>
    <row r="5835" spans="1:3" ht="14.4">
      <c r="A5835" s="22">
        <v>2014</v>
      </c>
      <c r="B5835" s="3" t="s">
        <v>483</v>
      </c>
      <c r="C5835" s="21">
        <v>14.336008891084218</v>
      </c>
    </row>
    <row r="5836" spans="1:3" ht="14.4">
      <c r="A5836" s="22">
        <v>2014</v>
      </c>
      <c r="B5836" s="3" t="s">
        <v>484</v>
      </c>
      <c r="C5836" s="21">
        <v>11.603465184700882</v>
      </c>
    </row>
    <row r="5837" spans="1:3" ht="14.4">
      <c r="A5837" s="22">
        <v>2014</v>
      </c>
      <c r="B5837" s="3" t="s">
        <v>485</v>
      </c>
      <c r="C5837" s="21">
        <v>9.1790322580645167</v>
      </c>
    </row>
    <row r="5838" spans="1:3" ht="14.4">
      <c r="A5838" s="22">
        <v>2014</v>
      </c>
      <c r="B5838" s="3" t="s">
        <v>486</v>
      </c>
      <c r="C5838" s="21">
        <v>11.010230594348814</v>
      </c>
    </row>
    <row r="5839" spans="1:3" ht="14.4">
      <c r="A5839" s="22">
        <v>2014</v>
      </c>
      <c r="B5839" s="3" t="s">
        <v>488</v>
      </c>
      <c r="C5839" s="21">
        <v>7.5298245614035091</v>
      </c>
    </row>
    <row r="5840" spans="1:3" ht="14.4">
      <c r="A5840" s="22">
        <v>2014</v>
      </c>
      <c r="B5840" s="3" t="s">
        <v>489</v>
      </c>
      <c r="C5840" s="21">
        <v>5.3856282919488336</v>
      </c>
    </row>
    <row r="5841" spans="1:3" ht="14.4">
      <c r="A5841" s="22">
        <v>2014</v>
      </c>
      <c r="B5841" s="3" t="s">
        <v>490</v>
      </c>
      <c r="C5841" s="21">
        <v>8.6266538997214486</v>
      </c>
    </row>
    <row r="5842" spans="1:3" ht="14.4">
      <c r="A5842" s="22">
        <v>2014</v>
      </c>
      <c r="B5842" s="3" t="s">
        <v>491</v>
      </c>
      <c r="C5842" s="21">
        <v>11.432266558438345</v>
      </c>
    </row>
    <row r="5843" spans="1:3" ht="14.4">
      <c r="A5843" s="22">
        <v>2014</v>
      </c>
      <c r="B5843" s="3" t="s">
        <v>1065</v>
      </c>
      <c r="C5843" s="21">
        <v>5.7390029325513199</v>
      </c>
    </row>
    <row r="5844" spans="1:3" ht="14.4">
      <c r="A5844" s="22">
        <v>2014</v>
      </c>
      <c r="B5844" s="3" t="s">
        <v>1066</v>
      </c>
      <c r="C5844" s="21">
        <v>5.6578947368421053</v>
      </c>
    </row>
    <row r="5845" spans="1:3" ht="14.4">
      <c r="A5845" s="22">
        <v>2014</v>
      </c>
      <c r="B5845" s="3" t="s">
        <v>1103</v>
      </c>
      <c r="C5845" s="21">
        <v>5.5900621118012426</v>
      </c>
    </row>
    <row r="5846" spans="1:3" ht="14.4">
      <c r="A5846" s="22">
        <v>2014</v>
      </c>
      <c r="B5846" s="3" t="s">
        <v>493</v>
      </c>
      <c r="C5846" s="21">
        <v>8.9461596958174905</v>
      </c>
    </row>
    <row r="5847" spans="1:3" ht="14.4">
      <c r="A5847" s="22">
        <v>2014</v>
      </c>
      <c r="B5847" s="3" t="s">
        <v>494</v>
      </c>
      <c r="C5847" s="21">
        <v>8.8305050505050513</v>
      </c>
    </row>
    <row r="5848" spans="1:3" ht="14.4">
      <c r="A5848" s="22">
        <v>2014</v>
      </c>
      <c r="B5848" s="3" t="s">
        <v>495</v>
      </c>
      <c r="C5848" s="21">
        <v>7.46204828783336</v>
      </c>
    </row>
    <row r="5849" spans="1:3" ht="14.4">
      <c r="A5849" s="22">
        <v>2014</v>
      </c>
      <c r="B5849" s="3" t="s">
        <v>496</v>
      </c>
      <c r="C5849" s="21">
        <v>4.5451005840363399</v>
      </c>
    </row>
    <row r="5850" spans="1:3" ht="14.4">
      <c r="A5850" s="22">
        <v>2014</v>
      </c>
      <c r="B5850" s="3" t="s">
        <v>497</v>
      </c>
      <c r="C5850" s="21">
        <v>5.0730683090705488</v>
      </c>
    </row>
    <row r="5851" spans="1:3" ht="14.4">
      <c r="A5851" s="22">
        <v>2014</v>
      </c>
      <c r="B5851" s="3" t="s">
        <v>498</v>
      </c>
      <c r="C5851" s="21">
        <v>2.7576493443419134</v>
      </c>
    </row>
    <row r="5852" spans="1:3" ht="14.4">
      <c r="A5852" s="22">
        <v>2014</v>
      </c>
      <c r="B5852" s="3" t="s">
        <v>499</v>
      </c>
      <c r="C5852" s="21">
        <v>3.4028364514182257</v>
      </c>
    </row>
    <row r="5853" spans="1:3" ht="14.4">
      <c r="A5853" s="22">
        <v>2014</v>
      </c>
      <c r="B5853" s="3" t="s">
        <v>500</v>
      </c>
      <c r="C5853" s="21">
        <v>4.8261954733677461</v>
      </c>
    </row>
    <row r="5854" spans="1:3" ht="14.4">
      <c r="A5854" s="22">
        <v>2014</v>
      </c>
      <c r="B5854" s="3" t="s">
        <v>501</v>
      </c>
      <c r="C5854" s="21">
        <v>8.456766817335815</v>
      </c>
    </row>
    <row r="5855" spans="1:3" ht="14.4">
      <c r="A5855" s="22">
        <v>2014</v>
      </c>
      <c r="B5855" s="3" t="s">
        <v>502</v>
      </c>
      <c r="C5855" s="21">
        <v>2.4750000000000001</v>
      </c>
    </row>
    <row r="5856" spans="1:3" ht="14.4">
      <c r="A5856" s="22">
        <v>2014</v>
      </c>
      <c r="B5856" s="3" t="s">
        <v>503</v>
      </c>
      <c r="C5856" s="21">
        <v>3.1032482598607887</v>
      </c>
    </row>
    <row r="5857" spans="1:3" ht="14.4">
      <c r="A5857" s="22">
        <v>2014</v>
      </c>
      <c r="B5857" s="3" t="s">
        <v>504</v>
      </c>
      <c r="C5857" s="21">
        <v>7.1165948557252907</v>
      </c>
    </row>
    <row r="5858" spans="1:3" ht="14.4">
      <c r="A5858" s="22">
        <v>2014</v>
      </c>
      <c r="B5858" s="3" t="s">
        <v>505</v>
      </c>
      <c r="C5858" s="21">
        <v>10.311909262759924</v>
      </c>
    </row>
    <row r="5859" spans="1:3" ht="14.4">
      <c r="A5859" s="22">
        <v>2014</v>
      </c>
      <c r="B5859" s="3" t="s">
        <v>506</v>
      </c>
      <c r="C5859" s="21">
        <v>6.9056735932757416</v>
      </c>
    </row>
    <row r="5860" spans="1:3" ht="14.4">
      <c r="A5860" s="22">
        <v>2014</v>
      </c>
      <c r="B5860" s="3" t="s">
        <v>507</v>
      </c>
      <c r="C5860" s="21">
        <v>6.4336842105263159</v>
      </c>
    </row>
    <row r="5861" spans="1:3" ht="14.4">
      <c r="A5861" s="22">
        <v>2014</v>
      </c>
      <c r="B5861" s="3" t="s">
        <v>508</v>
      </c>
      <c r="C5861" s="21">
        <v>3.3316297558205563</v>
      </c>
    </row>
    <row r="5862" spans="1:3" ht="14.4">
      <c r="A5862" s="22">
        <v>2014</v>
      </c>
      <c r="B5862" s="3" t="s">
        <v>509</v>
      </c>
      <c r="C5862" s="21">
        <v>11.425537366045004</v>
      </c>
    </row>
    <row r="5863" spans="1:3" ht="14.4">
      <c r="A5863" s="22">
        <v>2014</v>
      </c>
      <c r="B5863" s="3" t="s">
        <v>510</v>
      </c>
      <c r="C5863" s="21">
        <v>7.1763258611262986</v>
      </c>
    </row>
    <row r="5864" spans="1:3" ht="14.4">
      <c r="A5864" s="22">
        <v>2014</v>
      </c>
      <c r="B5864" s="3" t="s">
        <v>511</v>
      </c>
      <c r="C5864" s="21">
        <v>2.9520389249304912</v>
      </c>
    </row>
    <row r="5865" spans="1:3" ht="14.4">
      <c r="A5865" s="22">
        <v>2014</v>
      </c>
      <c r="B5865" s="3" t="s">
        <v>512</v>
      </c>
      <c r="C5865" s="21">
        <v>2.5110701107011071</v>
      </c>
    </row>
    <row r="5866" spans="1:3" ht="14.4">
      <c r="A5866" s="22">
        <v>2014</v>
      </c>
      <c r="B5866" s="3" t="s">
        <v>513</v>
      </c>
      <c r="C5866" s="21">
        <v>2.5077220077220077</v>
      </c>
    </row>
    <row r="5867" spans="1:3" ht="14.4">
      <c r="A5867" s="22">
        <v>2014</v>
      </c>
      <c r="B5867" s="3" t="s">
        <v>514</v>
      </c>
      <c r="C5867" s="21">
        <v>5.6078369905956116</v>
      </c>
    </row>
    <row r="5868" spans="1:3" ht="14.4">
      <c r="A5868" s="22">
        <v>2014</v>
      </c>
      <c r="B5868" s="3" t="s">
        <v>515</v>
      </c>
      <c r="C5868" s="21">
        <v>3.9551811824539098</v>
      </c>
    </row>
    <row r="5869" spans="1:3" ht="14.4">
      <c r="A5869" s="22">
        <v>2014</v>
      </c>
      <c r="B5869" s="3" t="s">
        <v>516</v>
      </c>
      <c r="C5869" s="21">
        <v>2.37771285475793</v>
      </c>
    </row>
    <row r="5870" spans="1:3" ht="14.4">
      <c r="A5870" s="22">
        <v>2014</v>
      </c>
      <c r="B5870" s="3" t="s">
        <v>517</v>
      </c>
      <c r="C5870" s="21">
        <v>2.1414930555555554</v>
      </c>
    </row>
    <row r="5871" spans="1:3" ht="14.4">
      <c r="A5871" s="22">
        <v>2014</v>
      </c>
      <c r="B5871" s="3" t="s">
        <v>518</v>
      </c>
      <c r="C5871" s="21">
        <v>7.3502765341058733</v>
      </c>
    </row>
    <row r="5872" spans="1:3" ht="14.4">
      <c r="A5872" s="22">
        <v>2014</v>
      </c>
      <c r="B5872" s="3" t="s">
        <v>519</v>
      </c>
      <c r="C5872" s="21">
        <v>2.4236237695953338</v>
      </c>
    </row>
    <row r="5873" spans="1:3" ht="14.4">
      <c r="A5873" s="22">
        <v>2014</v>
      </c>
      <c r="B5873" s="3" t="s">
        <v>520</v>
      </c>
      <c r="C5873" s="21">
        <v>2.4903560830860534</v>
      </c>
    </row>
    <row r="5874" spans="1:3" ht="14.4">
      <c r="A5874" s="22">
        <v>2014</v>
      </c>
      <c r="B5874" s="3" t="s">
        <v>521</v>
      </c>
      <c r="C5874" s="21">
        <v>2.943770672546858</v>
      </c>
    </row>
    <row r="5875" spans="1:3" ht="14.4">
      <c r="A5875" s="22">
        <v>2014</v>
      </c>
      <c r="B5875" s="3" t="s">
        <v>522</v>
      </c>
      <c r="C5875" s="21">
        <v>2.0135226504394863</v>
      </c>
    </row>
    <row r="5876" spans="1:3" ht="14.4">
      <c r="A5876" s="22">
        <v>2014</v>
      </c>
      <c r="B5876" s="3" t="s">
        <v>1104</v>
      </c>
      <c r="C5876" s="21">
        <v>7.2686567164179108</v>
      </c>
    </row>
    <row r="5877" spans="1:3" ht="14.4">
      <c r="A5877" s="22">
        <v>2014</v>
      </c>
      <c r="B5877" s="3" t="s">
        <v>523</v>
      </c>
      <c r="C5877" s="21">
        <v>2.4437220642015443</v>
      </c>
    </row>
    <row r="5878" spans="1:3" ht="14.4">
      <c r="A5878" s="22">
        <v>2014</v>
      </c>
      <c r="B5878" s="3" t="s">
        <v>524</v>
      </c>
      <c r="C5878" s="21">
        <v>2.3247609627431585</v>
      </c>
    </row>
    <row r="5879" spans="1:3" ht="14.4">
      <c r="A5879" s="22">
        <v>2014</v>
      </c>
      <c r="B5879" s="3" t="s">
        <v>525</v>
      </c>
      <c r="C5879" s="21">
        <v>2.422715053763441</v>
      </c>
    </row>
    <row r="5880" spans="1:3" ht="14.4">
      <c r="A5880" s="22">
        <v>2014</v>
      </c>
      <c r="B5880" s="3" t="s">
        <v>526</v>
      </c>
      <c r="C5880" s="21">
        <v>4.6295081967213116</v>
      </c>
    </row>
    <row r="5881" spans="1:3" ht="14.4">
      <c r="A5881" s="22">
        <v>2014</v>
      </c>
      <c r="B5881" s="3" t="s">
        <v>527</v>
      </c>
      <c r="C5881" s="21">
        <v>2.2332214765100673</v>
      </c>
    </row>
    <row r="5882" spans="1:3" ht="14.4">
      <c r="A5882" s="22">
        <v>2014</v>
      </c>
      <c r="B5882" s="3" t="s">
        <v>528</v>
      </c>
      <c r="C5882" s="21">
        <v>12.47737556561086</v>
      </c>
    </row>
    <row r="5883" spans="1:3" ht="14.4">
      <c r="A5883" s="22">
        <v>2014</v>
      </c>
      <c r="B5883" s="3" t="s">
        <v>529</v>
      </c>
      <c r="C5883" s="21">
        <v>5.1410714285714283</v>
      </c>
    </row>
    <row r="5884" spans="1:3" ht="14.4">
      <c r="A5884" s="22">
        <v>2014</v>
      </c>
      <c r="B5884" s="3" t="s">
        <v>530</v>
      </c>
      <c r="C5884" s="21">
        <v>2.489547038327526</v>
      </c>
    </row>
    <row r="5885" spans="1:3" ht="14.4">
      <c r="A5885" s="22">
        <v>2014</v>
      </c>
      <c r="B5885" s="3" t="s">
        <v>531</v>
      </c>
      <c r="C5885" s="21">
        <v>2.4305819703309242</v>
      </c>
    </row>
    <row r="5886" spans="1:3" ht="14.4">
      <c r="A5886" s="22">
        <v>2014</v>
      </c>
      <c r="B5886" s="3" t="s">
        <v>532</v>
      </c>
      <c r="C5886" s="21">
        <v>2.179979253112033</v>
      </c>
    </row>
    <row r="5887" spans="1:3" ht="14.4">
      <c r="A5887" s="22">
        <v>2014</v>
      </c>
      <c r="B5887" s="3" t="s">
        <v>533</v>
      </c>
      <c r="C5887" s="21">
        <v>2.2728346456692914</v>
      </c>
    </row>
    <row r="5888" spans="1:3" ht="14.4">
      <c r="A5888" s="22">
        <v>2014</v>
      </c>
      <c r="B5888" s="3" t="s">
        <v>534</v>
      </c>
      <c r="C5888" s="21">
        <v>3.096774193548387</v>
      </c>
    </row>
    <row r="5889" spans="1:3" ht="14.4">
      <c r="A5889" s="22">
        <v>2014</v>
      </c>
      <c r="B5889" s="3" t="s">
        <v>535</v>
      </c>
      <c r="C5889" s="21">
        <v>3.821236559139785</v>
      </c>
    </row>
    <row r="5890" spans="1:3" ht="14.4">
      <c r="A5890" s="22">
        <v>2014</v>
      </c>
      <c r="B5890" s="3" t="s">
        <v>536</v>
      </c>
      <c r="C5890" s="21">
        <v>2.0232558139534884</v>
      </c>
    </row>
    <row r="5891" spans="1:3" ht="14.4">
      <c r="A5891" s="22">
        <v>2014</v>
      </c>
      <c r="B5891" s="3" t="s">
        <v>537</v>
      </c>
      <c r="C5891" s="21">
        <v>2.4974048442906573</v>
      </c>
    </row>
    <row r="5892" spans="1:3" ht="14.4">
      <c r="A5892" s="22">
        <v>2014</v>
      </c>
      <c r="B5892" s="3" t="s">
        <v>538</v>
      </c>
      <c r="C5892" s="21">
        <v>2.3297799174690508</v>
      </c>
    </row>
    <row r="5893" spans="1:3" ht="14.4">
      <c r="A5893" s="22">
        <v>2014</v>
      </c>
      <c r="B5893" s="3" t="s">
        <v>539</v>
      </c>
      <c r="C5893" s="21">
        <v>6.6988302321352808</v>
      </c>
    </row>
    <row r="5894" spans="1:3" ht="14.4">
      <c r="A5894" s="22">
        <v>2014</v>
      </c>
      <c r="B5894" s="3" t="s">
        <v>540</v>
      </c>
      <c r="C5894" s="21">
        <v>8.4835089773614367</v>
      </c>
    </row>
    <row r="5895" spans="1:3" ht="14.4">
      <c r="A5895" s="22">
        <v>2014</v>
      </c>
      <c r="B5895" s="3" t="s">
        <v>541</v>
      </c>
      <c r="C5895" s="21">
        <v>7.1272884478027141</v>
      </c>
    </row>
    <row r="5896" spans="1:3" ht="14.4">
      <c r="A5896" s="22">
        <v>2014</v>
      </c>
      <c r="B5896" s="3" t="s">
        <v>542</v>
      </c>
      <c r="C5896" s="21">
        <v>3.1319530284301607</v>
      </c>
    </row>
    <row r="5897" spans="1:3" ht="14.4">
      <c r="A5897" s="22">
        <v>2014</v>
      </c>
      <c r="B5897" s="3" t="s">
        <v>543</v>
      </c>
      <c r="C5897" s="21">
        <v>8.6731384756076118</v>
      </c>
    </row>
    <row r="5898" spans="1:3" ht="14.4">
      <c r="A5898" s="22">
        <v>2014</v>
      </c>
      <c r="B5898" s="3" t="s">
        <v>544</v>
      </c>
      <c r="C5898" s="21">
        <v>11.237837837837837</v>
      </c>
    </row>
    <row r="5899" spans="1:3" ht="14.4">
      <c r="A5899" s="22">
        <v>2014</v>
      </c>
      <c r="B5899" s="3" t="s">
        <v>545</v>
      </c>
      <c r="C5899" s="21">
        <v>10.230949589683471</v>
      </c>
    </row>
    <row r="5900" spans="1:3" ht="14.4">
      <c r="A5900" s="22">
        <v>2014</v>
      </c>
      <c r="B5900" s="3" t="s">
        <v>546</v>
      </c>
      <c r="C5900" s="21">
        <v>10.940054049627385</v>
      </c>
    </row>
    <row r="5901" spans="1:3" ht="14.4">
      <c r="A5901" s="22">
        <v>2014</v>
      </c>
      <c r="B5901" s="3" t="s">
        <v>547</v>
      </c>
      <c r="C5901" s="21">
        <v>11.157274590163935</v>
      </c>
    </row>
    <row r="5902" spans="1:3" ht="14.4">
      <c r="A5902" s="22">
        <v>2014</v>
      </c>
      <c r="B5902" s="3" t="s">
        <v>1265</v>
      </c>
      <c r="C5902" s="21">
        <v>13.820388349514563</v>
      </c>
    </row>
    <row r="5903" spans="1:3" ht="14.4">
      <c r="A5903" s="22">
        <v>2014</v>
      </c>
      <c r="B5903" s="3" t="s">
        <v>548</v>
      </c>
      <c r="C5903" s="21">
        <v>11.109677419354838</v>
      </c>
    </row>
    <row r="5904" spans="1:3" ht="14.4">
      <c r="A5904" s="22">
        <v>2014</v>
      </c>
      <c r="B5904" s="3" t="s">
        <v>1105</v>
      </c>
      <c r="C5904" s="21">
        <v>12.309978386167147</v>
      </c>
    </row>
    <row r="5905" spans="1:3" ht="14.4">
      <c r="A5905" s="22">
        <v>2014</v>
      </c>
      <c r="B5905" s="3" t="s">
        <v>549</v>
      </c>
      <c r="C5905" s="21">
        <v>10.313742626174349</v>
      </c>
    </row>
    <row r="5906" spans="1:3" ht="14.4">
      <c r="A5906" s="22">
        <v>2014</v>
      </c>
      <c r="B5906" s="3" t="s">
        <v>550</v>
      </c>
      <c r="C5906" s="21">
        <v>9.6677398583386989</v>
      </c>
    </row>
    <row r="5907" spans="1:3" ht="14.4">
      <c r="A5907" s="22">
        <v>2014</v>
      </c>
      <c r="B5907" s="3" t="s">
        <v>551</v>
      </c>
      <c r="C5907" s="21">
        <v>9.3567073170731714</v>
      </c>
    </row>
    <row r="5908" spans="1:3" ht="14.4">
      <c r="A5908" s="22">
        <v>2014</v>
      </c>
      <c r="B5908" s="3" t="s">
        <v>552</v>
      </c>
      <c r="C5908" s="21">
        <v>13.344977155745763</v>
      </c>
    </row>
    <row r="5909" spans="1:3" ht="14.4">
      <c r="A5909" s="22">
        <v>2014</v>
      </c>
      <c r="B5909" s="3" t="s">
        <v>553</v>
      </c>
      <c r="C5909" s="21">
        <v>10.660380479735318</v>
      </c>
    </row>
    <row r="5910" spans="1:3" ht="14.4">
      <c r="A5910" s="22">
        <v>2014</v>
      </c>
      <c r="B5910" s="3" t="s">
        <v>554</v>
      </c>
      <c r="C5910" s="21">
        <v>3.3693495038588752</v>
      </c>
    </row>
    <row r="5911" spans="1:3" ht="14.4">
      <c r="A5911" s="22">
        <v>2014</v>
      </c>
      <c r="B5911" s="3" t="s">
        <v>555</v>
      </c>
      <c r="C5911" s="21">
        <v>8.8625321520434408</v>
      </c>
    </row>
    <row r="5912" spans="1:3" ht="14.4">
      <c r="A5912" s="22">
        <v>2014</v>
      </c>
      <c r="B5912" s="3" t="s">
        <v>1038</v>
      </c>
      <c r="C5912" s="21">
        <v>6.3488372093023253</v>
      </c>
    </row>
    <row r="5913" spans="1:3" ht="14.4">
      <c r="A5913" s="22">
        <v>2014</v>
      </c>
      <c r="B5913" s="3" t="s">
        <v>556</v>
      </c>
      <c r="C5913" s="21">
        <v>10.226678291194419</v>
      </c>
    </row>
    <row r="5914" spans="1:3" ht="14.4">
      <c r="A5914" s="22">
        <v>2014</v>
      </c>
      <c r="B5914" s="3" t="s">
        <v>557</v>
      </c>
      <c r="C5914" s="21">
        <v>10.265184901322092</v>
      </c>
    </row>
    <row r="5915" spans="1:3" ht="14.4">
      <c r="A5915" s="22">
        <v>2014</v>
      </c>
      <c r="B5915" s="3" t="s">
        <v>558</v>
      </c>
      <c r="C5915" s="21">
        <v>3.9412313432835822</v>
      </c>
    </row>
    <row r="5916" spans="1:3" ht="14.4">
      <c r="A5916" s="22">
        <v>2014</v>
      </c>
      <c r="B5916" s="3" t="s">
        <v>559</v>
      </c>
      <c r="C5916" s="21">
        <v>7.6587283500455792</v>
      </c>
    </row>
    <row r="5917" spans="1:3" ht="14.4">
      <c r="A5917" s="22">
        <v>2014</v>
      </c>
      <c r="B5917" s="3" t="s">
        <v>560</v>
      </c>
      <c r="C5917" s="21">
        <v>5.5555555555555554</v>
      </c>
    </row>
    <row r="5918" spans="1:3" ht="14.4">
      <c r="A5918" s="22">
        <v>2014</v>
      </c>
      <c r="B5918" s="3" t="s">
        <v>561</v>
      </c>
      <c r="C5918" s="21">
        <v>7.4030384271671137</v>
      </c>
    </row>
    <row r="5919" spans="1:3" ht="14.4">
      <c r="A5919" s="22">
        <v>2014</v>
      </c>
      <c r="B5919" s="3" t="s">
        <v>562</v>
      </c>
      <c r="C5919" s="21">
        <v>7.3342884431709647</v>
      </c>
    </row>
    <row r="5920" spans="1:3" ht="14.4">
      <c r="A5920" s="22">
        <v>2014</v>
      </c>
      <c r="B5920" s="3" t="s">
        <v>563</v>
      </c>
      <c r="C5920" s="21">
        <v>4.1489932885906038</v>
      </c>
    </row>
    <row r="5921" spans="1:3" ht="14.4">
      <c r="A5921" s="22">
        <v>2014</v>
      </c>
      <c r="B5921" s="3" t="s">
        <v>564</v>
      </c>
      <c r="C5921" s="21">
        <v>6.7732334047109211</v>
      </c>
    </row>
    <row r="5922" spans="1:3" ht="14.4">
      <c r="A5922" s="22">
        <v>2014</v>
      </c>
      <c r="B5922" s="3" t="s">
        <v>1152</v>
      </c>
      <c r="C5922" s="21">
        <v>9.07</v>
      </c>
    </row>
    <row r="5923" spans="1:3" ht="14.4">
      <c r="A5923" s="22">
        <v>2014</v>
      </c>
      <c r="B5923" s="3" t="s">
        <v>565</v>
      </c>
      <c r="C5923" s="21">
        <v>5.6303155006858709</v>
      </c>
    </row>
    <row r="5924" spans="1:3" ht="14.4">
      <c r="A5924" s="22">
        <v>2014</v>
      </c>
      <c r="B5924" s="3" t="s">
        <v>566</v>
      </c>
      <c r="C5924" s="21">
        <v>7.7663043478260869</v>
      </c>
    </row>
    <row r="5925" spans="1:3" ht="14.4">
      <c r="A5925" s="22">
        <v>2014</v>
      </c>
      <c r="B5925" s="3" t="s">
        <v>1069</v>
      </c>
      <c r="C5925" s="21">
        <v>6.3297872340425529</v>
      </c>
    </row>
    <row r="5926" spans="1:3" ht="14.4">
      <c r="A5926" s="22">
        <v>2014</v>
      </c>
      <c r="B5926" s="3" t="s">
        <v>567</v>
      </c>
      <c r="C5926" s="21">
        <v>9.599502487562189</v>
      </c>
    </row>
    <row r="5927" spans="1:3" ht="14.4">
      <c r="A5927" s="22">
        <v>2014</v>
      </c>
      <c r="B5927" s="3" t="s">
        <v>568</v>
      </c>
      <c r="C5927" s="21">
        <v>8.8284890703819361</v>
      </c>
    </row>
    <row r="5928" spans="1:3" ht="14.4">
      <c r="A5928" s="22">
        <v>2014</v>
      </c>
      <c r="B5928" s="3" t="s">
        <v>569</v>
      </c>
      <c r="C5928" s="21">
        <v>10.029285906890044</v>
      </c>
    </row>
    <row r="5929" spans="1:3" ht="14.4">
      <c r="A5929" s="22">
        <v>2014</v>
      </c>
      <c r="B5929" s="3" t="s">
        <v>570</v>
      </c>
      <c r="C5929" s="21">
        <v>8.9870662741949872</v>
      </c>
    </row>
    <row r="5930" spans="1:3" ht="14.4">
      <c r="A5930" s="22">
        <v>2014</v>
      </c>
      <c r="B5930" s="3" t="s">
        <v>1070</v>
      </c>
      <c r="C5930" s="21">
        <v>3.7534626038781163</v>
      </c>
    </row>
    <row r="5931" spans="1:3" ht="14.4">
      <c r="A5931" s="22">
        <v>2014</v>
      </c>
      <c r="B5931" s="3" t="s">
        <v>1039</v>
      </c>
      <c r="C5931" s="21">
        <v>5.0821917808219181</v>
      </c>
    </row>
    <row r="5932" spans="1:3" ht="14.4">
      <c r="A5932" s="22">
        <v>2014</v>
      </c>
      <c r="B5932" s="3" t="s">
        <v>1040</v>
      </c>
      <c r="C5932" s="21">
        <v>3.8646153846153846</v>
      </c>
    </row>
    <row r="5933" spans="1:3" ht="14.4">
      <c r="A5933" s="22">
        <v>2014</v>
      </c>
      <c r="B5933" s="3" t="s">
        <v>571</v>
      </c>
      <c r="C5933" s="21">
        <v>3.7860600193610843</v>
      </c>
    </row>
    <row r="5934" spans="1:3" ht="14.4">
      <c r="A5934" s="22">
        <v>2014</v>
      </c>
      <c r="B5934" s="3" t="s">
        <v>1041</v>
      </c>
      <c r="C5934" s="21">
        <v>8.9789473684210535</v>
      </c>
    </row>
    <row r="5935" spans="1:3" ht="14.4">
      <c r="A5935" s="22">
        <v>2014</v>
      </c>
      <c r="B5935" s="3" t="s">
        <v>573</v>
      </c>
      <c r="C5935" s="21">
        <v>9.6654048292844283</v>
      </c>
    </row>
    <row r="5936" spans="1:3" ht="14.4">
      <c r="A5936" s="22">
        <v>2014</v>
      </c>
      <c r="B5936" s="3" t="s">
        <v>574</v>
      </c>
      <c r="C5936" s="21">
        <v>10.599289204797868</v>
      </c>
    </row>
    <row r="5937" spans="1:3" ht="14.4">
      <c r="A5937" s="22">
        <v>2014</v>
      </c>
      <c r="B5937" s="3" t="s">
        <v>575</v>
      </c>
      <c r="C5937" s="21">
        <v>5.7602880658436213</v>
      </c>
    </row>
    <row r="5938" spans="1:3" ht="14.4">
      <c r="A5938" s="22">
        <v>2014</v>
      </c>
      <c r="B5938" s="3" t="s">
        <v>576</v>
      </c>
      <c r="C5938" s="21">
        <v>8.9485028772066713</v>
      </c>
    </row>
    <row r="5939" spans="1:3" ht="14.4">
      <c r="A5939" s="22">
        <v>2014</v>
      </c>
      <c r="B5939" s="3" t="s">
        <v>577</v>
      </c>
      <c r="C5939" s="21">
        <v>14.721297107800176</v>
      </c>
    </row>
    <row r="5940" spans="1:3" ht="14.4">
      <c r="A5940" s="22">
        <v>2014</v>
      </c>
      <c r="B5940" s="3" t="s">
        <v>1266</v>
      </c>
      <c r="C5940" s="21">
        <v>16.173405211141059</v>
      </c>
    </row>
    <row r="5941" spans="1:3" ht="14.4">
      <c r="A5941" s="22">
        <v>2014</v>
      </c>
      <c r="B5941" s="3" t="s">
        <v>579</v>
      </c>
      <c r="C5941" s="21">
        <v>15.934883720930232</v>
      </c>
    </row>
    <row r="5942" spans="1:3" ht="14.4">
      <c r="A5942" s="22">
        <v>2014</v>
      </c>
      <c r="B5942" s="3" t="s">
        <v>580</v>
      </c>
      <c r="C5942" s="21">
        <v>16.564935064935064</v>
      </c>
    </row>
    <row r="5943" spans="1:3" ht="14.4">
      <c r="A5943" s="22">
        <v>2014</v>
      </c>
      <c r="B5943" s="3" t="s">
        <v>581</v>
      </c>
      <c r="C5943" s="21">
        <v>14.548387096774194</v>
      </c>
    </row>
    <row r="5944" spans="1:3" ht="14.4">
      <c r="A5944" s="22">
        <v>2014</v>
      </c>
      <c r="B5944" s="3" t="s">
        <v>582</v>
      </c>
      <c r="C5944" s="21">
        <v>15.373737373737374</v>
      </c>
    </row>
    <row r="5945" spans="1:3" ht="14.4">
      <c r="A5945" s="22">
        <v>2014</v>
      </c>
      <c r="B5945" s="3" t="s">
        <v>583</v>
      </c>
      <c r="C5945" s="21">
        <v>13.151933701657459</v>
      </c>
    </row>
    <row r="5946" spans="1:3" ht="14.4">
      <c r="A5946" s="22">
        <v>2014</v>
      </c>
      <c r="B5946" s="3" t="s">
        <v>584</v>
      </c>
      <c r="C5946" s="21">
        <v>14.162576687116564</v>
      </c>
    </row>
    <row r="5947" spans="1:3" ht="14.4">
      <c r="A5947" s="22">
        <v>2014</v>
      </c>
      <c r="B5947" s="3" t="s">
        <v>586</v>
      </c>
      <c r="C5947" s="21">
        <v>13.488659793814433</v>
      </c>
    </row>
    <row r="5948" spans="1:3" ht="14.4">
      <c r="A5948" s="22">
        <v>2014</v>
      </c>
      <c r="B5948" s="3" t="s">
        <v>587</v>
      </c>
      <c r="C5948" s="21">
        <v>10.680722891566266</v>
      </c>
    </row>
    <row r="5949" spans="1:3" ht="14.4">
      <c r="A5949" s="22">
        <v>2014</v>
      </c>
      <c r="B5949" s="3" t="s">
        <v>588</v>
      </c>
      <c r="C5949" s="21">
        <v>10.782652043868394</v>
      </c>
    </row>
    <row r="5950" spans="1:3" ht="14.4">
      <c r="A5950" s="22">
        <v>2014</v>
      </c>
      <c r="B5950" s="3" t="s">
        <v>589</v>
      </c>
      <c r="C5950" s="21">
        <v>15.211416490486258</v>
      </c>
    </row>
    <row r="5951" spans="1:3" ht="14.4">
      <c r="A5951" s="22">
        <v>2014</v>
      </c>
      <c r="B5951" s="3" t="s">
        <v>1106</v>
      </c>
      <c r="C5951" s="21">
        <v>14.587570621468927</v>
      </c>
    </row>
    <row r="5952" spans="1:3" ht="14.4">
      <c r="A5952" s="22">
        <v>2014</v>
      </c>
      <c r="B5952" s="3" t="s">
        <v>590</v>
      </c>
      <c r="C5952" s="21">
        <v>8.1263537906137184</v>
      </c>
    </row>
    <row r="5953" spans="1:3" ht="14.4">
      <c r="A5953" s="22">
        <v>2014</v>
      </c>
      <c r="B5953" s="3" t="s">
        <v>591</v>
      </c>
      <c r="C5953" s="21">
        <v>14.512408759124087</v>
      </c>
    </row>
    <row r="5954" spans="1:3" ht="14.4">
      <c r="A5954" s="22">
        <v>2014</v>
      </c>
      <c r="B5954" s="3" t="s">
        <v>592</v>
      </c>
      <c r="C5954" s="21">
        <v>14.893617021276595</v>
      </c>
    </row>
    <row r="5955" spans="1:3" ht="14.4">
      <c r="A5955" s="22">
        <v>2014</v>
      </c>
      <c r="B5955" s="3" t="s">
        <v>593</v>
      </c>
      <c r="C5955" s="21">
        <v>12.786516853932584</v>
      </c>
    </row>
    <row r="5956" spans="1:3" ht="14.4">
      <c r="A5956" s="22">
        <v>2014</v>
      </c>
      <c r="B5956" s="3" t="s">
        <v>594</v>
      </c>
      <c r="C5956" s="21">
        <v>9.5949755349448616</v>
      </c>
    </row>
    <row r="5957" spans="1:3" ht="14.4">
      <c r="A5957" s="22">
        <v>2014</v>
      </c>
      <c r="B5957" s="3" t="s">
        <v>1071</v>
      </c>
      <c r="C5957" s="21">
        <v>3.6820809248554913</v>
      </c>
    </row>
    <row r="5958" spans="1:3" ht="14.4">
      <c r="A5958" s="22">
        <v>2014</v>
      </c>
      <c r="B5958" s="3" t="s">
        <v>1042</v>
      </c>
      <c r="C5958" s="21">
        <v>3.418181818181818</v>
      </c>
    </row>
    <row r="5959" spans="1:3" ht="14.4">
      <c r="A5959" s="22">
        <v>2014</v>
      </c>
      <c r="B5959" s="3" t="s">
        <v>595</v>
      </c>
      <c r="C5959" s="21">
        <v>4.3155994679840397</v>
      </c>
    </row>
    <row r="5960" spans="1:3" ht="14.4">
      <c r="A5960" s="22">
        <v>2014</v>
      </c>
      <c r="B5960" s="3" t="s">
        <v>596</v>
      </c>
      <c r="C5960" s="21">
        <v>9.6373964365873253</v>
      </c>
    </row>
    <row r="5961" spans="1:3" ht="14.4">
      <c r="A5961" s="22">
        <v>2014</v>
      </c>
      <c r="B5961" s="3" t="s">
        <v>597</v>
      </c>
      <c r="C5961" s="21">
        <v>9.2856753218415893</v>
      </c>
    </row>
    <row r="5962" spans="1:3" ht="14.4">
      <c r="A5962" s="22">
        <v>2014</v>
      </c>
      <c r="B5962" s="3" t="s">
        <v>598</v>
      </c>
      <c r="C5962" s="21">
        <v>10.491282778171509</v>
      </c>
    </row>
    <row r="5963" spans="1:3" ht="14.4">
      <c r="A5963" s="22">
        <v>2014</v>
      </c>
      <c r="B5963" s="3" t="s">
        <v>599</v>
      </c>
      <c r="C5963" s="21">
        <v>7.0235406795039825</v>
      </c>
    </row>
    <row r="5964" spans="1:3" ht="14.4">
      <c r="A5964" s="22">
        <v>2014</v>
      </c>
      <c r="B5964" s="3" t="s">
        <v>600</v>
      </c>
      <c r="C5964" s="21">
        <v>4.6661721068249262</v>
      </c>
    </row>
    <row r="5965" spans="1:3" ht="14.4">
      <c r="A5965" s="22">
        <v>2014</v>
      </c>
      <c r="B5965" s="3" t="s">
        <v>601</v>
      </c>
      <c r="C5965" s="21">
        <v>7.8860294117647056</v>
      </c>
    </row>
    <row r="5966" spans="1:3" ht="14.4">
      <c r="A5966" s="22">
        <v>2014</v>
      </c>
      <c r="B5966" s="3" t="s">
        <v>602</v>
      </c>
      <c r="C5966" s="21">
        <v>6.3404255319148932</v>
      </c>
    </row>
    <row r="5967" spans="1:3" ht="14.4">
      <c r="A5967" s="22">
        <v>2014</v>
      </c>
      <c r="B5967" s="3" t="s">
        <v>603</v>
      </c>
      <c r="C5967" s="21">
        <v>8.2509917057338615</v>
      </c>
    </row>
    <row r="5968" spans="1:3" ht="14.4">
      <c r="A5968" s="22">
        <v>2014</v>
      </c>
      <c r="B5968" s="3" t="s">
        <v>604</v>
      </c>
      <c r="C5968" s="21">
        <v>10.551238465274405</v>
      </c>
    </row>
    <row r="5969" spans="1:3" ht="14.4">
      <c r="A5969" s="22">
        <v>2014</v>
      </c>
      <c r="B5969" s="3" t="s">
        <v>606</v>
      </c>
      <c r="C5969" s="21">
        <v>12.02937576499388</v>
      </c>
    </row>
    <row r="5970" spans="1:3" ht="14.4">
      <c r="A5970" s="22">
        <v>2014</v>
      </c>
      <c r="B5970" s="3" t="s">
        <v>607</v>
      </c>
      <c r="C5970" s="21">
        <v>12.110169491525424</v>
      </c>
    </row>
    <row r="5971" spans="1:3" ht="14.4">
      <c r="A5971" s="22">
        <v>2014</v>
      </c>
      <c r="B5971" s="3" t="s">
        <v>609</v>
      </c>
      <c r="C5971" s="21">
        <v>10.606896551724137</v>
      </c>
    </row>
    <row r="5972" spans="1:3" ht="14.4">
      <c r="A5972" s="22">
        <v>2014</v>
      </c>
      <c r="B5972" s="3" t="s">
        <v>610</v>
      </c>
      <c r="C5972" s="21">
        <v>6.5277777777777777</v>
      </c>
    </row>
    <row r="5973" spans="1:3" ht="14.4">
      <c r="A5973" s="22">
        <v>2014</v>
      </c>
      <c r="B5973" s="3" t="s">
        <v>611</v>
      </c>
      <c r="C5973" s="21">
        <v>12.813825022394745</v>
      </c>
    </row>
    <row r="5974" spans="1:3" ht="14.4">
      <c r="A5974" s="22">
        <v>2014</v>
      </c>
      <c r="B5974" s="3" t="s">
        <v>612</v>
      </c>
      <c r="C5974" s="21">
        <v>10.054545454545455</v>
      </c>
    </row>
    <row r="5975" spans="1:3" ht="14.4">
      <c r="A5975" s="22">
        <v>2014</v>
      </c>
      <c r="B5975" s="3" t="s">
        <v>613</v>
      </c>
      <c r="C5975" s="21">
        <v>12.078079178885631</v>
      </c>
    </row>
    <row r="5976" spans="1:3" ht="14.4">
      <c r="A5976" s="22">
        <v>2014</v>
      </c>
      <c r="B5976" s="3" t="s">
        <v>615</v>
      </c>
      <c r="C5976" s="21">
        <v>9.0840140023337224</v>
      </c>
    </row>
    <row r="5977" spans="1:3" ht="14.4">
      <c r="A5977" s="22">
        <v>2014</v>
      </c>
      <c r="B5977" s="3" t="s">
        <v>616</v>
      </c>
      <c r="C5977" s="21">
        <v>13.522717438338381</v>
      </c>
    </row>
    <row r="5978" spans="1:3" ht="14.4">
      <c r="A5978" s="22">
        <v>2014</v>
      </c>
      <c r="B5978" s="3" t="s">
        <v>617</v>
      </c>
      <c r="C5978" s="21">
        <v>7.9371428571428568</v>
      </c>
    </row>
    <row r="5979" spans="1:3" ht="14.4">
      <c r="A5979" s="22">
        <v>2014</v>
      </c>
      <c r="B5979" s="3" t="s">
        <v>618</v>
      </c>
      <c r="C5979" s="21">
        <v>15.24223602484472</v>
      </c>
    </row>
    <row r="5980" spans="1:3" ht="14.4">
      <c r="A5980" s="22">
        <v>2014</v>
      </c>
      <c r="B5980" s="3" t="s">
        <v>619</v>
      </c>
      <c r="C5980" s="21">
        <v>7.6730245231607626</v>
      </c>
    </row>
    <row r="5981" spans="1:3" ht="14.4">
      <c r="A5981" s="22">
        <v>2014</v>
      </c>
      <c r="B5981" s="3" t="s">
        <v>620</v>
      </c>
      <c r="C5981" s="21">
        <v>9.6322701688555341</v>
      </c>
    </row>
    <row r="5982" spans="1:3" ht="14.4">
      <c r="A5982" s="22">
        <v>2014</v>
      </c>
      <c r="B5982" s="3" t="s">
        <v>1073</v>
      </c>
      <c r="C5982" s="21">
        <v>9.9441747572815533</v>
      </c>
    </row>
    <row r="5983" spans="1:3" ht="14.4">
      <c r="A5983" s="22">
        <v>2014</v>
      </c>
      <c r="B5983" s="3" t="s">
        <v>1107</v>
      </c>
      <c r="C5983" s="21">
        <v>7.9252336448598131</v>
      </c>
    </row>
    <row r="5984" spans="1:3" ht="14.4">
      <c r="A5984" s="22">
        <v>2014</v>
      </c>
      <c r="B5984" s="3" t="s">
        <v>621</v>
      </c>
      <c r="C5984" s="21">
        <v>14.397306397306398</v>
      </c>
    </row>
    <row r="5985" spans="1:3" ht="14.4">
      <c r="A5985" s="22">
        <v>2014</v>
      </c>
      <c r="B5985" s="3" t="s">
        <v>1131</v>
      </c>
      <c r="C5985" s="21">
        <v>12.79816513761468</v>
      </c>
    </row>
    <row r="5986" spans="1:3" ht="14.4">
      <c r="A5986" s="22">
        <v>2014</v>
      </c>
      <c r="B5986" s="3" t="s">
        <v>1043</v>
      </c>
      <c r="C5986" s="21">
        <v>12.900662251655628</v>
      </c>
    </row>
    <row r="5987" spans="1:3" ht="14.4">
      <c r="A5987" s="22">
        <v>2014</v>
      </c>
      <c r="B5987" s="3" t="s">
        <v>623</v>
      </c>
      <c r="C5987" s="21">
        <v>14.998028909329829</v>
      </c>
    </row>
    <row r="5988" spans="1:3" ht="14.4">
      <c r="A5988" s="22">
        <v>2014</v>
      </c>
      <c r="B5988" s="3" t="s">
        <v>624</v>
      </c>
      <c r="C5988" s="21">
        <v>13.435737351991389</v>
      </c>
    </row>
    <row r="5989" spans="1:3" ht="14.4">
      <c r="A5989" s="22">
        <v>2014</v>
      </c>
      <c r="B5989" s="3" t="s">
        <v>626</v>
      </c>
      <c r="C5989" s="21">
        <v>10.182472204054937</v>
      </c>
    </row>
    <row r="5990" spans="1:3" ht="14.4">
      <c r="A5990" s="22">
        <v>2014</v>
      </c>
      <c r="B5990" s="3" t="s">
        <v>627</v>
      </c>
      <c r="C5990" s="21">
        <v>10.6255081300813</v>
      </c>
    </row>
    <row r="5991" spans="1:3" ht="14.4">
      <c r="A5991" s="22">
        <v>2014</v>
      </c>
      <c r="B5991" s="3" t="s">
        <v>629</v>
      </c>
      <c r="C5991" s="21">
        <v>15.207937164117403</v>
      </c>
    </row>
    <row r="5992" spans="1:3" ht="14.4">
      <c r="A5992" s="22">
        <v>2014</v>
      </c>
      <c r="B5992" s="3" t="s">
        <v>630</v>
      </c>
      <c r="C5992" s="21">
        <v>15.276008492569002</v>
      </c>
    </row>
    <row r="5993" spans="1:3" ht="14.4">
      <c r="A5993" s="22">
        <v>2014</v>
      </c>
      <c r="B5993" s="3" t="s">
        <v>631</v>
      </c>
      <c r="C5993" s="21">
        <v>7.4232365145228218</v>
      </c>
    </row>
    <row r="5994" spans="1:3" ht="14.4">
      <c r="A5994" s="22">
        <v>2014</v>
      </c>
      <c r="B5994" s="3" t="s">
        <v>632</v>
      </c>
      <c r="C5994" s="21">
        <v>11.91826923076923</v>
      </c>
    </row>
    <row r="5995" spans="1:3" ht="14.4">
      <c r="A5995" s="22">
        <v>2014</v>
      </c>
      <c r="B5995" s="3" t="s">
        <v>1108</v>
      </c>
      <c r="C5995" s="21">
        <v>7.2401746724890828</v>
      </c>
    </row>
    <row r="5996" spans="1:3" ht="14.4">
      <c r="A5996" s="22">
        <v>2014</v>
      </c>
      <c r="B5996" s="3" t="s">
        <v>633</v>
      </c>
      <c r="C5996" s="21">
        <v>12.241509433962264</v>
      </c>
    </row>
    <row r="5997" spans="1:3" ht="14.4">
      <c r="A5997" s="22">
        <v>2014</v>
      </c>
      <c r="B5997" s="3" t="s">
        <v>634</v>
      </c>
      <c r="C5997" s="21">
        <v>14.061258278145695</v>
      </c>
    </row>
    <row r="5998" spans="1:3" ht="14.4">
      <c r="A5998" s="22">
        <v>2014</v>
      </c>
      <c r="B5998" s="3" t="s">
        <v>1269</v>
      </c>
      <c r="C5998" s="21">
        <v>14.711864406779661</v>
      </c>
    </row>
    <row r="5999" spans="1:3" ht="14.4">
      <c r="A5999" s="22">
        <v>2014</v>
      </c>
      <c r="B5999" s="3" t="s">
        <v>635</v>
      </c>
      <c r="C5999" s="21">
        <v>15.090232558139535</v>
      </c>
    </row>
    <row r="6000" spans="1:3" ht="14.4">
      <c r="A6000" s="22">
        <v>2014</v>
      </c>
      <c r="B6000" s="3" t="s">
        <v>636</v>
      </c>
      <c r="C6000" s="21">
        <v>17.795119471276056</v>
      </c>
    </row>
    <row r="6001" spans="1:3" ht="14.4">
      <c r="A6001" s="22">
        <v>2014</v>
      </c>
      <c r="B6001" s="3" t="s">
        <v>1270</v>
      </c>
      <c r="C6001" s="21">
        <v>20.363309352517987</v>
      </c>
    </row>
    <row r="6002" spans="1:3" ht="14.4">
      <c r="A6002" s="22">
        <v>2014</v>
      </c>
      <c r="B6002" s="3" t="s">
        <v>637</v>
      </c>
      <c r="C6002" s="21">
        <v>18.03149435273675</v>
      </c>
    </row>
    <row r="6003" spans="1:3" ht="14.4">
      <c r="A6003" s="22">
        <v>2014</v>
      </c>
      <c r="B6003" s="3" t="s">
        <v>638</v>
      </c>
      <c r="C6003" s="21">
        <v>19.65846994535519</v>
      </c>
    </row>
    <row r="6004" spans="1:3" ht="14.4">
      <c r="A6004" s="22">
        <v>2014</v>
      </c>
      <c r="B6004" s="3" t="s">
        <v>639</v>
      </c>
      <c r="C6004" s="21">
        <v>19.189349112426036</v>
      </c>
    </row>
    <row r="6005" spans="1:3" ht="14.4">
      <c r="A6005" s="22">
        <v>2014</v>
      </c>
      <c r="B6005" s="3" t="s">
        <v>640</v>
      </c>
      <c r="C6005" s="21">
        <v>20.053084648493545</v>
      </c>
    </row>
    <row r="6006" spans="1:3" ht="14.4">
      <c r="A6006" s="22">
        <v>2014</v>
      </c>
      <c r="B6006" s="3" t="s">
        <v>641</v>
      </c>
      <c r="C6006" s="21">
        <v>18.783136378153944</v>
      </c>
    </row>
    <row r="6007" spans="1:3" ht="14.4">
      <c r="A6007" s="22">
        <v>2014</v>
      </c>
      <c r="B6007" s="3" t="s">
        <v>642</v>
      </c>
      <c r="C6007" s="21">
        <v>17.481315396113601</v>
      </c>
    </row>
    <row r="6008" spans="1:3" ht="14.4">
      <c r="A6008" s="22">
        <v>2014</v>
      </c>
      <c r="B6008" s="3" t="s">
        <v>643</v>
      </c>
      <c r="C6008" s="21">
        <v>24.645458845789971</v>
      </c>
    </row>
    <row r="6009" spans="1:3" ht="14.4">
      <c r="A6009" s="22">
        <v>2014</v>
      </c>
      <c r="B6009" s="3" t="s">
        <v>1271</v>
      </c>
      <c r="C6009" s="21">
        <v>16.469168900804288</v>
      </c>
    </row>
    <row r="6010" spans="1:3" ht="14.4">
      <c r="A6010" s="22">
        <v>2014</v>
      </c>
      <c r="B6010" s="3" t="s">
        <v>644</v>
      </c>
      <c r="C6010" s="21">
        <v>21.313210611802923</v>
      </c>
    </row>
    <row r="6011" spans="1:3" ht="14.4">
      <c r="A6011" s="22">
        <v>2014</v>
      </c>
      <c r="B6011" s="3" t="s">
        <v>645</v>
      </c>
      <c r="C6011" s="21">
        <v>20.809830781627721</v>
      </c>
    </row>
    <row r="6012" spans="1:3" ht="14.4">
      <c r="A6012" s="22">
        <v>2014</v>
      </c>
      <c r="B6012" s="3" t="s">
        <v>647</v>
      </c>
      <c r="C6012" s="21">
        <v>29.995360742281235</v>
      </c>
    </row>
    <row r="6013" spans="1:3" ht="14.4">
      <c r="A6013" s="22">
        <v>2014</v>
      </c>
      <c r="B6013" s="3" t="s">
        <v>648</v>
      </c>
      <c r="C6013" s="21">
        <v>21.077760497667185</v>
      </c>
    </row>
    <row r="6014" spans="1:3" ht="14.4">
      <c r="A6014" s="22">
        <v>2014</v>
      </c>
      <c r="B6014" s="3" t="s">
        <v>649</v>
      </c>
      <c r="C6014" s="21">
        <v>19.283592480854026</v>
      </c>
    </row>
    <row r="6015" spans="1:3" ht="14.4">
      <c r="A6015" s="22">
        <v>2014</v>
      </c>
      <c r="B6015" s="3" t="s">
        <v>650</v>
      </c>
      <c r="C6015" s="21">
        <v>15.923794712286158</v>
      </c>
    </row>
    <row r="6016" spans="1:3" ht="14.4">
      <c r="A6016" s="22">
        <v>2014</v>
      </c>
      <c r="B6016" s="3" t="s">
        <v>651</v>
      </c>
      <c r="C6016" s="21">
        <v>19.659449706811007</v>
      </c>
    </row>
    <row r="6017" spans="1:3" ht="14.4">
      <c r="A6017" s="22">
        <v>2014</v>
      </c>
      <c r="B6017" s="3" t="s">
        <v>1272</v>
      </c>
      <c r="C6017" s="21">
        <v>19.318681318681318</v>
      </c>
    </row>
    <row r="6018" spans="1:3" ht="14.4">
      <c r="A6018" s="22">
        <v>2014</v>
      </c>
      <c r="B6018" s="3" t="s">
        <v>1273</v>
      </c>
      <c r="C6018" s="21">
        <v>14.103174603174603</v>
      </c>
    </row>
    <row r="6019" spans="1:3" ht="14.4">
      <c r="A6019" s="22">
        <v>2014</v>
      </c>
      <c r="B6019" s="3" t="s">
        <v>652</v>
      </c>
      <c r="C6019" s="21">
        <v>22.051203101836013</v>
      </c>
    </row>
    <row r="6020" spans="1:3" ht="14.4">
      <c r="A6020" s="22">
        <v>2014</v>
      </c>
      <c r="B6020" s="3" t="s">
        <v>654</v>
      </c>
      <c r="C6020" s="21">
        <v>24.948693126815101</v>
      </c>
    </row>
    <row r="6021" spans="1:3" ht="14.4">
      <c r="A6021" s="22">
        <v>2014</v>
      </c>
      <c r="B6021" s="3" t="s">
        <v>655</v>
      </c>
      <c r="C6021" s="21">
        <v>19.778393351800553</v>
      </c>
    </row>
    <row r="6022" spans="1:3" ht="14.4">
      <c r="A6022" s="22">
        <v>2014</v>
      </c>
      <c r="B6022" s="3" t="s">
        <v>656</v>
      </c>
      <c r="C6022" s="21">
        <v>15.81586402266289</v>
      </c>
    </row>
    <row r="6023" spans="1:3" ht="14.4">
      <c r="A6023" s="22">
        <v>2014</v>
      </c>
      <c r="B6023" s="3" t="s">
        <v>657</v>
      </c>
      <c r="C6023" s="21">
        <v>18.059880239520957</v>
      </c>
    </row>
    <row r="6024" spans="1:3" ht="14.4">
      <c r="A6024" s="22">
        <v>2014</v>
      </c>
      <c r="B6024" s="3" t="s">
        <v>1074</v>
      </c>
      <c r="C6024" s="21">
        <v>24.085399449035812</v>
      </c>
    </row>
    <row r="6025" spans="1:3" ht="14.4">
      <c r="A6025" s="22">
        <v>2014</v>
      </c>
      <c r="B6025" s="3" t="s">
        <v>658</v>
      </c>
      <c r="C6025" s="21">
        <v>16.744318181818183</v>
      </c>
    </row>
    <row r="6026" spans="1:3" ht="14.4">
      <c r="A6026" s="22">
        <v>2014</v>
      </c>
      <c r="B6026" s="3" t="s">
        <v>659</v>
      </c>
      <c r="C6026" s="21">
        <v>14.826347305389222</v>
      </c>
    </row>
    <row r="6027" spans="1:3" ht="14.4">
      <c r="A6027" s="22">
        <v>2014</v>
      </c>
      <c r="B6027" s="3" t="s">
        <v>660</v>
      </c>
      <c r="C6027" s="21">
        <v>23.894035321559482</v>
      </c>
    </row>
    <row r="6028" spans="1:3" ht="14.4">
      <c r="A6028" s="22">
        <v>2014</v>
      </c>
      <c r="B6028" s="3" t="s">
        <v>661</v>
      </c>
      <c r="C6028" s="21">
        <v>16.762443438914026</v>
      </c>
    </row>
    <row r="6029" spans="1:3" ht="14.4">
      <c r="A6029" s="22">
        <v>2014</v>
      </c>
      <c r="B6029" s="3" t="s">
        <v>662</v>
      </c>
      <c r="C6029" s="21">
        <v>9.8490262999397711</v>
      </c>
    </row>
    <row r="6030" spans="1:3" ht="14.4">
      <c r="A6030" s="22">
        <v>2014</v>
      </c>
      <c r="B6030" s="3" t="s">
        <v>663</v>
      </c>
      <c r="C6030" s="21">
        <v>8.3847222222222229</v>
      </c>
    </row>
    <row r="6031" spans="1:3" ht="14.4">
      <c r="A6031" s="22">
        <v>2014</v>
      </c>
      <c r="B6031" s="3" t="s">
        <v>1075</v>
      </c>
      <c r="C6031" s="21">
        <v>13.706140350877194</v>
      </c>
    </row>
    <row r="6032" spans="1:3" ht="14.4">
      <c r="A6032" s="22">
        <v>2014</v>
      </c>
      <c r="B6032" s="3" t="s">
        <v>664</v>
      </c>
      <c r="C6032" s="21">
        <v>11.14775413711584</v>
      </c>
    </row>
    <row r="6033" spans="1:3" ht="14.4">
      <c r="A6033" s="22">
        <v>2014</v>
      </c>
      <c r="B6033" s="3" t="s">
        <v>665</v>
      </c>
      <c r="C6033" s="21">
        <v>8.1197604790419167</v>
      </c>
    </row>
    <row r="6034" spans="1:3" ht="14.4">
      <c r="A6034" s="22">
        <v>2014</v>
      </c>
      <c r="B6034" s="3" t="s">
        <v>666</v>
      </c>
      <c r="C6034" s="21">
        <v>13.199307893752339</v>
      </c>
    </row>
    <row r="6035" spans="1:3" ht="14.4">
      <c r="A6035" s="22">
        <v>2014</v>
      </c>
      <c r="B6035" s="3" t="s">
        <v>667</v>
      </c>
      <c r="C6035" s="21">
        <v>11.648737425579963</v>
      </c>
    </row>
    <row r="6036" spans="1:3" ht="14.4">
      <c r="A6036" s="22">
        <v>2014</v>
      </c>
      <c r="B6036" s="3" t="s">
        <v>668</v>
      </c>
      <c r="C6036" s="21">
        <v>8.3263684520306054</v>
      </c>
    </row>
    <row r="6037" spans="1:3" ht="14.4">
      <c r="A6037" s="22">
        <v>2014</v>
      </c>
      <c r="B6037" s="3" t="s">
        <v>1274</v>
      </c>
      <c r="C6037" s="21">
        <v>10.46031746031746</v>
      </c>
    </row>
    <row r="6038" spans="1:3" ht="14.4">
      <c r="A6038" s="22">
        <v>2014</v>
      </c>
      <c r="B6038" s="3" t="s">
        <v>669</v>
      </c>
      <c r="C6038" s="21">
        <v>8.3627797408716145</v>
      </c>
    </row>
    <row r="6039" spans="1:3" ht="14.4">
      <c r="A6039" s="22">
        <v>2014</v>
      </c>
      <c r="B6039" s="3" t="s">
        <v>670</v>
      </c>
      <c r="C6039" s="21">
        <v>8.1988472622478383</v>
      </c>
    </row>
    <row r="6040" spans="1:3" ht="14.4">
      <c r="A6040" s="22">
        <v>2014</v>
      </c>
      <c r="B6040" s="3" t="s">
        <v>671</v>
      </c>
      <c r="C6040" s="21">
        <v>6.2321428571428568</v>
      </c>
    </row>
    <row r="6041" spans="1:3" ht="14.4">
      <c r="A6041" s="22">
        <v>2014</v>
      </c>
      <c r="B6041" s="3" t="s">
        <v>672</v>
      </c>
      <c r="C6041" s="21">
        <v>7.8057871505640017</v>
      </c>
    </row>
    <row r="6042" spans="1:3" ht="14.4">
      <c r="A6042" s="22">
        <v>2014</v>
      </c>
      <c r="B6042" s="3" t="s">
        <v>673</v>
      </c>
      <c r="C6042" s="21">
        <v>7.0759774284562678</v>
      </c>
    </row>
    <row r="6043" spans="1:3" ht="14.4">
      <c r="A6043" s="22">
        <v>2014</v>
      </c>
      <c r="B6043" s="3" t="s">
        <v>674</v>
      </c>
      <c r="C6043" s="21">
        <v>7.9656652360515023</v>
      </c>
    </row>
    <row r="6044" spans="1:3" ht="14.4">
      <c r="A6044" s="22">
        <v>2014</v>
      </c>
      <c r="B6044" s="3" t="s">
        <v>676</v>
      </c>
      <c r="C6044" s="21">
        <v>11.896776466443544</v>
      </c>
    </row>
    <row r="6045" spans="1:3" ht="14.4">
      <c r="A6045" s="22">
        <v>2014</v>
      </c>
      <c r="B6045" s="3" t="s">
        <v>677</v>
      </c>
      <c r="C6045" s="21">
        <v>7.5358229598893498</v>
      </c>
    </row>
    <row r="6046" spans="1:3" ht="14.4">
      <c r="A6046" s="22">
        <v>2014</v>
      </c>
      <c r="B6046" s="3" t="s">
        <v>678</v>
      </c>
      <c r="C6046" s="21">
        <v>7.2085766055969396</v>
      </c>
    </row>
    <row r="6047" spans="1:3" ht="14.4">
      <c r="A6047" s="22">
        <v>2014</v>
      </c>
      <c r="B6047" s="3" t="s">
        <v>679</v>
      </c>
      <c r="C6047" s="21">
        <v>9.6050236008091705</v>
      </c>
    </row>
    <row r="6048" spans="1:3" ht="14.4">
      <c r="A6048" s="22">
        <v>2014</v>
      </c>
      <c r="B6048" s="3" t="s">
        <v>680</v>
      </c>
      <c r="C6048" s="21">
        <v>5.7361111111111107</v>
      </c>
    </row>
    <row r="6049" spans="1:3" ht="14.4">
      <c r="A6049" s="22">
        <v>2014</v>
      </c>
      <c r="B6049" s="3" t="s">
        <v>681</v>
      </c>
      <c r="C6049" s="21">
        <v>15.793345829428304</v>
      </c>
    </row>
    <row r="6050" spans="1:3" ht="14.4">
      <c r="A6050" s="22">
        <v>2014</v>
      </c>
      <c r="B6050" s="3" t="s">
        <v>682</v>
      </c>
      <c r="C6050" s="21">
        <v>7.1552795031055902</v>
      </c>
    </row>
    <row r="6051" spans="1:3" ht="14.4">
      <c r="A6051" s="22">
        <v>2014</v>
      </c>
      <c r="B6051" s="3" t="s">
        <v>683</v>
      </c>
      <c r="C6051" s="21">
        <v>8.6331527627302282</v>
      </c>
    </row>
    <row r="6052" spans="1:3" ht="14.4">
      <c r="A6052" s="22">
        <v>2014</v>
      </c>
      <c r="B6052" s="3" t="s">
        <v>1046</v>
      </c>
      <c r="C6052" s="21">
        <v>9.0379146919431275</v>
      </c>
    </row>
    <row r="6053" spans="1:3" ht="14.4">
      <c r="A6053" s="22">
        <v>2014</v>
      </c>
      <c r="B6053" s="3" t="s">
        <v>684</v>
      </c>
      <c r="C6053" s="21">
        <v>11.050262672156752</v>
      </c>
    </row>
    <row r="6054" spans="1:3" ht="14.4">
      <c r="A6054" s="22">
        <v>2014</v>
      </c>
      <c r="B6054" s="3" t="s">
        <v>685</v>
      </c>
      <c r="C6054" s="21">
        <v>7.6157205240174672</v>
      </c>
    </row>
    <row r="6055" spans="1:3" ht="14.4">
      <c r="A6055" s="22">
        <v>2014</v>
      </c>
      <c r="B6055" s="3" t="s">
        <v>686</v>
      </c>
      <c r="C6055" s="21">
        <v>9.6756169093851128</v>
      </c>
    </row>
    <row r="6056" spans="1:3" ht="14.4">
      <c r="A6056" s="22">
        <v>2014</v>
      </c>
      <c r="B6056" s="3" t="s">
        <v>687</v>
      </c>
      <c r="C6056" s="21">
        <v>9.806254767353165</v>
      </c>
    </row>
    <row r="6057" spans="1:3" ht="14.4">
      <c r="A6057" s="22">
        <v>2014</v>
      </c>
      <c r="B6057" s="3" t="s">
        <v>688</v>
      </c>
      <c r="C6057" s="21">
        <v>6.9684745762711868</v>
      </c>
    </row>
    <row r="6058" spans="1:3" ht="14.4">
      <c r="A6058" s="22">
        <v>2014</v>
      </c>
      <c r="B6058" s="3" t="s">
        <v>689</v>
      </c>
      <c r="C6058" s="21">
        <v>7.5531135531135529</v>
      </c>
    </row>
    <row r="6059" spans="1:3" ht="14.4">
      <c r="A6059" s="22">
        <v>2014</v>
      </c>
      <c r="B6059" s="3" t="s">
        <v>690</v>
      </c>
      <c r="C6059" s="21">
        <v>15.863666515905322</v>
      </c>
    </row>
    <row r="6060" spans="1:3" ht="14.4">
      <c r="A6060" s="22">
        <v>2014</v>
      </c>
      <c r="B6060" s="3" t="s">
        <v>691</v>
      </c>
      <c r="C6060" s="21">
        <v>12.368499584169072</v>
      </c>
    </row>
    <row r="6061" spans="1:3" ht="14.4">
      <c r="A6061" s="22">
        <v>2014</v>
      </c>
      <c r="B6061" s="3" t="s">
        <v>692</v>
      </c>
      <c r="C6061" s="21">
        <v>9.6674018526687249</v>
      </c>
    </row>
    <row r="6062" spans="1:3" ht="14.4">
      <c r="A6062" s="22">
        <v>2014</v>
      </c>
      <c r="B6062" s="3" t="s">
        <v>693</v>
      </c>
      <c r="C6062" s="21">
        <v>12.102810273743097</v>
      </c>
    </row>
    <row r="6063" spans="1:3" ht="14.4">
      <c r="A6063" s="22">
        <v>2014</v>
      </c>
      <c r="B6063" s="3" t="s">
        <v>694</v>
      </c>
      <c r="C6063" s="21">
        <v>6.1698546289211933</v>
      </c>
    </row>
    <row r="6064" spans="1:3" ht="14.4">
      <c r="A6064" s="22">
        <v>2014</v>
      </c>
      <c r="B6064" s="3" t="s">
        <v>695</v>
      </c>
      <c r="C6064" s="21">
        <v>6.0319148936170217</v>
      </c>
    </row>
    <row r="6065" spans="1:3" ht="14.4">
      <c r="A6065" s="22">
        <v>2014</v>
      </c>
      <c r="B6065" s="3" t="s">
        <v>696</v>
      </c>
      <c r="C6065" s="21">
        <v>11.144815766923736</v>
      </c>
    </row>
    <row r="6066" spans="1:3" ht="14.4">
      <c r="A6066" s="22">
        <v>2014</v>
      </c>
      <c r="B6066" s="3" t="s">
        <v>697</v>
      </c>
      <c r="C6066" s="21">
        <v>6.7572815533980579</v>
      </c>
    </row>
    <row r="6067" spans="1:3" ht="14.4">
      <c r="A6067" s="22">
        <v>2014</v>
      </c>
      <c r="B6067" s="3" t="s">
        <v>698</v>
      </c>
      <c r="C6067" s="21">
        <v>6.1853932584269664</v>
      </c>
    </row>
    <row r="6068" spans="1:3" ht="14.4">
      <c r="A6068" s="22">
        <v>2014</v>
      </c>
      <c r="B6068" s="3" t="s">
        <v>699</v>
      </c>
      <c r="C6068" s="21">
        <v>9.5926730379380256</v>
      </c>
    </row>
    <row r="6069" spans="1:3" ht="14.4">
      <c r="A6069" s="22">
        <v>2014</v>
      </c>
      <c r="B6069" s="3" t="s">
        <v>701</v>
      </c>
      <c r="C6069" s="21">
        <v>10.561777870302905</v>
      </c>
    </row>
    <row r="6070" spans="1:3" ht="14.4">
      <c r="A6070" s="22">
        <v>2014</v>
      </c>
      <c r="B6070" s="3" t="s">
        <v>702</v>
      </c>
      <c r="C6070" s="21">
        <v>8.1082872928176801</v>
      </c>
    </row>
    <row r="6071" spans="1:3" ht="14.4">
      <c r="A6071" s="22">
        <v>2014</v>
      </c>
      <c r="B6071" s="3" t="s">
        <v>703</v>
      </c>
      <c r="C6071" s="21">
        <v>8.2619047619047628</v>
      </c>
    </row>
    <row r="6072" spans="1:3" ht="14.4">
      <c r="A6072" s="22">
        <v>2014</v>
      </c>
      <c r="B6072" s="3" t="s">
        <v>704</v>
      </c>
      <c r="C6072" s="21">
        <v>9.4182509505703429</v>
      </c>
    </row>
    <row r="6073" spans="1:3" ht="14.4">
      <c r="A6073" s="22">
        <v>2014</v>
      </c>
      <c r="B6073" s="3" t="s">
        <v>705</v>
      </c>
      <c r="C6073" s="21">
        <v>8.8839855675825703</v>
      </c>
    </row>
    <row r="6074" spans="1:3" ht="14.4">
      <c r="A6074" s="22">
        <v>2014</v>
      </c>
      <c r="B6074" s="3" t="s">
        <v>706</v>
      </c>
      <c r="C6074" s="21">
        <v>10.814649681528662</v>
      </c>
    </row>
    <row r="6075" spans="1:3" ht="14.4">
      <c r="A6075" s="22">
        <v>2014</v>
      </c>
      <c r="B6075" s="3" t="s">
        <v>707</v>
      </c>
      <c r="C6075" s="21">
        <v>9.9546468401486994</v>
      </c>
    </row>
    <row r="6076" spans="1:3" ht="14.4">
      <c r="A6076" s="22">
        <v>2014</v>
      </c>
      <c r="B6076" s="3" t="s">
        <v>1275</v>
      </c>
      <c r="C6076" s="21">
        <v>5.4947368421052634</v>
      </c>
    </row>
    <row r="6077" spans="1:3" ht="14.4">
      <c r="A6077" s="22">
        <v>2014</v>
      </c>
      <c r="B6077" s="3" t="s">
        <v>708</v>
      </c>
      <c r="C6077" s="21">
        <v>10.492002076157222</v>
      </c>
    </row>
    <row r="6078" spans="1:3" ht="14.4">
      <c r="A6078" s="22">
        <v>2014</v>
      </c>
      <c r="B6078" s="3" t="s">
        <v>709</v>
      </c>
      <c r="C6078" s="21">
        <v>8.7405303030303028</v>
      </c>
    </row>
    <row r="6079" spans="1:3" ht="14.4">
      <c r="A6079" s="22">
        <v>2014</v>
      </c>
      <c r="B6079" s="3" t="s">
        <v>710</v>
      </c>
      <c r="C6079" s="21">
        <v>6.3363984674329501</v>
      </c>
    </row>
    <row r="6080" spans="1:3" ht="14.4">
      <c r="A6080" s="22">
        <v>2014</v>
      </c>
      <c r="B6080" s="3" t="s">
        <v>711</v>
      </c>
      <c r="C6080" s="21">
        <v>5.6049129989764586</v>
      </c>
    </row>
    <row r="6081" spans="1:3" ht="14.4">
      <c r="A6081" s="22">
        <v>2014</v>
      </c>
      <c r="B6081" s="3" t="s">
        <v>712</v>
      </c>
      <c r="C6081" s="21">
        <v>9.5005235602094249</v>
      </c>
    </row>
    <row r="6082" spans="1:3" ht="14.4">
      <c r="A6082" s="22">
        <v>2014</v>
      </c>
      <c r="B6082" s="3" t="s">
        <v>713</v>
      </c>
      <c r="C6082" s="21">
        <v>9.505193350089332</v>
      </c>
    </row>
    <row r="6083" spans="1:3" ht="14.4">
      <c r="A6083" s="22">
        <v>2014</v>
      </c>
      <c r="B6083" s="3" t="s">
        <v>714</v>
      </c>
      <c r="C6083" s="21">
        <v>8.4244218838127463</v>
      </c>
    </row>
    <row r="6084" spans="1:3" ht="14.4">
      <c r="A6084" s="22">
        <v>2014</v>
      </c>
      <c r="B6084" s="3" t="s">
        <v>715</v>
      </c>
      <c r="C6084" s="21">
        <v>10.703899537343027</v>
      </c>
    </row>
    <row r="6085" spans="1:3" ht="14.4">
      <c r="A6085" s="22">
        <v>2014</v>
      </c>
      <c r="B6085" s="3" t="s">
        <v>716</v>
      </c>
      <c r="C6085" s="21">
        <v>9.3325867861142218</v>
      </c>
    </row>
    <row r="6086" spans="1:3" ht="14.4">
      <c r="A6086" s="22">
        <v>2014</v>
      </c>
      <c r="B6086" s="3" t="s">
        <v>1276</v>
      </c>
      <c r="C6086" s="21">
        <v>5.1863354037267078</v>
      </c>
    </row>
    <row r="6087" spans="1:3" ht="14.4">
      <c r="A6087" s="22">
        <v>2014</v>
      </c>
      <c r="B6087" s="3" t="s">
        <v>717</v>
      </c>
      <c r="C6087" s="21">
        <v>6.5572139303482588</v>
      </c>
    </row>
    <row r="6088" spans="1:3" ht="14.4">
      <c r="A6088" s="22">
        <v>2014</v>
      </c>
      <c r="B6088" s="3" t="s">
        <v>718</v>
      </c>
      <c r="C6088" s="21">
        <v>9.1907514450867058</v>
      </c>
    </row>
    <row r="6089" spans="1:3" ht="14.4">
      <c r="A6089" s="22">
        <v>2014</v>
      </c>
      <c r="B6089" s="3" t="s">
        <v>719</v>
      </c>
      <c r="C6089" s="21">
        <v>6.6198198198198197</v>
      </c>
    </row>
    <row r="6090" spans="1:3" ht="14.4">
      <c r="A6090" s="22">
        <v>2014</v>
      </c>
      <c r="B6090" s="3" t="s">
        <v>720</v>
      </c>
      <c r="C6090" s="21">
        <v>6.8535901926444831</v>
      </c>
    </row>
    <row r="6091" spans="1:3" ht="14.4">
      <c r="A6091" s="22">
        <v>2014</v>
      </c>
      <c r="B6091" s="3" t="s">
        <v>721</v>
      </c>
      <c r="C6091" s="21">
        <v>6.8573008849557526</v>
      </c>
    </row>
    <row r="6092" spans="1:3" ht="14.4">
      <c r="A6092" s="22">
        <v>2014</v>
      </c>
      <c r="B6092" s="3" t="s">
        <v>722</v>
      </c>
      <c r="C6092" s="21">
        <v>9.1471354166666661</v>
      </c>
    </row>
    <row r="6093" spans="1:3" ht="14.4">
      <c r="A6093" s="22">
        <v>2014</v>
      </c>
      <c r="B6093" s="3" t="s">
        <v>723</v>
      </c>
      <c r="C6093" s="21">
        <v>8.0816873116839645</v>
      </c>
    </row>
    <row r="6094" spans="1:3" ht="14.4">
      <c r="A6094" s="22">
        <v>2014</v>
      </c>
      <c r="B6094" s="3" t="s">
        <v>724</v>
      </c>
      <c r="C6094" s="21">
        <v>10.1</v>
      </c>
    </row>
    <row r="6095" spans="1:3" ht="14.4">
      <c r="A6095" s="22">
        <v>2014</v>
      </c>
      <c r="B6095" s="3" t="s">
        <v>725</v>
      </c>
      <c r="C6095" s="21">
        <v>6.7460647460647465</v>
      </c>
    </row>
    <row r="6096" spans="1:3" ht="14.4">
      <c r="A6096" s="22">
        <v>2014</v>
      </c>
      <c r="B6096" s="3" t="s">
        <v>726</v>
      </c>
      <c r="C6096" s="21">
        <v>10.534716491807144</v>
      </c>
    </row>
    <row r="6097" spans="1:3" ht="14.4">
      <c r="A6097" s="22">
        <v>2014</v>
      </c>
      <c r="B6097" s="3" t="s">
        <v>727</v>
      </c>
      <c r="C6097" s="21">
        <v>8.6624713958810062</v>
      </c>
    </row>
    <row r="6098" spans="1:3" ht="14.4">
      <c r="A6098" s="22">
        <v>2014</v>
      </c>
      <c r="B6098" s="3" t="s">
        <v>1277</v>
      </c>
      <c r="C6098" s="21">
        <v>7.8397626112759644</v>
      </c>
    </row>
    <row r="6099" spans="1:3" ht="14.4">
      <c r="A6099" s="22">
        <v>2014</v>
      </c>
      <c r="B6099" s="3" t="s">
        <v>1048</v>
      </c>
      <c r="C6099" s="21">
        <v>11.581227436823104</v>
      </c>
    </row>
    <row r="6100" spans="1:3" ht="14.4">
      <c r="A6100" s="22">
        <v>2014</v>
      </c>
      <c r="B6100" s="3" t="s">
        <v>730</v>
      </c>
      <c r="C6100" s="21">
        <v>11.167032967032966</v>
      </c>
    </row>
    <row r="6101" spans="1:3" ht="14.4">
      <c r="A6101" s="22">
        <v>2014</v>
      </c>
      <c r="B6101" s="3" t="s">
        <v>731</v>
      </c>
      <c r="C6101" s="21">
        <v>10.437173043389066</v>
      </c>
    </row>
    <row r="6102" spans="1:3" ht="14.4">
      <c r="A6102" s="22">
        <v>2014</v>
      </c>
      <c r="B6102" s="3" t="s">
        <v>732</v>
      </c>
      <c r="C6102" s="21">
        <v>11.00902872146855</v>
      </c>
    </row>
    <row r="6103" spans="1:3" ht="14.4">
      <c r="A6103" s="22">
        <v>2014</v>
      </c>
      <c r="B6103" s="3" t="s">
        <v>733</v>
      </c>
      <c r="C6103" s="21">
        <v>7.9791340636411059</v>
      </c>
    </row>
    <row r="6104" spans="1:3" ht="14.4">
      <c r="A6104" s="22">
        <v>2014</v>
      </c>
      <c r="B6104" s="3" t="s">
        <v>734</v>
      </c>
      <c r="C6104" s="21">
        <v>9.1087212728344138</v>
      </c>
    </row>
    <row r="6105" spans="1:3" ht="14.4">
      <c r="A6105" s="22">
        <v>2014</v>
      </c>
      <c r="B6105" s="3" t="s">
        <v>735</v>
      </c>
      <c r="C6105" s="21">
        <v>6.7268408551068886</v>
      </c>
    </row>
    <row r="6106" spans="1:3" ht="14.4">
      <c r="A6106" s="22">
        <v>2014</v>
      </c>
      <c r="B6106" s="3" t="s">
        <v>737</v>
      </c>
      <c r="C6106" s="21">
        <v>11.607354975185094</v>
      </c>
    </row>
    <row r="6107" spans="1:3" ht="14.4">
      <c r="A6107" s="22">
        <v>2014</v>
      </c>
      <c r="B6107" s="3" t="s">
        <v>1049</v>
      </c>
      <c r="C6107" s="21">
        <v>9.4755434782608692</v>
      </c>
    </row>
    <row r="6108" spans="1:3" ht="14.4">
      <c r="A6108" s="22">
        <v>2014</v>
      </c>
      <c r="B6108" s="3" t="s">
        <v>739</v>
      </c>
      <c r="C6108" s="21">
        <v>10.664999999999999</v>
      </c>
    </row>
    <row r="6109" spans="1:3" ht="14.4">
      <c r="A6109" s="22">
        <v>2014</v>
      </c>
      <c r="B6109" s="3" t="s">
        <v>740</v>
      </c>
      <c r="C6109" s="21">
        <v>10.338983050847459</v>
      </c>
    </row>
    <row r="6110" spans="1:3" ht="14.4">
      <c r="A6110" s="22">
        <v>2014</v>
      </c>
      <c r="B6110" s="3" t="s">
        <v>741</v>
      </c>
      <c r="C6110" s="21">
        <v>15.47917893404507</v>
      </c>
    </row>
    <row r="6111" spans="1:3" ht="14.4">
      <c r="A6111" s="22">
        <v>2014</v>
      </c>
      <c r="B6111" s="3" t="s">
        <v>742</v>
      </c>
      <c r="C6111" s="21">
        <v>11.173047033786853</v>
      </c>
    </row>
    <row r="6112" spans="1:3" ht="14.4">
      <c r="A6112" s="22">
        <v>2014</v>
      </c>
      <c r="B6112" s="3" t="s">
        <v>743</v>
      </c>
      <c r="C6112" s="21">
        <v>9.033053141473145</v>
      </c>
    </row>
    <row r="6113" spans="1:3" ht="14.4">
      <c r="A6113" s="22">
        <v>2014</v>
      </c>
      <c r="B6113" s="3" t="s">
        <v>744</v>
      </c>
      <c r="C6113" s="21">
        <v>9.5021857923497262</v>
      </c>
    </row>
    <row r="6114" spans="1:3" ht="14.4">
      <c r="A6114" s="22">
        <v>2014</v>
      </c>
      <c r="B6114" s="3" t="s">
        <v>745</v>
      </c>
      <c r="C6114" s="21">
        <v>7.2899728997289976</v>
      </c>
    </row>
    <row r="6115" spans="1:3" ht="14.4">
      <c r="A6115" s="22">
        <v>2014</v>
      </c>
      <c r="B6115" s="3" t="s">
        <v>746</v>
      </c>
      <c r="C6115" s="21">
        <v>6.8773946360153255</v>
      </c>
    </row>
    <row r="6116" spans="1:3" ht="14.4">
      <c r="A6116" s="22">
        <v>2014</v>
      </c>
      <c r="B6116" s="3" t="s">
        <v>747</v>
      </c>
      <c r="C6116" s="21">
        <v>8.1892166836215665</v>
      </c>
    </row>
    <row r="6117" spans="1:3" ht="14.4">
      <c r="A6117" s="22">
        <v>2014</v>
      </c>
      <c r="B6117" s="3" t="s">
        <v>748</v>
      </c>
      <c r="C6117" s="21">
        <v>7.0145681581685748</v>
      </c>
    </row>
    <row r="6118" spans="1:3" ht="14.4">
      <c r="A6118" s="22">
        <v>2014</v>
      </c>
      <c r="B6118" s="3" t="s">
        <v>749</v>
      </c>
      <c r="C6118" s="21">
        <v>6.2378104875804965</v>
      </c>
    </row>
    <row r="6119" spans="1:3" ht="14.4">
      <c r="A6119" s="22">
        <v>2014</v>
      </c>
      <c r="B6119" s="3" t="s">
        <v>1278</v>
      </c>
      <c r="C6119" s="21">
        <v>4.6378378378378375</v>
      </c>
    </row>
    <row r="6120" spans="1:3" ht="14.4">
      <c r="A6120" s="22">
        <v>2014</v>
      </c>
      <c r="B6120" s="3" t="s">
        <v>750</v>
      </c>
      <c r="C6120" s="21">
        <v>6.6090819348469889</v>
      </c>
    </row>
    <row r="6121" spans="1:3" ht="14.4">
      <c r="A6121" s="22">
        <v>2014</v>
      </c>
      <c r="B6121" s="3" t="s">
        <v>751</v>
      </c>
      <c r="C6121" s="21">
        <v>9.0719838465421496</v>
      </c>
    </row>
    <row r="6122" spans="1:3" ht="14.4">
      <c r="A6122" s="22">
        <v>2014</v>
      </c>
      <c r="B6122" s="3" t="s">
        <v>1279</v>
      </c>
      <c r="C6122" s="21">
        <v>3.9039301310043668</v>
      </c>
    </row>
    <row r="6123" spans="1:3" ht="14.4">
      <c r="A6123" s="22">
        <v>2014</v>
      </c>
      <c r="B6123" s="3" t="s">
        <v>752</v>
      </c>
      <c r="C6123" s="21">
        <v>10.657186169060854</v>
      </c>
    </row>
    <row r="6124" spans="1:3" ht="14.4">
      <c r="A6124" s="22">
        <v>2014</v>
      </c>
      <c r="B6124" s="3" t="s">
        <v>1280</v>
      </c>
      <c r="C6124" s="21">
        <v>5.6481481481481479</v>
      </c>
    </row>
    <row r="6125" spans="1:3" ht="14.4">
      <c r="A6125" s="22">
        <v>2014</v>
      </c>
      <c r="B6125" s="3" t="s">
        <v>753</v>
      </c>
      <c r="C6125" s="21">
        <v>7.2564716615349525</v>
      </c>
    </row>
    <row r="6126" spans="1:3" ht="14.4">
      <c r="A6126" s="22">
        <v>2014</v>
      </c>
      <c r="B6126" s="3" t="s">
        <v>754</v>
      </c>
      <c r="C6126" s="21">
        <v>10.764375270211847</v>
      </c>
    </row>
    <row r="6127" spans="1:3" ht="14.4">
      <c r="A6127" s="22">
        <v>2014</v>
      </c>
      <c r="B6127" s="3" t="s">
        <v>755</v>
      </c>
      <c r="C6127" s="21">
        <v>10.5</v>
      </c>
    </row>
    <row r="6128" spans="1:3" ht="14.4">
      <c r="A6128" s="22">
        <v>2014</v>
      </c>
      <c r="B6128" s="3" t="s">
        <v>756</v>
      </c>
      <c r="C6128" s="21">
        <v>8.0024067388688334</v>
      </c>
    </row>
    <row r="6129" spans="1:3" ht="14.4">
      <c r="A6129" s="22">
        <v>2014</v>
      </c>
      <c r="B6129" s="3" t="s">
        <v>757</v>
      </c>
      <c r="C6129" s="21">
        <v>12.439913005967359</v>
      </c>
    </row>
    <row r="6130" spans="1:3" ht="14.4">
      <c r="A6130" s="22">
        <v>2014</v>
      </c>
      <c r="B6130" s="3" t="s">
        <v>758</v>
      </c>
      <c r="C6130" s="21">
        <v>11.086142322097379</v>
      </c>
    </row>
    <row r="6131" spans="1:3" ht="14.4">
      <c r="A6131" s="22">
        <v>2014</v>
      </c>
      <c r="B6131" s="3" t="s">
        <v>759</v>
      </c>
      <c r="C6131" s="21">
        <v>6.9076142131979692</v>
      </c>
    </row>
    <row r="6132" spans="1:3" ht="14.4">
      <c r="A6132" s="22">
        <v>2014</v>
      </c>
      <c r="B6132" s="3" t="s">
        <v>760</v>
      </c>
      <c r="C6132" s="21">
        <v>7.6620111731843572</v>
      </c>
    </row>
    <row r="6133" spans="1:3" ht="14.4">
      <c r="A6133" s="22">
        <v>2014</v>
      </c>
      <c r="B6133" s="3" t="s">
        <v>761</v>
      </c>
      <c r="C6133" s="21">
        <v>7.5597609561752988</v>
      </c>
    </row>
    <row r="6134" spans="1:3" ht="14.4">
      <c r="A6134" s="22">
        <v>2014</v>
      </c>
      <c r="B6134" s="3" t="s">
        <v>762</v>
      </c>
      <c r="C6134" s="21">
        <v>8.9708192113747209</v>
      </c>
    </row>
    <row r="6135" spans="1:3" ht="14.4">
      <c r="A6135" s="22">
        <v>2014</v>
      </c>
      <c r="B6135" s="3" t="s">
        <v>763</v>
      </c>
      <c r="C6135" s="21">
        <v>6.7377521613832849</v>
      </c>
    </row>
    <row r="6136" spans="1:3" ht="14.4">
      <c r="A6136" s="22">
        <v>2014</v>
      </c>
      <c r="B6136" s="3" t="s">
        <v>764</v>
      </c>
      <c r="C6136" s="21">
        <v>7.7633487145682265</v>
      </c>
    </row>
    <row r="6137" spans="1:3" ht="14.4">
      <c r="A6137" s="22">
        <v>2014</v>
      </c>
      <c r="B6137" s="3" t="s">
        <v>765</v>
      </c>
      <c r="C6137" s="21">
        <v>6.9610894941634243</v>
      </c>
    </row>
    <row r="6138" spans="1:3" ht="14.4">
      <c r="A6138" s="22">
        <v>2014</v>
      </c>
      <c r="B6138" s="3" t="s">
        <v>766</v>
      </c>
      <c r="C6138" s="21">
        <v>8.3787167449139286</v>
      </c>
    </row>
    <row r="6139" spans="1:3" ht="14.4">
      <c r="A6139" s="22">
        <v>2014</v>
      </c>
      <c r="B6139" s="3" t="s">
        <v>767</v>
      </c>
      <c r="C6139" s="21">
        <v>8.6574957888826507</v>
      </c>
    </row>
    <row r="6140" spans="1:3" ht="14.4">
      <c r="A6140" s="22">
        <v>2014</v>
      </c>
      <c r="B6140" s="3" t="s">
        <v>768</v>
      </c>
      <c r="C6140" s="21">
        <v>6.9374592833876223</v>
      </c>
    </row>
    <row r="6141" spans="1:3" ht="14.4">
      <c r="A6141" s="22">
        <v>2014</v>
      </c>
      <c r="B6141" s="3" t="s">
        <v>769</v>
      </c>
      <c r="C6141" s="21">
        <v>8.3953232893910865</v>
      </c>
    </row>
    <row r="6142" spans="1:3" ht="14.4">
      <c r="A6142" s="22">
        <v>2014</v>
      </c>
      <c r="B6142" s="3" t="s">
        <v>770</v>
      </c>
      <c r="C6142" s="21">
        <v>5.4411214953271028</v>
      </c>
    </row>
    <row r="6143" spans="1:3" ht="14.4">
      <c r="A6143" s="22">
        <v>2014</v>
      </c>
      <c r="B6143" s="3" t="s">
        <v>771</v>
      </c>
      <c r="C6143" s="21">
        <v>7.8388888888888886</v>
      </c>
    </row>
    <row r="6144" spans="1:3" ht="14.4">
      <c r="A6144" s="22">
        <v>2014</v>
      </c>
      <c r="B6144" s="3" t="s">
        <v>772</v>
      </c>
      <c r="C6144" s="21">
        <v>7.5131782945736436</v>
      </c>
    </row>
    <row r="6145" spans="1:3" ht="14.4">
      <c r="A6145" s="22">
        <v>2014</v>
      </c>
      <c r="B6145" s="3" t="s">
        <v>773</v>
      </c>
      <c r="C6145" s="21">
        <v>6.6392757660167128</v>
      </c>
    </row>
    <row r="6146" spans="1:3" ht="14.4">
      <c r="A6146" s="22">
        <v>2014</v>
      </c>
      <c r="B6146" s="3" t="s">
        <v>774</v>
      </c>
      <c r="C6146" s="21">
        <v>9.083857442348009</v>
      </c>
    </row>
    <row r="6147" spans="1:3" ht="14.4">
      <c r="A6147" s="22">
        <v>2014</v>
      </c>
      <c r="B6147" s="3" t="s">
        <v>775</v>
      </c>
      <c r="C6147" s="21">
        <v>7.4555353901996373</v>
      </c>
    </row>
    <row r="6148" spans="1:3" ht="14.4">
      <c r="A6148" s="22">
        <v>2014</v>
      </c>
      <c r="B6148" s="3" t="s">
        <v>776</v>
      </c>
      <c r="C6148" s="21">
        <v>7.9297945205479454</v>
      </c>
    </row>
    <row r="6149" spans="1:3" ht="14.4">
      <c r="A6149" s="22">
        <v>2014</v>
      </c>
      <c r="B6149" s="3" t="s">
        <v>777</v>
      </c>
      <c r="C6149" s="21">
        <v>7.8807221147646676</v>
      </c>
    </row>
    <row r="6150" spans="1:3" ht="14.4">
      <c r="A6150" s="22">
        <v>2014</v>
      </c>
      <c r="B6150" s="3" t="s">
        <v>778</v>
      </c>
      <c r="C6150" s="21">
        <v>7.3276955602536997</v>
      </c>
    </row>
    <row r="6151" spans="1:3" ht="14.4">
      <c r="A6151" s="22">
        <v>2014</v>
      </c>
      <c r="B6151" s="3" t="s">
        <v>779</v>
      </c>
      <c r="C6151" s="21">
        <v>6.6611650485436895</v>
      </c>
    </row>
    <row r="6152" spans="1:3" ht="14.4">
      <c r="A6152" s="22">
        <v>2014</v>
      </c>
      <c r="B6152" s="3" t="s">
        <v>780</v>
      </c>
      <c r="C6152" s="21">
        <v>6.4181286549707606</v>
      </c>
    </row>
    <row r="6153" spans="1:3" ht="14.4">
      <c r="A6153" s="22">
        <v>2014</v>
      </c>
      <c r="B6153" s="3" t="s">
        <v>781</v>
      </c>
      <c r="C6153" s="21">
        <v>6.7479452054794518</v>
      </c>
    </row>
    <row r="6154" spans="1:3" ht="14.4">
      <c r="A6154" s="22">
        <v>2014</v>
      </c>
      <c r="B6154" s="3" t="s">
        <v>782</v>
      </c>
      <c r="C6154" s="21">
        <v>8.3195040534096325</v>
      </c>
    </row>
    <row r="6155" spans="1:3" ht="14.4">
      <c r="A6155" s="22">
        <v>2014</v>
      </c>
      <c r="B6155" s="3" t="s">
        <v>783</v>
      </c>
      <c r="C6155" s="21">
        <v>11.378676470588236</v>
      </c>
    </row>
    <row r="6156" spans="1:3" ht="14.4">
      <c r="A6156" s="22">
        <v>2014</v>
      </c>
      <c r="B6156" s="3" t="s">
        <v>784</v>
      </c>
      <c r="C6156" s="21">
        <v>12.382781658062557</v>
      </c>
    </row>
    <row r="6157" spans="1:3" ht="14.4">
      <c r="A6157" s="22">
        <v>2014</v>
      </c>
      <c r="B6157" s="3" t="s">
        <v>785</v>
      </c>
      <c r="C6157" s="21">
        <v>6.7195817490494294</v>
      </c>
    </row>
    <row r="6158" spans="1:3" ht="14.4">
      <c r="A6158" s="22">
        <v>2014</v>
      </c>
      <c r="B6158" s="3" t="s">
        <v>786</v>
      </c>
      <c r="C6158" s="21">
        <v>7.2729785763648929</v>
      </c>
    </row>
    <row r="6159" spans="1:3" ht="14.4">
      <c r="A6159" s="22">
        <v>2014</v>
      </c>
      <c r="B6159" s="3" t="s">
        <v>1078</v>
      </c>
      <c r="C6159" s="21">
        <v>6.624113475177305</v>
      </c>
    </row>
    <row r="6160" spans="1:3" ht="14.4">
      <c r="A6160" s="22">
        <v>2014</v>
      </c>
      <c r="B6160" s="3" t="s">
        <v>787</v>
      </c>
      <c r="C6160" s="21">
        <v>7.6984743411927878</v>
      </c>
    </row>
    <row r="6161" spans="1:3" ht="14.4">
      <c r="A6161" s="22">
        <v>2014</v>
      </c>
      <c r="B6161" s="3" t="s">
        <v>788</v>
      </c>
      <c r="C6161" s="21">
        <v>7.7340425531914896</v>
      </c>
    </row>
    <row r="6162" spans="1:3" ht="14.4">
      <c r="A6162" s="22">
        <v>2014</v>
      </c>
      <c r="B6162" s="3" t="s">
        <v>789</v>
      </c>
      <c r="C6162" s="21">
        <v>8.6428571428571423</v>
      </c>
    </row>
    <row r="6163" spans="1:3" ht="14.4">
      <c r="A6163" s="22">
        <v>2014</v>
      </c>
      <c r="B6163" s="3" t="s">
        <v>790</v>
      </c>
      <c r="C6163" s="21">
        <v>10.007335698394565</v>
      </c>
    </row>
    <row r="6164" spans="1:3" ht="14.4">
      <c r="A6164" s="22">
        <v>2014</v>
      </c>
      <c r="B6164" s="3" t="s">
        <v>791</v>
      </c>
      <c r="C6164" s="21">
        <v>8.5115574081091321</v>
      </c>
    </row>
    <row r="6165" spans="1:3" ht="14.4">
      <c r="A6165" s="22">
        <v>2014</v>
      </c>
      <c r="B6165" s="3" t="s">
        <v>792</v>
      </c>
      <c r="C6165" s="21">
        <v>10.168321874204228</v>
      </c>
    </row>
    <row r="6166" spans="1:3" ht="14.4">
      <c r="A6166" s="22">
        <v>2014</v>
      </c>
      <c r="B6166" s="3" t="s">
        <v>1109</v>
      </c>
      <c r="C6166" s="21">
        <v>9.450151057401813</v>
      </c>
    </row>
    <row r="6167" spans="1:3" ht="14.4">
      <c r="A6167" s="22">
        <v>2014</v>
      </c>
      <c r="B6167" s="3" t="s">
        <v>1110</v>
      </c>
      <c r="C6167" s="21">
        <v>6.1898734177215191</v>
      </c>
    </row>
    <row r="6168" spans="1:3" ht="14.4">
      <c r="A6168" s="22">
        <v>2014</v>
      </c>
      <c r="B6168" s="3" t="s">
        <v>1050</v>
      </c>
      <c r="C6168" s="21">
        <v>9.0211640211640205</v>
      </c>
    </row>
    <row r="6169" spans="1:3" ht="14.4">
      <c r="A6169" s="22">
        <v>2014</v>
      </c>
      <c r="B6169" s="3" t="s">
        <v>793</v>
      </c>
      <c r="C6169" s="21">
        <v>11.093872127559793</v>
      </c>
    </row>
    <row r="6170" spans="1:3" ht="14.4">
      <c r="A6170" s="22">
        <v>2014</v>
      </c>
      <c r="B6170" s="3" t="s">
        <v>794</v>
      </c>
      <c r="C6170" s="21">
        <v>9.3716249386352484</v>
      </c>
    </row>
    <row r="6171" spans="1:3" ht="14.4">
      <c r="A6171" s="22">
        <v>2014</v>
      </c>
      <c r="B6171" s="3" t="s">
        <v>795</v>
      </c>
      <c r="C6171" s="21">
        <v>9.9309043591411843</v>
      </c>
    </row>
    <row r="6172" spans="1:3" ht="14.4">
      <c r="A6172" s="22">
        <v>2014</v>
      </c>
      <c r="B6172" s="3" t="s">
        <v>796</v>
      </c>
      <c r="C6172" s="21">
        <v>10.013962005035477</v>
      </c>
    </row>
    <row r="6173" spans="1:3" ht="14.4">
      <c r="A6173" s="22">
        <v>2014</v>
      </c>
      <c r="B6173" s="3" t="s">
        <v>1281</v>
      </c>
      <c r="C6173" s="21">
        <v>9.5770234986945173</v>
      </c>
    </row>
    <row r="6174" spans="1:3" ht="14.4">
      <c r="A6174" s="22">
        <v>2014</v>
      </c>
      <c r="B6174" s="3" t="s">
        <v>797</v>
      </c>
      <c r="C6174" s="21">
        <v>12.126982302918869</v>
      </c>
    </row>
    <row r="6175" spans="1:3" ht="14.4">
      <c r="A6175" s="22">
        <v>2014</v>
      </c>
      <c r="B6175" s="3" t="s">
        <v>798</v>
      </c>
      <c r="C6175" s="21">
        <v>8.3492927094668126</v>
      </c>
    </row>
    <row r="6176" spans="1:3" ht="14.4">
      <c r="A6176" s="22">
        <v>2014</v>
      </c>
      <c r="B6176" s="3" t="s">
        <v>799</v>
      </c>
      <c r="C6176" s="21">
        <v>6.9519343493552173</v>
      </c>
    </row>
    <row r="6177" spans="1:3" ht="14.4">
      <c r="A6177" s="22">
        <v>2014</v>
      </c>
      <c r="B6177" s="3" t="s">
        <v>800</v>
      </c>
      <c r="C6177" s="21">
        <v>11.470202861904488</v>
      </c>
    </row>
    <row r="6178" spans="1:3" ht="14.4">
      <c r="A6178" s="22">
        <v>2014</v>
      </c>
      <c r="B6178" s="3" t="s">
        <v>801</v>
      </c>
      <c r="C6178" s="21">
        <v>7.7496251874062967</v>
      </c>
    </row>
    <row r="6179" spans="1:3" ht="14.4">
      <c r="A6179" s="22">
        <v>2014</v>
      </c>
      <c r="B6179" s="3" t="s">
        <v>802</v>
      </c>
      <c r="C6179" s="21">
        <v>11.163659328762179</v>
      </c>
    </row>
    <row r="6180" spans="1:3" ht="14.4">
      <c r="A6180" s="22">
        <v>2014</v>
      </c>
      <c r="B6180" s="3" t="s">
        <v>803</v>
      </c>
      <c r="C6180" s="21">
        <v>10.804655870445345</v>
      </c>
    </row>
    <row r="6181" spans="1:3" ht="14.4">
      <c r="A6181" s="22">
        <v>2014</v>
      </c>
      <c r="B6181" s="3" t="s">
        <v>804</v>
      </c>
      <c r="C6181" s="21">
        <v>11.320189504373177</v>
      </c>
    </row>
    <row r="6182" spans="1:3" ht="14.4">
      <c r="A6182" s="22">
        <v>2014</v>
      </c>
      <c r="B6182" s="3" t="s">
        <v>805</v>
      </c>
      <c r="C6182" s="21">
        <v>10.14320082483675</v>
      </c>
    </row>
    <row r="6183" spans="1:3" ht="14.4">
      <c r="A6183" s="22">
        <v>2014</v>
      </c>
      <c r="B6183" s="3" t="s">
        <v>806</v>
      </c>
      <c r="C6183" s="21">
        <v>12.584198675941796</v>
      </c>
    </row>
    <row r="6184" spans="1:3" ht="14.4">
      <c r="A6184" s="22">
        <v>2014</v>
      </c>
      <c r="B6184" s="3" t="s">
        <v>807</v>
      </c>
      <c r="C6184" s="21">
        <v>14.971612330893768</v>
      </c>
    </row>
    <row r="6185" spans="1:3" ht="14.4">
      <c r="A6185" s="22">
        <v>2014</v>
      </c>
      <c r="B6185" s="3" t="s">
        <v>808</v>
      </c>
      <c r="C6185" s="21">
        <v>9.6524084061744464</v>
      </c>
    </row>
    <row r="6186" spans="1:3" ht="14.4">
      <c r="A6186" s="22">
        <v>2014</v>
      </c>
      <c r="B6186" s="3" t="s">
        <v>809</v>
      </c>
      <c r="C6186" s="21">
        <v>10.851243700211347</v>
      </c>
    </row>
    <row r="6187" spans="1:3" ht="14.4">
      <c r="A6187" s="22">
        <v>2014</v>
      </c>
      <c r="B6187" s="3" t="s">
        <v>810</v>
      </c>
      <c r="C6187" s="21">
        <v>11.525937803473429</v>
      </c>
    </row>
    <row r="6188" spans="1:3" ht="14.4">
      <c r="A6188" s="22">
        <v>2014</v>
      </c>
      <c r="B6188" s="3" t="s">
        <v>811</v>
      </c>
      <c r="C6188" s="21">
        <v>11.235747303543913</v>
      </c>
    </row>
    <row r="6189" spans="1:3" ht="14.4">
      <c r="A6189" s="22">
        <v>2014</v>
      </c>
      <c r="B6189" s="3" t="s">
        <v>812</v>
      </c>
      <c r="C6189" s="21">
        <v>9.9388185654008439</v>
      </c>
    </row>
    <row r="6190" spans="1:3" ht="14.4">
      <c r="A6190" s="22">
        <v>2014</v>
      </c>
      <c r="B6190" s="3" t="s">
        <v>813</v>
      </c>
      <c r="C6190" s="21">
        <v>11.119190680564071</v>
      </c>
    </row>
    <row r="6191" spans="1:3" ht="14.4">
      <c r="A6191" s="22">
        <v>2014</v>
      </c>
      <c r="B6191" s="3" t="s">
        <v>814</v>
      </c>
      <c r="C6191" s="21">
        <v>13.202955809189348</v>
      </c>
    </row>
    <row r="6192" spans="1:3" ht="14.4">
      <c r="A6192" s="22">
        <v>2014</v>
      </c>
      <c r="B6192" s="3" t="s">
        <v>816</v>
      </c>
      <c r="C6192" s="21">
        <v>10.386792452830189</v>
      </c>
    </row>
    <row r="6193" spans="1:3" ht="14.4">
      <c r="A6193" s="22">
        <v>2014</v>
      </c>
      <c r="B6193" s="3" t="s">
        <v>817</v>
      </c>
      <c r="C6193" s="21">
        <v>8.5789865871833086</v>
      </c>
    </row>
    <row r="6194" spans="1:3" ht="14.4">
      <c r="A6194" s="22">
        <v>2014</v>
      </c>
      <c r="B6194" s="3" t="s">
        <v>818</v>
      </c>
      <c r="C6194" s="21">
        <v>9.6262626262626263</v>
      </c>
    </row>
    <row r="6195" spans="1:3" ht="14.4">
      <c r="A6195" s="22">
        <v>2014</v>
      </c>
      <c r="B6195" s="3" t="s">
        <v>819</v>
      </c>
      <c r="C6195" s="21">
        <v>9.7834119496855347</v>
      </c>
    </row>
    <row r="6196" spans="1:3" ht="14.4">
      <c r="A6196" s="22">
        <v>2014</v>
      </c>
      <c r="B6196" s="3" t="s">
        <v>820</v>
      </c>
      <c r="C6196" s="21">
        <v>8.5429434613724649</v>
      </c>
    </row>
    <row r="6197" spans="1:3" ht="14.4">
      <c r="A6197" s="22">
        <v>2014</v>
      </c>
      <c r="B6197" s="3" t="s">
        <v>821</v>
      </c>
      <c r="C6197" s="21">
        <v>11.287323366782715</v>
      </c>
    </row>
    <row r="6198" spans="1:3" ht="14.4">
      <c r="A6198" s="22">
        <v>2014</v>
      </c>
      <c r="B6198" s="3" t="s">
        <v>822</v>
      </c>
      <c r="C6198" s="21">
        <v>13.364052449282534</v>
      </c>
    </row>
    <row r="6199" spans="1:3" ht="14.4">
      <c r="A6199" s="22">
        <v>2014</v>
      </c>
      <c r="B6199" s="3" t="s">
        <v>823</v>
      </c>
      <c r="C6199" s="21">
        <v>17.329431126568128</v>
      </c>
    </row>
    <row r="6200" spans="1:3" ht="14.4">
      <c r="A6200" s="22">
        <v>2014</v>
      </c>
      <c r="B6200" s="3" t="s">
        <v>824</v>
      </c>
      <c r="C6200" s="21">
        <v>10.720173347778982</v>
      </c>
    </row>
    <row r="6201" spans="1:3" ht="14.4">
      <c r="A6201" s="22">
        <v>2014</v>
      </c>
      <c r="B6201" s="3" t="s">
        <v>825</v>
      </c>
      <c r="C6201" s="21">
        <v>14.414469923140443</v>
      </c>
    </row>
    <row r="6202" spans="1:3" ht="14.4">
      <c r="A6202" s="22">
        <v>2014</v>
      </c>
      <c r="B6202" s="3" t="s">
        <v>826</v>
      </c>
      <c r="C6202" s="21">
        <v>11.163528336380256</v>
      </c>
    </row>
    <row r="6203" spans="1:3" ht="14.4">
      <c r="A6203" s="22">
        <v>2014</v>
      </c>
      <c r="B6203" s="3" t="s">
        <v>827</v>
      </c>
      <c r="C6203" s="21">
        <v>11.591614906832298</v>
      </c>
    </row>
    <row r="6204" spans="1:3" ht="14.4">
      <c r="A6204" s="22">
        <v>2014</v>
      </c>
      <c r="B6204" s="3" t="s">
        <v>828</v>
      </c>
      <c r="C6204" s="21">
        <v>10.189924724956573</v>
      </c>
    </row>
    <row r="6205" spans="1:3" ht="14.4">
      <c r="A6205" s="22">
        <v>2014</v>
      </c>
      <c r="B6205" s="3" t="s">
        <v>829</v>
      </c>
      <c r="C6205" s="21">
        <v>8.5381679389312986</v>
      </c>
    </row>
    <row r="6206" spans="1:3" ht="14.4">
      <c r="A6206" s="22">
        <v>2014</v>
      </c>
      <c r="B6206" s="3" t="s">
        <v>830</v>
      </c>
      <c r="C6206" s="21">
        <v>6.9463276836158192</v>
      </c>
    </row>
    <row r="6207" spans="1:3" ht="14.4">
      <c r="A6207" s="22">
        <v>2014</v>
      </c>
      <c r="B6207" s="3" t="s">
        <v>1112</v>
      </c>
      <c r="C6207" s="21">
        <v>6.0523560209424083</v>
      </c>
    </row>
    <row r="6208" spans="1:3" ht="14.4">
      <c r="A6208" s="22">
        <v>2014</v>
      </c>
      <c r="B6208" s="3" t="s">
        <v>831</v>
      </c>
      <c r="C6208" s="21">
        <v>10.343167984010176</v>
      </c>
    </row>
    <row r="6209" spans="1:3" ht="14.4">
      <c r="A6209" s="22">
        <v>2014</v>
      </c>
      <c r="B6209" s="3" t="s">
        <v>832</v>
      </c>
      <c r="C6209" s="21">
        <v>8.4980514419329705</v>
      </c>
    </row>
    <row r="6210" spans="1:3" ht="14.4">
      <c r="A6210" s="22">
        <v>2014</v>
      </c>
      <c r="B6210" s="3" t="s">
        <v>833</v>
      </c>
      <c r="C6210" s="21">
        <v>16.776962294806431</v>
      </c>
    </row>
    <row r="6211" spans="1:3" ht="14.4">
      <c r="A6211" s="22">
        <v>2014</v>
      </c>
      <c r="B6211" s="3" t="s">
        <v>834</v>
      </c>
      <c r="C6211" s="21">
        <v>8.0543017371084673</v>
      </c>
    </row>
    <row r="6212" spans="1:3" ht="14.4">
      <c r="A6212" s="22">
        <v>2014</v>
      </c>
      <c r="B6212" s="3" t="s">
        <v>835</v>
      </c>
      <c r="C6212" s="21">
        <v>5.8786702666216675</v>
      </c>
    </row>
    <row r="6213" spans="1:3" ht="14.4">
      <c r="A6213" s="22">
        <v>2014</v>
      </c>
      <c r="B6213" s="3" t="s">
        <v>836</v>
      </c>
      <c r="C6213" s="21">
        <v>6.8377649325626209</v>
      </c>
    </row>
    <row r="6214" spans="1:3" ht="14.4">
      <c r="A6214" s="22">
        <v>2014</v>
      </c>
      <c r="B6214" s="3" t="s">
        <v>837</v>
      </c>
      <c r="C6214" s="21">
        <v>4.8596858638743452</v>
      </c>
    </row>
    <row r="6215" spans="1:3" ht="14.4">
      <c r="A6215" s="22">
        <v>2014</v>
      </c>
      <c r="B6215" s="3" t="s">
        <v>838</v>
      </c>
      <c r="C6215" s="21">
        <v>5.9202636614926645</v>
      </c>
    </row>
    <row r="6216" spans="1:3" ht="14.4">
      <c r="A6216" s="22">
        <v>2014</v>
      </c>
      <c r="B6216" s="3" t="s">
        <v>839</v>
      </c>
      <c r="C6216" s="21">
        <v>6.2044032723772862</v>
      </c>
    </row>
    <row r="6217" spans="1:3" ht="14.4">
      <c r="A6217" s="22">
        <v>2014</v>
      </c>
      <c r="B6217" s="3" t="s">
        <v>840</v>
      </c>
      <c r="C6217" s="21">
        <v>10.890871402217682</v>
      </c>
    </row>
    <row r="6218" spans="1:3" ht="14.4">
      <c r="A6218" s="22">
        <v>2014</v>
      </c>
      <c r="B6218" s="3" t="s">
        <v>844</v>
      </c>
      <c r="C6218" s="21">
        <v>10.847846441947565</v>
      </c>
    </row>
    <row r="6219" spans="1:3" ht="14.4">
      <c r="A6219" s="22">
        <v>2014</v>
      </c>
      <c r="B6219" s="3" t="s">
        <v>846</v>
      </c>
      <c r="C6219" s="21">
        <v>6.614583333333333</v>
      </c>
    </row>
    <row r="6220" spans="1:3" ht="14.4">
      <c r="A6220" s="22">
        <v>2014</v>
      </c>
      <c r="B6220" s="3" t="s">
        <v>847</v>
      </c>
      <c r="C6220" s="21">
        <v>8.4178674351585006</v>
      </c>
    </row>
    <row r="6221" spans="1:3" ht="14.4">
      <c r="A6221" s="22">
        <v>2014</v>
      </c>
      <c r="B6221" s="3" t="s">
        <v>848</v>
      </c>
      <c r="C6221" s="21">
        <v>8.7023046502113726</v>
      </c>
    </row>
    <row r="6222" spans="1:3" ht="14.4">
      <c r="A6222" s="22">
        <v>2014</v>
      </c>
      <c r="B6222" s="3" t="s">
        <v>849</v>
      </c>
      <c r="C6222" s="21">
        <v>8.8088235294117645</v>
      </c>
    </row>
    <row r="6223" spans="1:3" ht="14.4">
      <c r="A6223" s="22">
        <v>2014</v>
      </c>
      <c r="B6223" s="3" t="s">
        <v>850</v>
      </c>
      <c r="C6223" s="21">
        <v>6.8939393939393936</v>
      </c>
    </row>
    <row r="6224" spans="1:3" ht="14.4">
      <c r="A6224" s="22">
        <v>2014</v>
      </c>
      <c r="B6224" s="3" t="s">
        <v>851</v>
      </c>
      <c r="C6224" s="21">
        <v>11.361214214839586</v>
      </c>
    </row>
    <row r="6225" spans="1:3" ht="14.4">
      <c r="A6225" s="22">
        <v>2014</v>
      </c>
      <c r="B6225" s="3" t="s">
        <v>852</v>
      </c>
      <c r="C6225" s="21">
        <v>7.7874999999999996</v>
      </c>
    </row>
    <row r="6226" spans="1:3" ht="14.4">
      <c r="A6226" s="22">
        <v>2014</v>
      </c>
      <c r="B6226" s="3" t="s">
        <v>853</v>
      </c>
      <c r="C6226" s="21">
        <v>13.400238983446025</v>
      </c>
    </row>
    <row r="6227" spans="1:3" ht="14.4">
      <c r="A6227" s="22">
        <v>2014</v>
      </c>
      <c r="B6227" s="3" t="s">
        <v>1282</v>
      </c>
      <c r="C6227" s="21">
        <v>8</v>
      </c>
    </row>
    <row r="6228" spans="1:3" ht="14.4">
      <c r="A6228" s="22">
        <v>2014</v>
      </c>
      <c r="B6228" s="3" t="s">
        <v>855</v>
      </c>
      <c r="C6228" s="21">
        <v>10.278779472954231</v>
      </c>
    </row>
    <row r="6229" spans="1:3" ht="14.4">
      <c r="A6229" s="22">
        <v>2014</v>
      </c>
      <c r="B6229" s="3" t="s">
        <v>1283</v>
      </c>
      <c r="C6229" s="21">
        <v>9.0219178082191789</v>
      </c>
    </row>
    <row r="6230" spans="1:3" ht="14.4">
      <c r="A6230" s="22">
        <v>2014</v>
      </c>
      <c r="B6230" s="3" t="s">
        <v>1284</v>
      </c>
      <c r="C6230" s="21">
        <v>9.4805194805194812</v>
      </c>
    </row>
    <row r="6231" spans="1:3" ht="14.4">
      <c r="A6231" s="22">
        <v>2014</v>
      </c>
      <c r="B6231" s="3" t="s">
        <v>1184</v>
      </c>
      <c r="C6231" s="21">
        <v>8.9689655172413794</v>
      </c>
    </row>
    <row r="6232" spans="1:3" ht="14.4">
      <c r="A6232" s="22">
        <v>2014</v>
      </c>
      <c r="B6232" s="3" t="s">
        <v>857</v>
      </c>
      <c r="C6232" s="21">
        <v>5.3516483516483513</v>
      </c>
    </row>
    <row r="6233" spans="1:3" ht="14.4">
      <c r="A6233" s="22">
        <v>2014</v>
      </c>
      <c r="B6233" s="3" t="s">
        <v>858</v>
      </c>
      <c r="C6233" s="21">
        <v>9.4175356458821025</v>
      </c>
    </row>
    <row r="6234" spans="1:3" ht="14.4">
      <c r="A6234" s="22">
        <v>2014</v>
      </c>
      <c r="B6234" s="3" t="s">
        <v>1285</v>
      </c>
      <c r="C6234" s="21">
        <v>11.754325259515571</v>
      </c>
    </row>
    <row r="6235" spans="1:3" ht="14.4">
      <c r="A6235" s="22">
        <v>2014</v>
      </c>
      <c r="B6235" s="3" t="s">
        <v>859</v>
      </c>
      <c r="C6235" s="21">
        <v>8.7688848920863318</v>
      </c>
    </row>
    <row r="6236" spans="1:3" ht="14.4">
      <c r="A6236" s="22">
        <v>2014</v>
      </c>
      <c r="B6236" s="3" t="s">
        <v>1161</v>
      </c>
      <c r="C6236" s="21">
        <v>8.993150684931507</v>
      </c>
    </row>
    <row r="6237" spans="1:3" ht="14.4">
      <c r="A6237" s="22">
        <v>2014</v>
      </c>
      <c r="B6237" s="3" t="s">
        <v>860</v>
      </c>
      <c r="C6237" s="21">
        <v>12.547177537291606</v>
      </c>
    </row>
    <row r="6238" spans="1:3" ht="14.4">
      <c r="A6238" s="22">
        <v>2014</v>
      </c>
      <c r="B6238" s="3" t="s">
        <v>861</v>
      </c>
      <c r="C6238" s="21">
        <v>6.5077844311377246</v>
      </c>
    </row>
    <row r="6239" spans="1:3" ht="14.4">
      <c r="A6239" s="22">
        <v>2014</v>
      </c>
      <c r="B6239" s="3" t="s">
        <v>1162</v>
      </c>
      <c r="C6239" s="21">
        <v>8.9495798319327733</v>
      </c>
    </row>
    <row r="6240" spans="1:3" ht="14.4">
      <c r="A6240" s="22">
        <v>2014</v>
      </c>
      <c r="B6240" s="3" t="s">
        <v>862</v>
      </c>
      <c r="C6240" s="21">
        <v>8.5084269662921344</v>
      </c>
    </row>
    <row r="6241" spans="1:3" ht="14.4">
      <c r="A6241" s="22">
        <v>2014</v>
      </c>
      <c r="B6241" s="3" t="s">
        <v>863</v>
      </c>
      <c r="C6241" s="21">
        <v>8.1177698270721521</v>
      </c>
    </row>
    <row r="6242" spans="1:3" ht="14.4">
      <c r="A6242" s="22">
        <v>2014</v>
      </c>
      <c r="B6242" s="3" t="s">
        <v>864</v>
      </c>
      <c r="C6242" s="21">
        <v>10.947942245359002</v>
      </c>
    </row>
    <row r="6243" spans="1:3" ht="14.4">
      <c r="A6243" s="22">
        <v>2014</v>
      </c>
      <c r="B6243" s="3" t="s">
        <v>866</v>
      </c>
      <c r="C6243" s="21">
        <v>7.3943560057887119</v>
      </c>
    </row>
    <row r="6244" spans="1:3" ht="14.4">
      <c r="A6244" s="22">
        <v>2014</v>
      </c>
      <c r="B6244" s="3" t="s">
        <v>868</v>
      </c>
      <c r="C6244" s="21">
        <v>11.95814019391535</v>
      </c>
    </row>
    <row r="6245" spans="1:3" ht="14.4">
      <c r="A6245" s="22">
        <v>2014</v>
      </c>
      <c r="B6245" s="3" t="s">
        <v>871</v>
      </c>
      <c r="C6245" s="21">
        <v>12.011580432039196</v>
      </c>
    </row>
    <row r="6246" spans="1:3" ht="14.4">
      <c r="A6246" s="22">
        <v>2014</v>
      </c>
      <c r="B6246" s="3" t="s">
        <v>872</v>
      </c>
      <c r="C6246" s="21">
        <v>10.442079940784604</v>
      </c>
    </row>
    <row r="6247" spans="1:3" ht="14.4">
      <c r="A6247" s="22">
        <v>2014</v>
      </c>
      <c r="B6247" s="3" t="s">
        <v>874</v>
      </c>
      <c r="C6247" s="21">
        <v>14.310229344185849</v>
      </c>
    </row>
    <row r="6248" spans="1:3" ht="14.4">
      <c r="A6248" s="22">
        <v>2014</v>
      </c>
      <c r="B6248" s="3" t="s">
        <v>875</v>
      </c>
      <c r="C6248" s="21">
        <v>10.75268817204301</v>
      </c>
    </row>
    <row r="6249" spans="1:3" ht="14.4">
      <c r="A6249" s="22">
        <v>2014</v>
      </c>
      <c r="B6249" s="3" t="s">
        <v>1286</v>
      </c>
      <c r="C6249" s="21">
        <v>5.836363636363636</v>
      </c>
    </row>
    <row r="6250" spans="1:3" ht="14.4">
      <c r="A6250" s="22">
        <v>2014</v>
      </c>
      <c r="B6250" s="3" t="s">
        <v>876</v>
      </c>
      <c r="C6250" s="21">
        <v>13.280598610368786</v>
      </c>
    </row>
    <row r="6251" spans="1:3" ht="14.4">
      <c r="A6251" s="22">
        <v>2014</v>
      </c>
      <c r="B6251" s="3" t="s">
        <v>877</v>
      </c>
      <c r="C6251" s="21">
        <v>5.5342019543973944</v>
      </c>
    </row>
    <row r="6252" spans="1:3" ht="14.4">
      <c r="A6252" s="22">
        <v>2014</v>
      </c>
      <c r="B6252" s="3" t="s">
        <v>878</v>
      </c>
      <c r="C6252" s="21">
        <v>10.406542056074766</v>
      </c>
    </row>
    <row r="6253" spans="1:3" ht="14.4">
      <c r="A6253" s="22">
        <v>2014</v>
      </c>
      <c r="B6253" s="3" t="s">
        <v>1287</v>
      </c>
      <c r="C6253" s="21">
        <v>8.875</v>
      </c>
    </row>
    <row r="6254" spans="1:3" ht="14.4">
      <c r="A6254" s="22">
        <v>2014</v>
      </c>
      <c r="B6254" s="3" t="s">
        <v>879</v>
      </c>
      <c r="C6254" s="21">
        <v>10.494411006018916</v>
      </c>
    </row>
    <row r="6255" spans="1:3" ht="14.4">
      <c r="A6255" s="22">
        <v>2014</v>
      </c>
      <c r="B6255" s="3" t="s">
        <v>880</v>
      </c>
      <c r="C6255" s="21">
        <v>12.200069228106612</v>
      </c>
    </row>
    <row r="6256" spans="1:3" ht="14.4">
      <c r="A6256" s="22">
        <v>2014</v>
      </c>
      <c r="B6256" s="3" t="s">
        <v>881</v>
      </c>
      <c r="C6256" s="21">
        <v>5.3878326996197723</v>
      </c>
    </row>
    <row r="6257" spans="1:3" ht="14.4">
      <c r="A6257" s="22">
        <v>2014</v>
      </c>
      <c r="B6257" s="3" t="s">
        <v>882</v>
      </c>
      <c r="C6257" s="21">
        <v>10.395171537484117</v>
      </c>
    </row>
    <row r="6258" spans="1:3" ht="14.4">
      <c r="A6258" s="22">
        <v>2014</v>
      </c>
      <c r="B6258" s="3" t="s">
        <v>883</v>
      </c>
      <c r="C6258" s="21">
        <v>19.008664249621742</v>
      </c>
    </row>
    <row r="6259" spans="1:3" ht="14.4">
      <c r="A6259" s="22">
        <v>2014</v>
      </c>
      <c r="B6259" s="3" t="s">
        <v>884</v>
      </c>
      <c r="C6259" s="21">
        <v>11</v>
      </c>
    </row>
    <row r="6260" spans="1:3" ht="14.4">
      <c r="A6260" s="22">
        <v>2014</v>
      </c>
      <c r="B6260" s="3" t="s">
        <v>885</v>
      </c>
      <c r="C6260" s="21">
        <v>12.056584646576352</v>
      </c>
    </row>
    <row r="6261" spans="1:3" ht="14.4">
      <c r="A6261" s="22">
        <v>2014</v>
      </c>
      <c r="B6261" s="3" t="s">
        <v>1288</v>
      </c>
      <c r="C6261" s="21">
        <v>7.2748091603053435</v>
      </c>
    </row>
    <row r="6262" spans="1:3" ht="14.4">
      <c r="A6262" s="22">
        <v>2014</v>
      </c>
      <c r="B6262" s="3" t="s">
        <v>1052</v>
      </c>
      <c r="C6262" s="21">
        <v>8.3666666666666671</v>
      </c>
    </row>
    <row r="6263" spans="1:3" ht="14.4">
      <c r="A6263" s="22">
        <v>2014</v>
      </c>
      <c r="B6263" s="3" t="s">
        <v>886</v>
      </c>
      <c r="C6263" s="21">
        <v>11.442799876657416</v>
      </c>
    </row>
    <row r="6264" spans="1:3" ht="14.4">
      <c r="A6264" s="22">
        <v>2014</v>
      </c>
      <c r="B6264" s="3" t="s">
        <v>887</v>
      </c>
      <c r="C6264" s="21">
        <v>9.7696969696969695</v>
      </c>
    </row>
    <row r="6265" spans="1:3" ht="14.4">
      <c r="A6265" s="22">
        <v>2014</v>
      </c>
      <c r="B6265" s="3" t="s">
        <v>888</v>
      </c>
      <c r="C6265" s="21">
        <v>5.6369863013698627</v>
      </c>
    </row>
    <row r="6266" spans="1:3" ht="14.4">
      <c r="A6266" s="22">
        <v>2014</v>
      </c>
      <c r="B6266" s="3" t="s">
        <v>1289</v>
      </c>
      <c r="C6266" s="21">
        <v>7.1711229946524062</v>
      </c>
    </row>
    <row r="6267" spans="1:3" ht="14.4">
      <c r="A6267" s="22">
        <v>2014</v>
      </c>
      <c r="B6267" s="3" t="s">
        <v>889</v>
      </c>
      <c r="C6267" s="21">
        <v>10.894334818586888</v>
      </c>
    </row>
    <row r="6268" spans="1:3" ht="14.4">
      <c r="A6268" s="22">
        <v>2014</v>
      </c>
      <c r="B6268" s="3" t="s">
        <v>890</v>
      </c>
      <c r="C6268" s="21">
        <v>10.658056183403293</v>
      </c>
    </row>
    <row r="6269" spans="1:3" ht="14.4">
      <c r="A6269" s="22">
        <v>2014</v>
      </c>
      <c r="B6269" s="3" t="s">
        <v>891</v>
      </c>
      <c r="C6269" s="21">
        <v>10.998305084745763</v>
      </c>
    </row>
    <row r="6270" spans="1:3" ht="14.4">
      <c r="A6270" s="22">
        <v>2014</v>
      </c>
      <c r="B6270" s="3" t="s">
        <v>892</v>
      </c>
      <c r="C6270" s="21">
        <v>11.931481481481482</v>
      </c>
    </row>
    <row r="6271" spans="1:3" ht="14.4">
      <c r="A6271" s="22">
        <v>2014</v>
      </c>
      <c r="B6271" s="3" t="s">
        <v>893</v>
      </c>
      <c r="C6271" s="21">
        <v>11.908908908908909</v>
      </c>
    </row>
    <row r="6272" spans="1:3" ht="14.4">
      <c r="A6272" s="22">
        <v>2014</v>
      </c>
      <c r="B6272" s="3" t="s">
        <v>894</v>
      </c>
      <c r="C6272" s="21">
        <v>10.143256013745704</v>
      </c>
    </row>
    <row r="6273" spans="1:3" ht="14.4">
      <c r="A6273" s="22">
        <v>2014</v>
      </c>
      <c r="B6273" s="3" t="s">
        <v>895</v>
      </c>
      <c r="C6273" s="21">
        <v>11.375346260387811</v>
      </c>
    </row>
    <row r="6274" spans="1:3" ht="14.4">
      <c r="A6274" s="22">
        <v>2014</v>
      </c>
      <c r="B6274" s="3" t="s">
        <v>896</v>
      </c>
      <c r="C6274" s="21">
        <v>9.7071167883211675</v>
      </c>
    </row>
    <row r="6275" spans="1:3" ht="14.4">
      <c r="A6275" s="22">
        <v>2014</v>
      </c>
      <c r="B6275" s="3" t="s">
        <v>897</v>
      </c>
      <c r="C6275" s="21">
        <v>10.683121019108281</v>
      </c>
    </row>
    <row r="6276" spans="1:3" ht="14.4">
      <c r="A6276" s="22">
        <v>2014</v>
      </c>
      <c r="B6276" s="3" t="s">
        <v>898</v>
      </c>
      <c r="C6276" s="21">
        <v>5.8538461538461535</v>
      </c>
    </row>
    <row r="6277" spans="1:3" ht="14.4">
      <c r="A6277" s="22">
        <v>2014</v>
      </c>
      <c r="B6277" s="3" t="s">
        <v>899</v>
      </c>
      <c r="C6277" s="21">
        <v>9.1996086105675143</v>
      </c>
    </row>
    <row r="6278" spans="1:3" ht="14.4">
      <c r="A6278" s="22">
        <v>2014</v>
      </c>
      <c r="B6278" s="3" t="s">
        <v>1082</v>
      </c>
      <c r="C6278" s="21">
        <v>9.9515050167224075</v>
      </c>
    </row>
    <row r="6279" spans="1:3" ht="14.4">
      <c r="A6279" s="22">
        <v>2014</v>
      </c>
      <c r="B6279" s="3" t="s">
        <v>900</v>
      </c>
      <c r="C6279" s="21">
        <v>9.706099815157117</v>
      </c>
    </row>
    <row r="6280" spans="1:3" ht="14.4">
      <c r="A6280" s="22">
        <v>2014</v>
      </c>
      <c r="B6280" s="3" t="s">
        <v>901</v>
      </c>
      <c r="C6280" s="21">
        <v>11.273538156590684</v>
      </c>
    </row>
    <row r="6281" spans="1:3" ht="14.4">
      <c r="A6281" s="22">
        <v>2014</v>
      </c>
      <c r="B6281" s="3" t="s">
        <v>1113</v>
      </c>
      <c r="C6281" s="21">
        <v>9.6391666666666662</v>
      </c>
    </row>
    <row r="6282" spans="1:3" ht="14.4">
      <c r="A6282" s="22">
        <v>2014</v>
      </c>
      <c r="B6282" s="3" t="s">
        <v>1114</v>
      </c>
      <c r="C6282" s="21">
        <v>10.714821763602252</v>
      </c>
    </row>
    <row r="6283" spans="1:3" ht="14.4">
      <c r="A6283" s="22">
        <v>2014</v>
      </c>
      <c r="B6283" s="3" t="s">
        <v>1290</v>
      </c>
      <c r="C6283" s="21">
        <v>8.1333333333333329</v>
      </c>
    </row>
    <row r="6284" spans="1:3" ht="14.4">
      <c r="A6284" s="22">
        <v>2014</v>
      </c>
      <c r="B6284" s="3" t="s">
        <v>1291</v>
      </c>
      <c r="C6284" s="21">
        <v>9.8160762942779289</v>
      </c>
    </row>
    <row r="6285" spans="1:3" ht="14.4">
      <c r="A6285" s="22">
        <v>2014</v>
      </c>
      <c r="B6285" s="3" t="s">
        <v>1053</v>
      </c>
      <c r="C6285" s="21">
        <v>6.7322946175637393</v>
      </c>
    </row>
    <row r="6286" spans="1:3" ht="14.4">
      <c r="A6286" s="22">
        <v>2014</v>
      </c>
      <c r="B6286" s="3" t="s">
        <v>1054</v>
      </c>
      <c r="C6286" s="21">
        <v>5.3288288288288292</v>
      </c>
    </row>
    <row r="6287" spans="1:3" ht="14.4">
      <c r="A6287" s="22">
        <v>2014</v>
      </c>
      <c r="B6287" s="3" t="s">
        <v>1292</v>
      </c>
      <c r="C6287" s="21">
        <v>11.144444444444444</v>
      </c>
    </row>
    <row r="6288" spans="1:3" ht="14.4">
      <c r="A6288" s="22">
        <v>2014</v>
      </c>
      <c r="B6288" s="3" t="s">
        <v>902</v>
      </c>
      <c r="C6288" s="21">
        <v>10.485336958632745</v>
      </c>
    </row>
    <row r="6289" spans="1:3" ht="14.4">
      <c r="A6289" s="22">
        <v>2014</v>
      </c>
      <c r="B6289" s="3" t="s">
        <v>1293</v>
      </c>
      <c r="C6289" s="21">
        <v>8.9770700636942671</v>
      </c>
    </row>
    <row r="6290" spans="1:3" ht="14.4">
      <c r="A6290" s="22">
        <v>2014</v>
      </c>
      <c r="B6290" s="3" t="s">
        <v>903</v>
      </c>
      <c r="C6290" s="21">
        <v>10.081769911504425</v>
      </c>
    </row>
    <row r="6291" spans="1:3" ht="14.4">
      <c r="A6291" s="22">
        <v>2014</v>
      </c>
      <c r="B6291" s="3" t="s">
        <v>904</v>
      </c>
      <c r="C6291" s="21">
        <v>15.293968501633429</v>
      </c>
    </row>
    <row r="6292" spans="1:3" ht="14.4">
      <c r="A6292" s="22">
        <v>2014</v>
      </c>
      <c r="B6292" s="3" t="s">
        <v>905</v>
      </c>
      <c r="C6292" s="21">
        <v>9.4047796863330841</v>
      </c>
    </row>
    <row r="6293" spans="1:3" ht="14.4">
      <c r="A6293" s="22">
        <v>2014</v>
      </c>
      <c r="B6293" s="3" t="s">
        <v>1294</v>
      </c>
      <c r="C6293" s="21">
        <v>6.4285714285714288</v>
      </c>
    </row>
    <row r="6294" spans="1:3" ht="14.4">
      <c r="A6294" s="22">
        <v>2014</v>
      </c>
      <c r="B6294" s="3" t="s">
        <v>906</v>
      </c>
      <c r="C6294" s="21">
        <v>10.434309876170341</v>
      </c>
    </row>
    <row r="6295" spans="1:3" ht="14.4">
      <c r="A6295" s="22">
        <v>2014</v>
      </c>
      <c r="B6295" s="3" t="s">
        <v>907</v>
      </c>
      <c r="C6295" s="21">
        <v>9.9258943781942079</v>
      </c>
    </row>
    <row r="6296" spans="1:3" ht="14.4">
      <c r="A6296" s="22">
        <v>2014</v>
      </c>
      <c r="B6296" s="3" t="s">
        <v>908</v>
      </c>
      <c r="C6296" s="21">
        <v>10.646275083272402</v>
      </c>
    </row>
    <row r="6297" spans="1:3" ht="14.4">
      <c r="A6297" s="22">
        <v>2014</v>
      </c>
      <c r="B6297" s="3" t="s">
        <v>909</v>
      </c>
      <c r="C6297" s="21">
        <v>7.3336380255941496</v>
      </c>
    </row>
    <row r="6298" spans="1:3" ht="14.4">
      <c r="A6298" s="22">
        <v>2014</v>
      </c>
      <c r="B6298" s="3" t="s">
        <v>1055</v>
      </c>
      <c r="C6298" s="21">
        <v>8.1677852348993287</v>
      </c>
    </row>
    <row r="6299" spans="1:3" ht="14.4">
      <c r="A6299" s="22">
        <v>2014</v>
      </c>
      <c r="B6299" s="3" t="s">
        <v>911</v>
      </c>
      <c r="C6299" s="21">
        <v>10.618995393726694</v>
      </c>
    </row>
    <row r="6300" spans="1:3" ht="14.4">
      <c r="A6300" s="22">
        <v>2014</v>
      </c>
      <c r="B6300" s="3" t="s">
        <v>912</v>
      </c>
      <c r="C6300" s="21">
        <v>5.2057831325301205</v>
      </c>
    </row>
    <row r="6301" spans="1:3" ht="14.4">
      <c r="A6301" s="22">
        <v>2014</v>
      </c>
      <c r="B6301" s="3" t="s">
        <v>914</v>
      </c>
      <c r="C6301" s="21">
        <v>15.832402234636872</v>
      </c>
    </row>
    <row r="6302" spans="1:3" ht="14.4">
      <c r="A6302" s="22">
        <v>2014</v>
      </c>
      <c r="B6302" s="3" t="s">
        <v>915</v>
      </c>
      <c r="C6302" s="21">
        <v>17.211120064464144</v>
      </c>
    </row>
    <row r="6303" spans="1:3" ht="14.4">
      <c r="A6303" s="22">
        <v>2014</v>
      </c>
      <c r="B6303" s="3" t="s">
        <v>916</v>
      </c>
      <c r="C6303" s="21">
        <v>13.734126984126984</v>
      </c>
    </row>
    <row r="6304" spans="1:3" ht="14.4">
      <c r="A6304" s="22">
        <v>2014</v>
      </c>
      <c r="B6304" s="3" t="s">
        <v>917</v>
      </c>
      <c r="C6304" s="21">
        <v>14.900158478605388</v>
      </c>
    </row>
    <row r="6305" spans="1:3" ht="14.4">
      <c r="A6305" s="22">
        <v>2014</v>
      </c>
      <c r="B6305" s="3" t="s">
        <v>918</v>
      </c>
      <c r="C6305" s="21">
        <v>14.333333333333334</v>
      </c>
    </row>
    <row r="6306" spans="1:3" ht="14.4">
      <c r="A6306" s="22">
        <v>2014</v>
      </c>
      <c r="B6306" s="3" t="s">
        <v>919</v>
      </c>
      <c r="C6306" s="21">
        <v>13.159192825112108</v>
      </c>
    </row>
    <row r="6307" spans="1:3" ht="14.4">
      <c r="A6307" s="22">
        <v>2014</v>
      </c>
      <c r="B6307" s="3" t="s">
        <v>920</v>
      </c>
      <c r="C6307" s="21">
        <v>17.421686746987952</v>
      </c>
    </row>
    <row r="6308" spans="1:3" ht="14.4">
      <c r="A6308" s="22">
        <v>2014</v>
      </c>
      <c r="B6308" s="3" t="s">
        <v>921</v>
      </c>
      <c r="C6308" s="21">
        <v>23.480017961383027</v>
      </c>
    </row>
    <row r="6309" spans="1:3" ht="14.4">
      <c r="A6309" s="22">
        <v>2014</v>
      </c>
      <c r="B6309" s="3" t="s">
        <v>1295</v>
      </c>
      <c r="C6309" s="21">
        <v>12.579710144927537</v>
      </c>
    </row>
    <row r="6310" spans="1:3" ht="14.4">
      <c r="A6310" s="22">
        <v>2014</v>
      </c>
      <c r="B6310" s="3" t="s">
        <v>922</v>
      </c>
      <c r="C6310" s="21">
        <v>15.72609561752988</v>
      </c>
    </row>
    <row r="6311" spans="1:3" ht="14.4">
      <c r="A6311" s="22">
        <v>2014</v>
      </c>
      <c r="B6311" s="3" t="s">
        <v>923</v>
      </c>
      <c r="C6311" s="21">
        <v>16.971337579617835</v>
      </c>
    </row>
    <row r="6312" spans="1:3" ht="14.4">
      <c r="A6312" s="22">
        <v>2014</v>
      </c>
      <c r="B6312" s="3" t="s">
        <v>924</v>
      </c>
      <c r="C6312" s="21">
        <v>16.950138504155124</v>
      </c>
    </row>
    <row r="6313" spans="1:3" ht="14.4">
      <c r="A6313" s="22">
        <v>2014</v>
      </c>
      <c r="B6313" s="3" t="s">
        <v>1084</v>
      </c>
      <c r="C6313" s="21">
        <v>14.736585365853658</v>
      </c>
    </row>
    <row r="6314" spans="1:3" ht="14.4">
      <c r="A6314" s="22">
        <v>2014</v>
      </c>
      <c r="B6314" s="3" t="s">
        <v>925</v>
      </c>
      <c r="C6314" s="21">
        <v>13.517241379310345</v>
      </c>
    </row>
    <row r="6315" spans="1:3" ht="14.4">
      <c r="A6315" s="22">
        <v>2014</v>
      </c>
      <c r="B6315" s="3" t="s">
        <v>926</v>
      </c>
      <c r="C6315" s="21">
        <v>15.662463627546071</v>
      </c>
    </row>
    <row r="6316" spans="1:3" ht="14.4">
      <c r="A6316" s="22">
        <v>2014</v>
      </c>
      <c r="B6316" s="3" t="s">
        <v>927</v>
      </c>
      <c r="C6316" s="21">
        <v>11.396825396825397</v>
      </c>
    </row>
    <row r="6317" spans="1:3" ht="14.4">
      <c r="A6317" s="22">
        <v>2014</v>
      </c>
      <c r="B6317" s="3" t="s">
        <v>928</v>
      </c>
      <c r="C6317" s="21">
        <v>11.763485477178424</v>
      </c>
    </row>
    <row r="6318" spans="1:3" ht="14.4">
      <c r="A6318" s="22">
        <v>2014</v>
      </c>
      <c r="B6318" s="3" t="s">
        <v>929</v>
      </c>
      <c r="C6318" s="21">
        <v>14.910852713178295</v>
      </c>
    </row>
    <row r="6319" spans="1:3" ht="14.4">
      <c r="A6319" s="22">
        <v>2014</v>
      </c>
      <c r="B6319" s="3" t="s">
        <v>1115</v>
      </c>
      <c r="C6319" s="21">
        <v>16.356209150326798</v>
      </c>
    </row>
    <row r="6320" spans="1:3" ht="14.4">
      <c r="A6320" s="22">
        <v>2014</v>
      </c>
      <c r="B6320" s="3" t="s">
        <v>1296</v>
      </c>
      <c r="C6320" s="21">
        <v>14.060975609756097</v>
      </c>
    </row>
    <row r="6321" spans="1:3" ht="14.4">
      <c r="A6321" s="22">
        <v>2014</v>
      </c>
      <c r="B6321" s="3" t="s">
        <v>930</v>
      </c>
      <c r="C6321" s="21">
        <v>13.611192930780559</v>
      </c>
    </row>
    <row r="6322" spans="1:3" ht="14.4">
      <c r="A6322" s="22">
        <v>2014</v>
      </c>
      <c r="B6322" s="3" t="s">
        <v>931</v>
      </c>
      <c r="C6322" s="21">
        <v>14.186170212765957</v>
      </c>
    </row>
    <row r="6323" spans="1:3" ht="14.4">
      <c r="A6323" s="22">
        <v>2014</v>
      </c>
      <c r="B6323" s="3" t="s">
        <v>1297</v>
      </c>
      <c r="C6323" s="21">
        <v>9.2289156626506017</v>
      </c>
    </row>
    <row r="6324" spans="1:3" ht="14.4">
      <c r="A6324" s="22">
        <v>2014</v>
      </c>
      <c r="B6324" s="3" t="s">
        <v>932</v>
      </c>
      <c r="C6324" s="21">
        <v>14.875053487376979</v>
      </c>
    </row>
    <row r="6325" spans="1:3" ht="14.4">
      <c r="A6325" s="22">
        <v>2014</v>
      </c>
      <c r="B6325" s="3" t="s">
        <v>933</v>
      </c>
      <c r="C6325" s="21">
        <v>11.86552217453505</v>
      </c>
    </row>
    <row r="6326" spans="1:3" ht="14.4">
      <c r="A6326" s="22">
        <v>2014</v>
      </c>
      <c r="B6326" s="3" t="s">
        <v>934</v>
      </c>
      <c r="C6326" s="21">
        <v>17.079219987812309</v>
      </c>
    </row>
    <row r="6327" spans="1:3" ht="14.4">
      <c r="A6327" s="22">
        <v>2014</v>
      </c>
      <c r="B6327" s="3" t="s">
        <v>1298</v>
      </c>
      <c r="C6327" s="21">
        <v>6.7244094488188972</v>
      </c>
    </row>
    <row r="6328" spans="1:3" ht="14.4">
      <c r="A6328" s="22">
        <v>2014</v>
      </c>
      <c r="B6328" s="3" t="s">
        <v>1299</v>
      </c>
      <c r="C6328" s="21">
        <v>11.843137254901961</v>
      </c>
    </row>
    <row r="6329" spans="1:3" ht="14.4">
      <c r="A6329" s="22">
        <v>2014</v>
      </c>
      <c r="B6329" s="3" t="s">
        <v>1300</v>
      </c>
      <c r="C6329" s="21">
        <v>10.991869918699187</v>
      </c>
    </row>
    <row r="6330" spans="1:3" ht="14.4">
      <c r="A6330" s="22">
        <v>2014</v>
      </c>
      <c r="B6330" s="3" t="s">
        <v>1301</v>
      </c>
      <c r="C6330" s="21">
        <v>11.449704142011834</v>
      </c>
    </row>
    <row r="6331" spans="1:3" ht="14.4">
      <c r="A6331" s="22">
        <v>2014</v>
      </c>
      <c r="B6331" s="3" t="s">
        <v>935</v>
      </c>
      <c r="C6331" s="21">
        <v>13.321201091901729</v>
      </c>
    </row>
    <row r="6332" spans="1:3" ht="14.4">
      <c r="A6332" s="22">
        <v>2014</v>
      </c>
      <c r="B6332" s="3" t="s">
        <v>936</v>
      </c>
      <c r="C6332" s="21">
        <v>15.890109890109891</v>
      </c>
    </row>
    <row r="6333" spans="1:3" ht="14.4">
      <c r="A6333" s="22">
        <v>2014</v>
      </c>
      <c r="B6333" s="3" t="s">
        <v>1085</v>
      </c>
      <c r="C6333" s="21">
        <v>8.9563492063492056</v>
      </c>
    </row>
    <row r="6334" spans="1:3" ht="14.4">
      <c r="A6334" s="22">
        <v>2014</v>
      </c>
      <c r="B6334" s="3" t="s">
        <v>937</v>
      </c>
      <c r="C6334" s="21">
        <v>8.0777027027027035</v>
      </c>
    </row>
    <row r="6335" spans="1:3" ht="14.4">
      <c r="A6335" s="22">
        <v>2014</v>
      </c>
      <c r="B6335" s="3" t="s">
        <v>938</v>
      </c>
      <c r="C6335" s="21">
        <v>16.23116659492036</v>
      </c>
    </row>
    <row r="6336" spans="1:3" ht="14.4">
      <c r="A6336" s="22">
        <v>2014</v>
      </c>
      <c r="B6336" s="3" t="s">
        <v>939</v>
      </c>
      <c r="C6336" s="21">
        <v>6.9020979020979025</v>
      </c>
    </row>
    <row r="6337" spans="1:3" ht="14.4">
      <c r="A6337" s="22">
        <v>2014</v>
      </c>
      <c r="B6337" s="3" t="s">
        <v>940</v>
      </c>
      <c r="C6337" s="21">
        <v>16.527272727272727</v>
      </c>
    </row>
    <row r="6338" spans="1:3" ht="14.4">
      <c r="A6338" s="22">
        <v>2014</v>
      </c>
      <c r="B6338" s="3" t="s">
        <v>941</v>
      </c>
      <c r="C6338" s="21">
        <v>12.335808580858085</v>
      </c>
    </row>
    <row r="6339" spans="1:3" ht="14.4">
      <c r="A6339" s="22">
        <v>2014</v>
      </c>
      <c r="B6339" s="3" t="s">
        <v>942</v>
      </c>
      <c r="C6339" s="21">
        <v>22.17472335468841</v>
      </c>
    </row>
    <row r="6340" spans="1:3" ht="14.4">
      <c r="A6340" s="22">
        <v>2014</v>
      </c>
      <c r="B6340" s="3" t="s">
        <v>943</v>
      </c>
      <c r="C6340" s="21">
        <v>20.424951267056532</v>
      </c>
    </row>
    <row r="6341" spans="1:3" ht="14.4">
      <c r="A6341" s="22">
        <v>2014</v>
      </c>
      <c r="B6341" s="3" t="s">
        <v>1116</v>
      </c>
      <c r="C6341" s="21">
        <v>15.691577698695136</v>
      </c>
    </row>
    <row r="6342" spans="1:3" ht="14.4">
      <c r="A6342" s="22">
        <v>2014</v>
      </c>
      <c r="B6342" s="3" t="s">
        <v>944</v>
      </c>
      <c r="C6342" s="21">
        <v>14.5</v>
      </c>
    </row>
    <row r="6343" spans="1:3" ht="14.4">
      <c r="A6343" s="22">
        <v>2014</v>
      </c>
      <c r="B6343" s="3" t="s">
        <v>945</v>
      </c>
      <c r="C6343" s="21">
        <v>9.5520833333333339</v>
      </c>
    </row>
    <row r="6344" spans="1:3" ht="14.4">
      <c r="A6344" s="22">
        <v>2014</v>
      </c>
      <c r="B6344" s="3" t="s">
        <v>946</v>
      </c>
      <c r="C6344" s="21">
        <v>13.60923076923077</v>
      </c>
    </row>
    <row r="6345" spans="1:3" ht="14.4">
      <c r="A6345" s="22">
        <v>2014</v>
      </c>
      <c r="B6345" s="3" t="s">
        <v>1302</v>
      </c>
      <c r="C6345" s="21">
        <v>14.301255230125523</v>
      </c>
    </row>
    <row r="6346" spans="1:3" ht="14.4">
      <c r="A6346" s="22">
        <v>2014</v>
      </c>
      <c r="B6346" s="3" t="s">
        <v>1117</v>
      </c>
      <c r="C6346" s="21">
        <v>14.681818181818182</v>
      </c>
    </row>
    <row r="6347" spans="1:3" ht="14.4">
      <c r="A6347" s="22">
        <v>2014</v>
      </c>
      <c r="B6347" s="3" t="s">
        <v>1118</v>
      </c>
      <c r="C6347" s="21">
        <v>14.986842105263158</v>
      </c>
    </row>
    <row r="6348" spans="1:3" ht="14.4">
      <c r="A6348" s="22">
        <v>2014</v>
      </c>
      <c r="B6348" s="3" t="s">
        <v>1119</v>
      </c>
      <c r="C6348" s="21">
        <v>3.9454545454545453</v>
      </c>
    </row>
    <row r="6349" spans="1:3" ht="14.4">
      <c r="A6349" s="22">
        <v>2014</v>
      </c>
      <c r="B6349" s="3" t="s">
        <v>947</v>
      </c>
      <c r="C6349" s="21">
        <v>13.47286012526096</v>
      </c>
    </row>
    <row r="6350" spans="1:3" ht="14.4">
      <c r="A6350" s="22">
        <v>2014</v>
      </c>
      <c r="B6350" s="3" t="s">
        <v>1120</v>
      </c>
      <c r="C6350" s="21">
        <v>11.828859060402685</v>
      </c>
    </row>
    <row r="6351" spans="1:3" ht="14.4">
      <c r="A6351" s="22">
        <v>2014</v>
      </c>
      <c r="B6351" s="3" t="s">
        <v>1121</v>
      </c>
      <c r="C6351" s="21">
        <v>10.242990654205608</v>
      </c>
    </row>
    <row r="6352" spans="1:3" ht="14.4">
      <c r="A6352" s="22">
        <v>2014</v>
      </c>
      <c r="B6352" s="3" t="s">
        <v>1086</v>
      </c>
      <c r="C6352" s="21">
        <v>8.4987341772151908</v>
      </c>
    </row>
    <row r="6353" spans="1:3" ht="14.4">
      <c r="A6353" s="22">
        <v>2014</v>
      </c>
      <c r="B6353" s="3" t="s">
        <v>950</v>
      </c>
      <c r="C6353" s="21">
        <v>19.227936507936509</v>
      </c>
    </row>
    <row r="6354" spans="1:3" ht="14.4">
      <c r="A6354" s="22">
        <v>2014</v>
      </c>
      <c r="B6354" s="3" t="s">
        <v>1303</v>
      </c>
      <c r="C6354" s="21">
        <v>15.374369555249885</v>
      </c>
    </row>
    <row r="6355" spans="1:3" ht="14.4">
      <c r="A6355" s="22">
        <v>2014</v>
      </c>
      <c r="B6355" s="3" t="s">
        <v>1320</v>
      </c>
      <c r="C6355" s="21">
        <v>9.4734693877551024</v>
      </c>
    </row>
    <row r="6356" spans="1:3" ht="14.4">
      <c r="A6356" s="22">
        <v>2014</v>
      </c>
      <c r="B6356" s="3" t="s">
        <v>1122</v>
      </c>
      <c r="C6356" s="21">
        <v>16.744505494505493</v>
      </c>
    </row>
    <row r="6357" spans="1:3" ht="14.4">
      <c r="A6357" s="22">
        <v>2014</v>
      </c>
      <c r="B6357" s="3" t="s">
        <v>952</v>
      </c>
      <c r="C6357" s="21">
        <v>21.751958224543081</v>
      </c>
    </row>
    <row r="6358" spans="1:3" ht="14.4">
      <c r="A6358" s="22">
        <v>2014</v>
      </c>
      <c r="B6358" s="3" t="s">
        <v>953</v>
      </c>
      <c r="C6358" s="21">
        <v>15.591750396615547</v>
      </c>
    </row>
    <row r="6359" spans="1:3" ht="14.4">
      <c r="A6359" s="22">
        <v>2014</v>
      </c>
      <c r="B6359" s="3" t="s">
        <v>1304</v>
      </c>
      <c r="C6359" s="21">
        <v>18.413043478260871</v>
      </c>
    </row>
    <row r="6360" spans="1:3" ht="14.4">
      <c r="A6360" s="22">
        <v>2014</v>
      </c>
      <c r="B6360" s="3" t="s">
        <v>954</v>
      </c>
      <c r="C6360" s="21">
        <v>13.95260663507109</v>
      </c>
    </row>
    <row r="6361" spans="1:3" ht="14.4">
      <c r="A6361" s="22">
        <v>2014</v>
      </c>
      <c r="B6361" s="3" t="s">
        <v>1087</v>
      </c>
      <c r="C6361" s="21">
        <v>20.723387723387724</v>
      </c>
    </row>
    <row r="6362" spans="1:3" ht="14.4">
      <c r="A6362" s="22">
        <v>2014</v>
      </c>
      <c r="B6362" s="3" t="s">
        <v>955</v>
      </c>
      <c r="C6362" s="21">
        <v>18.088940448569218</v>
      </c>
    </row>
    <row r="6363" spans="1:3" ht="14.4">
      <c r="A6363" s="22">
        <v>2014</v>
      </c>
      <c r="B6363" s="3" t="s">
        <v>957</v>
      </c>
      <c r="C6363" s="21">
        <v>15.261216730038022</v>
      </c>
    </row>
    <row r="6364" spans="1:3" ht="14.4">
      <c r="A6364" s="22">
        <v>2014</v>
      </c>
      <c r="B6364" s="3" t="s">
        <v>1321</v>
      </c>
      <c r="C6364" s="21">
        <v>13.952941176470588</v>
      </c>
    </row>
    <row r="6365" spans="1:3" ht="14.4">
      <c r="A6365" s="22">
        <v>2014</v>
      </c>
      <c r="B6365" s="3" t="s">
        <v>1089</v>
      </c>
      <c r="C6365" s="21">
        <v>19.610599078341014</v>
      </c>
    </row>
    <row r="6366" spans="1:3" ht="14.4">
      <c r="A6366" s="22">
        <v>2014</v>
      </c>
      <c r="B6366" s="3" t="s">
        <v>1090</v>
      </c>
      <c r="C6366" s="21">
        <v>13.827814569536423</v>
      </c>
    </row>
    <row r="6367" spans="1:3" ht="14.4">
      <c r="A6367" s="22">
        <v>2014</v>
      </c>
      <c r="B6367" s="3" t="s">
        <v>1091</v>
      </c>
      <c r="C6367" s="21">
        <v>11.026315789473685</v>
      </c>
    </row>
    <row r="6368" spans="1:3" ht="14.4">
      <c r="A6368" s="22">
        <v>2014</v>
      </c>
      <c r="B6368" s="3" t="s">
        <v>958</v>
      </c>
      <c r="C6368" s="21">
        <v>17.105882352941176</v>
      </c>
    </row>
    <row r="6369" spans="1:3" ht="14.4">
      <c r="A6369" s="22">
        <v>2014</v>
      </c>
      <c r="B6369" s="3" t="s">
        <v>959</v>
      </c>
      <c r="C6369" s="21">
        <v>19.105482593287473</v>
      </c>
    </row>
    <row r="6370" spans="1:3" ht="14.4">
      <c r="A6370" s="22">
        <v>2014</v>
      </c>
      <c r="B6370" s="3" t="s">
        <v>1092</v>
      </c>
      <c r="C6370" s="21">
        <v>14.692307692307692</v>
      </c>
    </row>
    <row r="6371" spans="1:3" ht="14.4">
      <c r="A6371" s="22">
        <v>2014</v>
      </c>
      <c r="B6371" s="3" t="s">
        <v>1093</v>
      </c>
      <c r="C6371" s="21">
        <v>11.535714285714286</v>
      </c>
    </row>
    <row r="6372" spans="1:3" ht="14.4">
      <c r="A6372" s="22">
        <v>2014</v>
      </c>
      <c r="B6372" s="3" t="s">
        <v>1094</v>
      </c>
      <c r="C6372" s="21">
        <v>14.939252336448599</v>
      </c>
    </row>
    <row r="6373" spans="1:3" ht="14.4">
      <c r="A6373" s="22">
        <v>2014</v>
      </c>
      <c r="B6373" s="3" t="s">
        <v>1095</v>
      </c>
      <c r="C6373" s="21">
        <v>12.610778443113773</v>
      </c>
    </row>
    <row r="6374" spans="1:3" ht="14.4">
      <c r="A6374" s="22">
        <v>2014</v>
      </c>
      <c r="B6374" s="3" t="s">
        <v>1306</v>
      </c>
      <c r="C6374" s="21">
        <v>11.81</v>
      </c>
    </row>
    <row r="6375" spans="1:3" ht="14.4">
      <c r="A6375" s="22">
        <v>2014</v>
      </c>
      <c r="B6375" s="3" t="s">
        <v>1056</v>
      </c>
      <c r="C6375" s="21">
        <v>13.759469696969697</v>
      </c>
    </row>
    <row r="6376" spans="1:3" ht="14.4">
      <c r="A6376" s="22">
        <v>2014</v>
      </c>
      <c r="B6376" s="3" t="s">
        <v>960</v>
      </c>
      <c r="C6376" s="21">
        <v>17.940721649484537</v>
      </c>
    </row>
    <row r="6377" spans="1:3" ht="14.4">
      <c r="A6377" s="22">
        <v>2014</v>
      </c>
      <c r="B6377" s="3" t="s">
        <v>961</v>
      </c>
      <c r="C6377" s="21">
        <v>12.401754385964912</v>
      </c>
    </row>
    <row r="6378" spans="1:3" ht="14.4">
      <c r="A6378" s="22">
        <v>2014</v>
      </c>
      <c r="B6378" s="3" t="s">
        <v>962</v>
      </c>
      <c r="C6378" s="21">
        <v>26.18648905803996</v>
      </c>
    </row>
    <row r="6379" spans="1:3" ht="14.4">
      <c r="A6379" s="22">
        <v>2014</v>
      </c>
      <c r="B6379" s="3" t="s">
        <v>1307</v>
      </c>
      <c r="C6379" s="21">
        <v>12.274509803921569</v>
      </c>
    </row>
    <row r="6380" spans="1:3" ht="14.4">
      <c r="A6380" s="22">
        <v>2014</v>
      </c>
      <c r="B6380" s="3" t="s">
        <v>963</v>
      </c>
      <c r="C6380" s="21">
        <v>8.1091954022988499</v>
      </c>
    </row>
    <row r="6381" spans="1:3" ht="14.4">
      <c r="A6381" s="22">
        <v>2014</v>
      </c>
      <c r="B6381" s="3" t="s">
        <v>964</v>
      </c>
      <c r="C6381" s="21">
        <v>13.027397260273972</v>
      </c>
    </row>
    <row r="6382" spans="1:3" ht="14.4">
      <c r="A6382" s="22">
        <v>2014</v>
      </c>
      <c r="B6382" s="3" t="s">
        <v>965</v>
      </c>
      <c r="C6382" s="21">
        <v>18.30258014073495</v>
      </c>
    </row>
    <row r="6383" spans="1:3" ht="14.4">
      <c r="A6383" s="22">
        <v>2014</v>
      </c>
      <c r="B6383" s="3" t="s">
        <v>966</v>
      </c>
      <c r="C6383" s="21">
        <v>12.933609958506224</v>
      </c>
    </row>
    <row r="6384" spans="1:3" ht="14.4">
      <c r="A6384" s="22">
        <v>2014</v>
      </c>
      <c r="B6384" s="3" t="s">
        <v>967</v>
      </c>
      <c r="C6384" s="21">
        <v>14.876702508960573</v>
      </c>
    </row>
    <row r="6385" spans="1:3" ht="14.4">
      <c r="A6385" s="22">
        <v>2014</v>
      </c>
      <c r="B6385" s="3" t="s">
        <v>968</v>
      </c>
      <c r="C6385" s="21">
        <v>11.884498480243161</v>
      </c>
    </row>
    <row r="6386" spans="1:3" ht="14.4">
      <c r="A6386" s="22">
        <v>2014</v>
      </c>
      <c r="B6386" s="3" t="s">
        <v>969</v>
      </c>
      <c r="C6386" s="21">
        <v>14.883054892601432</v>
      </c>
    </row>
    <row r="6387" spans="1:3" ht="14.4">
      <c r="A6387" s="22">
        <v>2014</v>
      </c>
      <c r="B6387" s="3" t="s">
        <v>970</v>
      </c>
      <c r="C6387" s="21">
        <v>14.590225563909774</v>
      </c>
    </row>
    <row r="6388" spans="1:3" ht="14.4">
      <c r="A6388" s="22">
        <v>2014</v>
      </c>
      <c r="B6388" s="3" t="s">
        <v>971</v>
      </c>
      <c r="C6388" s="21">
        <v>15.446400000000001</v>
      </c>
    </row>
    <row r="6389" spans="1:3" ht="14.4">
      <c r="A6389" s="22">
        <v>2014</v>
      </c>
      <c r="B6389" s="3" t="s">
        <v>1057</v>
      </c>
      <c r="C6389" s="21">
        <v>4.3399558498896251</v>
      </c>
    </row>
    <row r="6390" spans="1:3" ht="14.4">
      <c r="A6390" s="22">
        <v>2014</v>
      </c>
      <c r="B6390" s="3" t="s">
        <v>972</v>
      </c>
      <c r="C6390" s="21">
        <v>12.515151515151516</v>
      </c>
    </row>
    <row r="6391" spans="1:3" ht="14.4">
      <c r="A6391" s="22">
        <v>2014</v>
      </c>
      <c r="B6391" s="3" t="s">
        <v>973</v>
      </c>
      <c r="C6391" s="21">
        <v>15.265927977839334</v>
      </c>
    </row>
    <row r="6392" spans="1:3" ht="14.4">
      <c r="A6392" s="22">
        <v>2014</v>
      </c>
      <c r="B6392" s="3" t="s">
        <v>974</v>
      </c>
      <c r="C6392" s="21">
        <v>13.27807486631016</v>
      </c>
    </row>
    <row r="6393" spans="1:3" ht="14.4">
      <c r="A6393" s="22">
        <v>2014</v>
      </c>
      <c r="B6393" s="3" t="s">
        <v>975</v>
      </c>
      <c r="C6393" s="21">
        <v>10.726153846153846</v>
      </c>
    </row>
    <row r="6394" spans="1:3" ht="14.4">
      <c r="A6394" s="22">
        <v>2014</v>
      </c>
      <c r="B6394" s="3" t="s">
        <v>976</v>
      </c>
      <c r="C6394" s="21">
        <v>13.37037037037037</v>
      </c>
    </row>
    <row r="6395" spans="1:3" ht="14.4">
      <c r="A6395" s="22">
        <v>2014</v>
      </c>
      <c r="B6395" s="3" t="s">
        <v>977</v>
      </c>
      <c r="C6395" s="21">
        <v>15.918918918918919</v>
      </c>
    </row>
    <row r="6396" spans="1:3" ht="14.4">
      <c r="A6396" s="22">
        <v>2014</v>
      </c>
      <c r="B6396" s="3" t="s">
        <v>978</v>
      </c>
      <c r="C6396" s="21">
        <v>14.757097791798108</v>
      </c>
    </row>
    <row r="6397" spans="1:3" ht="14.4">
      <c r="A6397" s="22">
        <v>2014</v>
      </c>
      <c r="B6397" s="3" t="s">
        <v>979</v>
      </c>
      <c r="C6397" s="21">
        <v>15.445587653343885</v>
      </c>
    </row>
    <row r="6398" spans="1:3" ht="14.4">
      <c r="A6398" s="22">
        <v>2014</v>
      </c>
      <c r="B6398" s="3" t="s">
        <v>980</v>
      </c>
      <c r="C6398" s="21">
        <v>14.991058122205663</v>
      </c>
    </row>
    <row r="6399" spans="1:3" ht="14.4">
      <c r="A6399" s="22">
        <v>2014</v>
      </c>
      <c r="B6399" s="3" t="s">
        <v>1123</v>
      </c>
      <c r="C6399" s="21">
        <v>12.601941747572816</v>
      </c>
    </row>
    <row r="6400" spans="1:3" ht="14.4">
      <c r="A6400" s="22">
        <v>2014</v>
      </c>
      <c r="B6400" s="3" t="s">
        <v>1058</v>
      </c>
      <c r="C6400" s="21">
        <v>12.31924882629108</v>
      </c>
    </row>
    <row r="6401" spans="1:3" ht="14.4">
      <c r="A6401" s="22">
        <v>2014</v>
      </c>
      <c r="B6401" s="3" t="s">
        <v>982</v>
      </c>
      <c r="C6401" s="21">
        <v>13.003381234150465</v>
      </c>
    </row>
    <row r="6402" spans="1:3" ht="14.4">
      <c r="A6402" s="22">
        <v>2014</v>
      </c>
      <c r="B6402" s="3" t="s">
        <v>1308</v>
      </c>
      <c r="C6402" s="21">
        <v>6.5714285714285712</v>
      </c>
    </row>
    <row r="6403" spans="1:3" ht="14.4">
      <c r="A6403" s="22">
        <v>2014</v>
      </c>
      <c r="B6403" s="3" t="s">
        <v>1309</v>
      </c>
      <c r="C6403" s="21">
        <v>14.082831325301205</v>
      </c>
    </row>
    <row r="6404" spans="1:3" ht="14.4">
      <c r="A6404" s="22">
        <v>2014</v>
      </c>
      <c r="B6404" s="3" t="s">
        <v>1310</v>
      </c>
      <c r="C6404" s="21">
        <v>7.4362416107382554</v>
      </c>
    </row>
    <row r="6405" spans="1:3" ht="14.4">
      <c r="A6405" s="22">
        <v>2014</v>
      </c>
      <c r="B6405" s="3" t="s">
        <v>983</v>
      </c>
      <c r="C6405" s="21">
        <v>13.200455580865604</v>
      </c>
    </row>
    <row r="6406" spans="1:3" ht="14.4">
      <c r="A6406" s="22">
        <v>2014</v>
      </c>
      <c r="B6406" s="3" t="s">
        <v>1311</v>
      </c>
      <c r="C6406" s="21">
        <v>11.505474452554745</v>
      </c>
    </row>
    <row r="6407" spans="1:3" ht="14.4">
      <c r="A6407" s="22">
        <v>2014</v>
      </c>
      <c r="B6407" s="3" t="s">
        <v>984</v>
      </c>
      <c r="C6407" s="21">
        <v>4.5061728395061724</v>
      </c>
    </row>
    <row r="6408" spans="1:3" ht="14.4">
      <c r="A6408" s="22">
        <v>2014</v>
      </c>
      <c r="B6408" s="3" t="s">
        <v>985</v>
      </c>
      <c r="C6408" s="21">
        <v>11.759664478482859</v>
      </c>
    </row>
    <row r="6409" spans="1:3" ht="14.4">
      <c r="A6409" s="22">
        <v>2014</v>
      </c>
      <c r="B6409" s="3" t="s">
        <v>986</v>
      </c>
      <c r="C6409" s="21">
        <v>12.759872900590105</v>
      </c>
    </row>
    <row r="6410" spans="1:3" ht="14.4">
      <c r="A6410" s="22">
        <v>2014</v>
      </c>
      <c r="B6410" s="3" t="s">
        <v>987</v>
      </c>
      <c r="C6410" s="21">
        <v>13.054945054945055</v>
      </c>
    </row>
    <row r="6411" spans="1:3" ht="14.4">
      <c r="A6411" s="22">
        <v>2014</v>
      </c>
      <c r="B6411" s="3" t="s">
        <v>988</v>
      </c>
      <c r="C6411" s="21">
        <v>11.97808764940239</v>
      </c>
    </row>
    <row r="6412" spans="1:3" ht="14.4">
      <c r="A6412" s="22">
        <v>2014</v>
      </c>
      <c r="B6412" s="3" t="s">
        <v>989</v>
      </c>
      <c r="C6412" s="21">
        <v>20.5</v>
      </c>
    </row>
    <row r="6413" spans="1:3" ht="14.4">
      <c r="A6413" s="22">
        <v>2014</v>
      </c>
      <c r="B6413" s="3" t="s">
        <v>990</v>
      </c>
      <c r="C6413" s="21">
        <v>9.2517985611510785</v>
      </c>
    </row>
    <row r="6414" spans="1:3" ht="14.4">
      <c r="A6414" s="22">
        <v>2014</v>
      </c>
      <c r="B6414" s="3" t="s">
        <v>1097</v>
      </c>
      <c r="C6414" s="21">
        <v>12.164266426642664</v>
      </c>
    </row>
    <row r="6415" spans="1:3" ht="14.4">
      <c r="A6415" s="22">
        <v>2014</v>
      </c>
      <c r="B6415" s="3" t="s">
        <v>991</v>
      </c>
      <c r="C6415" s="21">
        <v>10.449915110356537</v>
      </c>
    </row>
    <row r="6416" spans="1:3" ht="14.4">
      <c r="A6416" s="22">
        <v>2014</v>
      </c>
      <c r="B6416" s="3" t="s">
        <v>992</v>
      </c>
      <c r="C6416" s="21">
        <v>8.0529045643153534</v>
      </c>
    </row>
    <row r="6417" spans="1:3" ht="14.4">
      <c r="A6417" s="22">
        <v>2014</v>
      </c>
      <c r="B6417" s="3" t="s">
        <v>993</v>
      </c>
      <c r="C6417" s="21">
        <v>13.021465910354799</v>
      </c>
    </row>
    <row r="6418" spans="1:3" ht="14.4">
      <c r="A6418" s="22">
        <v>2014</v>
      </c>
      <c r="B6418" s="3" t="s">
        <v>994</v>
      </c>
      <c r="C6418" s="21">
        <v>7.0365111561866129</v>
      </c>
    </row>
    <row r="6419" spans="1:3" ht="14.4">
      <c r="A6419" s="22">
        <v>2014</v>
      </c>
      <c r="B6419" s="3" t="s">
        <v>995</v>
      </c>
      <c r="C6419" s="21">
        <v>11.754816112084063</v>
      </c>
    </row>
    <row r="6420" spans="1:3" ht="14.4">
      <c r="A6420" s="22">
        <v>2014</v>
      </c>
      <c r="B6420" s="3" t="s">
        <v>996</v>
      </c>
      <c r="C6420" s="21">
        <v>14.470794392523365</v>
      </c>
    </row>
    <row r="6421" spans="1:3" ht="14.4">
      <c r="A6421" s="22">
        <v>2014</v>
      </c>
      <c r="B6421" s="3" t="s">
        <v>1124</v>
      </c>
      <c r="C6421" s="21">
        <v>12.365079365079366</v>
      </c>
    </row>
    <row r="6422" spans="1:3" ht="14.4">
      <c r="A6422" s="22">
        <v>2014</v>
      </c>
      <c r="B6422" s="3" t="s">
        <v>997</v>
      </c>
      <c r="C6422" s="21">
        <v>14.414248021108179</v>
      </c>
    </row>
    <row r="6423" spans="1:3" ht="14.4">
      <c r="A6423" s="22">
        <v>2014</v>
      </c>
      <c r="B6423" s="3" t="s">
        <v>1312</v>
      </c>
      <c r="C6423" s="21">
        <v>10.901234567901234</v>
      </c>
    </row>
    <row r="6424" spans="1:3" ht="14.4">
      <c r="A6424" s="22">
        <v>2014</v>
      </c>
      <c r="B6424" s="3" t="s">
        <v>998</v>
      </c>
      <c r="C6424" s="21">
        <v>9.2909604519774014</v>
      </c>
    </row>
    <row r="6425" spans="1:3" ht="14.4">
      <c r="A6425" s="22">
        <v>2014</v>
      </c>
      <c r="B6425" s="3" t="s">
        <v>999</v>
      </c>
      <c r="C6425" s="21">
        <v>13.785953177257525</v>
      </c>
    </row>
    <row r="6426" spans="1:3" ht="14.4">
      <c r="A6426" s="22">
        <v>2014</v>
      </c>
      <c r="B6426" s="3" t="s">
        <v>1313</v>
      </c>
      <c r="C6426" s="21">
        <v>8.8181818181818183</v>
      </c>
    </row>
    <row r="6427" spans="1:3" ht="14.4">
      <c r="A6427" s="22">
        <v>2014</v>
      </c>
      <c r="B6427" s="3" t="s">
        <v>1314</v>
      </c>
      <c r="C6427" s="21">
        <v>6.5098039215686274</v>
      </c>
    </row>
    <row r="6428" spans="1:3" ht="14.4">
      <c r="A6428" s="22">
        <v>2014</v>
      </c>
      <c r="B6428" s="3" t="s">
        <v>1315</v>
      </c>
      <c r="C6428" s="21">
        <v>10.596774193548388</v>
      </c>
    </row>
    <row r="6429" spans="1:3" ht="14.4">
      <c r="A6429" s="22">
        <v>2014</v>
      </c>
      <c r="B6429" s="3" t="s">
        <v>1000</v>
      </c>
      <c r="C6429" s="21">
        <v>13.790419161676647</v>
      </c>
    </row>
    <row r="6430" spans="1:3" ht="14.4">
      <c r="A6430" s="22">
        <v>2014</v>
      </c>
      <c r="B6430" s="3" t="s">
        <v>1001</v>
      </c>
      <c r="C6430" s="21">
        <v>16.030088495575221</v>
      </c>
    </row>
    <row r="6431" spans="1:3" ht="14.4">
      <c r="A6431" s="22">
        <v>2014</v>
      </c>
      <c r="B6431" s="3" t="s">
        <v>1002</v>
      </c>
      <c r="C6431" s="21">
        <v>13.010869565217391</v>
      </c>
    </row>
    <row r="6432" spans="1:3" ht="14.4">
      <c r="A6432" s="22">
        <v>2014</v>
      </c>
      <c r="B6432" s="3" t="s">
        <v>1003</v>
      </c>
      <c r="C6432" s="21">
        <v>11.396121883656511</v>
      </c>
    </row>
    <row r="6433" spans="1:3" ht="14.4">
      <c r="A6433" s="22">
        <v>2014</v>
      </c>
      <c r="B6433" s="3" t="s">
        <v>1004</v>
      </c>
      <c r="C6433" s="21">
        <v>17.168692781029566</v>
      </c>
    </row>
    <row r="6434" spans="1:3" ht="14.4">
      <c r="A6434" s="22">
        <v>2014</v>
      </c>
      <c r="B6434" s="3" t="s">
        <v>1005</v>
      </c>
      <c r="C6434" s="21">
        <v>16.788231490462334</v>
      </c>
    </row>
    <row r="6435" spans="1:3" ht="14.4">
      <c r="A6435" s="22">
        <v>2014</v>
      </c>
      <c r="B6435" s="3" t="s">
        <v>1006</v>
      </c>
      <c r="C6435" s="21">
        <v>15.506747766584299</v>
      </c>
    </row>
    <row r="6436" spans="1:3" ht="14.4">
      <c r="A6436" s="22">
        <v>2014</v>
      </c>
      <c r="B6436" s="3" t="s">
        <v>1007</v>
      </c>
      <c r="C6436" s="21">
        <v>7.209677419354839</v>
      </c>
    </row>
    <row r="6437" spans="1:3" ht="14.4">
      <c r="A6437" s="22">
        <v>2014</v>
      </c>
      <c r="B6437" s="3" t="s">
        <v>1008</v>
      </c>
      <c r="C6437" s="21">
        <v>13.791549295774647</v>
      </c>
    </row>
    <row r="6438" spans="1:3" ht="14.4">
      <c r="A6438" s="22">
        <v>2014</v>
      </c>
      <c r="B6438" s="3" t="s">
        <v>1009</v>
      </c>
      <c r="C6438" s="21">
        <v>12.548245614035087</v>
      </c>
    </row>
    <row r="6439" spans="1:3" ht="14.4">
      <c r="A6439" s="22">
        <v>2014</v>
      </c>
      <c r="B6439" s="3" t="s">
        <v>1010</v>
      </c>
      <c r="C6439" s="21">
        <v>8.6245791245791246</v>
      </c>
    </row>
    <row r="6440" spans="1:3" ht="14.4">
      <c r="A6440" s="22">
        <v>2014</v>
      </c>
      <c r="B6440" s="3" t="s">
        <v>1011</v>
      </c>
      <c r="C6440" s="21">
        <v>17.863619047619046</v>
      </c>
    </row>
    <row r="6441" spans="1:3" ht="14.4">
      <c r="A6441" s="22">
        <v>2014</v>
      </c>
      <c r="B6441" s="3" t="s">
        <v>1125</v>
      </c>
      <c r="C6441" s="21">
        <v>15.312292358803987</v>
      </c>
    </row>
    <row r="6442" spans="1:3" ht="14.4">
      <c r="A6442" s="22">
        <v>2014</v>
      </c>
      <c r="B6442" s="3" t="s">
        <v>1016</v>
      </c>
      <c r="C6442" s="21">
        <v>21.551419466975666</v>
      </c>
    </row>
    <row r="6443" spans="1:3" ht="14.4">
      <c r="A6443" s="22">
        <v>2014</v>
      </c>
      <c r="B6443" s="3" t="s">
        <v>1017</v>
      </c>
      <c r="C6443" s="21">
        <v>22.349048565748365</v>
      </c>
    </row>
    <row r="6444" spans="1:3" ht="14.4">
      <c r="A6444" s="22">
        <v>2014</v>
      </c>
      <c r="B6444" s="3" t="s">
        <v>1316</v>
      </c>
      <c r="C6444" s="21">
        <v>16.269076305220885</v>
      </c>
    </row>
    <row r="6445" spans="1:3" ht="14.4">
      <c r="A6445" s="22">
        <v>2014</v>
      </c>
      <c r="B6445" s="3" t="s">
        <v>1018</v>
      </c>
      <c r="C6445" s="21">
        <v>17.773127753303964</v>
      </c>
    </row>
    <row r="6446" spans="1:3" ht="14.4">
      <c r="A6446" s="22">
        <v>2014</v>
      </c>
      <c r="B6446" s="3" t="s">
        <v>1317</v>
      </c>
      <c r="C6446" s="21">
        <v>19.435714285714287</v>
      </c>
    </row>
    <row r="6447" spans="1:3" ht="14.4">
      <c r="A6447" s="22">
        <v>2014</v>
      </c>
      <c r="B6447" s="3" t="s">
        <v>1019</v>
      </c>
      <c r="C6447" s="21">
        <v>17.729050279329609</v>
      </c>
    </row>
    <row r="6448" spans="1:3" ht="14.4">
      <c r="A6448" s="22">
        <v>2014</v>
      </c>
      <c r="B6448" s="3" t="s">
        <v>1020</v>
      </c>
      <c r="C6448" s="21">
        <v>16.069264069264069</v>
      </c>
    </row>
    <row r="6449" spans="1:3" ht="14.4">
      <c r="A6449" s="22">
        <v>2014</v>
      </c>
      <c r="B6449" s="3" t="s">
        <v>1021</v>
      </c>
      <c r="C6449" s="21">
        <v>14.2</v>
      </c>
    </row>
    <row r="6450" spans="1:3" ht="14.4">
      <c r="A6450" s="22">
        <v>2014</v>
      </c>
      <c r="B6450" s="3" t="s">
        <v>1022</v>
      </c>
      <c r="C6450" s="21">
        <v>17.938341813828195</v>
      </c>
    </row>
    <row r="6451" spans="1:3" ht="14.4">
      <c r="A6451" s="22">
        <v>2014</v>
      </c>
      <c r="B6451" s="3" t="s">
        <v>1126</v>
      </c>
      <c r="C6451" s="21">
        <v>12.474025974025974</v>
      </c>
    </row>
    <row r="6452" spans="1:3" ht="14.4">
      <c r="A6452" s="22">
        <v>2014</v>
      </c>
      <c r="B6452" s="3" t="s">
        <v>1023</v>
      </c>
      <c r="C6452" s="21">
        <v>12.376975169300225</v>
      </c>
    </row>
    <row r="6453" spans="1:3" ht="14.4">
      <c r="A6453" s="22">
        <v>2014</v>
      </c>
      <c r="B6453" s="3" t="s">
        <v>1099</v>
      </c>
      <c r="C6453" s="21">
        <v>16.482233502538072</v>
      </c>
    </row>
    <row r="6454" spans="1:3" ht="14.4">
      <c r="A6454" s="22">
        <v>2014</v>
      </c>
      <c r="B6454" s="3" t="s">
        <v>1024</v>
      </c>
      <c r="C6454" s="21">
        <v>15.506109979633401</v>
      </c>
    </row>
    <row r="6455" spans="1:3" ht="14.4">
      <c r="A6455" s="22">
        <v>2014</v>
      </c>
      <c r="B6455" s="3" t="s">
        <v>1025</v>
      </c>
      <c r="C6455" s="21">
        <v>17.755124056094928</v>
      </c>
    </row>
    <row r="6456" spans="1:3" ht="14.4">
      <c r="A6456" s="22">
        <v>2014</v>
      </c>
      <c r="B6456" s="3" t="s">
        <v>1026</v>
      </c>
      <c r="C6456" s="21">
        <v>24.46802002224694</v>
      </c>
    </row>
    <row r="6457" spans="1:3" ht="14.4">
      <c r="A6457" s="22">
        <v>2014</v>
      </c>
      <c r="B6457" s="3" t="s">
        <v>1027</v>
      </c>
      <c r="C6457" s="21">
        <v>24.768402154398565</v>
      </c>
    </row>
    <row r="6458" spans="1:3" ht="14.4">
      <c r="A6458" s="22">
        <v>2014</v>
      </c>
      <c r="B6458" s="3" t="s">
        <v>1318</v>
      </c>
      <c r="C6458" s="21">
        <v>17.349397590361445</v>
      </c>
    </row>
    <row r="6459" spans="1:3" ht="14.4">
      <c r="A6459" s="22">
        <v>2014</v>
      </c>
      <c r="B6459" s="3" t="s">
        <v>1319</v>
      </c>
      <c r="C6459" s="21">
        <v>18.704545454545453</v>
      </c>
    </row>
    <row r="6460" spans="1:3" ht="14.4">
      <c r="A6460" s="22">
        <v>2014</v>
      </c>
      <c r="B6460" s="3" t="s">
        <v>1100</v>
      </c>
      <c r="C6460" s="21">
        <v>22.303703703703704</v>
      </c>
    </row>
    <row r="6461" spans="1:3" ht="14.4">
      <c r="A6461" s="22">
        <v>2014</v>
      </c>
      <c r="B6461" s="3" t="s">
        <v>1059</v>
      </c>
      <c r="C6461" s="21">
        <v>16.292307692307691</v>
      </c>
    </row>
    <row r="6462" spans="1:3" ht="14.4">
      <c r="A6462" s="22">
        <v>2014</v>
      </c>
      <c r="B6462" s="3" t="s">
        <v>1028</v>
      </c>
      <c r="C6462" s="21">
        <v>20.294444444444444</v>
      </c>
    </row>
    <row r="6463" spans="1:3" ht="14.4">
      <c r="A6463" s="22">
        <v>2014</v>
      </c>
      <c r="B6463" s="3" t="s">
        <v>1029</v>
      </c>
      <c r="C6463" s="21">
        <v>24.585275423728813</v>
      </c>
    </row>
    <row r="6464" spans="1:3" ht="14.4">
      <c r="A6464" s="22">
        <v>2014</v>
      </c>
      <c r="B6464" s="3" t="s">
        <v>1127</v>
      </c>
      <c r="C6464" s="21">
        <v>15.053921568627452</v>
      </c>
    </row>
    <row r="6465" spans="1:3" ht="14.4">
      <c r="A6465" s="22">
        <v>2014</v>
      </c>
      <c r="B6465" s="3" t="s">
        <v>1030</v>
      </c>
      <c r="C6465" s="21">
        <v>22.267379679144383</v>
      </c>
    </row>
    <row r="6466" spans="1:3" ht="14.4">
      <c r="A6466" s="22">
        <v>2014</v>
      </c>
      <c r="B6466" s="3" t="s">
        <v>1128</v>
      </c>
      <c r="C6466" s="21">
        <v>19.174496644295303</v>
      </c>
    </row>
    <row r="6467" spans="1:3">
      <c r="A6467" s="22">
        <v>2015</v>
      </c>
      <c r="B6467" s="3" t="s">
        <v>363</v>
      </c>
      <c r="C6467" s="3">
        <v>11.334049739023641</v>
      </c>
    </row>
    <row r="6468" spans="1:3">
      <c r="A6468" s="22">
        <v>2015</v>
      </c>
      <c r="B6468" s="3" t="s">
        <v>364</v>
      </c>
      <c r="C6468" s="3">
        <v>10.152491309385864</v>
      </c>
    </row>
    <row r="6469" spans="1:3">
      <c r="A6469" s="22">
        <v>2015</v>
      </c>
      <c r="B6469" s="3" t="s">
        <v>2691</v>
      </c>
      <c r="C6469" s="3">
        <v>15.495652173913044</v>
      </c>
    </row>
    <row r="6470" spans="1:3">
      <c r="A6470" s="22">
        <v>2015</v>
      </c>
      <c r="B6470" s="3" t="s">
        <v>366</v>
      </c>
      <c r="C6470" s="3">
        <v>14.68041237113402</v>
      </c>
    </row>
    <row r="6471" spans="1:3">
      <c r="A6471" s="22">
        <v>2015</v>
      </c>
      <c r="B6471" s="3" t="s">
        <v>367</v>
      </c>
      <c r="C6471" s="3">
        <v>20.747848761408083</v>
      </c>
    </row>
    <row r="6472" spans="1:3">
      <c r="A6472" s="22">
        <v>2015</v>
      </c>
      <c r="B6472" s="3" t="s">
        <v>368</v>
      </c>
      <c r="C6472" s="3">
        <v>20.37013364323068</v>
      </c>
    </row>
    <row r="6473" spans="1:3">
      <c r="A6473" s="22">
        <v>2015</v>
      </c>
      <c r="B6473" s="3" t="s">
        <v>369</v>
      </c>
      <c r="C6473" s="3">
        <v>20.563719862227323</v>
      </c>
    </row>
    <row r="6474" spans="1:3">
      <c r="A6474" s="22">
        <v>2015</v>
      </c>
      <c r="B6474" s="3" t="s">
        <v>370</v>
      </c>
      <c r="C6474" s="3">
        <v>20.369538834951456</v>
      </c>
    </row>
    <row r="6475" spans="1:3">
      <c r="A6475" s="22">
        <v>2015</v>
      </c>
      <c r="B6475" s="3" t="s">
        <v>2692</v>
      </c>
      <c r="C6475" s="3">
        <v>7.3137254901960782</v>
      </c>
    </row>
    <row r="6476" spans="1:3">
      <c r="A6476" s="22">
        <v>2015</v>
      </c>
      <c r="B6476" s="3" t="s">
        <v>371</v>
      </c>
      <c r="C6476" s="3">
        <v>11.800644381796214</v>
      </c>
    </row>
    <row r="6477" spans="1:3">
      <c r="A6477" s="22">
        <v>2015</v>
      </c>
      <c r="B6477" s="3" t="s">
        <v>1262</v>
      </c>
      <c r="C6477" s="3">
        <v>7.78125</v>
      </c>
    </row>
    <row r="6478" spans="1:3">
      <c r="A6478" s="22">
        <v>2015</v>
      </c>
      <c r="B6478" s="3" t="s">
        <v>2693</v>
      </c>
      <c r="C6478" s="3">
        <v>7.0348837209302326</v>
      </c>
    </row>
    <row r="6479" spans="1:3">
      <c r="A6479" s="22">
        <v>2015</v>
      </c>
      <c r="B6479" s="3" t="s">
        <v>1031</v>
      </c>
      <c r="C6479" s="3">
        <v>8.9071588366890388</v>
      </c>
    </row>
    <row r="6480" spans="1:3">
      <c r="A6480" s="22">
        <v>2015</v>
      </c>
      <c r="B6480" s="3" t="s">
        <v>373</v>
      </c>
      <c r="C6480" s="3">
        <v>9.0829493087557598</v>
      </c>
    </row>
    <row r="6481" spans="1:3">
      <c r="A6481" s="22">
        <v>2015</v>
      </c>
      <c r="B6481" s="3" t="s">
        <v>374</v>
      </c>
      <c r="C6481" s="3">
        <v>7.9339080459770113</v>
      </c>
    </row>
    <row r="6482" spans="1:3">
      <c r="A6482" s="22">
        <v>2015</v>
      </c>
      <c r="B6482" s="3" t="s">
        <v>375</v>
      </c>
      <c r="C6482" s="3">
        <v>11.59771986970684</v>
      </c>
    </row>
    <row r="6483" spans="1:3">
      <c r="A6483" s="22">
        <v>2015</v>
      </c>
      <c r="B6483" s="3" t="s">
        <v>376</v>
      </c>
      <c r="C6483" s="3">
        <v>15.089208633093525</v>
      </c>
    </row>
    <row r="6484" spans="1:3">
      <c r="A6484" s="22">
        <v>2015</v>
      </c>
      <c r="B6484" s="3" t="s">
        <v>377</v>
      </c>
      <c r="C6484" s="3">
        <v>14.994229183841714</v>
      </c>
    </row>
    <row r="6485" spans="1:3">
      <c r="A6485" s="22">
        <v>2015</v>
      </c>
      <c r="B6485" s="3" t="s">
        <v>378</v>
      </c>
      <c r="C6485" s="3">
        <v>7.6833333333333336</v>
      </c>
    </row>
    <row r="6486" spans="1:3">
      <c r="A6486" s="22">
        <v>2015</v>
      </c>
      <c r="B6486" s="3" t="s">
        <v>379</v>
      </c>
      <c r="C6486" s="3">
        <v>15.90632911392405</v>
      </c>
    </row>
    <row r="6487" spans="1:3">
      <c r="A6487" s="22">
        <v>2015</v>
      </c>
      <c r="B6487" s="3" t="s">
        <v>381</v>
      </c>
      <c r="C6487" s="3">
        <v>7.7543859649122808</v>
      </c>
    </row>
    <row r="6488" spans="1:3">
      <c r="A6488" s="22">
        <v>2015</v>
      </c>
      <c r="B6488" s="3" t="s">
        <v>383</v>
      </c>
      <c r="C6488" s="3">
        <v>9.3553113553113558</v>
      </c>
    </row>
    <row r="6489" spans="1:3">
      <c r="A6489" s="22">
        <v>2015</v>
      </c>
      <c r="B6489" s="3" t="s">
        <v>1101</v>
      </c>
      <c r="C6489" s="3">
        <v>10.437086092715232</v>
      </c>
    </row>
    <row r="6490" spans="1:3">
      <c r="A6490" s="22">
        <v>2015</v>
      </c>
      <c r="B6490" s="3" t="s">
        <v>384</v>
      </c>
      <c r="C6490" s="3">
        <v>10.371377935312362</v>
      </c>
    </row>
    <row r="6491" spans="1:3">
      <c r="A6491" s="22">
        <v>2015</v>
      </c>
      <c r="B6491" s="3" t="s">
        <v>385</v>
      </c>
      <c r="C6491" s="3">
        <v>9.9450549450549453</v>
      </c>
    </row>
    <row r="6492" spans="1:3">
      <c r="A6492" s="22">
        <v>2015</v>
      </c>
      <c r="B6492" s="3" t="s">
        <v>388</v>
      </c>
      <c r="C6492" s="3">
        <v>9.3892617449664435</v>
      </c>
    </row>
    <row r="6493" spans="1:3">
      <c r="A6493" s="22">
        <v>2015</v>
      </c>
      <c r="B6493" s="3" t="s">
        <v>389</v>
      </c>
      <c r="C6493" s="3">
        <v>6.9216255442670533</v>
      </c>
    </row>
    <row r="6494" spans="1:3">
      <c r="A6494" s="22">
        <v>2015</v>
      </c>
      <c r="B6494" s="3" t="s">
        <v>390</v>
      </c>
      <c r="C6494" s="3">
        <v>11.757553806811321</v>
      </c>
    </row>
    <row r="6495" spans="1:3">
      <c r="A6495" s="22">
        <v>2015</v>
      </c>
      <c r="B6495" s="3" t="s">
        <v>391</v>
      </c>
      <c r="C6495" s="3">
        <v>10.526924871675222</v>
      </c>
    </row>
    <row r="6496" spans="1:3">
      <c r="A6496" s="22">
        <v>2015</v>
      </c>
      <c r="B6496" s="3" t="s">
        <v>392</v>
      </c>
      <c r="C6496" s="3">
        <v>11.110742430526752</v>
      </c>
    </row>
    <row r="6497" spans="1:3">
      <c r="A6497" s="22">
        <v>2015</v>
      </c>
      <c r="B6497" s="3" t="s">
        <v>393</v>
      </c>
      <c r="C6497" s="3">
        <v>10.775135135135136</v>
      </c>
    </row>
    <row r="6498" spans="1:3">
      <c r="A6498" s="22">
        <v>2015</v>
      </c>
      <c r="B6498" s="3" t="s">
        <v>1102</v>
      </c>
      <c r="C6498" s="3">
        <v>8.2109375</v>
      </c>
    </row>
    <row r="6499" spans="1:3">
      <c r="A6499" s="22">
        <v>2015</v>
      </c>
      <c r="B6499" s="3" t="s">
        <v>395</v>
      </c>
      <c r="C6499" s="3">
        <v>14.466636554017985</v>
      </c>
    </row>
    <row r="6500" spans="1:3">
      <c r="A6500" s="22">
        <v>2015</v>
      </c>
      <c r="B6500" s="3" t="s">
        <v>396</v>
      </c>
      <c r="C6500" s="3">
        <v>8.7196447353044295</v>
      </c>
    </row>
    <row r="6501" spans="1:3">
      <c r="A6501" s="22">
        <v>2015</v>
      </c>
      <c r="B6501" s="3" t="s">
        <v>397</v>
      </c>
      <c r="C6501" s="3">
        <v>10.221547799696509</v>
      </c>
    </row>
    <row r="6502" spans="1:3">
      <c r="A6502" s="22">
        <v>2015</v>
      </c>
      <c r="B6502" s="3" t="s">
        <v>398</v>
      </c>
      <c r="C6502" s="3">
        <v>14.401446115634055</v>
      </c>
    </row>
    <row r="6503" spans="1:3">
      <c r="A6503" s="22">
        <v>2015</v>
      </c>
      <c r="B6503" s="3" t="s">
        <v>399</v>
      </c>
      <c r="C6503" s="3">
        <v>6.7884814049586772</v>
      </c>
    </row>
    <row r="6504" spans="1:3">
      <c r="A6504" s="22">
        <v>2015</v>
      </c>
      <c r="B6504" s="3" t="s">
        <v>400</v>
      </c>
      <c r="C6504" s="3">
        <v>9.1843691334848341</v>
      </c>
    </row>
    <row r="6505" spans="1:3">
      <c r="A6505" s="22">
        <v>2015</v>
      </c>
      <c r="B6505" s="3" t="s">
        <v>401</v>
      </c>
      <c r="C6505" s="3">
        <v>10.208369772107618</v>
      </c>
    </row>
    <row r="6506" spans="1:3">
      <c r="A6506" s="22">
        <v>2015</v>
      </c>
      <c r="B6506" s="3" t="s">
        <v>402</v>
      </c>
      <c r="C6506" s="3">
        <v>11.990361359655916</v>
      </c>
    </row>
    <row r="6507" spans="1:3">
      <c r="A6507" s="22">
        <v>2015</v>
      </c>
      <c r="B6507" s="3" t="s">
        <v>403</v>
      </c>
      <c r="C6507" s="3">
        <v>12.884907996583392</v>
      </c>
    </row>
    <row r="6508" spans="1:3">
      <c r="A6508" s="22">
        <v>2015</v>
      </c>
      <c r="B6508" s="3" t="s">
        <v>404</v>
      </c>
      <c r="C6508" s="3">
        <v>8.2136979814124196</v>
      </c>
    </row>
    <row r="6509" spans="1:3">
      <c r="A6509" s="22">
        <v>2015</v>
      </c>
      <c r="B6509" s="3" t="s">
        <v>405</v>
      </c>
      <c r="C6509" s="3">
        <v>12.414748534402962</v>
      </c>
    </row>
    <row r="6510" spans="1:3">
      <c r="A6510" s="22">
        <v>2015</v>
      </c>
      <c r="B6510" s="3" t="s">
        <v>406</v>
      </c>
      <c r="C6510" s="3">
        <v>4.9570707070707067</v>
      </c>
    </row>
    <row r="6511" spans="1:3">
      <c r="A6511" s="22">
        <v>2015</v>
      </c>
      <c r="B6511" s="3" t="s">
        <v>407</v>
      </c>
      <c r="C6511" s="3">
        <v>10.062136779952578</v>
      </c>
    </row>
    <row r="6512" spans="1:3">
      <c r="A6512" s="22">
        <v>2015</v>
      </c>
      <c r="B6512" s="3" t="s">
        <v>408</v>
      </c>
      <c r="C6512" s="3">
        <v>10.67651536372383</v>
      </c>
    </row>
    <row r="6513" spans="1:3">
      <c r="A6513" s="22">
        <v>2015</v>
      </c>
      <c r="B6513" s="3" t="s">
        <v>409</v>
      </c>
      <c r="C6513" s="3">
        <v>9.8040331391114357</v>
      </c>
    </row>
    <row r="6514" spans="1:3">
      <c r="A6514" s="22">
        <v>2015</v>
      </c>
      <c r="B6514" s="3" t="s">
        <v>410</v>
      </c>
      <c r="C6514" s="3">
        <v>9.1280570652173907</v>
      </c>
    </row>
    <row r="6515" spans="1:3">
      <c r="A6515" s="22">
        <v>2015</v>
      </c>
      <c r="B6515" s="3" t="s">
        <v>411</v>
      </c>
      <c r="C6515" s="3">
        <v>11.775558312655086</v>
      </c>
    </row>
    <row r="6516" spans="1:3">
      <c r="A6516" s="22">
        <v>2015</v>
      </c>
      <c r="B6516" s="3" t="s">
        <v>1061</v>
      </c>
      <c r="C6516" s="3">
        <v>12.983783783783784</v>
      </c>
    </row>
    <row r="6517" spans="1:3">
      <c r="A6517" s="22">
        <v>2015</v>
      </c>
      <c r="B6517" s="3" t="s">
        <v>412</v>
      </c>
      <c r="C6517" s="3">
        <v>10.121372031662268</v>
      </c>
    </row>
    <row r="6518" spans="1:3">
      <c r="A6518" s="22">
        <v>2015</v>
      </c>
      <c r="B6518" s="3" t="s">
        <v>1033</v>
      </c>
      <c r="C6518" s="3">
        <v>11.220338983050848</v>
      </c>
    </row>
    <row r="6519" spans="1:3">
      <c r="A6519" s="22">
        <v>2015</v>
      </c>
      <c r="B6519" s="3" t="s">
        <v>413</v>
      </c>
      <c r="C6519" s="3">
        <v>6.9801929913661755</v>
      </c>
    </row>
    <row r="6520" spans="1:3">
      <c r="A6520" s="22">
        <v>2015</v>
      </c>
      <c r="B6520" s="3" t="s">
        <v>414</v>
      </c>
      <c r="C6520" s="3">
        <v>9.4220292815798441</v>
      </c>
    </row>
    <row r="6521" spans="1:3">
      <c r="A6521" s="22">
        <v>2015</v>
      </c>
      <c r="B6521" s="3" t="s">
        <v>415</v>
      </c>
      <c r="C6521" s="3">
        <v>9.6185964348803594</v>
      </c>
    </row>
    <row r="6522" spans="1:3">
      <c r="A6522" s="22">
        <v>2015</v>
      </c>
      <c r="B6522" s="3" t="s">
        <v>416</v>
      </c>
      <c r="C6522" s="3">
        <v>6.9891944990176817</v>
      </c>
    </row>
    <row r="6523" spans="1:3">
      <c r="A6523" s="22">
        <v>2015</v>
      </c>
      <c r="B6523" s="3" t="s">
        <v>419</v>
      </c>
      <c r="C6523" s="3">
        <v>7.2665224705599618</v>
      </c>
    </row>
    <row r="6524" spans="1:3">
      <c r="A6524" s="22">
        <v>2015</v>
      </c>
      <c r="B6524" s="3" t="s">
        <v>1062</v>
      </c>
      <c r="C6524" s="3">
        <v>4.3505154639175254</v>
      </c>
    </row>
    <row r="6525" spans="1:3">
      <c r="A6525" s="22">
        <v>2015</v>
      </c>
      <c r="B6525" s="3" t="s">
        <v>1263</v>
      </c>
      <c r="C6525" s="3">
        <v>10.337931034482759</v>
      </c>
    </row>
    <row r="6526" spans="1:3">
      <c r="A6526" s="22">
        <v>2015</v>
      </c>
      <c r="B6526" s="3" t="s">
        <v>420</v>
      </c>
      <c r="C6526" s="3">
        <v>6.1511068334937438</v>
      </c>
    </row>
    <row r="6527" spans="1:3">
      <c r="A6527" s="22">
        <v>2015</v>
      </c>
      <c r="B6527" s="3" t="s">
        <v>421</v>
      </c>
      <c r="C6527" s="3">
        <v>8.7658542500303138</v>
      </c>
    </row>
    <row r="6528" spans="1:3">
      <c r="A6528" s="22">
        <v>2015</v>
      </c>
      <c r="B6528" s="3" t="s">
        <v>422</v>
      </c>
      <c r="C6528" s="3">
        <v>3.3217993079584773</v>
      </c>
    </row>
    <row r="6529" spans="1:3">
      <c r="A6529" s="22">
        <v>2015</v>
      </c>
      <c r="B6529" s="3" t="s">
        <v>423</v>
      </c>
      <c r="C6529" s="3">
        <v>9.839515955732244</v>
      </c>
    </row>
    <row r="6530" spans="1:3">
      <c r="A6530" s="22">
        <v>2015</v>
      </c>
      <c r="B6530" s="3" t="s">
        <v>424</v>
      </c>
      <c r="C6530" s="3">
        <v>4.4639769452449567</v>
      </c>
    </row>
    <row r="6531" spans="1:3">
      <c r="A6531" s="22">
        <v>2015</v>
      </c>
      <c r="B6531" s="3" t="s">
        <v>425</v>
      </c>
      <c r="C6531" s="3">
        <v>3.6263157894736842</v>
      </c>
    </row>
    <row r="6532" spans="1:3">
      <c r="A6532" s="22">
        <v>2015</v>
      </c>
      <c r="B6532" s="3" t="s">
        <v>426</v>
      </c>
      <c r="C6532" s="3">
        <v>3.3568118628359591</v>
      </c>
    </row>
    <row r="6533" spans="1:3">
      <c r="A6533" s="22">
        <v>2015</v>
      </c>
      <c r="B6533" s="3" t="s">
        <v>1142</v>
      </c>
      <c r="C6533" s="3">
        <v>3.6744525547445255</v>
      </c>
    </row>
    <row r="6534" spans="1:3">
      <c r="A6534" s="22">
        <v>2015</v>
      </c>
      <c r="B6534" s="3" t="s">
        <v>427</v>
      </c>
      <c r="C6534" s="3">
        <v>3.2412280701754388</v>
      </c>
    </row>
    <row r="6535" spans="1:3">
      <c r="A6535" s="22">
        <v>2015</v>
      </c>
      <c r="B6535" s="3" t="s">
        <v>428</v>
      </c>
      <c r="C6535" s="3">
        <v>3.4192059095106186</v>
      </c>
    </row>
    <row r="6536" spans="1:3">
      <c r="A6536" s="22">
        <v>2015</v>
      </c>
      <c r="B6536" s="3" t="s">
        <v>429</v>
      </c>
      <c r="C6536" s="3">
        <v>3.7945544554455446</v>
      </c>
    </row>
    <row r="6537" spans="1:3">
      <c r="A6537" s="22">
        <v>2015</v>
      </c>
      <c r="B6537" s="3" t="s">
        <v>430</v>
      </c>
      <c r="C6537" s="3">
        <v>5.9689922480620154</v>
      </c>
    </row>
    <row r="6538" spans="1:3">
      <c r="A6538" s="22">
        <v>2015</v>
      </c>
      <c r="B6538" s="3" t="s">
        <v>431</v>
      </c>
      <c r="C6538" s="3">
        <v>3.6773864216436958</v>
      </c>
    </row>
    <row r="6539" spans="1:3">
      <c r="A6539" s="22">
        <v>2015</v>
      </c>
      <c r="B6539" s="3" t="s">
        <v>1034</v>
      </c>
      <c r="C6539" s="3">
        <v>6.9026548672566372</v>
      </c>
    </row>
    <row r="6540" spans="1:3">
      <c r="A6540" s="22">
        <v>2015</v>
      </c>
      <c r="B6540" s="3" t="s">
        <v>1143</v>
      </c>
      <c r="C6540" s="3">
        <v>3.178752107925801</v>
      </c>
    </row>
    <row r="6541" spans="1:3">
      <c r="A6541" s="22">
        <v>2015</v>
      </c>
      <c r="B6541" s="3" t="s">
        <v>432</v>
      </c>
      <c r="C6541" s="3">
        <v>6.7405128205128202</v>
      </c>
    </row>
    <row r="6542" spans="1:3">
      <c r="A6542" s="22">
        <v>2015</v>
      </c>
      <c r="B6542" s="3" t="s">
        <v>433</v>
      </c>
      <c r="C6542" s="3">
        <v>7.9388594944150501</v>
      </c>
    </row>
    <row r="6543" spans="1:3">
      <c r="A6543" s="22">
        <v>2015</v>
      </c>
      <c r="B6543" s="3" t="s">
        <v>434</v>
      </c>
      <c r="C6543" s="3">
        <v>4.0243987452073897</v>
      </c>
    </row>
    <row r="6544" spans="1:3">
      <c r="A6544" s="22">
        <v>2015</v>
      </c>
      <c r="B6544" s="3" t="s">
        <v>435</v>
      </c>
      <c r="C6544" s="3">
        <v>5.0239864864864865</v>
      </c>
    </row>
    <row r="6545" spans="1:3">
      <c r="A6545" s="22">
        <v>2015</v>
      </c>
      <c r="B6545" s="3" t="s">
        <v>436</v>
      </c>
      <c r="C6545" s="3">
        <v>4.5641224331654398</v>
      </c>
    </row>
    <row r="6546" spans="1:3">
      <c r="A6546" s="22">
        <v>2015</v>
      </c>
      <c r="B6546" s="3" t="s">
        <v>437</v>
      </c>
      <c r="C6546" s="3">
        <v>9.6031900138696251</v>
      </c>
    </row>
    <row r="6547" spans="1:3">
      <c r="A6547" s="22">
        <v>2015</v>
      </c>
      <c r="B6547" s="3" t="s">
        <v>438</v>
      </c>
      <c r="C6547" s="3">
        <v>9.1550036446943661</v>
      </c>
    </row>
    <row r="6548" spans="1:3">
      <c r="A6548" s="22">
        <v>2015</v>
      </c>
      <c r="B6548" s="3" t="s">
        <v>439</v>
      </c>
      <c r="C6548" s="3">
        <v>10.380355276907</v>
      </c>
    </row>
    <row r="6549" spans="1:3">
      <c r="A6549" s="22">
        <v>2015</v>
      </c>
      <c r="B6549" s="3" t="s">
        <v>440</v>
      </c>
      <c r="C6549" s="3">
        <v>11.483697660536116</v>
      </c>
    </row>
    <row r="6550" spans="1:3">
      <c r="A6550" s="22">
        <v>2015</v>
      </c>
      <c r="B6550" s="3" t="s">
        <v>441</v>
      </c>
      <c r="C6550" s="3">
        <v>13.876680153614044</v>
      </c>
    </row>
    <row r="6551" spans="1:3">
      <c r="A6551" s="22">
        <v>2015</v>
      </c>
      <c r="B6551" s="3" t="s">
        <v>442</v>
      </c>
      <c r="C6551" s="3">
        <v>10.852130325814537</v>
      </c>
    </row>
    <row r="6552" spans="1:3">
      <c r="A6552" s="22">
        <v>2015</v>
      </c>
      <c r="B6552" s="3" t="s">
        <v>443</v>
      </c>
      <c r="C6552" s="3">
        <v>10.142101632559209</v>
      </c>
    </row>
    <row r="6553" spans="1:3">
      <c r="A6553" s="22">
        <v>2015</v>
      </c>
      <c r="B6553" s="3" t="s">
        <v>444</v>
      </c>
      <c r="C6553" s="3">
        <v>9.6869223112290843</v>
      </c>
    </row>
    <row r="6554" spans="1:3">
      <c r="A6554" s="22">
        <v>2015</v>
      </c>
      <c r="B6554" s="3" t="s">
        <v>445</v>
      </c>
      <c r="C6554" s="3">
        <v>11.153354830708173</v>
      </c>
    </row>
    <row r="6555" spans="1:3">
      <c r="A6555" s="22">
        <v>2015</v>
      </c>
      <c r="B6555" s="3" t="s">
        <v>446</v>
      </c>
      <c r="C6555" s="3">
        <v>13.950374378313384</v>
      </c>
    </row>
    <row r="6556" spans="1:3">
      <c r="A6556" s="22">
        <v>2015</v>
      </c>
      <c r="B6556" s="3" t="s">
        <v>447</v>
      </c>
      <c r="C6556" s="3">
        <v>10.200845665961944</v>
      </c>
    </row>
    <row r="6557" spans="1:3">
      <c r="A6557" s="22">
        <v>2015</v>
      </c>
      <c r="B6557" s="3" t="s">
        <v>448</v>
      </c>
      <c r="C6557" s="3">
        <v>8.8937676030909216</v>
      </c>
    </row>
    <row r="6558" spans="1:3">
      <c r="A6558" s="22">
        <v>2015</v>
      </c>
      <c r="B6558" s="3" t="s">
        <v>1063</v>
      </c>
      <c r="C6558" s="3">
        <v>7.0420212765957446</v>
      </c>
    </row>
    <row r="6559" spans="1:3">
      <c r="A6559" s="22">
        <v>2015</v>
      </c>
      <c r="B6559" s="3" t="s">
        <v>449</v>
      </c>
      <c r="C6559" s="3">
        <v>6.9639769452449567</v>
      </c>
    </row>
    <row r="6560" spans="1:3">
      <c r="A6560" s="22">
        <v>2015</v>
      </c>
      <c r="B6560" s="3" t="s">
        <v>450</v>
      </c>
      <c r="C6560" s="3">
        <v>8.9854032065087335</v>
      </c>
    </row>
    <row r="6561" spans="1:3">
      <c r="A6561" s="22">
        <v>2015</v>
      </c>
      <c r="B6561" s="3" t="s">
        <v>452</v>
      </c>
      <c r="C6561" s="3">
        <v>18.383729467231603</v>
      </c>
    </row>
    <row r="6562" spans="1:3">
      <c r="A6562" s="22">
        <v>2015</v>
      </c>
      <c r="B6562" s="3" t="s">
        <v>453</v>
      </c>
      <c r="C6562" s="3">
        <v>9.1680796425933089</v>
      </c>
    </row>
    <row r="6563" spans="1:3">
      <c r="A6563" s="22">
        <v>2015</v>
      </c>
      <c r="B6563" s="3" t="s">
        <v>455</v>
      </c>
      <c r="C6563" s="3">
        <v>20.870865181866105</v>
      </c>
    </row>
    <row r="6564" spans="1:3">
      <c r="A6564" s="22">
        <v>2015</v>
      </c>
      <c r="B6564" s="3" t="s">
        <v>1064</v>
      </c>
      <c r="C6564" s="3">
        <v>11.558005752636625</v>
      </c>
    </row>
    <row r="6565" spans="1:3">
      <c r="A6565" s="22">
        <v>2015</v>
      </c>
      <c r="B6565" s="3" t="s">
        <v>457</v>
      </c>
      <c r="C6565" s="3">
        <v>8.4113207547169804</v>
      </c>
    </row>
    <row r="6566" spans="1:3">
      <c r="A6566" s="22">
        <v>2015</v>
      </c>
      <c r="B6566" s="3" t="s">
        <v>458</v>
      </c>
      <c r="C6566" s="3">
        <v>10.605396065922381</v>
      </c>
    </row>
    <row r="6567" spans="1:3">
      <c r="A6567" s="22">
        <v>2015</v>
      </c>
      <c r="B6567" s="3" t="s">
        <v>460</v>
      </c>
      <c r="C6567" s="3">
        <v>9.0950925454236717</v>
      </c>
    </row>
    <row r="6568" spans="1:3">
      <c r="A6568" s="22">
        <v>2015</v>
      </c>
      <c r="B6568" s="3" t="s">
        <v>461</v>
      </c>
      <c r="C6568" s="3">
        <v>11.166926920674578</v>
      </c>
    </row>
    <row r="6569" spans="1:3">
      <c r="A6569" s="22">
        <v>2015</v>
      </c>
      <c r="B6569" s="3" t="s">
        <v>462</v>
      </c>
      <c r="C6569" s="3">
        <v>9.9959798994974882</v>
      </c>
    </row>
    <row r="6570" spans="1:3">
      <c r="A6570" s="22">
        <v>2015</v>
      </c>
      <c r="B6570" s="3" t="s">
        <v>463</v>
      </c>
      <c r="C6570" s="3">
        <v>11.002544188537762</v>
      </c>
    </row>
    <row r="6571" spans="1:3">
      <c r="A6571" s="22">
        <v>2015</v>
      </c>
      <c r="B6571" s="3" t="s">
        <v>464</v>
      </c>
      <c r="C6571" s="3">
        <v>10.931455219113326</v>
      </c>
    </row>
    <row r="6572" spans="1:3">
      <c r="A6572" s="22">
        <v>2015</v>
      </c>
      <c r="B6572" s="3" t="s">
        <v>465</v>
      </c>
      <c r="C6572" s="3">
        <v>7.6859917598587408</v>
      </c>
    </row>
    <row r="6573" spans="1:3">
      <c r="A6573" s="22">
        <v>2015</v>
      </c>
      <c r="B6573" s="3" t="s">
        <v>466</v>
      </c>
      <c r="C6573" s="3">
        <v>11.670553494359051</v>
      </c>
    </row>
    <row r="6574" spans="1:3">
      <c r="A6574" s="22">
        <v>2015</v>
      </c>
      <c r="B6574" s="3" t="s">
        <v>467</v>
      </c>
      <c r="C6574" s="3">
        <v>11.241841331127045</v>
      </c>
    </row>
    <row r="6575" spans="1:3">
      <c r="A6575" s="22">
        <v>2015</v>
      </c>
      <c r="B6575" s="3" t="s">
        <v>468</v>
      </c>
      <c r="C6575" s="3">
        <v>9.0948717948717945</v>
      </c>
    </row>
    <row r="6576" spans="1:3">
      <c r="A6576" s="22">
        <v>2015</v>
      </c>
      <c r="B6576" s="3" t="s">
        <v>470</v>
      </c>
      <c r="C6576" s="3">
        <v>10.900246305418719</v>
      </c>
    </row>
    <row r="6577" spans="1:3">
      <c r="A6577" s="22">
        <v>2015</v>
      </c>
      <c r="B6577" s="3" t="s">
        <v>471</v>
      </c>
      <c r="C6577" s="3">
        <v>13.557706339327869</v>
      </c>
    </row>
    <row r="6578" spans="1:3">
      <c r="A6578" s="22">
        <v>2015</v>
      </c>
      <c r="B6578" s="3" t="s">
        <v>472</v>
      </c>
      <c r="C6578" s="3">
        <v>9.0847246891651867</v>
      </c>
    </row>
    <row r="6579" spans="1:3">
      <c r="A6579" s="22">
        <v>2015</v>
      </c>
      <c r="B6579" s="3" t="s">
        <v>475</v>
      </c>
      <c r="C6579" s="3">
        <v>13.522233522371423</v>
      </c>
    </row>
    <row r="6580" spans="1:3">
      <c r="A6580" s="22">
        <v>2015</v>
      </c>
      <c r="B6580" s="3" t="s">
        <v>476</v>
      </c>
      <c r="C6580" s="3">
        <v>9.9027552674230144</v>
      </c>
    </row>
    <row r="6581" spans="1:3">
      <c r="A6581" s="22">
        <v>2015</v>
      </c>
      <c r="B6581" s="3" t="s">
        <v>477</v>
      </c>
      <c r="C6581" s="3">
        <v>10.123770231672484</v>
      </c>
    </row>
    <row r="6582" spans="1:3">
      <c r="A6582" s="22">
        <v>2015</v>
      </c>
      <c r="B6582" s="3" t="s">
        <v>478</v>
      </c>
      <c r="C6582" s="3">
        <v>6.9740932642487046</v>
      </c>
    </row>
    <row r="6583" spans="1:3">
      <c r="A6583" s="22">
        <v>2015</v>
      </c>
      <c r="B6583" s="3" t="s">
        <v>479</v>
      </c>
      <c r="C6583" s="3">
        <v>6.8299039780521262</v>
      </c>
    </row>
    <row r="6584" spans="1:3">
      <c r="A6584" s="22">
        <v>2015</v>
      </c>
      <c r="B6584" s="3" t="s">
        <v>480</v>
      </c>
      <c r="C6584" s="3">
        <v>9.385942492012779</v>
      </c>
    </row>
    <row r="6585" spans="1:3">
      <c r="A6585" s="22">
        <v>2015</v>
      </c>
      <c r="B6585" s="3" t="s">
        <v>482</v>
      </c>
      <c r="C6585" s="3">
        <v>5.0370370370370372</v>
      </c>
    </row>
    <row r="6586" spans="1:3">
      <c r="A6586" s="22">
        <v>2015</v>
      </c>
      <c r="B6586" s="3" t="s">
        <v>483</v>
      </c>
      <c r="C6586" s="3">
        <v>15.698756707237273</v>
      </c>
    </row>
    <row r="6587" spans="1:3">
      <c r="A6587" s="22">
        <v>2015</v>
      </c>
      <c r="B6587" s="3" t="s">
        <v>484</v>
      </c>
      <c r="C6587" s="3">
        <v>10.972930561004315</v>
      </c>
    </row>
    <row r="6588" spans="1:3">
      <c r="A6588" s="22">
        <v>2015</v>
      </c>
      <c r="B6588" s="3" t="s">
        <v>485</v>
      </c>
      <c r="C6588" s="3">
        <v>8.3076923076923084</v>
      </c>
    </row>
    <row r="6589" spans="1:3">
      <c r="A6589" s="22">
        <v>2015</v>
      </c>
      <c r="B6589" s="3" t="s">
        <v>486</v>
      </c>
      <c r="C6589" s="3">
        <v>11.010017889087656</v>
      </c>
    </row>
    <row r="6590" spans="1:3">
      <c r="A6590" s="22">
        <v>2015</v>
      </c>
      <c r="B6590" s="3" t="s">
        <v>488</v>
      </c>
      <c r="C6590" s="3">
        <v>6.7641509433962268</v>
      </c>
    </row>
    <row r="6591" spans="1:3">
      <c r="A6591" s="22">
        <v>2015</v>
      </c>
      <c r="B6591" s="3" t="s">
        <v>489</v>
      </c>
      <c r="C6591" s="3">
        <v>4.7415982076176251</v>
      </c>
    </row>
    <row r="6592" spans="1:3">
      <c r="A6592" s="22">
        <v>2015</v>
      </c>
      <c r="B6592" s="3" t="s">
        <v>490</v>
      </c>
      <c r="C6592" s="3">
        <v>8.9510477925950465</v>
      </c>
    </row>
    <row r="6593" spans="1:3">
      <c r="A6593" s="22">
        <v>2015</v>
      </c>
      <c r="B6593" s="3" t="s">
        <v>491</v>
      </c>
      <c r="C6593" s="3">
        <v>11.35996652436387</v>
      </c>
    </row>
    <row r="6594" spans="1:3">
      <c r="A6594" s="22">
        <v>2015</v>
      </c>
      <c r="B6594" s="3" t="s">
        <v>492</v>
      </c>
      <c r="C6594" s="3">
        <v>4.6481994459833791</v>
      </c>
    </row>
    <row r="6595" spans="1:3">
      <c r="A6595" s="22">
        <v>2015</v>
      </c>
      <c r="B6595" s="3" t="s">
        <v>1065</v>
      </c>
      <c r="C6595" s="3">
        <v>6.2584615384615381</v>
      </c>
    </row>
    <row r="6596" spans="1:3">
      <c r="A6596" s="22">
        <v>2015</v>
      </c>
      <c r="B6596" s="3" t="s">
        <v>1103</v>
      </c>
      <c r="C6596" s="3">
        <v>5.915730337078652</v>
      </c>
    </row>
    <row r="6597" spans="1:3">
      <c r="A6597" s="22">
        <v>2015</v>
      </c>
      <c r="B6597" s="3" t="s">
        <v>493</v>
      </c>
      <c r="C6597" s="3">
        <v>8.8957152274225439</v>
      </c>
    </row>
    <row r="6598" spans="1:3">
      <c r="A6598" s="22">
        <v>2015</v>
      </c>
      <c r="B6598" s="3" t="s">
        <v>494</v>
      </c>
      <c r="C6598" s="3">
        <v>8.7750747952327242</v>
      </c>
    </row>
    <row r="6599" spans="1:3">
      <c r="A6599" s="22">
        <v>2015</v>
      </c>
      <c r="B6599" s="3" t="s">
        <v>495</v>
      </c>
      <c r="C6599" s="3">
        <v>7.2290632754342434</v>
      </c>
    </row>
    <row r="6600" spans="1:3">
      <c r="A6600" s="22">
        <v>2015</v>
      </c>
      <c r="B6600" s="3" t="s">
        <v>496</v>
      </c>
      <c r="C6600" s="3">
        <v>2.4159468438538205</v>
      </c>
    </row>
    <row r="6601" spans="1:3">
      <c r="A6601" s="22">
        <v>2015</v>
      </c>
      <c r="B6601" s="3" t="s">
        <v>497</v>
      </c>
      <c r="C6601" s="3">
        <v>4.9904458598726116</v>
      </c>
    </row>
    <row r="6602" spans="1:3">
      <c r="A6602" s="22">
        <v>2015</v>
      </c>
      <c r="B6602" s="3" t="s">
        <v>498</v>
      </c>
      <c r="C6602" s="3">
        <v>2.838774485183325</v>
      </c>
    </row>
    <row r="6603" spans="1:3">
      <c r="A6603" s="22">
        <v>2015</v>
      </c>
      <c r="B6603" s="3" t="s">
        <v>499</v>
      </c>
      <c r="C6603" s="3">
        <v>3.2298335467349553</v>
      </c>
    </row>
    <row r="6604" spans="1:3">
      <c r="A6604" s="22">
        <v>2015</v>
      </c>
      <c r="B6604" s="3" t="s">
        <v>500</v>
      </c>
      <c r="C6604" s="3">
        <v>4.9714302138422628</v>
      </c>
    </row>
    <row r="6605" spans="1:3">
      <c r="A6605" s="22">
        <v>2015</v>
      </c>
      <c r="B6605" s="3" t="s">
        <v>501</v>
      </c>
      <c r="C6605" s="3">
        <v>8.5255271001214261</v>
      </c>
    </row>
    <row r="6606" spans="1:3">
      <c r="A6606" s="22">
        <v>2015</v>
      </c>
      <c r="B6606" s="3" t="s">
        <v>502</v>
      </c>
      <c r="C6606" s="3">
        <v>2.1450729927007299</v>
      </c>
    </row>
    <row r="6607" spans="1:3">
      <c r="A6607" s="22">
        <v>2015</v>
      </c>
      <c r="B6607" s="3" t="s">
        <v>503</v>
      </c>
      <c r="C6607" s="3">
        <v>2.9251781472684084</v>
      </c>
    </row>
    <row r="6608" spans="1:3">
      <c r="A6608" s="22">
        <v>2015</v>
      </c>
      <c r="B6608" s="3" t="s">
        <v>504</v>
      </c>
      <c r="C6608" s="3">
        <v>7.1579086000263397</v>
      </c>
    </row>
    <row r="6609" spans="1:3">
      <c r="A6609" s="22">
        <v>2015</v>
      </c>
      <c r="B6609" s="3" t="s">
        <v>505</v>
      </c>
      <c r="C6609" s="3">
        <v>10.511741682974559</v>
      </c>
    </row>
    <row r="6610" spans="1:3">
      <c r="A6610" s="22">
        <v>2015</v>
      </c>
      <c r="B6610" s="3" t="s">
        <v>506</v>
      </c>
      <c r="C6610" s="3">
        <v>7.1370360757851028</v>
      </c>
    </row>
    <row r="6611" spans="1:3">
      <c r="A6611" s="22">
        <v>2015</v>
      </c>
      <c r="B6611" s="3" t="s">
        <v>507</v>
      </c>
      <c r="C6611" s="3">
        <v>5.5612472160356345</v>
      </c>
    </row>
    <row r="6612" spans="1:3">
      <c r="A6612" s="22">
        <v>2015</v>
      </c>
      <c r="B6612" s="3" t="s">
        <v>508</v>
      </c>
      <c r="C6612" s="3">
        <v>3.136591109802767</v>
      </c>
    </row>
    <row r="6613" spans="1:3">
      <c r="A6613" s="22">
        <v>2015</v>
      </c>
      <c r="B6613" s="3" t="s">
        <v>509</v>
      </c>
      <c r="C6613" s="3">
        <v>11.25428718031813</v>
      </c>
    </row>
    <row r="6614" spans="1:3">
      <c r="A6614" s="22">
        <v>2015</v>
      </c>
      <c r="B6614" s="3" t="s">
        <v>510</v>
      </c>
      <c r="C6614" s="3">
        <v>7.1860465116279073</v>
      </c>
    </row>
    <row r="6615" spans="1:3">
      <c r="A6615" s="22">
        <v>2015</v>
      </c>
      <c r="B6615" s="3" t="s">
        <v>511</v>
      </c>
      <c r="C6615" s="3">
        <v>2.7402941885700507</v>
      </c>
    </row>
    <row r="6616" spans="1:3">
      <c r="A6616" s="22">
        <v>2015</v>
      </c>
      <c r="B6616" s="3" t="s">
        <v>512</v>
      </c>
      <c r="C6616" s="3">
        <v>2.4264150943396228</v>
      </c>
    </row>
    <row r="6617" spans="1:3">
      <c r="A6617" s="22">
        <v>2015</v>
      </c>
      <c r="B6617" s="3" t="s">
        <v>513</v>
      </c>
      <c r="C6617" s="3">
        <v>2.4608433734939759</v>
      </c>
    </row>
    <row r="6618" spans="1:3">
      <c r="A6618" s="22">
        <v>2015</v>
      </c>
      <c r="B6618" s="3" t="s">
        <v>514</v>
      </c>
      <c r="C6618" s="3">
        <v>5.4230769230769234</v>
      </c>
    </row>
    <row r="6619" spans="1:3">
      <c r="A6619" s="22">
        <v>2015</v>
      </c>
      <c r="B6619" s="3" t="s">
        <v>515</v>
      </c>
      <c r="C6619" s="3">
        <v>3.8459058671824629</v>
      </c>
    </row>
    <row r="6620" spans="1:3">
      <c r="A6620" s="22">
        <v>2015</v>
      </c>
      <c r="B6620" s="3" t="s">
        <v>516</v>
      </c>
      <c r="C6620" s="3">
        <v>2.2558436039099021</v>
      </c>
    </row>
    <row r="6621" spans="1:3">
      <c r="A6621" s="22">
        <v>2015</v>
      </c>
      <c r="B6621" s="3" t="s">
        <v>517</v>
      </c>
      <c r="C6621" s="3">
        <v>2.0708812260536398</v>
      </c>
    </row>
    <row r="6622" spans="1:3">
      <c r="A6622" s="22">
        <v>2015</v>
      </c>
      <c r="B6622" s="3" t="s">
        <v>518</v>
      </c>
      <c r="C6622" s="3">
        <v>7.462159434914228</v>
      </c>
    </row>
    <row r="6623" spans="1:3">
      <c r="A6623" s="22">
        <v>2015</v>
      </c>
      <c r="B6623" s="3" t="s">
        <v>519</v>
      </c>
      <c r="C6623" s="3">
        <v>2.3232399697199093</v>
      </c>
    </row>
    <row r="6624" spans="1:3">
      <c r="A6624" s="22">
        <v>2015</v>
      </c>
      <c r="B6624" s="3" t="s">
        <v>520</v>
      </c>
      <c r="C6624" s="3">
        <v>2.2063125481139338</v>
      </c>
    </row>
    <row r="6625" spans="1:3">
      <c r="A6625" s="22">
        <v>2015</v>
      </c>
      <c r="B6625" s="3" t="s">
        <v>521</v>
      </c>
      <c r="C6625" s="3">
        <v>2.9327251995438997</v>
      </c>
    </row>
    <row r="6626" spans="1:3">
      <c r="A6626" s="22">
        <v>2015</v>
      </c>
      <c r="B6626" s="3" t="s">
        <v>522</v>
      </c>
      <c r="C6626" s="3">
        <v>1.9870129870129871</v>
      </c>
    </row>
    <row r="6627" spans="1:3">
      <c r="A6627" s="22">
        <v>2015</v>
      </c>
      <c r="B6627" s="3" t="s">
        <v>1104</v>
      </c>
      <c r="C6627" s="3">
        <v>6.3448275862068968</v>
      </c>
    </row>
    <row r="6628" spans="1:3">
      <c r="A6628" s="22">
        <v>2015</v>
      </c>
      <c r="B6628" s="3" t="s">
        <v>523</v>
      </c>
      <c r="C6628" s="3">
        <v>2.4840294840294841</v>
      </c>
    </row>
    <row r="6629" spans="1:3">
      <c r="A6629" s="22">
        <v>2015</v>
      </c>
      <c r="B6629" s="3" t="s">
        <v>524</v>
      </c>
      <c r="C6629" s="3">
        <v>2.3025728987993137</v>
      </c>
    </row>
    <row r="6630" spans="1:3">
      <c r="A6630" s="22">
        <v>2015</v>
      </c>
      <c r="B6630" s="3" t="s">
        <v>525</v>
      </c>
      <c r="C6630" s="3">
        <v>2.1562714187799861</v>
      </c>
    </row>
    <row r="6631" spans="1:3">
      <c r="A6631" s="22">
        <v>2015</v>
      </c>
      <c r="B6631" s="3" t="s">
        <v>526</v>
      </c>
      <c r="C6631" s="3">
        <v>4.5472312703583064</v>
      </c>
    </row>
    <row r="6632" spans="1:3">
      <c r="A6632" s="22">
        <v>2015</v>
      </c>
      <c r="B6632" s="3" t="s">
        <v>527</v>
      </c>
      <c r="C6632" s="3">
        <v>2.2084745762711866</v>
      </c>
    </row>
    <row r="6633" spans="1:3">
      <c r="A6633" s="22">
        <v>2015</v>
      </c>
      <c r="B6633" s="3" t="s">
        <v>528</v>
      </c>
      <c r="C6633" s="3">
        <v>10.762313024443634</v>
      </c>
    </row>
    <row r="6634" spans="1:3">
      <c r="A6634" s="22">
        <v>2015</v>
      </c>
      <c r="B6634" s="3" t="s">
        <v>529</v>
      </c>
      <c r="C6634" s="3">
        <v>5.8576779026217229</v>
      </c>
    </row>
    <row r="6635" spans="1:3">
      <c r="A6635" s="22">
        <v>2015</v>
      </c>
      <c r="B6635" s="3" t="s">
        <v>530</v>
      </c>
      <c r="C6635" s="3">
        <v>2.6071428571428572</v>
      </c>
    </row>
    <row r="6636" spans="1:3">
      <c r="A6636" s="22">
        <v>2015</v>
      </c>
      <c r="B6636" s="3" t="s">
        <v>531</v>
      </c>
      <c r="C6636" s="3">
        <v>2.4320158102766798</v>
      </c>
    </row>
    <row r="6637" spans="1:3">
      <c r="A6637" s="22">
        <v>2015</v>
      </c>
      <c r="B6637" s="3" t="s">
        <v>532</v>
      </c>
      <c r="C6637" s="3">
        <v>2.0806962025316458</v>
      </c>
    </row>
    <row r="6638" spans="1:3">
      <c r="A6638" s="22">
        <v>2015</v>
      </c>
      <c r="B6638" s="3" t="s">
        <v>533</v>
      </c>
      <c r="C6638" s="3">
        <v>2.1265568501406187</v>
      </c>
    </row>
    <row r="6639" spans="1:3">
      <c r="A6639" s="22">
        <v>2015</v>
      </c>
      <c r="B6639" s="3" t="s">
        <v>534</v>
      </c>
      <c r="C6639" s="3">
        <v>3.262172284644195</v>
      </c>
    </row>
    <row r="6640" spans="1:3">
      <c r="A6640" s="22">
        <v>2015</v>
      </c>
      <c r="B6640" s="3" t="s">
        <v>535</v>
      </c>
      <c r="C6640" s="3">
        <v>3.3759318423855165</v>
      </c>
    </row>
    <row r="6641" spans="1:3">
      <c r="A6641" s="22">
        <v>2015</v>
      </c>
      <c r="B6641" s="3" t="s">
        <v>536</v>
      </c>
      <c r="C6641" s="3">
        <v>2.0808823529411766</v>
      </c>
    </row>
    <row r="6642" spans="1:3">
      <c r="A6642" s="22">
        <v>2015</v>
      </c>
      <c r="B6642" s="3" t="s">
        <v>537</v>
      </c>
      <c r="C6642" s="3">
        <v>2.1869918699186992</v>
      </c>
    </row>
    <row r="6643" spans="1:3">
      <c r="A6643" s="22">
        <v>2015</v>
      </c>
      <c r="B6643" s="3" t="s">
        <v>538</v>
      </c>
      <c r="C6643" s="3">
        <v>2.4279918864097363</v>
      </c>
    </row>
    <row r="6644" spans="1:3">
      <c r="A6644" s="22">
        <v>2015</v>
      </c>
      <c r="B6644" s="3" t="s">
        <v>539</v>
      </c>
      <c r="C6644" s="3">
        <v>6.8837544673647253</v>
      </c>
    </row>
    <row r="6645" spans="1:3">
      <c r="A6645" s="22">
        <v>2015</v>
      </c>
      <c r="B6645" s="3" t="s">
        <v>540</v>
      </c>
      <c r="C6645" s="3">
        <v>8.1469506920415231</v>
      </c>
    </row>
    <row r="6646" spans="1:3">
      <c r="A6646" s="22">
        <v>2015</v>
      </c>
      <c r="B6646" s="3" t="s">
        <v>541</v>
      </c>
      <c r="C6646" s="3">
        <v>6.9773717605687642</v>
      </c>
    </row>
    <row r="6647" spans="1:3">
      <c r="A6647" s="22">
        <v>2015</v>
      </c>
      <c r="B6647" s="3" t="s">
        <v>542</v>
      </c>
      <c r="C6647" s="3">
        <v>3.0887404580152671</v>
      </c>
    </row>
    <row r="6648" spans="1:3">
      <c r="A6648" s="22">
        <v>2015</v>
      </c>
      <c r="B6648" s="3" t="s">
        <v>543</v>
      </c>
      <c r="C6648" s="3">
        <v>8.7784901604714083</v>
      </c>
    </row>
    <row r="6649" spans="1:3">
      <c r="A6649" s="22">
        <v>2015</v>
      </c>
      <c r="B6649" s="3" t="s">
        <v>544</v>
      </c>
      <c r="C6649" s="3">
        <v>10.289142857142856</v>
      </c>
    </row>
    <row r="6650" spans="1:3">
      <c r="A6650" s="22">
        <v>2015</v>
      </c>
      <c r="B6650" s="3" t="s">
        <v>545</v>
      </c>
      <c r="C6650" s="3">
        <v>10.165495501411966</v>
      </c>
    </row>
    <row r="6651" spans="1:3">
      <c r="A6651" s="22">
        <v>2015</v>
      </c>
      <c r="B6651" s="3" t="s">
        <v>546</v>
      </c>
      <c r="C6651" s="3">
        <v>10.039902585237916</v>
      </c>
    </row>
    <row r="6652" spans="1:3">
      <c r="A6652" s="22">
        <v>2015</v>
      </c>
      <c r="B6652" s="3" t="s">
        <v>547</v>
      </c>
      <c r="C6652" s="3">
        <v>11.589346183902057</v>
      </c>
    </row>
    <row r="6653" spans="1:3">
      <c r="A6653" s="22">
        <v>2015</v>
      </c>
      <c r="B6653" s="3" t="s">
        <v>1265</v>
      </c>
      <c r="C6653" s="3">
        <v>10.909952606635072</v>
      </c>
    </row>
    <row r="6654" spans="1:3">
      <c r="A6654" s="22">
        <v>2015</v>
      </c>
      <c r="B6654" s="3" t="s">
        <v>548</v>
      </c>
      <c r="C6654" s="3">
        <v>8.8280346820809257</v>
      </c>
    </row>
    <row r="6655" spans="1:3">
      <c r="A6655" s="22">
        <v>2015</v>
      </c>
      <c r="B6655" s="3" t="s">
        <v>1105</v>
      </c>
      <c r="C6655" s="3">
        <v>10.691313976377952</v>
      </c>
    </row>
    <row r="6656" spans="1:3">
      <c r="A6656" s="22">
        <v>2015</v>
      </c>
      <c r="B6656" s="3" t="s">
        <v>549</v>
      </c>
      <c r="C6656" s="3">
        <v>10.050904576090812</v>
      </c>
    </row>
    <row r="6657" spans="1:3">
      <c r="A6657" s="22">
        <v>2015</v>
      </c>
      <c r="B6657" s="3" t="s">
        <v>2694</v>
      </c>
      <c r="C6657" s="3">
        <v>4.6181818181818182</v>
      </c>
    </row>
    <row r="6658" spans="1:3">
      <c r="A6658" s="22">
        <v>2015</v>
      </c>
      <c r="B6658" s="3" t="s">
        <v>550</v>
      </c>
      <c r="C6658" s="3">
        <v>8.7654690618762476</v>
      </c>
    </row>
    <row r="6659" spans="1:3">
      <c r="A6659" s="22">
        <v>2015</v>
      </c>
      <c r="B6659" s="3" t="s">
        <v>551</v>
      </c>
      <c r="C6659" s="3">
        <v>7.7106537530266346</v>
      </c>
    </row>
    <row r="6660" spans="1:3">
      <c r="A6660" s="22">
        <v>2015</v>
      </c>
      <c r="B6660" s="3" t="s">
        <v>552</v>
      </c>
      <c r="C6660" s="3">
        <v>11.69772180713381</v>
      </c>
    </row>
    <row r="6661" spans="1:3">
      <c r="A6661" s="22">
        <v>2015</v>
      </c>
      <c r="B6661" s="3" t="s">
        <v>553</v>
      </c>
      <c r="C6661" s="3">
        <v>9.552421620406788</v>
      </c>
    </row>
    <row r="6662" spans="1:3">
      <c r="A6662" s="22">
        <v>2015</v>
      </c>
      <c r="B6662" s="3" t="s">
        <v>554</v>
      </c>
      <c r="C6662" s="3">
        <v>3.0487804878048781</v>
      </c>
    </row>
    <row r="6663" spans="1:3">
      <c r="A6663" s="22">
        <v>2015</v>
      </c>
      <c r="B6663" s="3" t="s">
        <v>555</v>
      </c>
      <c r="C6663" s="3">
        <v>8.9712327344480212</v>
      </c>
    </row>
    <row r="6664" spans="1:3">
      <c r="A6664" s="22">
        <v>2015</v>
      </c>
      <c r="B6664" s="3" t="s">
        <v>1038</v>
      </c>
      <c r="C6664" s="3">
        <v>6.8253968253968251</v>
      </c>
    </row>
    <row r="6665" spans="1:3">
      <c r="A6665" s="22">
        <v>2015</v>
      </c>
      <c r="B6665" s="3" t="s">
        <v>557</v>
      </c>
      <c r="C6665" s="3">
        <v>9.4786448008650215</v>
      </c>
    </row>
    <row r="6666" spans="1:3">
      <c r="A6666" s="22">
        <v>2015</v>
      </c>
      <c r="B6666" s="3" t="s">
        <v>558</v>
      </c>
      <c r="C6666" s="3">
        <v>4.342881213142376</v>
      </c>
    </row>
    <row r="6667" spans="1:3">
      <c r="A6667" s="22">
        <v>2015</v>
      </c>
      <c r="B6667" s="3" t="s">
        <v>559</v>
      </c>
      <c r="C6667" s="3">
        <v>7.7713504417332775</v>
      </c>
    </row>
    <row r="6668" spans="1:3">
      <c r="A6668" s="22">
        <v>2015</v>
      </c>
      <c r="B6668" s="3" t="s">
        <v>560</v>
      </c>
      <c r="C6668" s="3">
        <v>6.4056603773584904</v>
      </c>
    </row>
    <row r="6669" spans="1:3">
      <c r="A6669" s="22">
        <v>2015</v>
      </c>
      <c r="B6669" s="3" t="s">
        <v>561</v>
      </c>
      <c r="C6669" s="3">
        <v>7.4980299448384553</v>
      </c>
    </row>
    <row r="6670" spans="1:3">
      <c r="A6670" s="22">
        <v>2015</v>
      </c>
      <c r="B6670" s="3" t="s">
        <v>562</v>
      </c>
      <c r="C6670" s="3">
        <v>7.3783524904214559</v>
      </c>
    </row>
    <row r="6671" spans="1:3">
      <c r="A6671" s="22">
        <v>2015</v>
      </c>
      <c r="B6671" s="3" t="s">
        <v>563</v>
      </c>
      <c r="C6671" s="3">
        <v>4.1744708146247591</v>
      </c>
    </row>
    <row r="6672" spans="1:3">
      <c r="A6672" s="22">
        <v>2015</v>
      </c>
      <c r="B6672" s="3" t="s">
        <v>564</v>
      </c>
      <c r="C6672" s="3">
        <v>6.5072240416104794</v>
      </c>
    </row>
    <row r="6673" spans="1:3">
      <c r="A6673" s="22">
        <v>2015</v>
      </c>
      <c r="B6673" s="3" t="s">
        <v>1152</v>
      </c>
      <c r="C6673" s="3">
        <v>8.0582524271844669</v>
      </c>
    </row>
    <row r="6674" spans="1:3">
      <c r="A6674" s="22">
        <v>2015</v>
      </c>
      <c r="B6674" s="3" t="s">
        <v>565</v>
      </c>
      <c r="C6674" s="3">
        <v>5.7240956468424278</v>
      </c>
    </row>
    <row r="6675" spans="1:3">
      <c r="A6675" s="22">
        <v>2015</v>
      </c>
      <c r="B6675" s="3" t="s">
        <v>566</v>
      </c>
      <c r="C6675" s="3">
        <v>7.0225988700564974</v>
      </c>
    </row>
    <row r="6676" spans="1:3">
      <c r="A6676" s="22">
        <v>2015</v>
      </c>
      <c r="B6676" s="3" t="s">
        <v>1069</v>
      </c>
      <c r="C6676" s="3">
        <v>6.5384615384615383</v>
      </c>
    </row>
    <row r="6677" spans="1:3">
      <c r="A6677" s="22">
        <v>2015</v>
      </c>
      <c r="B6677" s="3" t="s">
        <v>567</v>
      </c>
      <c r="C6677" s="3">
        <v>8.5456919060052225</v>
      </c>
    </row>
    <row r="6678" spans="1:3">
      <c r="A6678" s="22">
        <v>2015</v>
      </c>
      <c r="B6678" s="3" t="s">
        <v>568</v>
      </c>
      <c r="C6678" s="3">
        <v>8.3949447077409154</v>
      </c>
    </row>
    <row r="6679" spans="1:3">
      <c r="A6679" s="22">
        <v>2015</v>
      </c>
      <c r="B6679" s="3" t="s">
        <v>569</v>
      </c>
      <c r="C6679" s="3">
        <v>10.034857525906878</v>
      </c>
    </row>
    <row r="6680" spans="1:3">
      <c r="A6680" s="22">
        <v>2015</v>
      </c>
      <c r="B6680" s="3" t="s">
        <v>570</v>
      </c>
      <c r="C6680" s="3">
        <v>8.988885117936535</v>
      </c>
    </row>
    <row r="6681" spans="1:3">
      <c r="A6681" s="22">
        <v>2015</v>
      </c>
      <c r="B6681" s="3" t="s">
        <v>1154</v>
      </c>
      <c r="C6681" s="3">
        <v>4.9666666666666668</v>
      </c>
    </row>
    <row r="6682" spans="1:3">
      <c r="A6682" s="22">
        <v>2015</v>
      </c>
      <c r="B6682" s="3" t="s">
        <v>1070</v>
      </c>
      <c r="C6682" s="3">
        <v>3.7443762781186094</v>
      </c>
    </row>
    <row r="6683" spans="1:3">
      <c r="A6683" s="22">
        <v>2015</v>
      </c>
      <c r="B6683" s="3" t="s">
        <v>1039</v>
      </c>
      <c r="C6683" s="3">
        <v>3.8215488215488214</v>
      </c>
    </row>
    <row r="6684" spans="1:3">
      <c r="A6684" s="22">
        <v>2015</v>
      </c>
      <c r="B6684" s="3" t="s">
        <v>1040</v>
      </c>
      <c r="C6684" s="3">
        <v>6.3178991015894956</v>
      </c>
    </row>
    <row r="6685" spans="1:3">
      <c r="A6685" s="22">
        <v>2015</v>
      </c>
      <c r="B6685" s="3" t="s">
        <v>571</v>
      </c>
      <c r="C6685" s="3">
        <v>3.5350803043110735</v>
      </c>
    </row>
    <row r="6686" spans="1:3">
      <c r="A6686" s="22">
        <v>2015</v>
      </c>
      <c r="B6686" s="3" t="s">
        <v>1041</v>
      </c>
      <c r="C6686" s="3">
        <v>10.246696035242291</v>
      </c>
    </row>
    <row r="6687" spans="1:3">
      <c r="A6687" s="22">
        <v>2015</v>
      </c>
      <c r="B6687" s="3" t="s">
        <v>573</v>
      </c>
      <c r="C6687" s="3">
        <v>9.2845752187411801</v>
      </c>
    </row>
    <row r="6688" spans="1:3">
      <c r="A6688" s="22">
        <v>2015</v>
      </c>
      <c r="B6688" s="3" t="s">
        <v>574</v>
      </c>
      <c r="C6688" s="3">
        <v>8.0750220653133269</v>
      </c>
    </row>
    <row r="6689" spans="1:3">
      <c r="A6689" s="22">
        <v>2015</v>
      </c>
      <c r="B6689" s="3" t="s">
        <v>575</v>
      </c>
      <c r="C6689" s="3">
        <v>5.4597402597402596</v>
      </c>
    </row>
    <row r="6690" spans="1:3">
      <c r="A6690" s="22">
        <v>2015</v>
      </c>
      <c r="B6690" s="3" t="s">
        <v>576</v>
      </c>
      <c r="C6690" s="3">
        <v>8.5248271527341295</v>
      </c>
    </row>
    <row r="6691" spans="1:3">
      <c r="A6691" s="22">
        <v>2015</v>
      </c>
      <c r="B6691" s="3" t="s">
        <v>577</v>
      </c>
      <c r="C6691" s="3">
        <v>14.936658749010293</v>
      </c>
    </row>
    <row r="6692" spans="1:3">
      <c r="A6692" s="22">
        <v>2015</v>
      </c>
      <c r="B6692" s="3" t="s">
        <v>1266</v>
      </c>
      <c r="C6692" s="3">
        <v>16.515774027879676</v>
      </c>
    </row>
    <row r="6693" spans="1:3">
      <c r="A6693" s="22">
        <v>2015</v>
      </c>
      <c r="B6693" s="3" t="s">
        <v>579</v>
      </c>
      <c r="C6693" s="3">
        <v>15.083333333333334</v>
      </c>
    </row>
    <row r="6694" spans="1:3">
      <c r="A6694" s="22">
        <v>2015</v>
      </c>
      <c r="B6694" s="3" t="s">
        <v>580</v>
      </c>
      <c r="C6694" s="3">
        <v>16.347682119205299</v>
      </c>
    </row>
    <row r="6695" spans="1:3">
      <c r="A6695" s="22">
        <v>2015</v>
      </c>
      <c r="B6695" s="3" t="s">
        <v>581</v>
      </c>
      <c r="C6695" s="3">
        <v>11.142394822006473</v>
      </c>
    </row>
    <row r="6696" spans="1:3">
      <c r="A6696" s="22">
        <v>2015</v>
      </c>
      <c r="B6696" s="3" t="s">
        <v>582</v>
      </c>
      <c r="C6696" s="3">
        <v>14.873188405797102</v>
      </c>
    </row>
    <row r="6697" spans="1:3">
      <c r="A6697" s="22">
        <v>2015</v>
      </c>
      <c r="B6697" s="3" t="s">
        <v>583</v>
      </c>
      <c r="C6697" s="3">
        <v>11.564732142857142</v>
      </c>
    </row>
    <row r="6698" spans="1:3">
      <c r="A6698" s="22">
        <v>2015</v>
      </c>
      <c r="B6698" s="3" t="s">
        <v>584</v>
      </c>
      <c r="C6698" s="3">
        <v>14.519607843137255</v>
      </c>
    </row>
    <row r="6699" spans="1:3">
      <c r="A6699" s="22">
        <v>2015</v>
      </c>
      <c r="B6699" s="3" t="s">
        <v>586</v>
      </c>
      <c r="C6699" s="3">
        <v>13.006048387096774</v>
      </c>
    </row>
    <row r="6700" spans="1:3">
      <c r="A6700" s="22">
        <v>2015</v>
      </c>
      <c r="B6700" s="3" t="s">
        <v>587</v>
      </c>
      <c r="C6700" s="3">
        <v>10.1</v>
      </c>
    </row>
    <row r="6701" spans="1:3">
      <c r="A6701" s="22">
        <v>2015</v>
      </c>
      <c r="B6701" s="3" t="s">
        <v>588</v>
      </c>
      <c r="C6701" s="3">
        <v>10.43859649122807</v>
      </c>
    </row>
    <row r="6702" spans="1:3">
      <c r="A6702" s="22">
        <v>2015</v>
      </c>
      <c r="B6702" s="3" t="s">
        <v>589</v>
      </c>
      <c r="C6702" s="3">
        <v>16.251356238698012</v>
      </c>
    </row>
    <row r="6703" spans="1:3">
      <c r="A6703" s="22">
        <v>2015</v>
      </c>
      <c r="B6703" s="3" t="s">
        <v>1106</v>
      </c>
      <c r="C6703" s="3">
        <v>14.671717171717171</v>
      </c>
    </row>
    <row r="6704" spans="1:3">
      <c r="A6704" s="22">
        <v>2015</v>
      </c>
      <c r="B6704" s="3" t="s">
        <v>2695</v>
      </c>
      <c r="C6704" s="3">
        <v>13.257575757575758</v>
      </c>
    </row>
    <row r="6705" spans="1:3">
      <c r="A6705" s="22">
        <v>2015</v>
      </c>
      <c r="B6705" s="3" t="s">
        <v>590</v>
      </c>
      <c r="C6705" s="3">
        <v>8.51</v>
      </c>
    </row>
    <row r="6706" spans="1:3">
      <c r="A6706" s="22">
        <v>2015</v>
      </c>
      <c r="B6706" s="3" t="s">
        <v>591</v>
      </c>
      <c r="C6706" s="3">
        <v>13.302884615384615</v>
      </c>
    </row>
    <row r="6707" spans="1:3">
      <c r="A6707" s="22">
        <v>2015</v>
      </c>
      <c r="B6707" s="3" t="s">
        <v>592</v>
      </c>
      <c r="C6707" s="3">
        <v>14.30155979202773</v>
      </c>
    </row>
    <row r="6708" spans="1:3">
      <c r="A6708" s="22">
        <v>2015</v>
      </c>
      <c r="B6708" s="3" t="s">
        <v>593</v>
      </c>
      <c r="C6708" s="3">
        <v>12.281645569620252</v>
      </c>
    </row>
    <row r="6709" spans="1:3">
      <c r="A6709" s="22">
        <v>2015</v>
      </c>
      <c r="B6709" s="3" t="s">
        <v>594</v>
      </c>
      <c r="C6709" s="3">
        <v>9.1855044221256179</v>
      </c>
    </row>
    <row r="6710" spans="1:3">
      <c r="A6710" s="22">
        <v>2015</v>
      </c>
      <c r="B6710" s="3" t="s">
        <v>1071</v>
      </c>
      <c r="C6710" s="3">
        <v>4.3619186046511631</v>
      </c>
    </row>
    <row r="6711" spans="1:3">
      <c r="A6711" s="22">
        <v>2015</v>
      </c>
      <c r="B6711" s="3" t="s">
        <v>1042</v>
      </c>
      <c r="C6711" s="3">
        <v>3.5198150594451785</v>
      </c>
    </row>
    <row r="6712" spans="1:3">
      <c r="A6712" s="22">
        <v>2015</v>
      </c>
      <c r="B6712" s="3" t="s">
        <v>595</v>
      </c>
      <c r="C6712" s="3">
        <v>4.4412346656113968</v>
      </c>
    </row>
    <row r="6713" spans="1:3">
      <c r="A6713" s="22">
        <v>2015</v>
      </c>
      <c r="B6713" s="3" t="s">
        <v>596</v>
      </c>
      <c r="C6713" s="3">
        <v>9.9945297951582877</v>
      </c>
    </row>
    <row r="6714" spans="1:3">
      <c r="A6714" s="22">
        <v>2015</v>
      </c>
      <c r="B6714" s="3" t="s">
        <v>597</v>
      </c>
      <c r="C6714" s="3">
        <v>8.7411424865884566</v>
      </c>
    </row>
    <row r="6715" spans="1:3">
      <c r="A6715" s="22">
        <v>2015</v>
      </c>
      <c r="B6715" s="3" t="s">
        <v>598</v>
      </c>
      <c r="C6715" s="3">
        <v>10.354670912951168</v>
      </c>
    </row>
    <row r="6716" spans="1:3">
      <c r="A6716" s="22">
        <v>2015</v>
      </c>
      <c r="B6716" s="3" t="s">
        <v>599</v>
      </c>
      <c r="C6716" s="3">
        <v>7.0348012104768864</v>
      </c>
    </row>
    <row r="6717" spans="1:3">
      <c r="A6717" s="22">
        <v>2015</v>
      </c>
      <c r="B6717" s="3" t="s">
        <v>600</v>
      </c>
      <c r="C6717" s="3">
        <v>4.7559442470620388</v>
      </c>
    </row>
    <row r="6718" spans="1:3">
      <c r="A6718" s="22">
        <v>2015</v>
      </c>
      <c r="B6718" s="3" t="s">
        <v>602</v>
      </c>
      <c r="C6718" s="3">
        <v>6.1882352941176473</v>
      </c>
    </row>
    <row r="6719" spans="1:3">
      <c r="A6719" s="22">
        <v>2015</v>
      </c>
      <c r="B6719" s="3" t="s">
        <v>603</v>
      </c>
      <c r="C6719" s="3">
        <v>8.0884540117416837</v>
      </c>
    </row>
    <row r="6720" spans="1:3">
      <c r="A6720" s="22">
        <v>2015</v>
      </c>
      <c r="B6720" s="3" t="s">
        <v>604</v>
      </c>
      <c r="C6720" s="3">
        <v>10.218082689686506</v>
      </c>
    </row>
    <row r="6721" spans="1:3">
      <c r="A6721" s="22">
        <v>2015</v>
      </c>
      <c r="B6721" s="3" t="s">
        <v>606</v>
      </c>
      <c r="C6721" s="3">
        <v>11.109177215189874</v>
      </c>
    </row>
    <row r="6722" spans="1:3">
      <c r="A6722" s="22">
        <v>2015</v>
      </c>
      <c r="B6722" s="3" t="s">
        <v>607</v>
      </c>
      <c r="C6722" s="3">
        <v>10.540330920372286</v>
      </c>
    </row>
    <row r="6723" spans="1:3">
      <c r="A6723" s="22">
        <v>2015</v>
      </c>
      <c r="B6723" s="3" t="s">
        <v>609</v>
      </c>
      <c r="C6723" s="3">
        <v>7.7184466019417473</v>
      </c>
    </row>
    <row r="6724" spans="1:3">
      <c r="A6724" s="22">
        <v>2015</v>
      </c>
      <c r="B6724" s="3" t="s">
        <v>610</v>
      </c>
      <c r="C6724" s="3">
        <v>5.8539325842696632</v>
      </c>
    </row>
    <row r="6725" spans="1:3">
      <c r="A6725" s="22">
        <v>2015</v>
      </c>
      <c r="B6725" s="3" t="s">
        <v>611</v>
      </c>
      <c r="C6725" s="3">
        <v>13.131670822942644</v>
      </c>
    </row>
    <row r="6726" spans="1:3">
      <c r="A6726" s="22">
        <v>2015</v>
      </c>
      <c r="B6726" s="3" t="s">
        <v>612</v>
      </c>
      <c r="C6726" s="3">
        <v>9.5447761194029859</v>
      </c>
    </row>
    <row r="6727" spans="1:3">
      <c r="A6727" s="22">
        <v>2015</v>
      </c>
      <c r="B6727" s="3" t="s">
        <v>613</v>
      </c>
      <c r="C6727" s="3">
        <v>11.787543655413272</v>
      </c>
    </row>
    <row r="6728" spans="1:3">
      <c r="A6728" s="22">
        <v>2015</v>
      </c>
      <c r="B6728" s="3" t="s">
        <v>614</v>
      </c>
      <c r="C6728" s="3">
        <v>11.578947368421053</v>
      </c>
    </row>
    <row r="6729" spans="1:3">
      <c r="A6729" s="22">
        <v>2015</v>
      </c>
      <c r="B6729" s="3" t="s">
        <v>615</v>
      </c>
      <c r="C6729" s="3">
        <v>8.9778012684989434</v>
      </c>
    </row>
    <row r="6730" spans="1:3">
      <c r="A6730" s="22">
        <v>2015</v>
      </c>
      <c r="B6730" s="3" t="s">
        <v>616</v>
      </c>
      <c r="C6730" s="3">
        <v>13.655115511551156</v>
      </c>
    </row>
    <row r="6731" spans="1:3">
      <c r="A6731" s="22">
        <v>2015</v>
      </c>
      <c r="B6731" s="3" t="s">
        <v>617</v>
      </c>
      <c r="C6731" s="3">
        <v>8.8696883852691215</v>
      </c>
    </row>
    <row r="6732" spans="1:3">
      <c r="A6732" s="22">
        <v>2015</v>
      </c>
      <c r="B6732" s="3" t="s">
        <v>618</v>
      </c>
      <c r="C6732" s="3">
        <v>15.104895104895105</v>
      </c>
    </row>
    <row r="6733" spans="1:3">
      <c r="A6733" s="22">
        <v>2015</v>
      </c>
      <c r="B6733" s="3" t="s">
        <v>619</v>
      </c>
      <c r="C6733" s="3">
        <v>7.3227118644067799</v>
      </c>
    </row>
    <row r="6734" spans="1:3">
      <c r="A6734" s="22">
        <v>2015</v>
      </c>
      <c r="B6734" s="3" t="s">
        <v>620</v>
      </c>
      <c r="C6734" s="3">
        <v>9.6724511930585688</v>
      </c>
    </row>
    <row r="6735" spans="1:3">
      <c r="A6735" s="22">
        <v>2015</v>
      </c>
      <c r="B6735" s="3" t="s">
        <v>1073</v>
      </c>
      <c r="C6735" s="3">
        <v>9.1369193154034232</v>
      </c>
    </row>
    <row r="6736" spans="1:3">
      <c r="A6736" s="22">
        <v>2015</v>
      </c>
      <c r="B6736" s="3" t="s">
        <v>1107</v>
      </c>
      <c r="C6736" s="3">
        <v>7.2214765100671139</v>
      </c>
    </row>
    <row r="6737" spans="1:3">
      <c r="A6737" s="22">
        <v>2015</v>
      </c>
      <c r="B6737" s="3" t="s">
        <v>621</v>
      </c>
      <c r="C6737" s="3">
        <v>15.595375722543352</v>
      </c>
    </row>
    <row r="6738" spans="1:3">
      <c r="A6738" s="22">
        <v>2015</v>
      </c>
      <c r="B6738" s="3" t="s">
        <v>1131</v>
      </c>
      <c r="C6738" s="3">
        <v>11.313580246913581</v>
      </c>
    </row>
    <row r="6739" spans="1:3">
      <c r="A6739" s="22">
        <v>2015</v>
      </c>
      <c r="B6739" s="3" t="s">
        <v>1043</v>
      </c>
      <c r="C6739" s="3">
        <v>13.486111111111111</v>
      </c>
    </row>
    <row r="6740" spans="1:3">
      <c r="A6740" s="22">
        <v>2015</v>
      </c>
      <c r="B6740" s="3" t="s">
        <v>623</v>
      </c>
      <c r="C6740" s="3">
        <v>15.988419782870929</v>
      </c>
    </row>
    <row r="6741" spans="1:3">
      <c r="A6741" s="22">
        <v>2015</v>
      </c>
      <c r="B6741" s="3" t="s">
        <v>624</v>
      </c>
      <c r="C6741" s="3">
        <v>13.235891189606171</v>
      </c>
    </row>
    <row r="6742" spans="1:3">
      <c r="A6742" s="22">
        <v>2015</v>
      </c>
      <c r="B6742" s="3" t="s">
        <v>626</v>
      </c>
      <c r="C6742" s="3">
        <v>10.151384083044983</v>
      </c>
    </row>
    <row r="6743" spans="1:3">
      <c r="A6743" s="22">
        <v>2015</v>
      </c>
      <c r="B6743" s="3" t="s">
        <v>627</v>
      </c>
      <c r="C6743" s="3">
        <v>10.351538925769463</v>
      </c>
    </row>
    <row r="6744" spans="1:3">
      <c r="A6744" s="22">
        <v>2015</v>
      </c>
      <c r="B6744" s="3" t="s">
        <v>629</v>
      </c>
      <c r="C6744" s="3">
        <v>16.029582673005812</v>
      </c>
    </row>
    <row r="6745" spans="1:3">
      <c r="A6745" s="22">
        <v>2015</v>
      </c>
      <c r="B6745" s="3" t="s">
        <v>630</v>
      </c>
      <c r="C6745" s="3">
        <v>14.302600472813239</v>
      </c>
    </row>
    <row r="6746" spans="1:3">
      <c r="A6746" s="22">
        <v>2015</v>
      </c>
      <c r="B6746" s="3" t="s">
        <v>1132</v>
      </c>
      <c r="C6746" s="3">
        <v>15.849462365591398</v>
      </c>
    </row>
    <row r="6747" spans="1:3">
      <c r="A6747" s="22">
        <v>2015</v>
      </c>
      <c r="B6747" s="3" t="s">
        <v>633</v>
      </c>
      <c r="C6747" s="3">
        <v>13.662460567823343</v>
      </c>
    </row>
    <row r="6748" spans="1:3">
      <c r="A6748" s="22">
        <v>2015</v>
      </c>
      <c r="B6748" s="3" t="s">
        <v>634</v>
      </c>
      <c r="C6748" s="3">
        <v>13.556186152099887</v>
      </c>
    </row>
    <row r="6749" spans="1:3">
      <c r="A6749" s="22">
        <v>2015</v>
      </c>
      <c r="B6749" s="3" t="s">
        <v>1269</v>
      </c>
      <c r="C6749" s="3">
        <v>15.092592592592593</v>
      </c>
    </row>
    <row r="6750" spans="1:3">
      <c r="A6750" s="22">
        <v>2015</v>
      </c>
      <c r="B6750" s="3" t="s">
        <v>635</v>
      </c>
      <c r="C6750" s="3">
        <v>15.085824493731918</v>
      </c>
    </row>
    <row r="6751" spans="1:3">
      <c r="A6751" s="22">
        <v>2015</v>
      </c>
      <c r="B6751" s="3" t="s">
        <v>636</v>
      </c>
      <c r="C6751" s="3">
        <v>18.89867191342843</v>
      </c>
    </row>
    <row r="6752" spans="1:3">
      <c r="A6752" s="22">
        <v>2015</v>
      </c>
      <c r="B6752" s="3" t="s">
        <v>1270</v>
      </c>
      <c r="C6752" s="3">
        <v>20.089635854341736</v>
      </c>
    </row>
    <row r="6753" spans="1:3">
      <c r="A6753" s="22">
        <v>2015</v>
      </c>
      <c r="B6753" s="3" t="s">
        <v>637</v>
      </c>
      <c r="C6753" s="3">
        <v>18.61811832374692</v>
      </c>
    </row>
    <row r="6754" spans="1:3">
      <c r="A6754" s="22">
        <v>2015</v>
      </c>
      <c r="B6754" s="3" t="s">
        <v>638</v>
      </c>
      <c r="C6754" s="3">
        <v>19.730555555555554</v>
      </c>
    </row>
    <row r="6755" spans="1:3">
      <c r="A6755" s="22">
        <v>2015</v>
      </c>
      <c r="B6755" s="3" t="s">
        <v>639</v>
      </c>
      <c r="C6755" s="3">
        <v>21.269841269841269</v>
      </c>
    </row>
    <row r="6756" spans="1:3">
      <c r="A6756" s="22">
        <v>2015</v>
      </c>
      <c r="B6756" s="3" t="s">
        <v>640</v>
      </c>
      <c r="C6756" s="3">
        <v>22.78102189781022</v>
      </c>
    </row>
    <row r="6757" spans="1:3">
      <c r="A6757" s="22">
        <v>2015</v>
      </c>
      <c r="B6757" s="3" t="s">
        <v>641</v>
      </c>
      <c r="C6757" s="3">
        <v>20.09900032247662</v>
      </c>
    </row>
    <row r="6758" spans="1:3">
      <c r="A6758" s="22">
        <v>2015</v>
      </c>
      <c r="B6758" s="3" t="s">
        <v>642</v>
      </c>
      <c r="C6758" s="3">
        <v>17.733431516936673</v>
      </c>
    </row>
    <row r="6759" spans="1:3">
      <c r="A6759" s="22">
        <v>2015</v>
      </c>
      <c r="B6759" s="3" t="s">
        <v>643</v>
      </c>
      <c r="C6759" s="3">
        <v>22.853275320280396</v>
      </c>
    </row>
    <row r="6760" spans="1:3">
      <c r="A6760" s="22">
        <v>2015</v>
      </c>
      <c r="B6760" s="3" t="s">
        <v>1271</v>
      </c>
      <c r="C6760" s="3">
        <v>16.435158501440924</v>
      </c>
    </row>
    <row r="6761" spans="1:3">
      <c r="A6761" s="22">
        <v>2015</v>
      </c>
      <c r="B6761" s="3" t="s">
        <v>644</v>
      </c>
      <c r="C6761" s="3">
        <v>22.641675854465269</v>
      </c>
    </row>
    <row r="6762" spans="1:3">
      <c r="A6762" s="22">
        <v>2015</v>
      </c>
      <c r="B6762" s="3" t="s">
        <v>645</v>
      </c>
      <c r="C6762" s="3">
        <v>20.818387339864355</v>
      </c>
    </row>
    <row r="6763" spans="1:3">
      <c r="A6763" s="22">
        <v>2015</v>
      </c>
      <c r="B6763" s="3" t="s">
        <v>647</v>
      </c>
      <c r="C6763" s="3">
        <v>29.452651515151516</v>
      </c>
    </row>
    <row r="6764" spans="1:3">
      <c r="A6764" s="22">
        <v>2015</v>
      </c>
      <c r="B6764" s="3" t="s">
        <v>648</v>
      </c>
      <c r="C6764" s="3">
        <v>21.388981636060102</v>
      </c>
    </row>
    <row r="6765" spans="1:3">
      <c r="A6765" s="22">
        <v>2015</v>
      </c>
      <c r="B6765" s="3" t="s">
        <v>649</v>
      </c>
      <c r="C6765" s="3">
        <v>20.963693764798737</v>
      </c>
    </row>
    <row r="6766" spans="1:3">
      <c r="A6766" s="22">
        <v>2015</v>
      </c>
      <c r="B6766" s="3" t="s">
        <v>650</v>
      </c>
      <c r="C6766" s="3">
        <v>16.564308681672024</v>
      </c>
    </row>
    <row r="6767" spans="1:3">
      <c r="A6767" s="22">
        <v>2015</v>
      </c>
      <c r="B6767" s="3" t="s">
        <v>651</v>
      </c>
      <c r="C6767" s="3">
        <v>20.192941176470587</v>
      </c>
    </row>
    <row r="6768" spans="1:3">
      <c r="A6768" s="22">
        <v>2015</v>
      </c>
      <c r="B6768" s="3" t="s">
        <v>1272</v>
      </c>
      <c r="C6768" s="3">
        <v>19.308943089430894</v>
      </c>
    </row>
    <row r="6769" spans="1:3">
      <c r="A6769" s="22">
        <v>2015</v>
      </c>
      <c r="B6769" s="3" t="s">
        <v>1273</v>
      </c>
      <c r="C6769" s="3">
        <v>15.573684210526316</v>
      </c>
    </row>
    <row r="6770" spans="1:3">
      <c r="A6770" s="22">
        <v>2015</v>
      </c>
      <c r="B6770" s="3" t="s">
        <v>652</v>
      </c>
      <c r="C6770" s="3">
        <v>22.758000719165768</v>
      </c>
    </row>
    <row r="6771" spans="1:3">
      <c r="A6771" s="22">
        <v>2015</v>
      </c>
      <c r="B6771" s="3" t="s">
        <v>654</v>
      </c>
      <c r="C6771" s="3">
        <v>25.391984359726294</v>
      </c>
    </row>
    <row r="6772" spans="1:3">
      <c r="A6772" s="22">
        <v>2015</v>
      </c>
      <c r="B6772" s="3" t="s">
        <v>655</v>
      </c>
      <c r="C6772" s="3">
        <v>19.777158774373259</v>
      </c>
    </row>
    <row r="6773" spans="1:3">
      <c r="A6773" s="22">
        <v>2015</v>
      </c>
      <c r="B6773" s="3" t="s">
        <v>656</v>
      </c>
      <c r="C6773" s="3">
        <v>16.389204545454547</v>
      </c>
    </row>
    <row r="6774" spans="1:3">
      <c r="A6774" s="22">
        <v>2015</v>
      </c>
      <c r="B6774" s="3" t="s">
        <v>657</v>
      </c>
      <c r="C6774" s="3">
        <v>17.706666666666667</v>
      </c>
    </row>
    <row r="6775" spans="1:3">
      <c r="A6775" s="22">
        <v>2015</v>
      </c>
      <c r="B6775" s="3" t="s">
        <v>1074</v>
      </c>
      <c r="C6775" s="3">
        <v>23.629834254143645</v>
      </c>
    </row>
    <row r="6776" spans="1:3">
      <c r="A6776" s="22">
        <v>2015</v>
      </c>
      <c r="B6776" s="3" t="s">
        <v>658</v>
      </c>
      <c r="C6776" s="3">
        <v>16.291428571428572</v>
      </c>
    </row>
    <row r="6777" spans="1:3">
      <c r="A6777" s="22">
        <v>2015</v>
      </c>
      <c r="B6777" s="3" t="s">
        <v>659</v>
      </c>
      <c r="C6777" s="3">
        <v>14.639686684073107</v>
      </c>
    </row>
    <row r="6778" spans="1:3">
      <c r="A6778" s="22">
        <v>2015</v>
      </c>
      <c r="B6778" s="3" t="s">
        <v>660</v>
      </c>
      <c r="C6778" s="3">
        <v>23.134243458475542</v>
      </c>
    </row>
    <row r="6779" spans="1:3">
      <c r="A6779" s="22">
        <v>2015</v>
      </c>
      <c r="B6779" s="3" t="s">
        <v>661</v>
      </c>
      <c r="C6779" s="3">
        <v>16.262264150943395</v>
      </c>
    </row>
    <row r="6780" spans="1:3">
      <c r="A6780" s="22">
        <v>2015</v>
      </c>
      <c r="B6780" s="3" t="s">
        <v>662</v>
      </c>
      <c r="C6780" s="3">
        <v>9.8619807048631625</v>
      </c>
    </row>
    <row r="6781" spans="1:3">
      <c r="A6781" s="22">
        <v>2015</v>
      </c>
      <c r="B6781" s="3" t="s">
        <v>663</v>
      </c>
      <c r="C6781" s="3">
        <v>7.9109540636042404</v>
      </c>
    </row>
    <row r="6782" spans="1:3">
      <c r="A6782" s="22">
        <v>2015</v>
      </c>
      <c r="B6782" s="3" t="s">
        <v>1075</v>
      </c>
      <c r="C6782" s="3">
        <v>13.903361344537815</v>
      </c>
    </row>
    <row r="6783" spans="1:3">
      <c r="A6783" s="22">
        <v>2015</v>
      </c>
      <c r="B6783" s="3" t="s">
        <v>664</v>
      </c>
      <c r="C6783" s="3">
        <v>11.556811913954771</v>
      </c>
    </row>
    <row r="6784" spans="1:3">
      <c r="A6784" s="22">
        <v>2015</v>
      </c>
      <c r="B6784" s="3" t="s">
        <v>665</v>
      </c>
      <c r="C6784" s="3">
        <v>8.0132588974180035</v>
      </c>
    </row>
    <row r="6785" spans="1:3">
      <c r="A6785" s="22">
        <v>2015</v>
      </c>
      <c r="B6785" s="3" t="s">
        <v>666</v>
      </c>
      <c r="C6785" s="3">
        <v>12.861804620325287</v>
      </c>
    </row>
    <row r="6786" spans="1:3">
      <c r="A6786" s="22">
        <v>2015</v>
      </c>
      <c r="B6786" s="3" t="s">
        <v>667</v>
      </c>
      <c r="C6786" s="3">
        <v>11.212895841281954</v>
      </c>
    </row>
    <row r="6787" spans="1:3">
      <c r="A6787" s="22">
        <v>2015</v>
      </c>
      <c r="B6787" s="3" t="s">
        <v>668</v>
      </c>
      <c r="C6787" s="3">
        <v>8.952775476387739</v>
      </c>
    </row>
    <row r="6788" spans="1:3">
      <c r="A6788" s="22">
        <v>2015</v>
      </c>
      <c r="B6788" s="3" t="s">
        <v>1274</v>
      </c>
      <c r="C6788" s="3">
        <v>8.629032258064516</v>
      </c>
    </row>
    <row r="6789" spans="1:3">
      <c r="A6789" s="22">
        <v>2015</v>
      </c>
      <c r="B6789" s="3" t="s">
        <v>669</v>
      </c>
      <c r="C6789" s="3">
        <v>8.5258511979823464</v>
      </c>
    </row>
    <row r="6790" spans="1:3">
      <c r="A6790" s="22">
        <v>2015</v>
      </c>
      <c r="B6790" s="3" t="s">
        <v>670</v>
      </c>
      <c r="C6790" s="3">
        <v>8.823056300268096</v>
      </c>
    </row>
    <row r="6791" spans="1:3">
      <c r="A6791" s="22">
        <v>2015</v>
      </c>
      <c r="B6791" s="3" t="s">
        <v>672</v>
      </c>
      <c r="C6791" s="3">
        <v>7.969722814498934</v>
      </c>
    </row>
    <row r="6792" spans="1:3">
      <c r="A6792" s="22">
        <v>2015</v>
      </c>
      <c r="B6792" s="3" t="s">
        <v>673</v>
      </c>
      <c r="C6792" s="3">
        <v>7.6283873099801722</v>
      </c>
    </row>
    <row r="6793" spans="1:3">
      <c r="A6793" s="22">
        <v>2015</v>
      </c>
      <c r="B6793" s="3" t="s">
        <v>674</v>
      </c>
      <c r="C6793" s="3">
        <v>7.1152737752161386</v>
      </c>
    </row>
    <row r="6794" spans="1:3">
      <c r="A6794" s="22">
        <v>2015</v>
      </c>
      <c r="B6794" s="3" t="s">
        <v>676</v>
      </c>
      <c r="C6794" s="3">
        <v>11.687185456537369</v>
      </c>
    </row>
    <row r="6795" spans="1:3">
      <c r="A6795" s="22">
        <v>2015</v>
      </c>
      <c r="B6795" s="3" t="s">
        <v>677</v>
      </c>
      <c r="C6795" s="3">
        <v>7.5855055857920366</v>
      </c>
    </row>
    <row r="6796" spans="1:3">
      <c r="A6796" s="22">
        <v>2015</v>
      </c>
      <c r="B6796" s="3" t="s">
        <v>678</v>
      </c>
      <c r="C6796" s="3">
        <v>7.792473591549296</v>
      </c>
    </row>
    <row r="6797" spans="1:3">
      <c r="A6797" s="22">
        <v>2015</v>
      </c>
      <c r="B6797" s="3" t="s">
        <v>679</v>
      </c>
      <c r="C6797" s="3">
        <v>9.84333905088622</v>
      </c>
    </row>
    <row r="6798" spans="1:3">
      <c r="A6798" s="22">
        <v>2015</v>
      </c>
      <c r="B6798" s="3" t="s">
        <v>680</v>
      </c>
      <c r="C6798" s="3">
        <v>5.9249999999999998</v>
      </c>
    </row>
    <row r="6799" spans="1:3">
      <c r="A6799" s="22">
        <v>2015</v>
      </c>
      <c r="B6799" s="3" t="s">
        <v>681</v>
      </c>
      <c r="C6799" s="3">
        <v>16.208478269807983</v>
      </c>
    </row>
    <row r="6800" spans="1:3">
      <c r="A6800" s="22">
        <v>2015</v>
      </c>
      <c r="B6800" s="3" t="s">
        <v>682</v>
      </c>
      <c r="C6800" s="3">
        <v>6.7824933687002655</v>
      </c>
    </row>
    <row r="6801" spans="1:3">
      <c r="A6801" s="22">
        <v>2015</v>
      </c>
      <c r="B6801" s="3" t="s">
        <v>2696</v>
      </c>
      <c r="C6801" s="3">
        <v>10.508196721311476</v>
      </c>
    </row>
    <row r="6802" spans="1:3">
      <c r="A6802" s="22">
        <v>2015</v>
      </c>
      <c r="B6802" s="3" t="s">
        <v>683</v>
      </c>
      <c r="C6802" s="3">
        <v>9.5777004998913284</v>
      </c>
    </row>
    <row r="6803" spans="1:3">
      <c r="A6803" s="22">
        <v>2015</v>
      </c>
      <c r="B6803" s="3" t="s">
        <v>1046</v>
      </c>
      <c r="C6803" s="3">
        <v>11.111702127659575</v>
      </c>
    </row>
    <row r="6804" spans="1:3">
      <c r="A6804" s="22">
        <v>2015</v>
      </c>
      <c r="B6804" s="3" t="s">
        <v>684</v>
      </c>
      <c r="C6804" s="3">
        <v>10.007289204097715</v>
      </c>
    </row>
    <row r="6805" spans="1:3">
      <c r="A6805" s="22">
        <v>2015</v>
      </c>
      <c r="B6805" s="3" t="s">
        <v>685</v>
      </c>
      <c r="C6805" s="3">
        <v>7.8181060816439878</v>
      </c>
    </row>
    <row r="6806" spans="1:3">
      <c r="A6806" s="22">
        <v>2015</v>
      </c>
      <c r="B6806" s="3" t="s">
        <v>686</v>
      </c>
      <c r="C6806" s="3">
        <v>9.4329925521580229</v>
      </c>
    </row>
    <row r="6807" spans="1:3">
      <c r="A6807" s="22">
        <v>2015</v>
      </c>
      <c r="B6807" s="3" t="s">
        <v>687</v>
      </c>
      <c r="C6807" s="3">
        <v>9.8969276511397428</v>
      </c>
    </row>
    <row r="6808" spans="1:3">
      <c r="A6808" s="22">
        <v>2015</v>
      </c>
      <c r="B6808" s="3" t="s">
        <v>688</v>
      </c>
      <c r="C6808" s="3">
        <v>7.0483245149911813</v>
      </c>
    </row>
    <row r="6809" spans="1:3">
      <c r="A6809" s="22">
        <v>2015</v>
      </c>
      <c r="B6809" s="3" t="s">
        <v>689</v>
      </c>
      <c r="C6809" s="3">
        <v>7.7507002801120448</v>
      </c>
    </row>
    <row r="6810" spans="1:3">
      <c r="A6810" s="22">
        <v>2015</v>
      </c>
      <c r="B6810" s="3" t="s">
        <v>690</v>
      </c>
      <c r="C6810" s="3">
        <v>16.530991345232181</v>
      </c>
    </row>
    <row r="6811" spans="1:3">
      <c r="A6811" s="22">
        <v>2015</v>
      </c>
      <c r="B6811" s="3" t="s">
        <v>691</v>
      </c>
      <c r="C6811" s="3">
        <v>12.192370228359259</v>
      </c>
    </row>
    <row r="6812" spans="1:3">
      <c r="A6812" s="22">
        <v>2015</v>
      </c>
      <c r="B6812" s="3" t="s">
        <v>692</v>
      </c>
      <c r="C6812" s="3">
        <v>9.3034444547049588</v>
      </c>
    </row>
    <row r="6813" spans="1:3">
      <c r="A6813" s="22">
        <v>2015</v>
      </c>
      <c r="B6813" s="3" t="s">
        <v>693</v>
      </c>
      <c r="C6813" s="3">
        <v>11.894567869526133</v>
      </c>
    </row>
    <row r="6814" spans="1:3">
      <c r="A6814" s="22">
        <v>2015</v>
      </c>
      <c r="B6814" s="3" t="s">
        <v>694</v>
      </c>
      <c r="C6814" s="3">
        <v>6.2876923076923079</v>
      </c>
    </row>
    <row r="6815" spans="1:3">
      <c r="A6815" s="22">
        <v>2015</v>
      </c>
      <c r="B6815" s="3" t="s">
        <v>695</v>
      </c>
      <c r="C6815" s="3">
        <v>6.1730769230769234</v>
      </c>
    </row>
    <row r="6816" spans="1:3">
      <c r="A6816" s="22">
        <v>2015</v>
      </c>
      <c r="B6816" s="3" t="s">
        <v>696</v>
      </c>
      <c r="C6816" s="3">
        <v>10.249658002735979</v>
      </c>
    </row>
    <row r="6817" spans="1:3">
      <c r="A6817" s="22">
        <v>2015</v>
      </c>
      <c r="B6817" s="3" t="s">
        <v>697</v>
      </c>
      <c r="C6817" s="3">
        <v>6.9640287769784175</v>
      </c>
    </row>
    <row r="6818" spans="1:3">
      <c r="A6818" s="22">
        <v>2015</v>
      </c>
      <c r="B6818" s="3" t="s">
        <v>698</v>
      </c>
      <c r="C6818" s="3">
        <v>6.3816901408450706</v>
      </c>
    </row>
    <row r="6819" spans="1:3">
      <c r="A6819" s="22">
        <v>2015</v>
      </c>
      <c r="B6819" s="3" t="s">
        <v>699</v>
      </c>
      <c r="C6819" s="3">
        <v>9.4017786036633932</v>
      </c>
    </row>
    <row r="6820" spans="1:3">
      <c r="A6820" s="22">
        <v>2015</v>
      </c>
      <c r="B6820" s="3" t="s">
        <v>701</v>
      </c>
      <c r="C6820" s="3">
        <v>10.555451544563235</v>
      </c>
    </row>
    <row r="6821" spans="1:3">
      <c r="A6821" s="22">
        <v>2015</v>
      </c>
      <c r="B6821" s="3" t="s">
        <v>702</v>
      </c>
      <c r="C6821" s="3">
        <v>8.5098039215686274</v>
      </c>
    </row>
    <row r="6822" spans="1:3">
      <c r="A6822" s="22">
        <v>2015</v>
      </c>
      <c r="B6822" s="3" t="s">
        <v>703</v>
      </c>
      <c r="C6822" s="3">
        <v>8.6041581736648993</v>
      </c>
    </row>
    <row r="6823" spans="1:3">
      <c r="A6823" s="22">
        <v>2015</v>
      </c>
      <c r="B6823" s="3" t="s">
        <v>704</v>
      </c>
      <c r="C6823" s="3">
        <v>9.1054670684459751</v>
      </c>
    </row>
    <row r="6824" spans="1:3">
      <c r="A6824" s="22">
        <v>2015</v>
      </c>
      <c r="B6824" s="3" t="s">
        <v>705</v>
      </c>
      <c r="C6824" s="3">
        <v>7.5568756319514661</v>
      </c>
    </row>
    <row r="6825" spans="1:3">
      <c r="A6825" s="22">
        <v>2015</v>
      </c>
      <c r="B6825" s="3" t="s">
        <v>706</v>
      </c>
      <c r="C6825" s="3">
        <v>12.706035042180403</v>
      </c>
    </row>
    <row r="6826" spans="1:3">
      <c r="A6826" s="22">
        <v>2015</v>
      </c>
      <c r="B6826" s="3" t="s">
        <v>707</v>
      </c>
      <c r="C6826" s="3">
        <v>9.5572170301142272</v>
      </c>
    </row>
    <row r="6827" spans="1:3">
      <c r="A6827" s="22">
        <v>2015</v>
      </c>
      <c r="B6827" s="3" t="s">
        <v>1275</v>
      </c>
      <c r="C6827" s="3">
        <v>5.6128093158660848</v>
      </c>
    </row>
    <row r="6828" spans="1:3">
      <c r="A6828" s="22">
        <v>2015</v>
      </c>
      <c r="B6828" s="3" t="s">
        <v>708</v>
      </c>
      <c r="C6828" s="3">
        <v>10.398628412691522</v>
      </c>
    </row>
    <row r="6829" spans="1:3">
      <c r="A6829" s="22">
        <v>2015</v>
      </c>
      <c r="B6829" s="3" t="s">
        <v>709</v>
      </c>
      <c r="C6829" s="3">
        <v>7.2489406779661021</v>
      </c>
    </row>
    <row r="6830" spans="1:3">
      <c r="A6830" s="22">
        <v>2015</v>
      </c>
      <c r="B6830" s="3" t="s">
        <v>710</v>
      </c>
      <c r="C6830" s="3">
        <v>6.2927605409705647</v>
      </c>
    </row>
    <row r="6831" spans="1:3">
      <c r="A6831" s="22">
        <v>2015</v>
      </c>
      <c r="B6831" s="3" t="s">
        <v>711</v>
      </c>
      <c r="C6831" s="3">
        <v>5.080416272469253</v>
      </c>
    </row>
    <row r="6832" spans="1:3">
      <c r="A6832" s="22">
        <v>2015</v>
      </c>
      <c r="B6832" s="3" t="s">
        <v>712</v>
      </c>
      <c r="C6832" s="3">
        <v>7.9977502812148478</v>
      </c>
    </row>
    <row r="6833" spans="1:3">
      <c r="A6833" s="22">
        <v>2015</v>
      </c>
      <c r="B6833" s="3" t="s">
        <v>713</v>
      </c>
      <c r="C6833" s="3">
        <v>9.724457928080664</v>
      </c>
    </row>
    <row r="6834" spans="1:3">
      <c r="A6834" s="22">
        <v>2015</v>
      </c>
      <c r="B6834" s="3" t="s">
        <v>714</v>
      </c>
      <c r="C6834" s="3">
        <v>7.7812326485285954</v>
      </c>
    </row>
    <row r="6835" spans="1:3">
      <c r="A6835" s="22">
        <v>2015</v>
      </c>
      <c r="B6835" s="3" t="s">
        <v>715</v>
      </c>
      <c r="C6835" s="3">
        <v>10.623239436619718</v>
      </c>
    </row>
    <row r="6836" spans="1:3">
      <c r="A6836" s="22">
        <v>2015</v>
      </c>
      <c r="B6836" s="3" t="s">
        <v>716</v>
      </c>
      <c r="C6836" s="3">
        <v>9.0721420643729189</v>
      </c>
    </row>
    <row r="6837" spans="1:3">
      <c r="A6837" s="22">
        <v>2015</v>
      </c>
      <c r="B6837" s="3" t="s">
        <v>1276</v>
      </c>
      <c r="C6837" s="3">
        <v>5.0787172011661808</v>
      </c>
    </row>
    <row r="6838" spans="1:3">
      <c r="A6838" s="22">
        <v>2015</v>
      </c>
      <c r="B6838" s="3" t="s">
        <v>717</v>
      </c>
      <c r="C6838" s="3">
        <v>6.1181026137463697</v>
      </c>
    </row>
    <row r="6839" spans="1:3">
      <c r="A6839" s="22">
        <v>2015</v>
      </c>
      <c r="B6839" s="3" t="s">
        <v>718</v>
      </c>
      <c r="C6839" s="3">
        <v>8.8607594936708853</v>
      </c>
    </row>
    <row r="6840" spans="1:3">
      <c r="A6840" s="22">
        <v>2015</v>
      </c>
      <c r="B6840" s="3" t="s">
        <v>719</v>
      </c>
      <c r="C6840" s="3">
        <v>6.3760117733627668</v>
      </c>
    </row>
    <row r="6841" spans="1:3">
      <c r="A6841" s="22">
        <v>2015</v>
      </c>
      <c r="B6841" s="3" t="s">
        <v>720</v>
      </c>
      <c r="C6841" s="3">
        <v>7.1489435400069272</v>
      </c>
    </row>
    <row r="6842" spans="1:3">
      <c r="A6842" s="22">
        <v>2015</v>
      </c>
      <c r="B6842" s="3" t="s">
        <v>721</v>
      </c>
      <c r="C6842" s="3">
        <v>6.1015625</v>
      </c>
    </row>
    <row r="6843" spans="1:3">
      <c r="A6843" s="22">
        <v>2015</v>
      </c>
      <c r="B6843" s="3" t="s">
        <v>722</v>
      </c>
      <c r="C6843" s="3">
        <v>8.9596244131455407</v>
      </c>
    </row>
    <row r="6844" spans="1:3">
      <c r="A6844" s="22">
        <v>2015</v>
      </c>
      <c r="B6844" s="3" t="s">
        <v>723</v>
      </c>
      <c r="C6844" s="3">
        <v>8.2780575539568346</v>
      </c>
    </row>
    <row r="6845" spans="1:3">
      <c r="A6845" s="22">
        <v>2015</v>
      </c>
      <c r="B6845" s="3" t="s">
        <v>724</v>
      </c>
      <c r="C6845" s="3">
        <v>12.466666666666667</v>
      </c>
    </row>
    <row r="6846" spans="1:3">
      <c r="A6846" s="22">
        <v>2015</v>
      </c>
      <c r="B6846" s="3" t="s">
        <v>725</v>
      </c>
      <c r="C6846" s="3">
        <v>6.6778720626631856</v>
      </c>
    </row>
    <row r="6847" spans="1:3">
      <c r="A6847" s="22">
        <v>2015</v>
      </c>
      <c r="B6847" s="3" t="s">
        <v>726</v>
      </c>
      <c r="C6847" s="3">
        <v>10.312217087891362</v>
      </c>
    </row>
    <row r="6848" spans="1:3">
      <c r="A6848" s="22">
        <v>2015</v>
      </c>
      <c r="B6848" s="3" t="s">
        <v>727</v>
      </c>
      <c r="C6848" s="3">
        <v>10.261168384879726</v>
      </c>
    </row>
    <row r="6849" spans="1:3">
      <c r="A6849" s="22">
        <v>2015</v>
      </c>
      <c r="B6849" s="3" t="s">
        <v>1277</v>
      </c>
      <c r="C6849" s="3">
        <v>7.0867768595041323</v>
      </c>
    </row>
    <row r="6850" spans="1:3">
      <c r="A6850" s="22">
        <v>2015</v>
      </c>
      <c r="B6850" s="3" t="s">
        <v>2697</v>
      </c>
      <c r="C6850" s="3">
        <v>8.6607142857142865</v>
      </c>
    </row>
    <row r="6851" spans="1:3">
      <c r="A6851" s="22">
        <v>2015</v>
      </c>
      <c r="B6851" s="3" t="s">
        <v>1048</v>
      </c>
      <c r="C6851" s="3">
        <v>9.6730158730158724</v>
      </c>
    </row>
    <row r="6852" spans="1:3">
      <c r="A6852" s="22">
        <v>2015</v>
      </c>
      <c r="B6852" s="3" t="s">
        <v>730</v>
      </c>
      <c r="C6852" s="3">
        <v>10.537942664418212</v>
      </c>
    </row>
    <row r="6853" spans="1:3">
      <c r="A6853" s="22">
        <v>2015</v>
      </c>
      <c r="B6853" s="3" t="s">
        <v>731</v>
      </c>
      <c r="C6853" s="3">
        <v>10.373507577571756</v>
      </c>
    </row>
    <row r="6854" spans="1:3">
      <c r="A6854" s="22">
        <v>2015</v>
      </c>
      <c r="B6854" s="3" t="s">
        <v>732</v>
      </c>
      <c r="C6854" s="3">
        <v>11.013981606834415</v>
      </c>
    </row>
    <row r="6855" spans="1:3">
      <c r="A6855" s="22">
        <v>2015</v>
      </c>
      <c r="B6855" s="3" t="s">
        <v>733</v>
      </c>
      <c r="C6855" s="3">
        <v>7.4780802953391783</v>
      </c>
    </row>
    <row r="6856" spans="1:3">
      <c r="A6856" s="22">
        <v>2015</v>
      </c>
      <c r="B6856" s="3" t="s">
        <v>734</v>
      </c>
      <c r="C6856" s="3">
        <v>9.0395439457353159</v>
      </c>
    </row>
    <row r="6857" spans="1:3">
      <c r="A6857" s="22">
        <v>2015</v>
      </c>
      <c r="B6857" s="3" t="s">
        <v>735</v>
      </c>
      <c r="C6857" s="3">
        <v>6.0557717250324252</v>
      </c>
    </row>
    <row r="6858" spans="1:3">
      <c r="A6858" s="22">
        <v>2015</v>
      </c>
      <c r="B6858" s="3" t="s">
        <v>736</v>
      </c>
      <c r="C6858" s="3">
        <v>7.5</v>
      </c>
    </row>
    <row r="6859" spans="1:3">
      <c r="A6859" s="22">
        <v>2015</v>
      </c>
      <c r="B6859" s="3" t="s">
        <v>737</v>
      </c>
      <c r="C6859" s="3">
        <v>11.295515114596817</v>
      </c>
    </row>
    <row r="6860" spans="1:3">
      <c r="A6860" s="22">
        <v>2015</v>
      </c>
      <c r="B6860" s="3" t="s">
        <v>1049</v>
      </c>
      <c r="C6860" s="3">
        <v>9.7473684210526308</v>
      </c>
    </row>
    <row r="6861" spans="1:3">
      <c r="A6861" s="22">
        <v>2015</v>
      </c>
      <c r="B6861" s="3" t="s">
        <v>739</v>
      </c>
      <c r="C6861" s="3">
        <v>9.0836177474402735</v>
      </c>
    </row>
    <row r="6862" spans="1:3">
      <c r="A6862" s="22">
        <v>2015</v>
      </c>
      <c r="B6862" s="3" t="s">
        <v>741</v>
      </c>
      <c r="C6862" s="3">
        <v>15.387364571678082</v>
      </c>
    </row>
    <row r="6863" spans="1:3">
      <c r="A6863" s="22">
        <v>2015</v>
      </c>
      <c r="B6863" s="3" t="s">
        <v>742</v>
      </c>
      <c r="C6863" s="3">
        <v>11.171048871106031</v>
      </c>
    </row>
    <row r="6864" spans="1:3">
      <c r="A6864" s="22">
        <v>2015</v>
      </c>
      <c r="B6864" s="3" t="s">
        <v>743</v>
      </c>
      <c r="C6864" s="3">
        <v>9.0100028579594174</v>
      </c>
    </row>
    <row r="6865" spans="1:3">
      <c r="A6865" s="22">
        <v>2015</v>
      </c>
      <c r="B6865" s="3" t="s">
        <v>744</v>
      </c>
      <c r="C6865" s="3">
        <v>9.4189965530448099</v>
      </c>
    </row>
    <row r="6866" spans="1:3">
      <c r="A6866" s="22">
        <v>2015</v>
      </c>
      <c r="B6866" s="3" t="s">
        <v>745</v>
      </c>
      <c r="C6866" s="3">
        <v>7.0393120393120396</v>
      </c>
    </row>
    <row r="6867" spans="1:3">
      <c r="A6867" s="22">
        <v>2015</v>
      </c>
      <c r="B6867" s="3" t="s">
        <v>746</v>
      </c>
      <c r="C6867" s="3">
        <v>7.5792682926829267</v>
      </c>
    </row>
    <row r="6868" spans="1:3">
      <c r="A6868" s="22">
        <v>2015</v>
      </c>
      <c r="B6868" s="3" t="s">
        <v>747</v>
      </c>
      <c r="C6868" s="3">
        <v>7.8784878487848786</v>
      </c>
    </row>
    <row r="6869" spans="1:3">
      <c r="A6869" s="22">
        <v>2015</v>
      </c>
      <c r="B6869" s="3" t="s">
        <v>748</v>
      </c>
      <c r="C6869" s="3">
        <v>7.2154471544715451</v>
      </c>
    </row>
    <row r="6870" spans="1:3">
      <c r="A6870" s="22">
        <v>2015</v>
      </c>
      <c r="B6870" s="3" t="s">
        <v>749</v>
      </c>
      <c r="C6870" s="3">
        <v>7.2047022744697164</v>
      </c>
    </row>
    <row r="6871" spans="1:3">
      <c r="A6871" s="22">
        <v>2015</v>
      </c>
      <c r="B6871" s="3" t="s">
        <v>1278</v>
      </c>
      <c r="C6871" s="3">
        <v>4.458333333333333</v>
      </c>
    </row>
    <row r="6872" spans="1:3">
      <c r="A6872" s="22">
        <v>2015</v>
      </c>
      <c r="B6872" s="3" t="s">
        <v>750</v>
      </c>
      <c r="C6872" s="3">
        <v>6.3566666666666665</v>
      </c>
    </row>
    <row r="6873" spans="1:3">
      <c r="A6873" s="22">
        <v>2015</v>
      </c>
      <c r="B6873" s="3" t="s">
        <v>751</v>
      </c>
      <c r="C6873" s="3">
        <v>8.9843828462388267</v>
      </c>
    </row>
    <row r="6874" spans="1:3">
      <c r="A6874" s="22">
        <v>2015</v>
      </c>
      <c r="B6874" s="3" t="s">
        <v>1279</v>
      </c>
      <c r="C6874" s="3">
        <v>4.2060810810810807</v>
      </c>
    </row>
    <row r="6875" spans="1:3">
      <c r="A6875" s="22">
        <v>2015</v>
      </c>
      <c r="B6875" s="3" t="s">
        <v>752</v>
      </c>
      <c r="C6875" s="3">
        <v>10.882194499574709</v>
      </c>
    </row>
    <row r="6876" spans="1:3">
      <c r="A6876" s="22">
        <v>2015</v>
      </c>
      <c r="B6876" s="3" t="s">
        <v>1280</v>
      </c>
      <c r="C6876" s="3">
        <v>5.5510835913312695</v>
      </c>
    </row>
    <row r="6877" spans="1:3">
      <c r="A6877" s="22">
        <v>2015</v>
      </c>
      <c r="B6877" s="3" t="s">
        <v>753</v>
      </c>
      <c r="C6877" s="3">
        <v>7.3147555457455029</v>
      </c>
    </row>
    <row r="6878" spans="1:3">
      <c r="A6878" s="22">
        <v>2015</v>
      </c>
      <c r="B6878" s="3" t="s">
        <v>754</v>
      </c>
      <c r="C6878" s="3">
        <v>10.265185856754307</v>
      </c>
    </row>
    <row r="6879" spans="1:3">
      <c r="A6879" s="22">
        <v>2015</v>
      </c>
      <c r="B6879" s="3" t="s">
        <v>755</v>
      </c>
      <c r="C6879" s="3">
        <v>10.039432176656151</v>
      </c>
    </row>
    <row r="6880" spans="1:3">
      <c r="A6880" s="22">
        <v>2015</v>
      </c>
      <c r="B6880" s="3" t="s">
        <v>756</v>
      </c>
      <c r="C6880" s="3">
        <v>7.3430656934306571</v>
      </c>
    </row>
    <row r="6881" spans="1:3">
      <c r="A6881" s="22">
        <v>2015</v>
      </c>
      <c r="B6881" s="3" t="s">
        <v>757</v>
      </c>
      <c r="C6881" s="3">
        <v>12.629784408686143</v>
      </c>
    </row>
    <row r="6882" spans="1:3">
      <c r="A6882" s="22">
        <v>2015</v>
      </c>
      <c r="B6882" s="3" t="s">
        <v>762</v>
      </c>
      <c r="C6882" s="3">
        <v>8.6995500173070273</v>
      </c>
    </row>
    <row r="6883" spans="1:3">
      <c r="A6883" s="22">
        <v>2015</v>
      </c>
      <c r="B6883" s="3" t="s">
        <v>764</v>
      </c>
      <c r="C6883" s="3">
        <v>7.5803842264914056</v>
      </c>
    </row>
    <row r="6884" spans="1:3">
      <c r="A6884" s="22">
        <v>2015</v>
      </c>
      <c r="B6884" s="3" t="s">
        <v>766</v>
      </c>
      <c r="C6884" s="3">
        <v>7.86</v>
      </c>
    </row>
    <row r="6885" spans="1:3">
      <c r="A6885" s="22">
        <v>2015</v>
      </c>
      <c r="B6885" s="3" t="s">
        <v>767</v>
      </c>
      <c r="C6885" s="3">
        <v>8.2245333333333335</v>
      </c>
    </row>
    <row r="6886" spans="1:3">
      <c r="A6886" s="22">
        <v>2015</v>
      </c>
      <c r="B6886" s="3" t="s">
        <v>768</v>
      </c>
      <c r="C6886" s="3">
        <v>7.1965517241379313</v>
      </c>
    </row>
    <row r="6887" spans="1:3">
      <c r="A6887" s="22">
        <v>2015</v>
      </c>
      <c r="B6887" s="3" t="s">
        <v>769</v>
      </c>
      <c r="C6887" s="3">
        <v>7.9709023941068136</v>
      </c>
    </row>
    <row r="6888" spans="1:3">
      <c r="A6888" s="22">
        <v>2015</v>
      </c>
      <c r="B6888" s="3" t="s">
        <v>771</v>
      </c>
      <c r="C6888" s="3">
        <v>7.5511811023622046</v>
      </c>
    </row>
    <row r="6889" spans="1:3">
      <c r="A6889" s="22">
        <v>2015</v>
      </c>
      <c r="B6889" s="3" t="s">
        <v>774</v>
      </c>
      <c r="C6889" s="3">
        <v>11.454545454545455</v>
      </c>
    </row>
    <row r="6890" spans="1:3">
      <c r="A6890" s="22">
        <v>2015</v>
      </c>
      <c r="B6890" s="3" t="s">
        <v>775</v>
      </c>
      <c r="C6890" s="3">
        <v>7.4843811783313559</v>
      </c>
    </row>
    <row r="6891" spans="1:3">
      <c r="A6891" s="22">
        <v>2015</v>
      </c>
      <c r="B6891" s="3" t="s">
        <v>777</v>
      </c>
      <c r="C6891" s="3">
        <v>7.4242105263157896</v>
      </c>
    </row>
    <row r="6892" spans="1:3">
      <c r="A6892" s="22">
        <v>2015</v>
      </c>
      <c r="B6892" s="3" t="s">
        <v>781</v>
      </c>
      <c r="C6892" s="3">
        <v>6.6599063962558498</v>
      </c>
    </row>
    <row r="6893" spans="1:3">
      <c r="A6893" s="22">
        <v>2015</v>
      </c>
      <c r="B6893" s="3" t="s">
        <v>782</v>
      </c>
      <c r="C6893" s="3">
        <v>8.1923939750026715</v>
      </c>
    </row>
    <row r="6894" spans="1:3">
      <c r="A6894" s="22">
        <v>2015</v>
      </c>
      <c r="B6894" s="3" t="s">
        <v>783</v>
      </c>
      <c r="C6894" s="3">
        <v>10.648780487804878</v>
      </c>
    </row>
    <row r="6895" spans="1:3">
      <c r="A6895" s="22">
        <v>2015</v>
      </c>
      <c r="B6895" s="3" t="s">
        <v>784</v>
      </c>
      <c r="C6895" s="3">
        <v>11.375876956287103</v>
      </c>
    </row>
    <row r="6896" spans="1:3">
      <c r="A6896" s="22">
        <v>2015</v>
      </c>
      <c r="B6896" s="3" t="s">
        <v>785</v>
      </c>
      <c r="C6896" s="3">
        <v>7.3761713520749668</v>
      </c>
    </row>
    <row r="6897" spans="1:3">
      <c r="A6897" s="22">
        <v>2015</v>
      </c>
      <c r="B6897" s="3" t="s">
        <v>786</v>
      </c>
      <c r="C6897" s="3">
        <v>6.5668789808917198</v>
      </c>
    </row>
    <row r="6898" spans="1:3">
      <c r="A6898" s="22">
        <v>2015</v>
      </c>
      <c r="B6898" s="3" t="s">
        <v>787</v>
      </c>
      <c r="C6898" s="3">
        <v>7.4779888785912885</v>
      </c>
    </row>
    <row r="6899" spans="1:3">
      <c r="A6899" s="22">
        <v>2015</v>
      </c>
      <c r="B6899" s="3" t="s">
        <v>790</v>
      </c>
      <c r="C6899" s="3">
        <v>8.9208349968630589</v>
      </c>
    </row>
    <row r="6900" spans="1:3">
      <c r="A6900" s="22">
        <v>2015</v>
      </c>
      <c r="B6900" s="3" t="s">
        <v>791</v>
      </c>
      <c r="C6900" s="3">
        <v>8.2081558125380401</v>
      </c>
    </row>
    <row r="6901" spans="1:3">
      <c r="A6901" s="22">
        <v>2015</v>
      </c>
      <c r="B6901" s="3" t="s">
        <v>792</v>
      </c>
      <c r="C6901" s="3">
        <v>9.9896404631322362</v>
      </c>
    </row>
    <row r="6902" spans="1:3">
      <c r="A6902" s="22">
        <v>2015</v>
      </c>
      <c r="B6902" s="3" t="s">
        <v>1109</v>
      </c>
      <c r="C6902" s="3">
        <v>10.222222222222221</v>
      </c>
    </row>
    <row r="6903" spans="1:3">
      <c r="A6903" s="22">
        <v>2015</v>
      </c>
      <c r="B6903" s="3" t="s">
        <v>1050</v>
      </c>
      <c r="C6903" s="3">
        <v>7.606741573033708</v>
      </c>
    </row>
    <row r="6904" spans="1:3">
      <c r="A6904" s="22">
        <v>2015</v>
      </c>
      <c r="B6904" s="3" t="s">
        <v>793</v>
      </c>
      <c r="C6904" s="3">
        <v>10.689866786409221</v>
      </c>
    </row>
    <row r="6905" spans="1:3">
      <c r="A6905" s="22">
        <v>2015</v>
      </c>
      <c r="B6905" s="3" t="s">
        <v>794</v>
      </c>
      <c r="C6905" s="3">
        <v>8.3050907796368811</v>
      </c>
    </row>
    <row r="6906" spans="1:3">
      <c r="A6906" s="22">
        <v>2015</v>
      </c>
      <c r="B6906" s="3" t="s">
        <v>795</v>
      </c>
      <c r="C6906" s="3">
        <v>8.9617997692603506</v>
      </c>
    </row>
    <row r="6907" spans="1:3">
      <c r="A6907" s="22">
        <v>2015</v>
      </c>
      <c r="B6907" s="3" t="s">
        <v>796</v>
      </c>
      <c r="C6907" s="3">
        <v>8.4704449288370309</v>
      </c>
    </row>
    <row r="6908" spans="1:3">
      <c r="A6908" s="22">
        <v>2015</v>
      </c>
      <c r="B6908" s="3" t="s">
        <v>1281</v>
      </c>
      <c r="C6908" s="3">
        <v>9.5449915110356542</v>
      </c>
    </row>
    <row r="6909" spans="1:3">
      <c r="A6909" s="22">
        <v>2015</v>
      </c>
      <c r="B6909" s="3" t="s">
        <v>797</v>
      </c>
      <c r="C6909" s="3">
        <v>11.67612929962702</v>
      </c>
    </row>
    <row r="6910" spans="1:3">
      <c r="A6910" s="22">
        <v>2015</v>
      </c>
      <c r="B6910" s="3" t="s">
        <v>798</v>
      </c>
      <c r="C6910" s="3">
        <v>7.24202992843201</v>
      </c>
    </row>
    <row r="6911" spans="1:3">
      <c r="A6911" s="22">
        <v>2015</v>
      </c>
      <c r="B6911" s="3" t="s">
        <v>799</v>
      </c>
      <c r="C6911" s="3">
        <v>6.5586942875078469</v>
      </c>
    </row>
    <row r="6912" spans="1:3">
      <c r="A6912" s="22">
        <v>2015</v>
      </c>
      <c r="B6912" s="3" t="s">
        <v>800</v>
      </c>
      <c r="C6912" s="3">
        <v>11.392275551746303</v>
      </c>
    </row>
    <row r="6913" spans="1:3">
      <c r="A6913" s="22">
        <v>2015</v>
      </c>
      <c r="B6913" s="3" t="s">
        <v>801</v>
      </c>
      <c r="C6913" s="3">
        <v>9.0544584081388386</v>
      </c>
    </row>
    <row r="6914" spans="1:3">
      <c r="A6914" s="22">
        <v>2015</v>
      </c>
      <c r="B6914" s="3" t="s">
        <v>802</v>
      </c>
      <c r="C6914" s="3">
        <v>7.9180893570650204</v>
      </c>
    </row>
    <row r="6915" spans="1:3">
      <c r="A6915" s="22">
        <v>2015</v>
      </c>
      <c r="B6915" s="3" t="s">
        <v>803</v>
      </c>
      <c r="C6915" s="3">
        <v>10.000515198351366</v>
      </c>
    </row>
    <row r="6916" spans="1:3">
      <c r="A6916" s="22">
        <v>2015</v>
      </c>
      <c r="B6916" s="3" t="s">
        <v>804</v>
      </c>
      <c r="C6916" s="3">
        <v>11.491190926275992</v>
      </c>
    </row>
    <row r="6917" spans="1:3">
      <c r="A6917" s="22">
        <v>2015</v>
      </c>
      <c r="B6917" s="3" t="s">
        <v>805</v>
      </c>
      <c r="C6917" s="3">
        <v>10.26080476900149</v>
      </c>
    </row>
    <row r="6918" spans="1:3">
      <c r="A6918" s="22">
        <v>2015</v>
      </c>
      <c r="B6918" s="3" t="s">
        <v>806</v>
      </c>
      <c r="C6918" s="3">
        <v>12.861682308692748</v>
      </c>
    </row>
    <row r="6919" spans="1:3">
      <c r="A6919" s="22">
        <v>2015</v>
      </c>
      <c r="B6919" s="3" t="s">
        <v>807</v>
      </c>
      <c r="C6919" s="3">
        <v>11.461481433728727</v>
      </c>
    </row>
    <row r="6920" spans="1:3">
      <c r="A6920" s="22">
        <v>2015</v>
      </c>
      <c r="B6920" s="3" t="s">
        <v>808</v>
      </c>
      <c r="C6920" s="3">
        <v>10.248481749025123</v>
      </c>
    </row>
    <row r="6921" spans="1:3">
      <c r="A6921" s="22">
        <v>2015</v>
      </c>
      <c r="B6921" s="3" t="s">
        <v>809</v>
      </c>
      <c r="C6921" s="3">
        <v>11.368924665856623</v>
      </c>
    </row>
    <row r="6922" spans="1:3">
      <c r="A6922" s="22">
        <v>2015</v>
      </c>
      <c r="B6922" s="3" t="s">
        <v>810</v>
      </c>
      <c r="C6922" s="3">
        <v>12.421497996419133</v>
      </c>
    </row>
    <row r="6923" spans="1:3">
      <c r="A6923" s="22">
        <v>2015</v>
      </c>
      <c r="B6923" s="3" t="s">
        <v>811</v>
      </c>
      <c r="C6923" s="3">
        <v>9.1847826086956523</v>
      </c>
    </row>
    <row r="6924" spans="1:3">
      <c r="A6924" s="22">
        <v>2015</v>
      </c>
      <c r="B6924" s="3" t="s">
        <v>812</v>
      </c>
      <c r="C6924" s="3">
        <v>8.3470319634703198</v>
      </c>
    </row>
    <row r="6925" spans="1:3">
      <c r="A6925" s="22">
        <v>2015</v>
      </c>
      <c r="B6925" s="3" t="s">
        <v>813</v>
      </c>
      <c r="C6925" s="3">
        <v>11.080198394350806</v>
      </c>
    </row>
    <row r="6926" spans="1:3">
      <c r="A6926" s="22">
        <v>2015</v>
      </c>
      <c r="B6926" s="3" t="s">
        <v>814</v>
      </c>
      <c r="C6926" s="3">
        <v>11.940041928721174</v>
      </c>
    </row>
    <row r="6927" spans="1:3">
      <c r="A6927" s="22">
        <v>2015</v>
      </c>
      <c r="B6927" s="3" t="s">
        <v>817</v>
      </c>
      <c r="C6927" s="3">
        <v>8.1418746816097816</v>
      </c>
    </row>
    <row r="6928" spans="1:3">
      <c r="A6928" s="22">
        <v>2015</v>
      </c>
      <c r="B6928" s="3" t="s">
        <v>818</v>
      </c>
      <c r="C6928" s="3">
        <v>8.9216867469879517</v>
      </c>
    </row>
    <row r="6929" spans="1:3">
      <c r="A6929" s="22">
        <v>2015</v>
      </c>
      <c r="B6929" s="3" t="s">
        <v>819</v>
      </c>
      <c r="C6929" s="3">
        <v>9.0145604395604391</v>
      </c>
    </row>
    <row r="6930" spans="1:3">
      <c r="A6930" s="22">
        <v>2015</v>
      </c>
      <c r="B6930" s="3" t="s">
        <v>820</v>
      </c>
      <c r="C6930" s="3">
        <v>7.9557655954631379</v>
      </c>
    </row>
    <row r="6931" spans="1:3">
      <c r="A6931" s="22">
        <v>2015</v>
      </c>
      <c r="B6931" s="3" t="s">
        <v>821</v>
      </c>
      <c r="C6931" s="3">
        <v>11.860126324368379</v>
      </c>
    </row>
    <row r="6932" spans="1:3">
      <c r="A6932" s="22">
        <v>2015</v>
      </c>
      <c r="B6932" s="3" t="s">
        <v>822</v>
      </c>
      <c r="C6932" s="3">
        <v>11.464097295496195</v>
      </c>
    </row>
    <row r="6933" spans="1:3">
      <c r="A6933" s="22">
        <v>2015</v>
      </c>
      <c r="B6933" s="3" t="s">
        <v>823</v>
      </c>
      <c r="C6933" s="3">
        <v>18.259053027782091</v>
      </c>
    </row>
    <row r="6934" spans="1:3">
      <c r="A6934" s="22">
        <v>2015</v>
      </c>
      <c r="B6934" s="3" t="s">
        <v>824</v>
      </c>
      <c r="C6934" s="3">
        <v>10.879619670438412</v>
      </c>
    </row>
    <row r="6935" spans="1:3">
      <c r="A6935" s="22">
        <v>2015</v>
      </c>
      <c r="B6935" s="3" t="s">
        <v>825</v>
      </c>
      <c r="C6935" s="3">
        <v>13.369143780290791</v>
      </c>
    </row>
    <row r="6936" spans="1:3">
      <c r="A6936" s="22">
        <v>2015</v>
      </c>
      <c r="B6936" s="3" t="s">
        <v>826</v>
      </c>
      <c r="C6936" s="3">
        <v>11.565405592589386</v>
      </c>
    </row>
    <row r="6937" spans="1:3">
      <c r="A6937" s="22">
        <v>2015</v>
      </c>
      <c r="B6937" s="3" t="s">
        <v>827</v>
      </c>
      <c r="C6937" s="3">
        <v>8.5326975476839237</v>
      </c>
    </row>
    <row r="6938" spans="1:3">
      <c r="A6938" s="22">
        <v>2015</v>
      </c>
      <c r="B6938" s="3" t="s">
        <v>828</v>
      </c>
      <c r="C6938" s="3">
        <v>9.8733163451037491</v>
      </c>
    </row>
    <row r="6939" spans="1:3">
      <c r="A6939" s="22">
        <v>2015</v>
      </c>
      <c r="B6939" s="3" t="s">
        <v>829</v>
      </c>
      <c r="C6939" s="3">
        <v>7.8808139534883717</v>
      </c>
    </row>
    <row r="6940" spans="1:3">
      <c r="A6940" s="22">
        <v>2015</v>
      </c>
      <c r="B6940" s="3" t="s">
        <v>830</v>
      </c>
      <c r="C6940" s="3">
        <v>5.2292134831460677</v>
      </c>
    </row>
    <row r="6941" spans="1:3">
      <c r="A6941" s="22">
        <v>2015</v>
      </c>
      <c r="B6941" s="3" t="s">
        <v>831</v>
      </c>
      <c r="C6941" s="3">
        <v>10.205070367282891</v>
      </c>
    </row>
    <row r="6942" spans="1:3">
      <c r="A6942" s="22">
        <v>2015</v>
      </c>
      <c r="B6942" s="3" t="s">
        <v>832</v>
      </c>
      <c r="C6942" s="3">
        <v>9.28892455858748</v>
      </c>
    </row>
    <row r="6943" spans="1:3">
      <c r="A6943" s="22">
        <v>2015</v>
      </c>
      <c r="B6943" s="3" t="s">
        <v>833</v>
      </c>
      <c r="C6943" s="3">
        <v>17.093701918145452</v>
      </c>
    </row>
    <row r="6944" spans="1:3">
      <c r="A6944" s="22">
        <v>2015</v>
      </c>
      <c r="B6944" s="3" t="s">
        <v>2698</v>
      </c>
      <c r="C6944" s="3">
        <v>9.5384615384615383</v>
      </c>
    </row>
    <row r="6945" spans="1:3">
      <c r="A6945" s="22">
        <v>2015</v>
      </c>
      <c r="B6945" s="3" t="s">
        <v>834</v>
      </c>
      <c r="C6945" s="3">
        <v>7.6803216888665498</v>
      </c>
    </row>
    <row r="6946" spans="1:3">
      <c r="A6946" s="22">
        <v>2015</v>
      </c>
      <c r="B6946" s="3" t="s">
        <v>835</v>
      </c>
      <c r="C6946" s="3">
        <v>5.9476537091528572</v>
      </c>
    </row>
    <row r="6947" spans="1:3">
      <c r="A6947" s="22">
        <v>2015</v>
      </c>
      <c r="B6947" s="3" t="s">
        <v>836</v>
      </c>
      <c r="C6947" s="3">
        <v>6.8032613299449389</v>
      </c>
    </row>
    <row r="6948" spans="1:3">
      <c r="A6948" s="22">
        <v>2015</v>
      </c>
      <c r="B6948" s="3" t="s">
        <v>837</v>
      </c>
      <c r="C6948" s="3">
        <v>4.9061158798283264</v>
      </c>
    </row>
    <row r="6949" spans="1:3">
      <c r="A6949" s="22">
        <v>2015</v>
      </c>
      <c r="B6949" s="3" t="s">
        <v>838</v>
      </c>
      <c r="C6949" s="3">
        <v>6.1682989690721648</v>
      </c>
    </row>
    <row r="6950" spans="1:3">
      <c r="A6950" s="22">
        <v>2015</v>
      </c>
      <c r="B6950" s="3" t="s">
        <v>839</v>
      </c>
      <c r="C6950" s="3">
        <v>6.1833967649857282</v>
      </c>
    </row>
    <row r="6951" spans="1:3">
      <c r="A6951" s="22">
        <v>2015</v>
      </c>
      <c r="B6951" s="3" t="s">
        <v>840</v>
      </c>
      <c r="C6951" s="3">
        <v>11.077783519255904</v>
      </c>
    </row>
    <row r="6952" spans="1:3">
      <c r="A6952" s="22">
        <v>2015</v>
      </c>
      <c r="B6952" s="3" t="s">
        <v>844</v>
      </c>
      <c r="C6952" s="3">
        <v>10.72489666136725</v>
      </c>
    </row>
    <row r="6953" spans="1:3">
      <c r="A6953" s="22">
        <v>2015</v>
      </c>
      <c r="B6953" s="3" t="s">
        <v>847</v>
      </c>
      <c r="C6953" s="3">
        <v>7.3047210300429182</v>
      </c>
    </row>
    <row r="6954" spans="1:3">
      <c r="A6954" s="22">
        <v>2015</v>
      </c>
      <c r="B6954" s="3" t="s">
        <v>848</v>
      </c>
      <c r="C6954" s="3">
        <v>8.6405340150546799</v>
      </c>
    </row>
    <row r="6955" spans="1:3">
      <c r="A6955" s="22">
        <v>2015</v>
      </c>
      <c r="B6955" s="3" t="s">
        <v>849</v>
      </c>
      <c r="C6955" s="3">
        <v>9.3216080402010046</v>
      </c>
    </row>
    <row r="6956" spans="1:3">
      <c r="A6956" s="22">
        <v>2015</v>
      </c>
      <c r="B6956" s="3" t="s">
        <v>851</v>
      </c>
      <c r="C6956" s="3">
        <v>11.015092683256238</v>
      </c>
    </row>
    <row r="6957" spans="1:3">
      <c r="A6957" s="22">
        <v>2015</v>
      </c>
      <c r="B6957" s="3" t="s">
        <v>852</v>
      </c>
      <c r="C6957" s="3">
        <v>7.169421487603306</v>
      </c>
    </row>
    <row r="6958" spans="1:3">
      <c r="A6958" s="22">
        <v>2015</v>
      </c>
      <c r="B6958" s="3" t="s">
        <v>853</v>
      </c>
      <c r="C6958" s="3">
        <v>13.065281086557682</v>
      </c>
    </row>
    <row r="6959" spans="1:3">
      <c r="A6959" s="22">
        <v>2015</v>
      </c>
      <c r="B6959" s="3" t="s">
        <v>1282</v>
      </c>
      <c r="C6959" s="3">
        <v>6.5810810810810807</v>
      </c>
    </row>
    <row r="6960" spans="1:3">
      <c r="A6960" s="22">
        <v>2015</v>
      </c>
      <c r="B6960" s="3" t="s">
        <v>855</v>
      </c>
      <c r="C6960" s="3">
        <v>10.257142857142858</v>
      </c>
    </row>
    <row r="6961" spans="1:3">
      <c r="A6961" s="22">
        <v>2015</v>
      </c>
      <c r="B6961" s="3" t="s">
        <v>1283</v>
      </c>
      <c r="C6961" s="3">
        <v>9.2146666666666661</v>
      </c>
    </row>
    <row r="6962" spans="1:3">
      <c r="A6962" s="22">
        <v>2015</v>
      </c>
      <c r="B6962" s="3" t="s">
        <v>1184</v>
      </c>
      <c r="C6962" s="3">
        <v>9.5227272727272734</v>
      </c>
    </row>
    <row r="6963" spans="1:3">
      <c r="A6963" s="22">
        <v>2015</v>
      </c>
      <c r="B6963" s="3" t="s">
        <v>857</v>
      </c>
      <c r="C6963" s="3">
        <v>6.989399293286219</v>
      </c>
    </row>
    <row r="6964" spans="1:3">
      <c r="A6964" s="22">
        <v>2015</v>
      </c>
      <c r="B6964" s="3" t="s">
        <v>858</v>
      </c>
      <c r="C6964" s="3">
        <v>9.5292561983471078</v>
      </c>
    </row>
    <row r="6965" spans="1:3">
      <c r="A6965" s="22">
        <v>2015</v>
      </c>
      <c r="B6965" s="3" t="s">
        <v>1285</v>
      </c>
      <c r="C6965" s="3">
        <v>13.034313725490197</v>
      </c>
    </row>
    <row r="6966" spans="1:3">
      <c r="A6966" s="22">
        <v>2015</v>
      </c>
      <c r="B6966" s="3" t="s">
        <v>859</v>
      </c>
      <c r="C6966" s="3">
        <v>9.7015581302437077</v>
      </c>
    </row>
    <row r="6967" spans="1:3">
      <c r="A6967" s="22">
        <v>2015</v>
      </c>
      <c r="B6967" s="3" t="s">
        <v>1161</v>
      </c>
      <c r="C6967" s="3">
        <v>9.2362204724409445</v>
      </c>
    </row>
    <row r="6968" spans="1:3">
      <c r="A6968" s="22">
        <v>2015</v>
      </c>
      <c r="B6968" s="3" t="s">
        <v>860</v>
      </c>
      <c r="C6968" s="3">
        <v>12.899257745266782</v>
      </c>
    </row>
    <row r="6969" spans="1:3">
      <c r="A6969" s="22">
        <v>2015</v>
      </c>
      <c r="B6969" s="3" t="s">
        <v>861</v>
      </c>
      <c r="C6969" s="3">
        <v>6.9316804407713501</v>
      </c>
    </row>
    <row r="6970" spans="1:3">
      <c r="A6970" s="22">
        <v>2015</v>
      </c>
      <c r="B6970" s="3" t="s">
        <v>1162</v>
      </c>
      <c r="C6970" s="3">
        <v>9.1976284584980235</v>
      </c>
    </row>
    <row r="6971" spans="1:3">
      <c r="A6971" s="22">
        <v>2015</v>
      </c>
      <c r="B6971" s="3" t="s">
        <v>862</v>
      </c>
      <c r="C6971" s="3">
        <v>8.3921380632790026</v>
      </c>
    </row>
    <row r="6972" spans="1:3">
      <c r="A6972" s="22">
        <v>2015</v>
      </c>
      <c r="B6972" s="3" t="s">
        <v>863</v>
      </c>
      <c r="C6972" s="3">
        <v>8.48714216399806</v>
      </c>
    </row>
    <row r="6973" spans="1:3">
      <c r="A6973" s="22">
        <v>2015</v>
      </c>
      <c r="B6973" s="3" t="s">
        <v>864</v>
      </c>
      <c r="C6973" s="3">
        <v>11.064225671378647</v>
      </c>
    </row>
    <row r="6974" spans="1:3">
      <c r="A6974" s="22">
        <v>2015</v>
      </c>
      <c r="B6974" s="3" t="s">
        <v>866</v>
      </c>
      <c r="C6974" s="3">
        <v>6.9461418953909888</v>
      </c>
    </row>
    <row r="6975" spans="1:3">
      <c r="A6975" s="22">
        <v>2015</v>
      </c>
      <c r="B6975" s="3" t="s">
        <v>868</v>
      </c>
      <c r="C6975" s="3">
        <v>11.940711308100086</v>
      </c>
    </row>
    <row r="6976" spans="1:3">
      <c r="A6976" s="22">
        <v>2015</v>
      </c>
      <c r="B6976" s="3" t="s">
        <v>871</v>
      </c>
      <c r="C6976" s="3">
        <v>12.201723729415946</v>
      </c>
    </row>
    <row r="6977" spans="1:3">
      <c r="A6977" s="22">
        <v>2015</v>
      </c>
      <c r="B6977" s="3" t="s">
        <v>872</v>
      </c>
      <c r="C6977" s="3">
        <v>10.898650720637841</v>
      </c>
    </row>
    <row r="6978" spans="1:3">
      <c r="A6978" s="22">
        <v>2015</v>
      </c>
      <c r="B6978" s="3" t="s">
        <v>874</v>
      </c>
      <c r="C6978" s="3">
        <v>14.989904435187453</v>
      </c>
    </row>
    <row r="6979" spans="1:3">
      <c r="A6979" s="22">
        <v>2015</v>
      </c>
      <c r="B6979" s="3" t="s">
        <v>875</v>
      </c>
      <c r="C6979" s="3">
        <v>10.608084358523726</v>
      </c>
    </row>
    <row r="6980" spans="1:3">
      <c r="A6980" s="22">
        <v>2015</v>
      </c>
      <c r="B6980" s="3" t="s">
        <v>1286</v>
      </c>
      <c r="C6980" s="3">
        <v>10.014285714285714</v>
      </c>
    </row>
    <row r="6981" spans="1:3">
      <c r="A6981" s="22">
        <v>2015</v>
      </c>
      <c r="B6981" s="3" t="s">
        <v>876</v>
      </c>
      <c r="C6981" s="3">
        <v>13.559358752166379</v>
      </c>
    </row>
    <row r="6982" spans="1:3">
      <c r="A6982" s="22">
        <v>2015</v>
      </c>
      <c r="B6982" s="3" t="s">
        <v>877</v>
      </c>
      <c r="C6982" s="3">
        <v>9.2956989247311821</v>
      </c>
    </row>
    <row r="6983" spans="1:3">
      <c r="A6983" s="22">
        <v>2015</v>
      </c>
      <c r="B6983" s="3" t="s">
        <v>878</v>
      </c>
      <c r="C6983" s="3">
        <v>9.7720773759461732</v>
      </c>
    </row>
    <row r="6984" spans="1:3">
      <c r="A6984" s="22">
        <v>2015</v>
      </c>
      <c r="B6984" s="3" t="s">
        <v>1287</v>
      </c>
      <c r="C6984" s="3">
        <v>8.1415094339622645</v>
      </c>
    </row>
    <row r="6985" spans="1:3">
      <c r="A6985" s="22">
        <v>2015</v>
      </c>
      <c r="B6985" s="3" t="s">
        <v>879</v>
      </c>
      <c r="C6985" s="3">
        <v>10.020646937370957</v>
      </c>
    </row>
    <row r="6986" spans="1:3">
      <c r="A6986" s="22">
        <v>2015</v>
      </c>
      <c r="B6986" s="3" t="s">
        <v>880</v>
      </c>
      <c r="C6986" s="3">
        <v>13.334782608695653</v>
      </c>
    </row>
    <row r="6987" spans="1:3">
      <c r="A6987" s="22">
        <v>2015</v>
      </c>
      <c r="B6987" s="3" t="s">
        <v>1080</v>
      </c>
      <c r="C6987" s="3">
        <v>8.8271604938271597</v>
      </c>
    </row>
    <row r="6988" spans="1:3">
      <c r="A6988" s="22">
        <v>2015</v>
      </c>
      <c r="B6988" s="3" t="s">
        <v>881</v>
      </c>
      <c r="C6988" s="3">
        <v>6.0039808917197455</v>
      </c>
    </row>
    <row r="6989" spans="1:3">
      <c r="A6989" s="22">
        <v>2015</v>
      </c>
      <c r="B6989" s="3" t="s">
        <v>882</v>
      </c>
      <c r="C6989" s="3">
        <v>10.69104991394148</v>
      </c>
    </row>
    <row r="6990" spans="1:3">
      <c r="A6990" s="22">
        <v>2015</v>
      </c>
      <c r="B6990" s="3" t="s">
        <v>883</v>
      </c>
      <c r="C6990" s="3">
        <v>19.842696232477667</v>
      </c>
    </row>
    <row r="6991" spans="1:3">
      <c r="A6991" s="22">
        <v>2015</v>
      </c>
      <c r="B6991" s="3" t="s">
        <v>884</v>
      </c>
      <c r="C6991" s="3">
        <v>10.244117647058824</v>
      </c>
    </row>
    <row r="6992" spans="1:3">
      <c r="A6992" s="22">
        <v>2015</v>
      </c>
      <c r="B6992" s="3" t="s">
        <v>885</v>
      </c>
      <c r="C6992" s="3">
        <v>11.8343788249694</v>
      </c>
    </row>
    <row r="6993" spans="1:3">
      <c r="A6993" s="22">
        <v>2015</v>
      </c>
      <c r="B6993" s="3" t="s">
        <v>1051</v>
      </c>
      <c r="C6993" s="3">
        <v>7.68</v>
      </c>
    </row>
    <row r="6994" spans="1:3">
      <c r="A6994" s="22">
        <v>2015</v>
      </c>
      <c r="B6994" s="3" t="s">
        <v>1288</v>
      </c>
      <c r="C6994" s="3">
        <v>7.0180722891566267</v>
      </c>
    </row>
    <row r="6995" spans="1:3">
      <c r="A6995" s="22">
        <v>2015</v>
      </c>
      <c r="B6995" s="3" t="s">
        <v>1052</v>
      </c>
      <c r="C6995" s="3">
        <v>10.210287443267775</v>
      </c>
    </row>
    <row r="6996" spans="1:3">
      <c r="A6996" s="22">
        <v>2015</v>
      </c>
      <c r="B6996" s="3" t="s">
        <v>886</v>
      </c>
      <c r="C6996" s="3">
        <v>11.576923076923077</v>
      </c>
    </row>
    <row r="6997" spans="1:3">
      <c r="A6997" s="22">
        <v>2015</v>
      </c>
      <c r="B6997" s="3" t="s">
        <v>887</v>
      </c>
      <c r="C6997" s="3">
        <v>11.85632183908046</v>
      </c>
    </row>
    <row r="6998" spans="1:3">
      <c r="A6998" s="22">
        <v>2015</v>
      </c>
      <c r="B6998" s="3" t="s">
        <v>888</v>
      </c>
      <c r="C6998" s="3">
        <v>5.9205298013245029</v>
      </c>
    </row>
    <row r="6999" spans="1:3">
      <c r="A6999" s="22">
        <v>2015</v>
      </c>
      <c r="B6999" s="3" t="s">
        <v>1289</v>
      </c>
      <c r="C6999" s="3">
        <v>6.6724565756823822</v>
      </c>
    </row>
    <row r="7000" spans="1:3">
      <c r="A7000" s="22">
        <v>2015</v>
      </c>
      <c r="B7000" s="3" t="s">
        <v>889</v>
      </c>
      <c r="C7000" s="3">
        <v>10.543336944745395</v>
      </c>
    </row>
    <row r="7001" spans="1:3">
      <c r="A7001" s="22">
        <v>2015</v>
      </c>
      <c r="B7001" s="3" t="s">
        <v>890</v>
      </c>
      <c r="C7001" s="3">
        <v>11.258859009801458</v>
      </c>
    </row>
    <row r="7002" spans="1:3">
      <c r="A7002" s="22">
        <v>2015</v>
      </c>
      <c r="B7002" s="3" t="s">
        <v>891</v>
      </c>
      <c r="C7002" s="3">
        <v>11.410220994475138</v>
      </c>
    </row>
    <row r="7003" spans="1:3">
      <c r="A7003" s="22">
        <v>2015</v>
      </c>
      <c r="B7003" s="3" t="s">
        <v>892</v>
      </c>
      <c r="C7003" s="3">
        <v>11.552106430155211</v>
      </c>
    </row>
    <row r="7004" spans="1:3">
      <c r="A7004" s="22">
        <v>2015</v>
      </c>
      <c r="B7004" s="3" t="s">
        <v>893</v>
      </c>
      <c r="C7004" s="3">
        <v>11.757522123893805</v>
      </c>
    </row>
    <row r="7005" spans="1:3">
      <c r="A7005" s="22">
        <v>2015</v>
      </c>
      <c r="B7005" s="3" t="s">
        <v>894</v>
      </c>
      <c r="C7005" s="3">
        <v>10.298828797795384</v>
      </c>
    </row>
    <row r="7006" spans="1:3">
      <c r="A7006" s="22">
        <v>2015</v>
      </c>
      <c r="B7006" s="3" t="s">
        <v>895</v>
      </c>
      <c r="C7006" s="3">
        <v>11.069908814589665</v>
      </c>
    </row>
    <row r="7007" spans="1:3">
      <c r="A7007" s="22">
        <v>2015</v>
      </c>
      <c r="B7007" s="3" t="s">
        <v>896</v>
      </c>
      <c r="C7007" s="3">
        <v>10.163732394366198</v>
      </c>
    </row>
    <row r="7008" spans="1:3">
      <c r="A7008" s="22">
        <v>2015</v>
      </c>
      <c r="B7008" s="3" t="s">
        <v>897</v>
      </c>
      <c r="C7008" s="3">
        <v>11.108176100628931</v>
      </c>
    </row>
    <row r="7009" spans="1:3">
      <c r="A7009" s="22">
        <v>2015</v>
      </c>
      <c r="B7009" s="3" t="s">
        <v>898</v>
      </c>
      <c r="C7009" s="3">
        <v>6.3676880222841223</v>
      </c>
    </row>
    <row r="7010" spans="1:3">
      <c r="A7010" s="22">
        <v>2015</v>
      </c>
      <c r="B7010" s="3" t="s">
        <v>899</v>
      </c>
      <c r="C7010" s="3">
        <v>5.8058748403575988</v>
      </c>
    </row>
    <row r="7011" spans="1:3">
      <c r="A7011" s="22">
        <v>2015</v>
      </c>
      <c r="B7011" s="3" t="s">
        <v>1082</v>
      </c>
      <c r="C7011" s="3">
        <v>10.665697674418604</v>
      </c>
    </row>
    <row r="7012" spans="1:3">
      <c r="A7012" s="22">
        <v>2015</v>
      </c>
      <c r="B7012" s="3" t="s">
        <v>900</v>
      </c>
      <c r="C7012" s="3">
        <v>10.114583333333334</v>
      </c>
    </row>
    <row r="7013" spans="1:3">
      <c r="A7013" s="22">
        <v>2015</v>
      </c>
      <c r="B7013" s="3" t="s">
        <v>901</v>
      </c>
      <c r="C7013" s="3">
        <v>7.08411214953271</v>
      </c>
    </row>
    <row r="7014" spans="1:3">
      <c r="A7014" s="22">
        <v>2015</v>
      </c>
      <c r="B7014" s="3" t="s">
        <v>1113</v>
      </c>
      <c r="C7014" s="3">
        <v>11.311516677155444</v>
      </c>
    </row>
    <row r="7015" spans="1:3">
      <c r="A7015" s="22">
        <v>2015</v>
      </c>
      <c r="B7015" s="3" t="s">
        <v>1114</v>
      </c>
      <c r="C7015" s="3">
        <v>10.941775836972344</v>
      </c>
    </row>
    <row r="7016" spans="1:3">
      <c r="A7016" s="22">
        <v>2015</v>
      </c>
      <c r="B7016" s="3" t="s">
        <v>1290</v>
      </c>
      <c r="C7016" s="3">
        <v>6.4022770398481974</v>
      </c>
    </row>
    <row r="7017" spans="1:3">
      <c r="A7017" s="22">
        <v>2015</v>
      </c>
      <c r="B7017" s="3" t="s">
        <v>1291</v>
      </c>
      <c r="C7017" s="3">
        <v>8.5470588235294116</v>
      </c>
    </row>
    <row r="7018" spans="1:3">
      <c r="A7018" s="22">
        <v>2015</v>
      </c>
      <c r="B7018" s="3" t="s">
        <v>1053</v>
      </c>
      <c r="C7018" s="3">
        <v>7.8533980582524272</v>
      </c>
    </row>
    <row r="7019" spans="1:3">
      <c r="A7019" s="22">
        <v>2015</v>
      </c>
      <c r="B7019" s="3" t="s">
        <v>1054</v>
      </c>
      <c r="C7019" s="3">
        <v>9.1775147928994087</v>
      </c>
    </row>
    <row r="7020" spans="1:3">
      <c r="A7020" s="22">
        <v>2015</v>
      </c>
      <c r="B7020" s="3" t="s">
        <v>1292</v>
      </c>
      <c r="C7020" s="3">
        <v>11.220657276995306</v>
      </c>
    </row>
    <row r="7021" spans="1:3">
      <c r="A7021" s="22">
        <v>2015</v>
      </c>
      <c r="B7021" s="3" t="s">
        <v>902</v>
      </c>
      <c r="C7021" s="3">
        <v>10.561649016641452</v>
      </c>
    </row>
    <row r="7022" spans="1:3">
      <c r="A7022" s="22">
        <v>2015</v>
      </c>
      <c r="B7022" s="3" t="s">
        <v>1293</v>
      </c>
      <c r="C7022" s="3">
        <v>9.0126984126984127</v>
      </c>
    </row>
    <row r="7023" spans="1:3">
      <c r="A7023" s="22">
        <v>2015</v>
      </c>
      <c r="B7023" s="3" t="s">
        <v>903</v>
      </c>
      <c r="C7023" s="3">
        <v>10.264353699723673</v>
      </c>
    </row>
    <row r="7024" spans="1:3">
      <c r="A7024" s="22">
        <v>2015</v>
      </c>
      <c r="B7024" s="3" t="s">
        <v>904</v>
      </c>
      <c r="C7024" s="3">
        <v>18.715120546552988</v>
      </c>
    </row>
    <row r="7025" spans="1:3">
      <c r="A7025" s="22">
        <v>2015</v>
      </c>
      <c r="B7025" s="3" t="s">
        <v>905</v>
      </c>
      <c r="C7025" s="3">
        <v>9.8618618618618612</v>
      </c>
    </row>
    <row r="7026" spans="1:3">
      <c r="A7026" s="22">
        <v>2015</v>
      </c>
      <c r="B7026" s="3" t="s">
        <v>1294</v>
      </c>
      <c r="C7026" s="3">
        <v>7.9946524064171127</v>
      </c>
    </row>
    <row r="7027" spans="1:3">
      <c r="A7027" s="22">
        <v>2015</v>
      </c>
      <c r="B7027" s="3" t="s">
        <v>906</v>
      </c>
      <c r="C7027" s="3">
        <v>10.576006573541495</v>
      </c>
    </row>
    <row r="7028" spans="1:3">
      <c r="A7028" s="22">
        <v>2015</v>
      </c>
      <c r="B7028" s="3" t="s">
        <v>907</v>
      </c>
      <c r="C7028" s="3">
        <v>10.075728155339807</v>
      </c>
    </row>
    <row r="7029" spans="1:3">
      <c r="A7029" s="22">
        <v>2015</v>
      </c>
      <c r="B7029" s="3" t="s">
        <v>908</v>
      </c>
      <c r="C7029" s="3">
        <v>10.68477223427332</v>
      </c>
    </row>
    <row r="7030" spans="1:3">
      <c r="A7030" s="22">
        <v>2015</v>
      </c>
      <c r="B7030" s="3" t="s">
        <v>2699</v>
      </c>
      <c r="C7030" s="3">
        <v>7.8703703703703702</v>
      </c>
    </row>
    <row r="7031" spans="1:3">
      <c r="A7031" s="22">
        <v>2015</v>
      </c>
      <c r="B7031" s="3" t="s">
        <v>909</v>
      </c>
      <c r="C7031" s="3">
        <v>7.4708691499522448</v>
      </c>
    </row>
    <row r="7032" spans="1:3">
      <c r="A7032" s="22">
        <v>2015</v>
      </c>
      <c r="B7032" s="3" t="s">
        <v>1055</v>
      </c>
      <c r="C7032" s="3">
        <v>8.2351421188630489</v>
      </c>
    </row>
    <row r="7033" spans="1:3">
      <c r="A7033" s="22">
        <v>2015</v>
      </c>
      <c r="B7033" s="3" t="s">
        <v>911</v>
      </c>
      <c r="C7033" s="3">
        <v>9.8494650410549891</v>
      </c>
    </row>
    <row r="7034" spans="1:3">
      <c r="A7034" s="22">
        <v>2015</v>
      </c>
      <c r="B7034" s="3" t="s">
        <v>912</v>
      </c>
      <c r="C7034" s="3">
        <v>5.7786032689450222</v>
      </c>
    </row>
    <row r="7035" spans="1:3">
      <c r="A7035" s="22">
        <v>2015</v>
      </c>
      <c r="B7035" s="3" t="s">
        <v>1083</v>
      </c>
      <c r="C7035" s="3">
        <v>10.097087378640778</v>
      </c>
    </row>
    <row r="7036" spans="1:3">
      <c r="A7036" s="22">
        <v>2015</v>
      </c>
      <c r="B7036" s="3" t="s">
        <v>914</v>
      </c>
      <c r="C7036" s="3">
        <v>18.206349206349206</v>
      </c>
    </row>
    <row r="7037" spans="1:3">
      <c r="A7037" s="22">
        <v>2015</v>
      </c>
      <c r="B7037" s="3" t="s">
        <v>915</v>
      </c>
      <c r="C7037" s="3">
        <v>16.750735294117646</v>
      </c>
    </row>
    <row r="7038" spans="1:3">
      <c r="A7038" s="22">
        <v>2015</v>
      </c>
      <c r="B7038" s="3" t="s">
        <v>916</v>
      </c>
      <c r="C7038" s="3">
        <v>13.389961389961391</v>
      </c>
    </row>
    <row r="7039" spans="1:3">
      <c r="A7039" s="22">
        <v>2015</v>
      </c>
      <c r="B7039" s="3" t="s">
        <v>917</v>
      </c>
      <c r="C7039" s="3">
        <v>14.6725768321513</v>
      </c>
    </row>
    <row r="7040" spans="1:3">
      <c r="A7040" s="22">
        <v>2015</v>
      </c>
      <c r="B7040" s="3" t="s">
        <v>918</v>
      </c>
      <c r="C7040" s="3">
        <v>14.514450867052023</v>
      </c>
    </row>
    <row r="7041" spans="1:3">
      <c r="A7041" s="22">
        <v>2015</v>
      </c>
      <c r="B7041" s="3" t="s">
        <v>919</v>
      </c>
      <c r="C7041" s="3">
        <v>12.897887323943662</v>
      </c>
    </row>
    <row r="7042" spans="1:3">
      <c r="A7042" s="22">
        <v>2015</v>
      </c>
      <c r="B7042" s="3" t="s">
        <v>920</v>
      </c>
      <c r="C7042" s="3">
        <v>19.5</v>
      </c>
    </row>
    <row r="7043" spans="1:3">
      <c r="A7043" s="22">
        <v>2015</v>
      </c>
      <c r="B7043" s="3" t="s">
        <v>921</v>
      </c>
      <c r="C7043" s="3">
        <v>24.065594583157004</v>
      </c>
    </row>
    <row r="7044" spans="1:3">
      <c r="A7044" s="22">
        <v>2015</v>
      </c>
      <c r="B7044" s="3" t="s">
        <v>1295</v>
      </c>
      <c r="C7044" s="3">
        <v>12.25</v>
      </c>
    </row>
    <row r="7045" spans="1:3">
      <c r="A7045" s="22">
        <v>2015</v>
      </c>
      <c r="B7045" s="3" t="s">
        <v>922</v>
      </c>
      <c r="C7045" s="3">
        <v>16.456992084432716</v>
      </c>
    </row>
    <row r="7046" spans="1:3">
      <c r="A7046" s="22">
        <v>2015</v>
      </c>
      <c r="B7046" s="3" t="s">
        <v>923</v>
      </c>
      <c r="C7046" s="3">
        <v>17.276895943562611</v>
      </c>
    </row>
    <row r="7047" spans="1:3">
      <c r="A7047" s="22">
        <v>2015</v>
      </c>
      <c r="B7047" s="3" t="s">
        <v>924</v>
      </c>
      <c r="C7047" s="3">
        <v>20.267955801104971</v>
      </c>
    </row>
    <row r="7048" spans="1:3">
      <c r="A7048" s="22">
        <v>2015</v>
      </c>
      <c r="B7048" s="3" t="s">
        <v>1084</v>
      </c>
      <c r="C7048" s="3">
        <v>15.257281553398059</v>
      </c>
    </row>
    <row r="7049" spans="1:3">
      <c r="A7049" s="22">
        <v>2015</v>
      </c>
      <c r="B7049" s="3" t="s">
        <v>926</v>
      </c>
      <c r="C7049" s="3">
        <v>15.062921348314607</v>
      </c>
    </row>
    <row r="7050" spans="1:3">
      <c r="A7050" s="22">
        <v>2015</v>
      </c>
      <c r="B7050" s="3" t="s">
        <v>928</v>
      </c>
      <c r="C7050" s="3">
        <v>12.274647887323944</v>
      </c>
    </row>
    <row r="7051" spans="1:3">
      <c r="A7051" s="22">
        <v>2015</v>
      </c>
      <c r="B7051" s="3" t="s">
        <v>929</v>
      </c>
      <c r="C7051" s="3">
        <v>14.918918918918919</v>
      </c>
    </row>
    <row r="7052" spans="1:3">
      <c r="A7052" s="22">
        <v>2015</v>
      </c>
      <c r="B7052" s="3" t="s">
        <v>1115</v>
      </c>
      <c r="C7052" s="3">
        <v>16.545454545454547</v>
      </c>
    </row>
    <row r="7053" spans="1:3">
      <c r="A7053" s="22">
        <v>2015</v>
      </c>
      <c r="B7053" s="3" t="s">
        <v>1296</v>
      </c>
      <c r="C7053" s="3">
        <v>9.220779220779221</v>
      </c>
    </row>
    <row r="7054" spans="1:3">
      <c r="A7054" s="22">
        <v>2015</v>
      </c>
      <c r="B7054" s="3" t="s">
        <v>930</v>
      </c>
      <c r="C7054" s="3">
        <v>13.880272108843537</v>
      </c>
    </row>
    <row r="7055" spans="1:3">
      <c r="A7055" s="22">
        <v>2015</v>
      </c>
      <c r="B7055" s="3" t="s">
        <v>931</v>
      </c>
      <c r="C7055" s="3">
        <v>14.092848180677541</v>
      </c>
    </row>
    <row r="7056" spans="1:3">
      <c r="A7056" s="22">
        <v>2015</v>
      </c>
      <c r="B7056" s="3" t="s">
        <v>1297</v>
      </c>
      <c r="C7056" s="3">
        <v>9.9834254143646408</v>
      </c>
    </row>
    <row r="7057" spans="1:3">
      <c r="A7057" s="22">
        <v>2015</v>
      </c>
      <c r="B7057" s="3" t="s">
        <v>932</v>
      </c>
      <c r="C7057" s="3">
        <v>14.773220747889022</v>
      </c>
    </row>
    <row r="7058" spans="1:3">
      <c r="A7058" s="22">
        <v>2015</v>
      </c>
      <c r="B7058" s="3" t="s">
        <v>933</v>
      </c>
      <c r="C7058" s="3">
        <v>13.983823529411765</v>
      </c>
    </row>
    <row r="7059" spans="1:3">
      <c r="A7059" s="22">
        <v>2015</v>
      </c>
      <c r="B7059" s="3" t="s">
        <v>934</v>
      </c>
      <c r="C7059" s="3">
        <v>17.860986547085201</v>
      </c>
    </row>
    <row r="7060" spans="1:3">
      <c r="A7060" s="22">
        <v>2015</v>
      </c>
      <c r="B7060" s="3" t="s">
        <v>1298</v>
      </c>
      <c r="C7060" s="3">
        <v>6.3525641025641022</v>
      </c>
    </row>
    <row r="7061" spans="1:3">
      <c r="A7061" s="22">
        <v>2015</v>
      </c>
      <c r="B7061" s="3" t="s">
        <v>1299</v>
      </c>
      <c r="C7061" s="3">
        <v>11.627539503386005</v>
      </c>
    </row>
    <row r="7062" spans="1:3">
      <c r="A7062" s="22">
        <v>2015</v>
      </c>
      <c r="B7062" s="3" t="s">
        <v>2700</v>
      </c>
      <c r="C7062" s="3">
        <v>5.7380952380952381</v>
      </c>
    </row>
    <row r="7063" spans="1:3">
      <c r="A7063" s="22">
        <v>2015</v>
      </c>
      <c r="B7063" s="3" t="s">
        <v>1300</v>
      </c>
      <c r="C7063" s="3">
        <v>7.108910891089109</v>
      </c>
    </row>
    <row r="7064" spans="1:3">
      <c r="A7064" s="22">
        <v>2015</v>
      </c>
      <c r="B7064" s="3" t="s">
        <v>1301</v>
      </c>
      <c r="C7064" s="3">
        <v>7.2474226804123711</v>
      </c>
    </row>
    <row r="7065" spans="1:3">
      <c r="A7065" s="22">
        <v>2015</v>
      </c>
      <c r="B7065" s="3" t="s">
        <v>935</v>
      </c>
      <c r="C7065" s="3">
        <v>13.576204169662114</v>
      </c>
    </row>
    <row r="7066" spans="1:3">
      <c r="A7066" s="22">
        <v>2015</v>
      </c>
      <c r="B7066" s="3" t="s">
        <v>936</v>
      </c>
      <c r="C7066" s="3">
        <v>13.658892128279883</v>
      </c>
    </row>
    <row r="7067" spans="1:3">
      <c r="A7067" s="22">
        <v>2015</v>
      </c>
      <c r="B7067" s="3" t="s">
        <v>1085</v>
      </c>
      <c r="C7067" s="3">
        <v>9.8802588996763756</v>
      </c>
    </row>
    <row r="7068" spans="1:3">
      <c r="A7068" s="22">
        <v>2015</v>
      </c>
      <c r="B7068" s="3" t="s">
        <v>937</v>
      </c>
      <c r="C7068" s="3">
        <v>5.6968838526912178</v>
      </c>
    </row>
    <row r="7069" spans="1:3">
      <c r="A7069" s="22">
        <v>2015</v>
      </c>
      <c r="B7069" s="3" t="s">
        <v>938</v>
      </c>
      <c r="C7069" s="3">
        <v>16.425177157148813</v>
      </c>
    </row>
    <row r="7070" spans="1:3">
      <c r="A7070" s="22">
        <v>2015</v>
      </c>
      <c r="B7070" s="3" t="s">
        <v>939</v>
      </c>
      <c r="C7070" s="3">
        <v>6.733905579399142</v>
      </c>
    </row>
    <row r="7071" spans="1:3">
      <c r="A7071" s="22">
        <v>2015</v>
      </c>
      <c r="B7071" s="3" t="s">
        <v>940</v>
      </c>
      <c r="C7071" s="3">
        <v>16.85140905209223</v>
      </c>
    </row>
    <row r="7072" spans="1:3">
      <c r="A7072" s="22">
        <v>2015</v>
      </c>
      <c r="B7072" s="3" t="s">
        <v>941</v>
      </c>
      <c r="C7072" s="3">
        <v>12.510680088386938</v>
      </c>
    </row>
    <row r="7073" spans="1:3">
      <c r="A7073" s="22">
        <v>2015</v>
      </c>
      <c r="B7073" s="3" t="s">
        <v>942</v>
      </c>
      <c r="C7073" s="3">
        <v>20.954478103391505</v>
      </c>
    </row>
    <row r="7074" spans="1:3">
      <c r="A7074" s="22">
        <v>2015</v>
      </c>
      <c r="B7074" s="3" t="s">
        <v>943</v>
      </c>
      <c r="C7074" s="3">
        <v>19.675373134328357</v>
      </c>
    </row>
    <row r="7075" spans="1:3">
      <c r="A7075" s="22">
        <v>2015</v>
      </c>
      <c r="B7075" s="3" t="s">
        <v>1116</v>
      </c>
      <c r="C7075" s="3">
        <v>13.26750448833034</v>
      </c>
    </row>
    <row r="7076" spans="1:3">
      <c r="A7076" s="22">
        <v>2015</v>
      </c>
      <c r="B7076" s="3" t="s">
        <v>944</v>
      </c>
      <c r="C7076" s="3">
        <v>15.374233128834355</v>
      </c>
    </row>
    <row r="7077" spans="1:3">
      <c r="A7077" s="22">
        <v>2015</v>
      </c>
      <c r="B7077" s="3" t="s">
        <v>945</v>
      </c>
      <c r="C7077" s="3">
        <v>15.257731958762887</v>
      </c>
    </row>
    <row r="7078" spans="1:3">
      <c r="A7078" s="22">
        <v>2015</v>
      </c>
      <c r="B7078" s="3" t="s">
        <v>946</v>
      </c>
      <c r="C7078" s="3">
        <v>14.336088154269973</v>
      </c>
    </row>
    <row r="7079" spans="1:3">
      <c r="A7079" s="22">
        <v>2015</v>
      </c>
      <c r="B7079" s="3" t="s">
        <v>1302</v>
      </c>
      <c r="C7079" s="3">
        <v>16.03358208955224</v>
      </c>
    </row>
    <row r="7080" spans="1:3">
      <c r="A7080" s="22">
        <v>2015</v>
      </c>
      <c r="B7080" s="3" t="s">
        <v>1117</v>
      </c>
      <c r="C7080" s="3">
        <v>16.220408163265308</v>
      </c>
    </row>
    <row r="7081" spans="1:3">
      <c r="A7081" s="22">
        <v>2015</v>
      </c>
      <c r="B7081" s="3" t="s">
        <v>1118</v>
      </c>
      <c r="C7081" s="3">
        <v>16.089260808926081</v>
      </c>
    </row>
    <row r="7082" spans="1:3">
      <c r="A7082" s="22">
        <v>2015</v>
      </c>
      <c r="B7082" s="3" t="s">
        <v>947</v>
      </c>
      <c r="C7082" s="3">
        <v>14.228096676737159</v>
      </c>
    </row>
    <row r="7083" spans="1:3">
      <c r="A7083" s="22">
        <v>2015</v>
      </c>
      <c r="B7083" s="3" t="s">
        <v>1120</v>
      </c>
      <c r="C7083" s="3">
        <v>12.32387706855792</v>
      </c>
    </row>
    <row r="7084" spans="1:3">
      <c r="A7084" s="22">
        <v>2015</v>
      </c>
      <c r="B7084" s="3" t="s">
        <v>1121</v>
      </c>
      <c r="C7084" s="3">
        <v>11.096989966555183</v>
      </c>
    </row>
    <row r="7085" spans="1:3">
      <c r="A7085" s="22">
        <v>2015</v>
      </c>
      <c r="B7085" s="3" t="s">
        <v>1086</v>
      </c>
      <c r="C7085" s="3">
        <v>8.6911764705882355</v>
      </c>
    </row>
    <row r="7086" spans="1:3">
      <c r="A7086" s="22">
        <v>2015</v>
      </c>
      <c r="B7086" s="3" t="s">
        <v>1303</v>
      </c>
      <c r="C7086" s="3">
        <v>16.26668230327196</v>
      </c>
    </row>
    <row r="7087" spans="1:3">
      <c r="A7087" s="22">
        <v>2015</v>
      </c>
      <c r="B7087" s="3" t="s">
        <v>1122</v>
      </c>
      <c r="C7087" s="3">
        <v>21.724569640062597</v>
      </c>
    </row>
    <row r="7088" spans="1:3">
      <c r="A7088" s="22">
        <v>2015</v>
      </c>
      <c r="B7088" s="3" t="s">
        <v>952</v>
      </c>
      <c r="C7088" s="3">
        <v>21.120639534883722</v>
      </c>
    </row>
    <row r="7089" spans="1:3">
      <c r="A7089" s="22">
        <v>2015</v>
      </c>
      <c r="B7089" s="3" t="s">
        <v>953</v>
      </c>
      <c r="C7089" s="3">
        <v>17.221428571428572</v>
      </c>
    </row>
    <row r="7090" spans="1:3">
      <c r="A7090" s="22">
        <v>2015</v>
      </c>
      <c r="B7090" s="3" t="s">
        <v>1304</v>
      </c>
      <c r="C7090" s="3">
        <v>17.895833333333332</v>
      </c>
    </row>
    <row r="7091" spans="1:3">
      <c r="A7091" s="22">
        <v>2015</v>
      </c>
      <c r="B7091" s="3" t="s">
        <v>954</v>
      </c>
      <c r="C7091" s="3">
        <v>15.801709401709402</v>
      </c>
    </row>
    <row r="7092" spans="1:3">
      <c r="A7092" s="22">
        <v>2015</v>
      </c>
      <c r="B7092" s="3" t="s">
        <v>1087</v>
      </c>
      <c r="C7092" s="3">
        <v>21.613392293114341</v>
      </c>
    </row>
    <row r="7093" spans="1:3">
      <c r="A7093" s="22">
        <v>2015</v>
      </c>
      <c r="B7093" s="3" t="s">
        <v>955</v>
      </c>
      <c r="C7093" s="3">
        <v>17.742618964918375</v>
      </c>
    </row>
    <row r="7094" spans="1:3">
      <c r="A7094" s="22">
        <v>2015</v>
      </c>
      <c r="B7094" s="3" t="s">
        <v>956</v>
      </c>
      <c r="C7094" s="3">
        <v>24.094017094017094</v>
      </c>
    </row>
    <row r="7095" spans="1:3">
      <c r="A7095" s="22">
        <v>2015</v>
      </c>
      <c r="B7095" s="3" t="s">
        <v>957</v>
      </c>
      <c r="C7095" s="3">
        <v>15.071050642479214</v>
      </c>
    </row>
    <row r="7096" spans="1:3">
      <c r="A7096" s="22">
        <v>2015</v>
      </c>
      <c r="B7096" s="3" t="s">
        <v>1321</v>
      </c>
      <c r="C7096" s="3">
        <v>12.165517241379311</v>
      </c>
    </row>
    <row r="7097" spans="1:3">
      <c r="A7097" s="22">
        <v>2015</v>
      </c>
      <c r="B7097" s="3" t="s">
        <v>1089</v>
      </c>
      <c r="C7097" s="3">
        <v>19.403930131004365</v>
      </c>
    </row>
    <row r="7098" spans="1:3">
      <c r="A7098" s="22">
        <v>2015</v>
      </c>
      <c r="B7098" s="3" t="s">
        <v>1090</v>
      </c>
      <c r="C7098" s="3">
        <v>13.530612244897959</v>
      </c>
    </row>
    <row r="7099" spans="1:3">
      <c r="A7099" s="22">
        <v>2015</v>
      </c>
      <c r="B7099" s="3" t="s">
        <v>1091</v>
      </c>
      <c r="C7099" s="3">
        <v>11</v>
      </c>
    </row>
    <row r="7100" spans="1:3">
      <c r="A7100" s="22">
        <v>2015</v>
      </c>
      <c r="B7100" s="3" t="s">
        <v>958</v>
      </c>
      <c r="C7100" s="3">
        <v>17.355053191489361</v>
      </c>
    </row>
    <row r="7101" spans="1:3">
      <c r="A7101" s="22">
        <v>2015</v>
      </c>
      <c r="B7101" s="3" t="s">
        <v>959</v>
      </c>
      <c r="C7101" s="3">
        <v>18.665389269866882</v>
      </c>
    </row>
    <row r="7102" spans="1:3">
      <c r="A7102" s="22">
        <v>2015</v>
      </c>
      <c r="B7102" s="3" t="s">
        <v>1092</v>
      </c>
      <c r="C7102" s="3">
        <v>16.16</v>
      </c>
    </row>
    <row r="7103" spans="1:3">
      <c r="A7103" s="22">
        <v>2015</v>
      </c>
      <c r="B7103" s="3" t="s">
        <v>1094</v>
      </c>
      <c r="C7103" s="3">
        <v>14.543778801843319</v>
      </c>
    </row>
    <row r="7104" spans="1:3">
      <c r="A7104" s="22">
        <v>2015</v>
      </c>
      <c r="B7104" s="3" t="s">
        <v>1095</v>
      </c>
      <c r="C7104" s="3">
        <v>12.399408284023668</v>
      </c>
    </row>
    <row r="7105" spans="1:3">
      <c r="A7105" s="22">
        <v>2015</v>
      </c>
      <c r="B7105" s="3" t="s">
        <v>1306</v>
      </c>
      <c r="C7105" s="3">
        <v>11.619354838709677</v>
      </c>
    </row>
    <row r="7106" spans="1:3">
      <c r="A7106" s="22">
        <v>2015</v>
      </c>
      <c r="B7106" s="3" t="s">
        <v>1056</v>
      </c>
      <c r="C7106" s="3">
        <v>13.38876889848812</v>
      </c>
    </row>
    <row r="7107" spans="1:3">
      <c r="A7107" s="22">
        <v>2015</v>
      </c>
      <c r="B7107" s="3" t="s">
        <v>960</v>
      </c>
      <c r="C7107" s="3">
        <v>17.988593155893536</v>
      </c>
    </row>
    <row r="7108" spans="1:3">
      <c r="A7108" s="22">
        <v>2015</v>
      </c>
      <c r="B7108" s="3" t="s">
        <v>961</v>
      </c>
      <c r="C7108" s="3">
        <v>14.320353982300885</v>
      </c>
    </row>
    <row r="7109" spans="1:3">
      <c r="A7109" s="22">
        <v>2015</v>
      </c>
      <c r="B7109" s="3" t="s">
        <v>962</v>
      </c>
      <c r="C7109" s="3">
        <v>24.883253588516748</v>
      </c>
    </row>
    <row r="7110" spans="1:3">
      <c r="A7110" s="22">
        <v>2015</v>
      </c>
      <c r="B7110" s="3" t="s">
        <v>2701</v>
      </c>
      <c r="C7110" s="3">
        <v>13.934010152284264</v>
      </c>
    </row>
    <row r="7111" spans="1:3">
      <c r="A7111" s="22">
        <v>2015</v>
      </c>
      <c r="B7111" s="3" t="s">
        <v>1307</v>
      </c>
      <c r="C7111" s="3">
        <v>12.518324607329843</v>
      </c>
    </row>
    <row r="7112" spans="1:3">
      <c r="A7112" s="22">
        <v>2015</v>
      </c>
      <c r="B7112" s="3" t="s">
        <v>963</v>
      </c>
      <c r="C7112" s="3">
        <v>7.5297297297297296</v>
      </c>
    </row>
    <row r="7113" spans="1:3">
      <c r="A7113" s="22">
        <v>2015</v>
      </c>
      <c r="B7113" s="3" t="s">
        <v>964</v>
      </c>
      <c r="C7113" s="3">
        <v>13.861271676300579</v>
      </c>
    </row>
    <row r="7114" spans="1:3">
      <c r="A7114" s="22">
        <v>2015</v>
      </c>
      <c r="B7114" s="3" t="s">
        <v>965</v>
      </c>
      <c r="C7114" s="3">
        <v>20.274384685505925</v>
      </c>
    </row>
    <row r="7115" spans="1:3">
      <c r="A7115" s="22">
        <v>2015</v>
      </c>
      <c r="B7115" s="3" t="s">
        <v>966</v>
      </c>
      <c r="C7115" s="3">
        <v>13.731301939058172</v>
      </c>
    </row>
    <row r="7116" spans="1:3">
      <c r="A7116" s="22">
        <v>2015</v>
      </c>
      <c r="B7116" s="3" t="s">
        <v>967</v>
      </c>
      <c r="C7116" s="3">
        <v>14.835920177383592</v>
      </c>
    </row>
    <row r="7117" spans="1:3">
      <c r="A7117" s="22">
        <v>2015</v>
      </c>
      <c r="B7117" s="3" t="s">
        <v>968</v>
      </c>
      <c r="C7117" s="3">
        <v>15.285294117647059</v>
      </c>
    </row>
    <row r="7118" spans="1:3">
      <c r="A7118" s="22">
        <v>2015</v>
      </c>
      <c r="B7118" s="3" t="s">
        <v>969</v>
      </c>
      <c r="C7118" s="3">
        <v>14.729281767955801</v>
      </c>
    </row>
    <row r="7119" spans="1:3">
      <c r="A7119" s="22">
        <v>2015</v>
      </c>
      <c r="B7119" s="3" t="s">
        <v>970</v>
      </c>
      <c r="C7119" s="3">
        <v>14.728174603174603</v>
      </c>
    </row>
    <row r="7120" spans="1:3">
      <c r="A7120" s="22">
        <v>2015</v>
      </c>
      <c r="B7120" s="3" t="s">
        <v>971</v>
      </c>
      <c r="C7120" s="3">
        <v>15.614925373134328</v>
      </c>
    </row>
    <row r="7121" spans="1:3">
      <c r="A7121" s="22">
        <v>2015</v>
      </c>
      <c r="B7121" s="3" t="s">
        <v>1057</v>
      </c>
      <c r="C7121" s="3">
        <v>5.6025641025641022</v>
      </c>
    </row>
    <row r="7122" spans="1:3">
      <c r="A7122" s="22">
        <v>2015</v>
      </c>
      <c r="B7122" s="3" t="s">
        <v>972</v>
      </c>
      <c r="C7122" s="3">
        <v>14.842105263157896</v>
      </c>
    </row>
    <row r="7123" spans="1:3">
      <c r="A7123" s="22">
        <v>2015</v>
      </c>
      <c r="B7123" s="3" t="s">
        <v>973</v>
      </c>
      <c r="C7123" s="3">
        <v>15.991620111731844</v>
      </c>
    </row>
    <row r="7124" spans="1:3">
      <c r="A7124" s="22">
        <v>2015</v>
      </c>
      <c r="B7124" s="3" t="s">
        <v>974</v>
      </c>
      <c r="C7124" s="3">
        <v>13.380952380952381</v>
      </c>
    </row>
    <row r="7125" spans="1:3">
      <c r="A7125" s="22">
        <v>2015</v>
      </c>
      <c r="B7125" s="3" t="s">
        <v>975</v>
      </c>
      <c r="C7125" s="3">
        <v>9.9649122807017552</v>
      </c>
    </row>
    <row r="7126" spans="1:3">
      <c r="A7126" s="22">
        <v>2015</v>
      </c>
      <c r="B7126" s="3" t="s">
        <v>976</v>
      </c>
      <c r="C7126" s="3">
        <v>13.256341789052069</v>
      </c>
    </row>
    <row r="7127" spans="1:3">
      <c r="A7127" s="22">
        <v>2015</v>
      </c>
      <c r="B7127" s="3" t="s">
        <v>977</v>
      </c>
      <c r="C7127" s="3">
        <v>15.314569536423841</v>
      </c>
    </row>
    <row r="7128" spans="1:3">
      <c r="A7128" s="22">
        <v>2015</v>
      </c>
      <c r="B7128" s="3" t="s">
        <v>978</v>
      </c>
      <c r="C7128" s="3">
        <v>15.015873015873016</v>
      </c>
    </row>
    <row r="7129" spans="1:3">
      <c r="A7129" s="22">
        <v>2015</v>
      </c>
      <c r="B7129" s="3" t="s">
        <v>979</v>
      </c>
      <c r="C7129" s="3">
        <v>15.021579628830384</v>
      </c>
    </row>
    <row r="7130" spans="1:3">
      <c r="A7130" s="22">
        <v>2015</v>
      </c>
      <c r="B7130" s="3" t="s">
        <v>980</v>
      </c>
      <c r="C7130" s="3">
        <v>15.121558092679651</v>
      </c>
    </row>
    <row r="7131" spans="1:3">
      <c r="A7131" s="22">
        <v>2015</v>
      </c>
      <c r="B7131" s="3" t="s">
        <v>1123</v>
      </c>
      <c r="C7131" s="3">
        <v>13.13</v>
      </c>
    </row>
    <row r="7132" spans="1:3">
      <c r="A7132" s="22">
        <v>2015</v>
      </c>
      <c r="B7132" s="3" t="s">
        <v>1058</v>
      </c>
      <c r="C7132" s="3">
        <v>12.739130434782609</v>
      </c>
    </row>
    <row r="7133" spans="1:3">
      <c r="A7133" s="22">
        <v>2015</v>
      </c>
      <c r="B7133" s="3" t="s">
        <v>982</v>
      </c>
      <c r="C7133" s="3">
        <v>13.453553967657014</v>
      </c>
    </row>
    <row r="7134" spans="1:3">
      <c r="A7134" s="22">
        <v>2015</v>
      </c>
      <c r="B7134" s="3" t="s">
        <v>1308</v>
      </c>
      <c r="C7134" s="3">
        <v>6.1033434650455929</v>
      </c>
    </row>
    <row r="7135" spans="1:3">
      <c r="A7135" s="22">
        <v>2015</v>
      </c>
      <c r="B7135" s="3" t="s">
        <v>1309</v>
      </c>
      <c r="C7135" s="3">
        <v>14.07233502538071</v>
      </c>
    </row>
    <row r="7136" spans="1:3">
      <c r="A7136" s="22">
        <v>2015</v>
      </c>
      <c r="B7136" s="3" t="s">
        <v>1310</v>
      </c>
      <c r="C7136" s="3">
        <v>7.4161849710982661</v>
      </c>
    </row>
    <row r="7137" spans="1:3">
      <c r="A7137" s="22">
        <v>2015</v>
      </c>
      <c r="B7137" s="3" t="s">
        <v>983</v>
      </c>
      <c r="C7137" s="3">
        <v>14.167213114754098</v>
      </c>
    </row>
    <row r="7138" spans="1:3">
      <c r="A7138" s="22">
        <v>2015</v>
      </c>
      <c r="B7138" s="3" t="s">
        <v>1311</v>
      </c>
      <c r="C7138" s="3">
        <v>10.659279778393351</v>
      </c>
    </row>
    <row r="7139" spans="1:3">
      <c r="A7139" s="22">
        <v>2015</v>
      </c>
      <c r="B7139" s="3" t="s">
        <v>984</v>
      </c>
      <c r="C7139" s="3">
        <v>5.1711956521739131</v>
      </c>
    </row>
    <row r="7140" spans="1:3">
      <c r="A7140" s="22">
        <v>2015</v>
      </c>
      <c r="B7140" s="3" t="s">
        <v>985</v>
      </c>
      <c r="C7140" s="3">
        <v>11.782103825136613</v>
      </c>
    </row>
    <row r="7141" spans="1:3">
      <c r="A7141" s="22">
        <v>2015</v>
      </c>
      <c r="B7141" s="3" t="s">
        <v>986</v>
      </c>
      <c r="C7141" s="3">
        <v>12.708995549904641</v>
      </c>
    </row>
    <row r="7142" spans="1:3">
      <c r="A7142" s="22">
        <v>2015</v>
      </c>
      <c r="B7142" s="3" t="s">
        <v>988</v>
      </c>
      <c r="C7142" s="3">
        <v>10.593001841620627</v>
      </c>
    </row>
    <row r="7143" spans="1:3">
      <c r="A7143" s="22">
        <v>2015</v>
      </c>
      <c r="B7143" s="3" t="s">
        <v>1097</v>
      </c>
      <c r="C7143" s="3">
        <v>12.040241448692154</v>
      </c>
    </row>
    <row r="7144" spans="1:3">
      <c r="A7144" s="22">
        <v>2015</v>
      </c>
      <c r="B7144" s="3" t="s">
        <v>991</v>
      </c>
      <c r="C7144" s="3">
        <v>10.66446826051113</v>
      </c>
    </row>
    <row r="7145" spans="1:3">
      <c r="A7145" s="22">
        <v>2015</v>
      </c>
      <c r="B7145" s="3" t="s">
        <v>2702</v>
      </c>
      <c r="C7145" s="3">
        <v>6.746031746031746</v>
      </c>
    </row>
    <row r="7146" spans="1:3">
      <c r="A7146" s="22">
        <v>2015</v>
      </c>
      <c r="B7146" s="3" t="s">
        <v>992</v>
      </c>
      <c r="C7146" s="3">
        <v>7.7237464522232733</v>
      </c>
    </row>
    <row r="7147" spans="1:3">
      <c r="A7147" s="22">
        <v>2015</v>
      </c>
      <c r="B7147" s="3" t="s">
        <v>993</v>
      </c>
      <c r="C7147" s="3">
        <v>12.340581756565943</v>
      </c>
    </row>
    <row r="7148" spans="1:3">
      <c r="A7148" s="22">
        <v>2015</v>
      </c>
      <c r="B7148" s="3" t="s">
        <v>994</v>
      </c>
      <c r="C7148" s="3">
        <v>7</v>
      </c>
    </row>
    <row r="7149" spans="1:3">
      <c r="A7149" s="22">
        <v>2015</v>
      </c>
      <c r="B7149" s="3" t="s">
        <v>995</v>
      </c>
      <c r="C7149" s="3">
        <v>12.357551487414188</v>
      </c>
    </row>
    <row r="7150" spans="1:3">
      <c r="A7150" s="22">
        <v>2015</v>
      </c>
      <c r="B7150" s="3" t="s">
        <v>996</v>
      </c>
      <c r="C7150" s="3">
        <v>16.909893992932862</v>
      </c>
    </row>
    <row r="7151" spans="1:3">
      <c r="A7151" s="22">
        <v>2015</v>
      </c>
      <c r="B7151" s="3" t="s">
        <v>1124</v>
      </c>
      <c r="C7151" s="3">
        <v>12.815286624203821</v>
      </c>
    </row>
    <row r="7152" spans="1:3">
      <c r="A7152" s="22">
        <v>2015</v>
      </c>
      <c r="B7152" s="3" t="s">
        <v>997</v>
      </c>
      <c r="C7152" s="3">
        <v>16.126182965299684</v>
      </c>
    </row>
    <row r="7153" spans="1:3">
      <c r="A7153" s="22">
        <v>2015</v>
      </c>
      <c r="B7153" s="3" t="s">
        <v>1312</v>
      </c>
      <c r="C7153" s="3">
        <v>7.3219178082191778</v>
      </c>
    </row>
    <row r="7154" spans="1:3">
      <c r="A7154" s="22">
        <v>2015</v>
      </c>
      <c r="B7154" s="3" t="s">
        <v>998</v>
      </c>
      <c r="C7154" s="3">
        <v>9.1490514905149052</v>
      </c>
    </row>
    <row r="7155" spans="1:3">
      <c r="A7155" s="22">
        <v>2015</v>
      </c>
      <c r="B7155" s="3" t="s">
        <v>999</v>
      </c>
      <c r="C7155" s="3">
        <v>12.878787878787879</v>
      </c>
    </row>
    <row r="7156" spans="1:3">
      <c r="A7156" s="22">
        <v>2015</v>
      </c>
      <c r="B7156" s="3" t="s">
        <v>1313</v>
      </c>
      <c r="C7156" s="3">
        <v>6.8542713567839195</v>
      </c>
    </row>
    <row r="7157" spans="1:3">
      <c r="A7157" s="22">
        <v>2015</v>
      </c>
      <c r="B7157" s="3" t="s">
        <v>1000</v>
      </c>
      <c r="C7157" s="3">
        <v>12.855555555555556</v>
      </c>
    </row>
    <row r="7158" spans="1:3">
      <c r="A7158" s="22">
        <v>2015</v>
      </c>
      <c r="B7158" s="3" t="s">
        <v>1001</v>
      </c>
      <c r="C7158" s="3">
        <v>17.932148626817447</v>
      </c>
    </row>
    <row r="7159" spans="1:3">
      <c r="A7159" s="22">
        <v>2015</v>
      </c>
      <c r="B7159" s="3" t="s">
        <v>1002</v>
      </c>
      <c r="C7159" s="3">
        <v>11.48407643312102</v>
      </c>
    </row>
    <row r="7160" spans="1:3">
      <c r="A7160" s="22">
        <v>2015</v>
      </c>
      <c r="B7160" s="3" t="s">
        <v>1003</v>
      </c>
      <c r="C7160" s="3">
        <v>8.6464088397790047</v>
      </c>
    </row>
    <row r="7161" spans="1:3">
      <c r="A7161" s="22">
        <v>2015</v>
      </c>
      <c r="B7161" s="3" t="s">
        <v>1004</v>
      </c>
      <c r="C7161" s="3">
        <v>17.485158311345646</v>
      </c>
    </row>
    <row r="7162" spans="1:3">
      <c r="A7162" s="22">
        <v>2015</v>
      </c>
      <c r="B7162" s="3" t="s">
        <v>1005</v>
      </c>
      <c r="C7162" s="3">
        <v>17.823104265402844</v>
      </c>
    </row>
    <row r="7163" spans="1:3">
      <c r="A7163" s="22">
        <v>2015</v>
      </c>
      <c r="B7163" s="3" t="s">
        <v>1006</v>
      </c>
      <c r="C7163" s="3">
        <v>16.222323049001815</v>
      </c>
    </row>
    <row r="7164" spans="1:3">
      <c r="A7164" s="22">
        <v>2015</v>
      </c>
      <c r="B7164" s="3" t="s">
        <v>1007</v>
      </c>
      <c r="C7164" s="3">
        <v>6.8611111111111107</v>
      </c>
    </row>
    <row r="7165" spans="1:3">
      <c r="A7165" s="22">
        <v>2015</v>
      </c>
      <c r="B7165" s="3" t="s">
        <v>1008</v>
      </c>
      <c r="C7165" s="3">
        <v>13.601769911504425</v>
      </c>
    </row>
    <row r="7166" spans="1:3">
      <c r="A7166" s="22">
        <v>2015</v>
      </c>
      <c r="B7166" s="3" t="s">
        <v>1009</v>
      </c>
      <c r="C7166" s="3">
        <v>13.088461538461539</v>
      </c>
    </row>
    <row r="7167" spans="1:3">
      <c r="A7167" s="22">
        <v>2015</v>
      </c>
      <c r="B7167" s="3" t="s">
        <v>1010</v>
      </c>
      <c r="C7167" s="3">
        <v>9.658163265306122</v>
      </c>
    </row>
    <row r="7168" spans="1:3">
      <c r="A7168" s="22">
        <v>2015</v>
      </c>
      <c r="B7168" s="3" t="s">
        <v>1011</v>
      </c>
      <c r="C7168" s="3">
        <v>17.422507788161994</v>
      </c>
    </row>
    <row r="7169" spans="1:3">
      <c r="A7169" s="22">
        <v>2015</v>
      </c>
      <c r="B7169" s="3" t="s">
        <v>1125</v>
      </c>
      <c r="C7169" s="3">
        <v>14.786516853932584</v>
      </c>
    </row>
    <row r="7170" spans="1:3">
      <c r="A7170" s="22">
        <v>2015</v>
      </c>
      <c r="B7170" s="3" t="s">
        <v>1016</v>
      </c>
      <c r="C7170" s="3">
        <v>22.838098197638285</v>
      </c>
    </row>
    <row r="7171" spans="1:3">
      <c r="A7171" s="22">
        <v>2015</v>
      </c>
      <c r="B7171" s="3" t="s">
        <v>1017</v>
      </c>
      <c r="C7171" s="3">
        <v>22.084002293577981</v>
      </c>
    </row>
    <row r="7172" spans="1:3">
      <c r="A7172" s="22">
        <v>2015</v>
      </c>
      <c r="B7172" s="3" t="s">
        <v>1316</v>
      </c>
      <c r="C7172" s="3">
        <v>17.204081632653061</v>
      </c>
    </row>
    <row r="7173" spans="1:3">
      <c r="A7173" s="22">
        <v>2015</v>
      </c>
      <c r="B7173" s="3" t="s">
        <v>1018</v>
      </c>
      <c r="C7173" s="3">
        <v>17.955239064089522</v>
      </c>
    </row>
    <row r="7174" spans="1:3">
      <c r="A7174" s="22">
        <v>2015</v>
      </c>
      <c r="B7174" s="3" t="s">
        <v>1317</v>
      </c>
      <c r="C7174" s="3">
        <v>16.106060606060606</v>
      </c>
    </row>
    <row r="7175" spans="1:3">
      <c r="A7175" s="22">
        <v>2015</v>
      </c>
      <c r="B7175" s="3" t="s">
        <v>1019</v>
      </c>
      <c r="C7175" s="3">
        <v>17.836842105263159</v>
      </c>
    </row>
    <row r="7176" spans="1:3">
      <c r="A7176" s="22">
        <v>2015</v>
      </c>
      <c r="B7176" s="3" t="s">
        <v>1020</v>
      </c>
      <c r="C7176" s="3">
        <v>17.25</v>
      </c>
    </row>
    <row r="7177" spans="1:3">
      <c r="A7177" s="22">
        <v>2015</v>
      </c>
      <c r="B7177" s="3" t="s">
        <v>1021</v>
      </c>
      <c r="C7177" s="3">
        <v>14.679916317991632</v>
      </c>
    </row>
    <row r="7178" spans="1:3">
      <c r="A7178" s="22">
        <v>2015</v>
      </c>
      <c r="B7178" s="3" t="s">
        <v>1022</v>
      </c>
      <c r="C7178" s="3">
        <v>18.835152211372773</v>
      </c>
    </row>
    <row r="7179" spans="1:3">
      <c r="A7179" s="22">
        <v>2015</v>
      </c>
      <c r="B7179" s="3" t="s">
        <v>1126</v>
      </c>
      <c r="C7179" s="3">
        <v>12.824242424242424</v>
      </c>
    </row>
    <row r="7180" spans="1:3">
      <c r="A7180" s="22">
        <v>2015</v>
      </c>
      <c r="B7180" s="3" t="s">
        <v>1023</v>
      </c>
      <c r="C7180" s="3">
        <v>12.509433962264151</v>
      </c>
    </row>
    <row r="7181" spans="1:3">
      <c r="A7181" s="22">
        <v>2015</v>
      </c>
      <c r="B7181" s="3" t="s">
        <v>1099</v>
      </c>
      <c r="C7181" s="3">
        <v>20.061452513966479</v>
      </c>
    </row>
    <row r="7182" spans="1:3">
      <c r="A7182" s="22">
        <v>2015</v>
      </c>
      <c r="B7182" s="3" t="s">
        <v>2703</v>
      </c>
      <c r="C7182" s="3">
        <v>22.470338983050848</v>
      </c>
    </row>
    <row r="7183" spans="1:3">
      <c r="A7183" s="22">
        <v>2015</v>
      </c>
      <c r="B7183" s="3" t="s">
        <v>1024</v>
      </c>
      <c r="C7183" s="3">
        <v>18.294241573033709</v>
      </c>
    </row>
    <row r="7184" spans="1:3">
      <c r="A7184" s="22">
        <v>2015</v>
      </c>
      <c r="B7184" s="3" t="s">
        <v>1025</v>
      </c>
      <c r="C7184" s="3">
        <v>18.505586592178769</v>
      </c>
    </row>
    <row r="7185" spans="1:3">
      <c r="A7185" s="22">
        <v>2015</v>
      </c>
      <c r="B7185" s="3" t="s">
        <v>1026</v>
      </c>
      <c r="C7185" s="3">
        <v>27.326722058429375</v>
      </c>
    </row>
    <row r="7186" spans="1:3">
      <c r="A7186" s="22">
        <v>2015</v>
      </c>
      <c r="B7186" s="3" t="s">
        <v>1027</v>
      </c>
      <c r="C7186" s="3">
        <v>27.918660287081341</v>
      </c>
    </row>
    <row r="7187" spans="1:3">
      <c r="A7187" s="22">
        <v>2015</v>
      </c>
      <c r="B7187" s="3" t="s">
        <v>1318</v>
      </c>
      <c r="C7187" s="3">
        <v>23.473684210526315</v>
      </c>
    </row>
    <row r="7188" spans="1:3">
      <c r="A7188" s="22">
        <v>2015</v>
      </c>
      <c r="B7188" s="3" t="s">
        <v>1319</v>
      </c>
      <c r="C7188" s="3">
        <v>18.764044943820224</v>
      </c>
    </row>
    <row r="7189" spans="1:3">
      <c r="A7189" s="22">
        <v>2015</v>
      </c>
      <c r="B7189" s="3" t="s">
        <v>1100</v>
      </c>
      <c r="C7189" s="3">
        <v>23.466666666666665</v>
      </c>
    </row>
    <row r="7190" spans="1:3">
      <c r="A7190" s="22">
        <v>2015</v>
      </c>
      <c r="B7190" s="3" t="s">
        <v>1059</v>
      </c>
      <c r="C7190" s="3">
        <v>17.075187969924812</v>
      </c>
    </row>
    <row r="7191" spans="1:3">
      <c r="A7191" s="22">
        <v>2015</v>
      </c>
      <c r="B7191" s="3" t="s">
        <v>1028</v>
      </c>
      <c r="C7191" s="3">
        <v>20.794117647058822</v>
      </c>
    </row>
    <row r="7192" spans="1:3">
      <c r="A7192" s="22">
        <v>2015</v>
      </c>
      <c r="B7192" s="3" t="s">
        <v>1029</v>
      </c>
      <c r="C7192" s="3">
        <v>25.255531763026411</v>
      </c>
    </row>
    <row r="7193" spans="1:3">
      <c r="A7193" s="22">
        <v>2015</v>
      </c>
      <c r="B7193" s="3" t="s">
        <v>1127</v>
      </c>
      <c r="C7193" s="3">
        <v>14.478723404255319</v>
      </c>
    </row>
    <row r="7194" spans="1:3">
      <c r="A7194" s="22">
        <v>2015</v>
      </c>
      <c r="B7194" s="3" t="s">
        <v>1030</v>
      </c>
      <c r="C7194" s="3">
        <v>24.335038363171357</v>
      </c>
    </row>
    <row r="7195" spans="1:3">
      <c r="A7195" s="22">
        <v>2015</v>
      </c>
      <c r="B7195" s="3" t="s">
        <v>1128</v>
      </c>
      <c r="C7195" s="3">
        <v>19.8943661971831</v>
      </c>
    </row>
  </sheetData>
  <sheetProtection algorithmName="SHA-512" hashValue="/YBsDC34bfJXCntSVPmQIm1r5VFbdqVQnCv9QxG3w07mpNyYWrCcNGMLhW6UkaF9TW7F+f3TDp91BiR31WatHQ==" saltValue="EoKyjduZRtqjwgPnOdoxUA==" spinCount="100000" sheet="1" objects="1" scenarios="1"/>
  <phoneticPr fontId="4"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indexed="47"/>
  </sheetPr>
  <dimension ref="A1:C7239"/>
  <sheetViews>
    <sheetView workbookViewId="0">
      <pane xSplit="2" ySplit="1" topLeftCell="C7204" activePane="bottomRight" state="frozenSplit"/>
      <selection pane="topRight" activeCell="E1" sqref="E1"/>
      <selection pane="bottomLeft" activeCell="A7" sqref="A7"/>
      <selection pane="bottomRight" activeCell="K7225" sqref="K7225"/>
    </sheetView>
  </sheetViews>
  <sheetFormatPr defaultColWidth="9" defaultRowHeight="13.8"/>
  <cols>
    <col min="1" max="1" width="8.69921875" style="1" bestFit="1" customWidth="1"/>
    <col min="2" max="2" width="8.19921875" style="1" bestFit="1" customWidth="1"/>
    <col min="3" max="3" width="22.59765625" style="3" bestFit="1" customWidth="1"/>
    <col min="4" max="16384" width="9" style="1"/>
  </cols>
  <sheetData>
    <row r="1" spans="1:3">
      <c r="A1" s="4" t="s">
        <v>1140</v>
      </c>
      <c r="B1" s="5" t="s">
        <v>1261</v>
      </c>
      <c r="C1" s="5" t="s">
        <v>1259</v>
      </c>
    </row>
    <row r="2" spans="1:3">
      <c r="A2" s="22">
        <v>2005</v>
      </c>
      <c r="B2" s="2" t="s">
        <v>364</v>
      </c>
      <c r="C2" s="3">
        <v>5.7324840764331206</v>
      </c>
    </row>
    <row r="3" spans="1:3">
      <c r="A3" s="22">
        <v>2005</v>
      </c>
      <c r="B3" s="2" t="s">
        <v>367</v>
      </c>
      <c r="C3" s="3">
        <v>7.5217853347502661</v>
      </c>
    </row>
    <row r="4" spans="1:3">
      <c r="A4" s="22">
        <v>2005</v>
      </c>
      <c r="B4" s="2" t="s">
        <v>368</v>
      </c>
      <c r="C4" s="3">
        <v>7.3647375504710633</v>
      </c>
    </row>
    <row r="5" spans="1:3">
      <c r="A5" s="22">
        <v>2005</v>
      </c>
      <c r="B5" s="2" t="s">
        <v>370</v>
      </c>
      <c r="C5" s="3">
        <v>10.317307692307692</v>
      </c>
    </row>
    <row r="6" spans="1:3">
      <c r="A6" s="22">
        <v>2005</v>
      </c>
      <c r="B6" s="2" t="s">
        <v>371</v>
      </c>
      <c r="C6" s="3">
        <v>5.0140915953699041</v>
      </c>
    </row>
    <row r="7" spans="1:3">
      <c r="A7" s="22">
        <v>2005</v>
      </c>
      <c r="B7" s="2" t="s">
        <v>373</v>
      </c>
      <c r="C7" s="3">
        <v>6.5018050541516246</v>
      </c>
    </row>
    <row r="8" spans="1:3">
      <c r="A8" s="22">
        <v>2005</v>
      </c>
      <c r="B8" s="2" t="s">
        <v>374</v>
      </c>
      <c r="C8" s="3">
        <v>7.0608108108108105</v>
      </c>
    </row>
    <row r="9" spans="1:3">
      <c r="A9" s="22">
        <v>2005</v>
      </c>
      <c r="B9" s="2" t="s">
        <v>375</v>
      </c>
      <c r="C9" s="3">
        <v>5.5850144092219018</v>
      </c>
    </row>
    <row r="10" spans="1:3">
      <c r="A10" s="22">
        <v>2005</v>
      </c>
      <c r="B10" s="2" t="s">
        <v>376</v>
      </c>
      <c r="C10" s="3">
        <v>4.1703296703296706</v>
      </c>
    </row>
    <row r="11" spans="1:3">
      <c r="A11" s="22">
        <v>2005</v>
      </c>
      <c r="B11" s="2" t="s">
        <v>377</v>
      </c>
      <c r="C11" s="3">
        <v>6.8666666666666663</v>
      </c>
    </row>
    <row r="12" spans="1:3">
      <c r="A12" s="22">
        <v>2005</v>
      </c>
      <c r="B12" s="2" t="s">
        <v>379</v>
      </c>
      <c r="C12" s="3">
        <v>8.2839665164198326</v>
      </c>
    </row>
    <row r="13" spans="1:3">
      <c r="A13" s="22">
        <v>2005</v>
      </c>
      <c r="B13" s="2" t="s">
        <v>380</v>
      </c>
      <c r="C13" s="3">
        <v>4.875</v>
      </c>
    </row>
    <row r="14" spans="1:3">
      <c r="A14" s="22">
        <v>2005</v>
      </c>
      <c r="B14" s="2" t="s">
        <v>381</v>
      </c>
      <c r="C14" s="3">
        <v>7.8303571428571432</v>
      </c>
    </row>
    <row r="15" spans="1:3">
      <c r="A15" s="22">
        <v>2005</v>
      </c>
      <c r="B15" s="2" t="s">
        <v>383</v>
      </c>
      <c r="C15" s="3">
        <v>3.899662731871838</v>
      </c>
    </row>
    <row r="16" spans="1:3">
      <c r="A16" s="22">
        <v>2005</v>
      </c>
      <c r="B16" s="2" t="s">
        <v>384</v>
      </c>
      <c r="C16" s="3">
        <v>4.1797606659729452</v>
      </c>
    </row>
    <row r="17" spans="1:3">
      <c r="A17" s="22">
        <v>2005</v>
      </c>
      <c r="B17" s="2" t="s">
        <v>385</v>
      </c>
      <c r="C17" s="3">
        <v>4.47047619047619</v>
      </c>
    </row>
    <row r="18" spans="1:3">
      <c r="A18" s="22">
        <v>2005</v>
      </c>
      <c r="B18" s="2" t="s">
        <v>388</v>
      </c>
      <c r="C18" s="3">
        <v>5.725806451612903</v>
      </c>
    </row>
    <row r="19" spans="1:3">
      <c r="A19" s="22">
        <v>2005</v>
      </c>
      <c r="B19" s="2" t="s">
        <v>390</v>
      </c>
      <c r="C19" s="3">
        <v>5.7757915503801369</v>
      </c>
    </row>
    <row r="20" spans="1:3">
      <c r="A20" s="22">
        <v>2005</v>
      </c>
      <c r="B20" s="2" t="s">
        <v>391</v>
      </c>
      <c r="C20" s="3">
        <v>3.6427184466019416</v>
      </c>
    </row>
    <row r="21" spans="1:3">
      <c r="A21" s="22">
        <v>2005</v>
      </c>
      <c r="B21" s="2" t="s">
        <v>392</v>
      </c>
      <c r="C21" s="3">
        <v>5.6610169491525424</v>
      </c>
    </row>
    <row r="22" spans="1:3">
      <c r="A22" s="22">
        <v>2005</v>
      </c>
      <c r="B22" s="2" t="s">
        <v>393</v>
      </c>
      <c r="C22" s="3">
        <v>4.5614035087719298</v>
      </c>
    </row>
    <row r="23" spans="1:3">
      <c r="A23" s="22">
        <v>2005</v>
      </c>
      <c r="B23" s="2" t="s">
        <v>395</v>
      </c>
      <c r="C23" s="3">
        <v>6.3693333333333335</v>
      </c>
    </row>
    <row r="24" spans="1:3">
      <c r="A24" s="22">
        <v>2005</v>
      </c>
      <c r="B24" s="2" t="s">
        <v>396</v>
      </c>
      <c r="C24" s="3">
        <v>3.7687604890913451</v>
      </c>
    </row>
    <row r="25" spans="1:3">
      <c r="A25" s="22">
        <v>2005</v>
      </c>
      <c r="B25" s="2" t="s">
        <v>397</v>
      </c>
      <c r="C25" s="3">
        <v>5.5760286225402504</v>
      </c>
    </row>
    <row r="26" spans="1:3">
      <c r="A26" s="22">
        <v>2005</v>
      </c>
      <c r="B26" s="2" t="s">
        <v>398</v>
      </c>
      <c r="C26" s="3">
        <v>6.7887301509507942</v>
      </c>
    </row>
    <row r="27" spans="1:3">
      <c r="A27" s="22">
        <v>2005</v>
      </c>
      <c r="B27" s="2" t="s">
        <v>399</v>
      </c>
      <c r="C27" s="3">
        <v>4.6352180936995158</v>
      </c>
    </row>
    <row r="28" spans="1:3">
      <c r="A28" s="22">
        <v>2005</v>
      </c>
      <c r="B28" s="2" t="s">
        <v>400</v>
      </c>
      <c r="C28" s="3">
        <v>4.3034442074692558</v>
      </c>
    </row>
    <row r="29" spans="1:3">
      <c r="A29" s="22">
        <v>2005</v>
      </c>
      <c r="B29" s="2" t="s">
        <v>1141</v>
      </c>
      <c r="C29" s="3">
        <v>4.4612359550561802</v>
      </c>
    </row>
    <row r="30" spans="1:3">
      <c r="A30" s="22">
        <v>2005</v>
      </c>
      <c r="B30" s="2" t="s">
        <v>401</v>
      </c>
      <c r="C30" s="3">
        <v>5.0463080335921404</v>
      </c>
    </row>
    <row r="31" spans="1:3">
      <c r="A31" s="22">
        <v>2005</v>
      </c>
      <c r="B31" s="2" t="s">
        <v>402</v>
      </c>
      <c r="C31" s="3">
        <v>4.3490740740740739</v>
      </c>
    </row>
    <row r="32" spans="1:3">
      <c r="A32" s="22">
        <v>2005</v>
      </c>
      <c r="B32" s="2" t="s">
        <v>403</v>
      </c>
      <c r="C32" s="3">
        <v>5.2431458313849344</v>
      </c>
    </row>
    <row r="33" spans="1:3">
      <c r="A33" s="22">
        <v>2005</v>
      </c>
      <c r="B33" s="2" t="s">
        <v>404</v>
      </c>
      <c r="C33" s="3">
        <v>3.6126443418013858</v>
      </c>
    </row>
    <row r="34" spans="1:3">
      <c r="A34" s="22">
        <v>2005</v>
      </c>
      <c r="B34" s="2" t="s">
        <v>405</v>
      </c>
      <c r="C34" s="3">
        <v>5.6606236403190717</v>
      </c>
    </row>
    <row r="35" spans="1:3">
      <c r="A35" s="22">
        <v>2005</v>
      </c>
      <c r="B35" s="2" t="s">
        <v>407</v>
      </c>
      <c r="C35" s="3">
        <v>5.1093740782254731</v>
      </c>
    </row>
    <row r="36" spans="1:3">
      <c r="A36" s="22">
        <v>2005</v>
      </c>
      <c r="B36" s="2" t="s">
        <v>408</v>
      </c>
      <c r="C36" s="3">
        <v>4.1878490536766986</v>
      </c>
    </row>
    <row r="37" spans="1:3">
      <c r="A37" s="22">
        <v>2005</v>
      </c>
      <c r="B37" s="2" t="s">
        <v>409</v>
      </c>
      <c r="C37" s="3">
        <v>4.334688817257625</v>
      </c>
    </row>
    <row r="38" spans="1:3">
      <c r="A38" s="22">
        <v>2005</v>
      </c>
      <c r="B38" s="2" t="s">
        <v>410</v>
      </c>
      <c r="C38" s="3">
        <v>3.3615113201999414</v>
      </c>
    </row>
    <row r="39" spans="1:3">
      <c r="A39" s="22">
        <v>2005</v>
      </c>
      <c r="B39" s="2" t="s">
        <v>411</v>
      </c>
      <c r="C39" s="3">
        <v>5.5137931034482754</v>
      </c>
    </row>
    <row r="40" spans="1:3">
      <c r="A40" s="22">
        <v>2005</v>
      </c>
      <c r="B40" s="2" t="s">
        <v>413</v>
      </c>
      <c r="C40" s="3">
        <v>4.0612200435729848</v>
      </c>
    </row>
    <row r="41" spans="1:3">
      <c r="A41" s="22">
        <v>2005</v>
      </c>
      <c r="B41" s="2" t="s">
        <v>415</v>
      </c>
      <c r="C41" s="3">
        <v>5.0890083632019119</v>
      </c>
    </row>
    <row r="42" spans="1:3">
      <c r="A42" s="22">
        <v>2005</v>
      </c>
      <c r="B42" s="2" t="s">
        <v>416</v>
      </c>
      <c r="C42" s="3">
        <v>5.4110738255033555</v>
      </c>
    </row>
    <row r="43" spans="1:3">
      <c r="A43" s="22">
        <v>2005</v>
      </c>
      <c r="B43" s="2" t="s">
        <v>417</v>
      </c>
      <c r="C43" s="3">
        <v>2.5448369565217392</v>
      </c>
    </row>
    <row r="44" spans="1:3">
      <c r="A44" s="22">
        <v>2005</v>
      </c>
      <c r="B44" s="2" t="s">
        <v>419</v>
      </c>
      <c r="C44" s="3">
        <v>4.6033755274261603</v>
      </c>
    </row>
    <row r="45" spans="1:3">
      <c r="A45" s="22">
        <v>2005</v>
      </c>
      <c r="B45" s="2" t="s">
        <v>421</v>
      </c>
      <c r="C45" s="3">
        <v>3.6375641966250916</v>
      </c>
    </row>
    <row r="46" spans="1:3">
      <c r="A46" s="22">
        <v>2005</v>
      </c>
      <c r="B46" s="2" t="s">
        <v>423</v>
      </c>
      <c r="C46" s="3">
        <v>4.0208101003664174</v>
      </c>
    </row>
    <row r="47" spans="1:3">
      <c r="A47" s="22">
        <v>2005</v>
      </c>
      <c r="B47" s="2" t="s">
        <v>424</v>
      </c>
      <c r="C47" s="3">
        <v>3.3846153846153846</v>
      </c>
    </row>
    <row r="48" spans="1:3">
      <c r="A48" s="22">
        <v>2005</v>
      </c>
      <c r="B48" s="2" t="s">
        <v>425</v>
      </c>
      <c r="C48" s="3">
        <v>4.3746006389776362</v>
      </c>
    </row>
    <row r="49" spans="1:3">
      <c r="A49" s="22">
        <v>2005</v>
      </c>
      <c r="B49" s="2" t="s">
        <v>426</v>
      </c>
      <c r="C49" s="3">
        <v>2.8505942275042444</v>
      </c>
    </row>
    <row r="50" spans="1:3">
      <c r="A50" s="22">
        <v>2005</v>
      </c>
      <c r="B50" s="2" t="s">
        <v>1142</v>
      </c>
      <c r="C50" s="3">
        <v>3.6643478260869564</v>
      </c>
    </row>
    <row r="51" spans="1:3">
      <c r="A51" s="22">
        <v>2005</v>
      </c>
      <c r="B51" s="2" t="s">
        <v>427</v>
      </c>
      <c r="C51" s="3">
        <v>4.8991228070175437</v>
      </c>
    </row>
    <row r="52" spans="1:3">
      <c r="A52" s="22">
        <v>2005</v>
      </c>
      <c r="B52" s="2" t="s">
        <v>428</v>
      </c>
      <c r="C52" s="3">
        <v>3.585139318885449</v>
      </c>
    </row>
    <row r="53" spans="1:3">
      <c r="A53" s="22">
        <v>2005</v>
      </c>
      <c r="B53" s="2" t="s">
        <v>429</v>
      </c>
      <c r="C53" s="3">
        <v>2.8111888111888113</v>
      </c>
    </row>
    <row r="54" spans="1:3">
      <c r="A54" s="22">
        <v>2005</v>
      </c>
      <c r="B54" s="2" t="s">
        <v>430</v>
      </c>
      <c r="C54" s="3">
        <v>3.8726790450928381</v>
      </c>
    </row>
    <row r="55" spans="1:3">
      <c r="A55" s="22">
        <v>2005</v>
      </c>
      <c r="B55" s="2" t="s">
        <v>431</v>
      </c>
      <c r="C55" s="3">
        <v>2.5770823745973308</v>
      </c>
    </row>
    <row r="56" spans="1:3">
      <c r="A56" s="22">
        <v>2005</v>
      </c>
      <c r="B56" s="2" t="s">
        <v>1143</v>
      </c>
      <c r="C56" s="3">
        <v>3.6496212121212119</v>
      </c>
    </row>
    <row r="57" spans="1:3">
      <c r="A57" s="22">
        <v>2005</v>
      </c>
      <c r="B57" s="2" t="s">
        <v>432</v>
      </c>
      <c r="C57" s="3">
        <v>3.0312761798380339</v>
      </c>
    </row>
    <row r="58" spans="1:3">
      <c r="A58" s="22">
        <v>2005</v>
      </c>
      <c r="B58" s="2" t="s">
        <v>433</v>
      </c>
      <c r="C58" s="3">
        <v>3.3151397011046133</v>
      </c>
    </row>
    <row r="59" spans="1:3">
      <c r="A59" s="22">
        <v>2005</v>
      </c>
      <c r="B59" s="2" t="s">
        <v>434</v>
      </c>
      <c r="C59" s="3">
        <v>2.8460955269143291</v>
      </c>
    </row>
    <row r="60" spans="1:3">
      <c r="A60" s="22">
        <v>2005</v>
      </c>
      <c r="B60" s="2" t="s">
        <v>435</v>
      </c>
      <c r="C60" s="3">
        <v>3.583920187793427</v>
      </c>
    </row>
    <row r="61" spans="1:3">
      <c r="A61" s="22">
        <v>2005</v>
      </c>
      <c r="B61" s="2" t="s">
        <v>436</v>
      </c>
      <c r="C61" s="3">
        <v>3.9709543568464731</v>
      </c>
    </row>
    <row r="62" spans="1:3">
      <c r="A62" s="22">
        <v>2005</v>
      </c>
      <c r="B62" s="2" t="s">
        <v>437</v>
      </c>
      <c r="C62" s="3">
        <v>4.2733680467360937</v>
      </c>
    </row>
    <row r="63" spans="1:3">
      <c r="A63" s="22">
        <v>2005</v>
      </c>
      <c r="B63" s="2" t="s">
        <v>438</v>
      </c>
      <c r="C63" s="3">
        <v>2.9400544959128063</v>
      </c>
    </row>
    <row r="64" spans="1:3">
      <c r="A64" s="22">
        <v>2005</v>
      </c>
      <c r="B64" s="2" t="s">
        <v>440</v>
      </c>
      <c r="C64" s="3">
        <v>5.5123959166392247</v>
      </c>
    </row>
    <row r="65" spans="1:3">
      <c r="A65" s="22">
        <v>2005</v>
      </c>
      <c r="B65" s="2" t="s">
        <v>441</v>
      </c>
      <c r="C65" s="3">
        <v>6.7866621658684778</v>
      </c>
    </row>
    <row r="66" spans="1:3">
      <c r="A66" s="22">
        <v>2005</v>
      </c>
      <c r="B66" s="2" t="s">
        <v>443</v>
      </c>
      <c r="C66" s="3">
        <v>5.8257425742574256</v>
      </c>
    </row>
    <row r="67" spans="1:3">
      <c r="A67" s="22">
        <v>2005</v>
      </c>
      <c r="B67" s="2" t="s">
        <v>444</v>
      </c>
      <c r="C67" s="3">
        <v>4.4755386126032457</v>
      </c>
    </row>
    <row r="68" spans="1:3">
      <c r="A68" s="22">
        <v>2005</v>
      </c>
      <c r="B68" s="2" t="s">
        <v>445</v>
      </c>
      <c r="C68" s="3">
        <v>4.3146761133603242</v>
      </c>
    </row>
    <row r="69" spans="1:3">
      <c r="A69" s="22">
        <v>2005</v>
      </c>
      <c r="B69" s="2" t="s">
        <v>446</v>
      </c>
      <c r="C69" s="3">
        <v>4.7940101971175073</v>
      </c>
    </row>
    <row r="70" spans="1:3">
      <c r="A70" s="22">
        <v>2005</v>
      </c>
      <c r="B70" s="2" t="s">
        <v>447</v>
      </c>
      <c r="C70" s="3">
        <v>5.5</v>
      </c>
    </row>
    <row r="71" spans="1:3">
      <c r="A71" s="22">
        <v>2005</v>
      </c>
      <c r="B71" s="2" t="s">
        <v>448</v>
      </c>
      <c r="C71" s="3">
        <v>4.2624970386164414</v>
      </c>
    </row>
    <row r="72" spans="1:3">
      <c r="A72" s="22">
        <v>2005</v>
      </c>
      <c r="B72" s="2" t="s">
        <v>450</v>
      </c>
      <c r="C72" s="3">
        <v>5.8752136752136757</v>
      </c>
    </row>
    <row r="73" spans="1:3">
      <c r="A73" s="22">
        <v>2005</v>
      </c>
      <c r="B73" s="2" t="s">
        <v>452</v>
      </c>
      <c r="C73" s="3">
        <v>7.1854149904066347</v>
      </c>
    </row>
    <row r="74" spans="1:3">
      <c r="A74" s="22">
        <v>2005</v>
      </c>
      <c r="B74" s="2" t="s">
        <v>453</v>
      </c>
      <c r="C74" s="3">
        <v>3.0477791361043196</v>
      </c>
    </row>
    <row r="75" spans="1:3">
      <c r="A75" s="22">
        <v>2005</v>
      </c>
      <c r="B75" s="2" t="s">
        <v>455</v>
      </c>
      <c r="C75" s="3">
        <v>9.7154811405910113</v>
      </c>
    </row>
    <row r="76" spans="1:3">
      <c r="A76" s="22">
        <v>2005</v>
      </c>
      <c r="B76" s="2" t="s">
        <v>457</v>
      </c>
      <c r="C76" s="3">
        <v>4.7541899441340778</v>
      </c>
    </row>
    <row r="77" spans="1:3">
      <c r="A77" s="22">
        <v>2005</v>
      </c>
      <c r="B77" s="2" t="s">
        <v>458</v>
      </c>
      <c r="C77" s="3">
        <v>4.3319549735814382</v>
      </c>
    </row>
    <row r="78" spans="1:3">
      <c r="A78" s="22">
        <v>2005</v>
      </c>
      <c r="B78" s="2" t="s">
        <v>460</v>
      </c>
      <c r="C78" s="3">
        <v>4.5260885210507373</v>
      </c>
    </row>
    <row r="79" spans="1:3">
      <c r="A79" s="22">
        <v>2005</v>
      </c>
      <c r="B79" s="2" t="s">
        <v>461</v>
      </c>
      <c r="C79" s="3">
        <v>4.3273087775489971</v>
      </c>
    </row>
    <row r="80" spans="1:3">
      <c r="A80" s="22">
        <v>2005</v>
      </c>
      <c r="B80" s="2" t="s">
        <v>463</v>
      </c>
      <c r="C80" s="3">
        <v>4.3739612188365653</v>
      </c>
    </row>
    <row r="81" spans="1:3">
      <c r="A81" s="22">
        <v>2005</v>
      </c>
      <c r="B81" s="2" t="s">
        <v>464</v>
      </c>
      <c r="C81" s="3">
        <v>4.2678151918559122</v>
      </c>
    </row>
    <row r="82" spans="1:3">
      <c r="A82" s="22">
        <v>2005</v>
      </c>
      <c r="B82" s="2" t="s">
        <v>465</v>
      </c>
      <c r="C82" s="3">
        <v>3.781929990539262</v>
      </c>
    </row>
    <row r="83" spans="1:3">
      <c r="A83" s="22">
        <v>2005</v>
      </c>
      <c r="B83" s="2" t="s">
        <v>466</v>
      </c>
      <c r="C83" s="3">
        <v>4.320694019618184</v>
      </c>
    </row>
    <row r="84" spans="1:3">
      <c r="A84" s="22">
        <v>2005</v>
      </c>
      <c r="B84" s="2" t="s">
        <v>467</v>
      </c>
      <c r="C84" s="3">
        <v>4.9818276027980311</v>
      </c>
    </row>
    <row r="85" spans="1:3">
      <c r="A85" s="22">
        <v>2005</v>
      </c>
      <c r="B85" s="2" t="s">
        <v>468</v>
      </c>
      <c r="C85" s="3">
        <v>7.5565217391304351</v>
      </c>
    </row>
    <row r="86" spans="1:3">
      <c r="A86" s="22">
        <v>2005</v>
      </c>
      <c r="B86" s="2" t="s">
        <v>470</v>
      </c>
      <c r="C86" s="3">
        <v>5.9431818181818183</v>
      </c>
    </row>
    <row r="87" spans="1:3">
      <c r="A87" s="22">
        <v>2005</v>
      </c>
      <c r="B87" s="2" t="s">
        <v>471</v>
      </c>
      <c r="C87" s="3">
        <v>5.6757603545774113</v>
      </c>
    </row>
    <row r="88" spans="1:3">
      <c r="A88" s="22">
        <v>2005</v>
      </c>
      <c r="B88" s="2" t="s">
        <v>472</v>
      </c>
      <c r="C88" s="3">
        <v>3.9278350515463916</v>
      </c>
    </row>
    <row r="89" spans="1:3">
      <c r="A89" s="22">
        <v>2005</v>
      </c>
      <c r="B89" s="2" t="s">
        <v>475</v>
      </c>
      <c r="C89" s="3">
        <v>9.1230574668295716</v>
      </c>
    </row>
    <row r="90" spans="1:3">
      <c r="A90" s="22">
        <v>2005</v>
      </c>
      <c r="B90" s="2" t="s">
        <v>476</v>
      </c>
      <c r="C90" s="3">
        <v>4.0356083086053411</v>
      </c>
    </row>
    <row r="91" spans="1:3">
      <c r="A91" s="22">
        <v>2005</v>
      </c>
      <c r="B91" s="2" t="s">
        <v>477</v>
      </c>
      <c r="C91" s="3">
        <v>6.3937947494033409</v>
      </c>
    </row>
    <row r="92" spans="1:3">
      <c r="A92" s="22">
        <v>2005</v>
      </c>
      <c r="B92" s="2" t="s">
        <v>478</v>
      </c>
      <c r="C92" s="3">
        <v>4.6343612334801758</v>
      </c>
    </row>
    <row r="93" spans="1:3">
      <c r="A93" s="22">
        <v>2005</v>
      </c>
      <c r="B93" s="2" t="s">
        <v>479</v>
      </c>
      <c r="C93" s="3">
        <v>4.5381870092790866</v>
      </c>
    </row>
    <row r="94" spans="1:3">
      <c r="A94" s="22">
        <v>2005</v>
      </c>
      <c r="B94" s="2" t="s">
        <v>480</v>
      </c>
      <c r="C94" s="3">
        <v>4.5366492146596862</v>
      </c>
    </row>
    <row r="95" spans="1:3">
      <c r="A95" s="22">
        <v>2005</v>
      </c>
      <c r="B95" s="2" t="s">
        <v>483</v>
      </c>
      <c r="C95" s="3">
        <v>6.6731473408892761</v>
      </c>
    </row>
    <row r="96" spans="1:3">
      <c r="A96" s="22">
        <v>2005</v>
      </c>
      <c r="B96" s="2" t="s">
        <v>484</v>
      </c>
      <c r="C96" s="3">
        <v>4.5380281690140842</v>
      </c>
    </row>
    <row r="97" spans="1:3">
      <c r="A97" s="22">
        <v>2005</v>
      </c>
      <c r="B97" s="2" t="s">
        <v>486</v>
      </c>
      <c r="C97" s="3">
        <v>5.0672333848531688</v>
      </c>
    </row>
    <row r="98" spans="1:3">
      <c r="A98" s="22">
        <v>2005</v>
      </c>
      <c r="B98" s="2" t="s">
        <v>489</v>
      </c>
      <c r="C98" s="3">
        <v>3.3526771401090092</v>
      </c>
    </row>
    <row r="99" spans="1:3">
      <c r="A99" s="22">
        <v>2005</v>
      </c>
      <c r="B99" s="2" t="s">
        <v>490</v>
      </c>
      <c r="C99" s="3">
        <v>3.3539317616049202</v>
      </c>
    </row>
    <row r="100" spans="1:3">
      <c r="A100" s="22">
        <v>2005</v>
      </c>
      <c r="B100" s="2" t="s">
        <v>491</v>
      </c>
      <c r="C100" s="3">
        <v>5.6212766460832331</v>
      </c>
    </row>
    <row r="101" spans="1:3">
      <c r="A101" s="22">
        <v>2005</v>
      </c>
      <c r="B101" s="2" t="s">
        <v>493</v>
      </c>
      <c r="C101" s="3">
        <v>3.7922047428973937</v>
      </c>
    </row>
    <row r="102" spans="1:3">
      <c r="A102" s="22">
        <v>2005</v>
      </c>
      <c r="B102" s="2" t="s">
        <v>494</v>
      </c>
      <c r="C102" s="3">
        <v>4.3370974487662064</v>
      </c>
    </row>
    <row r="103" spans="1:3">
      <c r="A103" s="22">
        <v>2005</v>
      </c>
      <c r="B103" s="2" t="s">
        <v>495</v>
      </c>
      <c r="C103" s="3">
        <v>2.403830590774211</v>
      </c>
    </row>
    <row r="104" spans="1:3">
      <c r="A104" s="22">
        <v>2005</v>
      </c>
      <c r="B104" s="2" t="s">
        <v>497</v>
      </c>
      <c r="C104" s="3">
        <v>3.1183628318584069</v>
      </c>
    </row>
    <row r="105" spans="1:3">
      <c r="A105" s="22">
        <v>2005</v>
      </c>
      <c r="B105" s="2" t="s">
        <v>500</v>
      </c>
      <c r="C105" s="3">
        <v>2.7648305084745761</v>
      </c>
    </row>
    <row r="106" spans="1:3">
      <c r="A106" s="22">
        <v>2005</v>
      </c>
      <c r="B106" s="2" t="s">
        <v>501</v>
      </c>
      <c r="C106" s="3">
        <v>3.2257947540190983</v>
      </c>
    </row>
    <row r="107" spans="1:3">
      <c r="A107" s="22">
        <v>2005</v>
      </c>
      <c r="B107" s="2" t="s">
        <v>504</v>
      </c>
      <c r="C107" s="3">
        <v>3.0129020194465221</v>
      </c>
    </row>
    <row r="108" spans="1:3">
      <c r="A108" s="22">
        <v>2005</v>
      </c>
      <c r="B108" s="2" t="s">
        <v>505</v>
      </c>
      <c r="C108" s="3">
        <v>3.0725146198830409</v>
      </c>
    </row>
    <row r="109" spans="1:3">
      <c r="A109" s="22">
        <v>2005</v>
      </c>
      <c r="B109" s="2" t="s">
        <v>506</v>
      </c>
      <c r="C109" s="3">
        <v>3.2638297872340427</v>
      </c>
    </row>
    <row r="110" spans="1:3">
      <c r="A110" s="22">
        <v>2005</v>
      </c>
      <c r="B110" s="2" t="s">
        <v>509</v>
      </c>
      <c r="C110" s="3">
        <v>4.290603310197544</v>
      </c>
    </row>
    <row r="111" spans="1:3">
      <c r="A111" s="22">
        <v>2005</v>
      </c>
      <c r="B111" s="2" t="s">
        <v>510</v>
      </c>
      <c r="C111" s="3">
        <v>3.4603629417382997</v>
      </c>
    </row>
    <row r="112" spans="1:3">
      <c r="A112" s="22">
        <v>2005</v>
      </c>
      <c r="B112" s="2" t="s">
        <v>514</v>
      </c>
      <c r="C112" s="3">
        <v>2.2973395931142409</v>
      </c>
    </row>
    <row r="113" spans="1:3">
      <c r="A113" s="22">
        <v>2005</v>
      </c>
      <c r="B113" s="2" t="s">
        <v>515</v>
      </c>
      <c r="C113" s="3">
        <v>3.2089041095890409</v>
      </c>
    </row>
    <row r="114" spans="1:3">
      <c r="A114" s="22">
        <v>2005</v>
      </c>
      <c r="B114" s="2" t="s">
        <v>518</v>
      </c>
      <c r="C114" s="3">
        <v>2.4075247524752474</v>
      </c>
    </row>
    <row r="115" spans="1:3">
      <c r="A115" s="22">
        <v>2005</v>
      </c>
      <c r="B115" s="2" t="s">
        <v>529</v>
      </c>
      <c r="C115" s="3">
        <v>2.9206730769230771</v>
      </c>
    </row>
    <row r="116" spans="1:3">
      <c r="A116" s="22">
        <v>2005</v>
      </c>
      <c r="B116" s="2" t="s">
        <v>539</v>
      </c>
      <c r="C116" s="3">
        <v>2.8726615646258504</v>
      </c>
    </row>
    <row r="117" spans="1:3">
      <c r="A117" s="22">
        <v>2005</v>
      </c>
      <c r="B117" s="2" t="s">
        <v>540</v>
      </c>
      <c r="C117" s="3">
        <v>3.6442307692307692</v>
      </c>
    </row>
    <row r="118" spans="1:3">
      <c r="A118" s="22">
        <v>2005</v>
      </c>
      <c r="B118" s="2" t="s">
        <v>541</v>
      </c>
      <c r="C118" s="3">
        <v>2.8437303747121625</v>
      </c>
    </row>
    <row r="119" spans="1:3">
      <c r="A119" s="22">
        <v>2005</v>
      </c>
      <c r="B119" s="2" t="s">
        <v>543</v>
      </c>
      <c r="C119" s="3">
        <v>3.3557652851867048</v>
      </c>
    </row>
    <row r="120" spans="1:3">
      <c r="A120" s="22">
        <v>2005</v>
      </c>
      <c r="B120" s="2" t="s">
        <v>545</v>
      </c>
      <c r="C120" s="3">
        <v>2.6180335296782964</v>
      </c>
    </row>
    <row r="121" spans="1:3">
      <c r="A121" s="22">
        <v>2005</v>
      </c>
      <c r="B121" s="2" t="s">
        <v>546</v>
      </c>
      <c r="C121" s="3">
        <v>6.527624309392265</v>
      </c>
    </row>
    <row r="122" spans="1:3">
      <c r="A122" s="22">
        <v>2005</v>
      </c>
      <c r="B122" s="2" t="s">
        <v>547</v>
      </c>
      <c r="C122" s="3">
        <v>4.2951529921473055</v>
      </c>
    </row>
    <row r="123" spans="1:3">
      <c r="A123" s="22">
        <v>2005</v>
      </c>
      <c r="B123" s="2" t="s">
        <v>549</v>
      </c>
      <c r="C123" s="3">
        <v>4.7317073170731705</v>
      </c>
    </row>
    <row r="124" spans="1:3">
      <c r="A124" s="22">
        <v>2005</v>
      </c>
      <c r="B124" s="2" t="s">
        <v>552</v>
      </c>
      <c r="C124" s="3">
        <v>4.2177542892156863</v>
      </c>
    </row>
    <row r="125" spans="1:3">
      <c r="A125" s="22">
        <v>2005</v>
      </c>
      <c r="B125" s="2" t="s">
        <v>553</v>
      </c>
      <c r="C125" s="3">
        <v>6.3117744610281923</v>
      </c>
    </row>
    <row r="126" spans="1:3">
      <c r="A126" s="22">
        <v>2005</v>
      </c>
      <c r="B126" s="2" t="s">
        <v>554</v>
      </c>
      <c r="C126" s="3">
        <v>2.9556420233463037</v>
      </c>
    </row>
    <row r="127" spans="1:3">
      <c r="A127" s="22">
        <v>2005</v>
      </c>
      <c r="B127" s="2" t="s">
        <v>555</v>
      </c>
      <c r="C127" s="3">
        <v>3.8496723102129984</v>
      </c>
    </row>
    <row r="128" spans="1:3">
      <c r="A128" s="22">
        <v>2005</v>
      </c>
      <c r="B128" s="2" t="s">
        <v>1038</v>
      </c>
      <c r="C128" s="3">
        <v>2.2343565525383706</v>
      </c>
    </row>
    <row r="129" spans="1:3">
      <c r="A129" s="22">
        <v>2005</v>
      </c>
      <c r="B129" s="2" t="s">
        <v>1144</v>
      </c>
      <c r="C129" s="3">
        <v>2.3132530120481927</v>
      </c>
    </row>
    <row r="130" spans="1:3">
      <c r="A130" s="22">
        <v>2005</v>
      </c>
      <c r="B130" s="2" t="s">
        <v>1145</v>
      </c>
      <c r="C130" s="3">
        <v>2.3100436681222707</v>
      </c>
    </row>
    <row r="131" spans="1:3">
      <c r="A131" s="22">
        <v>2005</v>
      </c>
      <c r="B131" s="2" t="s">
        <v>557</v>
      </c>
      <c r="C131" s="3">
        <v>5.9391304347826086</v>
      </c>
    </row>
    <row r="132" spans="1:3">
      <c r="A132" s="22">
        <v>2005</v>
      </c>
      <c r="B132" s="2" t="s">
        <v>1146</v>
      </c>
      <c r="C132" s="3">
        <v>2.3375277572168764</v>
      </c>
    </row>
    <row r="133" spans="1:3">
      <c r="A133" s="22">
        <v>2005</v>
      </c>
      <c r="B133" s="2" t="s">
        <v>558</v>
      </c>
      <c r="C133" s="3">
        <v>2.8598306679209782</v>
      </c>
    </row>
    <row r="134" spans="1:3">
      <c r="A134" s="22">
        <v>2005</v>
      </c>
      <c r="B134" s="2" t="s">
        <v>559</v>
      </c>
      <c r="C134" s="3">
        <v>4.5852696185883381</v>
      </c>
    </row>
    <row r="135" spans="1:3">
      <c r="A135" s="22">
        <v>2005</v>
      </c>
      <c r="B135" s="2" t="s">
        <v>1147</v>
      </c>
      <c r="C135" s="3">
        <v>2.3353584447144593</v>
      </c>
    </row>
    <row r="136" spans="1:3">
      <c r="A136" s="22">
        <v>2005</v>
      </c>
      <c r="B136" s="2" t="s">
        <v>560</v>
      </c>
      <c r="C136" s="3">
        <v>2.2408759124087592</v>
      </c>
    </row>
    <row r="137" spans="1:3">
      <c r="A137" s="22">
        <v>2005</v>
      </c>
      <c r="B137" s="2" t="s">
        <v>1148</v>
      </c>
      <c r="C137" s="3">
        <v>2.2064156206415619</v>
      </c>
    </row>
    <row r="138" spans="1:3">
      <c r="A138" s="22">
        <v>2005</v>
      </c>
      <c r="B138" s="2" t="s">
        <v>1149</v>
      </c>
      <c r="C138" s="3">
        <v>2.5327613104524183</v>
      </c>
    </row>
    <row r="139" spans="1:3">
      <c r="A139" s="22">
        <v>2005</v>
      </c>
      <c r="B139" s="2" t="s">
        <v>561</v>
      </c>
      <c r="C139" s="3">
        <v>3.310810810810811</v>
      </c>
    </row>
    <row r="140" spans="1:3">
      <c r="A140" s="22">
        <v>2005</v>
      </c>
      <c r="B140" s="2" t="s">
        <v>1150</v>
      </c>
      <c r="C140" s="3">
        <v>2.7170953101361572</v>
      </c>
    </row>
    <row r="141" spans="1:3">
      <c r="A141" s="22">
        <v>2005</v>
      </c>
      <c r="B141" s="2" t="s">
        <v>562</v>
      </c>
      <c r="C141" s="3">
        <v>3.8187221396731057</v>
      </c>
    </row>
    <row r="142" spans="1:3">
      <c r="A142" s="22">
        <v>2005</v>
      </c>
      <c r="B142" s="2" t="s">
        <v>563</v>
      </c>
      <c r="C142" s="3">
        <v>2.5570316078790656</v>
      </c>
    </row>
    <row r="143" spans="1:3">
      <c r="A143" s="22">
        <v>2005</v>
      </c>
      <c r="B143" s="2" t="s">
        <v>564</v>
      </c>
      <c r="C143" s="3">
        <v>3.3481664606510093</v>
      </c>
    </row>
    <row r="144" spans="1:3">
      <c r="A144" s="22">
        <v>2005</v>
      </c>
      <c r="B144" s="2" t="s">
        <v>1151</v>
      </c>
      <c r="C144" s="3">
        <v>2.0744920993227991</v>
      </c>
    </row>
    <row r="145" spans="1:3">
      <c r="A145" s="22">
        <v>2005</v>
      </c>
      <c r="B145" s="2" t="s">
        <v>1152</v>
      </c>
      <c r="C145" s="3">
        <v>2.1356707317073171</v>
      </c>
    </row>
    <row r="146" spans="1:3">
      <c r="A146" s="22">
        <v>2005</v>
      </c>
      <c r="B146" s="2" t="s">
        <v>566</v>
      </c>
      <c r="C146" s="3">
        <v>2.6851683348498634</v>
      </c>
    </row>
    <row r="147" spans="1:3">
      <c r="A147" s="22">
        <v>2005</v>
      </c>
      <c r="B147" s="2" t="s">
        <v>1069</v>
      </c>
      <c r="C147" s="3">
        <v>3.1248380129589632</v>
      </c>
    </row>
    <row r="148" spans="1:3">
      <c r="A148" s="22">
        <v>2005</v>
      </c>
      <c r="B148" s="2" t="s">
        <v>567</v>
      </c>
      <c r="C148" s="3">
        <v>4.0754716981132075</v>
      </c>
    </row>
    <row r="149" spans="1:3">
      <c r="A149" s="22">
        <v>2005</v>
      </c>
      <c r="B149" s="2" t="s">
        <v>568</v>
      </c>
      <c r="C149" s="3">
        <v>3.7884328358208954</v>
      </c>
    </row>
    <row r="150" spans="1:3">
      <c r="A150" s="22">
        <v>2005</v>
      </c>
      <c r="B150" s="2" t="s">
        <v>1153</v>
      </c>
      <c r="C150" s="3">
        <v>4.0006561679790025</v>
      </c>
    </row>
    <row r="151" spans="1:3">
      <c r="A151" s="22">
        <v>2005</v>
      </c>
      <c r="B151" s="2" t="s">
        <v>569</v>
      </c>
      <c r="C151" s="3">
        <v>5.6949963721605181</v>
      </c>
    </row>
    <row r="152" spans="1:3">
      <c r="A152" s="22">
        <v>2005</v>
      </c>
      <c r="B152" s="2" t="s">
        <v>570</v>
      </c>
      <c r="C152" s="3">
        <v>3.0102915951972555</v>
      </c>
    </row>
    <row r="153" spans="1:3">
      <c r="A153" s="22">
        <v>2005</v>
      </c>
      <c r="B153" s="2" t="s">
        <v>1154</v>
      </c>
      <c r="C153" s="3">
        <v>2.0928792569659445</v>
      </c>
    </row>
    <row r="154" spans="1:3">
      <c r="A154" s="22">
        <v>2005</v>
      </c>
      <c r="B154" s="2" t="s">
        <v>1070</v>
      </c>
      <c r="C154" s="3">
        <v>2.0356394129979036</v>
      </c>
    </row>
    <row r="155" spans="1:3">
      <c r="A155" s="22">
        <v>2005</v>
      </c>
      <c r="B155" s="2" t="s">
        <v>1039</v>
      </c>
      <c r="C155" s="3">
        <v>2.0651162790697675</v>
      </c>
    </row>
    <row r="156" spans="1:3">
      <c r="A156" s="22">
        <v>2005</v>
      </c>
      <c r="B156" s="2" t="s">
        <v>1040</v>
      </c>
      <c r="C156" s="3">
        <v>1.935032894736842</v>
      </c>
    </row>
    <row r="157" spans="1:3">
      <c r="A157" s="22">
        <v>2005</v>
      </c>
      <c r="B157" s="2" t="s">
        <v>571</v>
      </c>
      <c r="C157" s="3">
        <v>3.4514455151964416</v>
      </c>
    </row>
    <row r="158" spans="1:3">
      <c r="A158" s="22">
        <v>2005</v>
      </c>
      <c r="B158" s="2" t="s">
        <v>1155</v>
      </c>
      <c r="C158" s="3">
        <v>3.3387283236994221</v>
      </c>
    </row>
    <row r="159" spans="1:3">
      <c r="A159" s="22">
        <v>2005</v>
      </c>
      <c r="B159" s="2" t="s">
        <v>572</v>
      </c>
      <c r="C159" s="3">
        <v>13.653631284916202</v>
      </c>
    </row>
    <row r="160" spans="1:3">
      <c r="A160" s="22">
        <v>2005</v>
      </c>
      <c r="B160" s="2" t="s">
        <v>1041</v>
      </c>
      <c r="C160" s="3">
        <v>5.3217054263565888</v>
      </c>
    </row>
    <row r="161" spans="1:3">
      <c r="A161" s="22">
        <v>2005</v>
      </c>
      <c r="B161" s="2" t="s">
        <v>573</v>
      </c>
      <c r="C161" s="3">
        <v>4.6149253731343283</v>
      </c>
    </row>
    <row r="162" spans="1:3">
      <c r="A162" s="22">
        <v>2005</v>
      </c>
      <c r="B162" s="2" t="s">
        <v>575</v>
      </c>
      <c r="C162" s="3">
        <v>3.7777777777777777</v>
      </c>
    </row>
    <row r="163" spans="1:3">
      <c r="A163" s="22">
        <v>2005</v>
      </c>
      <c r="B163" s="2" t="s">
        <v>576</v>
      </c>
      <c r="C163" s="3">
        <v>4.9607925801011801</v>
      </c>
    </row>
    <row r="164" spans="1:3">
      <c r="A164" s="22">
        <v>2005</v>
      </c>
      <c r="B164" s="2" t="s">
        <v>577</v>
      </c>
      <c r="C164" s="3">
        <v>6.4087591240875916</v>
      </c>
    </row>
    <row r="165" spans="1:3">
      <c r="A165" s="22">
        <v>2005</v>
      </c>
      <c r="B165" s="2" t="s">
        <v>578</v>
      </c>
      <c r="C165" s="3">
        <v>8.9514415781487102</v>
      </c>
    </row>
    <row r="166" spans="1:3">
      <c r="A166" s="22">
        <v>2005</v>
      </c>
      <c r="B166" s="2" t="s">
        <v>579</v>
      </c>
      <c r="C166" s="3">
        <v>6.8111888111888108</v>
      </c>
    </row>
    <row r="167" spans="1:3">
      <c r="A167" s="22">
        <v>2005</v>
      </c>
      <c r="B167" s="2" t="s">
        <v>580</v>
      </c>
      <c r="C167" s="3">
        <v>4.5039999999999996</v>
      </c>
    </row>
    <row r="168" spans="1:3">
      <c r="A168" s="22">
        <v>2005</v>
      </c>
      <c r="B168" s="2" t="s">
        <v>581</v>
      </c>
      <c r="C168" s="3">
        <v>6.7164502164502169</v>
      </c>
    </row>
    <row r="169" spans="1:3">
      <c r="A169" s="22">
        <v>2005</v>
      </c>
      <c r="B169" s="2" t="s">
        <v>582</v>
      </c>
      <c r="C169" s="3">
        <v>8.8442622950819665</v>
      </c>
    </row>
    <row r="170" spans="1:3">
      <c r="A170" s="22">
        <v>2005</v>
      </c>
      <c r="B170" s="2" t="s">
        <v>583</v>
      </c>
      <c r="C170" s="3">
        <v>5.7876923076923079</v>
      </c>
    </row>
    <row r="171" spans="1:3">
      <c r="A171" s="22">
        <v>2005</v>
      </c>
      <c r="B171" s="2" t="s">
        <v>585</v>
      </c>
      <c r="C171" s="3">
        <v>7.0890410958904111</v>
      </c>
    </row>
    <row r="172" spans="1:3">
      <c r="A172" s="22">
        <v>2005</v>
      </c>
      <c r="B172" s="2" t="s">
        <v>586</v>
      </c>
      <c r="C172" s="3">
        <v>5.6767676767676765</v>
      </c>
    </row>
    <row r="173" spans="1:3">
      <c r="A173" s="22">
        <v>2005</v>
      </c>
      <c r="B173" s="2" t="s">
        <v>587</v>
      </c>
      <c r="C173" s="3">
        <v>7.788288288288288</v>
      </c>
    </row>
    <row r="174" spans="1:3">
      <c r="A174" s="22">
        <v>2005</v>
      </c>
      <c r="B174" s="2" t="s">
        <v>589</v>
      </c>
      <c r="C174" s="3">
        <v>5.8095238095238093</v>
      </c>
    </row>
    <row r="175" spans="1:3">
      <c r="A175" s="22">
        <v>2005</v>
      </c>
      <c r="B175" s="2" t="s">
        <v>590</v>
      </c>
      <c r="C175" s="3">
        <v>7.1201923076923075</v>
      </c>
    </row>
    <row r="176" spans="1:3">
      <c r="A176" s="22">
        <v>2005</v>
      </c>
      <c r="B176" s="2" t="s">
        <v>1156</v>
      </c>
      <c r="C176" s="3">
        <v>3.489795918367347</v>
      </c>
    </row>
    <row r="177" spans="1:3">
      <c r="A177" s="22">
        <v>2005</v>
      </c>
      <c r="B177" s="2" t="s">
        <v>591</v>
      </c>
      <c r="C177" s="3">
        <v>4.2949640287769784</v>
      </c>
    </row>
    <row r="178" spans="1:3">
      <c r="A178" s="22">
        <v>2005</v>
      </c>
      <c r="B178" s="2" t="s">
        <v>592</v>
      </c>
      <c r="C178" s="3">
        <v>5.5331325301204819</v>
      </c>
    </row>
    <row r="179" spans="1:3">
      <c r="A179" s="22">
        <v>2005</v>
      </c>
      <c r="B179" s="2" t="s">
        <v>594</v>
      </c>
      <c r="C179" s="3">
        <v>5.9440706476030281</v>
      </c>
    </row>
    <row r="180" spans="1:3">
      <c r="A180" s="22">
        <v>2005</v>
      </c>
      <c r="B180" s="2" t="s">
        <v>595</v>
      </c>
      <c r="C180" s="3">
        <v>4.3347022587268995</v>
      </c>
    </row>
    <row r="181" spans="1:3">
      <c r="A181" s="22">
        <v>2005</v>
      </c>
      <c r="B181" s="2" t="s">
        <v>596</v>
      </c>
      <c r="C181" s="3">
        <v>4.2745076221208409</v>
      </c>
    </row>
    <row r="182" spans="1:3">
      <c r="A182" s="22">
        <v>2005</v>
      </c>
      <c r="B182" s="2" t="s">
        <v>597</v>
      </c>
      <c r="C182" s="3">
        <v>4.8146836638338053</v>
      </c>
    </row>
    <row r="183" spans="1:3">
      <c r="A183" s="22">
        <v>2005</v>
      </c>
      <c r="B183" s="2" t="s">
        <v>598</v>
      </c>
      <c r="C183" s="3">
        <v>5.089038785834739</v>
      </c>
    </row>
    <row r="184" spans="1:3">
      <c r="A184" s="22">
        <v>2005</v>
      </c>
      <c r="B184" s="2" t="s">
        <v>599</v>
      </c>
      <c r="C184" s="3">
        <v>4.7903825717321995</v>
      </c>
    </row>
    <row r="185" spans="1:3">
      <c r="A185" s="22">
        <v>2005</v>
      </c>
      <c r="B185" s="2" t="s">
        <v>600</v>
      </c>
      <c r="C185" s="3">
        <v>3.2157641054720725</v>
      </c>
    </row>
    <row r="186" spans="1:3">
      <c r="A186" s="22">
        <v>2005</v>
      </c>
      <c r="B186" s="2" t="s">
        <v>603</v>
      </c>
      <c r="C186" s="3">
        <v>5.4546684709066309</v>
      </c>
    </row>
    <row r="187" spans="1:3">
      <c r="A187" s="22">
        <v>2005</v>
      </c>
      <c r="B187" s="2" t="s">
        <v>604</v>
      </c>
      <c r="C187" s="3">
        <v>5.3588039867109636</v>
      </c>
    </row>
    <row r="188" spans="1:3">
      <c r="A188" s="22">
        <v>2005</v>
      </c>
      <c r="B188" s="2" t="s">
        <v>606</v>
      </c>
      <c r="C188" s="3">
        <v>6.8520710059171597</v>
      </c>
    </row>
    <row r="189" spans="1:3">
      <c r="A189" s="22">
        <v>2005</v>
      </c>
      <c r="B189" s="2" t="s">
        <v>607</v>
      </c>
      <c r="C189" s="3">
        <v>4.9475262368815596</v>
      </c>
    </row>
    <row r="190" spans="1:3">
      <c r="A190" s="22">
        <v>2005</v>
      </c>
      <c r="B190" s="2" t="s">
        <v>611</v>
      </c>
      <c r="C190" s="3">
        <v>5.3367709815078239</v>
      </c>
    </row>
    <row r="191" spans="1:3">
      <c r="A191" s="22">
        <v>2005</v>
      </c>
      <c r="B191" s="2" t="s">
        <v>613</v>
      </c>
      <c r="C191" s="3">
        <v>4.225345622119816</v>
      </c>
    </row>
    <row r="192" spans="1:3">
      <c r="A192" s="22">
        <v>2005</v>
      </c>
      <c r="B192" s="2" t="s">
        <v>615</v>
      </c>
      <c r="C192" s="3">
        <v>5.2698612862547289</v>
      </c>
    </row>
    <row r="193" spans="1:3">
      <c r="A193" s="22">
        <v>2005</v>
      </c>
      <c r="B193" s="2" t="s">
        <v>616</v>
      </c>
      <c r="C193" s="3">
        <v>7.7702952029520294</v>
      </c>
    </row>
    <row r="194" spans="1:3">
      <c r="A194" s="22">
        <v>2005</v>
      </c>
      <c r="B194" s="2" t="s">
        <v>617</v>
      </c>
      <c r="C194" s="3">
        <v>5.7538461538461538</v>
      </c>
    </row>
    <row r="195" spans="1:3">
      <c r="A195" s="22">
        <v>2005</v>
      </c>
      <c r="B195" s="2" t="s">
        <v>618</v>
      </c>
      <c r="C195" s="3">
        <v>5.8534482758620694</v>
      </c>
    </row>
    <row r="196" spans="1:3">
      <c r="A196" s="22">
        <v>2005</v>
      </c>
      <c r="B196" s="2" t="s">
        <v>622</v>
      </c>
      <c r="C196" s="3">
        <v>3.8046511627906976</v>
      </c>
    </row>
    <row r="197" spans="1:3">
      <c r="A197" s="22">
        <v>2005</v>
      </c>
      <c r="B197" s="2" t="s">
        <v>623</v>
      </c>
      <c r="C197" s="3">
        <v>7.9344070961718023</v>
      </c>
    </row>
    <row r="198" spans="1:3">
      <c r="A198" s="22">
        <v>2005</v>
      </c>
      <c r="B198" s="2" t="s">
        <v>624</v>
      </c>
      <c r="C198" s="3">
        <v>5.0310077519379846</v>
      </c>
    </row>
    <row r="199" spans="1:3">
      <c r="A199" s="22">
        <v>2005</v>
      </c>
      <c r="B199" s="2" t="s">
        <v>625</v>
      </c>
      <c r="C199" s="3">
        <v>5.128775834658188</v>
      </c>
    </row>
    <row r="200" spans="1:3">
      <c r="A200" s="22">
        <v>2005</v>
      </c>
      <c r="B200" s="2" t="s">
        <v>627</v>
      </c>
      <c r="C200" s="3">
        <v>6.5509499136442138</v>
      </c>
    </row>
    <row r="201" spans="1:3">
      <c r="A201" s="22">
        <v>2005</v>
      </c>
      <c r="B201" s="2" t="s">
        <v>629</v>
      </c>
      <c r="C201" s="3">
        <v>8.2138643067846608</v>
      </c>
    </row>
    <row r="202" spans="1:3">
      <c r="A202" s="22">
        <v>2005</v>
      </c>
      <c r="B202" s="2" t="s">
        <v>631</v>
      </c>
      <c r="C202" s="3">
        <v>5.6517857142857144</v>
      </c>
    </row>
    <row r="203" spans="1:3">
      <c r="A203" s="22">
        <v>2005</v>
      </c>
      <c r="B203" s="2" t="s">
        <v>632</v>
      </c>
      <c r="C203" s="3">
        <v>5.1510832383124283</v>
      </c>
    </row>
    <row r="204" spans="1:3">
      <c r="A204" s="22">
        <v>2005</v>
      </c>
      <c r="B204" s="2" t="s">
        <v>634</v>
      </c>
      <c r="C204" s="3">
        <v>4.3424657534246576</v>
      </c>
    </row>
    <row r="205" spans="1:3">
      <c r="A205" s="22">
        <v>2005</v>
      </c>
      <c r="B205" s="2" t="s">
        <v>635</v>
      </c>
      <c r="C205" s="3">
        <v>7.5032258064516126</v>
      </c>
    </row>
    <row r="206" spans="1:3">
      <c r="A206" s="22">
        <v>2005</v>
      </c>
      <c r="B206" s="2" t="s">
        <v>636</v>
      </c>
      <c r="C206" s="3">
        <v>8.3234398782343995</v>
      </c>
    </row>
    <row r="207" spans="1:3">
      <c r="A207" s="22">
        <v>2005</v>
      </c>
      <c r="B207" s="2" t="s">
        <v>637</v>
      </c>
      <c r="C207" s="3">
        <v>9.0008810572687228</v>
      </c>
    </row>
    <row r="208" spans="1:3">
      <c r="A208" s="22">
        <v>2005</v>
      </c>
      <c r="B208" s="2" t="s">
        <v>638</v>
      </c>
      <c r="C208" s="3">
        <v>8.1402985074626866</v>
      </c>
    </row>
    <row r="209" spans="1:3">
      <c r="A209" s="22">
        <v>2005</v>
      </c>
      <c r="B209" s="2" t="s">
        <v>639</v>
      </c>
      <c r="C209" s="3">
        <v>6.7517241379310349</v>
      </c>
    </row>
    <row r="210" spans="1:3">
      <c r="A210" s="22">
        <v>2005</v>
      </c>
      <c r="B210" s="2" t="s">
        <v>1158</v>
      </c>
      <c r="C210" s="3">
        <v>7.7272727272727275</v>
      </c>
    </row>
    <row r="211" spans="1:3">
      <c r="A211" s="22">
        <v>2005</v>
      </c>
      <c r="B211" s="2" t="s">
        <v>640</v>
      </c>
      <c r="C211" s="3">
        <v>8.7175792507204619</v>
      </c>
    </row>
    <row r="212" spans="1:3">
      <c r="A212" s="22">
        <v>2005</v>
      </c>
      <c r="B212" s="2" t="s">
        <v>641</v>
      </c>
      <c r="C212" s="3">
        <v>10.118343195266272</v>
      </c>
    </row>
    <row r="213" spans="1:3">
      <c r="A213" s="22">
        <v>2005</v>
      </c>
      <c r="B213" s="2" t="s">
        <v>642</v>
      </c>
      <c r="C213" s="3">
        <v>11.038857142857143</v>
      </c>
    </row>
    <row r="214" spans="1:3">
      <c r="A214" s="22">
        <v>2005</v>
      </c>
      <c r="B214" s="2" t="s">
        <v>643</v>
      </c>
      <c r="C214" s="3">
        <v>8.7973807758833704</v>
      </c>
    </row>
    <row r="215" spans="1:3">
      <c r="A215" s="22">
        <v>2005</v>
      </c>
      <c r="B215" s="2" t="s">
        <v>644</v>
      </c>
      <c r="C215" s="3">
        <v>7.3810913335278672</v>
      </c>
    </row>
    <row r="216" spans="1:3">
      <c r="A216" s="22">
        <v>2005</v>
      </c>
      <c r="B216" s="2" t="s">
        <v>645</v>
      </c>
      <c r="C216" s="3">
        <v>7.6363636363636367</v>
      </c>
    </row>
    <row r="217" spans="1:3">
      <c r="A217" s="22">
        <v>2005</v>
      </c>
      <c r="B217" s="2" t="s">
        <v>647</v>
      </c>
      <c r="C217" s="3">
        <v>13.093467575709528</v>
      </c>
    </row>
    <row r="218" spans="1:3">
      <c r="A218" s="22">
        <v>2005</v>
      </c>
      <c r="B218" s="2" t="s">
        <v>649</v>
      </c>
      <c r="C218" s="3">
        <v>13.462789243277047</v>
      </c>
    </row>
    <row r="219" spans="1:3">
      <c r="A219" s="22">
        <v>2005</v>
      </c>
      <c r="B219" s="2" t="s">
        <v>650</v>
      </c>
      <c r="C219" s="3">
        <v>6.6491712707182318</v>
      </c>
    </row>
    <row r="220" spans="1:3">
      <c r="A220" s="22">
        <v>2005</v>
      </c>
      <c r="B220" s="2" t="s">
        <v>651</v>
      </c>
      <c r="C220" s="3">
        <v>7.7047795088460527</v>
      </c>
    </row>
    <row r="221" spans="1:3">
      <c r="A221" s="22">
        <v>2005</v>
      </c>
      <c r="B221" s="2" t="s">
        <v>652</v>
      </c>
      <c r="C221" s="3">
        <v>8.0076036592610187</v>
      </c>
    </row>
    <row r="222" spans="1:3">
      <c r="A222" s="22">
        <v>2005</v>
      </c>
      <c r="B222" s="2" t="s">
        <v>653</v>
      </c>
      <c r="C222" s="3">
        <v>5.2457337883959045</v>
      </c>
    </row>
    <row r="223" spans="1:3">
      <c r="A223" s="22">
        <v>2005</v>
      </c>
      <c r="B223" s="2" t="s">
        <v>654</v>
      </c>
      <c r="C223" s="3">
        <v>5.4446130500758727</v>
      </c>
    </row>
    <row r="224" spans="1:3">
      <c r="A224" s="22">
        <v>2005</v>
      </c>
      <c r="B224" s="2" t="s">
        <v>655</v>
      </c>
      <c r="C224" s="3">
        <v>7.8137931034482762</v>
      </c>
    </row>
    <row r="225" spans="1:3">
      <c r="A225" s="22">
        <v>2005</v>
      </c>
      <c r="B225" s="2" t="s">
        <v>656</v>
      </c>
      <c r="C225" s="3">
        <v>7.9387186629526463</v>
      </c>
    </row>
    <row r="226" spans="1:3">
      <c r="A226" s="22">
        <v>2005</v>
      </c>
      <c r="B226" s="2" t="s">
        <v>658</v>
      </c>
      <c r="C226" s="3">
        <v>6.3703703703703702</v>
      </c>
    </row>
    <row r="227" spans="1:3">
      <c r="A227" s="22">
        <v>2005</v>
      </c>
      <c r="B227" s="2" t="s">
        <v>659</v>
      </c>
      <c r="C227" s="3">
        <v>6.5638297872340425</v>
      </c>
    </row>
    <row r="228" spans="1:3">
      <c r="A228" s="22">
        <v>2005</v>
      </c>
      <c r="B228" s="2" t="s">
        <v>660</v>
      </c>
      <c r="C228" s="3">
        <v>9.3881932021466898</v>
      </c>
    </row>
    <row r="229" spans="1:3">
      <c r="A229" s="22">
        <v>2005</v>
      </c>
      <c r="B229" s="2" t="s">
        <v>661</v>
      </c>
      <c r="C229" s="3">
        <v>5.2489626556016598</v>
      </c>
    </row>
    <row r="230" spans="1:3">
      <c r="A230" s="22">
        <v>2005</v>
      </c>
      <c r="B230" s="2" t="s">
        <v>662</v>
      </c>
      <c r="C230" s="3">
        <v>5.2236782647989157</v>
      </c>
    </row>
    <row r="231" spans="1:3">
      <c r="A231" s="22">
        <v>2005</v>
      </c>
      <c r="B231" s="2" t="s">
        <v>663</v>
      </c>
      <c r="C231" s="3">
        <v>4.3665835411471319</v>
      </c>
    </row>
    <row r="232" spans="1:3">
      <c r="A232" s="22">
        <v>2005</v>
      </c>
      <c r="B232" s="2" t="s">
        <v>664</v>
      </c>
      <c r="C232" s="3">
        <v>4.5648509763617673</v>
      </c>
    </row>
    <row r="233" spans="1:3">
      <c r="A233" s="22">
        <v>2005</v>
      </c>
      <c r="B233" s="2" t="s">
        <v>665</v>
      </c>
      <c r="C233" s="3">
        <v>4.8198103266596419</v>
      </c>
    </row>
    <row r="234" spans="1:3">
      <c r="A234" s="22">
        <v>2005</v>
      </c>
      <c r="B234" s="2" t="s">
        <v>666</v>
      </c>
      <c r="C234" s="3">
        <v>6.8120900107946527</v>
      </c>
    </row>
    <row r="235" spans="1:3">
      <c r="A235" s="22">
        <v>2005</v>
      </c>
      <c r="B235" s="2" t="s">
        <v>667</v>
      </c>
      <c r="C235" s="3">
        <v>5.6907801418439714</v>
      </c>
    </row>
    <row r="236" spans="1:3">
      <c r="A236" s="22">
        <v>2005</v>
      </c>
      <c r="B236" s="2" t="s">
        <v>668</v>
      </c>
      <c r="C236" s="3">
        <v>4.1340090090090094</v>
      </c>
    </row>
    <row r="237" spans="1:3">
      <c r="A237" s="22">
        <v>2005</v>
      </c>
      <c r="B237" s="2" t="s">
        <v>672</v>
      </c>
      <c r="C237" s="3">
        <v>3.5688225538971809</v>
      </c>
    </row>
    <row r="238" spans="1:3">
      <c r="A238" s="22">
        <v>2005</v>
      </c>
      <c r="B238" s="2" t="s">
        <v>673</v>
      </c>
      <c r="C238" s="3">
        <v>4.5490196078431371</v>
      </c>
    </row>
    <row r="239" spans="1:3">
      <c r="A239" s="22">
        <v>2005</v>
      </c>
      <c r="B239" s="2" t="s">
        <v>674</v>
      </c>
      <c r="C239" s="3">
        <v>4.2290502793296092</v>
      </c>
    </row>
    <row r="240" spans="1:3">
      <c r="A240" s="22">
        <v>2005</v>
      </c>
      <c r="B240" s="2" t="s">
        <v>676</v>
      </c>
      <c r="C240" s="3">
        <v>4.9796511627906979</v>
      </c>
    </row>
    <row r="241" spans="1:3">
      <c r="A241" s="22">
        <v>2005</v>
      </c>
      <c r="B241" s="2" t="s">
        <v>677</v>
      </c>
      <c r="C241" s="3">
        <v>4.9734719864176569</v>
      </c>
    </row>
    <row r="242" spans="1:3">
      <c r="A242" s="22">
        <v>2005</v>
      </c>
      <c r="B242" s="2" t="s">
        <v>678</v>
      </c>
      <c r="C242" s="3">
        <v>4.1193620305264966</v>
      </c>
    </row>
    <row r="243" spans="1:3">
      <c r="A243" s="22">
        <v>2005</v>
      </c>
      <c r="B243" s="2" t="s">
        <v>679</v>
      </c>
      <c r="C243" s="3">
        <v>4.6748084027126868</v>
      </c>
    </row>
    <row r="244" spans="1:3">
      <c r="A244" s="22">
        <v>2005</v>
      </c>
      <c r="B244" s="2" t="s">
        <v>681</v>
      </c>
      <c r="C244" s="3">
        <v>8.5918711161326762</v>
      </c>
    </row>
    <row r="245" spans="1:3">
      <c r="A245" s="22">
        <v>2005</v>
      </c>
      <c r="B245" s="2" t="s">
        <v>682</v>
      </c>
      <c r="C245" s="3">
        <v>2.889663182346109</v>
      </c>
    </row>
    <row r="246" spans="1:3">
      <c r="A246" s="22">
        <v>2005</v>
      </c>
      <c r="B246" s="2" t="s">
        <v>683</v>
      </c>
      <c r="C246" s="3">
        <v>3.217575187969925</v>
      </c>
    </row>
    <row r="247" spans="1:3">
      <c r="A247" s="22">
        <v>2005</v>
      </c>
      <c r="B247" s="2" t="s">
        <v>684</v>
      </c>
      <c r="C247" s="3">
        <v>4.0328282828282829</v>
      </c>
    </row>
    <row r="248" spans="1:3">
      <c r="A248" s="22">
        <v>2005</v>
      </c>
      <c r="B248" s="2" t="s">
        <v>685</v>
      </c>
      <c r="C248" s="3">
        <v>3.8287778825007854</v>
      </c>
    </row>
    <row r="249" spans="1:3">
      <c r="A249" s="22">
        <v>2005</v>
      </c>
      <c r="B249" s="2" t="s">
        <v>686</v>
      </c>
      <c r="C249" s="3">
        <v>4.1367956883880455</v>
      </c>
    </row>
    <row r="250" spans="1:3">
      <c r="A250" s="22">
        <v>2005</v>
      </c>
      <c r="B250" s="2" t="s">
        <v>687</v>
      </c>
      <c r="C250" s="3">
        <v>4.3331156107119533</v>
      </c>
    </row>
    <row r="251" spans="1:3">
      <c r="A251" s="22">
        <v>2005</v>
      </c>
      <c r="B251" s="2" t="s">
        <v>688</v>
      </c>
      <c r="C251" s="3">
        <v>4.4455653635981509</v>
      </c>
    </row>
    <row r="252" spans="1:3">
      <c r="A252" s="22">
        <v>2005</v>
      </c>
      <c r="B252" s="2" t="s">
        <v>690</v>
      </c>
      <c r="C252" s="3">
        <v>6.6240305185060517</v>
      </c>
    </row>
    <row r="253" spans="1:3">
      <c r="A253" s="22">
        <v>2005</v>
      </c>
      <c r="B253" s="2" t="s">
        <v>691</v>
      </c>
      <c r="C253" s="3">
        <v>4.7199985391863271</v>
      </c>
    </row>
    <row r="254" spans="1:3">
      <c r="A254" s="22">
        <v>2005</v>
      </c>
      <c r="B254" s="2" t="s">
        <v>692</v>
      </c>
      <c r="C254" s="3">
        <v>4.1339362618432389</v>
      </c>
    </row>
    <row r="255" spans="1:3">
      <c r="A255" s="22">
        <v>2005</v>
      </c>
      <c r="B255" s="2" t="s">
        <v>693</v>
      </c>
      <c r="C255" s="3">
        <v>4.5833900612661678</v>
      </c>
    </row>
    <row r="256" spans="1:3">
      <c r="A256" s="22">
        <v>2005</v>
      </c>
      <c r="B256" s="2" t="s">
        <v>694</v>
      </c>
      <c r="C256" s="3">
        <v>4.9150401836968998</v>
      </c>
    </row>
    <row r="257" spans="1:3">
      <c r="A257" s="22">
        <v>2005</v>
      </c>
      <c r="B257" s="2" t="s">
        <v>696</v>
      </c>
      <c r="C257" s="3">
        <v>4.8760035682426404</v>
      </c>
    </row>
    <row r="258" spans="1:3">
      <c r="A258" s="22">
        <v>2005</v>
      </c>
      <c r="B258" s="2" t="s">
        <v>698</v>
      </c>
      <c r="C258" s="3">
        <v>2.5320910973084887</v>
      </c>
    </row>
    <row r="259" spans="1:3">
      <c r="A259" s="22">
        <v>2005</v>
      </c>
      <c r="B259" s="2" t="s">
        <v>699</v>
      </c>
      <c r="C259" s="3">
        <v>3.2650207834739891</v>
      </c>
    </row>
    <row r="260" spans="1:3">
      <c r="A260" s="22">
        <v>2005</v>
      </c>
      <c r="B260" s="2" t="s">
        <v>701</v>
      </c>
      <c r="C260" s="3">
        <v>3.9031092762224229</v>
      </c>
    </row>
    <row r="261" spans="1:3">
      <c r="A261" s="22">
        <v>2005</v>
      </c>
      <c r="B261" s="2" t="s">
        <v>702</v>
      </c>
      <c r="C261" s="3">
        <v>5.05</v>
      </c>
    </row>
    <row r="262" spans="1:3">
      <c r="A262" s="22">
        <v>2005</v>
      </c>
      <c r="B262" s="2" t="s">
        <v>703</v>
      </c>
      <c r="C262" s="3">
        <v>3.9315436241610739</v>
      </c>
    </row>
    <row r="263" spans="1:3">
      <c r="A263" s="22">
        <v>2005</v>
      </c>
      <c r="B263" s="2" t="s">
        <v>704</v>
      </c>
      <c r="C263" s="3">
        <v>3.2079842286840807</v>
      </c>
    </row>
    <row r="264" spans="1:3">
      <c r="A264" s="22">
        <v>2005</v>
      </c>
      <c r="B264" s="2" t="s">
        <v>705</v>
      </c>
      <c r="C264" s="3">
        <v>4.8441908713692943</v>
      </c>
    </row>
    <row r="265" spans="1:3">
      <c r="A265" s="22">
        <v>2005</v>
      </c>
      <c r="B265" s="2" t="s">
        <v>706</v>
      </c>
      <c r="C265" s="3">
        <v>5.137142857142857</v>
      </c>
    </row>
    <row r="266" spans="1:3">
      <c r="A266" s="22">
        <v>2005</v>
      </c>
      <c r="B266" s="2" t="s">
        <v>707</v>
      </c>
      <c r="C266" s="3">
        <v>3.9410346339324858</v>
      </c>
    </row>
    <row r="267" spans="1:3">
      <c r="A267" s="22">
        <v>2005</v>
      </c>
      <c r="B267" s="2" t="s">
        <v>708</v>
      </c>
      <c r="C267" s="3">
        <v>4.8392489847581874</v>
      </c>
    </row>
    <row r="268" spans="1:3">
      <c r="A268" s="22">
        <v>2005</v>
      </c>
      <c r="B268" s="2" t="s">
        <v>712</v>
      </c>
      <c r="C268" s="3">
        <v>3.4738095238095239</v>
      </c>
    </row>
    <row r="269" spans="1:3">
      <c r="A269" s="22">
        <v>2005</v>
      </c>
      <c r="B269" s="2" t="s">
        <v>713</v>
      </c>
      <c r="C269" s="3">
        <v>5.0459466498009595</v>
      </c>
    </row>
    <row r="270" spans="1:3">
      <c r="A270" s="22">
        <v>2005</v>
      </c>
      <c r="B270" s="2" t="s">
        <v>714</v>
      </c>
      <c r="C270" s="3">
        <v>4.1825462579397961</v>
      </c>
    </row>
    <row r="271" spans="1:3">
      <c r="A271" s="22">
        <v>2005</v>
      </c>
      <c r="B271" s="2" t="s">
        <v>715</v>
      </c>
      <c r="C271" s="3">
        <v>5.6078224101479917</v>
      </c>
    </row>
    <row r="272" spans="1:3">
      <c r="A272" s="22">
        <v>2005</v>
      </c>
      <c r="B272" s="2" t="s">
        <v>716</v>
      </c>
      <c r="C272" s="3">
        <v>2.6312684365781709</v>
      </c>
    </row>
    <row r="273" spans="1:3">
      <c r="A273" s="22">
        <v>2005</v>
      </c>
      <c r="B273" s="2" t="s">
        <v>717</v>
      </c>
      <c r="C273" s="3">
        <v>4.0623376623376624</v>
      </c>
    </row>
    <row r="274" spans="1:3">
      <c r="A274" s="22">
        <v>2005</v>
      </c>
      <c r="B274" s="2" t="s">
        <v>718</v>
      </c>
      <c r="C274" s="3">
        <v>4.5844748858447488</v>
      </c>
    </row>
    <row r="275" spans="1:3">
      <c r="A275" s="22">
        <v>2005</v>
      </c>
      <c r="B275" s="2" t="s">
        <v>719</v>
      </c>
      <c r="C275" s="3">
        <v>2.3343059608170069</v>
      </c>
    </row>
    <row r="276" spans="1:3">
      <c r="A276" s="22">
        <v>2005</v>
      </c>
      <c r="B276" s="2" t="s">
        <v>720</v>
      </c>
      <c r="C276" s="3">
        <v>4.0183548606390209</v>
      </c>
    </row>
    <row r="277" spans="1:3">
      <c r="A277" s="22">
        <v>2005</v>
      </c>
      <c r="B277" s="2" t="s">
        <v>721</v>
      </c>
      <c r="C277" s="3">
        <v>3.2233009708737863</v>
      </c>
    </row>
    <row r="278" spans="1:3">
      <c r="A278" s="22">
        <v>2005</v>
      </c>
      <c r="B278" s="2" t="s">
        <v>722</v>
      </c>
      <c r="C278" s="3">
        <v>3.6860986547085202</v>
      </c>
    </row>
    <row r="279" spans="1:3">
      <c r="A279" s="22">
        <v>2005</v>
      </c>
      <c r="B279" s="2" t="s">
        <v>723</v>
      </c>
      <c r="C279" s="3">
        <v>4.0705679862306372</v>
      </c>
    </row>
    <row r="280" spans="1:3">
      <c r="A280" s="22">
        <v>2005</v>
      </c>
      <c r="B280" s="2" t="s">
        <v>725</v>
      </c>
      <c r="C280" s="3">
        <v>2.9895401822700913</v>
      </c>
    </row>
    <row r="281" spans="1:3">
      <c r="A281" s="22">
        <v>2005</v>
      </c>
      <c r="B281" s="2" t="s">
        <v>726</v>
      </c>
      <c r="C281" s="3">
        <v>5.3078956220865967</v>
      </c>
    </row>
    <row r="282" spans="1:3">
      <c r="A282" s="22">
        <v>2005</v>
      </c>
      <c r="B282" s="2" t="s">
        <v>727</v>
      </c>
      <c r="C282" s="3">
        <v>3.7898193760262724</v>
      </c>
    </row>
    <row r="283" spans="1:3">
      <c r="A283" s="22">
        <v>2005</v>
      </c>
      <c r="B283" s="2" t="s">
        <v>731</v>
      </c>
      <c r="C283" s="3">
        <v>4.8764156173279485</v>
      </c>
    </row>
    <row r="284" spans="1:3">
      <c r="A284" s="22">
        <v>2005</v>
      </c>
      <c r="B284" s="2" t="s">
        <v>732</v>
      </c>
      <c r="C284" s="3">
        <v>4.254088520129125</v>
      </c>
    </row>
    <row r="285" spans="1:3">
      <c r="A285" s="22">
        <v>2005</v>
      </c>
      <c r="B285" s="2" t="s">
        <v>733</v>
      </c>
      <c r="C285" s="3">
        <v>5.094670406732118</v>
      </c>
    </row>
    <row r="286" spans="1:3">
      <c r="A286" s="22">
        <v>2005</v>
      </c>
      <c r="B286" s="2" t="s">
        <v>734</v>
      </c>
      <c r="C286" s="3">
        <v>3.5007454342154305</v>
      </c>
    </row>
    <row r="287" spans="1:3">
      <c r="A287" s="22">
        <v>2005</v>
      </c>
      <c r="B287" s="2" t="s">
        <v>736</v>
      </c>
      <c r="C287" s="3">
        <v>4.2097378277153554</v>
      </c>
    </row>
    <row r="288" spans="1:3">
      <c r="A288" s="22">
        <v>2005</v>
      </c>
      <c r="B288" s="2" t="s">
        <v>737</v>
      </c>
      <c r="C288" s="3">
        <v>4.2510288065843618</v>
      </c>
    </row>
    <row r="289" spans="1:3">
      <c r="A289" s="22">
        <v>2005</v>
      </c>
      <c r="B289" s="2" t="s">
        <v>741</v>
      </c>
      <c r="C289" s="3">
        <v>9.4065930935464941</v>
      </c>
    </row>
    <row r="290" spans="1:3">
      <c r="A290" s="22">
        <v>2005</v>
      </c>
      <c r="B290" s="2" t="s">
        <v>742</v>
      </c>
      <c r="C290" s="3">
        <v>5.7083456049693435</v>
      </c>
    </row>
    <row r="291" spans="1:3">
      <c r="A291" s="22">
        <v>2005</v>
      </c>
      <c r="B291" s="2" t="s">
        <v>743</v>
      </c>
      <c r="C291" s="3">
        <v>4.7771923861318832</v>
      </c>
    </row>
    <row r="292" spans="1:3">
      <c r="A292" s="22">
        <v>2005</v>
      </c>
      <c r="B292" s="2" t="s">
        <v>744</v>
      </c>
      <c r="C292" s="3">
        <v>2.9276657659530243</v>
      </c>
    </row>
    <row r="293" spans="1:3">
      <c r="A293" s="22">
        <v>2005</v>
      </c>
      <c r="B293" s="2" t="s">
        <v>747</v>
      </c>
      <c r="C293" s="3">
        <v>5.2222222222222223</v>
      </c>
    </row>
    <row r="294" spans="1:3">
      <c r="A294" s="22">
        <v>2005</v>
      </c>
      <c r="B294" s="2" t="s">
        <v>748</v>
      </c>
      <c r="C294" s="3">
        <v>3.7835051546391751</v>
      </c>
    </row>
    <row r="295" spans="1:3">
      <c r="A295" s="22">
        <v>2005</v>
      </c>
      <c r="B295" s="2" t="s">
        <v>749</v>
      </c>
      <c r="C295" s="3">
        <v>3.9643045542465272</v>
      </c>
    </row>
    <row r="296" spans="1:3">
      <c r="A296" s="22">
        <v>2005</v>
      </c>
      <c r="B296" s="2" t="s">
        <v>750</v>
      </c>
      <c r="C296" s="3">
        <v>4.0560928433268861</v>
      </c>
    </row>
    <row r="297" spans="1:3">
      <c r="A297" s="22">
        <v>2005</v>
      </c>
      <c r="B297" s="2" t="s">
        <v>751</v>
      </c>
      <c r="C297" s="3">
        <v>3.4889581709534943</v>
      </c>
    </row>
    <row r="298" spans="1:3">
      <c r="A298" s="22">
        <v>2005</v>
      </c>
      <c r="B298" s="2" t="s">
        <v>752</v>
      </c>
      <c r="C298" s="3">
        <v>3.5200789993416723</v>
      </c>
    </row>
    <row r="299" spans="1:3">
      <c r="A299" s="22">
        <v>2005</v>
      </c>
      <c r="B299" s="2" t="s">
        <v>753</v>
      </c>
      <c r="C299" s="3">
        <v>3.9309905438937696</v>
      </c>
    </row>
    <row r="300" spans="1:3">
      <c r="A300" s="22">
        <v>2005</v>
      </c>
      <c r="B300" s="2" t="s">
        <v>754</v>
      </c>
      <c r="C300" s="3">
        <v>4.8467898832684826</v>
      </c>
    </row>
    <row r="301" spans="1:3">
      <c r="A301" s="22">
        <v>2005</v>
      </c>
      <c r="B301" s="2" t="s">
        <v>756</v>
      </c>
      <c r="C301" s="3">
        <v>5.006765899864682</v>
      </c>
    </row>
    <row r="302" spans="1:3">
      <c r="A302" s="22">
        <v>2005</v>
      </c>
      <c r="B302" s="2" t="s">
        <v>757</v>
      </c>
      <c r="C302" s="3">
        <v>5.5995303302936961</v>
      </c>
    </row>
    <row r="303" spans="1:3">
      <c r="A303" s="22">
        <v>2005</v>
      </c>
      <c r="B303" s="2" t="s">
        <v>759</v>
      </c>
      <c r="C303" s="3">
        <v>5.1294416243654819</v>
      </c>
    </row>
    <row r="304" spans="1:3">
      <c r="A304" s="22">
        <v>2005</v>
      </c>
      <c r="B304" s="2" t="s">
        <v>761</v>
      </c>
      <c r="C304" s="3">
        <v>5.0359116022099446</v>
      </c>
    </row>
    <row r="305" spans="1:3">
      <c r="A305" s="22">
        <v>2005</v>
      </c>
      <c r="B305" s="2" t="s">
        <v>762</v>
      </c>
      <c r="C305" s="3">
        <v>4.8702955903731224</v>
      </c>
    </row>
    <row r="306" spans="1:3">
      <c r="A306" s="22">
        <v>2005</v>
      </c>
      <c r="B306" s="2" t="s">
        <v>764</v>
      </c>
      <c r="C306" s="3">
        <v>5.0130434782608697</v>
      </c>
    </row>
    <row r="307" spans="1:3">
      <c r="A307" s="22">
        <v>2005</v>
      </c>
      <c r="B307" s="2" t="s">
        <v>767</v>
      </c>
      <c r="C307" s="3">
        <v>4.890651558073654</v>
      </c>
    </row>
    <row r="308" spans="1:3">
      <c r="A308" s="22">
        <v>2005</v>
      </c>
      <c r="B308" s="2" t="s">
        <v>768</v>
      </c>
      <c r="C308" s="3">
        <v>4.7329192546583849</v>
      </c>
    </row>
    <row r="309" spans="1:3">
      <c r="A309" s="22">
        <v>2005</v>
      </c>
      <c r="B309" s="2" t="s">
        <v>769</v>
      </c>
      <c r="C309" s="3">
        <v>4.4834834834834831</v>
      </c>
    </row>
    <row r="310" spans="1:3">
      <c r="A310" s="22">
        <v>2005</v>
      </c>
      <c r="B310" s="2" t="s">
        <v>771</v>
      </c>
      <c r="C310" s="3">
        <v>4.7900874635568513</v>
      </c>
    </row>
    <row r="311" spans="1:3">
      <c r="A311" s="22">
        <v>2005</v>
      </c>
      <c r="B311" s="2" t="s">
        <v>774</v>
      </c>
      <c r="C311" s="3">
        <v>4.8503937007874018</v>
      </c>
    </row>
    <row r="312" spans="1:3">
      <c r="A312" s="22">
        <v>2005</v>
      </c>
      <c r="B312" s="2" t="s">
        <v>775</v>
      </c>
      <c r="C312" s="3">
        <v>4.2310267857142856</v>
      </c>
    </row>
    <row r="313" spans="1:3">
      <c r="A313" s="22">
        <v>2005</v>
      </c>
      <c r="B313" s="2" t="s">
        <v>777</v>
      </c>
      <c r="C313" s="3">
        <v>5.0385144429160933</v>
      </c>
    </row>
    <row r="314" spans="1:3">
      <c r="A314" s="22">
        <v>2005</v>
      </c>
      <c r="B314" s="2" t="s">
        <v>781</v>
      </c>
      <c r="C314" s="3">
        <v>5.4045801526717554</v>
      </c>
    </row>
    <row r="315" spans="1:3">
      <c r="A315" s="22">
        <v>2005</v>
      </c>
      <c r="B315" s="2" t="s">
        <v>782</v>
      </c>
      <c r="C315" s="3">
        <v>4.9878463782207101</v>
      </c>
    </row>
    <row r="316" spans="1:3">
      <c r="A316" s="22">
        <v>2005</v>
      </c>
      <c r="B316" s="2" t="s">
        <v>784</v>
      </c>
      <c r="C316" s="3">
        <v>4.9137749737118819</v>
      </c>
    </row>
    <row r="317" spans="1:3">
      <c r="A317" s="22">
        <v>2005</v>
      </c>
      <c r="B317" s="2" t="s">
        <v>785</v>
      </c>
      <c r="C317" s="3">
        <v>5.0782918149466196</v>
      </c>
    </row>
    <row r="318" spans="1:3">
      <c r="A318" s="22">
        <v>2005</v>
      </c>
      <c r="B318" s="2" t="s">
        <v>786</v>
      </c>
      <c r="C318" s="3">
        <v>5.0127118644067794</v>
      </c>
    </row>
    <row r="319" spans="1:3">
      <c r="A319" s="22">
        <v>2005</v>
      </c>
      <c r="B319" s="2" t="s">
        <v>787</v>
      </c>
      <c r="C319" s="3">
        <v>5.0770958083832332</v>
      </c>
    </row>
    <row r="320" spans="1:3">
      <c r="A320" s="22">
        <v>2005</v>
      </c>
      <c r="B320" s="2" t="s">
        <v>790</v>
      </c>
      <c r="C320" s="3">
        <v>5.1027318199307423</v>
      </c>
    </row>
    <row r="321" spans="1:3">
      <c r="A321" s="22">
        <v>2005</v>
      </c>
      <c r="B321" s="2" t="s">
        <v>791</v>
      </c>
      <c r="C321" s="3">
        <v>5.0818619582664528</v>
      </c>
    </row>
    <row r="322" spans="1:3">
      <c r="A322" s="22">
        <v>2005</v>
      </c>
      <c r="B322" s="2" t="s">
        <v>792</v>
      </c>
      <c r="C322" s="3">
        <v>4.2033274896015946</v>
      </c>
    </row>
    <row r="323" spans="1:3">
      <c r="A323" s="22">
        <v>2005</v>
      </c>
      <c r="B323" s="2" t="s">
        <v>1050</v>
      </c>
      <c r="C323" s="3">
        <v>4.5043668122270741</v>
      </c>
    </row>
    <row r="324" spans="1:3">
      <c r="A324" s="22">
        <v>2005</v>
      </c>
      <c r="B324" s="2" t="s">
        <v>793</v>
      </c>
      <c r="C324" s="3">
        <v>5.1797882579403272</v>
      </c>
    </row>
    <row r="325" spans="1:3">
      <c r="A325" s="22">
        <v>2005</v>
      </c>
      <c r="B325" s="2" t="s">
        <v>794</v>
      </c>
      <c r="C325" s="3">
        <v>4.9104938271604937</v>
      </c>
    </row>
    <row r="326" spans="1:3">
      <c r="A326" s="22">
        <v>2005</v>
      </c>
      <c r="B326" s="2" t="s">
        <v>795</v>
      </c>
      <c r="C326" s="3">
        <v>6.8592386994448846</v>
      </c>
    </row>
    <row r="327" spans="1:3">
      <c r="A327" s="22">
        <v>2005</v>
      </c>
      <c r="B327" s="2" t="s">
        <v>796</v>
      </c>
      <c r="C327" s="3">
        <v>4.4645886344359624</v>
      </c>
    </row>
    <row r="328" spans="1:3">
      <c r="A328" s="22">
        <v>2005</v>
      </c>
      <c r="B328" s="2" t="s">
        <v>797</v>
      </c>
      <c r="C328" s="3">
        <v>5.3383375314861459</v>
      </c>
    </row>
    <row r="329" spans="1:3">
      <c r="A329" s="22">
        <v>2005</v>
      </c>
      <c r="B329" s="2" t="s">
        <v>798</v>
      </c>
      <c r="C329" s="3">
        <v>4.9594907407407405</v>
      </c>
    </row>
    <row r="330" spans="1:3">
      <c r="A330" s="22">
        <v>2005</v>
      </c>
      <c r="B330" s="2" t="s">
        <v>799</v>
      </c>
      <c r="C330" s="3">
        <v>5.8869999999999996</v>
      </c>
    </row>
    <row r="331" spans="1:3">
      <c r="A331" s="22">
        <v>2005</v>
      </c>
      <c r="B331" s="2" t="s">
        <v>800</v>
      </c>
      <c r="C331" s="3">
        <v>6.4249417508043933</v>
      </c>
    </row>
    <row r="332" spans="1:3">
      <c r="A332" s="22">
        <v>2005</v>
      </c>
      <c r="B332" s="2" t="s">
        <v>801</v>
      </c>
      <c r="C332" s="3">
        <v>5.2410856838744015</v>
      </c>
    </row>
    <row r="333" spans="1:3">
      <c r="A333" s="22">
        <v>2005</v>
      </c>
      <c r="B333" s="2" t="s">
        <v>802</v>
      </c>
      <c r="C333" s="3">
        <v>4.9669856459330139</v>
      </c>
    </row>
    <row r="334" spans="1:3">
      <c r="A334" s="22">
        <v>2005</v>
      </c>
      <c r="B334" s="2" t="s">
        <v>803</v>
      </c>
      <c r="C334" s="3">
        <v>5.0926713947990541</v>
      </c>
    </row>
    <row r="335" spans="1:3">
      <c r="A335" s="22">
        <v>2005</v>
      </c>
      <c r="B335" s="2" t="s">
        <v>804</v>
      </c>
      <c r="C335" s="3">
        <v>5.5489056087551303</v>
      </c>
    </row>
    <row r="336" spans="1:3">
      <c r="A336" s="22">
        <v>2005</v>
      </c>
      <c r="B336" s="2" t="s">
        <v>805</v>
      </c>
      <c r="C336" s="3">
        <v>4.7831683168316834</v>
      </c>
    </row>
    <row r="337" spans="1:3">
      <c r="A337" s="22">
        <v>2005</v>
      </c>
      <c r="B337" s="2" t="s">
        <v>806</v>
      </c>
      <c r="C337" s="3">
        <v>6.576090102560876</v>
      </c>
    </row>
    <row r="338" spans="1:3">
      <c r="A338" s="22">
        <v>2005</v>
      </c>
      <c r="B338" s="2" t="s">
        <v>807</v>
      </c>
      <c r="C338" s="3">
        <v>3.8525932666060054</v>
      </c>
    </row>
    <row r="339" spans="1:3">
      <c r="A339" s="22">
        <v>2005</v>
      </c>
      <c r="B339" s="2" t="s">
        <v>808</v>
      </c>
      <c r="C339" s="3">
        <v>6.9807894046682399</v>
      </c>
    </row>
    <row r="340" spans="1:3">
      <c r="A340" s="22">
        <v>2005</v>
      </c>
      <c r="B340" s="2" t="s">
        <v>1159</v>
      </c>
      <c r="C340" s="3">
        <v>4.8235294117647056</v>
      </c>
    </row>
    <row r="341" spans="1:3">
      <c r="A341" s="22">
        <v>2005</v>
      </c>
      <c r="B341" s="2" t="s">
        <v>809</v>
      </c>
      <c r="C341" s="3">
        <v>5.8782329317269078</v>
      </c>
    </row>
    <row r="342" spans="1:3">
      <c r="A342" s="22">
        <v>2005</v>
      </c>
      <c r="B342" s="2" t="s">
        <v>810</v>
      </c>
      <c r="C342" s="3">
        <v>4.8759587247805332</v>
      </c>
    </row>
    <row r="343" spans="1:3">
      <c r="A343" s="22">
        <v>2005</v>
      </c>
      <c r="B343" s="2" t="s">
        <v>813</v>
      </c>
      <c r="C343" s="3">
        <v>4.2911558065849293</v>
      </c>
    </row>
    <row r="344" spans="1:3">
      <c r="A344" s="22">
        <v>2005</v>
      </c>
      <c r="B344" s="2" t="s">
        <v>814</v>
      </c>
      <c r="C344" s="3">
        <v>4.9885057471264371</v>
      </c>
    </row>
    <row r="345" spans="1:3">
      <c r="A345" s="22">
        <v>2005</v>
      </c>
      <c r="B345" s="2" t="s">
        <v>817</v>
      </c>
      <c r="C345" s="3">
        <v>5.0613562970936492</v>
      </c>
    </row>
    <row r="346" spans="1:3">
      <c r="A346" s="22">
        <v>2005</v>
      </c>
      <c r="B346" s="2" t="s">
        <v>818</v>
      </c>
      <c r="C346" s="3">
        <v>4.75</v>
      </c>
    </row>
    <row r="347" spans="1:3">
      <c r="A347" s="22">
        <v>2005</v>
      </c>
      <c r="B347" s="2" t="s">
        <v>819</v>
      </c>
      <c r="C347" s="3">
        <v>4.5598843143926509</v>
      </c>
    </row>
    <row r="348" spans="1:3">
      <c r="A348" s="22">
        <v>2005</v>
      </c>
      <c r="B348" s="2" t="s">
        <v>820</v>
      </c>
      <c r="C348" s="3">
        <v>4.9146384479717815</v>
      </c>
    </row>
    <row r="349" spans="1:3">
      <c r="A349" s="22">
        <v>2005</v>
      </c>
      <c r="B349" s="2" t="s">
        <v>821</v>
      </c>
      <c r="C349" s="3">
        <v>5.5049032325014267</v>
      </c>
    </row>
    <row r="350" spans="1:3">
      <c r="A350" s="22">
        <v>2005</v>
      </c>
      <c r="B350" s="2" t="s">
        <v>822</v>
      </c>
      <c r="C350" s="3">
        <v>4.6738743322309846</v>
      </c>
    </row>
    <row r="351" spans="1:3">
      <c r="A351" s="22">
        <v>2005</v>
      </c>
      <c r="B351" s="2" t="s">
        <v>823</v>
      </c>
      <c r="C351" s="3">
        <v>9.2901870718253736</v>
      </c>
    </row>
    <row r="352" spans="1:3">
      <c r="A352" s="22">
        <v>2005</v>
      </c>
      <c r="B352" s="2" t="s">
        <v>824</v>
      </c>
      <c r="C352" s="3">
        <v>4.8950714232293766</v>
      </c>
    </row>
    <row r="353" spans="1:3">
      <c r="A353" s="22">
        <v>2005</v>
      </c>
      <c r="B353" s="2" t="s">
        <v>825</v>
      </c>
      <c r="C353" s="3">
        <v>5.0867418006838037</v>
      </c>
    </row>
    <row r="354" spans="1:3">
      <c r="A354" s="22">
        <v>2005</v>
      </c>
      <c r="B354" s="2" t="s">
        <v>826</v>
      </c>
      <c r="C354" s="3">
        <v>4.6346685913629253</v>
      </c>
    </row>
    <row r="355" spans="1:3">
      <c r="A355" s="22">
        <v>2005</v>
      </c>
      <c r="B355" s="2" t="s">
        <v>827</v>
      </c>
      <c r="C355" s="3">
        <v>2.8475499092558985</v>
      </c>
    </row>
    <row r="356" spans="1:3">
      <c r="A356" s="22">
        <v>2005</v>
      </c>
      <c r="B356" s="2" t="s">
        <v>828</v>
      </c>
      <c r="C356" s="3">
        <v>3.2343679712100766</v>
      </c>
    </row>
    <row r="357" spans="1:3">
      <c r="A357" s="22">
        <v>2005</v>
      </c>
      <c r="B357" s="2" t="s">
        <v>829</v>
      </c>
      <c r="C357" s="3">
        <v>4.6863636363636365</v>
      </c>
    </row>
    <row r="358" spans="1:3">
      <c r="A358" s="22">
        <v>2005</v>
      </c>
      <c r="B358" s="2" t="s">
        <v>830</v>
      </c>
      <c r="C358" s="3">
        <v>3.7445095168374816</v>
      </c>
    </row>
    <row r="359" spans="1:3">
      <c r="A359" s="22">
        <v>2005</v>
      </c>
      <c r="B359" s="2" t="s">
        <v>831</v>
      </c>
      <c r="C359" s="3">
        <v>5.1806446456047803</v>
      </c>
    </row>
    <row r="360" spans="1:3">
      <c r="A360" s="22">
        <v>2005</v>
      </c>
      <c r="B360" s="2" t="s">
        <v>833</v>
      </c>
      <c r="C360" s="3">
        <v>6.0338146591116795</v>
      </c>
    </row>
    <row r="361" spans="1:3">
      <c r="A361" s="22">
        <v>2005</v>
      </c>
      <c r="B361" s="2" t="s">
        <v>834</v>
      </c>
      <c r="C361" s="3">
        <v>4.1873650107991365</v>
      </c>
    </row>
    <row r="362" spans="1:3">
      <c r="A362" s="22">
        <v>2005</v>
      </c>
      <c r="B362" s="2" t="s">
        <v>835</v>
      </c>
      <c r="C362" s="3">
        <v>3.5754334194024344</v>
      </c>
    </row>
    <row r="363" spans="1:3">
      <c r="A363" s="22">
        <v>2005</v>
      </c>
      <c r="B363" s="2" t="s">
        <v>836</v>
      </c>
      <c r="C363" s="3">
        <v>3.6664429530201343</v>
      </c>
    </row>
    <row r="364" spans="1:3">
      <c r="A364" s="22">
        <v>2005</v>
      </c>
      <c r="B364" s="2" t="s">
        <v>837</v>
      </c>
      <c r="C364" s="3">
        <v>3.4588957055214724</v>
      </c>
    </row>
    <row r="365" spans="1:3">
      <c r="A365" s="22">
        <v>2005</v>
      </c>
      <c r="B365" s="2" t="s">
        <v>838</v>
      </c>
      <c r="C365" s="3">
        <v>4.3827713895926719</v>
      </c>
    </row>
    <row r="366" spans="1:3">
      <c r="A366" s="22">
        <v>2005</v>
      </c>
      <c r="B366" s="2" t="s">
        <v>839</v>
      </c>
      <c r="C366" s="3">
        <v>4.1509726286796349</v>
      </c>
    </row>
    <row r="367" spans="1:3">
      <c r="A367" s="22">
        <v>2005</v>
      </c>
      <c r="B367" s="2" t="s">
        <v>840</v>
      </c>
      <c r="C367" s="3">
        <v>5.5612767103609269</v>
      </c>
    </row>
    <row r="368" spans="1:3">
      <c r="A368" s="22">
        <v>2005</v>
      </c>
      <c r="B368" s="2" t="s">
        <v>844</v>
      </c>
      <c r="C368" s="3">
        <v>4.2210767468499428</v>
      </c>
    </row>
    <row r="369" spans="1:3">
      <c r="A369" s="22">
        <v>2005</v>
      </c>
      <c r="B369" s="2" t="s">
        <v>848</v>
      </c>
      <c r="C369" s="3">
        <v>3.903225806451613</v>
      </c>
    </row>
    <row r="370" spans="1:3">
      <c r="A370" s="22">
        <v>2005</v>
      </c>
      <c r="B370" s="2" t="s">
        <v>849</v>
      </c>
      <c r="C370" s="3">
        <v>3.9780219780219781</v>
      </c>
    </row>
    <row r="371" spans="1:3">
      <c r="A371" s="22">
        <v>2005</v>
      </c>
      <c r="B371" s="2" t="s">
        <v>851</v>
      </c>
      <c r="C371" s="3">
        <v>4.8359730566175134</v>
      </c>
    </row>
    <row r="372" spans="1:3">
      <c r="A372" s="22">
        <v>2005</v>
      </c>
      <c r="B372" s="2" t="s">
        <v>853</v>
      </c>
      <c r="C372" s="3">
        <v>4.5941381257056833</v>
      </c>
    </row>
    <row r="373" spans="1:3">
      <c r="A373" s="22">
        <v>2005</v>
      </c>
      <c r="B373" s="2" t="s">
        <v>855</v>
      </c>
      <c r="C373" s="3">
        <v>3.2484774665042631</v>
      </c>
    </row>
    <row r="374" spans="1:3">
      <c r="A374" s="22">
        <v>2005</v>
      </c>
      <c r="B374" s="2" t="s">
        <v>1160</v>
      </c>
      <c r="C374" s="3">
        <v>4.5702127659574465</v>
      </c>
    </row>
    <row r="375" spans="1:3">
      <c r="A375" s="22">
        <v>2005</v>
      </c>
      <c r="B375" s="2" t="s">
        <v>857</v>
      </c>
      <c r="C375" s="3">
        <v>4.8726591760299627</v>
      </c>
    </row>
    <row r="376" spans="1:3">
      <c r="A376" s="22">
        <v>2005</v>
      </c>
      <c r="B376" s="2" t="s">
        <v>858</v>
      </c>
      <c r="C376" s="3">
        <v>5.1969811320754715</v>
      </c>
    </row>
    <row r="377" spans="1:3">
      <c r="A377" s="22">
        <v>2005</v>
      </c>
      <c r="B377" s="2" t="s">
        <v>859</v>
      </c>
      <c r="C377" s="3">
        <v>3.9288888888888889</v>
      </c>
    </row>
    <row r="378" spans="1:3">
      <c r="A378" s="22">
        <v>2005</v>
      </c>
      <c r="B378" s="2" t="s">
        <v>1161</v>
      </c>
      <c r="C378" s="3">
        <v>5.2322274881516586</v>
      </c>
    </row>
    <row r="379" spans="1:3">
      <c r="A379" s="22">
        <v>2005</v>
      </c>
      <c r="B379" s="2" t="s">
        <v>860</v>
      </c>
      <c r="C379" s="3">
        <v>6.3678857228329964</v>
      </c>
    </row>
    <row r="380" spans="1:3">
      <c r="A380" s="22">
        <v>2005</v>
      </c>
      <c r="B380" s="2" t="s">
        <v>861</v>
      </c>
      <c r="C380" s="3">
        <v>4.6013422818791945</v>
      </c>
    </row>
    <row r="381" spans="1:3">
      <c r="A381" s="22">
        <v>2005</v>
      </c>
      <c r="B381" s="2" t="s">
        <v>1163</v>
      </c>
      <c r="C381" s="3">
        <v>4.4830508474576272</v>
      </c>
    </row>
    <row r="382" spans="1:3">
      <c r="A382" s="22">
        <v>2005</v>
      </c>
      <c r="B382" s="2" t="s">
        <v>862</v>
      </c>
      <c r="C382" s="3">
        <v>2.4705882352941178</v>
      </c>
    </row>
    <row r="383" spans="1:3">
      <c r="A383" s="22">
        <v>2005</v>
      </c>
      <c r="B383" s="2" t="s">
        <v>863</v>
      </c>
      <c r="C383" s="3">
        <v>4.8602540834845733</v>
      </c>
    </row>
    <row r="384" spans="1:3">
      <c r="A384" s="22">
        <v>2005</v>
      </c>
      <c r="B384" s="2" t="s">
        <v>864</v>
      </c>
      <c r="C384" s="3">
        <v>4.120494235540205</v>
      </c>
    </row>
    <row r="385" spans="1:3">
      <c r="A385" s="22">
        <v>2005</v>
      </c>
      <c r="B385" s="2" t="s">
        <v>866</v>
      </c>
      <c r="C385" s="3">
        <v>3.0007012622720897</v>
      </c>
    </row>
    <row r="386" spans="1:3">
      <c r="A386" s="22">
        <v>2005</v>
      </c>
      <c r="B386" s="2" t="s">
        <v>867</v>
      </c>
      <c r="C386" s="3">
        <v>2.850420168067227</v>
      </c>
    </row>
    <row r="387" spans="1:3">
      <c r="A387" s="22">
        <v>2005</v>
      </c>
      <c r="B387" s="2" t="s">
        <v>868</v>
      </c>
      <c r="C387" s="3">
        <v>5.278952233466585</v>
      </c>
    </row>
    <row r="388" spans="1:3">
      <c r="A388" s="22">
        <v>2005</v>
      </c>
      <c r="B388" s="2" t="s">
        <v>869</v>
      </c>
      <c r="C388" s="3">
        <v>4.0236966824644549</v>
      </c>
    </row>
    <row r="389" spans="1:3">
      <c r="A389" s="22">
        <v>2005</v>
      </c>
      <c r="B389" s="2" t="s">
        <v>871</v>
      </c>
      <c r="C389" s="3">
        <v>5.0567651632970447</v>
      </c>
    </row>
    <row r="390" spans="1:3">
      <c r="A390" s="22">
        <v>2005</v>
      </c>
      <c r="B390" s="2" t="s">
        <v>872</v>
      </c>
      <c r="C390" s="3">
        <v>5.5012594458438286</v>
      </c>
    </row>
    <row r="391" spans="1:3">
      <c r="A391" s="22">
        <v>2005</v>
      </c>
      <c r="B391" s="2" t="s">
        <v>874</v>
      </c>
      <c r="C391" s="3">
        <v>6.7885820769100453</v>
      </c>
    </row>
    <row r="392" spans="1:3">
      <c r="A392" s="22">
        <v>2005</v>
      </c>
      <c r="B392" s="2" t="s">
        <v>880</v>
      </c>
      <c r="C392" s="3">
        <v>6.875</v>
      </c>
    </row>
    <row r="393" spans="1:3">
      <c r="A393" s="22">
        <v>2005</v>
      </c>
      <c r="B393" s="2" t="s">
        <v>883</v>
      </c>
      <c r="C393" s="3">
        <v>6.7044446541473999</v>
      </c>
    </row>
    <row r="394" spans="1:3">
      <c r="A394" s="22">
        <v>2005</v>
      </c>
      <c r="B394" s="2" t="s">
        <v>885</v>
      </c>
      <c r="C394" s="3">
        <v>4.8219512195121954</v>
      </c>
    </row>
    <row r="395" spans="1:3">
      <c r="A395" s="22">
        <v>2005</v>
      </c>
      <c r="B395" s="2" t="s">
        <v>886</v>
      </c>
      <c r="C395" s="3">
        <v>5.0351515151515152</v>
      </c>
    </row>
    <row r="396" spans="1:3">
      <c r="A396" s="22">
        <v>2005</v>
      </c>
      <c r="B396" s="2" t="s">
        <v>890</v>
      </c>
      <c r="C396" s="3">
        <v>5.73208722741433</v>
      </c>
    </row>
    <row r="397" spans="1:3">
      <c r="A397" s="22">
        <v>2005</v>
      </c>
      <c r="B397" s="2" t="s">
        <v>892</v>
      </c>
      <c r="C397" s="3">
        <v>6.977443609022556</v>
      </c>
    </row>
    <row r="398" spans="1:3">
      <c r="A398" s="22">
        <v>2005</v>
      </c>
      <c r="B398" s="2" t="s">
        <v>894</v>
      </c>
      <c r="C398" s="3">
        <v>6.36</v>
      </c>
    </row>
    <row r="399" spans="1:3">
      <c r="A399" s="22">
        <v>2005</v>
      </c>
      <c r="B399" s="2" t="s">
        <v>902</v>
      </c>
      <c r="C399" s="3">
        <v>5.2919860627177702</v>
      </c>
    </row>
    <row r="400" spans="1:3">
      <c r="A400" s="22">
        <v>2005</v>
      </c>
      <c r="B400" s="2" t="s">
        <v>903</v>
      </c>
      <c r="C400" s="3">
        <v>6.0784313725490193</v>
      </c>
    </row>
    <row r="401" spans="1:3">
      <c r="A401" s="22">
        <v>2005</v>
      </c>
      <c r="B401" s="2" t="s">
        <v>905</v>
      </c>
      <c r="C401" s="3">
        <v>4.212550607287449</v>
      </c>
    </row>
    <row r="402" spans="1:3">
      <c r="A402" s="22">
        <v>2005</v>
      </c>
      <c r="B402" s="2" t="s">
        <v>906</v>
      </c>
      <c r="C402" s="3">
        <v>4.8622589531680438</v>
      </c>
    </row>
    <row r="403" spans="1:3">
      <c r="A403" s="22">
        <v>2005</v>
      </c>
      <c r="B403" s="2" t="s">
        <v>908</v>
      </c>
      <c r="C403" s="3">
        <v>4.7996560619088564</v>
      </c>
    </row>
    <row r="404" spans="1:3">
      <c r="A404" s="22">
        <v>2005</v>
      </c>
      <c r="B404" s="2" t="s">
        <v>909</v>
      </c>
      <c r="C404" s="3">
        <v>4.9615384615384617</v>
      </c>
    </row>
    <row r="405" spans="1:3">
      <c r="A405" s="22">
        <v>2005</v>
      </c>
      <c r="B405" s="2" t="s">
        <v>910</v>
      </c>
      <c r="C405" s="3">
        <v>4.9326241134751774</v>
      </c>
    </row>
    <row r="406" spans="1:3">
      <c r="A406" s="22">
        <v>2005</v>
      </c>
      <c r="B406" s="2" t="s">
        <v>911</v>
      </c>
      <c r="C406" s="3">
        <v>4.0548872180451125</v>
      </c>
    </row>
    <row r="407" spans="1:3">
      <c r="A407" s="22">
        <v>2005</v>
      </c>
      <c r="B407" s="2" t="s">
        <v>912</v>
      </c>
      <c r="C407" s="3">
        <v>3.9001280409731116</v>
      </c>
    </row>
    <row r="408" spans="1:3">
      <c r="A408" s="22">
        <v>2005</v>
      </c>
      <c r="B408" s="2" t="s">
        <v>1164</v>
      </c>
      <c r="C408" s="3">
        <v>3.2364864864864864</v>
      </c>
    </row>
    <row r="409" spans="1:3">
      <c r="A409" s="22">
        <v>2005</v>
      </c>
      <c r="B409" s="2" t="s">
        <v>913</v>
      </c>
      <c r="C409" s="3">
        <v>2.8285714285714287</v>
      </c>
    </row>
    <row r="410" spans="1:3">
      <c r="A410" s="22">
        <v>2005</v>
      </c>
      <c r="B410" s="2" t="s">
        <v>915</v>
      </c>
      <c r="C410" s="3">
        <v>4.9661971830985916</v>
      </c>
    </row>
    <row r="411" spans="1:3">
      <c r="A411" s="22">
        <v>2005</v>
      </c>
      <c r="B411" s="2" t="s">
        <v>916</v>
      </c>
      <c r="C411" s="3">
        <v>5.045045045045045</v>
      </c>
    </row>
    <row r="412" spans="1:3">
      <c r="A412" s="22">
        <v>2005</v>
      </c>
      <c r="B412" s="2" t="s">
        <v>917</v>
      </c>
      <c r="C412" s="3">
        <v>9.1059829059829056</v>
      </c>
    </row>
    <row r="413" spans="1:3">
      <c r="A413" s="22">
        <v>2005</v>
      </c>
      <c r="B413" s="2" t="s">
        <v>1135</v>
      </c>
      <c r="C413" s="3">
        <v>9.7200000000000006</v>
      </c>
    </row>
    <row r="414" spans="1:3">
      <c r="A414" s="22">
        <v>2005</v>
      </c>
      <c r="B414" s="2" t="s">
        <v>918</v>
      </c>
      <c r="C414" s="3">
        <v>2.7552447552447554</v>
      </c>
    </row>
    <row r="415" spans="1:3">
      <c r="A415" s="22">
        <v>2005</v>
      </c>
      <c r="B415" s="2" t="s">
        <v>921</v>
      </c>
      <c r="C415" s="3">
        <v>9.3028169014084501</v>
      </c>
    </row>
    <row r="416" spans="1:3">
      <c r="A416" s="22">
        <v>2005</v>
      </c>
      <c r="B416" s="2" t="s">
        <v>922</v>
      </c>
      <c r="C416" s="3">
        <v>7.2348066298342539</v>
      </c>
    </row>
    <row r="417" spans="1:3">
      <c r="A417" s="22">
        <v>2005</v>
      </c>
      <c r="B417" s="2" t="s">
        <v>924</v>
      </c>
      <c r="C417" s="3">
        <v>8.3214285714285712</v>
      </c>
    </row>
    <row r="418" spans="1:3">
      <c r="A418" s="22">
        <v>2005</v>
      </c>
      <c r="B418" s="2" t="s">
        <v>926</v>
      </c>
      <c r="C418" s="3">
        <v>6.616780045351474</v>
      </c>
    </row>
    <row r="419" spans="1:3">
      <c r="A419" s="22">
        <v>2005</v>
      </c>
      <c r="B419" s="2" t="s">
        <v>929</v>
      </c>
      <c r="C419" s="3">
        <v>7.3483146067415728</v>
      </c>
    </row>
    <row r="420" spans="1:3">
      <c r="A420" s="22">
        <v>2005</v>
      </c>
      <c r="B420" s="2" t="s">
        <v>930</v>
      </c>
      <c r="C420" s="3">
        <v>4.7862407862407865</v>
      </c>
    </row>
    <row r="421" spans="1:3">
      <c r="A421" s="22">
        <v>2005</v>
      </c>
      <c r="B421" s="2" t="s">
        <v>932</v>
      </c>
      <c r="C421" s="3">
        <v>7.8061224489795915</v>
      </c>
    </row>
    <row r="422" spans="1:3">
      <c r="A422" s="22">
        <v>2005</v>
      </c>
      <c r="B422" s="2" t="s">
        <v>934</v>
      </c>
      <c r="C422" s="3">
        <v>6.5205278592375366</v>
      </c>
    </row>
    <row r="423" spans="1:3">
      <c r="A423" s="22">
        <v>2005</v>
      </c>
      <c r="B423" s="2" t="s">
        <v>1165</v>
      </c>
      <c r="C423" s="3">
        <v>7.0691823899371071</v>
      </c>
    </row>
    <row r="424" spans="1:3">
      <c r="A424" s="22">
        <v>2005</v>
      </c>
      <c r="B424" s="2" t="s">
        <v>938</v>
      </c>
      <c r="C424" s="3">
        <v>6.0254424778761058</v>
      </c>
    </row>
    <row r="425" spans="1:3">
      <c r="A425" s="22">
        <v>2005</v>
      </c>
      <c r="B425" s="2" t="s">
        <v>940</v>
      </c>
      <c r="C425" s="3">
        <v>7.3317167798254124</v>
      </c>
    </row>
    <row r="426" spans="1:3">
      <c r="A426" s="22">
        <v>2005</v>
      </c>
      <c r="B426" s="2" t="s">
        <v>941</v>
      </c>
      <c r="C426" s="3">
        <v>5.560619872379216</v>
      </c>
    </row>
    <row r="427" spans="1:3">
      <c r="A427" s="22">
        <v>2005</v>
      </c>
      <c r="B427" s="2" t="s">
        <v>942</v>
      </c>
      <c r="C427" s="3">
        <v>5.341328413284133</v>
      </c>
    </row>
    <row r="428" spans="1:3">
      <c r="A428" s="22">
        <v>2005</v>
      </c>
      <c r="B428" s="2" t="s">
        <v>943</v>
      </c>
      <c r="C428" s="3">
        <v>9.1202494061757715</v>
      </c>
    </row>
    <row r="429" spans="1:3">
      <c r="A429" s="22">
        <v>2005</v>
      </c>
      <c r="B429" s="2" t="s">
        <v>1117</v>
      </c>
      <c r="C429" s="3">
        <v>7.6729559748427674</v>
      </c>
    </row>
    <row r="430" spans="1:3">
      <c r="A430" s="22">
        <v>2005</v>
      </c>
      <c r="B430" s="2" t="s">
        <v>949</v>
      </c>
      <c r="C430" s="3">
        <v>7.6895119418483908</v>
      </c>
    </row>
    <row r="431" spans="1:3">
      <c r="A431" s="22">
        <v>2005</v>
      </c>
      <c r="B431" s="2" t="s">
        <v>952</v>
      </c>
      <c r="C431" s="3">
        <v>12.113584619276498</v>
      </c>
    </row>
    <row r="432" spans="1:3">
      <c r="A432" s="22">
        <v>2005</v>
      </c>
      <c r="B432" s="2" t="s">
        <v>953</v>
      </c>
      <c r="C432" s="3">
        <v>5.8473282442748094</v>
      </c>
    </row>
    <row r="433" spans="1:3">
      <c r="A433" s="22">
        <v>2005</v>
      </c>
      <c r="B433" s="2" t="s">
        <v>955</v>
      </c>
      <c r="C433" s="3">
        <v>9.8170894526034704</v>
      </c>
    </row>
    <row r="434" spans="1:3">
      <c r="A434" s="22">
        <v>2005</v>
      </c>
      <c r="B434" s="2" t="s">
        <v>957</v>
      </c>
      <c r="C434" s="3">
        <v>7.5390681003584232</v>
      </c>
    </row>
    <row r="435" spans="1:3">
      <c r="A435" s="22">
        <v>2005</v>
      </c>
      <c r="B435" s="2" t="s">
        <v>958</v>
      </c>
      <c r="C435" s="3">
        <v>9.3541666666666661</v>
      </c>
    </row>
    <row r="436" spans="1:3">
      <c r="A436" s="22">
        <v>2005</v>
      </c>
      <c r="B436" s="2" t="s">
        <v>959</v>
      </c>
      <c r="C436" s="3">
        <v>8.8097287989668533</v>
      </c>
    </row>
    <row r="437" spans="1:3">
      <c r="A437" s="22">
        <v>2005</v>
      </c>
      <c r="B437" s="2" t="s">
        <v>1056</v>
      </c>
      <c r="C437" s="3">
        <v>9.8828125</v>
      </c>
    </row>
    <row r="438" spans="1:3">
      <c r="A438" s="22">
        <v>2005</v>
      </c>
      <c r="B438" s="2" t="s">
        <v>960</v>
      </c>
      <c r="C438" s="3">
        <v>6.9972752043596733</v>
      </c>
    </row>
    <row r="439" spans="1:3">
      <c r="A439" s="22">
        <v>2005</v>
      </c>
      <c r="B439" s="2" t="s">
        <v>1136</v>
      </c>
      <c r="C439" s="3">
        <v>6.1617647058823533</v>
      </c>
    </row>
    <row r="440" spans="1:3">
      <c r="A440" s="22">
        <v>2005</v>
      </c>
      <c r="B440" s="2" t="s">
        <v>962</v>
      </c>
      <c r="C440" s="3">
        <v>8.3283358320839582</v>
      </c>
    </row>
    <row r="441" spans="1:3">
      <c r="A441" s="22">
        <v>2005</v>
      </c>
      <c r="B441" s="2" t="s">
        <v>964</v>
      </c>
      <c r="C441" s="3">
        <v>6.4414893617021276</v>
      </c>
    </row>
    <row r="442" spans="1:3">
      <c r="A442" s="22">
        <v>2005</v>
      </c>
      <c r="B442" s="2" t="s">
        <v>965</v>
      </c>
      <c r="C442" s="3">
        <v>4.4432132963988922</v>
      </c>
    </row>
    <row r="443" spans="1:3">
      <c r="A443" s="22">
        <v>2005</v>
      </c>
      <c r="B443" s="2" t="s">
        <v>966</v>
      </c>
      <c r="C443" s="3">
        <v>5.5333333333333332</v>
      </c>
    </row>
    <row r="444" spans="1:3">
      <c r="A444" s="22">
        <v>2005</v>
      </c>
      <c r="B444" s="2" t="s">
        <v>967</v>
      </c>
      <c r="C444" s="3">
        <v>8.1475942782834849</v>
      </c>
    </row>
    <row r="445" spans="1:3">
      <c r="A445" s="22">
        <v>2005</v>
      </c>
      <c r="B445" s="2" t="s">
        <v>968</v>
      </c>
      <c r="C445" s="3">
        <v>5.0807453416149064</v>
      </c>
    </row>
    <row r="446" spans="1:3">
      <c r="A446" s="22">
        <v>2005</v>
      </c>
      <c r="B446" s="2" t="s">
        <v>969</v>
      </c>
      <c r="C446" s="3">
        <v>3.3897435897435897</v>
      </c>
    </row>
    <row r="447" spans="1:3">
      <c r="A447" s="22">
        <v>2005</v>
      </c>
      <c r="B447" s="2" t="s">
        <v>970</v>
      </c>
      <c r="C447" s="3">
        <v>4.4037162162162158</v>
      </c>
    </row>
    <row r="448" spans="1:3">
      <c r="A448" s="22">
        <v>2005</v>
      </c>
      <c r="B448" s="2" t="s">
        <v>971</v>
      </c>
      <c r="C448" s="3">
        <v>5.6485225505443237</v>
      </c>
    </row>
    <row r="449" spans="1:3">
      <c r="A449" s="22">
        <v>2005</v>
      </c>
      <c r="B449" s="2" t="s">
        <v>972</v>
      </c>
      <c r="C449" s="3">
        <v>6.3679653679653683</v>
      </c>
    </row>
    <row r="450" spans="1:3">
      <c r="A450" s="22">
        <v>2005</v>
      </c>
      <c r="B450" s="2" t="s">
        <v>977</v>
      </c>
      <c r="C450" s="3">
        <v>5.4210526315789478</v>
      </c>
    </row>
    <row r="451" spans="1:3">
      <c r="A451" s="22">
        <v>2005</v>
      </c>
      <c r="B451" s="2" t="s">
        <v>978</v>
      </c>
      <c r="C451" s="3">
        <v>5.4424778761061949</v>
      </c>
    </row>
    <row r="452" spans="1:3">
      <c r="A452" s="22">
        <v>2005</v>
      </c>
      <c r="B452" s="2" t="s">
        <v>979</v>
      </c>
      <c r="C452" s="3">
        <v>7.0269360269360268</v>
      </c>
    </row>
    <row r="453" spans="1:3">
      <c r="A453" s="22">
        <v>2005</v>
      </c>
      <c r="B453" s="2" t="s">
        <v>982</v>
      </c>
      <c r="C453" s="3">
        <v>6.856373429084381</v>
      </c>
    </row>
    <row r="454" spans="1:3">
      <c r="A454" s="22">
        <v>2005</v>
      </c>
      <c r="B454" s="2" t="s">
        <v>983</v>
      </c>
      <c r="C454" s="3">
        <v>6.4881889763779528</v>
      </c>
    </row>
    <row r="455" spans="1:3">
      <c r="A455" s="22">
        <v>2005</v>
      </c>
      <c r="B455" s="2" t="s">
        <v>1166</v>
      </c>
      <c r="C455" s="3">
        <v>5.7924528301886795</v>
      </c>
    </row>
    <row r="456" spans="1:3">
      <c r="A456" s="22">
        <v>2005</v>
      </c>
      <c r="B456" s="2" t="s">
        <v>986</v>
      </c>
      <c r="C456" s="3">
        <v>7.2108737864077668</v>
      </c>
    </row>
    <row r="457" spans="1:3">
      <c r="A457" s="22">
        <v>2005</v>
      </c>
      <c r="B457" s="2" t="s">
        <v>988</v>
      </c>
      <c r="C457" s="3">
        <v>6.839050131926121</v>
      </c>
    </row>
    <row r="458" spans="1:3">
      <c r="A458" s="22">
        <v>2005</v>
      </c>
      <c r="B458" s="2" t="s">
        <v>990</v>
      </c>
      <c r="C458" s="3">
        <v>5.0935960591133007</v>
      </c>
    </row>
    <row r="459" spans="1:3">
      <c r="A459" s="22">
        <v>2005</v>
      </c>
      <c r="B459" s="2" t="s">
        <v>991</v>
      </c>
      <c r="C459" s="3">
        <v>4.6442307692307692</v>
      </c>
    </row>
    <row r="460" spans="1:3">
      <c r="A460" s="22">
        <v>2005</v>
      </c>
      <c r="B460" s="2" t="s">
        <v>992</v>
      </c>
      <c r="C460" s="3">
        <v>5.1081081081081079</v>
      </c>
    </row>
    <row r="461" spans="1:3">
      <c r="A461" s="22">
        <v>2005</v>
      </c>
      <c r="B461" s="2" t="s">
        <v>993</v>
      </c>
      <c r="C461" s="3">
        <v>9.6381475667189953</v>
      </c>
    </row>
    <row r="462" spans="1:3">
      <c r="A462" s="22">
        <v>2005</v>
      </c>
      <c r="B462" s="2" t="s">
        <v>995</v>
      </c>
      <c r="C462" s="3">
        <v>4.9287392325763504</v>
      </c>
    </row>
    <row r="463" spans="1:3">
      <c r="A463" s="22">
        <v>2005</v>
      </c>
      <c r="B463" s="2" t="s">
        <v>997</v>
      </c>
      <c r="C463" s="3">
        <v>11.019736842105264</v>
      </c>
    </row>
    <row r="464" spans="1:3">
      <c r="A464" s="22">
        <v>2005</v>
      </c>
      <c r="B464" s="2" t="s">
        <v>998</v>
      </c>
      <c r="C464" s="3">
        <v>6.7163742690058479</v>
      </c>
    </row>
    <row r="465" spans="1:3">
      <c r="A465" s="22">
        <v>2005</v>
      </c>
      <c r="B465" s="2" t="s">
        <v>1000</v>
      </c>
      <c r="C465" s="3">
        <v>6.5448028673835124</v>
      </c>
    </row>
    <row r="466" spans="1:3">
      <c r="A466" s="22">
        <v>2005</v>
      </c>
      <c r="B466" s="2" t="s">
        <v>1004</v>
      </c>
      <c r="C466" s="3">
        <v>8.0956369982547987</v>
      </c>
    </row>
    <row r="467" spans="1:3">
      <c r="A467" s="22">
        <v>2005</v>
      </c>
      <c r="B467" s="2" t="s">
        <v>1005</v>
      </c>
      <c r="C467" s="3">
        <v>6.4091415830546268</v>
      </c>
    </row>
    <row r="468" spans="1:3">
      <c r="A468" s="22">
        <v>2005</v>
      </c>
      <c r="B468" s="2" t="s">
        <v>1007</v>
      </c>
      <c r="C468" s="3">
        <v>4.7261146496815289</v>
      </c>
    </row>
    <row r="469" spans="1:3">
      <c r="A469" s="22">
        <v>2005</v>
      </c>
      <c r="B469" s="2" t="s">
        <v>1010</v>
      </c>
      <c r="C469" s="3">
        <v>9.7494949494949488</v>
      </c>
    </row>
    <row r="470" spans="1:3">
      <c r="A470" s="22">
        <v>2005</v>
      </c>
      <c r="B470" s="2" t="s">
        <v>1011</v>
      </c>
      <c r="C470" s="3">
        <v>9.9076086956521738</v>
      </c>
    </row>
    <row r="471" spans="1:3">
      <c r="A471" s="22">
        <v>2005</v>
      </c>
      <c r="B471" s="2" t="s">
        <v>1015</v>
      </c>
      <c r="C471" s="3">
        <v>5.36551724137931</v>
      </c>
    </row>
    <row r="472" spans="1:3">
      <c r="A472" s="22">
        <v>2005</v>
      </c>
      <c r="B472" s="2" t="s">
        <v>1167</v>
      </c>
      <c r="C472" s="3">
        <v>6.4868421052631575</v>
      </c>
    </row>
    <row r="473" spans="1:3">
      <c r="A473" s="22">
        <v>2005</v>
      </c>
      <c r="B473" s="2" t="s">
        <v>1016</v>
      </c>
      <c r="C473" s="3">
        <v>7.2689682858289846</v>
      </c>
    </row>
    <row r="474" spans="1:3">
      <c r="A474" s="22">
        <v>2005</v>
      </c>
      <c r="B474" s="2" t="s">
        <v>1017</v>
      </c>
      <c r="C474" s="3">
        <v>10.234407484407484</v>
      </c>
    </row>
    <row r="475" spans="1:3">
      <c r="A475" s="22">
        <v>2005</v>
      </c>
      <c r="B475" s="2" t="s">
        <v>1168</v>
      </c>
      <c r="C475" s="3">
        <v>7.6726804123711343</v>
      </c>
    </row>
    <row r="476" spans="1:3">
      <c r="A476" s="22">
        <v>2005</v>
      </c>
      <c r="B476" s="2" t="s">
        <v>1169</v>
      </c>
      <c r="C476" s="3">
        <v>6.9411764705882355</v>
      </c>
    </row>
    <row r="477" spans="1:3">
      <c r="A477" s="22">
        <v>2005</v>
      </c>
      <c r="B477" s="2" t="s">
        <v>1020</v>
      </c>
      <c r="C477" s="3">
        <v>7.391752577319588</v>
      </c>
    </row>
    <row r="478" spans="1:3">
      <c r="A478" s="22">
        <v>2005</v>
      </c>
      <c r="B478" s="2" t="s">
        <v>1170</v>
      </c>
      <c r="C478" s="3">
        <v>7.7745974955277282</v>
      </c>
    </row>
    <row r="479" spans="1:3">
      <c r="A479" s="22">
        <v>2005</v>
      </c>
      <c r="B479" s="2" t="s">
        <v>1024</v>
      </c>
      <c r="C479" s="3">
        <v>7.8983606557377053</v>
      </c>
    </row>
    <row r="480" spans="1:3">
      <c r="A480" s="22">
        <v>2005</v>
      </c>
      <c r="B480" s="2" t="s">
        <v>1025</v>
      </c>
      <c r="C480" s="3">
        <v>7.0577547047371834</v>
      </c>
    </row>
    <row r="481" spans="1:3">
      <c r="A481" s="22">
        <v>2005</v>
      </c>
      <c r="B481" s="2" t="s">
        <v>1026</v>
      </c>
      <c r="C481" s="3">
        <v>7.6803426510369706</v>
      </c>
    </row>
    <row r="482" spans="1:3">
      <c r="A482" s="22">
        <v>2005</v>
      </c>
      <c r="B482" s="2" t="s">
        <v>1027</v>
      </c>
      <c r="C482" s="3">
        <v>7.0939907550077042</v>
      </c>
    </row>
    <row r="483" spans="1:3">
      <c r="A483" s="22">
        <v>2005</v>
      </c>
      <c r="B483" s="2" t="s">
        <v>1029</v>
      </c>
      <c r="C483" s="3">
        <v>7.3982737361282371</v>
      </c>
    </row>
    <row r="484" spans="1:3">
      <c r="A484" s="22">
        <v>2006</v>
      </c>
      <c r="B484" s="2" t="s">
        <v>1171</v>
      </c>
      <c r="C484" s="3">
        <v>3.5458015267175571</v>
      </c>
    </row>
    <row r="485" spans="1:3">
      <c r="A485" s="22">
        <v>2006</v>
      </c>
      <c r="B485" s="2" t="s">
        <v>363</v>
      </c>
      <c r="C485" s="3">
        <v>7.0197287299630089</v>
      </c>
    </row>
    <row r="486" spans="1:3">
      <c r="A486" s="22">
        <v>2006</v>
      </c>
      <c r="B486" s="2" t="s">
        <v>364</v>
      </c>
      <c r="C486" s="3">
        <v>5.4666666666666668</v>
      </c>
    </row>
    <row r="487" spans="1:3">
      <c r="A487" s="22">
        <v>2006</v>
      </c>
      <c r="B487" s="2" t="s">
        <v>365</v>
      </c>
      <c r="C487" s="3">
        <v>5.9140625</v>
      </c>
    </row>
    <row r="488" spans="1:3">
      <c r="A488" s="22">
        <v>2006</v>
      </c>
      <c r="B488" s="2" t="s">
        <v>367</v>
      </c>
      <c r="C488" s="3">
        <v>6.7614195361911458</v>
      </c>
    </row>
    <row r="489" spans="1:3">
      <c r="A489" s="22">
        <v>2006</v>
      </c>
      <c r="B489" s="2" t="s">
        <v>368</v>
      </c>
      <c r="C489" s="3">
        <v>7.4915254237288131</v>
      </c>
    </row>
    <row r="490" spans="1:3">
      <c r="A490" s="22">
        <v>2006</v>
      </c>
      <c r="B490" s="2" t="s">
        <v>369</v>
      </c>
      <c r="C490" s="3">
        <v>7.2723404255319153</v>
      </c>
    </row>
    <row r="491" spans="1:3">
      <c r="A491" s="22">
        <v>2006</v>
      </c>
      <c r="B491" s="2" t="s">
        <v>370</v>
      </c>
      <c r="C491" s="3">
        <v>10.074612634088201</v>
      </c>
    </row>
    <row r="492" spans="1:3">
      <c r="A492" s="22">
        <v>2006</v>
      </c>
      <c r="B492" s="2" t="s">
        <v>371</v>
      </c>
      <c r="C492" s="3">
        <v>5.3837409576300379</v>
      </c>
    </row>
    <row r="493" spans="1:3">
      <c r="A493" s="22">
        <v>2006</v>
      </c>
      <c r="B493" s="2" t="s">
        <v>373</v>
      </c>
      <c r="C493" s="3">
        <v>6.3647540983606561</v>
      </c>
    </row>
    <row r="494" spans="1:3">
      <c r="A494" s="22">
        <v>2006</v>
      </c>
      <c r="B494" s="2" t="s">
        <v>374</v>
      </c>
      <c r="C494" s="3">
        <v>6.8086419753086416</v>
      </c>
    </row>
    <row r="495" spans="1:3">
      <c r="A495" s="22">
        <v>2006</v>
      </c>
      <c r="B495" s="2" t="s">
        <v>375</v>
      </c>
      <c r="C495" s="3">
        <v>5.9153094462540716</v>
      </c>
    </row>
    <row r="496" spans="1:3">
      <c r="A496" s="22">
        <v>2006</v>
      </c>
      <c r="B496" s="2" t="s">
        <v>376</v>
      </c>
      <c r="C496" s="3">
        <v>4.4498644986449865</v>
      </c>
    </row>
    <row r="497" spans="1:3">
      <c r="A497" s="22">
        <v>2006</v>
      </c>
      <c r="B497" s="2" t="s">
        <v>377</v>
      </c>
      <c r="C497" s="3">
        <v>6.3929313929313931</v>
      </c>
    </row>
    <row r="498" spans="1:3">
      <c r="A498" s="22">
        <v>2006</v>
      </c>
      <c r="B498" s="2" t="s">
        <v>379</v>
      </c>
      <c r="C498" s="3">
        <v>8.8125929598413482</v>
      </c>
    </row>
    <row r="499" spans="1:3">
      <c r="A499" s="22">
        <v>2006</v>
      </c>
      <c r="B499" s="2" t="s">
        <v>380</v>
      </c>
      <c r="C499" s="3">
        <v>4.8371040723981897</v>
      </c>
    </row>
    <row r="500" spans="1:3">
      <c r="A500" s="22">
        <v>2006</v>
      </c>
      <c r="B500" s="2" t="s">
        <v>381</v>
      </c>
      <c r="C500" s="3">
        <v>6.9594594594594597</v>
      </c>
    </row>
    <row r="501" spans="1:3">
      <c r="A501" s="22">
        <v>2006</v>
      </c>
      <c r="B501" s="2" t="s">
        <v>382</v>
      </c>
      <c r="C501" s="3">
        <v>4.4015748031496065</v>
      </c>
    </row>
    <row r="502" spans="1:3">
      <c r="A502" s="22">
        <v>2006</v>
      </c>
      <c r="B502" s="2" t="s">
        <v>383</v>
      </c>
      <c r="C502" s="3">
        <v>3.8289372599231752</v>
      </c>
    </row>
    <row r="503" spans="1:3">
      <c r="A503" s="22">
        <v>2006</v>
      </c>
      <c r="B503" s="2" t="s">
        <v>384</v>
      </c>
      <c r="C503" s="3">
        <v>4.3153433173212772</v>
      </c>
    </row>
    <row r="504" spans="1:3">
      <c r="A504" s="22">
        <v>2006</v>
      </c>
      <c r="B504" s="2" t="s">
        <v>385</v>
      </c>
      <c r="C504" s="3">
        <v>4.3571112095702258</v>
      </c>
    </row>
    <row r="505" spans="1:3">
      <c r="A505" s="22">
        <v>2006</v>
      </c>
      <c r="B505" s="2" t="s">
        <v>387</v>
      </c>
      <c r="C505" s="3">
        <v>4.4102564102564106</v>
      </c>
    </row>
    <row r="506" spans="1:3">
      <c r="A506" s="22">
        <v>2006</v>
      </c>
      <c r="B506" s="2" t="s">
        <v>388</v>
      </c>
      <c r="C506" s="3">
        <v>5.4679487179487181</v>
      </c>
    </row>
    <row r="507" spans="1:3">
      <c r="A507" s="22">
        <v>2006</v>
      </c>
      <c r="B507" s="2" t="s">
        <v>389</v>
      </c>
      <c r="C507" s="3">
        <v>4.4935294117647056</v>
      </c>
    </row>
    <row r="508" spans="1:3">
      <c r="A508" s="22">
        <v>2006</v>
      </c>
      <c r="B508" s="2" t="s">
        <v>390</v>
      </c>
      <c r="C508" s="3">
        <v>5.5983621844322746</v>
      </c>
    </row>
    <row r="509" spans="1:3">
      <c r="A509" s="22">
        <v>2006</v>
      </c>
      <c r="B509" s="2" t="s">
        <v>391</v>
      </c>
      <c r="C509" s="3">
        <v>3.9383259911894273</v>
      </c>
    </row>
    <row r="510" spans="1:3">
      <c r="A510" s="22">
        <v>2006</v>
      </c>
      <c r="B510" s="2" t="s">
        <v>392</v>
      </c>
      <c r="C510" s="3">
        <v>5.2987288135593218</v>
      </c>
    </row>
    <row r="511" spans="1:3">
      <c r="A511" s="22">
        <v>2006</v>
      </c>
      <c r="B511" s="2" t="s">
        <v>393</v>
      </c>
      <c r="C511" s="3">
        <v>5.2592592592592595</v>
      </c>
    </row>
    <row r="512" spans="1:3">
      <c r="A512" s="22">
        <v>2006</v>
      </c>
      <c r="B512" s="2" t="s">
        <v>395</v>
      </c>
      <c r="C512" s="3">
        <v>6.0744025251766116</v>
      </c>
    </row>
    <row r="513" spans="1:3">
      <c r="A513" s="22">
        <v>2006</v>
      </c>
      <c r="B513" s="2" t="s">
        <v>396</v>
      </c>
      <c r="C513" s="3">
        <v>3.8020772552223128</v>
      </c>
    </row>
    <row r="514" spans="1:3">
      <c r="A514" s="22">
        <v>2006</v>
      </c>
      <c r="B514" s="2" t="s">
        <v>397</v>
      </c>
      <c r="C514" s="3">
        <v>4.8436532507739942</v>
      </c>
    </row>
    <row r="515" spans="1:3">
      <c r="A515" s="22">
        <v>2006</v>
      </c>
      <c r="B515" s="2" t="s">
        <v>398</v>
      </c>
      <c r="C515" s="3">
        <v>6.9199356745177036</v>
      </c>
    </row>
    <row r="516" spans="1:3">
      <c r="A516" s="22">
        <v>2006</v>
      </c>
      <c r="B516" s="2" t="s">
        <v>399</v>
      </c>
      <c r="C516" s="3">
        <v>4.5210585767306766</v>
      </c>
    </row>
    <row r="517" spans="1:3">
      <c r="A517" s="22">
        <v>2006</v>
      </c>
      <c r="B517" s="2" t="s">
        <v>400</v>
      </c>
      <c r="C517" s="3">
        <v>4.3963728112609797</v>
      </c>
    </row>
    <row r="518" spans="1:3">
      <c r="A518" s="22">
        <v>2006</v>
      </c>
      <c r="B518" s="2" t="s">
        <v>1141</v>
      </c>
      <c r="C518" s="3">
        <v>4.3170502583372476</v>
      </c>
    </row>
    <row r="519" spans="1:3">
      <c r="A519" s="22">
        <v>2006</v>
      </c>
      <c r="B519" s="2" t="s">
        <v>401</v>
      </c>
      <c r="C519" s="3">
        <v>5.2856726530909617</v>
      </c>
    </row>
    <row r="520" spans="1:3">
      <c r="A520" s="22">
        <v>2006</v>
      </c>
      <c r="B520" s="2" t="s">
        <v>402</v>
      </c>
      <c r="C520" s="3">
        <v>4.2210046867780049</v>
      </c>
    </row>
    <row r="521" spans="1:3">
      <c r="A521" s="22">
        <v>2006</v>
      </c>
      <c r="B521" s="2" t="s">
        <v>403</v>
      </c>
      <c r="C521" s="3">
        <v>5.2697390404182691</v>
      </c>
    </row>
    <row r="522" spans="1:3">
      <c r="A522" s="22">
        <v>2006</v>
      </c>
      <c r="B522" s="2" t="s">
        <v>404</v>
      </c>
      <c r="C522" s="3">
        <v>3.6010812284208615</v>
      </c>
    </row>
    <row r="523" spans="1:3">
      <c r="A523" s="22">
        <v>2006</v>
      </c>
      <c r="B523" s="2" t="s">
        <v>405</v>
      </c>
      <c r="C523" s="3">
        <v>5.8546497728902702</v>
      </c>
    </row>
    <row r="524" spans="1:3">
      <c r="A524" s="22">
        <v>2006</v>
      </c>
      <c r="B524" s="2" t="s">
        <v>407</v>
      </c>
      <c r="C524" s="3">
        <v>5.228890351321251</v>
      </c>
    </row>
    <row r="525" spans="1:3">
      <c r="A525" s="22">
        <v>2006</v>
      </c>
      <c r="B525" s="2" t="s">
        <v>408</v>
      </c>
      <c r="C525" s="3">
        <v>4.2566537921348315</v>
      </c>
    </row>
    <row r="526" spans="1:3">
      <c r="A526" s="22">
        <v>2006</v>
      </c>
      <c r="B526" s="2" t="s">
        <v>409</v>
      </c>
      <c r="C526" s="3">
        <v>4.7740836992562059</v>
      </c>
    </row>
    <row r="527" spans="1:3">
      <c r="A527" s="22">
        <v>2006</v>
      </c>
      <c r="B527" s="2" t="s">
        <v>410</v>
      </c>
      <c r="C527" s="3">
        <v>3.3521193464361829</v>
      </c>
    </row>
    <row r="528" spans="1:3">
      <c r="A528" s="22">
        <v>2006</v>
      </c>
      <c r="B528" s="2" t="s">
        <v>411</v>
      </c>
      <c r="C528" s="3">
        <v>5.6687500000000002</v>
      </c>
    </row>
    <row r="529" spans="1:3">
      <c r="A529" s="22">
        <v>2006</v>
      </c>
      <c r="B529" s="2" t="s">
        <v>412</v>
      </c>
      <c r="C529" s="3">
        <v>4.7636363636363637</v>
      </c>
    </row>
    <row r="530" spans="1:3">
      <c r="A530" s="22">
        <v>2006</v>
      </c>
      <c r="B530" s="2" t="s">
        <v>413</v>
      </c>
      <c r="C530" s="3">
        <v>3.9120654396728018</v>
      </c>
    </row>
    <row r="531" spans="1:3">
      <c r="A531" s="22">
        <v>2006</v>
      </c>
      <c r="B531" s="2" t="s">
        <v>415</v>
      </c>
      <c r="C531" s="3">
        <v>5.0841794113867111</v>
      </c>
    </row>
    <row r="532" spans="1:3">
      <c r="A532" s="22">
        <v>2006</v>
      </c>
      <c r="B532" s="2" t="s">
        <v>416</v>
      </c>
      <c r="C532" s="3">
        <v>5.4480069324090126</v>
      </c>
    </row>
    <row r="533" spans="1:3">
      <c r="A533" s="22">
        <v>2006</v>
      </c>
      <c r="B533" s="2" t="s">
        <v>417</v>
      </c>
      <c r="C533" s="3">
        <v>2.5374841168996189</v>
      </c>
    </row>
    <row r="534" spans="1:3">
      <c r="A534" s="22">
        <v>2006</v>
      </c>
      <c r="B534" s="2" t="s">
        <v>419</v>
      </c>
      <c r="C534" s="3">
        <v>4.6061349693251534</v>
      </c>
    </row>
    <row r="535" spans="1:3">
      <c r="A535" s="22">
        <v>2006</v>
      </c>
      <c r="B535" s="2" t="s">
        <v>420</v>
      </c>
      <c r="C535" s="3">
        <v>4.9666666666666668</v>
      </c>
    </row>
    <row r="536" spans="1:3">
      <c r="A536" s="22">
        <v>2006</v>
      </c>
      <c r="B536" s="2" t="s">
        <v>421</v>
      </c>
      <c r="C536" s="3">
        <v>4.0154168252759801</v>
      </c>
    </row>
    <row r="537" spans="1:3">
      <c r="A537" s="22">
        <v>2006</v>
      </c>
      <c r="B537" s="2" t="s">
        <v>423</v>
      </c>
      <c r="C537" s="3">
        <v>4.353936649904437</v>
      </c>
    </row>
    <row r="538" spans="1:3">
      <c r="A538" s="22">
        <v>2006</v>
      </c>
      <c r="B538" s="2" t="s">
        <v>424</v>
      </c>
      <c r="C538" s="3">
        <v>3.0396600566572238</v>
      </c>
    </row>
    <row r="539" spans="1:3">
      <c r="A539" s="22">
        <v>2006</v>
      </c>
      <c r="B539" s="2" t="s">
        <v>425</v>
      </c>
      <c r="C539" s="3">
        <v>3.6248948696383514</v>
      </c>
    </row>
    <row r="540" spans="1:3">
      <c r="A540" s="22">
        <v>2006</v>
      </c>
      <c r="B540" s="2" t="s">
        <v>426</v>
      </c>
      <c r="C540" s="3">
        <v>2.7649609713790113</v>
      </c>
    </row>
    <row r="541" spans="1:3">
      <c r="A541" s="22">
        <v>2006</v>
      </c>
      <c r="B541" s="2" t="s">
        <v>1142</v>
      </c>
      <c r="C541" s="3">
        <v>2.9944237918215615</v>
      </c>
    </row>
    <row r="542" spans="1:3">
      <c r="A542" s="22">
        <v>2006</v>
      </c>
      <c r="B542" s="2" t="s">
        <v>427</v>
      </c>
      <c r="C542" s="3">
        <v>3.8877068557919623</v>
      </c>
    </row>
    <row r="543" spans="1:3">
      <c r="A543" s="22">
        <v>2006</v>
      </c>
      <c r="B543" s="2" t="s">
        <v>428</v>
      </c>
      <c r="C543" s="3">
        <v>3.2873831775700935</v>
      </c>
    </row>
    <row r="544" spans="1:3">
      <c r="A544" s="22">
        <v>2006</v>
      </c>
      <c r="B544" s="2" t="s">
        <v>429</v>
      </c>
      <c r="C544" s="3">
        <v>2.6286231884057969</v>
      </c>
    </row>
    <row r="545" spans="1:3">
      <c r="A545" s="22">
        <v>2006</v>
      </c>
      <c r="B545" s="2" t="s">
        <v>430</v>
      </c>
      <c r="C545" s="3">
        <v>4.0413333333333332</v>
      </c>
    </row>
    <row r="546" spans="1:3">
      <c r="A546" s="22">
        <v>2006</v>
      </c>
      <c r="B546" s="2" t="s">
        <v>431</v>
      </c>
      <c r="C546" s="3">
        <v>2.4442413162705665</v>
      </c>
    </row>
    <row r="547" spans="1:3">
      <c r="A547" s="22">
        <v>2006</v>
      </c>
      <c r="B547" s="2" t="s">
        <v>1143</v>
      </c>
      <c r="C547" s="3">
        <v>3.7873563218390807</v>
      </c>
    </row>
    <row r="548" spans="1:3">
      <c r="A548" s="22">
        <v>2006</v>
      </c>
      <c r="B548" s="2" t="s">
        <v>432</v>
      </c>
      <c r="C548" s="3">
        <v>2.8589815332960269</v>
      </c>
    </row>
    <row r="549" spans="1:3">
      <c r="A549" s="22">
        <v>2006</v>
      </c>
      <c r="B549" s="2" t="s">
        <v>433</v>
      </c>
      <c r="C549" s="3">
        <v>3.3086734693877551</v>
      </c>
    </row>
    <row r="550" spans="1:3">
      <c r="A550" s="22">
        <v>2006</v>
      </c>
      <c r="B550" s="2" t="s">
        <v>434</v>
      </c>
      <c r="C550" s="3">
        <v>2.8362017804154305</v>
      </c>
    </row>
    <row r="551" spans="1:3">
      <c r="A551" s="22">
        <v>2006</v>
      </c>
      <c r="B551" s="2" t="s">
        <v>435</v>
      </c>
      <c r="C551" s="3">
        <v>3.5351377018043686</v>
      </c>
    </row>
    <row r="552" spans="1:3">
      <c r="A552" s="22">
        <v>2006</v>
      </c>
      <c r="B552" s="2" t="s">
        <v>436</v>
      </c>
      <c r="C552" s="3">
        <v>3.6037934668071654</v>
      </c>
    </row>
    <row r="553" spans="1:3">
      <c r="A553" s="22">
        <v>2006</v>
      </c>
      <c r="B553" s="2" t="s">
        <v>437</v>
      </c>
      <c r="C553" s="3">
        <v>4.3573778633062261</v>
      </c>
    </row>
    <row r="554" spans="1:3">
      <c r="A554" s="22">
        <v>2006</v>
      </c>
      <c r="B554" s="2" t="s">
        <v>438</v>
      </c>
      <c r="C554" s="3">
        <v>3.7261286225609052</v>
      </c>
    </row>
    <row r="555" spans="1:3">
      <c r="A555" s="22">
        <v>2006</v>
      </c>
      <c r="B555" s="2" t="s">
        <v>440</v>
      </c>
      <c r="C555" s="3">
        <v>5.6570877468288217</v>
      </c>
    </row>
    <row r="556" spans="1:3">
      <c r="A556" s="22">
        <v>2006</v>
      </c>
      <c r="B556" s="2" t="s">
        <v>1172</v>
      </c>
      <c r="C556" s="3">
        <v>5.1149425287356323</v>
      </c>
    </row>
    <row r="557" spans="1:3">
      <c r="A557" s="22">
        <v>2006</v>
      </c>
      <c r="B557" s="2" t="s">
        <v>441</v>
      </c>
      <c r="C557" s="3">
        <v>7.3444585456405207</v>
      </c>
    </row>
    <row r="558" spans="1:3">
      <c r="A558" s="22">
        <v>2006</v>
      </c>
      <c r="B558" s="2" t="s">
        <v>442</v>
      </c>
      <c r="C558" s="3">
        <v>5.4941860465116283</v>
      </c>
    </row>
    <row r="559" spans="1:3">
      <c r="A559" s="22">
        <v>2006</v>
      </c>
      <c r="B559" s="2" t="s">
        <v>1179</v>
      </c>
      <c r="C559" s="3">
        <v>6.326732673267327</v>
      </c>
    </row>
    <row r="560" spans="1:3">
      <c r="A560" s="22">
        <v>2006</v>
      </c>
      <c r="B560" s="2" t="s">
        <v>443</v>
      </c>
      <c r="C560" s="3">
        <v>6.3711734693877551</v>
      </c>
    </row>
    <row r="561" spans="1:3">
      <c r="A561" s="22">
        <v>2006</v>
      </c>
      <c r="B561" s="2" t="s">
        <v>444</v>
      </c>
      <c r="C561" s="3">
        <v>4.4436740939083865</v>
      </c>
    </row>
    <row r="562" spans="1:3">
      <c r="A562" s="22">
        <v>2006</v>
      </c>
      <c r="B562" s="2" t="s">
        <v>445</v>
      </c>
      <c r="C562" s="3">
        <v>4.4676821737340466</v>
      </c>
    </row>
    <row r="563" spans="1:3">
      <c r="A563" s="22">
        <v>2006</v>
      </c>
      <c r="B563" s="2" t="s">
        <v>446</v>
      </c>
      <c r="C563" s="3">
        <v>5.3963970783029938</v>
      </c>
    </row>
    <row r="564" spans="1:3">
      <c r="A564" s="22">
        <v>2006</v>
      </c>
      <c r="B564" s="2" t="s">
        <v>447</v>
      </c>
      <c r="C564" s="3">
        <v>5.8705440900562849</v>
      </c>
    </row>
    <row r="565" spans="1:3">
      <c r="A565" s="22">
        <v>2006</v>
      </c>
      <c r="B565" s="2" t="s">
        <v>448</v>
      </c>
      <c r="C565" s="3">
        <v>4.0274395784117756</v>
      </c>
    </row>
    <row r="566" spans="1:3">
      <c r="A566" s="22">
        <v>2006</v>
      </c>
      <c r="B566" s="2" t="s">
        <v>449</v>
      </c>
      <c r="C566" s="3">
        <v>4.9991386735572778</v>
      </c>
    </row>
    <row r="567" spans="1:3">
      <c r="A567" s="22">
        <v>2006</v>
      </c>
      <c r="B567" s="2" t="s">
        <v>450</v>
      </c>
      <c r="C567" s="3">
        <v>5.453410689170183</v>
      </c>
    </row>
    <row r="568" spans="1:3">
      <c r="A568" s="22">
        <v>2006</v>
      </c>
      <c r="B568" s="2" t="s">
        <v>452</v>
      </c>
      <c r="C568" s="3">
        <v>7.3384570483510068</v>
      </c>
    </row>
    <row r="569" spans="1:3">
      <c r="A569" s="22">
        <v>2006</v>
      </c>
      <c r="B569" s="2" t="s">
        <v>453</v>
      </c>
      <c r="C569" s="3">
        <v>3.5046045839355773</v>
      </c>
    </row>
    <row r="570" spans="1:3">
      <c r="A570" s="22">
        <v>2006</v>
      </c>
      <c r="B570" s="2" t="s">
        <v>455</v>
      </c>
      <c r="C570" s="3">
        <v>10.711172279348169</v>
      </c>
    </row>
    <row r="571" spans="1:3">
      <c r="A571" s="22">
        <v>2006</v>
      </c>
      <c r="B571" s="2" t="s">
        <v>456</v>
      </c>
      <c r="C571" s="3">
        <v>4.7761194029850742</v>
      </c>
    </row>
    <row r="572" spans="1:3">
      <c r="A572" s="22">
        <v>2006</v>
      </c>
      <c r="B572" s="2" t="s">
        <v>457</v>
      </c>
      <c r="C572" s="3">
        <v>3.8498583569405098</v>
      </c>
    </row>
    <row r="573" spans="1:3">
      <c r="A573" s="22">
        <v>2006</v>
      </c>
      <c r="B573" s="2" t="s">
        <v>458</v>
      </c>
      <c r="C573" s="3">
        <v>4.25</v>
      </c>
    </row>
    <row r="574" spans="1:3">
      <c r="A574" s="22">
        <v>2006</v>
      </c>
      <c r="B574" s="2" t="s">
        <v>460</v>
      </c>
      <c r="C574" s="3">
        <v>4.1359309934562765</v>
      </c>
    </row>
    <row r="575" spans="1:3">
      <c r="A575" s="22">
        <v>2006</v>
      </c>
      <c r="B575" s="2" t="s">
        <v>461</v>
      </c>
      <c r="C575" s="3">
        <v>4.3407924831550968</v>
      </c>
    </row>
    <row r="576" spans="1:3">
      <c r="A576" s="22">
        <v>2006</v>
      </c>
      <c r="B576" s="2" t="s">
        <v>462</v>
      </c>
      <c r="C576" s="3">
        <v>4.9921328671328675</v>
      </c>
    </row>
    <row r="577" spans="1:3">
      <c r="A577" s="22">
        <v>2006</v>
      </c>
      <c r="B577" s="2" t="s">
        <v>463</v>
      </c>
      <c r="C577" s="3">
        <v>4.3540677429566319</v>
      </c>
    </row>
    <row r="578" spans="1:3">
      <c r="A578" s="22">
        <v>2006</v>
      </c>
      <c r="B578" s="2" t="s">
        <v>464</v>
      </c>
      <c r="C578" s="3">
        <v>4.5307912109567443</v>
      </c>
    </row>
    <row r="579" spans="1:3">
      <c r="A579" s="22">
        <v>2006</v>
      </c>
      <c r="B579" s="2" t="s">
        <v>465</v>
      </c>
      <c r="C579" s="3">
        <v>3.7901861252115059</v>
      </c>
    </row>
    <row r="580" spans="1:3">
      <c r="A580" s="22">
        <v>2006</v>
      </c>
      <c r="B580" s="2" t="s">
        <v>466</v>
      </c>
      <c r="C580" s="3">
        <v>4.4701303911735204</v>
      </c>
    </row>
    <row r="581" spans="1:3">
      <c r="A581" s="22">
        <v>2006</v>
      </c>
      <c r="B581" s="2" t="s">
        <v>467</v>
      </c>
      <c r="C581" s="3">
        <v>4.9200702678963548</v>
      </c>
    </row>
    <row r="582" spans="1:3">
      <c r="A582" s="22">
        <v>2006</v>
      </c>
      <c r="B582" s="2" t="s">
        <v>468</v>
      </c>
      <c r="C582" s="3">
        <v>6.0587711487088161</v>
      </c>
    </row>
    <row r="583" spans="1:3">
      <c r="A583" s="22">
        <v>2006</v>
      </c>
      <c r="B583" s="2" t="s">
        <v>470</v>
      </c>
      <c r="C583" s="3">
        <v>4.3614262560777961</v>
      </c>
    </row>
    <row r="584" spans="1:3">
      <c r="A584" s="22">
        <v>2006</v>
      </c>
      <c r="B584" s="2" t="s">
        <v>471</v>
      </c>
      <c r="C584" s="3">
        <v>6.1665350225901232</v>
      </c>
    </row>
    <row r="585" spans="1:3">
      <c r="A585" s="22">
        <v>2006</v>
      </c>
      <c r="B585" s="2" t="s">
        <v>472</v>
      </c>
      <c r="C585" s="3">
        <v>3.8101100052383448</v>
      </c>
    </row>
    <row r="586" spans="1:3">
      <c r="A586" s="22">
        <v>2006</v>
      </c>
      <c r="B586" s="2" t="s">
        <v>475</v>
      </c>
      <c r="C586" s="3">
        <v>8.9907874987985306</v>
      </c>
    </row>
    <row r="587" spans="1:3">
      <c r="A587" s="22">
        <v>2006</v>
      </c>
      <c r="B587" s="2" t="s">
        <v>476</v>
      </c>
      <c r="C587" s="3">
        <v>4.2609575185434929</v>
      </c>
    </row>
    <row r="588" spans="1:3">
      <c r="A588" s="22">
        <v>2006</v>
      </c>
      <c r="B588" s="2" t="s">
        <v>477</v>
      </c>
      <c r="C588" s="3">
        <v>5.5449550449550449</v>
      </c>
    </row>
    <row r="589" spans="1:3">
      <c r="A589" s="22">
        <v>2006</v>
      </c>
      <c r="B589" s="2" t="s">
        <v>478</v>
      </c>
      <c r="C589" s="3">
        <v>4.6544502617801049</v>
      </c>
    </row>
    <row r="590" spans="1:3">
      <c r="A590" s="22">
        <v>2006</v>
      </c>
      <c r="B590" s="2" t="s">
        <v>479</v>
      </c>
      <c r="C590" s="3">
        <v>4.5320993095343027</v>
      </c>
    </row>
    <row r="591" spans="1:3">
      <c r="A591" s="22">
        <v>2006</v>
      </c>
      <c r="B591" s="2" t="s">
        <v>1173</v>
      </c>
      <c r="C591" s="3">
        <v>4.7283950617283947</v>
      </c>
    </row>
    <row r="592" spans="1:3">
      <c r="A592" s="22">
        <v>2006</v>
      </c>
      <c r="B592" s="2" t="s">
        <v>480</v>
      </c>
      <c r="C592" s="3">
        <v>4.9300225733634315</v>
      </c>
    </row>
    <row r="593" spans="1:3">
      <c r="A593" s="22">
        <v>2006</v>
      </c>
      <c r="B593" s="2" t="s">
        <v>483</v>
      </c>
      <c r="C593" s="3">
        <v>6.3802300503235081</v>
      </c>
    </row>
    <row r="594" spans="1:3">
      <c r="A594" s="22">
        <v>2006</v>
      </c>
      <c r="B594" s="2" t="s">
        <v>484</v>
      </c>
      <c r="C594" s="3">
        <v>5.5295202952029516</v>
      </c>
    </row>
    <row r="595" spans="1:3">
      <c r="A595" s="22">
        <v>2006</v>
      </c>
      <c r="B595" s="2" t="s">
        <v>486</v>
      </c>
      <c r="C595" s="3">
        <v>5.7289896128423043</v>
      </c>
    </row>
    <row r="596" spans="1:3">
      <c r="A596" s="22">
        <v>2006</v>
      </c>
      <c r="B596" s="2" t="s">
        <v>489</v>
      </c>
      <c r="C596" s="3">
        <v>3.4579305406373075</v>
      </c>
    </row>
    <row r="597" spans="1:3">
      <c r="A597" s="22">
        <v>2006</v>
      </c>
      <c r="B597" s="2" t="s">
        <v>490</v>
      </c>
      <c r="C597" s="3">
        <v>3.9138771530711733</v>
      </c>
    </row>
    <row r="598" spans="1:3">
      <c r="A598" s="22">
        <v>2006</v>
      </c>
      <c r="B598" s="2" t="s">
        <v>491</v>
      </c>
      <c r="C598" s="3">
        <v>5.7408159171101856</v>
      </c>
    </row>
    <row r="599" spans="1:3">
      <c r="A599" s="22">
        <v>2006</v>
      </c>
      <c r="B599" s="2" t="s">
        <v>1067</v>
      </c>
      <c r="C599" s="3">
        <v>5.4608355091383816</v>
      </c>
    </row>
    <row r="600" spans="1:3">
      <c r="A600" s="22">
        <v>2006</v>
      </c>
      <c r="B600" s="2" t="s">
        <v>1103</v>
      </c>
      <c r="C600" s="3">
        <v>2.8650793650793651</v>
      </c>
    </row>
    <row r="601" spans="1:3">
      <c r="A601" s="22">
        <v>2006</v>
      </c>
      <c r="B601" s="2" t="s">
        <v>493</v>
      </c>
      <c r="C601" s="3">
        <v>3.9237702807107908</v>
      </c>
    </row>
    <row r="602" spans="1:3">
      <c r="A602" s="22">
        <v>2006</v>
      </c>
      <c r="B602" s="2" t="s">
        <v>494</v>
      </c>
      <c r="C602" s="3">
        <v>4.212977267711322</v>
      </c>
    </row>
    <row r="603" spans="1:3">
      <c r="A603" s="22">
        <v>2006</v>
      </c>
      <c r="B603" s="2" t="s">
        <v>495</v>
      </c>
      <c r="C603" s="3">
        <v>2.4530572941742896</v>
      </c>
    </row>
    <row r="604" spans="1:3">
      <c r="A604" s="22">
        <v>2006</v>
      </c>
      <c r="B604" s="2" t="s">
        <v>496</v>
      </c>
      <c r="C604" s="3">
        <v>2.6522108843537415</v>
      </c>
    </row>
    <row r="605" spans="1:3">
      <c r="A605" s="22">
        <v>2006</v>
      </c>
      <c r="B605" s="2" t="s">
        <v>497</v>
      </c>
      <c r="C605" s="3">
        <v>2.7322660778360475</v>
      </c>
    </row>
    <row r="606" spans="1:3">
      <c r="A606" s="22">
        <v>2006</v>
      </c>
      <c r="B606" s="2" t="s">
        <v>498</v>
      </c>
      <c r="C606" s="3">
        <v>1.9778575703171752</v>
      </c>
    </row>
    <row r="607" spans="1:3">
      <c r="A607" s="22">
        <v>2006</v>
      </c>
      <c r="B607" s="2" t="s">
        <v>499</v>
      </c>
      <c r="C607" s="3">
        <v>2.0060537268255771</v>
      </c>
    </row>
    <row r="608" spans="1:3">
      <c r="A608" s="22">
        <v>2006</v>
      </c>
      <c r="B608" s="2" t="s">
        <v>500</v>
      </c>
      <c r="C608" s="3">
        <v>2.3857502920022129</v>
      </c>
    </row>
    <row r="609" spans="1:3">
      <c r="A609" s="22">
        <v>2006</v>
      </c>
      <c r="B609" s="2" t="s">
        <v>501</v>
      </c>
      <c r="C609" s="3">
        <v>3.2235366966497199</v>
      </c>
    </row>
    <row r="610" spans="1:3">
      <c r="A610" s="22">
        <v>2006</v>
      </c>
      <c r="B610" s="2" t="s">
        <v>502</v>
      </c>
      <c r="C610" s="3">
        <v>2.0507462686567166</v>
      </c>
    </row>
    <row r="611" spans="1:3">
      <c r="A611" s="22">
        <v>2006</v>
      </c>
      <c r="B611" s="2" t="s">
        <v>503</v>
      </c>
      <c r="C611" s="3">
        <v>1.9986928104575163</v>
      </c>
    </row>
    <row r="612" spans="1:3">
      <c r="A612" s="22">
        <v>2006</v>
      </c>
      <c r="B612" s="2" t="s">
        <v>504</v>
      </c>
      <c r="C612" s="3">
        <v>3.437268803945746</v>
      </c>
    </row>
    <row r="613" spans="1:3">
      <c r="A613" s="22">
        <v>2006</v>
      </c>
      <c r="B613" s="2" t="s">
        <v>505</v>
      </c>
      <c r="C613" s="3">
        <v>3.1495227995758217</v>
      </c>
    </row>
    <row r="614" spans="1:3">
      <c r="A614" s="22">
        <v>2006</v>
      </c>
      <c r="B614" s="2" t="s">
        <v>506</v>
      </c>
      <c r="C614" s="3">
        <v>2.7904225352112677</v>
      </c>
    </row>
    <row r="615" spans="1:3">
      <c r="A615" s="22">
        <v>2006</v>
      </c>
      <c r="B615" s="2" t="s">
        <v>507</v>
      </c>
      <c r="C615" s="3">
        <v>3.1379962192816637</v>
      </c>
    </row>
    <row r="616" spans="1:3">
      <c r="A616" s="22">
        <v>2006</v>
      </c>
      <c r="B616" s="2" t="s">
        <v>508</v>
      </c>
      <c r="C616" s="3">
        <v>3.5505030181086519</v>
      </c>
    </row>
    <row r="617" spans="1:3">
      <c r="A617" s="22">
        <v>2006</v>
      </c>
      <c r="B617" s="2" t="s">
        <v>509</v>
      </c>
      <c r="C617" s="3">
        <v>4.1974120380733115</v>
      </c>
    </row>
    <row r="618" spans="1:3">
      <c r="A618" s="22">
        <v>2006</v>
      </c>
      <c r="B618" s="2" t="s">
        <v>510</v>
      </c>
      <c r="C618" s="3">
        <v>3.2334053720284039</v>
      </c>
    </row>
    <row r="619" spans="1:3">
      <c r="A619" s="22">
        <v>2006</v>
      </c>
      <c r="B619" s="2" t="s">
        <v>511</v>
      </c>
      <c r="C619" s="3">
        <v>2.0302131103318048</v>
      </c>
    </row>
    <row r="620" spans="1:3">
      <c r="A620" s="22">
        <v>2006</v>
      </c>
      <c r="B620" s="2" t="s">
        <v>512</v>
      </c>
      <c r="C620" s="3">
        <v>2</v>
      </c>
    </row>
    <row r="621" spans="1:3">
      <c r="A621" s="22">
        <v>2006</v>
      </c>
      <c r="B621" s="2" t="s">
        <v>513</v>
      </c>
      <c r="C621" s="3">
        <v>1.8075313807531381</v>
      </c>
    </row>
    <row r="622" spans="1:3">
      <c r="A622" s="22">
        <v>2006</v>
      </c>
      <c r="B622" s="2" t="s">
        <v>514</v>
      </c>
      <c r="C622" s="3">
        <v>2.2741369221767114</v>
      </c>
    </row>
    <row r="623" spans="1:3">
      <c r="A623" s="22">
        <v>2006</v>
      </c>
      <c r="B623" s="2" t="s">
        <v>515</v>
      </c>
      <c r="C623" s="3">
        <v>2.1147933037239492</v>
      </c>
    </row>
    <row r="624" spans="1:3">
      <c r="A624" s="22">
        <v>2006</v>
      </c>
      <c r="B624" s="2" t="s">
        <v>516</v>
      </c>
      <c r="C624" s="3">
        <v>2.0044226044226043</v>
      </c>
    </row>
    <row r="625" spans="1:3">
      <c r="A625" s="22">
        <v>2006</v>
      </c>
      <c r="B625" s="2" t="s">
        <v>517</v>
      </c>
      <c r="C625" s="3">
        <v>1.3313008130081301</v>
      </c>
    </row>
    <row r="626" spans="1:3">
      <c r="A626" s="22">
        <v>2006</v>
      </c>
      <c r="B626" s="2" t="s">
        <v>518</v>
      </c>
      <c r="C626" s="3">
        <v>2.6634831460674158</v>
      </c>
    </row>
    <row r="627" spans="1:3">
      <c r="A627" s="22">
        <v>2006</v>
      </c>
      <c r="B627" s="2" t="s">
        <v>519</v>
      </c>
      <c r="C627" s="3">
        <v>2.0032272936837252</v>
      </c>
    </row>
    <row r="628" spans="1:3">
      <c r="A628" s="22">
        <v>2006</v>
      </c>
      <c r="B628" s="2" t="s">
        <v>520</v>
      </c>
      <c r="C628" s="3">
        <v>2.058244462674323</v>
      </c>
    </row>
    <row r="629" spans="1:3">
      <c r="A629" s="22">
        <v>2006</v>
      </c>
      <c r="B629" s="2" t="s">
        <v>521</v>
      </c>
      <c r="C629" s="3">
        <v>1.9970731707317073</v>
      </c>
    </row>
    <row r="630" spans="1:3">
      <c r="A630" s="22">
        <v>2006</v>
      </c>
      <c r="B630" s="2" t="s">
        <v>522</v>
      </c>
      <c r="C630" s="3">
        <v>1.9666136724960255</v>
      </c>
    </row>
    <row r="631" spans="1:3">
      <c r="A631" s="22">
        <v>2006</v>
      </c>
      <c r="B631" s="2" t="s">
        <v>523</v>
      </c>
      <c r="C631" s="3">
        <v>1.3321332133213322</v>
      </c>
    </row>
    <row r="632" spans="1:3">
      <c r="A632" s="22">
        <v>2006</v>
      </c>
      <c r="B632" s="2" t="s">
        <v>524</v>
      </c>
      <c r="C632" s="3">
        <v>1.9992556754745068</v>
      </c>
    </row>
    <row r="633" spans="1:3">
      <c r="A633" s="22">
        <v>2006</v>
      </c>
      <c r="B633" s="2" t="s">
        <v>525</v>
      </c>
      <c r="C633" s="3">
        <v>1.9961127308066084</v>
      </c>
    </row>
    <row r="634" spans="1:3">
      <c r="A634" s="22">
        <v>2006</v>
      </c>
      <c r="B634" s="2" t="s">
        <v>526</v>
      </c>
      <c r="C634" s="3">
        <v>2.4778156996587031</v>
      </c>
    </row>
    <row r="635" spans="1:3">
      <c r="A635" s="22">
        <v>2006</v>
      </c>
      <c r="B635" s="2" t="s">
        <v>527</v>
      </c>
      <c r="C635" s="3">
        <v>1.9453551912568305</v>
      </c>
    </row>
    <row r="636" spans="1:3">
      <c r="A636" s="22">
        <v>2006</v>
      </c>
      <c r="B636" s="2" t="s">
        <v>529</v>
      </c>
      <c r="C636" s="3">
        <v>3.0328227571115973</v>
      </c>
    </row>
    <row r="637" spans="1:3">
      <c r="A637" s="22">
        <v>2006</v>
      </c>
      <c r="B637" s="2" t="s">
        <v>530</v>
      </c>
      <c r="C637" s="3">
        <v>1.3253676470588236</v>
      </c>
    </row>
    <row r="638" spans="1:3">
      <c r="A638" s="22">
        <v>2006</v>
      </c>
      <c r="B638" s="2" t="s">
        <v>531</v>
      </c>
      <c r="C638" s="3">
        <v>1.9485714285714286</v>
      </c>
    </row>
    <row r="639" spans="1:3">
      <c r="A639" s="22">
        <v>2006</v>
      </c>
      <c r="B639" s="2" t="s">
        <v>532</v>
      </c>
      <c r="C639" s="3">
        <v>1.9945593035908595</v>
      </c>
    </row>
    <row r="640" spans="1:3">
      <c r="A640" s="22">
        <v>2006</v>
      </c>
      <c r="B640" s="2" t="s">
        <v>533</v>
      </c>
      <c r="C640" s="3">
        <v>1.5168918918918919</v>
      </c>
    </row>
    <row r="641" spans="1:3">
      <c r="A641" s="22">
        <v>2006</v>
      </c>
      <c r="B641" s="2" t="s">
        <v>535</v>
      </c>
      <c r="C641" s="3">
        <v>2.3316062176165802</v>
      </c>
    </row>
    <row r="642" spans="1:3">
      <c r="A642" s="22">
        <v>2006</v>
      </c>
      <c r="B642" s="2" t="s">
        <v>536</v>
      </c>
      <c r="C642" s="3">
        <v>1.6107470511140236</v>
      </c>
    </row>
    <row r="643" spans="1:3">
      <c r="A643" s="22">
        <v>2006</v>
      </c>
      <c r="B643" s="2" t="s">
        <v>537</v>
      </c>
      <c r="C643" s="3">
        <v>2.0371485943775101</v>
      </c>
    </row>
    <row r="644" spans="1:3">
      <c r="A644" s="22">
        <v>2006</v>
      </c>
      <c r="B644" s="2" t="s">
        <v>538</v>
      </c>
      <c r="C644" s="3">
        <v>1.8472116119174942</v>
      </c>
    </row>
    <row r="645" spans="1:3">
      <c r="A645" s="22">
        <v>2006</v>
      </c>
      <c r="B645" s="2" t="s">
        <v>539</v>
      </c>
      <c r="C645" s="3">
        <v>2.610616929698709</v>
      </c>
    </row>
    <row r="646" spans="1:3">
      <c r="A646" s="22">
        <v>2006</v>
      </c>
      <c r="B646" s="2" t="s">
        <v>540</v>
      </c>
      <c r="C646" s="3">
        <v>3.1422937539970155</v>
      </c>
    </row>
    <row r="647" spans="1:3">
      <c r="A647" s="22">
        <v>2006</v>
      </c>
      <c r="B647" s="2" t="s">
        <v>541</v>
      </c>
      <c r="C647" s="3">
        <v>2.7006263817243918</v>
      </c>
    </row>
    <row r="648" spans="1:3">
      <c r="A648" s="22">
        <v>2006</v>
      </c>
      <c r="B648" s="2" t="s">
        <v>542</v>
      </c>
      <c r="C648" s="3">
        <v>1.953400977076287</v>
      </c>
    </row>
    <row r="649" spans="1:3">
      <c r="A649" s="22">
        <v>2006</v>
      </c>
      <c r="B649" s="2" t="s">
        <v>543</v>
      </c>
      <c r="C649" s="3">
        <v>3.5961125219769485</v>
      </c>
    </row>
    <row r="650" spans="1:3">
      <c r="A650" s="22">
        <v>2006</v>
      </c>
      <c r="B650" s="2" t="s">
        <v>545</v>
      </c>
      <c r="C650" s="3">
        <v>2.7621599340478151</v>
      </c>
    </row>
    <row r="651" spans="1:3">
      <c r="A651" s="22">
        <v>2006</v>
      </c>
      <c r="B651" s="2" t="s">
        <v>546</v>
      </c>
      <c r="C651" s="3">
        <v>7.5470146953036688</v>
      </c>
    </row>
    <row r="652" spans="1:3">
      <c r="A652" s="22">
        <v>2006</v>
      </c>
      <c r="B652" s="2" t="s">
        <v>547</v>
      </c>
      <c r="C652" s="3">
        <v>4.8755889281507656</v>
      </c>
    </row>
    <row r="653" spans="1:3">
      <c r="A653" s="22">
        <v>2006</v>
      </c>
      <c r="B653" s="2" t="s">
        <v>548</v>
      </c>
      <c r="C653" s="3">
        <v>4.7407407407407405</v>
      </c>
    </row>
    <row r="654" spans="1:3">
      <c r="A654" s="22">
        <v>2006</v>
      </c>
      <c r="B654" s="2" t="s">
        <v>549</v>
      </c>
      <c r="C654" s="3">
        <v>6.2351233671988391</v>
      </c>
    </row>
    <row r="655" spans="1:3">
      <c r="A655" s="22">
        <v>2006</v>
      </c>
      <c r="B655" s="2" t="s">
        <v>550</v>
      </c>
      <c r="C655" s="3">
        <v>5.9336099585062243</v>
      </c>
    </row>
    <row r="656" spans="1:3">
      <c r="A656" s="22">
        <v>2006</v>
      </c>
      <c r="B656" s="2" t="s">
        <v>551</v>
      </c>
      <c r="C656" s="3">
        <v>6.705741626794258</v>
      </c>
    </row>
    <row r="657" spans="1:3">
      <c r="A657" s="22">
        <v>2006</v>
      </c>
      <c r="B657" s="2" t="s">
        <v>552</v>
      </c>
      <c r="C657" s="3">
        <v>5.1157059239258471</v>
      </c>
    </row>
    <row r="658" spans="1:3">
      <c r="A658" s="22">
        <v>2006</v>
      </c>
      <c r="B658" s="2" t="s">
        <v>553</v>
      </c>
      <c r="C658" s="3">
        <v>7.0899390243902438</v>
      </c>
    </row>
    <row r="659" spans="1:3">
      <c r="A659" s="22">
        <v>2006</v>
      </c>
      <c r="B659" s="2" t="s">
        <v>1174</v>
      </c>
      <c r="C659" s="3">
        <v>6.4256055363321796</v>
      </c>
    </row>
    <row r="660" spans="1:3">
      <c r="A660" s="22">
        <v>2006</v>
      </c>
      <c r="B660" s="2" t="s">
        <v>554</v>
      </c>
      <c r="C660" s="3">
        <v>3.0815738963531669</v>
      </c>
    </row>
    <row r="661" spans="1:3">
      <c r="A661" s="22">
        <v>2006</v>
      </c>
      <c r="B661" s="2" t="s">
        <v>555</v>
      </c>
      <c r="C661" s="3">
        <v>3.9525266258780873</v>
      </c>
    </row>
    <row r="662" spans="1:3">
      <c r="A662" s="22">
        <v>2006</v>
      </c>
      <c r="B662" s="2" t="s">
        <v>1038</v>
      </c>
      <c r="C662" s="3">
        <v>2.1808617234468937</v>
      </c>
    </row>
    <row r="663" spans="1:3">
      <c r="A663" s="22">
        <v>2006</v>
      </c>
      <c r="B663" s="2" t="s">
        <v>556</v>
      </c>
      <c r="C663" s="3">
        <v>5.0071942446043165</v>
      </c>
    </row>
    <row r="664" spans="1:3">
      <c r="A664" s="22">
        <v>2006</v>
      </c>
      <c r="B664" s="2" t="s">
        <v>1144</v>
      </c>
      <c r="C664" s="3">
        <v>2.3278688524590163</v>
      </c>
    </row>
    <row r="665" spans="1:3">
      <c r="A665" s="22">
        <v>2006</v>
      </c>
      <c r="B665" s="2" t="s">
        <v>557</v>
      </c>
      <c r="C665" s="3">
        <v>5.8350217076700437</v>
      </c>
    </row>
    <row r="666" spans="1:3">
      <c r="A666" s="22">
        <v>2006</v>
      </c>
      <c r="B666" s="2" t="s">
        <v>1146</v>
      </c>
      <c r="C666" s="3">
        <v>2.307758620689655</v>
      </c>
    </row>
    <row r="667" spans="1:3">
      <c r="A667" s="22">
        <v>2006</v>
      </c>
      <c r="B667" s="2" t="s">
        <v>1175</v>
      </c>
      <c r="C667" s="3">
        <v>2.2774566473988438</v>
      </c>
    </row>
    <row r="668" spans="1:3">
      <c r="A668" s="22">
        <v>2006</v>
      </c>
      <c r="B668" s="2" t="s">
        <v>558</v>
      </c>
      <c r="C668" s="3">
        <v>2.4042348411934551</v>
      </c>
    </row>
    <row r="669" spans="1:3">
      <c r="A669" s="22">
        <v>2006</v>
      </c>
      <c r="B669" s="2" t="s">
        <v>559</v>
      </c>
      <c r="C669" s="3">
        <v>4.6537019681349578</v>
      </c>
    </row>
    <row r="670" spans="1:3">
      <c r="A670" s="22">
        <v>2006</v>
      </c>
      <c r="B670" s="2" t="s">
        <v>1147</v>
      </c>
      <c r="C670" s="3">
        <v>2.3512696493349456</v>
      </c>
    </row>
    <row r="671" spans="1:3">
      <c r="A671" s="22">
        <v>2006</v>
      </c>
      <c r="B671" s="2" t="s">
        <v>560</v>
      </c>
      <c r="C671" s="3">
        <v>1.9572953736654803</v>
      </c>
    </row>
    <row r="672" spans="1:3">
      <c r="A672" s="22">
        <v>2006</v>
      </c>
      <c r="B672" s="2" t="s">
        <v>1148</v>
      </c>
      <c r="C672" s="3">
        <v>2.107843137254902</v>
      </c>
    </row>
    <row r="673" spans="1:3">
      <c r="A673" s="22">
        <v>2006</v>
      </c>
      <c r="B673" s="2" t="s">
        <v>1149</v>
      </c>
      <c r="C673" s="3">
        <v>2.4813880126182966</v>
      </c>
    </row>
    <row r="674" spans="1:3">
      <c r="A674" s="22">
        <v>2006</v>
      </c>
      <c r="B674" s="2" t="s">
        <v>561</v>
      </c>
      <c r="C674" s="3">
        <v>3.1393341553637484</v>
      </c>
    </row>
    <row r="675" spans="1:3">
      <c r="A675" s="22">
        <v>2006</v>
      </c>
      <c r="B675" s="2" t="s">
        <v>1150</v>
      </c>
      <c r="C675" s="3">
        <v>2.5568274734260017</v>
      </c>
    </row>
    <row r="676" spans="1:3">
      <c r="A676" s="22">
        <v>2006</v>
      </c>
      <c r="B676" s="2" t="s">
        <v>562</v>
      </c>
      <c r="C676" s="3">
        <v>3.9725085910652922</v>
      </c>
    </row>
    <row r="677" spans="1:3">
      <c r="A677" s="22">
        <v>2006</v>
      </c>
      <c r="B677" s="2" t="s">
        <v>563</v>
      </c>
      <c r="C677" s="3">
        <v>2.2796229802513466</v>
      </c>
    </row>
    <row r="678" spans="1:3">
      <c r="A678" s="22">
        <v>2006</v>
      </c>
      <c r="B678" s="2" t="s">
        <v>564</v>
      </c>
      <c r="C678" s="3">
        <v>3.3931357254290173</v>
      </c>
    </row>
    <row r="679" spans="1:3">
      <c r="A679" s="22">
        <v>2006</v>
      </c>
      <c r="B679" s="2" t="s">
        <v>1151</v>
      </c>
      <c r="C679" s="3">
        <v>2.020864381520119</v>
      </c>
    </row>
    <row r="680" spans="1:3">
      <c r="A680" s="22">
        <v>2006</v>
      </c>
      <c r="B680" s="2" t="s">
        <v>1152</v>
      </c>
      <c r="C680" s="3">
        <v>2.2561117578579744</v>
      </c>
    </row>
    <row r="681" spans="1:3">
      <c r="A681" s="22">
        <v>2006</v>
      </c>
      <c r="B681" s="2" t="s">
        <v>566</v>
      </c>
      <c r="C681" s="3">
        <v>2.662531017369727</v>
      </c>
    </row>
    <row r="682" spans="1:3">
      <c r="A682" s="22">
        <v>2006</v>
      </c>
      <c r="B682" s="2" t="s">
        <v>1069</v>
      </c>
      <c r="C682" s="3">
        <v>2.7124645892351276</v>
      </c>
    </row>
    <row r="683" spans="1:3">
      <c r="A683" s="22">
        <v>2006</v>
      </c>
      <c r="B683" s="2" t="s">
        <v>567</v>
      </c>
      <c r="C683" s="3">
        <v>3.9585987261146496</v>
      </c>
    </row>
    <row r="684" spans="1:3">
      <c r="A684" s="22">
        <v>2006</v>
      </c>
      <c r="B684" s="2" t="s">
        <v>568</v>
      </c>
      <c r="C684" s="3">
        <v>3.8205741626794256</v>
      </c>
    </row>
    <row r="685" spans="1:3">
      <c r="A685" s="22">
        <v>2006</v>
      </c>
      <c r="B685" s="2" t="s">
        <v>1153</v>
      </c>
      <c r="C685" s="3">
        <v>3.9373737373737372</v>
      </c>
    </row>
    <row r="686" spans="1:3">
      <c r="A686" s="22">
        <v>2006</v>
      </c>
      <c r="B686" s="2" t="s">
        <v>569</v>
      </c>
      <c r="C686" s="3">
        <v>5.8246349378042188</v>
      </c>
    </row>
    <row r="687" spans="1:3">
      <c r="A687" s="22">
        <v>2006</v>
      </c>
      <c r="B687" s="2" t="s">
        <v>570</v>
      </c>
      <c r="C687" s="3">
        <v>4.4985207100591715</v>
      </c>
    </row>
    <row r="688" spans="1:3">
      <c r="A688" s="22">
        <v>2006</v>
      </c>
      <c r="B688" s="2" t="s">
        <v>1154</v>
      </c>
      <c r="C688" s="3">
        <v>2.0494402985074629</v>
      </c>
    </row>
    <row r="689" spans="1:3">
      <c r="A689" s="22">
        <v>2006</v>
      </c>
      <c r="B689" s="2" t="s">
        <v>1070</v>
      </c>
      <c r="C689" s="3">
        <v>1.9763493026076411</v>
      </c>
    </row>
    <row r="690" spans="1:3">
      <c r="A690" s="22">
        <v>2006</v>
      </c>
      <c r="B690" s="2" t="s">
        <v>1039</v>
      </c>
      <c r="C690" s="3">
        <v>2.1125112511251127</v>
      </c>
    </row>
    <row r="691" spans="1:3">
      <c r="A691" s="22">
        <v>2006</v>
      </c>
      <c r="B691" s="2" t="s">
        <v>1040</v>
      </c>
      <c r="C691" s="3">
        <v>2.0723192019950125</v>
      </c>
    </row>
    <row r="692" spans="1:3">
      <c r="A692" s="22">
        <v>2006</v>
      </c>
      <c r="B692" s="2" t="s">
        <v>571</v>
      </c>
      <c r="C692" s="3">
        <v>3.2919254658385095</v>
      </c>
    </row>
    <row r="693" spans="1:3">
      <c r="A693" s="22">
        <v>2006</v>
      </c>
      <c r="B693" s="2" t="s">
        <v>1155</v>
      </c>
      <c r="C693" s="3">
        <v>3.2490421455938696</v>
      </c>
    </row>
    <row r="694" spans="1:3">
      <c r="A694" s="22">
        <v>2006</v>
      </c>
      <c r="B694" s="2" t="s">
        <v>1176</v>
      </c>
      <c r="C694" s="3">
        <v>2.4301994301994303</v>
      </c>
    </row>
    <row r="695" spans="1:3">
      <c r="A695" s="22">
        <v>2006</v>
      </c>
      <c r="B695" s="2" t="s">
        <v>572</v>
      </c>
      <c r="C695" s="3">
        <v>12.022058823529411</v>
      </c>
    </row>
    <row r="696" spans="1:3">
      <c r="A696" s="22">
        <v>2006</v>
      </c>
      <c r="B696" s="2" t="s">
        <v>1041</v>
      </c>
      <c r="C696" s="3">
        <v>5.2014925373134329</v>
      </c>
    </row>
    <row r="697" spans="1:3">
      <c r="A697" s="22">
        <v>2006</v>
      </c>
      <c r="B697" s="2" t="s">
        <v>573</v>
      </c>
      <c r="C697" s="3">
        <v>4.6982038057976165</v>
      </c>
    </row>
    <row r="698" spans="1:3">
      <c r="A698" s="22">
        <v>2006</v>
      </c>
      <c r="B698" s="2" t="s">
        <v>574</v>
      </c>
      <c r="C698" s="3">
        <v>5.3818181818181818</v>
      </c>
    </row>
    <row r="699" spans="1:3">
      <c r="A699" s="22">
        <v>2006</v>
      </c>
      <c r="B699" s="2" t="s">
        <v>575</v>
      </c>
      <c r="C699" s="3">
        <v>3.5181564245810057</v>
      </c>
    </row>
    <row r="700" spans="1:3">
      <c r="A700" s="22">
        <v>2006</v>
      </c>
      <c r="B700" s="2" t="s">
        <v>576</v>
      </c>
      <c r="C700" s="3">
        <v>5.4478814660774626</v>
      </c>
    </row>
    <row r="701" spans="1:3">
      <c r="A701" s="22">
        <v>2006</v>
      </c>
      <c r="B701" s="2" t="s">
        <v>577</v>
      </c>
      <c r="C701" s="3">
        <v>6.4031476997578691</v>
      </c>
    </row>
    <row r="702" spans="1:3">
      <c r="A702" s="22">
        <v>2006</v>
      </c>
      <c r="B702" s="2" t="s">
        <v>578</v>
      </c>
      <c r="C702" s="3">
        <v>9.3349455864570743</v>
      </c>
    </row>
    <row r="703" spans="1:3">
      <c r="A703" s="22">
        <v>2006</v>
      </c>
      <c r="B703" s="2" t="s">
        <v>579</v>
      </c>
      <c r="C703" s="3">
        <v>7.3184713375796182</v>
      </c>
    </row>
    <row r="704" spans="1:3">
      <c r="A704" s="22">
        <v>2006</v>
      </c>
      <c r="B704" s="2" t="s">
        <v>580</v>
      </c>
      <c r="C704" s="3">
        <v>5.2738853503184711</v>
      </c>
    </row>
    <row r="705" spans="1:3">
      <c r="A705" s="22">
        <v>2006</v>
      </c>
      <c r="B705" s="2" t="s">
        <v>581</v>
      </c>
      <c r="C705" s="3">
        <v>6.2225913621262459</v>
      </c>
    </row>
    <row r="706" spans="1:3">
      <c r="A706" s="22">
        <v>2006</v>
      </c>
      <c r="B706" s="2" t="s">
        <v>582</v>
      </c>
      <c r="C706" s="3">
        <v>9.4854771784232366</v>
      </c>
    </row>
    <row r="707" spans="1:3">
      <c r="A707" s="22">
        <v>2006</v>
      </c>
      <c r="B707" s="2" t="s">
        <v>583</v>
      </c>
      <c r="C707" s="3">
        <v>5.1105769230769234</v>
      </c>
    </row>
    <row r="708" spans="1:3">
      <c r="A708" s="22">
        <v>2006</v>
      </c>
      <c r="B708" s="2" t="s">
        <v>585</v>
      </c>
      <c r="C708" s="3">
        <v>6.6282051282051286</v>
      </c>
    </row>
    <row r="709" spans="1:3">
      <c r="A709" s="22">
        <v>2006</v>
      </c>
      <c r="B709" s="2" t="s">
        <v>586</v>
      </c>
      <c r="C709" s="3">
        <v>5.7631578947368425</v>
      </c>
    </row>
    <row r="710" spans="1:3">
      <c r="A710" s="22">
        <v>2006</v>
      </c>
      <c r="B710" s="2" t="s">
        <v>587</v>
      </c>
      <c r="C710" s="3">
        <v>7.8760683760683765</v>
      </c>
    </row>
    <row r="711" spans="1:3">
      <c r="A711" s="22">
        <v>2006</v>
      </c>
      <c r="B711" s="2" t="s">
        <v>588</v>
      </c>
      <c r="C711" s="3">
        <v>10.975206611570249</v>
      </c>
    </row>
    <row r="712" spans="1:3">
      <c r="A712" s="22">
        <v>2006</v>
      </c>
      <c r="B712" s="2" t="s">
        <v>589</v>
      </c>
      <c r="C712" s="3">
        <v>5.9043062200956937</v>
      </c>
    </row>
    <row r="713" spans="1:3">
      <c r="A713" s="22">
        <v>2006</v>
      </c>
      <c r="B713" s="2" t="s">
        <v>590</v>
      </c>
      <c r="C713" s="3">
        <v>5.3148148148148149</v>
      </c>
    </row>
    <row r="714" spans="1:3">
      <c r="A714" s="22">
        <v>2006</v>
      </c>
      <c r="B714" s="2" t="s">
        <v>1156</v>
      </c>
      <c r="C714" s="3">
        <v>3.2064516129032259</v>
      </c>
    </row>
    <row r="715" spans="1:3">
      <c r="A715" s="22">
        <v>2006</v>
      </c>
      <c r="B715" s="2" t="s">
        <v>591</v>
      </c>
      <c r="C715" s="3">
        <v>4.8417721518987342</v>
      </c>
    </row>
    <row r="716" spans="1:3">
      <c r="A716" s="22">
        <v>2006</v>
      </c>
      <c r="B716" s="2" t="s">
        <v>592</v>
      </c>
      <c r="C716" s="3">
        <v>6.036458333333333</v>
      </c>
    </row>
    <row r="717" spans="1:3">
      <c r="A717" s="22">
        <v>2006</v>
      </c>
      <c r="B717" s="2" t="s">
        <v>593</v>
      </c>
      <c r="C717" s="3">
        <v>5.6803652968036529</v>
      </c>
    </row>
    <row r="718" spans="1:3">
      <c r="A718" s="22">
        <v>2006</v>
      </c>
      <c r="B718" s="2" t="s">
        <v>594</v>
      </c>
      <c r="C718" s="3">
        <v>5.179041095890411</v>
      </c>
    </row>
    <row r="719" spans="1:3">
      <c r="A719" s="22">
        <v>2006</v>
      </c>
      <c r="B719" s="2" t="s">
        <v>1071</v>
      </c>
      <c r="C719" s="3">
        <v>3.6016260162601625</v>
      </c>
    </row>
    <row r="720" spans="1:3">
      <c r="A720" s="22">
        <v>2006</v>
      </c>
      <c r="B720" s="2" t="s">
        <v>1042</v>
      </c>
      <c r="C720" s="3">
        <v>4.6069600818833161</v>
      </c>
    </row>
    <row r="721" spans="1:3">
      <c r="A721" s="22">
        <v>2006</v>
      </c>
      <c r="B721" s="2" t="s">
        <v>595</v>
      </c>
      <c r="C721" s="3">
        <v>4.1738893431452713</v>
      </c>
    </row>
    <row r="722" spans="1:3">
      <c r="A722" s="22">
        <v>2006</v>
      </c>
      <c r="B722" s="2" t="s">
        <v>596</v>
      </c>
      <c r="C722" s="3">
        <v>4.3712467509187061</v>
      </c>
    </row>
    <row r="723" spans="1:3">
      <c r="A723" s="22">
        <v>2006</v>
      </c>
      <c r="B723" s="2" t="s">
        <v>597</v>
      </c>
      <c r="C723" s="3">
        <v>4.4857651245551597</v>
      </c>
    </row>
    <row r="724" spans="1:3">
      <c r="A724" s="22">
        <v>2006</v>
      </c>
      <c r="B724" s="2" t="s">
        <v>598</v>
      </c>
      <c r="C724" s="3">
        <v>5.0145883664746327</v>
      </c>
    </row>
    <row r="725" spans="1:3">
      <c r="A725" s="22">
        <v>2006</v>
      </c>
      <c r="B725" s="2" t="s">
        <v>599</v>
      </c>
      <c r="C725" s="3">
        <v>4.1591047968224872</v>
      </c>
    </row>
    <row r="726" spans="1:3">
      <c r="A726" s="22">
        <v>2006</v>
      </c>
      <c r="B726" s="2" t="s">
        <v>600</v>
      </c>
      <c r="C726" s="3">
        <v>3.326868495742668</v>
      </c>
    </row>
    <row r="727" spans="1:3">
      <c r="A727" s="22">
        <v>2006</v>
      </c>
      <c r="B727" s="2" t="s">
        <v>603</v>
      </c>
      <c r="C727" s="3">
        <v>5.5447010065127298</v>
      </c>
    </row>
    <row r="728" spans="1:3">
      <c r="A728" s="22">
        <v>2006</v>
      </c>
      <c r="B728" s="2" t="s">
        <v>604</v>
      </c>
      <c r="C728" s="3">
        <v>4.8720930232558137</v>
      </c>
    </row>
    <row r="729" spans="1:3">
      <c r="A729" s="22">
        <v>2006</v>
      </c>
      <c r="B729" s="2" t="s">
        <v>606</v>
      </c>
      <c r="C729" s="3">
        <v>7.2934362934362937</v>
      </c>
    </row>
    <row r="730" spans="1:3">
      <c r="A730" s="22">
        <v>2006</v>
      </c>
      <c r="B730" s="2" t="s">
        <v>607</v>
      </c>
      <c r="C730" s="3">
        <v>4.8427745664739881</v>
      </c>
    </row>
    <row r="731" spans="1:3">
      <c r="A731" s="22">
        <v>2006</v>
      </c>
      <c r="B731" s="2" t="s">
        <v>611</v>
      </c>
      <c r="C731" s="3">
        <v>5.3948880822746519</v>
      </c>
    </row>
    <row r="732" spans="1:3">
      <c r="A732" s="22">
        <v>2006</v>
      </c>
      <c r="B732" s="2" t="s">
        <v>613</v>
      </c>
      <c r="C732" s="3">
        <v>4.3507607640012953</v>
      </c>
    </row>
    <row r="733" spans="1:3">
      <c r="A733" s="22">
        <v>2006</v>
      </c>
      <c r="B733" s="2" t="s">
        <v>614</v>
      </c>
      <c r="C733" s="3">
        <v>5.0294117647058822</v>
      </c>
    </row>
    <row r="734" spans="1:3">
      <c r="A734" s="22">
        <v>2006</v>
      </c>
      <c r="B734" s="2" t="s">
        <v>615</v>
      </c>
      <c r="C734" s="3">
        <v>5.0172811059907838</v>
      </c>
    </row>
    <row r="735" spans="1:3">
      <c r="A735" s="22">
        <v>2006</v>
      </c>
      <c r="B735" s="2" t="s">
        <v>616</v>
      </c>
      <c r="C735" s="3">
        <v>7.6642913697545527</v>
      </c>
    </row>
    <row r="736" spans="1:3">
      <c r="A736" s="22">
        <v>2006</v>
      </c>
      <c r="B736" s="2" t="s">
        <v>617</v>
      </c>
      <c r="C736" s="3">
        <v>3.9251497005988023</v>
      </c>
    </row>
    <row r="737" spans="1:3">
      <c r="A737" s="22">
        <v>2006</v>
      </c>
      <c r="B737" s="2" t="s">
        <v>618</v>
      </c>
      <c r="C737" s="3">
        <v>7.3043478260869561</v>
      </c>
    </row>
    <row r="738" spans="1:3">
      <c r="A738" s="22">
        <v>2006</v>
      </c>
      <c r="B738" s="2" t="s">
        <v>623</v>
      </c>
      <c r="C738" s="3">
        <v>8.2281256172229895</v>
      </c>
    </row>
    <row r="739" spans="1:3">
      <c r="A739" s="22">
        <v>2006</v>
      </c>
      <c r="B739" s="2" t="s">
        <v>624</v>
      </c>
      <c r="C739" s="3">
        <v>4.8209776626740046</v>
      </c>
    </row>
    <row r="740" spans="1:3">
      <c r="A740" s="22">
        <v>2006</v>
      </c>
      <c r="B740" s="2" t="s">
        <v>625</v>
      </c>
      <c r="C740" s="3">
        <v>4.88250319284802</v>
      </c>
    </row>
    <row r="741" spans="1:3">
      <c r="A741" s="22">
        <v>2006</v>
      </c>
      <c r="B741" s="2" t="s">
        <v>626</v>
      </c>
      <c r="C741" s="3">
        <v>5.3632286995515699</v>
      </c>
    </row>
    <row r="742" spans="1:3">
      <c r="A742" s="22">
        <v>2006</v>
      </c>
      <c r="B742" s="2" t="s">
        <v>627</v>
      </c>
      <c r="C742" s="3">
        <v>6.1709762532981527</v>
      </c>
    </row>
    <row r="743" spans="1:3">
      <c r="A743" s="22">
        <v>2006</v>
      </c>
      <c r="B743" s="2" t="s">
        <v>628</v>
      </c>
      <c r="C743" s="3">
        <v>6.659259259259259</v>
      </c>
    </row>
    <row r="744" spans="1:3">
      <c r="A744" s="22">
        <v>2006</v>
      </c>
      <c r="B744" s="2" t="s">
        <v>629</v>
      </c>
      <c r="C744" s="3">
        <v>9.2106227106227099</v>
      </c>
    </row>
    <row r="745" spans="1:3">
      <c r="A745" s="22">
        <v>2006</v>
      </c>
      <c r="B745" s="2" t="s">
        <v>630</v>
      </c>
      <c r="C745" s="3">
        <v>5.8741721854304636</v>
      </c>
    </row>
    <row r="746" spans="1:3">
      <c r="A746" s="22">
        <v>2006</v>
      </c>
      <c r="B746" s="2" t="s">
        <v>632</v>
      </c>
      <c r="C746" s="3">
        <v>4.9836734693877549</v>
      </c>
    </row>
    <row r="747" spans="1:3">
      <c r="A747" s="22">
        <v>2006</v>
      </c>
      <c r="B747" s="2" t="s">
        <v>633</v>
      </c>
      <c r="C747" s="3">
        <v>6.4441747572815533</v>
      </c>
    </row>
    <row r="748" spans="1:3">
      <c r="A748" s="22">
        <v>2006</v>
      </c>
      <c r="B748" s="2" t="s">
        <v>634</v>
      </c>
      <c r="C748" s="3">
        <v>4.6265822784810124</v>
      </c>
    </row>
    <row r="749" spans="1:3">
      <c r="A749" s="22">
        <v>2006</v>
      </c>
      <c r="B749" s="2" t="s">
        <v>1133</v>
      </c>
      <c r="C749" s="3">
        <v>6.3361344537815123</v>
      </c>
    </row>
    <row r="750" spans="1:3">
      <c r="A750" s="22">
        <v>2006</v>
      </c>
      <c r="B750" s="2" t="s">
        <v>635</v>
      </c>
      <c r="C750" s="3">
        <v>7.433898305084746</v>
      </c>
    </row>
    <row r="751" spans="1:3">
      <c r="A751" s="22">
        <v>2006</v>
      </c>
      <c r="B751" s="2" t="s">
        <v>636</v>
      </c>
      <c r="C751" s="3">
        <v>8.8296774193548391</v>
      </c>
    </row>
    <row r="752" spans="1:3">
      <c r="A752" s="22">
        <v>2006</v>
      </c>
      <c r="B752" s="2" t="s">
        <v>637</v>
      </c>
      <c r="C752" s="3">
        <v>8.6227596631397105</v>
      </c>
    </row>
    <row r="753" spans="1:3">
      <c r="A753" s="22">
        <v>2006</v>
      </c>
      <c r="B753" s="2" t="s">
        <v>638</v>
      </c>
      <c r="C753" s="3">
        <v>8.0974930362116986</v>
      </c>
    </row>
    <row r="754" spans="1:3">
      <c r="A754" s="22">
        <v>2006</v>
      </c>
      <c r="B754" s="2" t="s">
        <v>639</v>
      </c>
      <c r="C754" s="3">
        <v>7.5627240143369177</v>
      </c>
    </row>
    <row r="755" spans="1:3">
      <c r="A755" s="22">
        <v>2006</v>
      </c>
      <c r="B755" s="2" t="s">
        <v>1158</v>
      </c>
      <c r="C755" s="3">
        <v>7.4968944099378882</v>
      </c>
    </row>
    <row r="756" spans="1:3">
      <c r="A756" s="22">
        <v>2006</v>
      </c>
      <c r="B756" s="2" t="s">
        <v>640</v>
      </c>
      <c r="C756" s="3">
        <v>9.2787114845938383</v>
      </c>
    </row>
    <row r="757" spans="1:3">
      <c r="A757" s="22">
        <v>2006</v>
      </c>
      <c r="B757" s="2" t="s">
        <v>641</v>
      </c>
      <c r="C757" s="3">
        <v>9.8399201596806396</v>
      </c>
    </row>
    <row r="758" spans="1:3">
      <c r="A758" s="22">
        <v>2006</v>
      </c>
      <c r="B758" s="2" t="s">
        <v>642</v>
      </c>
      <c r="C758" s="3">
        <v>9.9116781157998037</v>
      </c>
    </row>
    <row r="759" spans="1:3">
      <c r="A759" s="22">
        <v>2006</v>
      </c>
      <c r="B759" s="2" t="s">
        <v>643</v>
      </c>
      <c r="C759" s="3">
        <v>8.6111111111111107</v>
      </c>
    </row>
    <row r="760" spans="1:3">
      <c r="A760" s="22">
        <v>2006</v>
      </c>
      <c r="B760" s="2" t="s">
        <v>1177</v>
      </c>
      <c r="C760" s="3">
        <v>8.2240000000000002</v>
      </c>
    </row>
    <row r="761" spans="1:3">
      <c r="A761" s="22">
        <v>2006</v>
      </c>
      <c r="B761" s="2" t="s">
        <v>644</v>
      </c>
      <c r="C761" s="3">
        <v>6.7803407601572738</v>
      </c>
    </row>
    <row r="762" spans="1:3">
      <c r="A762" s="22">
        <v>2006</v>
      </c>
      <c r="B762" s="2" t="s">
        <v>645</v>
      </c>
      <c r="C762" s="3">
        <v>7.8232971372161897</v>
      </c>
    </row>
    <row r="763" spans="1:3">
      <c r="A763" s="22">
        <v>2006</v>
      </c>
      <c r="B763" s="2" t="s">
        <v>647</v>
      </c>
      <c r="C763" s="3">
        <v>13.310424135831699</v>
      </c>
    </row>
    <row r="764" spans="1:3">
      <c r="A764" s="22">
        <v>2006</v>
      </c>
      <c r="B764" s="2" t="s">
        <v>649</v>
      </c>
      <c r="C764" s="3">
        <v>14.492800869328986</v>
      </c>
    </row>
    <row r="765" spans="1:3">
      <c r="A765" s="22">
        <v>2006</v>
      </c>
      <c r="B765" s="2" t="s">
        <v>650</v>
      </c>
      <c r="C765" s="3">
        <v>7.2846003898635479</v>
      </c>
    </row>
    <row r="766" spans="1:3">
      <c r="A766" s="22">
        <v>2006</v>
      </c>
      <c r="B766" s="2" t="s">
        <v>651</v>
      </c>
      <c r="C766" s="3">
        <v>6.5079556412729023</v>
      </c>
    </row>
    <row r="767" spans="1:3">
      <c r="A767" s="22">
        <v>2006</v>
      </c>
      <c r="B767" s="2" t="s">
        <v>652</v>
      </c>
      <c r="C767" s="3">
        <v>7.7739405052974737</v>
      </c>
    </row>
    <row r="768" spans="1:3">
      <c r="A768" s="22">
        <v>2006</v>
      </c>
      <c r="B768" s="2" t="s">
        <v>653</v>
      </c>
      <c r="C768" s="3">
        <v>4.9864864864864868</v>
      </c>
    </row>
    <row r="769" spans="1:3">
      <c r="A769" s="22">
        <v>2006</v>
      </c>
      <c r="B769" s="2" t="s">
        <v>654</v>
      </c>
      <c r="C769" s="3">
        <v>5.532176428054953</v>
      </c>
    </row>
    <row r="770" spans="1:3">
      <c r="A770" s="22">
        <v>2006</v>
      </c>
      <c r="B770" s="2" t="s">
        <v>655</v>
      </c>
      <c r="C770" s="3">
        <v>8.0938511326860834</v>
      </c>
    </row>
    <row r="771" spans="1:3">
      <c r="A771" s="22">
        <v>2006</v>
      </c>
      <c r="B771" s="2" t="s">
        <v>656</v>
      </c>
      <c r="C771" s="3">
        <v>7.5786516853932584</v>
      </c>
    </row>
    <row r="772" spans="1:3">
      <c r="A772" s="22">
        <v>2006</v>
      </c>
      <c r="B772" s="2" t="s">
        <v>658</v>
      </c>
      <c r="C772" s="3">
        <v>6.7707838479809972</v>
      </c>
    </row>
    <row r="773" spans="1:3">
      <c r="A773" s="22">
        <v>2006</v>
      </c>
      <c r="B773" s="2" t="s">
        <v>659</v>
      </c>
      <c r="C773" s="3">
        <v>8.0769230769230766</v>
      </c>
    </row>
    <row r="774" spans="1:3">
      <c r="A774" s="22">
        <v>2006</v>
      </c>
      <c r="B774" s="2" t="s">
        <v>660</v>
      </c>
      <c r="C774" s="3">
        <v>9.7545769421078674</v>
      </c>
    </row>
    <row r="775" spans="1:3">
      <c r="A775" s="22">
        <v>2006</v>
      </c>
      <c r="B775" s="2" t="s">
        <v>661</v>
      </c>
      <c r="C775" s="3">
        <v>5.9377431906614788</v>
      </c>
    </row>
    <row r="776" spans="1:3">
      <c r="A776" s="22">
        <v>2006</v>
      </c>
      <c r="B776" s="2" t="s">
        <v>1187</v>
      </c>
      <c r="C776" s="3">
        <v>10.383458646616541</v>
      </c>
    </row>
    <row r="777" spans="1:3">
      <c r="A777" s="22">
        <v>2006</v>
      </c>
      <c r="B777" s="2" t="s">
        <v>662</v>
      </c>
      <c r="C777" s="3">
        <v>5.3478260869565215</v>
      </c>
    </row>
    <row r="778" spans="1:3">
      <c r="A778" s="22">
        <v>2006</v>
      </c>
      <c r="B778" s="2" t="s">
        <v>663</v>
      </c>
      <c r="C778" s="3">
        <v>4.240384615384615</v>
      </c>
    </row>
    <row r="779" spans="1:3">
      <c r="A779" s="22">
        <v>2006</v>
      </c>
      <c r="B779" s="2" t="s">
        <v>664</v>
      </c>
      <c r="C779" s="3">
        <v>5.0472737414586533</v>
      </c>
    </row>
    <row r="780" spans="1:3">
      <c r="A780" s="22">
        <v>2006</v>
      </c>
      <c r="B780" s="2" t="s">
        <v>665</v>
      </c>
      <c r="C780" s="3">
        <v>4.7861111111111114</v>
      </c>
    </row>
    <row r="781" spans="1:3">
      <c r="A781" s="22">
        <v>2006</v>
      </c>
      <c r="B781" s="2" t="s">
        <v>666</v>
      </c>
      <c r="C781" s="3">
        <v>7.4130016051364365</v>
      </c>
    </row>
    <row r="782" spans="1:3">
      <c r="A782" s="22">
        <v>2006</v>
      </c>
      <c r="B782" s="2" t="s">
        <v>667</v>
      </c>
      <c r="C782" s="3">
        <v>5.8199052132701423</v>
      </c>
    </row>
    <row r="783" spans="1:3">
      <c r="A783" s="22">
        <v>2006</v>
      </c>
      <c r="B783" s="2" t="s">
        <v>668</v>
      </c>
      <c r="C783" s="3">
        <v>4.1377633711507293</v>
      </c>
    </row>
    <row r="784" spans="1:3">
      <c r="A784" s="22">
        <v>2006</v>
      </c>
      <c r="B784" s="2" t="s">
        <v>670</v>
      </c>
      <c r="C784" s="3">
        <v>3.8189845474613686</v>
      </c>
    </row>
    <row r="785" spans="1:3">
      <c r="A785" s="22">
        <v>2006</v>
      </c>
      <c r="B785" s="2" t="s">
        <v>672</v>
      </c>
      <c r="C785" s="3">
        <v>3.6659259259259258</v>
      </c>
    </row>
    <row r="786" spans="1:3">
      <c r="A786" s="22">
        <v>2006</v>
      </c>
      <c r="B786" s="2" t="s">
        <v>673</v>
      </c>
      <c r="C786" s="3">
        <v>4.4850588008482744</v>
      </c>
    </row>
    <row r="787" spans="1:3">
      <c r="A787" s="22">
        <v>2006</v>
      </c>
      <c r="B787" s="2" t="s">
        <v>675</v>
      </c>
      <c r="C787" s="3">
        <v>4.3021582733812949</v>
      </c>
    </row>
    <row r="788" spans="1:3">
      <c r="A788" s="22">
        <v>2006</v>
      </c>
      <c r="B788" s="2" t="s">
        <v>676</v>
      </c>
      <c r="C788" s="3">
        <v>4.9566020751409487</v>
      </c>
    </row>
    <row r="789" spans="1:3">
      <c r="A789" s="22">
        <v>2006</v>
      </c>
      <c r="B789" s="2" t="s">
        <v>677</v>
      </c>
      <c r="C789" s="3">
        <v>4.7274876847290637</v>
      </c>
    </row>
    <row r="790" spans="1:3">
      <c r="A790" s="22">
        <v>2006</v>
      </c>
      <c r="B790" s="2" t="s">
        <v>678</v>
      </c>
      <c r="C790" s="3">
        <v>4.2304020827306914</v>
      </c>
    </row>
    <row r="791" spans="1:3">
      <c r="A791" s="22">
        <v>2006</v>
      </c>
      <c r="B791" s="2" t="s">
        <v>679</v>
      </c>
      <c r="C791" s="3">
        <v>4.6558260546366848</v>
      </c>
    </row>
    <row r="792" spans="1:3">
      <c r="A792" s="22">
        <v>2006</v>
      </c>
      <c r="B792" s="2" t="s">
        <v>681</v>
      </c>
      <c r="C792" s="3">
        <v>7.7360760203157737</v>
      </c>
    </row>
    <row r="793" spans="1:3">
      <c r="A793" s="22">
        <v>2006</v>
      </c>
      <c r="B793" s="2" t="s">
        <v>682</v>
      </c>
      <c r="C793" s="3">
        <v>2.9651995905834188</v>
      </c>
    </row>
    <row r="794" spans="1:3">
      <c r="A794" s="22">
        <v>2006</v>
      </c>
      <c r="B794" s="2" t="s">
        <v>683</v>
      </c>
      <c r="C794" s="3">
        <v>3.2230813841098009</v>
      </c>
    </row>
    <row r="795" spans="1:3">
      <c r="A795" s="22">
        <v>2006</v>
      </c>
      <c r="B795" s="2" t="s">
        <v>684</v>
      </c>
      <c r="C795" s="3">
        <v>4.1101973684210522</v>
      </c>
    </row>
    <row r="796" spans="1:3">
      <c r="A796" s="22">
        <v>2006</v>
      </c>
      <c r="B796" s="2" t="s">
        <v>685</v>
      </c>
      <c r="C796" s="3">
        <v>3.7010713352495426</v>
      </c>
    </row>
    <row r="797" spans="1:3">
      <c r="A797" s="22">
        <v>2006</v>
      </c>
      <c r="B797" s="2" t="s">
        <v>686</v>
      </c>
      <c r="C797" s="3">
        <v>4.4088778409090912</v>
      </c>
    </row>
    <row r="798" spans="1:3">
      <c r="A798" s="22">
        <v>2006</v>
      </c>
      <c r="B798" s="2" t="s">
        <v>687</v>
      </c>
      <c r="C798" s="3">
        <v>4.5372718836993506</v>
      </c>
    </row>
    <row r="799" spans="1:3">
      <c r="A799" s="22">
        <v>2006</v>
      </c>
      <c r="B799" s="2" t="s">
        <v>688</v>
      </c>
      <c r="C799" s="3">
        <v>4.6589259796806965</v>
      </c>
    </row>
    <row r="800" spans="1:3">
      <c r="A800" s="22">
        <v>2006</v>
      </c>
      <c r="B800" s="2" t="s">
        <v>689</v>
      </c>
      <c r="C800" s="3">
        <v>3.9209138840070299</v>
      </c>
    </row>
    <row r="801" spans="1:3">
      <c r="A801" s="22">
        <v>2006</v>
      </c>
      <c r="B801" s="2" t="s">
        <v>690</v>
      </c>
      <c r="C801" s="3">
        <v>8.0535774517868024</v>
      </c>
    </row>
    <row r="802" spans="1:3">
      <c r="A802" s="22">
        <v>2006</v>
      </c>
      <c r="B802" s="2" t="s">
        <v>691</v>
      </c>
      <c r="C802" s="3">
        <v>4.8060797263828281</v>
      </c>
    </row>
    <row r="803" spans="1:3">
      <c r="A803" s="22">
        <v>2006</v>
      </c>
      <c r="B803" s="2" t="s">
        <v>692</v>
      </c>
      <c r="C803" s="3">
        <v>4.1065897682366765</v>
      </c>
    </row>
    <row r="804" spans="1:3">
      <c r="A804" s="22">
        <v>2006</v>
      </c>
      <c r="B804" s="2" t="s">
        <v>693</v>
      </c>
      <c r="C804" s="3">
        <v>4.5735561205957138</v>
      </c>
    </row>
    <row r="805" spans="1:3">
      <c r="A805" s="22">
        <v>2006</v>
      </c>
      <c r="B805" s="2" t="s">
        <v>694</v>
      </c>
      <c r="C805" s="3">
        <v>4.9239016736401675</v>
      </c>
    </row>
    <row r="806" spans="1:3">
      <c r="A806" s="22">
        <v>2006</v>
      </c>
      <c r="B806" s="2" t="s">
        <v>695</v>
      </c>
      <c r="C806" s="3">
        <v>4.6807610993657507</v>
      </c>
    </row>
    <row r="807" spans="1:3">
      <c r="A807" s="22">
        <v>2006</v>
      </c>
      <c r="B807" s="2" t="s">
        <v>696</v>
      </c>
      <c r="C807" s="3">
        <v>5.025225225225225</v>
      </c>
    </row>
    <row r="808" spans="1:3">
      <c r="A808" s="22">
        <v>2006</v>
      </c>
      <c r="B808" s="2" t="s">
        <v>698</v>
      </c>
      <c r="C808" s="3">
        <v>2.4417718504405812</v>
      </c>
    </row>
    <row r="809" spans="1:3">
      <c r="A809" s="22">
        <v>2006</v>
      </c>
      <c r="B809" s="2" t="s">
        <v>699</v>
      </c>
      <c r="C809" s="3">
        <v>3.5191693290734825</v>
      </c>
    </row>
    <row r="810" spans="1:3">
      <c r="A810" s="22">
        <v>2006</v>
      </c>
      <c r="B810" s="2" t="s">
        <v>701</v>
      </c>
      <c r="C810" s="3">
        <v>4.1422279894616807</v>
      </c>
    </row>
    <row r="811" spans="1:3">
      <c r="A811" s="22">
        <v>2006</v>
      </c>
      <c r="B811" s="2" t="s">
        <v>702</v>
      </c>
      <c r="C811" s="3">
        <v>5.0780736957314847</v>
      </c>
    </row>
    <row r="812" spans="1:3">
      <c r="A812" s="22">
        <v>2006</v>
      </c>
      <c r="B812" s="2" t="s">
        <v>703</v>
      </c>
      <c r="C812" s="3">
        <v>4.1823329558323898</v>
      </c>
    </row>
    <row r="813" spans="1:3">
      <c r="A813" s="22">
        <v>2006</v>
      </c>
      <c r="B813" s="2" t="s">
        <v>704</v>
      </c>
      <c r="C813" s="3">
        <v>3.6233343662844746</v>
      </c>
    </row>
    <row r="814" spans="1:3">
      <c r="A814" s="22">
        <v>2006</v>
      </c>
      <c r="B814" s="2" t="s">
        <v>705</v>
      </c>
      <c r="C814" s="3">
        <v>4.9358050847457626</v>
      </c>
    </row>
    <row r="815" spans="1:3">
      <c r="A815" s="22">
        <v>2006</v>
      </c>
      <c r="B815" s="2" t="s">
        <v>706</v>
      </c>
      <c r="C815" s="3">
        <v>5.7159090909090908</v>
      </c>
    </row>
    <row r="816" spans="1:3">
      <c r="A816" s="22">
        <v>2006</v>
      </c>
      <c r="B816" s="2" t="s">
        <v>707</v>
      </c>
      <c r="C816" s="3">
        <v>3.9812209778748975</v>
      </c>
    </row>
    <row r="817" spans="1:3">
      <c r="A817" s="22">
        <v>2006</v>
      </c>
      <c r="B817" s="2" t="s">
        <v>708</v>
      </c>
      <c r="C817" s="3">
        <v>4.896817608299453</v>
      </c>
    </row>
    <row r="818" spans="1:3">
      <c r="A818" s="22">
        <v>2006</v>
      </c>
      <c r="B818" s="2" t="s">
        <v>709</v>
      </c>
      <c r="C818" s="3">
        <v>3.9401496259351623</v>
      </c>
    </row>
    <row r="819" spans="1:3">
      <c r="A819" s="22">
        <v>2006</v>
      </c>
      <c r="B819" s="2" t="s">
        <v>710</v>
      </c>
      <c r="C819" s="3">
        <v>4.6568047337278102</v>
      </c>
    </row>
    <row r="820" spans="1:3">
      <c r="A820" s="22">
        <v>2006</v>
      </c>
      <c r="B820" s="2" t="s">
        <v>712</v>
      </c>
      <c r="C820" s="3">
        <v>3.8294573643410854</v>
      </c>
    </row>
    <row r="821" spans="1:3">
      <c r="A821" s="22">
        <v>2006</v>
      </c>
      <c r="B821" s="2" t="s">
        <v>713</v>
      </c>
      <c r="C821" s="3">
        <v>5.2627255101705499</v>
      </c>
    </row>
    <row r="822" spans="1:3">
      <c r="A822" s="22">
        <v>2006</v>
      </c>
      <c r="B822" s="2" t="s">
        <v>714</v>
      </c>
      <c r="C822" s="3">
        <v>4.260825780463243</v>
      </c>
    </row>
    <row r="823" spans="1:3">
      <c r="A823" s="22">
        <v>2006</v>
      </c>
      <c r="B823" s="2" t="s">
        <v>715</v>
      </c>
      <c r="C823" s="3">
        <v>5.4148397976391234</v>
      </c>
    </row>
    <row r="824" spans="1:3">
      <c r="A824" s="22">
        <v>2006</v>
      </c>
      <c r="B824" s="2" t="s">
        <v>716</v>
      </c>
      <c r="C824" s="3">
        <v>2.5408038976857492</v>
      </c>
    </row>
    <row r="825" spans="1:3">
      <c r="A825" s="22">
        <v>2006</v>
      </c>
      <c r="B825" s="2" t="s">
        <v>717</v>
      </c>
      <c r="C825" s="3">
        <v>4.0505166475315733</v>
      </c>
    </row>
    <row r="826" spans="1:3">
      <c r="A826" s="22">
        <v>2006</v>
      </c>
      <c r="B826" s="2" t="s">
        <v>718</v>
      </c>
      <c r="C826" s="3">
        <v>4.6341463414634143</v>
      </c>
    </row>
    <row r="827" spans="1:3">
      <c r="A827" s="22">
        <v>2006</v>
      </c>
      <c r="B827" s="2" t="s">
        <v>719</v>
      </c>
      <c r="C827" s="3">
        <v>2.332382310984308</v>
      </c>
    </row>
    <row r="828" spans="1:3">
      <c r="A828" s="22">
        <v>2006</v>
      </c>
      <c r="B828" s="2" t="s">
        <v>720</v>
      </c>
      <c r="C828" s="3">
        <v>4.2642857142857142</v>
      </c>
    </row>
    <row r="829" spans="1:3">
      <c r="A829" s="22">
        <v>2006</v>
      </c>
      <c r="B829" s="2" t="s">
        <v>721</v>
      </c>
      <c r="C829" s="3">
        <v>3.073394495412844</v>
      </c>
    </row>
    <row r="830" spans="1:3">
      <c r="A830" s="22">
        <v>2006</v>
      </c>
      <c r="B830" s="2" t="s">
        <v>722</v>
      </c>
      <c r="C830" s="3">
        <v>4.1792452830188678</v>
      </c>
    </row>
    <row r="831" spans="1:3">
      <c r="A831" s="22">
        <v>2006</v>
      </c>
      <c r="B831" s="2" t="s">
        <v>723</v>
      </c>
      <c r="C831" s="3">
        <v>3.8309859154929575</v>
      </c>
    </row>
    <row r="832" spans="1:3">
      <c r="A832" s="22">
        <v>2006</v>
      </c>
      <c r="B832" s="2" t="s">
        <v>724</v>
      </c>
      <c r="C832" s="3">
        <v>4.6061452513966481</v>
      </c>
    </row>
    <row r="833" spans="1:3">
      <c r="A833" s="22">
        <v>2006</v>
      </c>
      <c r="B833" s="2" t="s">
        <v>725</v>
      </c>
      <c r="C833" s="3">
        <v>3.0628904182106935</v>
      </c>
    </row>
    <row r="834" spans="1:3">
      <c r="A834" s="22">
        <v>2006</v>
      </c>
      <c r="B834" s="2" t="s">
        <v>726</v>
      </c>
      <c r="C834" s="3">
        <v>5.0205204367652598</v>
      </c>
    </row>
    <row r="835" spans="1:3">
      <c r="A835" s="22">
        <v>2006</v>
      </c>
      <c r="B835" s="2" t="s">
        <v>727</v>
      </c>
      <c r="C835" s="3">
        <v>4.2622950819672134</v>
      </c>
    </row>
    <row r="836" spans="1:3">
      <c r="A836" s="22">
        <v>2006</v>
      </c>
      <c r="B836" s="2" t="s">
        <v>731</v>
      </c>
      <c r="C836" s="3">
        <v>5.0326090847263485</v>
      </c>
    </row>
    <row r="837" spans="1:3">
      <c r="A837" s="22">
        <v>2006</v>
      </c>
      <c r="B837" s="2" t="s">
        <v>732</v>
      </c>
      <c r="C837" s="3">
        <v>4.2578826427877665</v>
      </c>
    </row>
    <row r="838" spans="1:3">
      <c r="A838" s="22">
        <v>2006</v>
      </c>
      <c r="B838" s="2" t="s">
        <v>733</v>
      </c>
      <c r="C838" s="3">
        <v>4.6193181818181817</v>
      </c>
    </row>
    <row r="839" spans="1:3">
      <c r="A839" s="22">
        <v>2006</v>
      </c>
      <c r="B839" s="2" t="s">
        <v>734</v>
      </c>
      <c r="C839" s="3">
        <v>3.4933405327573794</v>
      </c>
    </row>
    <row r="840" spans="1:3">
      <c r="A840" s="22">
        <v>2006</v>
      </c>
      <c r="B840" s="2" t="s">
        <v>736</v>
      </c>
      <c r="C840" s="3">
        <v>4.0968020743301645</v>
      </c>
    </row>
    <row r="841" spans="1:3">
      <c r="A841" s="22">
        <v>2006</v>
      </c>
      <c r="B841" s="2" t="s">
        <v>737</v>
      </c>
      <c r="C841" s="3">
        <v>4.4611032531824613</v>
      </c>
    </row>
    <row r="842" spans="1:3">
      <c r="A842" s="22">
        <v>2006</v>
      </c>
      <c r="B842" s="2" t="s">
        <v>741</v>
      </c>
      <c r="C842" s="3">
        <v>9.8259768709562376</v>
      </c>
    </row>
    <row r="843" spans="1:3">
      <c r="A843" s="22">
        <v>2006</v>
      </c>
      <c r="B843" s="2" t="s">
        <v>742</v>
      </c>
      <c r="C843" s="3">
        <v>5.7852918488043201</v>
      </c>
    </row>
    <row r="844" spans="1:3">
      <c r="A844" s="22">
        <v>2006</v>
      </c>
      <c r="B844" s="2" t="s">
        <v>743</v>
      </c>
      <c r="C844" s="3">
        <v>4.9212976432935696</v>
      </c>
    </row>
    <row r="845" spans="1:3">
      <c r="A845" s="22">
        <v>2006</v>
      </c>
      <c r="B845" s="2" t="s">
        <v>744</v>
      </c>
      <c r="C845" s="3">
        <v>2.8399698056237024</v>
      </c>
    </row>
    <row r="846" spans="1:3">
      <c r="A846" s="22">
        <v>2006</v>
      </c>
      <c r="B846" s="2" t="s">
        <v>746</v>
      </c>
      <c r="C846" s="3">
        <v>5.546153846153846</v>
      </c>
    </row>
    <row r="847" spans="1:3">
      <c r="A847" s="22">
        <v>2006</v>
      </c>
      <c r="B847" s="2" t="s">
        <v>747</v>
      </c>
      <c r="C847" s="3">
        <v>5.2988731014208721</v>
      </c>
    </row>
    <row r="848" spans="1:3">
      <c r="A848" s="22">
        <v>2006</v>
      </c>
      <c r="B848" s="2" t="s">
        <v>748</v>
      </c>
      <c r="C848" s="3">
        <v>3.4912641315519015</v>
      </c>
    </row>
    <row r="849" spans="1:3">
      <c r="A849" s="22">
        <v>2006</v>
      </c>
      <c r="B849" s="2" t="s">
        <v>749</v>
      </c>
      <c r="C849" s="3">
        <v>3.7672802404207362</v>
      </c>
    </row>
    <row r="850" spans="1:3">
      <c r="A850" s="22">
        <v>2006</v>
      </c>
      <c r="B850" s="2" t="s">
        <v>750</v>
      </c>
      <c r="C850" s="3">
        <v>3.7888307155322862</v>
      </c>
    </row>
    <row r="851" spans="1:3">
      <c r="A851" s="22">
        <v>2006</v>
      </c>
      <c r="B851" s="2" t="s">
        <v>751</v>
      </c>
      <c r="C851" s="3">
        <v>3.5971739816861383</v>
      </c>
    </row>
    <row r="852" spans="1:3">
      <c r="A852" s="22">
        <v>2006</v>
      </c>
      <c r="B852" s="2" t="s">
        <v>752</v>
      </c>
      <c r="C852" s="3">
        <v>4.4286349708411583</v>
      </c>
    </row>
    <row r="853" spans="1:3">
      <c r="A853" s="22">
        <v>2006</v>
      </c>
      <c r="B853" s="2" t="s">
        <v>753</v>
      </c>
      <c r="C853" s="3">
        <v>3.8849617672047581</v>
      </c>
    </row>
    <row r="854" spans="1:3">
      <c r="A854" s="22">
        <v>2006</v>
      </c>
      <c r="B854" s="2" t="s">
        <v>754</v>
      </c>
      <c r="C854" s="3">
        <v>4.9523809523809526</v>
      </c>
    </row>
    <row r="855" spans="1:3">
      <c r="A855" s="22">
        <v>2006</v>
      </c>
      <c r="B855" s="2" t="s">
        <v>756</v>
      </c>
      <c r="C855" s="3">
        <v>5.0054945054945055</v>
      </c>
    </row>
    <row r="856" spans="1:3">
      <c r="A856" s="22">
        <v>2006</v>
      </c>
      <c r="B856" s="2" t="s">
        <v>757</v>
      </c>
      <c r="C856" s="3">
        <v>5.6352758102597127</v>
      </c>
    </row>
    <row r="857" spans="1:3">
      <c r="A857" s="22">
        <v>2006</v>
      </c>
      <c r="B857" s="2" t="s">
        <v>759</v>
      </c>
      <c r="C857" s="3">
        <v>5.0761697497279652</v>
      </c>
    </row>
    <row r="858" spans="1:3">
      <c r="A858" s="22">
        <v>2006</v>
      </c>
      <c r="B858" s="2" t="s">
        <v>761</v>
      </c>
      <c r="C858" s="3">
        <v>5.0472222222222225</v>
      </c>
    </row>
    <row r="859" spans="1:3">
      <c r="A859" s="22">
        <v>2006</v>
      </c>
      <c r="B859" s="2" t="s">
        <v>762</v>
      </c>
      <c r="C859" s="3">
        <v>4.9217349164041675</v>
      </c>
    </row>
    <row r="860" spans="1:3">
      <c r="A860" s="22">
        <v>2006</v>
      </c>
      <c r="B860" s="2" t="s">
        <v>764</v>
      </c>
      <c r="C860" s="3">
        <v>5.0490463215258856</v>
      </c>
    </row>
    <row r="861" spans="1:3">
      <c r="A861" s="22">
        <v>2006</v>
      </c>
      <c r="B861" s="2" t="s">
        <v>766</v>
      </c>
      <c r="C861" s="3">
        <v>7.0740740740740744</v>
      </c>
    </row>
    <row r="862" spans="1:3">
      <c r="A862" s="22">
        <v>2006</v>
      </c>
      <c r="B862" s="2" t="s">
        <v>767</v>
      </c>
      <c r="C862" s="3">
        <v>4.8063650306748462</v>
      </c>
    </row>
    <row r="863" spans="1:3">
      <c r="A863" s="22">
        <v>2006</v>
      </c>
      <c r="B863" s="2" t="s">
        <v>768</v>
      </c>
      <c r="C863" s="3">
        <v>4.7575757575757578</v>
      </c>
    </row>
    <row r="864" spans="1:3">
      <c r="A864" s="22">
        <v>2006</v>
      </c>
      <c r="B864" s="2" t="s">
        <v>769</v>
      </c>
      <c r="C864" s="3">
        <v>4.6070820565202588</v>
      </c>
    </row>
    <row r="865" spans="1:3">
      <c r="A865" s="22">
        <v>2006</v>
      </c>
      <c r="B865" s="2" t="s">
        <v>771</v>
      </c>
      <c r="C865" s="3">
        <v>4.6339563862928346</v>
      </c>
    </row>
    <row r="866" spans="1:3">
      <c r="A866" s="22">
        <v>2006</v>
      </c>
      <c r="B866" s="2" t="s">
        <v>774</v>
      </c>
      <c r="C866" s="3">
        <v>4.8587570621468927</v>
      </c>
    </row>
    <row r="867" spans="1:3">
      <c r="A867" s="22">
        <v>2006</v>
      </c>
      <c r="B867" s="2" t="s">
        <v>775</v>
      </c>
      <c r="C867" s="3">
        <v>4.2402402402402402</v>
      </c>
    </row>
    <row r="868" spans="1:3">
      <c r="A868" s="22">
        <v>2006</v>
      </c>
      <c r="B868" s="2" t="s">
        <v>777</v>
      </c>
      <c r="C868" s="3">
        <v>4.9789864029666253</v>
      </c>
    </row>
    <row r="869" spans="1:3">
      <c r="A869" s="22">
        <v>2006</v>
      </c>
      <c r="B869" s="2" t="s">
        <v>781</v>
      </c>
      <c r="C869" s="3">
        <v>5.3721973094170403</v>
      </c>
    </row>
    <row r="870" spans="1:3">
      <c r="A870" s="22">
        <v>2006</v>
      </c>
      <c r="B870" s="2" t="s">
        <v>782</v>
      </c>
      <c r="C870" s="3">
        <v>4.9867281105990786</v>
      </c>
    </row>
    <row r="871" spans="1:3">
      <c r="A871" s="22">
        <v>2006</v>
      </c>
      <c r="B871" s="2" t="s">
        <v>784</v>
      </c>
      <c r="C871" s="3">
        <v>5.0534670008354219</v>
      </c>
    </row>
    <row r="872" spans="1:3">
      <c r="A872" s="22">
        <v>2006</v>
      </c>
      <c r="B872" s="2" t="s">
        <v>785</v>
      </c>
      <c r="C872" s="3">
        <v>5.1386363636363637</v>
      </c>
    </row>
    <row r="873" spans="1:3">
      <c r="A873" s="22">
        <v>2006</v>
      </c>
      <c r="B873" s="2" t="s">
        <v>786</v>
      </c>
      <c r="C873" s="3">
        <v>3.6583924349881798</v>
      </c>
    </row>
    <row r="874" spans="1:3">
      <c r="A874" s="22">
        <v>2006</v>
      </c>
      <c r="B874" s="2" t="s">
        <v>787</v>
      </c>
      <c r="C874" s="3">
        <v>4.7990105132962277</v>
      </c>
    </row>
    <row r="875" spans="1:3">
      <c r="A875" s="22">
        <v>2006</v>
      </c>
      <c r="B875" s="2" t="s">
        <v>790</v>
      </c>
      <c r="C875" s="3">
        <v>5.1664933263997224</v>
      </c>
    </row>
    <row r="876" spans="1:3">
      <c r="A876" s="22">
        <v>2006</v>
      </c>
      <c r="B876" s="2" t="s">
        <v>791</v>
      </c>
      <c r="C876" s="3">
        <v>5</v>
      </c>
    </row>
    <row r="877" spans="1:3">
      <c r="A877" s="22">
        <v>2006</v>
      </c>
      <c r="B877" s="2" t="s">
        <v>792</v>
      </c>
      <c r="C877" s="3">
        <v>3.8493156655914915</v>
      </c>
    </row>
    <row r="878" spans="1:3">
      <c r="A878" s="22">
        <v>2006</v>
      </c>
      <c r="B878" s="2" t="s">
        <v>1050</v>
      </c>
      <c r="C878" s="3">
        <v>4.858789625360231</v>
      </c>
    </row>
    <row r="879" spans="1:3">
      <c r="A879" s="22">
        <v>2006</v>
      </c>
      <c r="B879" s="2" t="s">
        <v>793</v>
      </c>
      <c r="C879" s="3">
        <v>5.3744657383151795</v>
      </c>
    </row>
    <row r="880" spans="1:3">
      <c r="A880" s="22">
        <v>2006</v>
      </c>
      <c r="B880" s="2" t="s">
        <v>794</v>
      </c>
      <c r="C880" s="3">
        <v>4.9842696629213483</v>
      </c>
    </row>
    <row r="881" spans="1:3">
      <c r="A881" s="22">
        <v>2006</v>
      </c>
      <c r="B881" s="2" t="s">
        <v>795</v>
      </c>
      <c r="C881" s="3">
        <v>6.7291750503018113</v>
      </c>
    </row>
    <row r="882" spans="1:3">
      <c r="A882" s="22">
        <v>2006</v>
      </c>
      <c r="B882" s="2" t="s">
        <v>796</v>
      </c>
      <c r="C882" s="3">
        <v>4.6548084440969504</v>
      </c>
    </row>
    <row r="883" spans="1:3">
      <c r="A883" s="22">
        <v>2006</v>
      </c>
      <c r="B883" s="2" t="s">
        <v>797</v>
      </c>
      <c r="C883" s="3">
        <v>5.0120848889762231</v>
      </c>
    </row>
    <row r="884" spans="1:3">
      <c r="A884" s="22">
        <v>2006</v>
      </c>
      <c r="B884" s="2" t="s">
        <v>798</v>
      </c>
      <c r="C884" s="3">
        <v>4.8430034129692832</v>
      </c>
    </row>
    <row r="885" spans="1:3">
      <c r="A885" s="22">
        <v>2006</v>
      </c>
      <c r="B885" s="2" t="s">
        <v>799</v>
      </c>
      <c r="C885" s="3">
        <v>6.2678414096916297</v>
      </c>
    </row>
    <row r="886" spans="1:3">
      <c r="A886" s="22">
        <v>2006</v>
      </c>
      <c r="B886" s="2" t="s">
        <v>800</v>
      </c>
      <c r="C886" s="3">
        <v>6.3775805119735756</v>
      </c>
    </row>
    <row r="887" spans="1:3">
      <c r="A887" s="22">
        <v>2006</v>
      </c>
      <c r="B887" s="2" t="s">
        <v>801</v>
      </c>
      <c r="C887" s="3">
        <v>5.7296206618240513</v>
      </c>
    </row>
    <row r="888" spans="1:3">
      <c r="A888" s="22">
        <v>2006</v>
      </c>
      <c r="B888" s="2" t="s">
        <v>802</v>
      </c>
      <c r="C888" s="3">
        <v>5.1766533510874391</v>
      </c>
    </row>
    <row r="889" spans="1:3">
      <c r="A889" s="22">
        <v>2006</v>
      </c>
      <c r="B889" s="2" t="s">
        <v>803</v>
      </c>
      <c r="C889" s="3">
        <v>4.9823957137389971</v>
      </c>
    </row>
    <row r="890" spans="1:3">
      <c r="A890" s="22">
        <v>2006</v>
      </c>
      <c r="B890" s="2" t="s">
        <v>804</v>
      </c>
      <c r="C890" s="3">
        <v>5.3953750705019736</v>
      </c>
    </row>
    <row r="891" spans="1:3">
      <c r="A891" s="22">
        <v>2006</v>
      </c>
      <c r="B891" s="2" t="s">
        <v>805</v>
      </c>
      <c r="C891" s="3">
        <v>4.5483625285605482</v>
      </c>
    </row>
    <row r="892" spans="1:3">
      <c r="A892" s="22">
        <v>2006</v>
      </c>
      <c r="B892" s="2" t="s">
        <v>806</v>
      </c>
      <c r="C892" s="3">
        <v>6.4974662341242073</v>
      </c>
    </row>
    <row r="893" spans="1:3">
      <c r="A893" s="22">
        <v>2006</v>
      </c>
      <c r="B893" s="2" t="s">
        <v>807</v>
      </c>
      <c r="C893" s="3">
        <v>4.0620748299319729</v>
      </c>
    </row>
    <row r="894" spans="1:3">
      <c r="A894" s="22">
        <v>2006</v>
      </c>
      <c r="B894" s="2" t="s">
        <v>808</v>
      </c>
      <c r="C894" s="3">
        <v>6.9640601676426686</v>
      </c>
    </row>
    <row r="895" spans="1:3">
      <c r="A895" s="22">
        <v>2006</v>
      </c>
      <c r="B895" s="2" t="s">
        <v>1159</v>
      </c>
      <c r="C895" s="3">
        <v>5.0642458100558656</v>
      </c>
    </row>
    <row r="896" spans="1:3">
      <c r="A896" s="22">
        <v>2006</v>
      </c>
      <c r="B896" s="2" t="s">
        <v>809</v>
      </c>
      <c r="C896" s="3">
        <v>5.9521487351417255</v>
      </c>
    </row>
    <row r="897" spans="1:3">
      <c r="A897" s="22">
        <v>2006</v>
      </c>
      <c r="B897" s="2" t="s">
        <v>810</v>
      </c>
      <c r="C897" s="3">
        <v>4.9030432286112706</v>
      </c>
    </row>
    <row r="898" spans="1:3">
      <c r="A898" s="22">
        <v>2006</v>
      </c>
      <c r="B898" s="2" t="s">
        <v>813</v>
      </c>
      <c r="C898" s="3">
        <v>4.5152827918170875</v>
      </c>
    </row>
    <row r="899" spans="1:3">
      <c r="A899" s="22">
        <v>2006</v>
      </c>
      <c r="B899" s="2" t="s">
        <v>814</v>
      </c>
      <c r="C899" s="3">
        <v>4.9183673469387754</v>
      </c>
    </row>
    <row r="900" spans="1:3">
      <c r="A900" s="22">
        <v>2006</v>
      </c>
      <c r="B900" s="2" t="s">
        <v>817</v>
      </c>
      <c r="C900" s="3">
        <v>5.099057687887842</v>
      </c>
    </row>
    <row r="901" spans="1:3">
      <c r="A901" s="22">
        <v>2006</v>
      </c>
      <c r="B901" s="2" t="s">
        <v>818</v>
      </c>
      <c r="C901" s="3">
        <v>4.7831325301204819</v>
      </c>
    </row>
    <row r="902" spans="1:3">
      <c r="A902" s="22">
        <v>2006</v>
      </c>
      <c r="B902" s="2" t="s">
        <v>819</v>
      </c>
      <c r="C902" s="3">
        <v>4.1129497495066039</v>
      </c>
    </row>
    <row r="903" spans="1:3">
      <c r="A903" s="22">
        <v>2006</v>
      </c>
      <c r="B903" s="2" t="s">
        <v>820</v>
      </c>
      <c r="C903" s="3">
        <v>4.8591269841269842</v>
      </c>
    </row>
    <row r="904" spans="1:3">
      <c r="A904" s="22">
        <v>2006</v>
      </c>
      <c r="B904" s="2" t="s">
        <v>821</v>
      </c>
      <c r="C904" s="3">
        <v>5.496535896769724</v>
      </c>
    </row>
    <row r="905" spans="1:3">
      <c r="A905" s="22">
        <v>2006</v>
      </c>
      <c r="B905" s="2" t="s">
        <v>822</v>
      </c>
      <c r="C905" s="3">
        <v>4.7861787107560838</v>
      </c>
    </row>
    <row r="906" spans="1:3">
      <c r="A906" s="22">
        <v>2006</v>
      </c>
      <c r="B906" s="2" t="s">
        <v>823</v>
      </c>
      <c r="C906" s="3">
        <v>9.1668784673228103</v>
      </c>
    </row>
    <row r="907" spans="1:3">
      <c r="A907" s="22">
        <v>2006</v>
      </c>
      <c r="B907" s="2" t="s">
        <v>824</v>
      </c>
      <c r="C907" s="3">
        <v>5.0042695377761275</v>
      </c>
    </row>
    <row r="908" spans="1:3">
      <c r="A908" s="22">
        <v>2006</v>
      </c>
      <c r="B908" s="2" t="s">
        <v>825</v>
      </c>
      <c r="C908" s="3">
        <v>5.1648828756058158</v>
      </c>
    </row>
    <row r="909" spans="1:3">
      <c r="A909" s="22">
        <v>2006</v>
      </c>
      <c r="B909" s="2" t="s">
        <v>826</v>
      </c>
      <c r="C909" s="3">
        <v>4.486113242289397</v>
      </c>
    </row>
    <row r="910" spans="1:3">
      <c r="A910" s="22">
        <v>2006</v>
      </c>
      <c r="B910" s="2" t="s">
        <v>828</v>
      </c>
      <c r="C910" s="3">
        <v>3.5296537538567021</v>
      </c>
    </row>
    <row r="911" spans="1:3">
      <c r="A911" s="22">
        <v>2006</v>
      </c>
      <c r="B911" s="2" t="s">
        <v>829</v>
      </c>
      <c r="C911" s="3">
        <v>4.4148936170212769</v>
      </c>
    </row>
    <row r="912" spans="1:3">
      <c r="A912" s="22">
        <v>2006</v>
      </c>
      <c r="B912" s="2" t="s">
        <v>830</v>
      </c>
      <c r="C912" s="3">
        <v>3.7988121752041573</v>
      </c>
    </row>
    <row r="913" spans="1:3">
      <c r="A913" s="22">
        <v>2006</v>
      </c>
      <c r="B913" s="2" t="s">
        <v>831</v>
      </c>
      <c r="C913" s="3">
        <v>5.0613636759051444</v>
      </c>
    </row>
    <row r="914" spans="1:3">
      <c r="A914" s="22">
        <v>2006</v>
      </c>
      <c r="B914" s="2" t="s">
        <v>832</v>
      </c>
      <c r="C914" s="3">
        <v>3.8306148055207028</v>
      </c>
    </row>
    <row r="915" spans="1:3">
      <c r="A915" s="22">
        <v>2006</v>
      </c>
      <c r="B915" s="2" t="s">
        <v>833</v>
      </c>
      <c r="C915" s="3">
        <v>5.8418360982911315</v>
      </c>
    </row>
    <row r="916" spans="1:3">
      <c r="A916" s="22">
        <v>2006</v>
      </c>
      <c r="B916" s="2" t="s">
        <v>834</v>
      </c>
      <c r="C916" s="3">
        <v>4.5025966532025388</v>
      </c>
    </row>
    <row r="917" spans="1:3">
      <c r="A917" s="22">
        <v>2006</v>
      </c>
      <c r="B917" s="2" t="s">
        <v>835</v>
      </c>
      <c r="C917" s="3">
        <v>3.5844448015426642</v>
      </c>
    </row>
    <row r="918" spans="1:3">
      <c r="A918" s="22">
        <v>2006</v>
      </c>
      <c r="B918" s="2" t="s">
        <v>836</v>
      </c>
      <c r="C918" s="3">
        <v>3.4593962585034013</v>
      </c>
    </row>
    <row r="919" spans="1:3">
      <c r="A919" s="22">
        <v>2006</v>
      </c>
      <c r="B919" s="2" t="s">
        <v>837</v>
      </c>
      <c r="C919" s="3">
        <v>3.5264750378214824</v>
      </c>
    </row>
    <row r="920" spans="1:3">
      <c r="A920" s="22">
        <v>2006</v>
      </c>
      <c r="B920" s="2" t="s">
        <v>838</v>
      </c>
      <c r="C920" s="3">
        <v>4.3948985291379632</v>
      </c>
    </row>
    <row r="921" spans="1:3">
      <c r="A921" s="22">
        <v>2006</v>
      </c>
      <c r="B921" s="2" t="s">
        <v>839</v>
      </c>
      <c r="C921" s="3">
        <v>4.2412713323939251</v>
      </c>
    </row>
    <row r="922" spans="1:3">
      <c r="A922" s="22">
        <v>2006</v>
      </c>
      <c r="B922" s="2" t="s">
        <v>840</v>
      </c>
      <c r="C922" s="3">
        <v>5.3817005447897239</v>
      </c>
    </row>
    <row r="923" spans="1:3">
      <c r="A923" s="22">
        <v>2006</v>
      </c>
      <c r="B923" s="2" t="s">
        <v>844</v>
      </c>
      <c r="C923" s="3">
        <v>4.359780929644713</v>
      </c>
    </row>
    <row r="924" spans="1:3">
      <c r="A924" s="22">
        <v>2006</v>
      </c>
      <c r="B924" s="2" t="s">
        <v>847</v>
      </c>
      <c r="C924" s="3">
        <v>3.9518518518518517</v>
      </c>
    </row>
    <row r="925" spans="1:3">
      <c r="A925" s="22">
        <v>2006</v>
      </c>
      <c r="B925" s="2" t="s">
        <v>848</v>
      </c>
      <c r="C925" s="3">
        <v>3.6960227272727271</v>
      </c>
    </row>
    <row r="926" spans="1:3">
      <c r="A926" s="22">
        <v>2006</v>
      </c>
      <c r="B926" s="2" t="s">
        <v>849</v>
      </c>
      <c r="C926" s="3">
        <v>3.8157248157248156</v>
      </c>
    </row>
    <row r="927" spans="1:3">
      <c r="A927" s="22">
        <v>2006</v>
      </c>
      <c r="B927" s="2" t="s">
        <v>851</v>
      </c>
      <c r="C927" s="3">
        <v>4.9756586744461666</v>
      </c>
    </row>
    <row r="928" spans="1:3">
      <c r="A928" s="22">
        <v>2006</v>
      </c>
      <c r="B928" s="2" t="s">
        <v>853</v>
      </c>
      <c r="C928" s="3">
        <v>4.9359789431058916</v>
      </c>
    </row>
    <row r="929" spans="1:3">
      <c r="A929" s="22">
        <v>2006</v>
      </c>
      <c r="B929" s="2" t="s">
        <v>855</v>
      </c>
      <c r="C929" s="3">
        <v>3.3312765136907059</v>
      </c>
    </row>
    <row r="930" spans="1:3">
      <c r="A930" s="22">
        <v>2006</v>
      </c>
      <c r="B930" s="2" t="s">
        <v>856</v>
      </c>
      <c r="C930" s="3">
        <v>6.4274809160305342</v>
      </c>
    </row>
    <row r="931" spans="1:3">
      <c r="A931" s="22">
        <v>2006</v>
      </c>
      <c r="B931" s="2" t="s">
        <v>857</v>
      </c>
      <c r="C931" s="3">
        <v>4.536723163841808</v>
      </c>
    </row>
    <row r="932" spans="1:3">
      <c r="A932" s="22">
        <v>2006</v>
      </c>
      <c r="B932" s="2" t="s">
        <v>859</v>
      </c>
      <c r="C932" s="3">
        <v>4.3744292237442925</v>
      </c>
    </row>
    <row r="933" spans="1:3">
      <c r="A933" s="22">
        <v>2006</v>
      </c>
      <c r="B933" s="2" t="s">
        <v>860</v>
      </c>
      <c r="C933" s="3">
        <v>6.8786224692338234</v>
      </c>
    </row>
    <row r="934" spans="1:3">
      <c r="A934" s="22">
        <v>2006</v>
      </c>
      <c r="B934" s="2" t="s">
        <v>861</v>
      </c>
      <c r="C934" s="3">
        <v>5.0044247787610621</v>
      </c>
    </row>
    <row r="935" spans="1:3">
      <c r="A935" s="22">
        <v>2006</v>
      </c>
      <c r="B935" s="2" t="s">
        <v>862</v>
      </c>
      <c r="C935" s="3">
        <v>3.6254295532646048</v>
      </c>
    </row>
    <row r="936" spans="1:3">
      <c r="A936" s="22">
        <v>2006</v>
      </c>
      <c r="B936" s="2" t="s">
        <v>863</v>
      </c>
      <c r="C936" s="3">
        <v>4.5191652470187398</v>
      </c>
    </row>
    <row r="937" spans="1:3">
      <c r="A937" s="22">
        <v>2006</v>
      </c>
      <c r="B937" s="2" t="s">
        <v>864</v>
      </c>
      <c r="C937" s="3">
        <v>4.0556308195170203</v>
      </c>
    </row>
    <row r="938" spans="1:3">
      <c r="A938" s="22">
        <v>2006</v>
      </c>
      <c r="B938" s="2" t="s">
        <v>866</v>
      </c>
      <c r="C938" s="3">
        <v>3</v>
      </c>
    </row>
    <row r="939" spans="1:3">
      <c r="A939" s="22">
        <v>2006</v>
      </c>
      <c r="B939" s="2" t="s">
        <v>867</v>
      </c>
      <c r="C939" s="3">
        <v>3.1107184923439339</v>
      </c>
    </row>
    <row r="940" spans="1:3">
      <c r="A940" s="22">
        <v>2006</v>
      </c>
      <c r="B940" s="2" t="s">
        <v>868</v>
      </c>
      <c r="C940" s="3">
        <v>5.1022194751924479</v>
      </c>
    </row>
    <row r="941" spans="1:3">
      <c r="A941" s="22">
        <v>2006</v>
      </c>
      <c r="B941" s="2" t="s">
        <v>869</v>
      </c>
      <c r="C941" s="3">
        <v>4.01453957996769</v>
      </c>
    </row>
    <row r="942" spans="1:3">
      <c r="A942" s="22">
        <v>2006</v>
      </c>
      <c r="B942" s="2" t="s">
        <v>871</v>
      </c>
      <c r="C942" s="3">
        <v>7.796657956264613</v>
      </c>
    </row>
    <row r="943" spans="1:3">
      <c r="A943" s="22">
        <v>2006</v>
      </c>
      <c r="B943" s="2" t="s">
        <v>872</v>
      </c>
      <c r="C943" s="3">
        <v>7.9438228438228435</v>
      </c>
    </row>
    <row r="944" spans="1:3">
      <c r="A944" s="22">
        <v>2006</v>
      </c>
      <c r="B944" s="2" t="s">
        <v>874</v>
      </c>
      <c r="C944" s="3">
        <v>7.4586630570595585</v>
      </c>
    </row>
    <row r="945" spans="1:3">
      <c r="A945" s="22">
        <v>2006</v>
      </c>
      <c r="B945" s="2" t="s">
        <v>875</v>
      </c>
      <c r="C945" s="3">
        <v>5.1192893401015231</v>
      </c>
    </row>
    <row r="946" spans="1:3">
      <c r="A946" s="22">
        <v>2006</v>
      </c>
      <c r="B946" s="2" t="s">
        <v>876</v>
      </c>
      <c r="C946" s="3">
        <v>5.0821917808219181</v>
      </c>
    </row>
    <row r="947" spans="1:3">
      <c r="A947" s="22">
        <v>2006</v>
      </c>
      <c r="B947" s="2" t="s">
        <v>879</v>
      </c>
      <c r="C947" s="3">
        <v>8.0987780040733206</v>
      </c>
    </row>
    <row r="948" spans="1:3">
      <c r="A948" s="22">
        <v>2006</v>
      </c>
      <c r="B948" s="2" t="s">
        <v>880</v>
      </c>
      <c r="C948" s="3">
        <v>5.184789859906604</v>
      </c>
    </row>
    <row r="949" spans="1:3">
      <c r="A949" s="22">
        <v>2006</v>
      </c>
      <c r="B949" s="2" t="s">
        <v>881</v>
      </c>
      <c r="C949" s="3">
        <v>5.6542372881355929</v>
      </c>
    </row>
    <row r="950" spans="1:3">
      <c r="A950" s="22">
        <v>2006</v>
      </c>
      <c r="B950" s="2" t="s">
        <v>883</v>
      </c>
      <c r="C950" s="3">
        <v>8.0548700112757476</v>
      </c>
    </row>
    <row r="951" spans="1:3">
      <c r="A951" s="22">
        <v>2006</v>
      </c>
      <c r="B951" s="2" t="s">
        <v>885</v>
      </c>
      <c r="C951" s="3">
        <v>5.0650511856939229</v>
      </c>
    </row>
    <row r="952" spans="1:3">
      <c r="A952" s="22">
        <v>2006</v>
      </c>
      <c r="B952" s="2" t="s">
        <v>886</v>
      </c>
      <c r="C952" s="3">
        <v>5.2775560331593487</v>
      </c>
    </row>
    <row r="953" spans="1:3">
      <c r="A953" s="22">
        <v>2006</v>
      </c>
      <c r="B953" s="2" t="s">
        <v>889</v>
      </c>
      <c r="C953" s="3">
        <v>5.2549019607843137</v>
      </c>
    </row>
    <row r="954" spans="1:3">
      <c r="A954" s="22">
        <v>2006</v>
      </c>
      <c r="B954" s="2" t="s">
        <v>890</v>
      </c>
      <c r="C954" s="3">
        <v>5.5432819968135956</v>
      </c>
    </row>
    <row r="955" spans="1:3">
      <c r="A955" s="22">
        <v>2006</v>
      </c>
      <c r="B955" s="2" t="s">
        <v>891</v>
      </c>
      <c r="C955" s="3">
        <v>5.0384615384615383</v>
      </c>
    </row>
    <row r="956" spans="1:3">
      <c r="A956" s="22">
        <v>2006</v>
      </c>
      <c r="B956" s="2" t="s">
        <v>892</v>
      </c>
      <c r="C956" s="3">
        <v>10.366752356469581</v>
      </c>
    </row>
    <row r="957" spans="1:3">
      <c r="A957" s="22">
        <v>2006</v>
      </c>
      <c r="B957" s="2" t="s">
        <v>893</v>
      </c>
      <c r="C957" s="3">
        <v>9.9530102790014681</v>
      </c>
    </row>
    <row r="958" spans="1:3">
      <c r="A958" s="22">
        <v>2006</v>
      </c>
      <c r="B958" s="2" t="s">
        <v>894</v>
      </c>
      <c r="C958" s="3">
        <v>8.1849504950495042</v>
      </c>
    </row>
    <row r="959" spans="1:3">
      <c r="A959" s="22">
        <v>2006</v>
      </c>
      <c r="B959" s="2" t="s">
        <v>1178</v>
      </c>
      <c r="C959" s="3">
        <v>5.4516129032258061</v>
      </c>
    </row>
    <row r="960" spans="1:3">
      <c r="A960" s="22">
        <v>2006</v>
      </c>
      <c r="B960" s="2" t="s">
        <v>895</v>
      </c>
      <c r="C960" s="3">
        <v>5.0399590163934427</v>
      </c>
    </row>
    <row r="961" spans="1:3">
      <c r="A961" s="22">
        <v>2006</v>
      </c>
      <c r="B961" s="2" t="s">
        <v>896</v>
      </c>
      <c r="C961" s="3">
        <v>6.6184210526315788</v>
      </c>
    </row>
    <row r="962" spans="1:3">
      <c r="A962" s="22">
        <v>2006</v>
      </c>
      <c r="B962" s="2" t="s">
        <v>897</v>
      </c>
      <c r="C962" s="3">
        <v>6.2138364779874218</v>
      </c>
    </row>
    <row r="963" spans="1:3">
      <c r="A963" s="22">
        <v>2006</v>
      </c>
      <c r="B963" s="2" t="s">
        <v>899</v>
      </c>
      <c r="C963" s="3">
        <v>5.5971223021582732</v>
      </c>
    </row>
    <row r="964" spans="1:3">
      <c r="A964" s="22">
        <v>2006</v>
      </c>
      <c r="B964" s="2" t="s">
        <v>1082</v>
      </c>
      <c r="C964" s="3">
        <v>10.595041322314049</v>
      </c>
    </row>
    <row r="965" spans="1:3">
      <c r="A965" s="22">
        <v>2006</v>
      </c>
      <c r="B965" s="2" t="s">
        <v>900</v>
      </c>
      <c r="C965" s="3">
        <v>5.2517985611510793</v>
      </c>
    </row>
    <row r="966" spans="1:3">
      <c r="A966" s="22">
        <v>2006</v>
      </c>
      <c r="B966" s="2" t="s">
        <v>901</v>
      </c>
      <c r="C966" s="3">
        <v>6.5120772946859899</v>
      </c>
    </row>
    <row r="967" spans="1:3">
      <c r="A967" s="22">
        <v>2006</v>
      </c>
      <c r="B967" s="2" t="s">
        <v>902</v>
      </c>
      <c r="C967" s="3">
        <v>5.343562374916611</v>
      </c>
    </row>
    <row r="968" spans="1:3">
      <c r="A968" s="22">
        <v>2006</v>
      </c>
      <c r="B968" s="2" t="s">
        <v>903</v>
      </c>
      <c r="C968" s="3">
        <v>6.9353023909985936</v>
      </c>
    </row>
    <row r="969" spans="1:3">
      <c r="A969" s="22">
        <v>2006</v>
      </c>
      <c r="B969" s="2" t="s">
        <v>904</v>
      </c>
      <c r="C969" s="3">
        <v>6.6108597285067869</v>
      </c>
    </row>
    <row r="970" spans="1:3">
      <c r="A970" s="22">
        <v>2006</v>
      </c>
      <c r="B970" s="2" t="s">
        <v>905</v>
      </c>
      <c r="C970" s="3">
        <v>3.8530259365994235</v>
      </c>
    </row>
    <row r="971" spans="1:3">
      <c r="A971" s="22">
        <v>2006</v>
      </c>
      <c r="B971" s="2" t="s">
        <v>906</v>
      </c>
      <c r="C971" s="3">
        <v>4.8198250728862977</v>
      </c>
    </row>
    <row r="972" spans="1:3">
      <c r="A972" s="22">
        <v>2006</v>
      </c>
      <c r="B972" s="2" t="s">
        <v>908</v>
      </c>
      <c r="C972" s="3">
        <v>4.8743037054976988</v>
      </c>
    </row>
    <row r="973" spans="1:3">
      <c r="A973" s="22">
        <v>2006</v>
      </c>
      <c r="B973" s="2" t="s">
        <v>909</v>
      </c>
      <c r="C973" s="3">
        <v>5.159259259259259</v>
      </c>
    </row>
    <row r="974" spans="1:3">
      <c r="A974" s="22">
        <v>2006</v>
      </c>
      <c r="B974" s="2" t="s">
        <v>910</v>
      </c>
      <c r="C974" s="3">
        <v>5.0973630831643</v>
      </c>
    </row>
    <row r="975" spans="1:3">
      <c r="A975" s="22">
        <v>2006</v>
      </c>
      <c r="B975" s="2" t="s">
        <v>1055</v>
      </c>
      <c r="C975" s="3">
        <v>3.9158878504672896</v>
      </c>
    </row>
    <row r="976" spans="1:3">
      <c r="A976" s="22">
        <v>2006</v>
      </c>
      <c r="B976" s="2" t="s">
        <v>911</v>
      </c>
      <c r="C976" s="3">
        <v>4.2504342790966998</v>
      </c>
    </row>
    <row r="977" spans="1:3">
      <c r="A977" s="22">
        <v>2006</v>
      </c>
      <c r="B977" s="2" t="s">
        <v>912</v>
      </c>
      <c r="C977" s="3">
        <v>4.0375366568914952</v>
      </c>
    </row>
    <row r="978" spans="1:3">
      <c r="A978" s="22">
        <v>2006</v>
      </c>
      <c r="B978" s="2" t="s">
        <v>1164</v>
      </c>
      <c r="C978" s="3">
        <v>3.3538461538461539</v>
      </c>
    </row>
    <row r="979" spans="1:3">
      <c r="A979" s="22">
        <v>2006</v>
      </c>
      <c r="B979" s="2" t="s">
        <v>913</v>
      </c>
      <c r="C979" s="3">
        <v>3.0576131687242798</v>
      </c>
    </row>
    <row r="980" spans="1:3">
      <c r="A980" s="22">
        <v>2006</v>
      </c>
      <c r="B980" s="2" t="s">
        <v>915</v>
      </c>
      <c r="C980" s="3">
        <v>5.4092465753424657</v>
      </c>
    </row>
    <row r="981" spans="1:3">
      <c r="A981" s="22">
        <v>2006</v>
      </c>
      <c r="B981" s="2" t="s">
        <v>916</v>
      </c>
      <c r="C981" s="3">
        <v>4.739583333333333</v>
      </c>
    </row>
    <row r="982" spans="1:3">
      <c r="A982" s="22">
        <v>2006</v>
      </c>
      <c r="B982" s="2" t="s">
        <v>917</v>
      </c>
      <c r="C982" s="3">
        <v>6.4865629420084865</v>
      </c>
    </row>
    <row r="983" spans="1:3">
      <c r="A983" s="22">
        <v>2006</v>
      </c>
      <c r="B983" s="2" t="s">
        <v>1135</v>
      </c>
      <c r="C983" s="3">
        <v>10.313725490196079</v>
      </c>
    </row>
    <row r="984" spans="1:3">
      <c r="A984" s="22">
        <v>2006</v>
      </c>
      <c r="B984" s="2" t="s">
        <v>918</v>
      </c>
      <c r="C984" s="3">
        <v>2.8653846153846154</v>
      </c>
    </row>
    <row r="985" spans="1:3">
      <c r="A985" s="22">
        <v>2006</v>
      </c>
      <c r="B985" s="2" t="s">
        <v>921</v>
      </c>
      <c r="C985" s="3">
        <v>10.310510248582643</v>
      </c>
    </row>
    <row r="986" spans="1:3">
      <c r="A986" s="22">
        <v>2006</v>
      </c>
      <c r="B986" s="2" t="s">
        <v>922</v>
      </c>
      <c r="C986" s="3">
        <v>6.5800865800865802</v>
      </c>
    </row>
    <row r="987" spans="1:3">
      <c r="A987" s="22">
        <v>2006</v>
      </c>
      <c r="B987" s="2" t="s">
        <v>924</v>
      </c>
      <c r="C987" s="3">
        <v>13.622549019607844</v>
      </c>
    </row>
    <row r="988" spans="1:3">
      <c r="A988" s="22">
        <v>2006</v>
      </c>
      <c r="B988" s="2" t="s">
        <v>926</v>
      </c>
      <c r="C988" s="3">
        <v>6.9485018726591763</v>
      </c>
    </row>
    <row r="989" spans="1:3">
      <c r="A989" s="22">
        <v>2006</v>
      </c>
      <c r="B989" s="2" t="s">
        <v>928</v>
      </c>
      <c r="C989" s="3">
        <v>4.1648351648351651</v>
      </c>
    </row>
    <row r="990" spans="1:3">
      <c r="A990" s="22">
        <v>2006</v>
      </c>
      <c r="B990" s="2" t="s">
        <v>929</v>
      </c>
      <c r="C990" s="3">
        <v>6.0035087719298241</v>
      </c>
    </row>
    <row r="991" spans="1:3">
      <c r="A991" s="22">
        <v>2006</v>
      </c>
      <c r="B991" s="2" t="s">
        <v>930</v>
      </c>
      <c r="C991" s="3">
        <v>6.2086956521739127</v>
      </c>
    </row>
    <row r="992" spans="1:3">
      <c r="A992" s="22">
        <v>2006</v>
      </c>
      <c r="B992" s="2" t="s">
        <v>931</v>
      </c>
      <c r="C992" s="3">
        <v>5.5614035087719298</v>
      </c>
    </row>
    <row r="993" spans="1:3">
      <c r="A993" s="22">
        <v>2006</v>
      </c>
      <c r="B993" s="2" t="s">
        <v>932</v>
      </c>
      <c r="C993" s="3">
        <v>10.915655339805825</v>
      </c>
    </row>
    <row r="994" spans="1:3">
      <c r="A994" s="22">
        <v>2006</v>
      </c>
      <c r="B994" s="2" t="s">
        <v>933</v>
      </c>
      <c r="C994" s="3">
        <v>9.4819277108433742</v>
      </c>
    </row>
    <row r="995" spans="1:3">
      <c r="A995" s="22">
        <v>2006</v>
      </c>
      <c r="B995" s="2" t="s">
        <v>934</v>
      </c>
      <c r="C995" s="3">
        <v>5.950444726810673</v>
      </c>
    </row>
    <row r="996" spans="1:3">
      <c r="A996" s="22">
        <v>2006</v>
      </c>
      <c r="B996" s="2" t="s">
        <v>1165</v>
      </c>
      <c r="C996" s="3">
        <v>7.2704363859864785</v>
      </c>
    </row>
    <row r="997" spans="1:3">
      <c r="A997" s="22">
        <v>2006</v>
      </c>
      <c r="B997" s="2" t="s">
        <v>937</v>
      </c>
      <c r="C997" s="3">
        <v>7.7657657657657655</v>
      </c>
    </row>
    <row r="998" spans="1:3">
      <c r="A998" s="22">
        <v>2006</v>
      </c>
      <c r="B998" s="2" t="s">
        <v>938</v>
      </c>
      <c r="C998" s="3">
        <v>6.2106072252113762</v>
      </c>
    </row>
    <row r="999" spans="1:3">
      <c r="A999" s="22">
        <v>2006</v>
      </c>
      <c r="B999" s="2" t="s">
        <v>940</v>
      </c>
      <c r="C999" s="3">
        <v>7.2915384615384617</v>
      </c>
    </row>
    <row r="1000" spans="1:3">
      <c r="A1000" s="22">
        <v>2006</v>
      </c>
      <c r="B1000" s="2" t="s">
        <v>941</v>
      </c>
      <c r="C1000" s="3">
        <v>5.4717698154180239</v>
      </c>
    </row>
    <row r="1001" spans="1:3">
      <c r="A1001" s="22">
        <v>2006</v>
      </c>
      <c r="B1001" s="2" t="s">
        <v>942</v>
      </c>
      <c r="C1001" s="3">
        <v>5.718157181571816</v>
      </c>
    </row>
    <row r="1002" spans="1:3">
      <c r="A1002" s="22">
        <v>2006</v>
      </c>
      <c r="B1002" s="2" t="s">
        <v>943</v>
      </c>
      <c r="C1002" s="3">
        <v>9.2740827938002752</v>
      </c>
    </row>
    <row r="1003" spans="1:3">
      <c r="A1003" s="22">
        <v>2006</v>
      </c>
      <c r="B1003" s="2" t="s">
        <v>944</v>
      </c>
      <c r="C1003" s="3">
        <v>7.6187683284457481</v>
      </c>
    </row>
    <row r="1004" spans="1:3">
      <c r="A1004" s="22">
        <v>2006</v>
      </c>
      <c r="B1004" s="2" t="s">
        <v>946</v>
      </c>
      <c r="C1004" s="3">
        <v>8.0812182741116754</v>
      </c>
    </row>
    <row r="1005" spans="1:3">
      <c r="A1005" s="22">
        <v>2006</v>
      </c>
      <c r="B1005" s="2" t="s">
        <v>1117</v>
      </c>
      <c r="C1005" s="3">
        <v>8.7254901960784306</v>
      </c>
    </row>
    <row r="1006" spans="1:3">
      <c r="A1006" s="22">
        <v>2006</v>
      </c>
      <c r="B1006" s="2" t="s">
        <v>949</v>
      </c>
      <c r="C1006" s="3">
        <v>7.9876118375774263</v>
      </c>
    </row>
    <row r="1007" spans="1:3">
      <c r="A1007" s="22">
        <v>2006</v>
      </c>
      <c r="B1007" s="2" t="s">
        <v>950</v>
      </c>
      <c r="C1007" s="3">
        <v>4.9402985074626864</v>
      </c>
    </row>
    <row r="1008" spans="1:3">
      <c r="A1008" s="22">
        <v>2006</v>
      </c>
      <c r="B1008" s="2" t="s">
        <v>952</v>
      </c>
      <c r="C1008" s="3">
        <v>11.733590733590734</v>
      </c>
    </row>
    <row r="1009" spans="1:3">
      <c r="A1009" s="22">
        <v>2006</v>
      </c>
      <c r="B1009" s="2" t="s">
        <v>953</v>
      </c>
      <c r="C1009" s="3">
        <v>5.3325046612802982</v>
      </c>
    </row>
    <row r="1010" spans="1:3">
      <c r="A1010" s="22">
        <v>2006</v>
      </c>
      <c r="B1010" s="2" t="s">
        <v>955</v>
      </c>
      <c r="C1010" s="3">
        <v>9.3839496459480731</v>
      </c>
    </row>
    <row r="1011" spans="1:3">
      <c r="A1011" s="22">
        <v>2006</v>
      </c>
      <c r="B1011" s="2" t="s">
        <v>956</v>
      </c>
      <c r="C1011" s="3">
        <v>5.8672985781990521</v>
      </c>
    </row>
    <row r="1012" spans="1:3">
      <c r="A1012" s="22">
        <v>2006</v>
      </c>
      <c r="B1012" s="2" t="s">
        <v>957</v>
      </c>
      <c r="C1012" s="3">
        <v>7.5284052019164953</v>
      </c>
    </row>
    <row r="1013" spans="1:3">
      <c r="A1013" s="22">
        <v>2006</v>
      </c>
      <c r="B1013" s="2" t="s">
        <v>958</v>
      </c>
      <c r="C1013" s="3">
        <v>9.1218749999999993</v>
      </c>
    </row>
    <row r="1014" spans="1:3">
      <c r="A1014" s="22">
        <v>2006</v>
      </c>
      <c r="B1014" s="2" t="s">
        <v>959</v>
      </c>
      <c r="C1014" s="3">
        <v>8.3855887521968366</v>
      </c>
    </row>
    <row r="1015" spans="1:3">
      <c r="A1015" s="22">
        <v>2006</v>
      </c>
      <c r="B1015" s="2" t="s">
        <v>1056</v>
      </c>
      <c r="C1015" s="3">
        <v>8.816901408450704</v>
      </c>
    </row>
    <row r="1016" spans="1:3">
      <c r="A1016" s="22">
        <v>2006</v>
      </c>
      <c r="B1016" s="2" t="s">
        <v>960</v>
      </c>
      <c r="C1016" s="3">
        <v>6.5113636363636367</v>
      </c>
    </row>
    <row r="1017" spans="1:3">
      <c r="A1017" s="22">
        <v>2006</v>
      </c>
      <c r="B1017" s="2" t="s">
        <v>1136</v>
      </c>
      <c r="C1017" s="3">
        <v>9.5561797752808992</v>
      </c>
    </row>
    <row r="1018" spans="1:3">
      <c r="A1018" s="22">
        <v>2006</v>
      </c>
      <c r="B1018" s="2" t="s">
        <v>962</v>
      </c>
      <c r="C1018" s="3">
        <v>8.3729281767955808</v>
      </c>
    </row>
    <row r="1019" spans="1:3">
      <c r="A1019" s="22">
        <v>2006</v>
      </c>
      <c r="B1019" s="2" t="s">
        <v>963</v>
      </c>
      <c r="C1019" s="3">
        <v>4.8508771929824563</v>
      </c>
    </row>
    <row r="1020" spans="1:3">
      <c r="A1020" s="22">
        <v>2006</v>
      </c>
      <c r="B1020" s="2" t="s">
        <v>964</v>
      </c>
      <c r="C1020" s="3">
        <v>5.9026763990267641</v>
      </c>
    </row>
    <row r="1021" spans="1:3">
      <c r="A1021" s="22">
        <v>2006</v>
      </c>
      <c r="B1021" s="2" t="s">
        <v>965</v>
      </c>
      <c r="C1021" s="3">
        <v>4.5607734806629834</v>
      </c>
    </row>
    <row r="1022" spans="1:3">
      <c r="A1022" s="22">
        <v>2006</v>
      </c>
      <c r="B1022" s="2" t="s">
        <v>966</v>
      </c>
      <c r="C1022" s="3">
        <v>5.2375690607734811</v>
      </c>
    </row>
    <row r="1023" spans="1:3">
      <c r="A1023" s="22">
        <v>2006</v>
      </c>
      <c r="B1023" s="2" t="s">
        <v>1182</v>
      </c>
      <c r="C1023" s="3">
        <v>4.081967213114754</v>
      </c>
    </row>
    <row r="1024" spans="1:3">
      <c r="A1024" s="22">
        <v>2006</v>
      </c>
      <c r="B1024" s="2" t="s">
        <v>967</v>
      </c>
      <c r="C1024" s="3">
        <v>8.7702790395846861</v>
      </c>
    </row>
    <row r="1025" spans="1:3">
      <c r="A1025" s="22">
        <v>2006</v>
      </c>
      <c r="B1025" s="2" t="s">
        <v>968</v>
      </c>
      <c r="C1025" s="3">
        <v>5.2191011235955056</v>
      </c>
    </row>
    <row r="1026" spans="1:3">
      <c r="A1026" s="22">
        <v>2006</v>
      </c>
      <c r="B1026" s="2" t="s">
        <v>969</v>
      </c>
      <c r="C1026" s="3">
        <v>3.2551440329218106</v>
      </c>
    </row>
    <row r="1027" spans="1:3">
      <c r="A1027" s="22">
        <v>2006</v>
      </c>
      <c r="B1027" s="2" t="s">
        <v>970</v>
      </c>
      <c r="C1027" s="3">
        <v>4.5804953560371517</v>
      </c>
    </row>
    <row r="1028" spans="1:3">
      <c r="A1028" s="22">
        <v>2006</v>
      </c>
      <c r="B1028" s="2" t="s">
        <v>971</v>
      </c>
      <c r="C1028" s="3">
        <v>5.1585903083700444</v>
      </c>
    </row>
    <row r="1029" spans="1:3">
      <c r="A1029" s="22">
        <v>2006</v>
      </c>
      <c r="B1029" s="2" t="s">
        <v>972</v>
      </c>
      <c r="C1029" s="3">
        <v>6.7107692307692304</v>
      </c>
    </row>
    <row r="1030" spans="1:3">
      <c r="A1030" s="22">
        <v>2006</v>
      </c>
      <c r="B1030" s="2" t="s">
        <v>974</v>
      </c>
      <c r="C1030" s="3">
        <v>3.3487179487179488</v>
      </c>
    </row>
    <row r="1031" spans="1:3">
      <c r="A1031" s="22">
        <v>2006</v>
      </c>
      <c r="B1031" s="2" t="s">
        <v>975</v>
      </c>
      <c r="C1031" s="3">
        <v>5.2019002375296912</v>
      </c>
    </row>
    <row r="1032" spans="1:3">
      <c r="A1032" s="22">
        <v>2006</v>
      </c>
      <c r="B1032" s="2" t="s">
        <v>976</v>
      </c>
      <c r="C1032" s="3">
        <v>5.3783783783783781</v>
      </c>
    </row>
    <row r="1033" spans="1:3">
      <c r="A1033" s="22">
        <v>2006</v>
      </c>
      <c r="B1033" s="2" t="s">
        <v>977</v>
      </c>
      <c r="C1033" s="3">
        <v>5.5667506297229217</v>
      </c>
    </row>
    <row r="1034" spans="1:3">
      <c r="A1034" s="22">
        <v>2006</v>
      </c>
      <c r="B1034" s="2" t="s">
        <v>978</v>
      </c>
      <c r="C1034" s="3">
        <v>5.5798045602605866</v>
      </c>
    </row>
    <row r="1035" spans="1:3">
      <c r="A1035" s="22">
        <v>2006</v>
      </c>
      <c r="B1035" s="2" t="s">
        <v>979</v>
      </c>
      <c r="C1035" s="3">
        <v>8.2937499999999993</v>
      </c>
    </row>
    <row r="1036" spans="1:3">
      <c r="A1036" s="22">
        <v>2006</v>
      </c>
      <c r="B1036" s="2" t="s">
        <v>980</v>
      </c>
      <c r="C1036" s="3">
        <v>6.4910714285714288</v>
      </c>
    </row>
    <row r="1037" spans="1:3">
      <c r="A1037" s="22">
        <v>2006</v>
      </c>
      <c r="B1037" s="2" t="s">
        <v>982</v>
      </c>
      <c r="C1037" s="3">
        <v>7.2206451612903226</v>
      </c>
    </row>
    <row r="1038" spans="1:3">
      <c r="A1038" s="22">
        <v>2006</v>
      </c>
      <c r="B1038" s="2" t="s">
        <v>983</v>
      </c>
      <c r="C1038" s="3">
        <v>6.1776061776061777</v>
      </c>
    </row>
    <row r="1039" spans="1:3">
      <c r="A1039" s="22">
        <v>2006</v>
      </c>
      <c r="B1039" s="2" t="s">
        <v>1166</v>
      </c>
      <c r="C1039" s="3">
        <v>6.4545454545454541</v>
      </c>
    </row>
    <row r="1040" spans="1:3">
      <c r="A1040" s="22">
        <v>2006</v>
      </c>
      <c r="B1040" s="2" t="s">
        <v>986</v>
      </c>
      <c r="C1040" s="3">
        <v>7.2652830188679243</v>
      </c>
    </row>
    <row r="1041" spans="1:3">
      <c r="A1041" s="22">
        <v>2006</v>
      </c>
      <c r="B1041" s="2" t="s">
        <v>987</v>
      </c>
      <c r="C1041" s="3">
        <v>7.5069033530571989</v>
      </c>
    </row>
    <row r="1042" spans="1:3">
      <c r="A1042" s="22">
        <v>2006</v>
      </c>
      <c r="B1042" s="2" t="s">
        <v>988</v>
      </c>
      <c r="C1042" s="3">
        <v>7.1759465478841875</v>
      </c>
    </row>
    <row r="1043" spans="1:3">
      <c r="A1043" s="22">
        <v>2006</v>
      </c>
      <c r="B1043" s="2" t="s">
        <v>989</v>
      </c>
      <c r="C1043" s="3">
        <v>15.19718309859155</v>
      </c>
    </row>
    <row r="1044" spans="1:3">
      <c r="A1044" s="22">
        <v>2006</v>
      </c>
      <c r="B1044" s="2" t="s">
        <v>990</v>
      </c>
      <c r="C1044" s="3">
        <v>4.7588424437299039</v>
      </c>
    </row>
    <row r="1045" spans="1:3">
      <c r="A1045" s="22">
        <v>2006</v>
      </c>
      <c r="B1045" s="2" t="s">
        <v>991</v>
      </c>
      <c r="C1045" s="3">
        <v>6.8252730109204371</v>
      </c>
    </row>
    <row r="1046" spans="1:3">
      <c r="A1046" s="22">
        <v>2006</v>
      </c>
      <c r="B1046" s="2" t="s">
        <v>992</v>
      </c>
      <c r="C1046" s="3">
        <v>6.5927536231884059</v>
      </c>
    </row>
    <row r="1047" spans="1:3">
      <c r="A1047" s="22">
        <v>2006</v>
      </c>
      <c r="B1047" s="2" t="s">
        <v>993</v>
      </c>
      <c r="C1047" s="3">
        <v>9.6448636456838219</v>
      </c>
    </row>
    <row r="1048" spans="1:3">
      <c r="A1048" s="22">
        <v>2006</v>
      </c>
      <c r="B1048" s="2" t="s">
        <v>994</v>
      </c>
      <c r="C1048" s="3">
        <v>4.7384615384615385</v>
      </c>
    </row>
    <row r="1049" spans="1:3">
      <c r="A1049" s="22">
        <v>2006</v>
      </c>
      <c r="B1049" s="2" t="s">
        <v>995</v>
      </c>
      <c r="C1049" s="3">
        <v>4.8021289918597372</v>
      </c>
    </row>
    <row r="1050" spans="1:3">
      <c r="A1050" s="22">
        <v>2006</v>
      </c>
      <c r="B1050" s="2" t="s">
        <v>997</v>
      </c>
      <c r="C1050" s="3">
        <v>11.054726368159203</v>
      </c>
    </row>
    <row r="1051" spans="1:3">
      <c r="A1051" s="22">
        <v>2006</v>
      </c>
      <c r="B1051" s="2" t="s">
        <v>998</v>
      </c>
      <c r="C1051" s="3">
        <v>7.218673218673219</v>
      </c>
    </row>
    <row r="1052" spans="1:3">
      <c r="A1052" s="22">
        <v>2006</v>
      </c>
      <c r="B1052" s="2" t="s">
        <v>1000</v>
      </c>
      <c r="C1052" s="3">
        <v>7.3414634146341466</v>
      </c>
    </row>
    <row r="1053" spans="1:3">
      <c r="A1053" s="22">
        <v>2006</v>
      </c>
      <c r="B1053" s="2" t="s">
        <v>1001</v>
      </c>
      <c r="C1053" s="3">
        <v>10.104395604395604</v>
      </c>
    </row>
    <row r="1054" spans="1:3">
      <c r="A1054" s="22">
        <v>2006</v>
      </c>
      <c r="B1054" s="2" t="s">
        <v>1003</v>
      </c>
      <c r="C1054" s="3">
        <v>10.064516129032258</v>
      </c>
    </row>
    <row r="1055" spans="1:3">
      <c r="A1055" s="22">
        <v>2006</v>
      </c>
      <c r="B1055" s="2" t="s">
        <v>1004</v>
      </c>
      <c r="C1055" s="3">
        <v>7.4932273262661955</v>
      </c>
    </row>
    <row r="1056" spans="1:3">
      <c r="A1056" s="22">
        <v>2006</v>
      </c>
      <c r="B1056" s="2" t="s">
        <v>1005</v>
      </c>
      <c r="C1056" s="3">
        <v>7.1090890183028286</v>
      </c>
    </row>
    <row r="1057" spans="1:3">
      <c r="A1057" s="22">
        <v>2006</v>
      </c>
      <c r="B1057" s="2" t="s">
        <v>1007</v>
      </c>
      <c r="C1057" s="3">
        <v>5.629139072847682</v>
      </c>
    </row>
    <row r="1058" spans="1:3">
      <c r="A1058" s="22">
        <v>2006</v>
      </c>
      <c r="B1058" s="2" t="s">
        <v>1010</v>
      </c>
      <c r="C1058" s="3">
        <v>8.7256461232604376</v>
      </c>
    </row>
    <row r="1059" spans="1:3">
      <c r="A1059" s="22">
        <v>2006</v>
      </c>
      <c r="B1059" s="2" t="s">
        <v>1011</v>
      </c>
      <c r="C1059" s="3">
        <v>9.7792156862745099</v>
      </c>
    </row>
    <row r="1060" spans="1:3">
      <c r="A1060" s="22">
        <v>2006</v>
      </c>
      <c r="B1060" s="2" t="s">
        <v>1014</v>
      </c>
      <c r="C1060" s="3">
        <v>5.3442622950819674</v>
      </c>
    </row>
    <row r="1061" spans="1:3">
      <c r="A1061" s="22">
        <v>2006</v>
      </c>
      <c r="B1061" s="2" t="s">
        <v>1015</v>
      </c>
      <c r="C1061" s="3">
        <v>4.9940119760479043</v>
      </c>
    </row>
    <row r="1062" spans="1:3">
      <c r="A1062" s="22">
        <v>2006</v>
      </c>
      <c r="B1062" s="2" t="s">
        <v>1167</v>
      </c>
      <c r="C1062" s="3">
        <v>6.779220779220779</v>
      </c>
    </row>
    <row r="1063" spans="1:3">
      <c r="A1063" s="22">
        <v>2006</v>
      </c>
      <c r="B1063" s="2" t="s">
        <v>1016</v>
      </c>
      <c r="C1063" s="3">
        <v>7.5196418255343733</v>
      </c>
    </row>
    <row r="1064" spans="1:3">
      <c r="A1064" s="22">
        <v>2006</v>
      </c>
      <c r="B1064" s="2" t="s">
        <v>1017</v>
      </c>
      <c r="C1064" s="3">
        <v>11.516988674217188</v>
      </c>
    </row>
    <row r="1065" spans="1:3">
      <c r="A1065" s="22">
        <v>2006</v>
      </c>
      <c r="B1065" s="2" t="s">
        <v>1168</v>
      </c>
      <c r="C1065" s="3">
        <v>8.3251859723698196</v>
      </c>
    </row>
    <row r="1066" spans="1:3">
      <c r="A1066" s="22">
        <v>2006</v>
      </c>
      <c r="B1066" s="2" t="s">
        <v>1169</v>
      </c>
      <c r="C1066" s="3">
        <v>7.4045454545454543</v>
      </c>
    </row>
    <row r="1067" spans="1:3">
      <c r="A1067" s="22">
        <v>2006</v>
      </c>
      <c r="B1067" s="2" t="s">
        <v>1020</v>
      </c>
      <c r="C1067" s="3">
        <v>7.0496083550913839</v>
      </c>
    </row>
    <row r="1068" spans="1:3">
      <c r="A1068" s="22">
        <v>2006</v>
      </c>
      <c r="B1068" s="2" t="s">
        <v>1021</v>
      </c>
      <c r="C1068" s="3">
        <v>5.7868852459016393</v>
      </c>
    </row>
    <row r="1069" spans="1:3">
      <c r="A1069" s="22">
        <v>2006</v>
      </c>
      <c r="B1069" s="2" t="s">
        <v>1170</v>
      </c>
      <c r="C1069" s="3">
        <v>8.0420382165605098</v>
      </c>
    </row>
    <row r="1070" spans="1:3">
      <c r="A1070" s="22">
        <v>2006</v>
      </c>
      <c r="B1070" s="2" t="s">
        <v>1024</v>
      </c>
      <c r="C1070" s="3">
        <v>7.3775322283609572</v>
      </c>
    </row>
    <row r="1071" spans="1:3">
      <c r="A1071" s="22">
        <v>2006</v>
      </c>
      <c r="B1071" s="2" t="s">
        <v>1025</v>
      </c>
      <c r="C1071" s="3">
        <v>6.7939802802283342</v>
      </c>
    </row>
    <row r="1072" spans="1:3">
      <c r="A1072" s="22">
        <v>2006</v>
      </c>
      <c r="B1072" s="2" t="s">
        <v>1026</v>
      </c>
      <c r="C1072" s="3">
        <v>9.6220200752823093</v>
      </c>
    </row>
    <row r="1073" spans="1:3">
      <c r="A1073" s="22">
        <v>2006</v>
      </c>
      <c r="B1073" s="2" t="s">
        <v>1027</v>
      </c>
      <c r="C1073" s="3">
        <v>7.800498753117207</v>
      </c>
    </row>
    <row r="1074" spans="1:3">
      <c r="A1074" s="22">
        <v>2006</v>
      </c>
      <c r="B1074" s="2" t="s">
        <v>1029</v>
      </c>
      <c r="C1074" s="3">
        <v>6.2546816479400746</v>
      </c>
    </row>
    <row r="1075" spans="1:3">
      <c r="A1075" s="22">
        <v>2007</v>
      </c>
      <c r="B1075" s="2" t="s">
        <v>1171</v>
      </c>
      <c r="C1075" s="3">
        <v>3.1440677966101696</v>
      </c>
    </row>
    <row r="1076" spans="1:3">
      <c r="A1076" s="22">
        <v>2007</v>
      </c>
      <c r="B1076" s="2" t="s">
        <v>363</v>
      </c>
      <c r="C1076" s="3">
        <v>6.656644034917556</v>
      </c>
    </row>
    <row r="1077" spans="1:3">
      <c r="A1077" s="22">
        <v>2007</v>
      </c>
      <c r="B1077" s="2" t="s">
        <v>364</v>
      </c>
      <c r="C1077" s="3">
        <v>5.0669856459330145</v>
      </c>
    </row>
    <row r="1078" spans="1:3">
      <c r="A1078" s="22">
        <v>2007</v>
      </c>
      <c r="B1078" s="2" t="s">
        <v>365</v>
      </c>
      <c r="C1078" s="3">
        <v>7.4444444444444446</v>
      </c>
    </row>
    <row r="1079" spans="1:3">
      <c r="A1079" s="22">
        <v>2007</v>
      </c>
      <c r="B1079" s="2" t="s">
        <v>367</v>
      </c>
      <c r="C1079" s="3">
        <v>6.677975228863759</v>
      </c>
    </row>
    <row r="1080" spans="1:3">
      <c r="A1080" s="22">
        <v>2007</v>
      </c>
      <c r="B1080" s="2" t="s">
        <v>368</v>
      </c>
      <c r="C1080" s="3">
        <v>6.8947368421052628</v>
      </c>
    </row>
    <row r="1081" spans="1:3">
      <c r="A1081" s="22">
        <v>2007</v>
      </c>
      <c r="B1081" s="2" t="s">
        <v>369</v>
      </c>
      <c r="C1081" s="3">
        <v>7.5310621242484972</v>
      </c>
    </row>
    <row r="1082" spans="1:3">
      <c r="A1082" s="22">
        <v>2007</v>
      </c>
      <c r="B1082" s="2" t="s">
        <v>370</v>
      </c>
      <c r="C1082" s="3">
        <v>10.130959688970739</v>
      </c>
    </row>
    <row r="1083" spans="1:3">
      <c r="A1083" s="22">
        <v>2007</v>
      </c>
      <c r="B1083" s="2" t="s">
        <v>371</v>
      </c>
      <c r="C1083" s="3">
        <v>5.6332803391626918</v>
      </c>
    </row>
    <row r="1084" spans="1:3">
      <c r="A1084" s="22">
        <v>2007</v>
      </c>
      <c r="B1084" s="2" t="s">
        <v>372</v>
      </c>
      <c r="C1084" s="3">
        <v>5.6554621848739499</v>
      </c>
    </row>
    <row r="1085" spans="1:3">
      <c r="A1085" s="22">
        <v>2007</v>
      </c>
      <c r="B1085" s="2" t="s">
        <v>373</v>
      </c>
      <c r="C1085" s="3">
        <v>6.4038461538461542</v>
      </c>
    </row>
    <row r="1086" spans="1:3">
      <c r="A1086" s="22">
        <v>2007</v>
      </c>
      <c r="B1086" s="2" t="s">
        <v>374</v>
      </c>
      <c r="C1086" s="3">
        <v>7.2932862190812724</v>
      </c>
    </row>
    <row r="1087" spans="1:3">
      <c r="A1087" s="22">
        <v>2007</v>
      </c>
      <c r="B1087" s="2" t="s">
        <v>375</v>
      </c>
      <c r="C1087" s="3">
        <v>5.7213997308209956</v>
      </c>
    </row>
    <row r="1088" spans="1:3">
      <c r="A1088" s="22">
        <v>2007</v>
      </c>
      <c r="B1088" s="2" t="s">
        <v>376</v>
      </c>
      <c r="C1088" s="3">
        <v>4.6034031413612562</v>
      </c>
    </row>
    <row r="1089" spans="1:3">
      <c r="A1089" s="22">
        <v>2007</v>
      </c>
      <c r="B1089" s="2" t="s">
        <v>377</v>
      </c>
      <c r="C1089" s="3">
        <v>6.4881516587677721</v>
      </c>
    </row>
    <row r="1090" spans="1:3">
      <c r="A1090" s="22">
        <v>2007</v>
      </c>
      <c r="B1090" s="2" t="s">
        <v>379</v>
      </c>
      <c r="C1090" s="3">
        <v>9.3022915650902007</v>
      </c>
    </row>
    <row r="1091" spans="1:3">
      <c r="A1091" s="22">
        <v>2007</v>
      </c>
      <c r="B1091" s="2" t="s">
        <v>381</v>
      </c>
      <c r="C1091" s="3">
        <v>7.6988304093567255</v>
      </c>
    </row>
    <row r="1092" spans="1:3">
      <c r="A1092" s="22">
        <v>2007</v>
      </c>
      <c r="B1092" s="2" t="s">
        <v>382</v>
      </c>
      <c r="C1092" s="3">
        <v>4.5621621621621617</v>
      </c>
    </row>
    <row r="1093" spans="1:3">
      <c r="A1093" s="22">
        <v>2007</v>
      </c>
      <c r="B1093" s="2" t="s">
        <v>383</v>
      </c>
      <c r="C1093" s="3">
        <v>4.2950510011333582</v>
      </c>
    </row>
    <row r="1094" spans="1:3">
      <c r="A1094" s="22">
        <v>2007</v>
      </c>
      <c r="B1094" s="2" t="s">
        <v>384</v>
      </c>
      <c r="C1094" s="3">
        <v>4.318174355606633</v>
      </c>
    </row>
    <row r="1095" spans="1:3">
      <c r="A1095" s="22">
        <v>2007</v>
      </c>
      <c r="B1095" s="2" t="s">
        <v>385</v>
      </c>
      <c r="C1095" s="3">
        <v>4.745423251447348</v>
      </c>
    </row>
    <row r="1096" spans="1:3">
      <c r="A1096" s="22">
        <v>2007</v>
      </c>
      <c r="B1096" s="2" t="s">
        <v>386</v>
      </c>
      <c r="C1096" s="3">
        <v>5.5048543689320386</v>
      </c>
    </row>
    <row r="1097" spans="1:3">
      <c r="A1097" s="22">
        <v>2007</v>
      </c>
      <c r="B1097" s="2" t="s">
        <v>387</v>
      </c>
      <c r="C1097" s="3">
        <v>4.1090909090909093</v>
      </c>
    </row>
    <row r="1098" spans="1:3">
      <c r="A1098" s="22">
        <v>2007</v>
      </c>
      <c r="B1098" s="2" t="s">
        <v>388</v>
      </c>
      <c r="C1098" s="3">
        <v>5.8125</v>
      </c>
    </row>
    <row r="1099" spans="1:3">
      <c r="A1099" s="22">
        <v>2007</v>
      </c>
      <c r="B1099" s="2" t="s">
        <v>389</v>
      </c>
      <c r="C1099" s="3">
        <v>4.5412930627654555</v>
      </c>
    </row>
    <row r="1100" spans="1:3">
      <c r="A1100" s="22">
        <v>2007</v>
      </c>
      <c r="B1100" s="2" t="s">
        <v>390</v>
      </c>
      <c r="C1100" s="3">
        <v>5.3386219452894412</v>
      </c>
    </row>
    <row r="1101" spans="1:3">
      <c r="A1101" s="22">
        <v>2007</v>
      </c>
      <c r="B1101" s="2" t="s">
        <v>391</v>
      </c>
      <c r="C1101" s="3">
        <v>3.9629629629629628</v>
      </c>
    </row>
    <row r="1102" spans="1:3">
      <c r="A1102" s="22">
        <v>2007</v>
      </c>
      <c r="B1102" s="2" t="s">
        <v>392</v>
      </c>
      <c r="C1102" s="3">
        <v>5.2662192393736014</v>
      </c>
    </row>
    <row r="1103" spans="1:3">
      <c r="A1103" s="22">
        <v>2007</v>
      </c>
      <c r="B1103" s="2" t="s">
        <v>393</v>
      </c>
      <c r="C1103" s="3">
        <v>4.3842105263157896</v>
      </c>
    </row>
    <row r="1104" spans="1:3">
      <c r="A1104" s="22">
        <v>2007</v>
      </c>
      <c r="B1104" s="2" t="s">
        <v>395</v>
      </c>
      <c r="C1104" s="3">
        <v>5.4728224844226432</v>
      </c>
    </row>
    <row r="1105" spans="1:3">
      <c r="A1105" s="22">
        <v>2007</v>
      </c>
      <c r="B1105" s="2" t="s">
        <v>396</v>
      </c>
      <c r="C1105" s="3">
        <v>3.8769924150818951</v>
      </c>
    </row>
    <row r="1106" spans="1:3">
      <c r="A1106" s="22">
        <v>2007</v>
      </c>
      <c r="B1106" s="2" t="s">
        <v>397</v>
      </c>
      <c r="C1106" s="3">
        <v>4.4431630971993412</v>
      </c>
    </row>
    <row r="1107" spans="1:3">
      <c r="A1107" s="22">
        <v>2007</v>
      </c>
      <c r="B1107" s="2" t="s">
        <v>398</v>
      </c>
      <c r="C1107" s="3">
        <v>6.9091741582444577</v>
      </c>
    </row>
    <row r="1108" spans="1:3">
      <c r="A1108" s="22">
        <v>2007</v>
      </c>
      <c r="B1108" s="2" t="s">
        <v>399</v>
      </c>
      <c r="C1108" s="3">
        <v>4.668032786885246</v>
      </c>
    </row>
    <row r="1109" spans="1:3">
      <c r="A1109" s="22">
        <v>2007</v>
      </c>
      <c r="B1109" s="2" t="s">
        <v>400</v>
      </c>
      <c r="C1109" s="3">
        <v>4.3729035682885158</v>
      </c>
    </row>
    <row r="1110" spans="1:3">
      <c r="A1110" s="22">
        <v>2007</v>
      </c>
      <c r="B1110" s="2" t="s">
        <v>1141</v>
      </c>
      <c r="C1110" s="3">
        <v>4.651734104046243</v>
      </c>
    </row>
    <row r="1111" spans="1:3">
      <c r="A1111" s="22">
        <v>2007</v>
      </c>
      <c r="B1111" s="2" t="s">
        <v>401</v>
      </c>
      <c r="C1111" s="3">
        <v>5.4224463299012653</v>
      </c>
    </row>
    <row r="1112" spans="1:3">
      <c r="A1112" s="22">
        <v>2007</v>
      </c>
      <c r="B1112" s="2" t="s">
        <v>402</v>
      </c>
      <c r="C1112" s="3">
        <v>4.6891670646019508</v>
      </c>
    </row>
    <row r="1113" spans="1:3">
      <c r="A1113" s="22">
        <v>2007</v>
      </c>
      <c r="B1113" s="2" t="s">
        <v>403</v>
      </c>
      <c r="C1113" s="3">
        <v>5.3311482257119485</v>
      </c>
    </row>
    <row r="1114" spans="1:3">
      <c r="A1114" s="22">
        <v>2007</v>
      </c>
      <c r="B1114" s="2" t="s">
        <v>404</v>
      </c>
      <c r="C1114" s="3">
        <v>3.7451329582709354</v>
      </c>
    </row>
    <row r="1115" spans="1:3">
      <c r="A1115" s="22">
        <v>2007</v>
      </c>
      <c r="B1115" s="2" t="s">
        <v>405</v>
      </c>
      <c r="C1115" s="3">
        <v>5.8842496542185341</v>
      </c>
    </row>
    <row r="1116" spans="1:3">
      <c r="A1116" s="22">
        <v>2007</v>
      </c>
      <c r="B1116" s="2" t="s">
        <v>406</v>
      </c>
      <c r="C1116" s="3">
        <v>4.8514150943396226</v>
      </c>
    </row>
    <row r="1117" spans="1:3">
      <c r="A1117" s="22">
        <v>2007</v>
      </c>
      <c r="B1117" s="2" t="s">
        <v>407</v>
      </c>
      <c r="C1117" s="3">
        <v>5.2505514519882626</v>
      </c>
    </row>
    <row r="1118" spans="1:3">
      <c r="A1118" s="22">
        <v>2007</v>
      </c>
      <c r="B1118" s="2" t="s">
        <v>408</v>
      </c>
      <c r="C1118" s="3">
        <v>4.3997981589651056</v>
      </c>
    </row>
    <row r="1119" spans="1:3">
      <c r="A1119" s="22">
        <v>2007</v>
      </c>
      <c r="B1119" s="2" t="s">
        <v>409</v>
      </c>
      <c r="C1119" s="3">
        <v>5.0394447738290378</v>
      </c>
    </row>
    <row r="1120" spans="1:3">
      <c r="A1120" s="22">
        <v>2007</v>
      </c>
      <c r="B1120" s="2" t="s">
        <v>410</v>
      </c>
      <c r="C1120" s="3">
        <v>3.3800208116545267</v>
      </c>
    </row>
    <row r="1121" spans="1:3">
      <c r="A1121" s="22">
        <v>2007</v>
      </c>
      <c r="B1121" s="2" t="s">
        <v>411</v>
      </c>
      <c r="C1121" s="3">
        <v>5.4505606523955148</v>
      </c>
    </row>
    <row r="1122" spans="1:3">
      <c r="A1122" s="22">
        <v>2007</v>
      </c>
      <c r="B1122" s="2" t="s">
        <v>412</v>
      </c>
      <c r="C1122" s="3">
        <v>3.9698492462311559</v>
      </c>
    </row>
    <row r="1123" spans="1:3">
      <c r="A1123" s="22">
        <v>2007</v>
      </c>
      <c r="B1123" s="2" t="s">
        <v>413</v>
      </c>
      <c r="C1123" s="3">
        <v>3.8824940047961629</v>
      </c>
    </row>
    <row r="1124" spans="1:3">
      <c r="A1124" s="22">
        <v>2007</v>
      </c>
      <c r="B1124" s="2" t="s">
        <v>415</v>
      </c>
      <c r="C1124" s="3">
        <v>5.0035409035409035</v>
      </c>
    </row>
    <row r="1125" spans="1:3">
      <c r="A1125" s="22">
        <v>2007</v>
      </c>
      <c r="B1125" s="2" t="s">
        <v>416</v>
      </c>
      <c r="C1125" s="3">
        <v>5.4871567759078834</v>
      </c>
    </row>
    <row r="1126" spans="1:3">
      <c r="A1126" s="22">
        <v>2007</v>
      </c>
      <c r="B1126" s="2" t="s">
        <v>417</v>
      </c>
      <c r="C1126" s="3">
        <v>2.6027918781725887</v>
      </c>
    </row>
    <row r="1127" spans="1:3">
      <c r="A1127" s="22">
        <v>2007</v>
      </c>
      <c r="B1127" s="2" t="s">
        <v>419</v>
      </c>
      <c r="C1127" s="3">
        <v>4.6654632972322503</v>
      </c>
    </row>
    <row r="1128" spans="1:3">
      <c r="A1128" s="22">
        <v>2007</v>
      </c>
      <c r="B1128" s="2" t="s">
        <v>420</v>
      </c>
      <c r="C1128" s="3">
        <v>5.147887323943662</v>
      </c>
    </row>
    <row r="1129" spans="1:3">
      <c r="A1129" s="22">
        <v>2007</v>
      </c>
      <c r="B1129" s="2" t="s">
        <v>421</v>
      </c>
      <c r="C1129" s="3">
        <v>4.5914066329031202</v>
      </c>
    </row>
    <row r="1130" spans="1:3">
      <c r="A1130" s="22">
        <v>2007</v>
      </c>
      <c r="B1130" s="2" t="s">
        <v>423</v>
      </c>
      <c r="C1130" s="3">
        <v>4.3414672821452482</v>
      </c>
    </row>
    <row r="1131" spans="1:3">
      <c r="A1131" s="22">
        <v>2007</v>
      </c>
      <c r="B1131" s="2" t="s">
        <v>424</v>
      </c>
      <c r="C1131" s="3">
        <v>2.8056379821958455</v>
      </c>
    </row>
    <row r="1132" spans="1:3">
      <c r="A1132" s="22">
        <v>2007</v>
      </c>
      <c r="B1132" s="2" t="s">
        <v>425</v>
      </c>
      <c r="C1132" s="3">
        <v>2.7083825265643449</v>
      </c>
    </row>
    <row r="1133" spans="1:3">
      <c r="A1133" s="22">
        <v>2007</v>
      </c>
      <c r="B1133" s="2" t="s">
        <v>426</v>
      </c>
      <c r="C1133" s="3">
        <v>2.5750708215297449</v>
      </c>
    </row>
    <row r="1134" spans="1:3">
      <c r="A1134" s="22">
        <v>2007</v>
      </c>
      <c r="B1134" s="2" t="s">
        <v>1142</v>
      </c>
      <c r="C1134" s="3">
        <v>2.5428571428571427</v>
      </c>
    </row>
    <row r="1135" spans="1:3">
      <c r="A1135" s="22">
        <v>2007</v>
      </c>
      <c r="B1135" s="2" t="s">
        <v>427</v>
      </c>
      <c r="C1135" s="3">
        <v>2.6929611650485437</v>
      </c>
    </row>
    <row r="1136" spans="1:3">
      <c r="A1136" s="22">
        <v>2007</v>
      </c>
      <c r="B1136" s="2" t="s">
        <v>428</v>
      </c>
      <c r="C1136" s="3">
        <v>2.7774193548387096</v>
      </c>
    </row>
    <row r="1137" spans="1:3">
      <c r="A1137" s="22">
        <v>2007</v>
      </c>
      <c r="B1137" s="2" t="s">
        <v>429</v>
      </c>
      <c r="C1137" s="3">
        <v>2.7433962264150944</v>
      </c>
    </row>
    <row r="1138" spans="1:3">
      <c r="A1138" s="22">
        <v>2007</v>
      </c>
      <c r="B1138" s="2" t="s">
        <v>430</v>
      </c>
      <c r="C1138" s="3">
        <v>4.3201530612244898</v>
      </c>
    </row>
    <row r="1139" spans="1:3">
      <c r="A1139" s="22">
        <v>2007</v>
      </c>
      <c r="B1139" s="2" t="s">
        <v>431</v>
      </c>
      <c r="C1139" s="3">
        <v>2.2813078346699567</v>
      </c>
    </row>
    <row r="1140" spans="1:3">
      <c r="A1140" s="22">
        <v>2007</v>
      </c>
      <c r="B1140" s="2" t="s">
        <v>432</v>
      </c>
      <c r="C1140" s="3">
        <v>2.8404704463208685</v>
      </c>
    </row>
    <row r="1141" spans="1:3">
      <c r="A1141" s="22">
        <v>2007</v>
      </c>
      <c r="B1141" s="2" t="s">
        <v>433</v>
      </c>
      <c r="C1141" s="3">
        <v>3.2634445200816882</v>
      </c>
    </row>
    <row r="1142" spans="1:3">
      <c r="A1142" s="22">
        <v>2007</v>
      </c>
      <c r="B1142" s="2" t="s">
        <v>434</v>
      </c>
      <c r="C1142" s="3">
        <v>2.8994889267461668</v>
      </c>
    </row>
    <row r="1143" spans="1:3">
      <c r="A1143" s="22">
        <v>2007</v>
      </c>
      <c r="B1143" s="2" t="s">
        <v>435</v>
      </c>
      <c r="C1143" s="3">
        <v>3.3272613065326633</v>
      </c>
    </row>
    <row r="1144" spans="1:3">
      <c r="A1144" s="22">
        <v>2007</v>
      </c>
      <c r="B1144" s="2" t="s">
        <v>436</v>
      </c>
      <c r="C1144" s="3">
        <v>3.4115197779319915</v>
      </c>
    </row>
    <row r="1145" spans="1:3">
      <c r="A1145" s="22">
        <v>2007</v>
      </c>
      <c r="B1145" s="2" t="s">
        <v>437</v>
      </c>
      <c r="C1145" s="3">
        <v>4.378642755247605</v>
      </c>
    </row>
    <row r="1146" spans="1:3">
      <c r="A1146" s="22">
        <v>2007</v>
      </c>
      <c r="B1146" s="2" t="s">
        <v>438</v>
      </c>
      <c r="C1146" s="3">
        <v>3.7158364491617415</v>
      </c>
    </row>
    <row r="1147" spans="1:3">
      <c r="A1147" s="22">
        <v>2007</v>
      </c>
      <c r="B1147" s="2" t="s">
        <v>440</v>
      </c>
      <c r="C1147" s="3">
        <v>6.5607789195458102</v>
      </c>
    </row>
    <row r="1148" spans="1:3">
      <c r="A1148" s="22">
        <v>2007</v>
      </c>
      <c r="B1148" s="2" t="s">
        <v>1172</v>
      </c>
      <c r="C1148" s="3">
        <v>4.8411843876177656</v>
      </c>
    </row>
    <row r="1149" spans="1:3">
      <c r="A1149" s="22">
        <v>2007</v>
      </c>
      <c r="B1149" s="2" t="s">
        <v>441</v>
      </c>
      <c r="C1149" s="3">
        <v>7.9129889784001097</v>
      </c>
    </row>
    <row r="1150" spans="1:3">
      <c r="A1150" s="22">
        <v>2007</v>
      </c>
      <c r="B1150" s="2" t="s">
        <v>442</v>
      </c>
      <c r="C1150" s="3">
        <v>5.3363242574257423</v>
      </c>
    </row>
    <row r="1151" spans="1:3">
      <c r="A1151" s="22">
        <v>2007</v>
      </c>
      <c r="B1151" s="2" t="s">
        <v>1179</v>
      </c>
      <c r="C1151" s="3">
        <v>4.7236842105263159</v>
      </c>
    </row>
    <row r="1152" spans="1:3">
      <c r="A1152" s="22">
        <v>2007</v>
      </c>
      <c r="B1152" s="2" t="s">
        <v>443</v>
      </c>
      <c r="C1152" s="3">
        <v>5.155663145539906</v>
      </c>
    </row>
    <row r="1153" spans="1:3">
      <c r="A1153" s="22">
        <v>2007</v>
      </c>
      <c r="B1153" s="2" t="s">
        <v>444</v>
      </c>
      <c r="C1153" s="3">
        <v>4.2715104109287205</v>
      </c>
    </row>
    <row r="1154" spans="1:3">
      <c r="A1154" s="22">
        <v>2007</v>
      </c>
      <c r="B1154" s="2" t="s">
        <v>445</v>
      </c>
      <c r="C1154" s="3">
        <v>4.3966401853690833</v>
      </c>
    </row>
    <row r="1155" spans="1:3">
      <c r="A1155" s="22">
        <v>2007</v>
      </c>
      <c r="B1155" s="2" t="s">
        <v>446</v>
      </c>
      <c r="C1155" s="3">
        <v>5.345706786651669</v>
      </c>
    </row>
    <row r="1156" spans="1:3">
      <c r="A1156" s="22">
        <v>2007</v>
      </c>
      <c r="B1156" s="2" t="s">
        <v>447</v>
      </c>
      <c r="C1156" s="3">
        <v>5.3039480800432663</v>
      </c>
    </row>
    <row r="1157" spans="1:3">
      <c r="A1157" s="22">
        <v>2007</v>
      </c>
      <c r="B1157" s="2" t="s">
        <v>448</v>
      </c>
      <c r="C1157" s="3">
        <v>3.4601402524544178</v>
      </c>
    </row>
    <row r="1158" spans="1:3">
      <c r="A1158" s="22">
        <v>2007</v>
      </c>
      <c r="B1158" s="2" t="s">
        <v>449</v>
      </c>
      <c r="C1158" s="3">
        <v>5.1271005917159762</v>
      </c>
    </row>
    <row r="1159" spans="1:3">
      <c r="A1159" s="22">
        <v>2007</v>
      </c>
      <c r="B1159" s="2" t="s">
        <v>450</v>
      </c>
      <c r="C1159" s="3">
        <v>5.2132747681796001</v>
      </c>
    </row>
    <row r="1160" spans="1:3">
      <c r="A1160" s="22">
        <v>2007</v>
      </c>
      <c r="B1160" s="2" t="s">
        <v>452</v>
      </c>
      <c r="C1160" s="3">
        <v>7.5961078866507341</v>
      </c>
    </row>
    <row r="1161" spans="1:3">
      <c r="A1161" s="22">
        <v>2007</v>
      </c>
      <c r="B1161" s="2" t="s">
        <v>453</v>
      </c>
      <c r="C1161" s="3">
        <v>3.8514150244480665</v>
      </c>
    </row>
    <row r="1162" spans="1:3">
      <c r="A1162" s="22">
        <v>2007</v>
      </c>
      <c r="B1162" s="2" t="s">
        <v>455</v>
      </c>
      <c r="C1162" s="3">
        <v>11.049473536773258</v>
      </c>
    </row>
    <row r="1163" spans="1:3">
      <c r="A1163" s="22">
        <v>2007</v>
      </c>
      <c r="B1163" s="2" t="s">
        <v>456</v>
      </c>
      <c r="C1163" s="3">
        <v>3.9763593380614659</v>
      </c>
    </row>
    <row r="1164" spans="1:3">
      <c r="A1164" s="22">
        <v>2007</v>
      </c>
      <c r="B1164" s="2" t="s">
        <v>457</v>
      </c>
      <c r="C1164" s="3">
        <v>3.9516819571865445</v>
      </c>
    </row>
    <row r="1165" spans="1:3">
      <c r="A1165" s="22">
        <v>2007</v>
      </c>
      <c r="B1165" s="2" t="s">
        <v>458</v>
      </c>
      <c r="C1165" s="3">
        <v>4.3144556267154623</v>
      </c>
    </row>
    <row r="1166" spans="1:3">
      <c r="A1166" s="22">
        <v>2007</v>
      </c>
      <c r="B1166" s="2" t="s">
        <v>460</v>
      </c>
      <c r="C1166" s="3">
        <v>3.8386916410399778</v>
      </c>
    </row>
    <row r="1167" spans="1:3">
      <c r="A1167" s="22">
        <v>2007</v>
      </c>
      <c r="B1167" s="2" t="s">
        <v>461</v>
      </c>
      <c r="C1167" s="3">
        <v>4.279925573702708</v>
      </c>
    </row>
    <row r="1168" spans="1:3">
      <c r="A1168" s="22">
        <v>2007</v>
      </c>
      <c r="B1168" s="2" t="s">
        <v>462</v>
      </c>
      <c r="C1168" s="3">
        <v>4.2810304449648715</v>
      </c>
    </row>
    <row r="1169" spans="1:3">
      <c r="A1169" s="22">
        <v>2007</v>
      </c>
      <c r="B1169" s="2" t="s">
        <v>463</v>
      </c>
      <c r="C1169" s="3">
        <v>4.4900214132762315</v>
      </c>
    </row>
    <row r="1170" spans="1:3">
      <c r="A1170" s="22">
        <v>2007</v>
      </c>
      <c r="B1170" s="2" t="s">
        <v>464</v>
      </c>
      <c r="C1170" s="3">
        <v>4.5266163314510504</v>
      </c>
    </row>
    <row r="1171" spans="1:3">
      <c r="A1171" s="22">
        <v>2007</v>
      </c>
      <c r="B1171" s="2" t="s">
        <v>465</v>
      </c>
      <c r="C1171" s="3">
        <v>4.5328947368421053</v>
      </c>
    </row>
    <row r="1172" spans="1:3">
      <c r="A1172" s="22">
        <v>2007</v>
      </c>
      <c r="B1172" s="2" t="s">
        <v>466</v>
      </c>
      <c r="C1172" s="3">
        <v>4.6927151902702029</v>
      </c>
    </row>
    <row r="1173" spans="1:3">
      <c r="A1173" s="22">
        <v>2007</v>
      </c>
      <c r="B1173" s="2" t="s">
        <v>467</v>
      </c>
      <c r="C1173" s="3">
        <v>4.9716012968334837</v>
      </c>
    </row>
    <row r="1174" spans="1:3">
      <c r="A1174" s="22">
        <v>2007</v>
      </c>
      <c r="B1174" s="2" t="s">
        <v>468</v>
      </c>
      <c r="C1174" s="3">
        <v>4.8</v>
      </c>
    </row>
    <row r="1175" spans="1:3">
      <c r="A1175" s="22">
        <v>2007</v>
      </c>
      <c r="B1175" s="2" t="s">
        <v>469</v>
      </c>
      <c r="C1175" s="3">
        <v>4.4160000000000004</v>
      </c>
    </row>
    <row r="1176" spans="1:3">
      <c r="A1176" s="22">
        <v>2007</v>
      </c>
      <c r="B1176" s="2" t="s">
        <v>470</v>
      </c>
      <c r="C1176" s="3">
        <v>4.195344325897187</v>
      </c>
    </row>
    <row r="1177" spans="1:3">
      <c r="A1177" s="22">
        <v>2007</v>
      </c>
      <c r="B1177" s="2" t="s">
        <v>471</v>
      </c>
      <c r="C1177" s="3">
        <v>5.8512473337661133</v>
      </c>
    </row>
    <row r="1178" spans="1:3">
      <c r="A1178" s="22">
        <v>2007</v>
      </c>
      <c r="B1178" s="2" t="s">
        <v>472</v>
      </c>
      <c r="C1178" s="3">
        <v>3.666622968012585</v>
      </c>
    </row>
    <row r="1179" spans="1:3">
      <c r="A1179" s="22">
        <v>2007</v>
      </c>
      <c r="B1179" s="2" t="s">
        <v>475</v>
      </c>
      <c r="C1179" s="3">
        <v>7.790811534307049</v>
      </c>
    </row>
    <row r="1180" spans="1:3">
      <c r="A1180" s="22">
        <v>2007</v>
      </c>
      <c r="B1180" s="2" t="s">
        <v>476</v>
      </c>
      <c r="C1180" s="3">
        <v>4.5472013366750206</v>
      </c>
    </row>
    <row r="1181" spans="1:3">
      <c r="A1181" s="22">
        <v>2007</v>
      </c>
      <c r="B1181" s="2" t="s">
        <v>477</v>
      </c>
      <c r="C1181" s="3">
        <v>5.5640561339972843</v>
      </c>
    </row>
    <row r="1182" spans="1:3">
      <c r="A1182" s="22">
        <v>2007</v>
      </c>
      <c r="B1182" s="2" t="s">
        <v>478</v>
      </c>
      <c r="C1182" s="3">
        <v>4.2875457875457874</v>
      </c>
    </row>
    <row r="1183" spans="1:3">
      <c r="A1183" s="22">
        <v>2007</v>
      </c>
      <c r="B1183" s="2" t="s">
        <v>479</v>
      </c>
      <c r="C1183" s="3">
        <v>4.7151561309977152</v>
      </c>
    </row>
    <row r="1184" spans="1:3">
      <c r="A1184" s="22">
        <v>2007</v>
      </c>
      <c r="B1184" s="2" t="s">
        <v>1173</v>
      </c>
      <c r="C1184" s="3">
        <v>5.6296296296296298</v>
      </c>
    </row>
    <row r="1185" spans="1:3">
      <c r="A1185" s="22">
        <v>2007</v>
      </c>
      <c r="B1185" s="2" t="s">
        <v>480</v>
      </c>
      <c r="C1185" s="3">
        <v>5.4070441373160945</v>
      </c>
    </row>
    <row r="1186" spans="1:3">
      <c r="A1186" s="22">
        <v>2007</v>
      </c>
      <c r="B1186" s="2" t="s">
        <v>481</v>
      </c>
      <c r="C1186" s="3">
        <v>3.7006802721088436</v>
      </c>
    </row>
    <row r="1187" spans="1:3">
      <c r="A1187" s="22">
        <v>2007</v>
      </c>
      <c r="B1187" s="2" t="s">
        <v>483</v>
      </c>
      <c r="C1187" s="3">
        <v>7.0661057692307692</v>
      </c>
    </row>
    <row r="1188" spans="1:3">
      <c r="A1188" s="22">
        <v>2007</v>
      </c>
      <c r="B1188" s="2" t="s">
        <v>484</v>
      </c>
      <c r="C1188" s="3">
        <v>6.2241992882562274</v>
      </c>
    </row>
    <row r="1189" spans="1:3">
      <c r="A1189" s="22">
        <v>2007</v>
      </c>
      <c r="B1189" s="2" t="s">
        <v>486</v>
      </c>
      <c r="C1189" s="3">
        <v>6.2757552285050346</v>
      </c>
    </row>
    <row r="1190" spans="1:3">
      <c r="A1190" s="22">
        <v>2007</v>
      </c>
      <c r="B1190" s="2" t="s">
        <v>489</v>
      </c>
      <c r="C1190" s="3">
        <v>3.6727272727272728</v>
      </c>
    </row>
    <row r="1191" spans="1:3">
      <c r="A1191" s="22">
        <v>2007</v>
      </c>
      <c r="B1191" s="2" t="s">
        <v>490</v>
      </c>
      <c r="C1191" s="3">
        <v>3.8185098705158143</v>
      </c>
    </row>
    <row r="1192" spans="1:3">
      <c r="A1192" s="22">
        <v>2007</v>
      </c>
      <c r="B1192" s="2" t="s">
        <v>491</v>
      </c>
      <c r="C1192" s="3">
        <v>5.8159503572944269</v>
      </c>
    </row>
    <row r="1193" spans="1:3">
      <c r="A1193" s="22">
        <v>2007</v>
      </c>
      <c r="B1193" s="2" t="s">
        <v>492</v>
      </c>
      <c r="C1193" s="3">
        <v>4.2288401253918497</v>
      </c>
    </row>
    <row r="1194" spans="1:3">
      <c r="A1194" s="22">
        <v>2007</v>
      </c>
      <c r="B1194" s="2" t="s">
        <v>1067</v>
      </c>
      <c r="C1194" s="3">
        <v>5.0493358633776095</v>
      </c>
    </row>
    <row r="1195" spans="1:3">
      <c r="A1195" s="22">
        <v>2007</v>
      </c>
      <c r="B1195" s="2" t="s">
        <v>493</v>
      </c>
      <c r="C1195" s="3">
        <v>4.1626943005181349</v>
      </c>
    </row>
    <row r="1196" spans="1:3">
      <c r="A1196" s="22">
        <v>2007</v>
      </c>
      <c r="B1196" s="2" t="s">
        <v>494</v>
      </c>
      <c r="C1196" s="3">
        <v>4.1332870531065602</v>
      </c>
    </row>
    <row r="1197" spans="1:3">
      <c r="A1197" s="22">
        <v>2007</v>
      </c>
      <c r="B1197" s="2" t="s">
        <v>495</v>
      </c>
      <c r="C1197" s="3">
        <v>2.5317825886688161</v>
      </c>
    </row>
    <row r="1198" spans="1:3">
      <c r="A1198" s="22">
        <v>2007</v>
      </c>
      <c r="B1198" s="2" t="s">
        <v>496</v>
      </c>
      <c r="C1198" s="3">
        <v>2.4796863863150391</v>
      </c>
    </row>
    <row r="1199" spans="1:3">
      <c r="A1199" s="22">
        <v>2007</v>
      </c>
      <c r="B1199" s="2" t="s">
        <v>497</v>
      </c>
      <c r="C1199" s="3">
        <v>2.6008099508244142</v>
      </c>
    </row>
    <row r="1200" spans="1:3">
      <c r="A1200" s="22">
        <v>2007</v>
      </c>
      <c r="B1200" s="2" t="s">
        <v>498</v>
      </c>
      <c r="C1200" s="3">
        <v>1.9507908611599296</v>
      </c>
    </row>
    <row r="1201" spans="1:3">
      <c r="A1201" s="22">
        <v>2007</v>
      </c>
      <c r="B1201" s="2" t="s">
        <v>499</v>
      </c>
      <c r="C1201" s="3">
        <v>2.0091494408675024</v>
      </c>
    </row>
    <row r="1202" spans="1:3">
      <c r="A1202" s="22">
        <v>2007</v>
      </c>
      <c r="B1202" s="2" t="s">
        <v>500</v>
      </c>
      <c r="C1202" s="3">
        <v>2.4580847345266075</v>
      </c>
    </row>
    <row r="1203" spans="1:3">
      <c r="A1203" s="22">
        <v>2007</v>
      </c>
      <c r="B1203" s="2" t="s">
        <v>501</v>
      </c>
      <c r="C1203" s="3">
        <v>3.361979900441439</v>
      </c>
    </row>
    <row r="1204" spans="1:3">
      <c r="A1204" s="22">
        <v>2007</v>
      </c>
      <c r="B1204" s="2" t="s">
        <v>502</v>
      </c>
      <c r="C1204" s="3">
        <v>1.998062015503876</v>
      </c>
    </row>
    <row r="1205" spans="1:3">
      <c r="A1205" s="22">
        <v>2007</v>
      </c>
      <c r="B1205" s="2" t="s">
        <v>503</v>
      </c>
      <c r="C1205" s="3">
        <v>2.0051150895140664</v>
      </c>
    </row>
    <row r="1206" spans="1:3">
      <c r="A1206" s="22">
        <v>2007</v>
      </c>
      <c r="B1206" s="2" t="s">
        <v>504</v>
      </c>
      <c r="C1206" s="3">
        <v>3.4071469575200917</v>
      </c>
    </row>
    <row r="1207" spans="1:3">
      <c r="A1207" s="22">
        <v>2007</v>
      </c>
      <c r="B1207" s="2" t="s">
        <v>505</v>
      </c>
      <c r="C1207" s="3">
        <v>3.2324011571841851</v>
      </c>
    </row>
    <row r="1208" spans="1:3">
      <c r="A1208" s="22">
        <v>2007</v>
      </c>
      <c r="B1208" s="2" t="s">
        <v>506</v>
      </c>
      <c r="C1208" s="3">
        <v>3.0236244948709978</v>
      </c>
    </row>
    <row r="1209" spans="1:3">
      <c r="A1209" s="22">
        <v>2007</v>
      </c>
      <c r="B1209" s="2" t="s">
        <v>507</v>
      </c>
      <c r="C1209" s="3">
        <v>3.0565217391304347</v>
      </c>
    </row>
    <row r="1210" spans="1:3">
      <c r="A1210" s="22">
        <v>2007</v>
      </c>
      <c r="B1210" s="2" t="s">
        <v>508</v>
      </c>
      <c r="C1210" s="3">
        <v>3.8531195840554591</v>
      </c>
    </row>
    <row r="1211" spans="1:3">
      <c r="A1211" s="22">
        <v>2007</v>
      </c>
      <c r="B1211" s="2" t="s">
        <v>509</v>
      </c>
      <c r="C1211" s="3">
        <v>4.024963580326439</v>
      </c>
    </row>
    <row r="1212" spans="1:3">
      <c r="A1212" s="22">
        <v>2007</v>
      </c>
      <c r="B1212" s="2" t="s">
        <v>510</v>
      </c>
      <c r="C1212" s="3">
        <v>3.1103759398496242</v>
      </c>
    </row>
    <row r="1213" spans="1:3">
      <c r="A1213" s="22">
        <v>2007</v>
      </c>
      <c r="B1213" s="2" t="s">
        <v>511</v>
      </c>
      <c r="C1213" s="3">
        <v>2.0177963883800052</v>
      </c>
    </row>
    <row r="1214" spans="1:3">
      <c r="A1214" s="22">
        <v>2007</v>
      </c>
      <c r="B1214" s="2" t="s">
        <v>512</v>
      </c>
      <c r="C1214" s="3">
        <v>1.9938271604938271</v>
      </c>
    </row>
    <row r="1215" spans="1:3">
      <c r="A1215" s="22">
        <v>2007</v>
      </c>
      <c r="B1215" s="2" t="s">
        <v>513</v>
      </c>
      <c r="C1215" s="3">
        <v>1.826865671641791</v>
      </c>
    </row>
    <row r="1216" spans="1:3">
      <c r="A1216" s="22">
        <v>2007</v>
      </c>
      <c r="B1216" s="2" t="s">
        <v>514</v>
      </c>
      <c r="C1216" s="3">
        <v>2.286840509399636</v>
      </c>
    </row>
    <row r="1217" spans="1:3">
      <c r="A1217" s="22">
        <v>2007</v>
      </c>
      <c r="B1217" s="2" t="s">
        <v>515</v>
      </c>
      <c r="C1217" s="3">
        <v>2.2492168465019144</v>
      </c>
    </row>
    <row r="1218" spans="1:3">
      <c r="A1218" s="22">
        <v>2007</v>
      </c>
      <c r="B1218" s="2" t="s">
        <v>516</v>
      </c>
      <c r="C1218" s="3">
        <v>2.011331444759207</v>
      </c>
    </row>
    <row r="1219" spans="1:3">
      <c r="A1219" s="22">
        <v>2007</v>
      </c>
      <c r="B1219" s="2" t="s">
        <v>517</v>
      </c>
      <c r="C1219" s="3">
        <v>1.4007897334649555</v>
      </c>
    </row>
    <row r="1220" spans="1:3">
      <c r="A1220" s="22">
        <v>2007</v>
      </c>
      <c r="B1220" s="2" t="s">
        <v>518</v>
      </c>
      <c r="C1220" s="3">
        <v>2.6132579327678291</v>
      </c>
    </row>
    <row r="1221" spans="1:3">
      <c r="A1221" s="22">
        <v>2007</v>
      </c>
      <c r="B1221" s="2" t="s">
        <v>519</v>
      </c>
      <c r="C1221" s="3">
        <v>2.000432525951557</v>
      </c>
    </row>
    <row r="1222" spans="1:3">
      <c r="A1222" s="22">
        <v>2007</v>
      </c>
      <c r="B1222" s="2" t="s">
        <v>520</v>
      </c>
      <c r="C1222" s="3">
        <v>2.0987654320987654</v>
      </c>
    </row>
    <row r="1223" spans="1:3">
      <c r="A1223" s="22">
        <v>2007</v>
      </c>
      <c r="B1223" s="2" t="s">
        <v>521</v>
      </c>
      <c r="C1223" s="3">
        <v>2.0037986704653372</v>
      </c>
    </row>
    <row r="1224" spans="1:3">
      <c r="A1224" s="22">
        <v>2007</v>
      </c>
      <c r="B1224" s="2" t="s">
        <v>522</v>
      </c>
      <c r="C1224" s="3">
        <v>1.9470098410295231</v>
      </c>
    </row>
    <row r="1225" spans="1:3">
      <c r="A1225" s="22">
        <v>2007</v>
      </c>
      <c r="B1225" s="2" t="s">
        <v>523</v>
      </c>
      <c r="C1225" s="3">
        <v>1.2875104777870914</v>
      </c>
    </row>
    <row r="1226" spans="1:3">
      <c r="A1226" s="22">
        <v>2007</v>
      </c>
      <c r="B1226" s="2" t="s">
        <v>524</v>
      </c>
      <c r="C1226" s="3">
        <v>2.0049330514446795</v>
      </c>
    </row>
    <row r="1227" spans="1:3">
      <c r="A1227" s="22">
        <v>2007</v>
      </c>
      <c r="B1227" s="2" t="s">
        <v>525</v>
      </c>
      <c r="C1227" s="3">
        <v>2.0064814814814813</v>
      </c>
    </row>
    <row r="1228" spans="1:3">
      <c r="A1228" s="22">
        <v>2007</v>
      </c>
      <c r="B1228" s="2" t="s">
        <v>526</v>
      </c>
      <c r="C1228" s="3">
        <v>2.6547231270358305</v>
      </c>
    </row>
    <row r="1229" spans="1:3">
      <c r="A1229" s="22">
        <v>2007</v>
      </c>
      <c r="B1229" s="2" t="s">
        <v>529</v>
      </c>
      <c r="C1229" s="3">
        <v>3.5825688073394497</v>
      </c>
    </row>
    <row r="1230" spans="1:3">
      <c r="A1230" s="22">
        <v>2007</v>
      </c>
      <c r="B1230" s="2" t="s">
        <v>530</v>
      </c>
      <c r="C1230" s="3">
        <v>1.2885789014821274</v>
      </c>
    </row>
    <row r="1231" spans="1:3">
      <c r="A1231" s="22">
        <v>2007</v>
      </c>
      <c r="B1231" s="2" t="s">
        <v>531</v>
      </c>
      <c r="C1231" s="3">
        <v>1.9278807413376309</v>
      </c>
    </row>
    <row r="1232" spans="1:3">
      <c r="A1232" s="22">
        <v>2007</v>
      </c>
      <c r="B1232" s="2" t="s">
        <v>532</v>
      </c>
      <c r="C1232" s="3">
        <v>1.9893075356415479</v>
      </c>
    </row>
    <row r="1233" spans="1:3">
      <c r="A1233" s="22">
        <v>2007</v>
      </c>
      <c r="B1233" s="2" t="s">
        <v>533</v>
      </c>
      <c r="C1233" s="3">
        <v>1.6019300361881785</v>
      </c>
    </row>
    <row r="1234" spans="1:3">
      <c r="A1234" s="22">
        <v>2007</v>
      </c>
      <c r="B1234" s="2" t="s">
        <v>534</v>
      </c>
      <c r="C1234" s="3">
        <v>2.1504424778761062</v>
      </c>
    </row>
    <row r="1235" spans="1:3">
      <c r="A1235" s="22">
        <v>2007</v>
      </c>
      <c r="B1235" s="2" t="s">
        <v>535</v>
      </c>
      <c r="C1235" s="3">
        <v>2.1016949152542375</v>
      </c>
    </row>
    <row r="1236" spans="1:3">
      <c r="A1236" s="22">
        <v>2007</v>
      </c>
      <c r="B1236" s="2" t="s">
        <v>536</v>
      </c>
      <c r="C1236" s="3">
        <v>1.4218551461245235</v>
      </c>
    </row>
    <row r="1237" spans="1:3">
      <c r="A1237" s="22">
        <v>2007</v>
      </c>
      <c r="B1237" s="2" t="s">
        <v>537</v>
      </c>
      <c r="C1237" s="3">
        <v>1.9912280701754386</v>
      </c>
    </row>
    <row r="1238" spans="1:3">
      <c r="A1238" s="22">
        <v>2007</v>
      </c>
      <c r="B1238" s="2" t="s">
        <v>538</v>
      </c>
      <c r="C1238" s="3">
        <v>1.8510109968073785</v>
      </c>
    </row>
    <row r="1239" spans="1:3">
      <c r="A1239" s="22">
        <v>2007</v>
      </c>
      <c r="B1239" s="2" t="s">
        <v>539</v>
      </c>
      <c r="C1239" s="3">
        <v>2.6786531312553619</v>
      </c>
    </row>
    <row r="1240" spans="1:3">
      <c r="A1240" s="22">
        <v>2007</v>
      </c>
      <c r="B1240" s="2" t="s">
        <v>540</v>
      </c>
      <c r="C1240" s="3">
        <v>3.3734952708512469</v>
      </c>
    </row>
    <row r="1241" spans="1:3">
      <c r="A1241" s="22">
        <v>2007</v>
      </c>
      <c r="B1241" s="2" t="s">
        <v>541</v>
      </c>
      <c r="C1241" s="3">
        <v>2.850735590037115</v>
      </c>
    </row>
    <row r="1242" spans="1:3">
      <c r="A1242" s="22">
        <v>2007</v>
      </c>
      <c r="B1242" s="2" t="s">
        <v>542</v>
      </c>
      <c r="C1242" s="3">
        <v>2</v>
      </c>
    </row>
    <row r="1243" spans="1:3">
      <c r="A1243" s="22">
        <v>2007</v>
      </c>
      <c r="B1243" s="2" t="s">
        <v>543</v>
      </c>
      <c r="C1243" s="3">
        <v>3.6498385939741751</v>
      </c>
    </row>
    <row r="1244" spans="1:3">
      <c r="A1244" s="22">
        <v>2007</v>
      </c>
      <c r="B1244" s="2" t="s">
        <v>545</v>
      </c>
      <c r="C1244" s="3">
        <v>2.8753678967625085</v>
      </c>
    </row>
    <row r="1245" spans="1:3">
      <c r="A1245" s="22">
        <v>2007</v>
      </c>
      <c r="B1245" s="2" t="s">
        <v>546</v>
      </c>
      <c r="C1245" s="3">
        <v>7.4086332195079239</v>
      </c>
    </row>
    <row r="1246" spans="1:3">
      <c r="A1246" s="22">
        <v>2007</v>
      </c>
      <c r="B1246" s="2" t="s">
        <v>547</v>
      </c>
      <c r="C1246" s="3">
        <v>4.8853471084792739</v>
      </c>
    </row>
    <row r="1247" spans="1:3">
      <c r="A1247" s="22">
        <v>2007</v>
      </c>
      <c r="B1247" s="2" t="s">
        <v>548</v>
      </c>
      <c r="C1247" s="3">
        <v>5.0060000000000002</v>
      </c>
    </row>
    <row r="1248" spans="1:3">
      <c r="A1248" s="22">
        <v>2007</v>
      </c>
      <c r="B1248" s="2" t="s">
        <v>549</v>
      </c>
      <c r="C1248" s="3">
        <v>6.4930741733690791</v>
      </c>
    </row>
    <row r="1249" spans="1:3">
      <c r="A1249" s="22">
        <v>2007</v>
      </c>
      <c r="B1249" s="2" t="s">
        <v>550</v>
      </c>
      <c r="C1249" s="3">
        <v>6.426147704590818</v>
      </c>
    </row>
    <row r="1250" spans="1:3">
      <c r="A1250" s="22">
        <v>2007</v>
      </c>
      <c r="B1250" s="2" t="s">
        <v>551</v>
      </c>
      <c r="C1250" s="3">
        <v>6.7125874125874123</v>
      </c>
    </row>
    <row r="1251" spans="1:3">
      <c r="A1251" s="22">
        <v>2007</v>
      </c>
      <c r="B1251" s="2" t="s">
        <v>552</v>
      </c>
      <c r="C1251" s="3">
        <v>5.0702719534980281</v>
      </c>
    </row>
    <row r="1252" spans="1:3">
      <c r="A1252" s="22">
        <v>2007</v>
      </c>
      <c r="B1252" s="2" t="s">
        <v>553</v>
      </c>
      <c r="C1252" s="3">
        <v>6.9404196357878067</v>
      </c>
    </row>
    <row r="1253" spans="1:3">
      <c r="A1253" s="22">
        <v>2007</v>
      </c>
      <c r="B1253" s="2" t="s">
        <v>1174</v>
      </c>
      <c r="C1253" s="3">
        <v>5.3493975903614457</v>
      </c>
    </row>
    <row r="1254" spans="1:3">
      <c r="A1254" s="22">
        <v>2007</v>
      </c>
      <c r="B1254" s="2" t="s">
        <v>554</v>
      </c>
      <c r="C1254" s="3">
        <v>3.089866156787763</v>
      </c>
    </row>
    <row r="1255" spans="1:3">
      <c r="A1255" s="22">
        <v>2007</v>
      </c>
      <c r="B1255" s="2" t="s">
        <v>555</v>
      </c>
      <c r="C1255" s="3">
        <v>3.8426811327694006</v>
      </c>
    </row>
    <row r="1256" spans="1:3">
      <c r="A1256" s="22">
        <v>2007</v>
      </c>
      <c r="B1256" s="2" t="s">
        <v>1038</v>
      </c>
      <c r="C1256" s="3">
        <v>2.3255813953488373</v>
      </c>
    </row>
    <row r="1257" spans="1:3">
      <c r="A1257" s="22">
        <v>2007</v>
      </c>
      <c r="B1257" s="2" t="s">
        <v>556</v>
      </c>
      <c r="C1257" s="3">
        <v>4.9257641921397379</v>
      </c>
    </row>
    <row r="1258" spans="1:3">
      <c r="A1258" s="22">
        <v>2007</v>
      </c>
      <c r="B1258" s="2" t="s">
        <v>1144</v>
      </c>
      <c r="C1258" s="3">
        <v>2.361031518624642</v>
      </c>
    </row>
    <row r="1259" spans="1:3">
      <c r="A1259" s="22">
        <v>2007</v>
      </c>
      <c r="B1259" s="2" t="s">
        <v>557</v>
      </c>
      <c r="C1259" s="3">
        <v>5.3640081799591002</v>
      </c>
    </row>
    <row r="1260" spans="1:3">
      <c r="A1260" s="22">
        <v>2007</v>
      </c>
      <c r="B1260" s="2" t="s">
        <v>1146</v>
      </c>
      <c r="C1260" s="3">
        <v>2.3032994923857868</v>
      </c>
    </row>
    <row r="1261" spans="1:3">
      <c r="A1261" s="22">
        <v>2007</v>
      </c>
      <c r="B1261" s="2" t="s">
        <v>1175</v>
      </c>
      <c r="C1261" s="3">
        <v>2.0461847389558234</v>
      </c>
    </row>
    <row r="1262" spans="1:3">
      <c r="A1262" s="22">
        <v>2007</v>
      </c>
      <c r="B1262" s="2" t="s">
        <v>558</v>
      </c>
      <c r="C1262" s="3">
        <v>2.7490310077519382</v>
      </c>
    </row>
    <row r="1263" spans="1:3">
      <c r="A1263" s="22">
        <v>2007</v>
      </c>
      <c r="B1263" s="2" t="s">
        <v>559</v>
      </c>
      <c r="C1263" s="3">
        <v>4.3850533807829182</v>
      </c>
    </row>
    <row r="1264" spans="1:3">
      <c r="A1264" s="22">
        <v>2007</v>
      </c>
      <c r="B1264" s="2" t="s">
        <v>1147</v>
      </c>
      <c r="C1264" s="3">
        <v>2.5879712746858168</v>
      </c>
    </row>
    <row r="1265" spans="1:3">
      <c r="A1265" s="22">
        <v>2007</v>
      </c>
      <c r="B1265" s="2" t="s">
        <v>560</v>
      </c>
      <c r="C1265" s="3">
        <v>2.4540117416829745</v>
      </c>
    </row>
    <row r="1266" spans="1:3">
      <c r="A1266" s="22">
        <v>2007</v>
      </c>
      <c r="B1266" s="2" t="s">
        <v>1149</v>
      </c>
      <c r="C1266" s="3">
        <v>2.3850415512465375</v>
      </c>
    </row>
    <row r="1267" spans="1:3">
      <c r="A1267" s="22">
        <v>2007</v>
      </c>
      <c r="B1267" s="2" t="s">
        <v>561</v>
      </c>
      <c r="C1267" s="3">
        <v>3.0758122743682312</v>
      </c>
    </row>
    <row r="1268" spans="1:3">
      <c r="A1268" s="22">
        <v>2007</v>
      </c>
      <c r="B1268" s="2" t="s">
        <v>1150</v>
      </c>
      <c r="C1268" s="3">
        <v>2.8772241992882561</v>
      </c>
    </row>
    <row r="1269" spans="1:3">
      <c r="A1269" s="22">
        <v>2007</v>
      </c>
      <c r="B1269" s="2" t="s">
        <v>562</v>
      </c>
      <c r="C1269" s="3">
        <v>3.9985815602836881</v>
      </c>
    </row>
    <row r="1270" spans="1:3">
      <c r="A1270" s="22">
        <v>2007</v>
      </c>
      <c r="B1270" s="2" t="s">
        <v>563</v>
      </c>
      <c r="C1270" s="3">
        <v>2.3719704952581666</v>
      </c>
    </row>
    <row r="1271" spans="1:3">
      <c r="A1271" s="22">
        <v>2007</v>
      </c>
      <c r="B1271" s="2" t="s">
        <v>564</v>
      </c>
      <c r="C1271" s="3">
        <v>3.211544461778471</v>
      </c>
    </row>
    <row r="1272" spans="1:3">
      <c r="A1272" s="22">
        <v>2007</v>
      </c>
      <c r="B1272" s="2" t="s">
        <v>1151</v>
      </c>
      <c r="C1272" s="3">
        <v>2.1011450381679388</v>
      </c>
    </row>
    <row r="1273" spans="1:3">
      <c r="A1273" s="22">
        <v>2007</v>
      </c>
      <c r="B1273" s="2" t="s">
        <v>1152</v>
      </c>
      <c r="C1273" s="3">
        <v>2.2740619902120716</v>
      </c>
    </row>
    <row r="1274" spans="1:3">
      <c r="A1274" s="22">
        <v>2007</v>
      </c>
      <c r="B1274" s="2" t="s">
        <v>566</v>
      </c>
      <c r="C1274" s="3">
        <v>2.8551483420593367</v>
      </c>
    </row>
    <row r="1275" spans="1:3">
      <c r="A1275" s="22">
        <v>2007</v>
      </c>
      <c r="B1275" s="2" t="s">
        <v>1069</v>
      </c>
      <c r="C1275" s="3">
        <v>3.0370149253731342</v>
      </c>
    </row>
    <row r="1276" spans="1:3">
      <c r="A1276" s="22">
        <v>2007</v>
      </c>
      <c r="B1276" s="2" t="s">
        <v>567</v>
      </c>
      <c r="C1276" s="3">
        <v>4.872727272727273</v>
      </c>
    </row>
    <row r="1277" spans="1:3">
      <c r="A1277" s="22">
        <v>2007</v>
      </c>
      <c r="B1277" s="2" t="s">
        <v>568</v>
      </c>
      <c r="C1277" s="3">
        <v>3.7108140947752126</v>
      </c>
    </row>
    <row r="1278" spans="1:3">
      <c r="A1278" s="22">
        <v>2007</v>
      </c>
      <c r="B1278" s="2" t="s">
        <v>569</v>
      </c>
      <c r="C1278" s="3">
        <v>5.8382801085368401</v>
      </c>
    </row>
    <row r="1279" spans="1:3">
      <c r="A1279" s="22">
        <v>2007</v>
      </c>
      <c r="B1279" s="2" t="s">
        <v>570</v>
      </c>
      <c r="C1279" s="3">
        <v>4.0676369863013697</v>
      </c>
    </row>
    <row r="1280" spans="1:3">
      <c r="A1280" s="22">
        <v>2007</v>
      </c>
      <c r="B1280" s="2" t="s">
        <v>1154</v>
      </c>
      <c r="C1280" s="3">
        <v>2.0705128205128207</v>
      </c>
    </row>
    <row r="1281" spans="1:3">
      <c r="A1281" s="22">
        <v>2007</v>
      </c>
      <c r="B1281" s="2" t="s">
        <v>1070</v>
      </c>
      <c r="C1281" s="3">
        <v>2.0779411764705884</v>
      </c>
    </row>
    <row r="1282" spans="1:3">
      <c r="A1282" s="22">
        <v>2007</v>
      </c>
      <c r="B1282" s="2" t="s">
        <v>1039</v>
      </c>
      <c r="C1282" s="3">
        <v>2.5511551155115511</v>
      </c>
    </row>
    <row r="1283" spans="1:3">
      <c r="A1283" s="22">
        <v>2007</v>
      </c>
      <c r="B1283" s="2" t="s">
        <v>1040</v>
      </c>
      <c r="C1283" s="3">
        <v>2.0591739475774422</v>
      </c>
    </row>
    <row r="1284" spans="1:3">
      <c r="A1284" s="22">
        <v>2007</v>
      </c>
      <c r="B1284" s="2" t="s">
        <v>571</v>
      </c>
      <c r="C1284" s="3">
        <v>3.4810810810810811</v>
      </c>
    </row>
    <row r="1285" spans="1:3">
      <c r="A1285" s="22">
        <v>2007</v>
      </c>
      <c r="B1285" s="2" t="s">
        <v>1155</v>
      </c>
      <c r="C1285" s="3">
        <v>3.2056555269922877</v>
      </c>
    </row>
    <row r="1286" spans="1:3">
      <c r="A1286" s="22">
        <v>2007</v>
      </c>
      <c r="B1286" s="2" t="s">
        <v>1176</v>
      </c>
      <c r="C1286" s="3">
        <v>2.2883211678832116</v>
      </c>
    </row>
    <row r="1287" spans="1:3">
      <c r="A1287" s="22">
        <v>2007</v>
      </c>
      <c r="B1287" s="2" t="s">
        <v>572</v>
      </c>
      <c r="C1287" s="3">
        <v>9.393063583815028</v>
      </c>
    </row>
    <row r="1288" spans="1:3">
      <c r="A1288" s="22">
        <v>2007</v>
      </c>
      <c r="B1288" s="2" t="s">
        <v>1041</v>
      </c>
      <c r="C1288" s="3">
        <v>5.6717391304347826</v>
      </c>
    </row>
    <row r="1289" spans="1:3">
      <c r="A1289" s="22">
        <v>2007</v>
      </c>
      <c r="B1289" s="2" t="s">
        <v>1180</v>
      </c>
      <c r="C1289" s="3">
        <v>5.1260273972602741</v>
      </c>
    </row>
    <row r="1290" spans="1:3">
      <c r="A1290" s="22">
        <v>2007</v>
      </c>
      <c r="B1290" s="2" t="s">
        <v>573</v>
      </c>
      <c r="C1290" s="3">
        <v>4.9117470331981377</v>
      </c>
    </row>
    <row r="1291" spans="1:3">
      <c r="A1291" s="22">
        <v>2007</v>
      </c>
      <c r="B1291" s="2" t="s">
        <v>575</v>
      </c>
      <c r="C1291" s="3">
        <v>2.9612794612794611</v>
      </c>
    </row>
    <row r="1292" spans="1:3">
      <c r="A1292" s="22">
        <v>2007</v>
      </c>
      <c r="B1292" s="2" t="s">
        <v>576</v>
      </c>
      <c r="C1292" s="3">
        <v>5.4631347090192444</v>
      </c>
    </row>
    <row r="1293" spans="1:3">
      <c r="A1293" s="22">
        <v>2007</v>
      </c>
      <c r="B1293" s="2" t="s">
        <v>577</v>
      </c>
      <c r="C1293" s="3">
        <v>6.4888888888888889</v>
      </c>
    </row>
    <row r="1294" spans="1:3">
      <c r="A1294" s="22">
        <v>2007</v>
      </c>
      <c r="B1294" s="2" t="s">
        <v>578</v>
      </c>
      <c r="C1294" s="3">
        <v>9.0435552407932018</v>
      </c>
    </row>
    <row r="1295" spans="1:3">
      <c r="A1295" s="22">
        <v>2007</v>
      </c>
      <c r="B1295" s="2" t="s">
        <v>579</v>
      </c>
      <c r="C1295" s="3">
        <v>7.8589743589743586</v>
      </c>
    </row>
    <row r="1296" spans="1:3">
      <c r="A1296" s="22">
        <v>2007</v>
      </c>
      <c r="B1296" s="2" t="s">
        <v>580</v>
      </c>
      <c r="C1296" s="3">
        <v>5.0536912751677852</v>
      </c>
    </row>
    <row r="1297" spans="1:3">
      <c r="A1297" s="22">
        <v>2007</v>
      </c>
      <c r="B1297" s="2" t="s">
        <v>581</v>
      </c>
      <c r="C1297" s="3">
        <v>5.9985401459854018</v>
      </c>
    </row>
    <row r="1298" spans="1:3">
      <c r="A1298" s="22">
        <v>2007</v>
      </c>
      <c r="B1298" s="2" t="s">
        <v>582</v>
      </c>
      <c r="C1298" s="3">
        <v>9.2205323193916353</v>
      </c>
    </row>
    <row r="1299" spans="1:3">
      <c r="A1299" s="22">
        <v>2007</v>
      </c>
      <c r="B1299" s="2" t="s">
        <v>583</v>
      </c>
      <c r="C1299" s="3">
        <v>5.3087149187592315</v>
      </c>
    </row>
    <row r="1300" spans="1:3">
      <c r="A1300" s="22">
        <v>2007</v>
      </c>
      <c r="B1300" s="2" t="s">
        <v>585</v>
      </c>
      <c r="C1300" s="3">
        <v>6.6319444444444446</v>
      </c>
    </row>
    <row r="1301" spans="1:3">
      <c r="A1301" s="22">
        <v>2007</v>
      </c>
      <c r="B1301" s="2" t="s">
        <v>586</v>
      </c>
      <c r="C1301" s="3">
        <v>6.3583724569640063</v>
      </c>
    </row>
    <row r="1302" spans="1:3">
      <c r="A1302" s="22">
        <v>2007</v>
      </c>
      <c r="B1302" s="2" t="s">
        <v>587</v>
      </c>
      <c r="C1302" s="3">
        <v>8.3979933110367888</v>
      </c>
    </row>
    <row r="1303" spans="1:3">
      <c r="A1303" s="22">
        <v>2007</v>
      </c>
      <c r="B1303" s="2" t="s">
        <v>588</v>
      </c>
      <c r="C1303" s="3">
        <v>10.3841059602649</v>
      </c>
    </row>
    <row r="1304" spans="1:3">
      <c r="A1304" s="22">
        <v>2007</v>
      </c>
      <c r="B1304" s="2" t="s">
        <v>589</v>
      </c>
      <c r="C1304" s="3">
        <v>5.806004618937644</v>
      </c>
    </row>
    <row r="1305" spans="1:3">
      <c r="A1305" s="22">
        <v>2007</v>
      </c>
      <c r="B1305" s="2" t="s">
        <v>590</v>
      </c>
      <c r="C1305" s="3">
        <v>4.8298969072164946</v>
      </c>
    </row>
    <row r="1306" spans="1:3">
      <c r="A1306" s="22">
        <v>2007</v>
      </c>
      <c r="B1306" s="2" t="s">
        <v>1156</v>
      </c>
      <c r="C1306" s="3">
        <v>3.3275862068965516</v>
      </c>
    </row>
    <row r="1307" spans="1:3">
      <c r="A1307" s="22">
        <v>2007</v>
      </c>
      <c r="B1307" s="2" t="s">
        <v>591</v>
      </c>
      <c r="C1307" s="3">
        <v>4.8148148148148149</v>
      </c>
    </row>
    <row r="1308" spans="1:3">
      <c r="A1308" s="22">
        <v>2007</v>
      </c>
      <c r="B1308" s="2" t="s">
        <v>592</v>
      </c>
      <c r="C1308" s="3">
        <v>5.8068965517241375</v>
      </c>
    </row>
    <row r="1309" spans="1:3">
      <c r="A1309" s="22">
        <v>2007</v>
      </c>
      <c r="B1309" s="2" t="s">
        <v>593</v>
      </c>
      <c r="C1309" s="3">
        <v>5.6059113300492607</v>
      </c>
    </row>
    <row r="1310" spans="1:3">
      <c r="A1310" s="22">
        <v>2007</v>
      </c>
      <c r="B1310" s="2" t="s">
        <v>594</v>
      </c>
      <c r="C1310" s="3">
        <v>4.9883743274404306</v>
      </c>
    </row>
    <row r="1311" spans="1:3">
      <c r="A1311" s="22">
        <v>2007</v>
      </c>
      <c r="B1311" s="2" t="s">
        <v>1071</v>
      </c>
      <c r="C1311" s="3">
        <v>3.4779319041614123</v>
      </c>
    </row>
    <row r="1312" spans="1:3">
      <c r="A1312" s="22">
        <v>2007</v>
      </c>
      <c r="B1312" s="2" t="s">
        <v>1042</v>
      </c>
      <c r="C1312" s="3">
        <v>4.6885389326334206</v>
      </c>
    </row>
    <row r="1313" spans="1:3">
      <c r="A1313" s="22">
        <v>2007</v>
      </c>
      <c r="B1313" s="2" t="s">
        <v>595</v>
      </c>
      <c r="C1313" s="3">
        <v>4.3367590822179736</v>
      </c>
    </row>
    <row r="1314" spans="1:3">
      <c r="A1314" s="22">
        <v>2007</v>
      </c>
      <c r="B1314" s="2" t="s">
        <v>596</v>
      </c>
      <c r="C1314" s="3">
        <v>4.391180654338549</v>
      </c>
    </row>
    <row r="1315" spans="1:3">
      <c r="A1315" s="22">
        <v>2007</v>
      </c>
      <c r="B1315" s="2" t="s">
        <v>597</v>
      </c>
      <c r="C1315" s="3">
        <v>4.3963826541730224</v>
      </c>
    </row>
    <row r="1316" spans="1:3">
      <c r="A1316" s="22">
        <v>2007</v>
      </c>
      <c r="B1316" s="2" t="s">
        <v>598</v>
      </c>
      <c r="C1316" s="3">
        <v>5.0079852579852577</v>
      </c>
    </row>
    <row r="1317" spans="1:3">
      <c r="A1317" s="22">
        <v>2007</v>
      </c>
      <c r="B1317" s="2" t="s">
        <v>599</v>
      </c>
      <c r="C1317" s="3">
        <v>4.1494164422213675</v>
      </c>
    </row>
    <row r="1318" spans="1:3">
      <c r="A1318" s="22">
        <v>2007</v>
      </c>
      <c r="B1318" s="2" t="s">
        <v>600</v>
      </c>
      <c r="C1318" s="3">
        <v>3.2712461470717744</v>
      </c>
    </row>
    <row r="1319" spans="1:3">
      <c r="A1319" s="22">
        <v>2007</v>
      </c>
      <c r="B1319" s="2" t="s">
        <v>603</v>
      </c>
      <c r="C1319" s="3">
        <v>5.3196336308125884</v>
      </c>
    </row>
    <row r="1320" spans="1:3">
      <c r="A1320" s="22">
        <v>2007</v>
      </c>
      <c r="B1320" s="2" t="s">
        <v>604</v>
      </c>
      <c r="C1320" s="3">
        <v>4.9187096774193551</v>
      </c>
    </row>
    <row r="1321" spans="1:3">
      <c r="A1321" s="22">
        <v>2007</v>
      </c>
      <c r="B1321" s="2" t="s">
        <v>605</v>
      </c>
      <c r="C1321" s="3">
        <v>5</v>
      </c>
    </row>
    <row r="1322" spans="1:3">
      <c r="A1322" s="22">
        <v>2007</v>
      </c>
      <c r="B1322" s="2" t="s">
        <v>606</v>
      </c>
      <c r="C1322" s="3">
        <v>5.9510591672753836</v>
      </c>
    </row>
    <row r="1323" spans="1:3">
      <c r="A1323" s="22">
        <v>2007</v>
      </c>
      <c r="B1323" s="2" t="s">
        <v>607</v>
      </c>
      <c r="C1323" s="3">
        <v>4.8221113881961761</v>
      </c>
    </row>
    <row r="1324" spans="1:3">
      <c r="A1324" s="22">
        <v>2007</v>
      </c>
      <c r="B1324" s="2" t="s">
        <v>608</v>
      </c>
      <c r="C1324" s="3">
        <v>6.2857142857142856</v>
      </c>
    </row>
    <row r="1325" spans="1:3">
      <c r="A1325" s="22">
        <v>2007</v>
      </c>
      <c r="B1325" s="2" t="s">
        <v>610</v>
      </c>
      <c r="C1325" s="3">
        <v>5.5244215938303345</v>
      </c>
    </row>
    <row r="1326" spans="1:3">
      <c r="A1326" s="22">
        <v>2007</v>
      </c>
      <c r="B1326" s="2" t="s">
        <v>611</v>
      </c>
      <c r="C1326" s="3">
        <v>5.404815650865312</v>
      </c>
    </row>
    <row r="1327" spans="1:3">
      <c r="A1327" s="22">
        <v>2007</v>
      </c>
      <c r="B1327" s="2" t="s">
        <v>613</v>
      </c>
      <c r="C1327" s="3">
        <v>4.2839209894775703</v>
      </c>
    </row>
    <row r="1328" spans="1:3">
      <c r="A1328" s="22">
        <v>2007</v>
      </c>
      <c r="B1328" s="2" t="s">
        <v>614</v>
      </c>
      <c r="C1328" s="3">
        <v>5.0892857142857144</v>
      </c>
    </row>
    <row r="1329" spans="1:3">
      <c r="A1329" s="22">
        <v>2007</v>
      </c>
      <c r="B1329" s="2" t="s">
        <v>615</v>
      </c>
      <c r="C1329" s="3">
        <v>5.1895561357702347</v>
      </c>
    </row>
    <row r="1330" spans="1:3">
      <c r="A1330" s="22">
        <v>2007</v>
      </c>
      <c r="B1330" s="2" t="s">
        <v>616</v>
      </c>
      <c r="C1330" s="3">
        <v>7.3628583654257591</v>
      </c>
    </row>
    <row r="1331" spans="1:3">
      <c r="A1331" s="22">
        <v>2007</v>
      </c>
      <c r="B1331" s="2" t="s">
        <v>617</v>
      </c>
      <c r="C1331" s="3">
        <v>5.4746008708272855</v>
      </c>
    </row>
    <row r="1332" spans="1:3">
      <c r="A1332" s="22">
        <v>2007</v>
      </c>
      <c r="B1332" s="2" t="s">
        <v>618</v>
      </c>
      <c r="C1332" s="3">
        <v>6.929095354523227</v>
      </c>
    </row>
    <row r="1333" spans="1:3">
      <c r="A1333" s="22">
        <v>2007</v>
      </c>
      <c r="B1333" s="2" t="s">
        <v>619</v>
      </c>
      <c r="C1333" s="3">
        <v>5.7014925373134329</v>
      </c>
    </row>
    <row r="1334" spans="1:3">
      <c r="A1334" s="22">
        <v>2007</v>
      </c>
      <c r="B1334" s="2" t="s">
        <v>623</v>
      </c>
      <c r="C1334" s="3">
        <v>8.2028571428571428</v>
      </c>
    </row>
    <row r="1335" spans="1:3">
      <c r="A1335" s="22">
        <v>2007</v>
      </c>
      <c r="B1335" s="2" t="s">
        <v>624</v>
      </c>
      <c r="C1335" s="3">
        <v>4.6941505290477137</v>
      </c>
    </row>
    <row r="1336" spans="1:3">
      <c r="A1336" s="22">
        <v>2007</v>
      </c>
      <c r="B1336" s="2" t="s">
        <v>625</v>
      </c>
      <c r="C1336" s="3">
        <v>5.2176549865229109</v>
      </c>
    </row>
    <row r="1337" spans="1:3">
      <c r="A1337" s="22">
        <v>2007</v>
      </c>
      <c r="B1337" s="2" t="s">
        <v>626</v>
      </c>
      <c r="C1337" s="3">
        <v>5.2735042735042734</v>
      </c>
    </row>
    <row r="1338" spans="1:3">
      <c r="A1338" s="22">
        <v>2007</v>
      </c>
      <c r="B1338" s="2" t="s">
        <v>627</v>
      </c>
      <c r="C1338" s="3">
        <v>6.3168963016678754</v>
      </c>
    </row>
    <row r="1339" spans="1:3">
      <c r="A1339" s="22">
        <v>2007</v>
      </c>
      <c r="B1339" s="2" t="s">
        <v>1137</v>
      </c>
      <c r="C1339" s="3">
        <v>5.3515625</v>
      </c>
    </row>
    <row r="1340" spans="1:3">
      <c r="A1340" s="22">
        <v>2007</v>
      </c>
      <c r="B1340" s="2" t="s">
        <v>628</v>
      </c>
      <c r="C1340" s="3">
        <v>5.2340425531914896</v>
      </c>
    </row>
    <row r="1341" spans="1:3">
      <c r="A1341" s="22">
        <v>2007</v>
      </c>
      <c r="B1341" s="2" t="s">
        <v>629</v>
      </c>
      <c r="C1341" s="3">
        <v>12.218831168831169</v>
      </c>
    </row>
    <row r="1342" spans="1:3">
      <c r="A1342" s="22">
        <v>2007</v>
      </c>
      <c r="B1342" s="2" t="s">
        <v>630</v>
      </c>
      <c r="C1342" s="3">
        <v>5.3216783216783217</v>
      </c>
    </row>
    <row r="1343" spans="1:3">
      <c r="A1343" s="22">
        <v>2007</v>
      </c>
      <c r="B1343" s="2" t="s">
        <v>632</v>
      </c>
      <c r="C1343" s="3">
        <v>5.1914008321775311</v>
      </c>
    </row>
    <row r="1344" spans="1:3">
      <c r="A1344" s="22">
        <v>2007</v>
      </c>
      <c r="B1344" s="2" t="s">
        <v>1132</v>
      </c>
      <c r="C1344" s="3">
        <v>5.8543046357615891</v>
      </c>
    </row>
    <row r="1345" spans="1:3">
      <c r="A1345" s="22">
        <v>2007</v>
      </c>
      <c r="B1345" s="2" t="s">
        <v>633</v>
      </c>
      <c r="C1345" s="3">
        <v>5.3851351351351351</v>
      </c>
    </row>
    <row r="1346" spans="1:3">
      <c r="A1346" s="22">
        <v>2007</v>
      </c>
      <c r="B1346" s="2" t="s">
        <v>634</v>
      </c>
      <c r="C1346" s="3">
        <v>4.227586206896552</v>
      </c>
    </row>
    <row r="1347" spans="1:3">
      <c r="A1347" s="22">
        <v>2007</v>
      </c>
      <c r="B1347" s="2" t="s">
        <v>1133</v>
      </c>
      <c r="C1347" s="3">
        <v>6.6156351791530943</v>
      </c>
    </row>
    <row r="1348" spans="1:3">
      <c r="A1348" s="22">
        <v>2007</v>
      </c>
      <c r="B1348" s="2" t="s">
        <v>635</v>
      </c>
      <c r="C1348" s="3">
        <v>7.6358543417366951</v>
      </c>
    </row>
    <row r="1349" spans="1:3">
      <c r="A1349" s="22">
        <v>2007</v>
      </c>
      <c r="B1349" s="2" t="s">
        <v>636</v>
      </c>
      <c r="C1349" s="3">
        <v>9.6811342592592595</v>
      </c>
    </row>
    <row r="1350" spans="1:3">
      <c r="A1350" s="22">
        <v>2007</v>
      </c>
      <c r="B1350" s="2" t="s">
        <v>637</v>
      </c>
      <c r="C1350" s="3">
        <v>9.0360766629086804</v>
      </c>
    </row>
    <row r="1351" spans="1:3">
      <c r="A1351" s="22">
        <v>2007</v>
      </c>
      <c r="B1351" s="2" t="s">
        <v>638</v>
      </c>
      <c r="C1351" s="3">
        <v>8.5258215962441319</v>
      </c>
    </row>
    <row r="1352" spans="1:3">
      <c r="A1352" s="22">
        <v>2007</v>
      </c>
      <c r="B1352" s="2" t="s">
        <v>639</v>
      </c>
      <c r="C1352" s="3">
        <v>7.9013157894736841</v>
      </c>
    </row>
    <row r="1353" spans="1:3">
      <c r="A1353" s="22">
        <v>2007</v>
      </c>
      <c r="B1353" s="2" t="s">
        <v>640</v>
      </c>
      <c r="C1353" s="3">
        <v>9.3433609958506221</v>
      </c>
    </row>
    <row r="1354" spans="1:3">
      <c r="A1354" s="22">
        <v>2007</v>
      </c>
      <c r="B1354" s="2" t="s">
        <v>641</v>
      </c>
      <c r="C1354" s="3">
        <v>10.308076602830974</v>
      </c>
    </row>
    <row r="1355" spans="1:3">
      <c r="A1355" s="22">
        <v>2007</v>
      </c>
      <c r="B1355" s="2" t="s">
        <v>642</v>
      </c>
      <c r="C1355" s="3">
        <v>10.394331983805667</v>
      </c>
    </row>
    <row r="1356" spans="1:3">
      <c r="A1356" s="22">
        <v>2007</v>
      </c>
      <c r="B1356" s="2" t="s">
        <v>643</v>
      </c>
      <c r="C1356" s="3">
        <v>8.8315636060795342</v>
      </c>
    </row>
    <row r="1357" spans="1:3">
      <c r="A1357" s="22">
        <v>2007</v>
      </c>
      <c r="B1357" s="2" t="s">
        <v>644</v>
      </c>
      <c r="C1357" s="3">
        <v>7.5080315818132313</v>
      </c>
    </row>
    <row r="1358" spans="1:3">
      <c r="A1358" s="22">
        <v>2007</v>
      </c>
      <c r="B1358" s="2" t="s">
        <v>645</v>
      </c>
      <c r="C1358" s="3">
        <v>7.6686151079136691</v>
      </c>
    </row>
    <row r="1359" spans="1:3">
      <c r="A1359" s="22">
        <v>2007</v>
      </c>
      <c r="B1359" s="2" t="s">
        <v>647</v>
      </c>
      <c r="C1359" s="3">
        <v>14.980006327111674</v>
      </c>
    </row>
    <row r="1360" spans="1:3">
      <c r="A1360" s="22">
        <v>2007</v>
      </c>
      <c r="B1360" s="2" t="s">
        <v>648</v>
      </c>
      <c r="C1360" s="3">
        <v>12.75</v>
      </c>
    </row>
    <row r="1361" spans="1:3">
      <c r="A1361" s="22">
        <v>2007</v>
      </c>
      <c r="B1361" s="2" t="s">
        <v>649</v>
      </c>
      <c r="C1361" s="3">
        <v>15.836649471874232</v>
      </c>
    </row>
    <row r="1362" spans="1:3">
      <c r="A1362" s="22">
        <v>2007</v>
      </c>
      <c r="B1362" s="2" t="s">
        <v>650</v>
      </c>
      <c r="C1362" s="3">
        <v>7.5938566552901028</v>
      </c>
    </row>
    <row r="1363" spans="1:3">
      <c r="A1363" s="22">
        <v>2007</v>
      </c>
      <c r="B1363" s="2" t="s">
        <v>651</v>
      </c>
      <c r="C1363" s="3">
        <v>6.6446318668794166</v>
      </c>
    </row>
    <row r="1364" spans="1:3">
      <c r="A1364" s="22">
        <v>2007</v>
      </c>
      <c r="B1364" s="2" t="s">
        <v>652</v>
      </c>
      <c r="C1364" s="3">
        <v>7.8726337248810792</v>
      </c>
    </row>
    <row r="1365" spans="1:3">
      <c r="A1365" s="22">
        <v>2007</v>
      </c>
      <c r="B1365" s="2" t="s">
        <v>653</v>
      </c>
      <c r="C1365" s="3">
        <v>5.4874999999999998</v>
      </c>
    </row>
    <row r="1366" spans="1:3">
      <c r="A1366" s="22">
        <v>2007</v>
      </c>
      <c r="B1366" s="2" t="s">
        <v>654</v>
      </c>
      <c r="C1366" s="3">
        <v>5.4504163512490535</v>
      </c>
    </row>
    <row r="1367" spans="1:3">
      <c r="A1367" s="22">
        <v>2007</v>
      </c>
      <c r="B1367" s="2" t="s">
        <v>655</v>
      </c>
      <c r="C1367" s="3">
        <v>7.7978723404255321</v>
      </c>
    </row>
    <row r="1368" spans="1:3">
      <c r="A1368" s="22">
        <v>2007</v>
      </c>
      <c r="B1368" s="2" t="s">
        <v>656</v>
      </c>
      <c r="C1368" s="3">
        <v>8.3185595567867043</v>
      </c>
    </row>
    <row r="1369" spans="1:3">
      <c r="A1369" s="22">
        <v>2007</v>
      </c>
      <c r="B1369" s="2" t="s">
        <v>658</v>
      </c>
      <c r="C1369" s="3">
        <v>6.5286806883365198</v>
      </c>
    </row>
    <row r="1370" spans="1:3">
      <c r="A1370" s="22">
        <v>2007</v>
      </c>
      <c r="B1370" s="2" t="s">
        <v>659</v>
      </c>
      <c r="C1370" s="3">
        <v>7.5526315789473681</v>
      </c>
    </row>
    <row r="1371" spans="1:3">
      <c r="A1371" s="22">
        <v>2007</v>
      </c>
      <c r="B1371" s="2" t="s">
        <v>660</v>
      </c>
      <c r="C1371" s="3">
        <v>9.7480806142034542</v>
      </c>
    </row>
    <row r="1372" spans="1:3">
      <c r="A1372" s="22">
        <v>2007</v>
      </c>
      <c r="B1372" s="2" t="s">
        <v>661</v>
      </c>
      <c r="C1372" s="3">
        <v>5.1302521008403366</v>
      </c>
    </row>
    <row r="1373" spans="1:3">
      <c r="A1373" s="22">
        <v>2007</v>
      </c>
      <c r="B1373" s="2" t="s">
        <v>662</v>
      </c>
      <c r="C1373" s="3">
        <v>5.1628588166373754</v>
      </c>
    </row>
    <row r="1374" spans="1:3">
      <c r="A1374" s="22">
        <v>2007</v>
      </c>
      <c r="B1374" s="2" t="s">
        <v>663</v>
      </c>
      <c r="C1374" s="3">
        <v>4.6313043478260871</v>
      </c>
    </row>
    <row r="1375" spans="1:3">
      <c r="A1375" s="22">
        <v>2007</v>
      </c>
      <c r="B1375" s="2" t="s">
        <v>664</v>
      </c>
      <c r="C1375" s="3">
        <v>5.4047823421213979</v>
      </c>
    </row>
    <row r="1376" spans="1:3">
      <c r="A1376" s="22">
        <v>2007</v>
      </c>
      <c r="B1376" s="2" t="s">
        <v>665</v>
      </c>
      <c r="C1376" s="3">
        <v>4.7031551835157757</v>
      </c>
    </row>
    <row r="1377" spans="1:3">
      <c r="A1377" s="22">
        <v>2007</v>
      </c>
      <c r="B1377" s="2" t="s">
        <v>666</v>
      </c>
      <c r="C1377" s="3">
        <v>7.4808869766672181</v>
      </c>
    </row>
    <row r="1378" spans="1:3">
      <c r="A1378" s="22">
        <v>2007</v>
      </c>
      <c r="B1378" s="2" t="s">
        <v>667</v>
      </c>
      <c r="C1378" s="3">
        <v>6.1335088379089884</v>
      </c>
    </row>
    <row r="1379" spans="1:3">
      <c r="A1379" s="22">
        <v>2007</v>
      </c>
      <c r="B1379" s="2" t="s">
        <v>668</v>
      </c>
      <c r="C1379" s="3">
        <v>3.88036593947924</v>
      </c>
    </row>
    <row r="1380" spans="1:3">
      <c r="A1380" s="22">
        <v>2007</v>
      </c>
      <c r="B1380" s="2" t="s">
        <v>669</v>
      </c>
      <c r="C1380" s="3">
        <v>5.2481203007518795</v>
      </c>
    </row>
    <row r="1381" spans="1:3">
      <c r="A1381" s="22">
        <v>2007</v>
      </c>
      <c r="B1381" s="2" t="s">
        <v>670</v>
      </c>
      <c r="C1381" s="3">
        <v>3.715966386554622</v>
      </c>
    </row>
    <row r="1382" spans="1:3">
      <c r="A1382" s="22">
        <v>2007</v>
      </c>
      <c r="B1382" s="2" t="s">
        <v>672</v>
      </c>
      <c r="C1382" s="3">
        <v>3.633245382585752</v>
      </c>
    </row>
    <row r="1383" spans="1:3">
      <c r="A1383" s="22">
        <v>2007</v>
      </c>
      <c r="B1383" s="2" t="s">
        <v>673</v>
      </c>
      <c r="C1383" s="3">
        <v>4.4402417962003451</v>
      </c>
    </row>
    <row r="1384" spans="1:3">
      <c r="A1384" s="22">
        <v>2007</v>
      </c>
      <c r="B1384" s="2" t="s">
        <v>675</v>
      </c>
      <c r="C1384" s="3">
        <v>4.6118881118881117</v>
      </c>
    </row>
    <row r="1385" spans="1:3">
      <c r="A1385" s="22">
        <v>2007</v>
      </c>
      <c r="B1385" s="2" t="s">
        <v>676</v>
      </c>
      <c r="C1385" s="3">
        <v>4.7468538780387615</v>
      </c>
    </row>
    <row r="1386" spans="1:3">
      <c r="A1386" s="22">
        <v>2007</v>
      </c>
      <c r="B1386" s="2" t="s">
        <v>677</v>
      </c>
      <c r="C1386" s="3">
        <v>4.8951896067415728</v>
      </c>
    </row>
    <row r="1387" spans="1:3">
      <c r="A1387" s="22">
        <v>2007</v>
      </c>
      <c r="B1387" s="2" t="s">
        <v>678</v>
      </c>
      <c r="C1387" s="3">
        <v>4.1034941361383144</v>
      </c>
    </row>
    <row r="1388" spans="1:3">
      <c r="A1388" s="22">
        <v>2007</v>
      </c>
      <c r="B1388" s="2" t="s">
        <v>679</v>
      </c>
      <c r="C1388" s="3">
        <v>4.7060983660670077</v>
      </c>
    </row>
    <row r="1389" spans="1:3">
      <c r="A1389" s="22">
        <v>2007</v>
      </c>
      <c r="B1389" s="2" t="s">
        <v>681</v>
      </c>
      <c r="C1389" s="3">
        <v>5.0856293805250807</v>
      </c>
    </row>
    <row r="1390" spans="1:3">
      <c r="A1390" s="22">
        <v>2007</v>
      </c>
      <c r="B1390" s="2" t="s">
        <v>682</v>
      </c>
      <c r="C1390" s="3">
        <v>3.2493827160493827</v>
      </c>
    </row>
    <row r="1391" spans="1:3">
      <c r="A1391" s="22">
        <v>2007</v>
      </c>
      <c r="B1391" s="2" t="s">
        <v>683</v>
      </c>
      <c r="C1391" s="3">
        <v>3.427657873701039</v>
      </c>
    </row>
    <row r="1392" spans="1:3">
      <c r="A1392" s="22">
        <v>2007</v>
      </c>
      <c r="B1392" s="2" t="s">
        <v>684</v>
      </c>
      <c r="C1392" s="3">
        <v>4.5605405405405408</v>
      </c>
    </row>
    <row r="1393" spans="1:3">
      <c r="A1393" s="22">
        <v>2007</v>
      </c>
      <c r="B1393" s="2" t="s">
        <v>685</v>
      </c>
      <c r="C1393" s="3">
        <v>3.9864367816091955</v>
      </c>
    </row>
    <row r="1394" spans="1:3">
      <c r="A1394" s="22">
        <v>2007</v>
      </c>
      <c r="B1394" s="2" t="s">
        <v>686</v>
      </c>
      <c r="C1394" s="3">
        <v>4.3673827782005503</v>
      </c>
    </row>
    <row r="1395" spans="1:3">
      <c r="A1395" s="22">
        <v>2007</v>
      </c>
      <c r="B1395" s="2" t="s">
        <v>687</v>
      </c>
      <c r="C1395" s="3">
        <v>4.9414001341981661</v>
      </c>
    </row>
    <row r="1396" spans="1:3">
      <c r="A1396" s="22">
        <v>2007</v>
      </c>
      <c r="B1396" s="2" t="s">
        <v>688</v>
      </c>
      <c r="C1396" s="3">
        <v>4.7413456850316917</v>
      </c>
    </row>
    <row r="1397" spans="1:3">
      <c r="A1397" s="22">
        <v>2007</v>
      </c>
      <c r="B1397" s="2" t="s">
        <v>689</v>
      </c>
      <c r="C1397" s="3">
        <v>3.8779116465863455</v>
      </c>
    </row>
    <row r="1398" spans="1:3">
      <c r="A1398" s="22">
        <v>2007</v>
      </c>
      <c r="B1398" s="2" t="s">
        <v>690</v>
      </c>
      <c r="C1398" s="3">
        <v>8.5091513390118561</v>
      </c>
    </row>
    <row r="1399" spans="1:3">
      <c r="A1399" s="22">
        <v>2007</v>
      </c>
      <c r="B1399" s="2" t="s">
        <v>691</v>
      </c>
      <c r="C1399" s="3">
        <v>4.6167238264785189</v>
      </c>
    </row>
    <row r="1400" spans="1:3">
      <c r="A1400" s="22">
        <v>2007</v>
      </c>
      <c r="B1400" s="2" t="s">
        <v>692</v>
      </c>
      <c r="C1400" s="3">
        <v>3.9436932765326911</v>
      </c>
    </row>
    <row r="1401" spans="1:3">
      <c r="A1401" s="22">
        <v>2007</v>
      </c>
      <c r="B1401" s="2" t="s">
        <v>693</v>
      </c>
      <c r="C1401" s="3">
        <v>4.5902161803900556</v>
      </c>
    </row>
    <row r="1402" spans="1:3">
      <c r="A1402" s="22">
        <v>2007</v>
      </c>
      <c r="B1402" s="2" t="s">
        <v>694</v>
      </c>
      <c r="C1402" s="3">
        <v>4.9301310043668121</v>
      </c>
    </row>
    <row r="1403" spans="1:3">
      <c r="A1403" s="22">
        <v>2007</v>
      </c>
      <c r="B1403" s="2" t="s">
        <v>695</v>
      </c>
      <c r="C1403" s="3">
        <v>4.695348837209302</v>
      </c>
    </row>
    <row r="1404" spans="1:3">
      <c r="A1404" s="22">
        <v>2007</v>
      </c>
      <c r="B1404" s="2" t="s">
        <v>696</v>
      </c>
      <c r="C1404" s="3">
        <v>5.1816608996539788</v>
      </c>
    </row>
    <row r="1405" spans="1:3">
      <c r="A1405" s="22">
        <v>2007</v>
      </c>
      <c r="B1405" s="2" t="s">
        <v>697</v>
      </c>
      <c r="C1405" s="3">
        <v>5.3026315789473681</v>
      </c>
    </row>
    <row r="1406" spans="1:3">
      <c r="A1406" s="22">
        <v>2007</v>
      </c>
      <c r="B1406" s="2" t="s">
        <v>698</v>
      </c>
      <c r="C1406" s="3">
        <v>3.095288400591591</v>
      </c>
    </row>
    <row r="1407" spans="1:3">
      <c r="A1407" s="22">
        <v>2007</v>
      </c>
      <c r="B1407" s="2" t="s">
        <v>699</v>
      </c>
      <c r="C1407" s="3">
        <v>3.5769507113090961</v>
      </c>
    </row>
    <row r="1408" spans="1:3">
      <c r="A1408" s="22">
        <v>2007</v>
      </c>
      <c r="B1408" s="2" t="s">
        <v>701</v>
      </c>
      <c r="C1408" s="3">
        <v>3.9878085490668274</v>
      </c>
    </row>
    <row r="1409" spans="1:3">
      <c r="A1409" s="22">
        <v>2007</v>
      </c>
      <c r="B1409" s="2" t="s">
        <v>702</v>
      </c>
      <c r="C1409" s="3">
        <v>5.1834992887624463</v>
      </c>
    </row>
    <row r="1410" spans="1:3">
      <c r="A1410" s="22">
        <v>2007</v>
      </c>
      <c r="B1410" s="2" t="s">
        <v>703</v>
      </c>
      <c r="C1410" s="3">
        <v>4.3242224316682378</v>
      </c>
    </row>
    <row r="1411" spans="1:3">
      <c r="A1411" s="22">
        <v>2007</v>
      </c>
      <c r="B1411" s="2" t="s">
        <v>704</v>
      </c>
      <c r="C1411" s="3">
        <v>3.7149465163342006</v>
      </c>
    </row>
    <row r="1412" spans="1:3">
      <c r="A1412" s="22">
        <v>2007</v>
      </c>
      <c r="B1412" s="2" t="s">
        <v>705</v>
      </c>
      <c r="C1412" s="3">
        <v>4.9349327517266453</v>
      </c>
    </row>
    <row r="1413" spans="1:3">
      <c r="A1413" s="22">
        <v>2007</v>
      </c>
      <c r="B1413" s="2" t="s">
        <v>706</v>
      </c>
      <c r="C1413" s="3">
        <v>5.603990024937656</v>
      </c>
    </row>
    <row r="1414" spans="1:3">
      <c r="A1414" s="22">
        <v>2007</v>
      </c>
      <c r="B1414" s="2" t="s">
        <v>707</v>
      </c>
      <c r="C1414" s="3">
        <v>4.1010016109826992</v>
      </c>
    </row>
    <row r="1415" spans="1:3">
      <c r="A1415" s="22">
        <v>2007</v>
      </c>
      <c r="B1415" s="2" t="s">
        <v>708</v>
      </c>
      <c r="C1415" s="3">
        <v>4.8585987261146499</v>
      </c>
    </row>
    <row r="1416" spans="1:3">
      <c r="A1416" s="22">
        <v>2007</v>
      </c>
      <c r="B1416" s="2" t="s">
        <v>709</v>
      </c>
      <c r="C1416" s="3">
        <v>4.138961038961039</v>
      </c>
    </row>
    <row r="1417" spans="1:3">
      <c r="A1417" s="22">
        <v>2007</v>
      </c>
      <c r="B1417" s="2" t="s">
        <v>710</v>
      </c>
      <c r="C1417" s="3">
        <v>4.9175946547884184</v>
      </c>
    </row>
    <row r="1418" spans="1:3">
      <c r="A1418" s="22">
        <v>2007</v>
      </c>
      <c r="B1418" s="2" t="s">
        <v>712</v>
      </c>
      <c r="C1418" s="3">
        <v>4.29490022172949</v>
      </c>
    </row>
    <row r="1419" spans="1:3">
      <c r="A1419" s="22">
        <v>2007</v>
      </c>
      <c r="B1419" s="2" t="s">
        <v>713</v>
      </c>
      <c r="C1419" s="3">
        <v>5.1620571498500887</v>
      </c>
    </row>
    <row r="1420" spans="1:3">
      <c r="A1420" s="22">
        <v>2007</v>
      </c>
      <c r="B1420" s="2" t="s">
        <v>714</v>
      </c>
      <c r="C1420" s="3">
        <v>4.3692447266953955</v>
      </c>
    </row>
    <row r="1421" spans="1:3">
      <c r="A1421" s="22">
        <v>2007</v>
      </c>
      <c r="B1421" s="2" t="s">
        <v>715</v>
      </c>
      <c r="C1421" s="3">
        <v>5.3557833089311861</v>
      </c>
    </row>
    <row r="1422" spans="1:3">
      <c r="A1422" s="22">
        <v>2007</v>
      </c>
      <c r="B1422" s="2" t="s">
        <v>716</v>
      </c>
      <c r="C1422" s="3">
        <v>2.7322390356501667</v>
      </c>
    </row>
    <row r="1423" spans="1:3">
      <c r="A1423" s="22">
        <v>2007</v>
      </c>
      <c r="B1423" s="2" t="s">
        <v>717</v>
      </c>
      <c r="C1423" s="3">
        <v>4.0669975186104219</v>
      </c>
    </row>
    <row r="1424" spans="1:3">
      <c r="A1424" s="22">
        <v>2007</v>
      </c>
      <c r="B1424" s="2" t="s">
        <v>718</v>
      </c>
      <c r="C1424" s="3">
        <v>4.3571428571428568</v>
      </c>
    </row>
    <row r="1425" spans="1:3">
      <c r="A1425" s="22">
        <v>2007</v>
      </c>
      <c r="B1425" s="2" t="s">
        <v>719</v>
      </c>
      <c r="C1425" s="3">
        <v>2.5943396226415096</v>
      </c>
    </row>
    <row r="1426" spans="1:3">
      <c r="A1426" s="22">
        <v>2007</v>
      </c>
      <c r="B1426" s="2" t="s">
        <v>720</v>
      </c>
      <c r="C1426" s="3">
        <v>4.1560531840447865</v>
      </c>
    </row>
    <row r="1427" spans="1:3">
      <c r="A1427" s="22">
        <v>2007</v>
      </c>
      <c r="B1427" s="2" t="s">
        <v>721</v>
      </c>
      <c r="C1427" s="3">
        <v>2.9981447124304266</v>
      </c>
    </row>
    <row r="1428" spans="1:3">
      <c r="A1428" s="22">
        <v>2007</v>
      </c>
      <c r="B1428" s="2" t="s">
        <v>722</v>
      </c>
      <c r="C1428" s="3">
        <v>4.3037037037037038</v>
      </c>
    </row>
    <row r="1429" spans="1:3">
      <c r="A1429" s="22">
        <v>2007</v>
      </c>
      <c r="B1429" s="2" t="s">
        <v>723</v>
      </c>
      <c r="C1429" s="3">
        <v>3.943137254901961</v>
      </c>
    </row>
    <row r="1430" spans="1:3">
      <c r="A1430" s="22">
        <v>2007</v>
      </c>
      <c r="B1430" s="2" t="s">
        <v>724</v>
      </c>
      <c r="C1430" s="3">
        <v>5.1174698795180724</v>
      </c>
    </row>
    <row r="1431" spans="1:3">
      <c r="A1431" s="22">
        <v>2007</v>
      </c>
      <c r="B1431" s="2" t="s">
        <v>725</v>
      </c>
      <c r="C1431" s="3">
        <v>3.091549295774648</v>
      </c>
    </row>
    <row r="1432" spans="1:3">
      <c r="A1432" s="22">
        <v>2007</v>
      </c>
      <c r="B1432" s="2" t="s">
        <v>726</v>
      </c>
      <c r="C1432" s="3">
        <v>4.9317531753175317</v>
      </c>
    </row>
    <row r="1433" spans="1:3">
      <c r="A1433" s="22">
        <v>2007</v>
      </c>
      <c r="B1433" s="2" t="s">
        <v>727</v>
      </c>
      <c r="C1433" s="3">
        <v>3.8538812785388128</v>
      </c>
    </row>
    <row r="1434" spans="1:3">
      <c r="A1434" s="22">
        <v>2007</v>
      </c>
      <c r="B1434" s="2" t="s">
        <v>731</v>
      </c>
      <c r="C1434" s="3">
        <v>5.4958568006732698</v>
      </c>
    </row>
    <row r="1435" spans="1:3">
      <c r="A1435" s="22">
        <v>2007</v>
      </c>
      <c r="B1435" s="2" t="s">
        <v>732</v>
      </c>
      <c r="C1435" s="3">
        <v>4.4532520325203251</v>
      </c>
    </row>
    <row r="1436" spans="1:3">
      <c r="A1436" s="22">
        <v>2007</v>
      </c>
      <c r="B1436" s="2" t="s">
        <v>733</v>
      </c>
      <c r="C1436" s="3">
        <v>5.1539358600583087</v>
      </c>
    </row>
    <row r="1437" spans="1:3">
      <c r="A1437" s="22">
        <v>2007</v>
      </c>
      <c r="B1437" s="2" t="s">
        <v>734</v>
      </c>
      <c r="C1437" s="3">
        <v>3.5027448202585445</v>
      </c>
    </row>
    <row r="1438" spans="1:3">
      <c r="A1438" s="22">
        <v>2007</v>
      </c>
      <c r="B1438" s="2" t="s">
        <v>736</v>
      </c>
      <c r="C1438" s="3">
        <v>4.0646067415730336</v>
      </c>
    </row>
    <row r="1439" spans="1:3">
      <c r="A1439" s="22">
        <v>2007</v>
      </c>
      <c r="B1439" s="2" t="s">
        <v>737</v>
      </c>
      <c r="C1439" s="3">
        <v>4.5422297297297298</v>
      </c>
    </row>
    <row r="1440" spans="1:3">
      <c r="A1440" s="22">
        <v>2007</v>
      </c>
      <c r="B1440" s="2" t="s">
        <v>738</v>
      </c>
      <c r="C1440" s="3">
        <v>4.3543307086614176</v>
      </c>
    </row>
    <row r="1441" spans="1:3">
      <c r="A1441" s="22">
        <v>2007</v>
      </c>
      <c r="B1441" s="2" t="s">
        <v>741</v>
      </c>
      <c r="C1441" s="3">
        <v>9.7728201273860797</v>
      </c>
    </row>
    <row r="1442" spans="1:3">
      <c r="A1442" s="22">
        <v>2007</v>
      </c>
      <c r="B1442" s="2" t="s">
        <v>742</v>
      </c>
      <c r="C1442" s="3">
        <v>5.7264268206266049</v>
      </c>
    </row>
    <row r="1443" spans="1:3">
      <c r="A1443" s="22">
        <v>2007</v>
      </c>
      <c r="B1443" s="2" t="s">
        <v>743</v>
      </c>
      <c r="C1443" s="3">
        <v>4.9340151302885964</v>
      </c>
    </row>
    <row r="1444" spans="1:3">
      <c r="A1444" s="22">
        <v>2007</v>
      </c>
      <c r="B1444" s="2" t="s">
        <v>744</v>
      </c>
      <c r="C1444" s="3">
        <v>3.0023474178403755</v>
      </c>
    </row>
    <row r="1445" spans="1:3">
      <c r="A1445" s="22">
        <v>2007</v>
      </c>
      <c r="B1445" s="2" t="s">
        <v>746</v>
      </c>
      <c r="C1445" s="3">
        <v>6.193548387096774</v>
      </c>
    </row>
    <row r="1446" spans="1:3">
      <c r="A1446" s="22">
        <v>2007</v>
      </c>
      <c r="B1446" s="2" t="s">
        <v>747</v>
      </c>
      <c r="C1446" s="3">
        <v>5.2724651609802979</v>
      </c>
    </row>
    <row r="1447" spans="1:3">
      <c r="A1447" s="22">
        <v>2007</v>
      </c>
      <c r="B1447" s="2" t="s">
        <v>748</v>
      </c>
      <c r="C1447" s="3">
        <v>3.4661354581673307</v>
      </c>
    </row>
    <row r="1448" spans="1:3">
      <c r="A1448" s="22">
        <v>2007</v>
      </c>
      <c r="B1448" s="2" t="s">
        <v>749</v>
      </c>
      <c r="C1448" s="3">
        <v>3.8445339681377035</v>
      </c>
    </row>
    <row r="1449" spans="1:3">
      <c r="A1449" s="22">
        <v>2007</v>
      </c>
      <c r="B1449" s="2" t="s">
        <v>750</v>
      </c>
      <c r="C1449" s="3">
        <v>4.0181190681622088</v>
      </c>
    </row>
    <row r="1450" spans="1:3">
      <c r="A1450" s="22">
        <v>2007</v>
      </c>
      <c r="B1450" s="2" t="s">
        <v>751</v>
      </c>
      <c r="C1450" s="3">
        <v>3.8565434420892717</v>
      </c>
    </row>
    <row r="1451" spans="1:3">
      <c r="A1451" s="22">
        <v>2007</v>
      </c>
      <c r="B1451" s="2" t="s">
        <v>752</v>
      </c>
      <c r="C1451" s="3">
        <v>4.4780872919750596</v>
      </c>
    </row>
    <row r="1452" spans="1:3">
      <c r="A1452" s="22">
        <v>2007</v>
      </c>
      <c r="B1452" s="2" t="s">
        <v>753</v>
      </c>
      <c r="C1452" s="3">
        <v>3.8686197523406824</v>
      </c>
    </row>
    <row r="1453" spans="1:3">
      <c r="A1453" s="22">
        <v>2007</v>
      </c>
      <c r="B1453" s="2" t="s">
        <v>754</v>
      </c>
      <c r="C1453" s="3">
        <v>4.8621217924166986</v>
      </c>
    </row>
    <row r="1454" spans="1:3">
      <c r="A1454" s="22">
        <v>2007</v>
      </c>
      <c r="B1454" s="2" t="s">
        <v>756</v>
      </c>
      <c r="C1454" s="3">
        <v>5.3543091655266757</v>
      </c>
    </row>
    <row r="1455" spans="1:3">
      <c r="A1455" s="22">
        <v>2007</v>
      </c>
      <c r="B1455" s="2" t="s">
        <v>757</v>
      </c>
      <c r="C1455" s="3">
        <v>6.1674661702584661</v>
      </c>
    </row>
    <row r="1456" spans="1:3">
      <c r="A1456" s="22">
        <v>2007</v>
      </c>
      <c r="B1456" s="2" t="s">
        <v>759</v>
      </c>
      <c r="C1456" s="3">
        <v>5.578531073446328</v>
      </c>
    </row>
    <row r="1457" spans="1:3">
      <c r="A1457" s="22">
        <v>2007</v>
      </c>
      <c r="B1457" s="2" t="s">
        <v>761</v>
      </c>
      <c r="C1457" s="3">
        <v>5.6549865229110514</v>
      </c>
    </row>
    <row r="1458" spans="1:3">
      <c r="A1458" s="22">
        <v>2007</v>
      </c>
      <c r="B1458" s="2" t="s">
        <v>762</v>
      </c>
      <c r="C1458" s="3">
        <v>4.7039412530210072</v>
      </c>
    </row>
    <row r="1459" spans="1:3">
      <c r="A1459" s="22">
        <v>2007</v>
      </c>
      <c r="B1459" s="2" t="s">
        <v>764</v>
      </c>
      <c r="C1459" s="3">
        <v>5.3833333333333337</v>
      </c>
    </row>
    <row r="1460" spans="1:3">
      <c r="A1460" s="22">
        <v>2007</v>
      </c>
      <c r="B1460" s="2" t="s">
        <v>766</v>
      </c>
      <c r="C1460" s="3">
        <v>6.6071428571428568</v>
      </c>
    </row>
    <row r="1461" spans="1:3">
      <c r="A1461" s="22">
        <v>2007</v>
      </c>
      <c r="B1461" s="2" t="s">
        <v>767</v>
      </c>
      <c r="C1461" s="3">
        <v>4.6593997734994339</v>
      </c>
    </row>
    <row r="1462" spans="1:3">
      <c r="A1462" s="22">
        <v>2007</v>
      </c>
      <c r="B1462" s="2" t="s">
        <v>768</v>
      </c>
      <c r="C1462" s="3">
        <v>4.75</v>
      </c>
    </row>
    <row r="1463" spans="1:3">
      <c r="A1463" s="22">
        <v>2007</v>
      </c>
      <c r="B1463" s="2" t="s">
        <v>769</v>
      </c>
      <c r="C1463" s="3">
        <v>4.6223618090452261</v>
      </c>
    </row>
    <row r="1464" spans="1:3">
      <c r="A1464" s="22">
        <v>2007</v>
      </c>
      <c r="B1464" s="2" t="s">
        <v>771</v>
      </c>
      <c r="C1464" s="3">
        <v>5.1823979591836737</v>
      </c>
    </row>
    <row r="1465" spans="1:3">
      <c r="A1465" s="22">
        <v>2007</v>
      </c>
      <c r="B1465" s="2" t="s">
        <v>774</v>
      </c>
      <c r="C1465" s="3">
        <v>4.5032679738562091</v>
      </c>
    </row>
    <row r="1466" spans="1:3">
      <c r="A1466" s="22">
        <v>2007</v>
      </c>
      <c r="B1466" s="2" t="s">
        <v>775</v>
      </c>
      <c r="C1466" s="3">
        <v>5.105913503971756</v>
      </c>
    </row>
    <row r="1467" spans="1:3">
      <c r="A1467" s="22">
        <v>2007</v>
      </c>
      <c r="B1467" s="2" t="s">
        <v>777</v>
      </c>
      <c r="C1467" s="3">
        <v>5.3955529549444119</v>
      </c>
    </row>
    <row r="1468" spans="1:3">
      <c r="A1468" s="22">
        <v>2007</v>
      </c>
      <c r="B1468" s="2" t="s">
        <v>781</v>
      </c>
      <c r="C1468" s="3">
        <v>5.4241316270566724</v>
      </c>
    </row>
    <row r="1469" spans="1:3">
      <c r="A1469" s="22">
        <v>2007</v>
      </c>
      <c r="B1469" s="2" t="s">
        <v>782</v>
      </c>
      <c r="C1469" s="3">
        <v>4.9419729206963252</v>
      </c>
    </row>
    <row r="1470" spans="1:3">
      <c r="A1470" s="22">
        <v>2007</v>
      </c>
      <c r="B1470" s="2" t="s">
        <v>783</v>
      </c>
      <c r="C1470" s="3">
        <v>6.6567901234567906</v>
      </c>
    </row>
    <row r="1471" spans="1:3">
      <c r="A1471" s="22">
        <v>2007</v>
      </c>
      <c r="B1471" s="2" t="s">
        <v>784</v>
      </c>
      <c r="C1471" s="3">
        <v>5.0287996127783154</v>
      </c>
    </row>
    <row r="1472" spans="1:3">
      <c r="A1472" s="22">
        <v>2007</v>
      </c>
      <c r="B1472" s="2" t="s">
        <v>785</v>
      </c>
      <c r="C1472" s="3">
        <v>4.8780487804878048</v>
      </c>
    </row>
    <row r="1473" spans="1:3">
      <c r="A1473" s="22">
        <v>2007</v>
      </c>
      <c r="B1473" s="2" t="s">
        <v>786</v>
      </c>
      <c r="C1473" s="3">
        <v>4.3158289572393098</v>
      </c>
    </row>
    <row r="1474" spans="1:3">
      <c r="A1474" s="22">
        <v>2007</v>
      </c>
      <c r="B1474" s="2" t="s">
        <v>787</v>
      </c>
      <c r="C1474" s="3">
        <v>4.9865005192107992</v>
      </c>
    </row>
    <row r="1475" spans="1:3">
      <c r="A1475" s="22">
        <v>2007</v>
      </c>
      <c r="B1475" s="2" t="s">
        <v>790</v>
      </c>
      <c r="C1475" s="3">
        <v>5.4331793745740891</v>
      </c>
    </row>
    <row r="1476" spans="1:3">
      <c r="A1476" s="22">
        <v>2007</v>
      </c>
      <c r="B1476" s="2" t="s">
        <v>791</v>
      </c>
      <c r="C1476" s="3">
        <v>4.8173445894090561</v>
      </c>
    </row>
    <row r="1477" spans="1:3">
      <c r="A1477" s="22">
        <v>2007</v>
      </c>
      <c r="B1477" s="2" t="s">
        <v>792</v>
      </c>
      <c r="C1477" s="3">
        <v>3.7210922502857882</v>
      </c>
    </row>
    <row r="1478" spans="1:3">
      <c r="A1478" s="22">
        <v>2007</v>
      </c>
      <c r="B1478" s="2" t="s">
        <v>1110</v>
      </c>
      <c r="C1478" s="3">
        <v>4.5660377358490569</v>
      </c>
    </row>
    <row r="1479" spans="1:3">
      <c r="A1479" s="22">
        <v>2007</v>
      </c>
      <c r="B1479" s="2" t="s">
        <v>1050</v>
      </c>
      <c r="C1479" s="3">
        <v>4.9254327563249003</v>
      </c>
    </row>
    <row r="1480" spans="1:3">
      <c r="A1480" s="22">
        <v>2007</v>
      </c>
      <c r="B1480" s="2" t="s">
        <v>793</v>
      </c>
      <c r="C1480" s="3">
        <v>5.4908111904483201</v>
      </c>
    </row>
    <row r="1481" spans="1:3">
      <c r="A1481" s="22">
        <v>2007</v>
      </c>
      <c r="B1481" s="2" t="s">
        <v>794</v>
      </c>
      <c r="C1481" s="3">
        <v>5.043165467625899</v>
      </c>
    </row>
    <row r="1482" spans="1:3">
      <c r="A1482" s="22">
        <v>2007</v>
      </c>
      <c r="B1482" s="2" t="s">
        <v>795</v>
      </c>
      <c r="C1482" s="3">
        <v>6.7384510869565215</v>
      </c>
    </row>
    <row r="1483" spans="1:3">
      <c r="A1483" s="22">
        <v>2007</v>
      </c>
      <c r="B1483" s="2" t="s">
        <v>796</v>
      </c>
      <c r="C1483" s="3">
        <v>4.9500183083119733</v>
      </c>
    </row>
    <row r="1484" spans="1:3">
      <c r="A1484" s="22">
        <v>2007</v>
      </c>
      <c r="B1484" s="2" t="s">
        <v>797</v>
      </c>
      <c r="C1484" s="3">
        <v>5.2238235688430086</v>
      </c>
    </row>
    <row r="1485" spans="1:3">
      <c r="A1485" s="22">
        <v>2007</v>
      </c>
      <c r="B1485" s="2" t="s">
        <v>798</v>
      </c>
      <c r="C1485" s="3">
        <v>4.7440719542109564</v>
      </c>
    </row>
    <row r="1486" spans="1:3">
      <c r="A1486" s="22">
        <v>2007</v>
      </c>
      <c r="B1486" s="2" t="s">
        <v>799</v>
      </c>
      <c r="C1486" s="3">
        <v>6.253938248267171</v>
      </c>
    </row>
    <row r="1487" spans="1:3">
      <c r="A1487" s="22">
        <v>2007</v>
      </c>
      <c r="B1487" s="2" t="s">
        <v>800</v>
      </c>
      <c r="C1487" s="3">
        <v>5.8262139219015276</v>
      </c>
    </row>
    <row r="1488" spans="1:3">
      <c r="A1488" s="22">
        <v>2007</v>
      </c>
      <c r="B1488" s="2" t="s">
        <v>801</v>
      </c>
      <c r="C1488" s="3">
        <v>5.0992592592592594</v>
      </c>
    </row>
    <row r="1489" spans="1:3">
      <c r="A1489" s="22">
        <v>2007</v>
      </c>
      <c r="B1489" s="2" t="s">
        <v>802</v>
      </c>
      <c r="C1489" s="3">
        <v>5.3432055749128917</v>
      </c>
    </row>
    <row r="1490" spans="1:3">
      <c r="A1490" s="22">
        <v>2007</v>
      </c>
      <c r="B1490" s="2" t="s">
        <v>803</v>
      </c>
      <c r="C1490" s="3">
        <v>4.7467911318553089</v>
      </c>
    </row>
    <row r="1491" spans="1:3">
      <c r="A1491" s="22">
        <v>2007</v>
      </c>
      <c r="B1491" s="2" t="s">
        <v>804</v>
      </c>
      <c r="C1491" s="3">
        <v>5.3106463036741918</v>
      </c>
    </row>
    <row r="1492" spans="1:3">
      <c r="A1492" s="22">
        <v>2007</v>
      </c>
      <c r="B1492" s="2" t="s">
        <v>805</v>
      </c>
      <c r="C1492" s="3">
        <v>4.7274891774891774</v>
      </c>
    </row>
    <row r="1493" spans="1:3">
      <c r="A1493" s="22">
        <v>2007</v>
      </c>
      <c r="B1493" s="2" t="s">
        <v>806</v>
      </c>
      <c r="C1493" s="3">
        <v>6.3686269498805741</v>
      </c>
    </row>
    <row r="1494" spans="1:3">
      <c r="A1494" s="22">
        <v>2007</v>
      </c>
      <c r="B1494" s="2" t="s">
        <v>807</v>
      </c>
      <c r="C1494" s="3">
        <v>3.8107969151670953</v>
      </c>
    </row>
    <row r="1495" spans="1:3">
      <c r="A1495" s="22">
        <v>2007</v>
      </c>
      <c r="B1495" s="2" t="s">
        <v>808</v>
      </c>
      <c r="C1495" s="3">
        <v>7.3672472886050988</v>
      </c>
    </row>
    <row r="1496" spans="1:3">
      <c r="A1496" s="22">
        <v>2007</v>
      </c>
      <c r="B1496" s="2" t="s">
        <v>1159</v>
      </c>
      <c r="C1496" s="3">
        <v>5.4829931972789119</v>
      </c>
    </row>
    <row r="1497" spans="1:3">
      <c r="A1497" s="22">
        <v>2007</v>
      </c>
      <c r="B1497" s="2" t="s">
        <v>809</v>
      </c>
      <c r="C1497" s="3">
        <v>6.174239082487869</v>
      </c>
    </row>
    <row r="1498" spans="1:3">
      <c r="A1498" s="22">
        <v>2007</v>
      </c>
      <c r="B1498" s="2" t="s">
        <v>810</v>
      </c>
      <c r="C1498" s="3">
        <v>4.9224621286641748</v>
      </c>
    </row>
    <row r="1499" spans="1:3">
      <c r="A1499" s="22">
        <v>2007</v>
      </c>
      <c r="B1499" s="2" t="s">
        <v>1181</v>
      </c>
      <c r="C1499" s="3">
        <v>3.175925925925926</v>
      </c>
    </row>
    <row r="1500" spans="1:3">
      <c r="A1500" s="22">
        <v>2007</v>
      </c>
      <c r="B1500" s="2" t="s">
        <v>813</v>
      </c>
      <c r="C1500" s="3">
        <v>4.4006808762581411</v>
      </c>
    </row>
    <row r="1501" spans="1:3">
      <c r="A1501" s="22">
        <v>2007</v>
      </c>
      <c r="B1501" s="2" t="s">
        <v>814</v>
      </c>
      <c r="C1501" s="3">
        <v>3.5911458333333335</v>
      </c>
    </row>
    <row r="1502" spans="1:3">
      <c r="A1502" s="22">
        <v>2007</v>
      </c>
      <c r="B1502" s="2" t="s">
        <v>816</v>
      </c>
      <c r="C1502" s="3">
        <v>5.6151785714285714</v>
      </c>
    </row>
    <row r="1503" spans="1:3">
      <c r="A1503" s="22">
        <v>2007</v>
      </c>
      <c r="B1503" s="2" t="s">
        <v>817</v>
      </c>
      <c r="C1503" s="3">
        <v>5.1134781691626241</v>
      </c>
    </row>
    <row r="1504" spans="1:3">
      <c r="A1504" s="22">
        <v>2007</v>
      </c>
      <c r="B1504" s="2" t="s">
        <v>818</v>
      </c>
      <c r="C1504" s="3">
        <v>4.9035532994923861</v>
      </c>
    </row>
    <row r="1505" spans="1:3">
      <c r="A1505" s="22">
        <v>2007</v>
      </c>
      <c r="B1505" s="2" t="s">
        <v>819</v>
      </c>
      <c r="C1505" s="3">
        <v>4.1471245442784896</v>
      </c>
    </row>
    <row r="1506" spans="1:3">
      <c r="A1506" s="22">
        <v>2007</v>
      </c>
      <c r="B1506" s="2" t="s">
        <v>820</v>
      </c>
      <c r="C1506" s="3">
        <v>4.8152821591307395</v>
      </c>
    </row>
    <row r="1507" spans="1:3">
      <c r="A1507" s="22">
        <v>2007</v>
      </c>
      <c r="B1507" s="2" t="s">
        <v>821</v>
      </c>
      <c r="C1507" s="3">
        <v>5.4665772840452025</v>
      </c>
    </row>
    <row r="1508" spans="1:3">
      <c r="A1508" s="22">
        <v>2007</v>
      </c>
      <c r="B1508" s="2" t="s">
        <v>822</v>
      </c>
      <c r="C1508" s="3">
        <v>4.7288856304985334</v>
      </c>
    </row>
    <row r="1509" spans="1:3">
      <c r="A1509" s="22">
        <v>2007</v>
      </c>
      <c r="B1509" s="2" t="s">
        <v>823</v>
      </c>
      <c r="C1509" s="3">
        <v>8.9167678001655641</v>
      </c>
    </row>
    <row r="1510" spans="1:3">
      <c r="A1510" s="22">
        <v>2007</v>
      </c>
      <c r="B1510" s="2" t="s">
        <v>824</v>
      </c>
      <c r="C1510" s="3">
        <v>5.140489557601617</v>
      </c>
    </row>
    <row r="1511" spans="1:3">
      <c r="A1511" s="22">
        <v>2007</v>
      </c>
      <c r="B1511" s="2" t="s">
        <v>825</v>
      </c>
      <c r="C1511" s="3">
        <v>5.1557019766852505</v>
      </c>
    </row>
    <row r="1512" spans="1:3">
      <c r="A1512" s="22">
        <v>2007</v>
      </c>
      <c r="B1512" s="2" t="s">
        <v>826</v>
      </c>
      <c r="C1512" s="3">
        <v>4.8063777146522497</v>
      </c>
    </row>
    <row r="1513" spans="1:3">
      <c r="A1513" s="22">
        <v>2007</v>
      </c>
      <c r="B1513" s="2" t="s">
        <v>828</v>
      </c>
      <c r="C1513" s="3">
        <v>3.7270769230769232</v>
      </c>
    </row>
    <row r="1514" spans="1:3">
      <c r="A1514" s="22">
        <v>2007</v>
      </c>
      <c r="B1514" s="2" t="s">
        <v>829</v>
      </c>
      <c r="C1514" s="3">
        <v>4.6470588235294121</v>
      </c>
    </row>
    <row r="1515" spans="1:3">
      <c r="A1515" s="22">
        <v>2007</v>
      </c>
      <c r="B1515" s="2" t="s">
        <v>830</v>
      </c>
      <c r="C1515" s="3">
        <v>4.0252728317059159</v>
      </c>
    </row>
    <row r="1516" spans="1:3">
      <c r="A1516" s="22">
        <v>2007</v>
      </c>
      <c r="B1516" s="2" t="s">
        <v>831</v>
      </c>
      <c r="C1516" s="3">
        <v>4.975412100561746</v>
      </c>
    </row>
    <row r="1517" spans="1:3">
      <c r="A1517" s="22">
        <v>2007</v>
      </c>
      <c r="B1517" s="2" t="s">
        <v>832</v>
      </c>
      <c r="C1517" s="3">
        <v>4.0430210325047797</v>
      </c>
    </row>
    <row r="1518" spans="1:3">
      <c r="A1518" s="22">
        <v>2007</v>
      </c>
      <c r="B1518" s="2" t="s">
        <v>833</v>
      </c>
      <c r="C1518" s="3">
        <v>7.0834698795180726</v>
      </c>
    </row>
    <row r="1519" spans="1:3">
      <c r="A1519" s="22">
        <v>2007</v>
      </c>
      <c r="B1519" s="2" t="s">
        <v>834</v>
      </c>
      <c r="C1519" s="3">
        <v>4.6887351778656123</v>
      </c>
    </row>
    <row r="1520" spans="1:3">
      <c r="A1520" s="22">
        <v>2007</v>
      </c>
      <c r="B1520" s="2" t="s">
        <v>835</v>
      </c>
      <c r="C1520" s="3">
        <v>3.7022774947557688</v>
      </c>
    </row>
    <row r="1521" spans="1:3">
      <c r="A1521" s="22">
        <v>2007</v>
      </c>
      <c r="B1521" s="2" t="s">
        <v>836</v>
      </c>
      <c r="C1521" s="3">
        <v>3.4492361245407079</v>
      </c>
    </row>
    <row r="1522" spans="1:3">
      <c r="A1522" s="22">
        <v>2007</v>
      </c>
      <c r="B1522" s="2" t="s">
        <v>837</v>
      </c>
      <c r="C1522" s="3">
        <v>3.5770070999453849</v>
      </c>
    </row>
    <row r="1523" spans="1:3">
      <c r="A1523" s="22">
        <v>2007</v>
      </c>
      <c r="B1523" s="2" t="s">
        <v>838</v>
      </c>
      <c r="C1523" s="3">
        <v>4.3256003920927952</v>
      </c>
    </row>
    <row r="1524" spans="1:3">
      <c r="A1524" s="22">
        <v>2007</v>
      </c>
      <c r="B1524" s="2" t="s">
        <v>839</v>
      </c>
      <c r="C1524" s="3">
        <v>4.3601408069320335</v>
      </c>
    </row>
    <row r="1525" spans="1:3">
      <c r="A1525" s="22">
        <v>2007</v>
      </c>
      <c r="B1525" s="2" t="s">
        <v>840</v>
      </c>
      <c r="C1525" s="3">
        <v>5.3592350683455656</v>
      </c>
    </row>
    <row r="1526" spans="1:3">
      <c r="A1526" s="22">
        <v>2007</v>
      </c>
      <c r="B1526" s="2" t="s">
        <v>841</v>
      </c>
      <c r="C1526" s="3">
        <v>3.2986486486486486</v>
      </c>
    </row>
    <row r="1527" spans="1:3">
      <c r="A1527" s="22">
        <v>2007</v>
      </c>
      <c r="B1527" s="2" t="s">
        <v>843</v>
      </c>
      <c r="C1527" s="3">
        <v>3.2367941712204007</v>
      </c>
    </row>
    <row r="1528" spans="1:3">
      <c r="A1528" s="22">
        <v>2007</v>
      </c>
      <c r="B1528" s="2" t="s">
        <v>844</v>
      </c>
      <c r="C1528" s="3">
        <v>4.309653365578396</v>
      </c>
    </row>
    <row r="1529" spans="1:3">
      <c r="A1529" s="22">
        <v>2007</v>
      </c>
      <c r="B1529" s="2" t="s">
        <v>845</v>
      </c>
      <c r="C1529" s="3">
        <v>3.2984409799554566</v>
      </c>
    </row>
    <row r="1530" spans="1:3">
      <c r="A1530" s="22">
        <v>2007</v>
      </c>
      <c r="B1530" s="2" t="s">
        <v>846</v>
      </c>
      <c r="C1530" s="3">
        <v>3.4682997118155621</v>
      </c>
    </row>
    <row r="1531" spans="1:3">
      <c r="A1531" s="22">
        <v>2007</v>
      </c>
      <c r="B1531" s="2" t="s">
        <v>847</v>
      </c>
      <c r="C1531" s="3">
        <v>3.5948103792415171</v>
      </c>
    </row>
    <row r="1532" spans="1:3">
      <c r="A1532" s="22">
        <v>2007</v>
      </c>
      <c r="B1532" s="2" t="s">
        <v>848</v>
      </c>
      <c r="C1532" s="3">
        <v>3.8637225170583775</v>
      </c>
    </row>
    <row r="1533" spans="1:3">
      <c r="A1533" s="22">
        <v>2007</v>
      </c>
      <c r="B1533" s="2" t="s">
        <v>849</v>
      </c>
      <c r="C1533" s="3">
        <v>3.4526049204052098</v>
      </c>
    </row>
    <row r="1534" spans="1:3">
      <c r="A1534" s="22">
        <v>2007</v>
      </c>
      <c r="B1534" s="2" t="s">
        <v>850</v>
      </c>
      <c r="C1534" s="3">
        <v>3.2855133614627285</v>
      </c>
    </row>
    <row r="1535" spans="1:3">
      <c r="A1535" s="22">
        <v>2007</v>
      </c>
      <c r="B1535" s="2" t="s">
        <v>851</v>
      </c>
      <c r="C1535" s="3">
        <v>5.0072079536039764</v>
      </c>
    </row>
    <row r="1536" spans="1:3">
      <c r="A1536" s="22">
        <v>2007</v>
      </c>
      <c r="B1536" s="2" t="s">
        <v>852</v>
      </c>
      <c r="C1536" s="3">
        <v>3.0891364902506964</v>
      </c>
    </row>
    <row r="1537" spans="1:3">
      <c r="A1537" s="22">
        <v>2007</v>
      </c>
      <c r="B1537" s="2" t="s">
        <v>853</v>
      </c>
      <c r="C1537" s="3">
        <v>4.86884418729817</v>
      </c>
    </row>
    <row r="1538" spans="1:3">
      <c r="A1538" s="22">
        <v>2007</v>
      </c>
      <c r="B1538" s="2" t="s">
        <v>854</v>
      </c>
      <c r="C1538" s="3">
        <v>3.2229299363057327</v>
      </c>
    </row>
    <row r="1539" spans="1:3">
      <c r="A1539" s="22">
        <v>2007</v>
      </c>
      <c r="B1539" s="2" t="s">
        <v>855</v>
      </c>
      <c r="C1539" s="3">
        <v>3.4900784494693124</v>
      </c>
    </row>
    <row r="1540" spans="1:3">
      <c r="A1540" s="22">
        <v>2007</v>
      </c>
      <c r="B1540" s="2" t="s">
        <v>856</v>
      </c>
      <c r="C1540" s="3">
        <v>7.2020202020202024</v>
      </c>
    </row>
    <row r="1541" spans="1:3">
      <c r="A1541" s="22">
        <v>2007</v>
      </c>
      <c r="B1541" s="2" t="s">
        <v>857</v>
      </c>
      <c r="C1541" s="3">
        <v>4.9082568807339451</v>
      </c>
    </row>
    <row r="1542" spans="1:3">
      <c r="A1542" s="22">
        <v>2007</v>
      </c>
      <c r="B1542" s="2" t="s">
        <v>858</v>
      </c>
      <c r="C1542" s="3">
        <v>5.8250000000000002</v>
      </c>
    </row>
    <row r="1543" spans="1:3">
      <c r="A1543" s="22">
        <v>2007</v>
      </c>
      <c r="B1543" s="2" t="s">
        <v>859</v>
      </c>
      <c r="C1543" s="3">
        <v>4.4150326797385624</v>
      </c>
    </row>
    <row r="1544" spans="1:3">
      <c r="A1544" s="22">
        <v>2007</v>
      </c>
      <c r="B1544" s="2" t="s">
        <v>860</v>
      </c>
      <c r="C1544" s="3">
        <v>6.8492804048711058</v>
      </c>
    </row>
    <row r="1545" spans="1:3">
      <c r="A1545" s="22">
        <v>2007</v>
      </c>
      <c r="B1545" s="2" t="s">
        <v>861</v>
      </c>
      <c r="C1545" s="3">
        <v>4.3814180929095352</v>
      </c>
    </row>
    <row r="1546" spans="1:3">
      <c r="A1546" s="22">
        <v>2007</v>
      </c>
      <c r="B1546" s="2" t="s">
        <v>862</v>
      </c>
      <c r="C1546" s="3">
        <v>3.8179384203480589</v>
      </c>
    </row>
    <row r="1547" spans="1:3">
      <c r="A1547" s="22">
        <v>2007</v>
      </c>
      <c r="B1547" s="2" t="s">
        <v>863</v>
      </c>
      <c r="C1547" s="3">
        <v>4.79833836858006</v>
      </c>
    </row>
    <row r="1548" spans="1:3">
      <c r="A1548" s="22">
        <v>2007</v>
      </c>
      <c r="B1548" s="2" t="s">
        <v>864</v>
      </c>
      <c r="C1548" s="3">
        <v>3.9315037120445826</v>
      </c>
    </row>
    <row r="1549" spans="1:3">
      <c r="A1549" s="22">
        <v>2007</v>
      </c>
      <c r="B1549" s="2" t="s">
        <v>866</v>
      </c>
      <c r="C1549" s="3">
        <v>2.9993074792243766</v>
      </c>
    </row>
    <row r="1550" spans="1:3">
      <c r="A1550" s="22">
        <v>2007</v>
      </c>
      <c r="B1550" s="2" t="s">
        <v>867</v>
      </c>
      <c r="C1550" s="3">
        <v>3.0333333333333332</v>
      </c>
    </row>
    <row r="1551" spans="1:3">
      <c r="A1551" s="22">
        <v>2007</v>
      </c>
      <c r="B1551" s="2" t="s">
        <v>868</v>
      </c>
      <c r="C1551" s="3">
        <v>4.852036861596762</v>
      </c>
    </row>
    <row r="1552" spans="1:3">
      <c r="A1552" s="22">
        <v>2007</v>
      </c>
      <c r="B1552" s="2" t="s">
        <v>869</v>
      </c>
      <c r="C1552" s="3">
        <v>3.6313725490196078</v>
      </c>
    </row>
    <row r="1553" spans="1:3">
      <c r="A1553" s="22">
        <v>2007</v>
      </c>
      <c r="B1553" s="2" t="s">
        <v>871</v>
      </c>
      <c r="C1553" s="3">
        <v>7.2372383180373099</v>
      </c>
    </row>
    <row r="1554" spans="1:3">
      <c r="A1554" s="22">
        <v>2007</v>
      </c>
      <c r="B1554" s="2" t="s">
        <v>872</v>
      </c>
      <c r="C1554" s="3">
        <v>6.4337931034482763</v>
      </c>
    </row>
    <row r="1555" spans="1:3">
      <c r="A1555" s="22">
        <v>2007</v>
      </c>
      <c r="B1555" s="2" t="s">
        <v>874</v>
      </c>
      <c r="C1555" s="3">
        <v>7.8095834638271215</v>
      </c>
    </row>
    <row r="1556" spans="1:3">
      <c r="A1556" s="22">
        <v>2007</v>
      </c>
      <c r="B1556" s="2" t="s">
        <v>875</v>
      </c>
      <c r="C1556" s="3">
        <v>5.1480472297910991</v>
      </c>
    </row>
    <row r="1557" spans="1:3">
      <c r="A1557" s="22">
        <v>2007</v>
      </c>
      <c r="B1557" s="2" t="s">
        <v>876</v>
      </c>
      <c r="C1557" s="3">
        <v>6.6025768087215067</v>
      </c>
    </row>
    <row r="1558" spans="1:3">
      <c r="A1558" s="22">
        <v>2007</v>
      </c>
      <c r="B1558" s="2" t="s">
        <v>878</v>
      </c>
      <c r="C1558" s="3">
        <v>6.8977900552486187</v>
      </c>
    </row>
    <row r="1559" spans="1:3">
      <c r="A1559" s="22">
        <v>2007</v>
      </c>
      <c r="B1559" s="2" t="s">
        <v>879</v>
      </c>
      <c r="C1559" s="3">
        <v>8.837327523602033</v>
      </c>
    </row>
    <row r="1560" spans="1:3">
      <c r="A1560" s="22">
        <v>2007</v>
      </c>
      <c r="B1560" s="2" t="s">
        <v>880</v>
      </c>
      <c r="C1560" s="3">
        <v>5.1925675675675675</v>
      </c>
    </row>
    <row r="1561" spans="1:3">
      <c r="A1561" s="22">
        <v>2007</v>
      </c>
      <c r="B1561" s="2" t="s">
        <v>881</v>
      </c>
      <c r="C1561" s="3">
        <v>5.3277310924369745</v>
      </c>
    </row>
    <row r="1562" spans="1:3">
      <c r="A1562" s="22">
        <v>2007</v>
      </c>
      <c r="B1562" s="2" t="s">
        <v>882</v>
      </c>
      <c r="C1562" s="3">
        <v>5.4487179487179489</v>
      </c>
    </row>
    <row r="1563" spans="1:3">
      <c r="A1563" s="22">
        <v>2007</v>
      </c>
      <c r="B1563" s="2" t="s">
        <v>883</v>
      </c>
      <c r="C1563" s="3">
        <v>6.8493729310283458</v>
      </c>
    </row>
    <row r="1564" spans="1:3">
      <c r="A1564" s="22">
        <v>2007</v>
      </c>
      <c r="B1564" s="2" t="s">
        <v>885</v>
      </c>
      <c r="C1564" s="3">
        <v>5.0476607333916936</v>
      </c>
    </row>
    <row r="1565" spans="1:3">
      <c r="A1565" s="22">
        <v>2007</v>
      </c>
      <c r="B1565" s="2" t="s">
        <v>1052</v>
      </c>
      <c r="C1565" s="3">
        <v>5.1972477064220186</v>
      </c>
    </row>
    <row r="1566" spans="1:3">
      <c r="A1566" s="22">
        <v>2007</v>
      </c>
      <c r="B1566" s="2" t="s">
        <v>886</v>
      </c>
      <c r="C1566" s="3">
        <v>5.3332644200951007</v>
      </c>
    </row>
    <row r="1567" spans="1:3">
      <c r="A1567" s="22">
        <v>2007</v>
      </c>
      <c r="B1567" s="2" t="s">
        <v>889</v>
      </c>
      <c r="C1567" s="3">
        <v>6.0493421052631575</v>
      </c>
    </row>
    <row r="1568" spans="1:3">
      <c r="A1568" s="22">
        <v>2007</v>
      </c>
      <c r="B1568" s="2" t="s">
        <v>890</v>
      </c>
      <c r="C1568" s="3">
        <v>5.3914130887869947</v>
      </c>
    </row>
    <row r="1569" spans="1:3">
      <c r="A1569" s="22">
        <v>2007</v>
      </c>
      <c r="B1569" s="2" t="s">
        <v>891</v>
      </c>
      <c r="C1569" s="3">
        <v>5.2272727272727275</v>
      </c>
    </row>
    <row r="1570" spans="1:3">
      <c r="A1570" s="22">
        <v>2007</v>
      </c>
      <c r="B1570" s="2" t="s">
        <v>892</v>
      </c>
      <c r="C1570" s="3">
        <v>6.463743676222597</v>
      </c>
    </row>
    <row r="1571" spans="1:3">
      <c r="A1571" s="22">
        <v>2007</v>
      </c>
      <c r="B1571" s="2" t="s">
        <v>893</v>
      </c>
      <c r="C1571" s="3">
        <v>10.00765306122449</v>
      </c>
    </row>
    <row r="1572" spans="1:3">
      <c r="A1572" s="22">
        <v>2007</v>
      </c>
      <c r="B1572" s="2" t="s">
        <v>894</v>
      </c>
      <c r="C1572" s="3">
        <v>7.5524877768190972</v>
      </c>
    </row>
    <row r="1573" spans="1:3">
      <c r="A1573" s="22">
        <v>2007</v>
      </c>
      <c r="B1573" s="2" t="s">
        <v>1178</v>
      </c>
      <c r="C1573" s="3">
        <v>5.1307189542483664</v>
      </c>
    </row>
    <row r="1574" spans="1:3">
      <c r="A1574" s="22">
        <v>2007</v>
      </c>
      <c r="B1574" s="2" t="s">
        <v>895</v>
      </c>
      <c r="C1574" s="3">
        <v>5.0652353426919898</v>
      </c>
    </row>
    <row r="1575" spans="1:3">
      <c r="A1575" s="22">
        <v>2007</v>
      </c>
      <c r="B1575" s="2" t="s">
        <v>896</v>
      </c>
      <c r="C1575" s="3">
        <v>8.5195402298850578</v>
      </c>
    </row>
    <row r="1576" spans="1:3">
      <c r="A1576" s="22">
        <v>2007</v>
      </c>
      <c r="B1576" s="2" t="s">
        <v>897</v>
      </c>
      <c r="C1576" s="3">
        <v>6.7155172413793105</v>
      </c>
    </row>
    <row r="1577" spans="1:3">
      <c r="A1577" s="22">
        <v>2007</v>
      </c>
      <c r="B1577" s="2" t="s">
        <v>899</v>
      </c>
      <c r="C1577" s="3">
        <v>7.8297872340425529</v>
      </c>
    </row>
    <row r="1578" spans="1:3">
      <c r="A1578" s="22">
        <v>2007</v>
      </c>
      <c r="B1578" s="2" t="s">
        <v>1082</v>
      </c>
      <c r="C1578" s="3">
        <v>10.5625</v>
      </c>
    </row>
    <row r="1579" spans="1:3">
      <c r="A1579" s="22">
        <v>2007</v>
      </c>
      <c r="B1579" s="2" t="s">
        <v>900</v>
      </c>
      <c r="C1579" s="3">
        <v>5.1992882562277583</v>
      </c>
    </row>
    <row r="1580" spans="1:3">
      <c r="A1580" s="22">
        <v>2007</v>
      </c>
      <c r="B1580" s="2" t="s">
        <v>901</v>
      </c>
      <c r="C1580" s="3">
        <v>5.6452074391988551</v>
      </c>
    </row>
    <row r="1581" spans="1:3">
      <c r="A1581" s="22">
        <v>2007</v>
      </c>
      <c r="B1581" s="2" t="s">
        <v>902</v>
      </c>
      <c r="C1581" s="3">
        <v>5.7099558410276998</v>
      </c>
    </row>
    <row r="1582" spans="1:3">
      <c r="A1582" s="22">
        <v>2007</v>
      </c>
      <c r="B1582" s="2" t="s">
        <v>903</v>
      </c>
      <c r="C1582" s="3">
        <v>6.5572192513368988</v>
      </c>
    </row>
    <row r="1583" spans="1:3">
      <c r="A1583" s="22">
        <v>2007</v>
      </c>
      <c r="B1583" s="2" t="s">
        <v>904</v>
      </c>
      <c r="C1583" s="3">
        <v>6.1798631476050829</v>
      </c>
    </row>
    <row r="1584" spans="1:3">
      <c r="A1584" s="22">
        <v>2007</v>
      </c>
      <c r="B1584" s="2" t="s">
        <v>905</v>
      </c>
      <c r="C1584" s="3">
        <v>4.1234042553191488</v>
      </c>
    </row>
    <row r="1585" spans="1:3">
      <c r="A1585" s="22">
        <v>2007</v>
      </c>
      <c r="B1585" s="2" t="s">
        <v>906</v>
      </c>
      <c r="C1585" s="3">
        <v>4.8142940831868772</v>
      </c>
    </row>
    <row r="1586" spans="1:3">
      <c r="A1586" s="22">
        <v>2007</v>
      </c>
      <c r="B1586" s="2" t="s">
        <v>907</v>
      </c>
      <c r="C1586" s="3">
        <v>3.8870967741935485</v>
      </c>
    </row>
    <row r="1587" spans="1:3">
      <c r="A1587" s="22">
        <v>2007</v>
      </c>
      <c r="B1587" s="2" t="s">
        <v>908</v>
      </c>
      <c r="C1587" s="3">
        <v>4.9360374414976596</v>
      </c>
    </row>
    <row r="1588" spans="1:3">
      <c r="A1588" s="22">
        <v>2007</v>
      </c>
      <c r="B1588" s="2" t="s">
        <v>909</v>
      </c>
      <c r="C1588" s="3">
        <v>4.5674999999999999</v>
      </c>
    </row>
    <row r="1589" spans="1:3">
      <c r="A1589" s="22">
        <v>2007</v>
      </c>
      <c r="B1589" s="2" t="s">
        <v>910</v>
      </c>
      <c r="C1589" s="3">
        <v>4.375</v>
      </c>
    </row>
    <row r="1590" spans="1:3">
      <c r="A1590" s="22">
        <v>2007</v>
      </c>
      <c r="B1590" s="2" t="s">
        <v>1055</v>
      </c>
      <c r="C1590" s="3">
        <v>3.8650793650793651</v>
      </c>
    </row>
    <row r="1591" spans="1:3">
      <c r="A1591" s="22">
        <v>2007</v>
      </c>
      <c r="B1591" s="2" t="s">
        <v>911</v>
      </c>
      <c r="C1591" s="3">
        <v>3.8855474452554746</v>
      </c>
    </row>
    <row r="1592" spans="1:3">
      <c r="A1592" s="22">
        <v>2007</v>
      </c>
      <c r="B1592" s="2" t="s">
        <v>912</v>
      </c>
      <c r="C1592" s="3">
        <v>3.8837209302325579</v>
      </c>
    </row>
    <row r="1593" spans="1:3">
      <c r="A1593" s="22">
        <v>2007</v>
      </c>
      <c r="B1593" s="2" t="s">
        <v>1164</v>
      </c>
      <c r="C1593" s="3">
        <v>2.9128712871287128</v>
      </c>
    </row>
    <row r="1594" spans="1:3">
      <c r="A1594" s="22">
        <v>2007</v>
      </c>
      <c r="B1594" s="2" t="s">
        <v>1083</v>
      </c>
      <c r="C1594" s="3">
        <v>3.409448818897638</v>
      </c>
    </row>
    <row r="1595" spans="1:3">
      <c r="A1595" s="22">
        <v>2007</v>
      </c>
      <c r="B1595" s="2" t="s">
        <v>913</v>
      </c>
      <c r="C1595" s="3">
        <v>2.7973421926910298</v>
      </c>
    </row>
    <row r="1596" spans="1:3">
      <c r="A1596" s="22">
        <v>2007</v>
      </c>
      <c r="B1596" s="2" t="s">
        <v>915</v>
      </c>
      <c r="C1596" s="3">
        <v>5.5332811276429128</v>
      </c>
    </row>
    <row r="1597" spans="1:3">
      <c r="A1597" s="22">
        <v>2007</v>
      </c>
      <c r="B1597" s="2" t="s">
        <v>916</v>
      </c>
      <c r="C1597" s="3">
        <v>4.9664429530201346</v>
      </c>
    </row>
    <row r="1598" spans="1:3">
      <c r="A1598" s="22">
        <v>2007</v>
      </c>
      <c r="B1598" s="2" t="s">
        <v>917</v>
      </c>
      <c r="C1598" s="3">
        <v>7.1883852691218131</v>
      </c>
    </row>
    <row r="1599" spans="1:3">
      <c r="A1599" s="22">
        <v>2007</v>
      </c>
      <c r="B1599" s="2" t="s">
        <v>1135</v>
      </c>
      <c r="C1599" s="3">
        <v>11.685897435897436</v>
      </c>
    </row>
    <row r="1600" spans="1:3">
      <c r="A1600" s="22">
        <v>2007</v>
      </c>
      <c r="B1600" s="2" t="s">
        <v>918</v>
      </c>
      <c r="C1600" s="3">
        <v>3.1597222222222223</v>
      </c>
    </row>
    <row r="1601" spans="1:3">
      <c r="A1601" s="22">
        <v>2007</v>
      </c>
      <c r="B1601" s="2" t="s">
        <v>919</v>
      </c>
      <c r="C1601" s="3">
        <v>6.6081081081081079</v>
      </c>
    </row>
    <row r="1602" spans="1:3">
      <c r="A1602" s="22">
        <v>2007</v>
      </c>
      <c r="B1602" s="2" t="s">
        <v>921</v>
      </c>
      <c r="C1602" s="3">
        <v>10.589218554116172</v>
      </c>
    </row>
    <row r="1603" spans="1:3">
      <c r="A1603" s="22">
        <v>2007</v>
      </c>
      <c r="B1603" s="2" t="s">
        <v>922</v>
      </c>
      <c r="C1603" s="3">
        <v>7.7576985413290114</v>
      </c>
    </row>
    <row r="1604" spans="1:3">
      <c r="A1604" s="22">
        <v>2007</v>
      </c>
      <c r="B1604" s="2" t="s">
        <v>924</v>
      </c>
      <c r="C1604" s="3">
        <v>13.757894736842106</v>
      </c>
    </row>
    <row r="1605" spans="1:3">
      <c r="A1605" s="22">
        <v>2007</v>
      </c>
      <c r="B1605" s="2" t="s">
        <v>926</v>
      </c>
      <c r="C1605" s="3">
        <v>6.1895910780669148</v>
      </c>
    </row>
    <row r="1606" spans="1:3">
      <c r="A1606" s="22">
        <v>2007</v>
      </c>
      <c r="B1606" s="2" t="s">
        <v>927</v>
      </c>
      <c r="C1606" s="3">
        <v>4.4368421052631577</v>
      </c>
    </row>
    <row r="1607" spans="1:3">
      <c r="A1607" s="22">
        <v>2007</v>
      </c>
      <c r="B1607" s="2" t="s">
        <v>928</v>
      </c>
      <c r="C1607" s="3">
        <v>4.2136752136752138</v>
      </c>
    </row>
    <row r="1608" spans="1:3">
      <c r="A1608" s="22">
        <v>2007</v>
      </c>
      <c r="B1608" s="2" t="s">
        <v>929</v>
      </c>
      <c r="C1608" s="3">
        <v>5.2887029288702925</v>
      </c>
    </row>
    <row r="1609" spans="1:3">
      <c r="A1609" s="22">
        <v>2007</v>
      </c>
      <c r="B1609" s="2" t="s">
        <v>930</v>
      </c>
      <c r="C1609" s="3">
        <v>6.1193016488845782</v>
      </c>
    </row>
    <row r="1610" spans="1:3">
      <c r="A1610" s="22">
        <v>2007</v>
      </c>
      <c r="B1610" s="2" t="s">
        <v>931</v>
      </c>
      <c r="C1610" s="3">
        <v>5.7913486005089059</v>
      </c>
    </row>
    <row r="1611" spans="1:3">
      <c r="A1611" s="22">
        <v>2007</v>
      </c>
      <c r="B1611" s="2" t="s">
        <v>932</v>
      </c>
      <c r="C1611" s="3">
        <v>10.366358595194084</v>
      </c>
    </row>
    <row r="1612" spans="1:3">
      <c r="A1612" s="22">
        <v>2007</v>
      </c>
      <c r="B1612" s="2" t="s">
        <v>933</v>
      </c>
      <c r="C1612" s="3">
        <v>8.0058207217694992</v>
      </c>
    </row>
    <row r="1613" spans="1:3">
      <c r="A1613" s="22">
        <v>2007</v>
      </c>
      <c r="B1613" s="2" t="s">
        <v>934</v>
      </c>
      <c r="C1613" s="3">
        <v>6.1524752475247526</v>
      </c>
    </row>
    <row r="1614" spans="1:3">
      <c r="A1614" s="22">
        <v>2007</v>
      </c>
      <c r="B1614" s="2" t="s">
        <v>1165</v>
      </c>
      <c r="C1614" s="3">
        <v>7.6166794185156848</v>
      </c>
    </row>
    <row r="1615" spans="1:3">
      <c r="A1615" s="22">
        <v>2007</v>
      </c>
      <c r="B1615" s="2" t="s">
        <v>937</v>
      </c>
      <c r="C1615" s="3">
        <v>8.9206349206349209</v>
      </c>
    </row>
    <row r="1616" spans="1:3">
      <c r="A1616" s="22">
        <v>2007</v>
      </c>
      <c r="B1616" s="2" t="s">
        <v>938</v>
      </c>
      <c r="C1616" s="3">
        <v>5.8771929824561404</v>
      </c>
    </row>
    <row r="1617" spans="1:3">
      <c r="A1617" s="22">
        <v>2007</v>
      </c>
      <c r="B1617" s="2" t="s">
        <v>940</v>
      </c>
      <c r="C1617" s="3">
        <v>9.5233372228704791</v>
      </c>
    </row>
    <row r="1618" spans="1:3">
      <c r="A1618" s="22">
        <v>2007</v>
      </c>
      <c r="B1618" s="2" t="s">
        <v>941</v>
      </c>
      <c r="C1618" s="3">
        <v>5.3979631805718764</v>
      </c>
    </row>
    <row r="1619" spans="1:3">
      <c r="A1619" s="22">
        <v>2007</v>
      </c>
      <c r="B1619" s="2" t="s">
        <v>942</v>
      </c>
      <c r="C1619" s="3">
        <v>6.0195121951219512</v>
      </c>
    </row>
    <row r="1620" spans="1:3">
      <c r="A1620" s="22">
        <v>2007</v>
      </c>
      <c r="B1620" s="2" t="s">
        <v>943</v>
      </c>
      <c r="C1620" s="3">
        <v>9.4090707964601776</v>
      </c>
    </row>
    <row r="1621" spans="1:3">
      <c r="A1621" s="22">
        <v>2007</v>
      </c>
      <c r="B1621" s="2" t="s">
        <v>944</v>
      </c>
      <c r="C1621" s="3">
        <v>6.916256157635468</v>
      </c>
    </row>
    <row r="1622" spans="1:3">
      <c r="A1622" s="22">
        <v>2007</v>
      </c>
      <c r="B1622" s="2" t="s">
        <v>945</v>
      </c>
      <c r="C1622" s="3">
        <v>5.243243243243243</v>
      </c>
    </row>
    <row r="1623" spans="1:3">
      <c r="A1623" s="22">
        <v>2007</v>
      </c>
      <c r="B1623" s="2" t="s">
        <v>946</v>
      </c>
      <c r="C1623" s="3">
        <v>8.7907949790794984</v>
      </c>
    </row>
    <row r="1624" spans="1:3">
      <c r="A1624" s="22">
        <v>2007</v>
      </c>
      <c r="B1624" s="2" t="s">
        <v>1117</v>
      </c>
      <c r="C1624" s="3">
        <v>7.9821428571428568</v>
      </c>
    </row>
    <row r="1625" spans="1:3">
      <c r="A1625" s="22">
        <v>2007</v>
      </c>
      <c r="B1625" s="2" t="s">
        <v>949</v>
      </c>
      <c r="C1625" s="3">
        <v>6.3849999999999998</v>
      </c>
    </row>
    <row r="1626" spans="1:3">
      <c r="A1626" s="22">
        <v>2007</v>
      </c>
      <c r="B1626" s="2" t="s">
        <v>950</v>
      </c>
      <c r="C1626" s="3">
        <v>4.5389610389610393</v>
      </c>
    </row>
    <row r="1627" spans="1:3">
      <c r="A1627" s="22">
        <v>2007</v>
      </c>
      <c r="B1627" s="2" t="s">
        <v>951</v>
      </c>
      <c r="C1627" s="3">
        <v>9.1007751937984498</v>
      </c>
    </row>
    <row r="1628" spans="1:3">
      <c r="A1628" s="22">
        <v>2007</v>
      </c>
      <c r="B1628" s="2" t="s">
        <v>952</v>
      </c>
      <c r="C1628" s="3">
        <v>11.633004926108374</v>
      </c>
    </row>
    <row r="1629" spans="1:3">
      <c r="A1629" s="22">
        <v>2007</v>
      </c>
      <c r="B1629" s="2" t="s">
        <v>953</v>
      </c>
      <c r="C1629" s="3">
        <v>5.8459302325581399</v>
      </c>
    </row>
    <row r="1630" spans="1:3">
      <c r="A1630" s="22">
        <v>2007</v>
      </c>
      <c r="B1630" s="2" t="s">
        <v>955</v>
      </c>
      <c r="C1630" s="3">
        <v>9.8857526881720439</v>
      </c>
    </row>
    <row r="1631" spans="1:3">
      <c r="A1631" s="22">
        <v>2007</v>
      </c>
      <c r="B1631" s="2" t="s">
        <v>956</v>
      </c>
      <c r="C1631" s="3">
        <v>6.2352941176470589</v>
      </c>
    </row>
    <row r="1632" spans="1:3">
      <c r="A1632" s="22">
        <v>2007</v>
      </c>
      <c r="B1632" s="2" t="s">
        <v>957</v>
      </c>
      <c r="C1632" s="3">
        <v>7.9976317347542922</v>
      </c>
    </row>
    <row r="1633" spans="1:3">
      <c r="A1633" s="22">
        <v>2007</v>
      </c>
      <c r="B1633" s="2" t="s">
        <v>958</v>
      </c>
      <c r="C1633" s="3">
        <v>9.6886160714285712</v>
      </c>
    </row>
    <row r="1634" spans="1:3">
      <c r="A1634" s="22">
        <v>2007</v>
      </c>
      <c r="B1634" s="2" t="s">
        <v>959</v>
      </c>
      <c r="C1634" s="3">
        <v>9.2367680180180187</v>
      </c>
    </row>
    <row r="1635" spans="1:3">
      <c r="A1635" s="22">
        <v>2007</v>
      </c>
      <c r="B1635" s="2" t="s">
        <v>1093</v>
      </c>
      <c r="C1635" s="3">
        <v>7.946902654867257</v>
      </c>
    </row>
    <row r="1636" spans="1:3">
      <c r="A1636" s="22">
        <v>2007</v>
      </c>
      <c r="B1636" s="2" t="s">
        <v>1056</v>
      </c>
      <c r="C1636" s="3">
        <v>8.5497630331753562</v>
      </c>
    </row>
    <row r="1637" spans="1:3">
      <c r="A1637" s="22">
        <v>2007</v>
      </c>
      <c r="B1637" s="2" t="s">
        <v>960</v>
      </c>
      <c r="C1637" s="3">
        <v>7.2401372212692969</v>
      </c>
    </row>
    <row r="1638" spans="1:3">
      <c r="A1638" s="22">
        <v>2007</v>
      </c>
      <c r="B1638" s="2" t="s">
        <v>1136</v>
      </c>
      <c r="C1638" s="3">
        <v>10.027272727272727</v>
      </c>
    </row>
    <row r="1639" spans="1:3">
      <c r="A1639" s="22">
        <v>2007</v>
      </c>
      <c r="B1639" s="2" t="s">
        <v>962</v>
      </c>
      <c r="C1639" s="3">
        <v>8.02770083102493</v>
      </c>
    </row>
    <row r="1640" spans="1:3">
      <c r="A1640" s="22">
        <v>2007</v>
      </c>
      <c r="B1640" s="2" t="s">
        <v>963</v>
      </c>
      <c r="C1640" s="3">
        <v>4.2256410256410257</v>
      </c>
    </row>
    <row r="1641" spans="1:3">
      <c r="A1641" s="22">
        <v>2007</v>
      </c>
      <c r="B1641" s="2" t="s">
        <v>964</v>
      </c>
      <c r="C1641" s="3">
        <v>5.8914728682170541</v>
      </c>
    </row>
    <row r="1642" spans="1:3">
      <c r="A1642" s="22">
        <v>2007</v>
      </c>
      <c r="B1642" s="2" t="s">
        <v>965</v>
      </c>
      <c r="C1642" s="3">
        <v>4.2010309278350517</v>
      </c>
    </row>
    <row r="1643" spans="1:3">
      <c r="A1643" s="22">
        <v>2007</v>
      </c>
      <c r="B1643" s="2" t="s">
        <v>966</v>
      </c>
      <c r="C1643" s="3">
        <v>5.730593607305936</v>
      </c>
    </row>
    <row r="1644" spans="1:3">
      <c r="A1644" s="22">
        <v>2007</v>
      </c>
      <c r="B1644" s="2" t="s">
        <v>1182</v>
      </c>
      <c r="C1644" s="3">
        <v>4.7396449704142007</v>
      </c>
    </row>
    <row r="1645" spans="1:3">
      <c r="A1645" s="22">
        <v>2007</v>
      </c>
      <c r="B1645" s="2" t="s">
        <v>967</v>
      </c>
      <c r="C1645" s="3">
        <v>8.6175567833026392</v>
      </c>
    </row>
    <row r="1646" spans="1:3">
      <c r="A1646" s="22">
        <v>2007</v>
      </c>
      <c r="B1646" s="2" t="s">
        <v>968</v>
      </c>
      <c r="C1646" s="3">
        <v>5.10410094637224</v>
      </c>
    </row>
    <row r="1647" spans="1:3">
      <c r="A1647" s="22">
        <v>2007</v>
      </c>
      <c r="B1647" s="2" t="s">
        <v>969</v>
      </c>
      <c r="C1647" s="3">
        <v>3.5213204951856945</v>
      </c>
    </row>
    <row r="1648" spans="1:3">
      <c r="A1648" s="22">
        <v>2007</v>
      </c>
      <c r="B1648" s="2" t="s">
        <v>970</v>
      </c>
      <c r="C1648" s="3">
        <v>5.1294117647058828</v>
      </c>
    </row>
    <row r="1649" spans="1:3">
      <c r="A1649" s="22">
        <v>2007</v>
      </c>
      <c r="B1649" s="2" t="s">
        <v>971</v>
      </c>
      <c r="C1649" s="3">
        <v>5.4662004662004664</v>
      </c>
    </row>
    <row r="1650" spans="1:3">
      <c r="A1650" s="22">
        <v>2007</v>
      </c>
      <c r="B1650" s="2" t="s">
        <v>972</v>
      </c>
      <c r="C1650" s="3">
        <v>7.7015873015873018</v>
      </c>
    </row>
    <row r="1651" spans="1:3">
      <c r="A1651" s="22">
        <v>2007</v>
      </c>
      <c r="B1651" s="2" t="s">
        <v>974</v>
      </c>
      <c r="C1651" s="3">
        <v>3.755656108597285</v>
      </c>
    </row>
    <row r="1652" spans="1:3">
      <c r="A1652" s="22">
        <v>2007</v>
      </c>
      <c r="B1652" s="2" t="s">
        <v>975</v>
      </c>
      <c r="C1652" s="3">
        <v>5.1224018475750581</v>
      </c>
    </row>
    <row r="1653" spans="1:3">
      <c r="A1653" s="22">
        <v>2007</v>
      </c>
      <c r="B1653" s="2" t="s">
        <v>976</v>
      </c>
      <c r="C1653" s="3">
        <v>4.2584615384615381</v>
      </c>
    </row>
    <row r="1654" spans="1:3">
      <c r="A1654" s="22">
        <v>2007</v>
      </c>
      <c r="B1654" s="2" t="s">
        <v>977</v>
      </c>
      <c r="C1654" s="3">
        <v>6.0345528455284549</v>
      </c>
    </row>
    <row r="1655" spans="1:3">
      <c r="A1655" s="22">
        <v>2007</v>
      </c>
      <c r="B1655" s="2" t="s">
        <v>978</v>
      </c>
      <c r="C1655" s="3">
        <v>5.8349834983498345</v>
      </c>
    </row>
    <row r="1656" spans="1:3">
      <c r="A1656" s="22">
        <v>2007</v>
      </c>
      <c r="B1656" s="2" t="s">
        <v>979</v>
      </c>
      <c r="C1656" s="3">
        <v>8.4149797570850211</v>
      </c>
    </row>
    <row r="1657" spans="1:3">
      <c r="A1657" s="22">
        <v>2007</v>
      </c>
      <c r="B1657" s="2" t="s">
        <v>980</v>
      </c>
      <c r="C1657" s="3">
        <v>7.6946107784431135</v>
      </c>
    </row>
    <row r="1658" spans="1:3">
      <c r="A1658" s="22">
        <v>2007</v>
      </c>
      <c r="B1658" s="2" t="s">
        <v>982</v>
      </c>
      <c r="C1658" s="3">
        <v>6.5260663507109005</v>
      </c>
    </row>
    <row r="1659" spans="1:3">
      <c r="A1659" s="22">
        <v>2007</v>
      </c>
      <c r="B1659" s="2" t="s">
        <v>983</v>
      </c>
      <c r="C1659" s="3">
        <v>4.8457943925233646</v>
      </c>
    </row>
    <row r="1660" spans="1:3">
      <c r="A1660" s="22">
        <v>2007</v>
      </c>
      <c r="B1660" s="2" t="s">
        <v>986</v>
      </c>
      <c r="C1660" s="3">
        <v>7.271968664850136</v>
      </c>
    </row>
    <row r="1661" spans="1:3">
      <c r="A1661" s="22">
        <v>2007</v>
      </c>
      <c r="B1661" s="2" t="s">
        <v>987</v>
      </c>
      <c r="C1661" s="3">
        <v>6.3706199460916446</v>
      </c>
    </row>
    <row r="1662" spans="1:3">
      <c r="A1662" s="22">
        <v>2007</v>
      </c>
      <c r="B1662" s="2" t="s">
        <v>988</v>
      </c>
      <c r="C1662" s="3">
        <v>7.2721382289416843</v>
      </c>
    </row>
    <row r="1663" spans="1:3">
      <c r="A1663" s="22">
        <v>2007</v>
      </c>
      <c r="B1663" s="2" t="s">
        <v>989</v>
      </c>
      <c r="C1663" s="3">
        <v>14.462745098039216</v>
      </c>
    </row>
    <row r="1664" spans="1:3">
      <c r="A1664" s="22">
        <v>2007</v>
      </c>
      <c r="B1664" s="2" t="s">
        <v>990</v>
      </c>
      <c r="C1664" s="3">
        <v>4.0873786407766994</v>
      </c>
    </row>
    <row r="1665" spans="1:3">
      <c r="A1665" s="22">
        <v>2007</v>
      </c>
      <c r="B1665" s="2" t="s">
        <v>991</v>
      </c>
      <c r="C1665" s="3">
        <v>5.8467048710601723</v>
      </c>
    </row>
    <row r="1666" spans="1:3">
      <c r="A1666" s="22">
        <v>2007</v>
      </c>
      <c r="B1666" s="2" t="s">
        <v>992</v>
      </c>
      <c r="C1666" s="3">
        <v>6.9622139435870141</v>
      </c>
    </row>
    <row r="1667" spans="1:3">
      <c r="A1667" s="22">
        <v>2007</v>
      </c>
      <c r="B1667" s="2" t="s">
        <v>993</v>
      </c>
      <c r="C1667" s="3">
        <v>7.2069520437721275</v>
      </c>
    </row>
    <row r="1668" spans="1:3">
      <c r="A1668" s="22">
        <v>2007</v>
      </c>
      <c r="B1668" s="2" t="s">
        <v>994</v>
      </c>
      <c r="C1668" s="3">
        <v>4.3257978723404253</v>
      </c>
    </row>
    <row r="1669" spans="1:3">
      <c r="A1669" s="22">
        <v>2007</v>
      </c>
      <c r="B1669" s="2" t="s">
        <v>995</v>
      </c>
      <c r="C1669" s="3">
        <v>4.8224513172966779</v>
      </c>
    </row>
    <row r="1670" spans="1:3">
      <c r="A1670" s="22">
        <v>2007</v>
      </c>
      <c r="B1670" s="2" t="s">
        <v>997</v>
      </c>
      <c r="C1670" s="3">
        <v>11.296943231441048</v>
      </c>
    </row>
    <row r="1671" spans="1:3">
      <c r="A1671" s="22">
        <v>2007</v>
      </c>
      <c r="B1671" s="2" t="s">
        <v>998</v>
      </c>
      <c r="C1671" s="3">
        <v>7.4236252545824843</v>
      </c>
    </row>
    <row r="1672" spans="1:3">
      <c r="A1672" s="22">
        <v>2007</v>
      </c>
      <c r="B1672" s="2" t="s">
        <v>1000</v>
      </c>
      <c r="C1672" s="3">
        <v>8.3852242744063332</v>
      </c>
    </row>
    <row r="1673" spans="1:3">
      <c r="A1673" s="22">
        <v>2007</v>
      </c>
      <c r="B1673" s="2" t="s">
        <v>1001</v>
      </c>
      <c r="C1673" s="3">
        <v>9.2009132420091326</v>
      </c>
    </row>
    <row r="1674" spans="1:3">
      <c r="A1674" s="22">
        <v>2007</v>
      </c>
      <c r="B1674" s="2" t="s">
        <v>1002</v>
      </c>
      <c r="C1674" s="3">
        <v>11.058252427184467</v>
      </c>
    </row>
    <row r="1675" spans="1:3">
      <c r="A1675" s="22">
        <v>2007</v>
      </c>
      <c r="B1675" s="2" t="s">
        <v>1003</v>
      </c>
      <c r="C1675" s="3">
        <v>10.600961538461538</v>
      </c>
    </row>
    <row r="1676" spans="1:3">
      <c r="A1676" s="22">
        <v>2007</v>
      </c>
      <c r="B1676" s="2" t="s">
        <v>1004</v>
      </c>
      <c r="C1676" s="3">
        <v>7.7666195190947667</v>
      </c>
    </row>
    <row r="1677" spans="1:3">
      <c r="A1677" s="22">
        <v>2007</v>
      </c>
      <c r="B1677" s="2" t="s">
        <v>1005</v>
      </c>
      <c r="C1677" s="3">
        <v>6.9441768206290737</v>
      </c>
    </row>
    <row r="1678" spans="1:3">
      <c r="A1678" s="22">
        <v>2007</v>
      </c>
      <c r="B1678" s="2" t="s">
        <v>1006</v>
      </c>
      <c r="C1678" s="3">
        <v>7.1005917159763312</v>
      </c>
    </row>
    <row r="1679" spans="1:3">
      <c r="A1679" s="22">
        <v>2007</v>
      </c>
      <c r="B1679" s="2" t="s">
        <v>1007</v>
      </c>
      <c r="C1679" s="3">
        <v>5</v>
      </c>
    </row>
    <row r="1680" spans="1:3">
      <c r="A1680" s="22">
        <v>2007</v>
      </c>
      <c r="B1680" s="2" t="s">
        <v>1008</v>
      </c>
      <c r="C1680" s="3">
        <v>10.467105263157896</v>
      </c>
    </row>
    <row r="1681" spans="1:3">
      <c r="A1681" s="22">
        <v>2007</v>
      </c>
      <c r="B1681" s="2" t="s">
        <v>1010</v>
      </c>
      <c r="C1681" s="3">
        <v>9.9255898366606168</v>
      </c>
    </row>
    <row r="1682" spans="1:3">
      <c r="A1682" s="22">
        <v>2007</v>
      </c>
      <c r="B1682" s="2" t="s">
        <v>1011</v>
      </c>
      <c r="C1682" s="3">
        <v>10.062041116005874</v>
      </c>
    </row>
    <row r="1683" spans="1:3">
      <c r="A1683" s="22">
        <v>2007</v>
      </c>
      <c r="B1683" s="2" t="s">
        <v>1012</v>
      </c>
      <c r="C1683" s="3">
        <v>8.961904761904762</v>
      </c>
    </row>
    <row r="1684" spans="1:3">
      <c r="A1684" s="22">
        <v>2007</v>
      </c>
      <c r="B1684" s="2" t="s">
        <v>1014</v>
      </c>
      <c r="C1684" s="3">
        <v>5.3559322033898304</v>
      </c>
    </row>
    <row r="1685" spans="1:3">
      <c r="A1685" s="22">
        <v>2007</v>
      </c>
      <c r="B1685" s="2" t="s">
        <v>1015</v>
      </c>
      <c r="C1685" s="3">
        <v>5.2</v>
      </c>
    </row>
    <row r="1686" spans="1:3">
      <c r="A1686" s="22">
        <v>2007</v>
      </c>
      <c r="B1686" s="2" t="s">
        <v>1167</v>
      </c>
      <c r="C1686" s="3">
        <v>6.3617021276595747</v>
      </c>
    </row>
    <row r="1687" spans="1:3">
      <c r="A1687" s="22">
        <v>2007</v>
      </c>
      <c r="B1687" s="2" t="s">
        <v>1016</v>
      </c>
      <c r="C1687" s="3">
        <v>7.4588329336530776</v>
      </c>
    </row>
    <row r="1688" spans="1:3">
      <c r="A1688" s="22">
        <v>2007</v>
      </c>
      <c r="B1688" s="2" t="s">
        <v>1017</v>
      </c>
      <c r="C1688" s="3">
        <v>10.286742651469707</v>
      </c>
    </row>
    <row r="1689" spans="1:3">
      <c r="A1689" s="22">
        <v>2007</v>
      </c>
      <c r="B1689" s="2" t="s">
        <v>1168</v>
      </c>
      <c r="C1689" s="3">
        <v>8.1623578076525334</v>
      </c>
    </row>
    <row r="1690" spans="1:3">
      <c r="A1690" s="22">
        <v>2007</v>
      </c>
      <c r="B1690" s="2" t="s">
        <v>1169</v>
      </c>
      <c r="C1690" s="3">
        <v>6.970703125</v>
      </c>
    </row>
    <row r="1691" spans="1:3">
      <c r="A1691" s="22">
        <v>2007</v>
      </c>
      <c r="B1691" s="2" t="s">
        <v>1020</v>
      </c>
      <c r="C1691" s="3">
        <v>6.9673278879813303</v>
      </c>
    </row>
    <row r="1692" spans="1:3">
      <c r="A1692" s="22">
        <v>2007</v>
      </c>
      <c r="B1692" s="2" t="s">
        <v>1021</v>
      </c>
      <c r="C1692" s="3">
        <v>5.7933884297520661</v>
      </c>
    </row>
    <row r="1693" spans="1:3">
      <c r="A1693" s="22">
        <v>2007</v>
      </c>
      <c r="B1693" s="2" t="s">
        <v>1022</v>
      </c>
      <c r="C1693" s="3">
        <v>6.3666666666666663</v>
      </c>
    </row>
    <row r="1694" spans="1:3">
      <c r="A1694" s="22">
        <v>2007</v>
      </c>
      <c r="B1694" s="2" t="s">
        <v>1023</v>
      </c>
      <c r="C1694" s="3">
        <v>6.3807692307692312</v>
      </c>
    </row>
    <row r="1695" spans="1:3">
      <c r="A1695" s="22">
        <v>2007</v>
      </c>
      <c r="B1695" s="2" t="s">
        <v>1024</v>
      </c>
      <c r="C1695" s="3">
        <v>8.108247422680412</v>
      </c>
    </row>
    <row r="1696" spans="1:3">
      <c r="A1696" s="22">
        <v>2007</v>
      </c>
      <c r="B1696" s="2" t="s">
        <v>1025</v>
      </c>
      <c r="C1696" s="3">
        <v>6.7203980099502489</v>
      </c>
    </row>
    <row r="1697" spans="1:3">
      <c r="A1697" s="22">
        <v>2007</v>
      </c>
      <c r="B1697" s="2" t="s">
        <v>1026</v>
      </c>
      <c r="C1697" s="3">
        <v>9.6836406204272762</v>
      </c>
    </row>
    <row r="1698" spans="1:3">
      <c r="A1698" s="22">
        <v>2007</v>
      </c>
      <c r="B1698" s="2" t="s">
        <v>1027</v>
      </c>
      <c r="C1698" s="3">
        <v>8.6954787234042552</v>
      </c>
    </row>
    <row r="1699" spans="1:3">
      <c r="A1699" s="22">
        <v>2007</v>
      </c>
      <c r="B1699" s="2" t="s">
        <v>1029</v>
      </c>
      <c r="C1699" s="3">
        <v>9.119084441695021</v>
      </c>
    </row>
    <row r="1700" spans="1:3">
      <c r="A1700" s="22">
        <v>2007</v>
      </c>
      <c r="B1700" s="2" t="s">
        <v>1030</v>
      </c>
      <c r="C1700" s="3">
        <v>3.7886178861788617</v>
      </c>
    </row>
    <row r="1701" spans="1:3">
      <c r="A1701" s="22">
        <v>2008</v>
      </c>
      <c r="B1701" s="2" t="s">
        <v>363</v>
      </c>
      <c r="C1701" s="3">
        <v>6.7099526066350714</v>
      </c>
    </row>
    <row r="1702" spans="1:3">
      <c r="A1702" s="22">
        <v>2008</v>
      </c>
      <c r="B1702" s="2" t="s">
        <v>364</v>
      </c>
      <c r="C1702" s="3">
        <v>5.3179190751445082</v>
      </c>
    </row>
    <row r="1703" spans="1:3">
      <c r="A1703" s="22">
        <v>2008</v>
      </c>
      <c r="B1703" s="2" t="s">
        <v>365</v>
      </c>
      <c r="C1703" s="3">
        <v>6.2465753424657535</v>
      </c>
    </row>
    <row r="1704" spans="1:3">
      <c r="A1704" s="22">
        <v>2008</v>
      </c>
      <c r="B1704" s="2" t="s">
        <v>366</v>
      </c>
      <c r="C1704" s="3">
        <v>6.088709677419355</v>
      </c>
    </row>
    <row r="1705" spans="1:3">
      <c r="A1705" s="22">
        <v>2008</v>
      </c>
      <c r="B1705" s="2" t="s">
        <v>367</v>
      </c>
      <c r="C1705" s="3">
        <v>6.563451776649746</v>
      </c>
    </row>
    <row r="1706" spans="1:3">
      <c r="A1706" s="22">
        <v>2008</v>
      </c>
      <c r="B1706" s="2" t="s">
        <v>368</v>
      </c>
      <c r="C1706" s="3">
        <v>6.8006968641114982</v>
      </c>
    </row>
    <row r="1707" spans="1:3">
      <c r="A1707" s="22">
        <v>2008</v>
      </c>
      <c r="B1707" s="2" t="s">
        <v>369</v>
      </c>
      <c r="C1707" s="3">
        <v>7.5501653803748621</v>
      </c>
    </row>
    <row r="1708" spans="1:3">
      <c r="A1708" s="22">
        <v>2008</v>
      </c>
      <c r="B1708" s="2" t="s">
        <v>370</v>
      </c>
      <c r="C1708" s="3">
        <v>10.283955442642172</v>
      </c>
    </row>
    <row r="1709" spans="1:3">
      <c r="A1709" s="22">
        <v>2008</v>
      </c>
      <c r="B1709" s="2" t="s">
        <v>371</v>
      </c>
      <c r="C1709" s="3">
        <v>5.9349373925853177</v>
      </c>
    </row>
    <row r="1710" spans="1:3">
      <c r="A1710" s="22">
        <v>2008</v>
      </c>
      <c r="B1710" s="2" t="s">
        <v>372</v>
      </c>
      <c r="C1710" s="3">
        <v>4.0506912442396317</v>
      </c>
    </row>
    <row r="1711" spans="1:3">
      <c r="A1711" s="22">
        <v>2008</v>
      </c>
      <c r="B1711" s="2" t="s">
        <v>373</v>
      </c>
      <c r="C1711" s="3">
        <v>6.4106583072100314</v>
      </c>
    </row>
    <row r="1712" spans="1:3">
      <c r="A1712" s="22">
        <v>2008</v>
      </c>
      <c r="B1712" s="2" t="s">
        <v>374</v>
      </c>
      <c r="C1712" s="3">
        <v>7.22</v>
      </c>
    </row>
    <row r="1713" spans="1:3">
      <c r="A1713" s="22">
        <v>2008</v>
      </c>
      <c r="B1713" s="2" t="s">
        <v>375</v>
      </c>
      <c r="C1713" s="3">
        <v>5.6731651376146788</v>
      </c>
    </row>
    <row r="1714" spans="1:3">
      <c r="A1714" s="22">
        <v>2008</v>
      </c>
      <c r="B1714" s="2" t="s">
        <v>376</v>
      </c>
      <c r="C1714" s="3">
        <v>4.6224999999999996</v>
      </c>
    </row>
    <row r="1715" spans="1:3">
      <c r="A1715" s="22">
        <v>2008</v>
      </c>
      <c r="B1715" s="2" t="s">
        <v>377</v>
      </c>
      <c r="C1715" s="3">
        <v>6.6018018018018019</v>
      </c>
    </row>
    <row r="1716" spans="1:3">
      <c r="A1716" s="22">
        <v>2008</v>
      </c>
      <c r="B1716" s="2" t="s">
        <v>379</v>
      </c>
      <c r="C1716" s="3">
        <v>9.4300341296928334</v>
      </c>
    </row>
    <row r="1717" spans="1:3">
      <c r="A1717" s="22">
        <v>2008</v>
      </c>
      <c r="B1717" s="2" t="s">
        <v>380</v>
      </c>
      <c r="C1717" s="3">
        <v>3.1485148514851486</v>
      </c>
    </row>
    <row r="1718" spans="1:3">
      <c r="A1718" s="22">
        <v>2008</v>
      </c>
      <c r="B1718" s="2" t="s">
        <v>381</v>
      </c>
      <c r="C1718" s="3">
        <v>7.3907284768211925</v>
      </c>
    </row>
    <row r="1719" spans="1:3">
      <c r="A1719" s="22">
        <v>2008</v>
      </c>
      <c r="B1719" s="2" t="s">
        <v>382</v>
      </c>
      <c r="C1719" s="3">
        <v>5.3481781376518223</v>
      </c>
    </row>
    <row r="1720" spans="1:3">
      <c r="A1720" s="22">
        <v>2008</v>
      </c>
      <c r="B1720" s="2" t="s">
        <v>383</v>
      </c>
      <c r="C1720" s="3">
        <v>4.3140696732379151</v>
      </c>
    </row>
    <row r="1721" spans="1:3">
      <c r="A1721" s="22">
        <v>2008</v>
      </c>
      <c r="B1721" s="2" t="s">
        <v>384</v>
      </c>
      <c r="C1721" s="3">
        <v>4.4735600699992393</v>
      </c>
    </row>
    <row r="1722" spans="1:3">
      <c r="A1722" s="22">
        <v>2008</v>
      </c>
      <c r="B1722" s="2" t="s">
        <v>385</v>
      </c>
      <c r="C1722" s="3">
        <v>4.6536622976098689</v>
      </c>
    </row>
    <row r="1723" spans="1:3">
      <c r="A1723" s="22">
        <v>2008</v>
      </c>
      <c r="B1723" s="2" t="s">
        <v>386</v>
      </c>
      <c r="C1723" s="3">
        <v>4.5142857142857142</v>
      </c>
    </row>
    <row r="1724" spans="1:3">
      <c r="A1724" s="22">
        <v>2008</v>
      </c>
      <c r="B1724" s="2" t="s">
        <v>387</v>
      </c>
      <c r="C1724" s="3">
        <v>4.0574324324324325</v>
      </c>
    </row>
    <row r="1725" spans="1:3">
      <c r="A1725" s="22">
        <v>2008</v>
      </c>
      <c r="B1725" s="2" t="s">
        <v>388</v>
      </c>
      <c r="C1725" s="3">
        <v>5.6109215017064846</v>
      </c>
    </row>
    <row r="1726" spans="1:3">
      <c r="A1726" s="22">
        <v>2008</v>
      </c>
      <c r="B1726" s="2" t="s">
        <v>389</v>
      </c>
      <c r="C1726" s="3">
        <v>4.6317109884596084</v>
      </c>
    </row>
    <row r="1727" spans="1:3">
      <c r="A1727" s="22">
        <v>2008</v>
      </c>
      <c r="B1727" s="2" t="s">
        <v>390</v>
      </c>
      <c r="C1727" s="3">
        <v>5.5314802374370888</v>
      </c>
    </row>
    <row r="1728" spans="1:3">
      <c r="A1728" s="22">
        <v>2008</v>
      </c>
      <c r="B1728" s="2" t="s">
        <v>391</v>
      </c>
      <c r="C1728" s="3">
        <v>6.8374187093546777</v>
      </c>
    </row>
    <row r="1729" spans="1:3">
      <c r="A1729" s="22">
        <v>2008</v>
      </c>
      <c r="B1729" s="2" t="s">
        <v>392</v>
      </c>
      <c r="C1729" s="3">
        <v>5.5761099365750528</v>
      </c>
    </row>
    <row r="1730" spans="1:3">
      <c r="A1730" s="22">
        <v>2008</v>
      </c>
      <c r="B1730" s="2" t="s">
        <v>393</v>
      </c>
      <c r="C1730" s="3">
        <v>4.5411255411255409</v>
      </c>
    </row>
    <row r="1731" spans="1:3">
      <c r="A1731" s="22">
        <v>2008</v>
      </c>
      <c r="B1731" s="2" t="s">
        <v>395</v>
      </c>
      <c r="C1731" s="3">
        <v>6.0717532694594025</v>
      </c>
    </row>
    <row r="1732" spans="1:3">
      <c r="A1732" s="22">
        <v>2008</v>
      </c>
      <c r="B1732" s="2" t="s">
        <v>396</v>
      </c>
      <c r="C1732" s="3">
        <v>3.7902805297736992</v>
      </c>
    </row>
    <row r="1733" spans="1:3">
      <c r="A1733" s="22">
        <v>2008</v>
      </c>
      <c r="B1733" s="2" t="s">
        <v>397</v>
      </c>
      <c r="C1733" s="3">
        <v>4.3310208126858276</v>
      </c>
    </row>
    <row r="1734" spans="1:3">
      <c r="A1734" s="22">
        <v>2008</v>
      </c>
      <c r="B1734" s="2" t="s">
        <v>398</v>
      </c>
      <c r="C1734" s="3">
        <v>6.8415874621917485</v>
      </c>
    </row>
    <row r="1735" spans="1:3">
      <c r="A1735" s="22">
        <v>2008</v>
      </c>
      <c r="B1735" s="2" t="s">
        <v>399</v>
      </c>
      <c r="C1735" s="3">
        <v>4.5586539592893285</v>
      </c>
    </row>
    <row r="1736" spans="1:3">
      <c r="A1736" s="22">
        <v>2008</v>
      </c>
      <c r="B1736" s="2" t="s">
        <v>400</v>
      </c>
      <c r="C1736" s="3">
        <v>4.3295713232229316</v>
      </c>
    </row>
    <row r="1737" spans="1:3">
      <c r="A1737" s="22">
        <v>2008</v>
      </c>
      <c r="B1737" s="2" t="s">
        <v>1141</v>
      </c>
      <c r="C1737" s="3">
        <v>4.6197494473102436</v>
      </c>
    </row>
    <row r="1738" spans="1:3">
      <c r="A1738" s="22">
        <v>2008</v>
      </c>
      <c r="B1738" s="2" t="s">
        <v>401</v>
      </c>
      <c r="C1738" s="3">
        <v>5.5022896493865137</v>
      </c>
    </row>
    <row r="1739" spans="1:3">
      <c r="A1739" s="22">
        <v>2008</v>
      </c>
      <c r="B1739" s="2" t="s">
        <v>402</v>
      </c>
      <c r="C1739" s="3">
        <v>4.9924406940911252</v>
      </c>
    </row>
    <row r="1740" spans="1:3">
      <c r="A1740" s="22">
        <v>2008</v>
      </c>
      <c r="B1740" s="2" t="s">
        <v>403</v>
      </c>
      <c r="C1740" s="3">
        <v>5.3507222886547696</v>
      </c>
    </row>
    <row r="1741" spans="1:3">
      <c r="A1741" s="22">
        <v>2008</v>
      </c>
      <c r="B1741" s="2" t="s">
        <v>404</v>
      </c>
      <c r="C1741" s="3">
        <v>3.683559540115386</v>
      </c>
    </row>
    <row r="1742" spans="1:3">
      <c r="A1742" s="22">
        <v>2008</v>
      </c>
      <c r="B1742" s="2" t="s">
        <v>405</v>
      </c>
      <c r="C1742" s="3">
        <v>5.9969682151589243</v>
      </c>
    </row>
    <row r="1743" spans="1:3">
      <c r="A1743" s="22">
        <v>2008</v>
      </c>
      <c r="B1743" s="2" t="s">
        <v>406</v>
      </c>
      <c r="C1743" s="3">
        <v>4.5811421528348397</v>
      </c>
    </row>
    <row r="1744" spans="1:3">
      <c r="A1744" s="22">
        <v>2008</v>
      </c>
      <c r="B1744" s="2" t="s">
        <v>407</v>
      </c>
      <c r="C1744" s="3">
        <v>5.1583128670581955</v>
      </c>
    </row>
    <row r="1745" spans="1:3">
      <c r="A1745" s="22">
        <v>2008</v>
      </c>
      <c r="B1745" s="2" t="s">
        <v>408</v>
      </c>
      <c r="C1745" s="3">
        <v>4.4069348480352675</v>
      </c>
    </row>
    <row r="1746" spans="1:3">
      <c r="A1746" s="22">
        <v>2008</v>
      </c>
      <c r="B1746" s="2" t="s">
        <v>409</v>
      </c>
      <c r="C1746" s="3">
        <v>5.2060002054864896</v>
      </c>
    </row>
    <row r="1747" spans="1:3">
      <c r="A1747" s="22">
        <v>2008</v>
      </c>
      <c r="B1747" s="2" t="s">
        <v>410</v>
      </c>
      <c r="C1747" s="3">
        <v>3.2704872338053295</v>
      </c>
    </row>
    <row r="1748" spans="1:3">
      <c r="A1748" s="22">
        <v>2008</v>
      </c>
      <c r="B1748" s="2" t="s">
        <v>411</v>
      </c>
      <c r="C1748" s="3">
        <v>5.961904761904762</v>
      </c>
    </row>
    <row r="1749" spans="1:3">
      <c r="A1749" s="22">
        <v>2008</v>
      </c>
      <c r="B1749" s="2" t="s">
        <v>1061</v>
      </c>
      <c r="C1749" s="3">
        <v>5.916666666666667</v>
      </c>
    </row>
    <row r="1750" spans="1:3">
      <c r="A1750" s="22">
        <v>2008</v>
      </c>
      <c r="B1750" s="2" t="s">
        <v>412</v>
      </c>
      <c r="C1750" s="3">
        <v>3.8621553884711779</v>
      </c>
    </row>
    <row r="1751" spans="1:3">
      <c r="A1751" s="22">
        <v>2008</v>
      </c>
      <c r="B1751" s="2" t="s">
        <v>413</v>
      </c>
      <c r="C1751" s="3">
        <v>3.7774134790528233</v>
      </c>
    </row>
    <row r="1752" spans="1:3">
      <c r="A1752" s="22">
        <v>2008</v>
      </c>
      <c r="B1752" s="2" t="s">
        <v>414</v>
      </c>
      <c r="C1752" s="3">
        <v>5.1521739130434785</v>
      </c>
    </row>
    <row r="1753" spans="1:3">
      <c r="A1753" s="22">
        <v>2008</v>
      </c>
      <c r="B1753" s="2" t="s">
        <v>415</v>
      </c>
      <c r="C1753" s="3">
        <v>4.7686375321336758</v>
      </c>
    </row>
    <row r="1754" spans="1:3">
      <c r="A1754" s="22">
        <v>2008</v>
      </c>
      <c r="B1754" s="2" t="s">
        <v>416</v>
      </c>
      <c r="C1754" s="3">
        <v>5.4567474048442905</v>
      </c>
    </row>
    <row r="1755" spans="1:3">
      <c r="A1755" s="22">
        <v>2008</v>
      </c>
      <c r="B1755" s="2" t="s">
        <v>417</v>
      </c>
      <c r="C1755" s="3">
        <v>2.6881258941344779</v>
      </c>
    </row>
    <row r="1756" spans="1:3">
      <c r="A1756" s="22">
        <v>2008</v>
      </c>
      <c r="B1756" s="2" t="s">
        <v>418</v>
      </c>
      <c r="C1756" s="3">
        <v>4.2585858585858585</v>
      </c>
    </row>
    <row r="1757" spans="1:3">
      <c r="A1757" s="22">
        <v>2008</v>
      </c>
      <c r="B1757" s="2" t="s">
        <v>419</v>
      </c>
      <c r="C1757" s="3">
        <v>5.031281533804238</v>
      </c>
    </row>
    <row r="1758" spans="1:3">
      <c r="A1758" s="22">
        <v>2008</v>
      </c>
      <c r="B1758" s="2" t="s">
        <v>420</v>
      </c>
      <c r="C1758" s="3">
        <v>4.7166051660516608</v>
      </c>
    </row>
    <row r="1759" spans="1:3">
      <c r="A1759" s="22">
        <v>2008</v>
      </c>
      <c r="B1759" s="2" t="s">
        <v>421</v>
      </c>
      <c r="C1759" s="3">
        <v>4.408243727598566</v>
      </c>
    </row>
    <row r="1760" spans="1:3">
      <c r="A1760" s="22">
        <v>2008</v>
      </c>
      <c r="B1760" s="2" t="s">
        <v>423</v>
      </c>
      <c r="C1760" s="3">
        <v>4.2448514191488611</v>
      </c>
    </row>
    <row r="1761" spans="1:3">
      <c r="A1761" s="22">
        <v>2008</v>
      </c>
      <c r="B1761" s="2" t="s">
        <v>424</v>
      </c>
      <c r="C1761" s="3">
        <v>2.7928464977645304</v>
      </c>
    </row>
    <row r="1762" spans="1:3">
      <c r="A1762" s="22">
        <v>2008</v>
      </c>
      <c r="B1762" s="2" t="s">
        <v>425</v>
      </c>
      <c r="C1762" s="3">
        <v>2.1473029045643153</v>
      </c>
    </row>
    <row r="1763" spans="1:3">
      <c r="A1763" s="22">
        <v>2008</v>
      </c>
      <c r="B1763" s="2" t="s">
        <v>426</v>
      </c>
      <c r="C1763" s="3">
        <v>2.502262443438914</v>
      </c>
    </row>
    <row r="1764" spans="1:3">
      <c r="A1764" s="22">
        <v>2008</v>
      </c>
      <c r="B1764" s="2" t="s">
        <v>427</v>
      </c>
      <c r="C1764" s="3">
        <v>2.495249406175772</v>
      </c>
    </row>
    <row r="1765" spans="1:3">
      <c r="A1765" s="22">
        <v>2008</v>
      </c>
      <c r="B1765" s="2" t="s">
        <v>428</v>
      </c>
      <c r="C1765" s="3">
        <v>1.7735849056603774</v>
      </c>
    </row>
    <row r="1766" spans="1:3">
      <c r="A1766" s="22">
        <v>2008</v>
      </c>
      <c r="B1766" s="2" t="s">
        <v>429</v>
      </c>
      <c r="C1766" s="3">
        <v>2.9821428571428572</v>
      </c>
    </row>
    <row r="1767" spans="1:3">
      <c r="A1767" s="22">
        <v>2008</v>
      </c>
      <c r="B1767" s="2" t="s">
        <v>430</v>
      </c>
      <c r="C1767" s="3">
        <v>4.6857463524130187</v>
      </c>
    </row>
    <row r="1768" spans="1:3">
      <c r="A1768" s="22">
        <v>2008</v>
      </c>
      <c r="B1768" s="2" t="s">
        <v>431</v>
      </c>
      <c r="C1768" s="3">
        <v>2.2106017191977076</v>
      </c>
    </row>
    <row r="1769" spans="1:3">
      <c r="A1769" s="22">
        <v>2008</v>
      </c>
      <c r="B1769" s="2" t="s">
        <v>432</v>
      </c>
      <c r="C1769" s="3">
        <v>2.7580739870816209</v>
      </c>
    </row>
    <row r="1770" spans="1:3">
      <c r="A1770" s="22">
        <v>2008</v>
      </c>
      <c r="B1770" s="2" t="s">
        <v>433</v>
      </c>
      <c r="C1770" s="3">
        <v>3.3677419354838709</v>
      </c>
    </row>
    <row r="1771" spans="1:3">
      <c r="A1771" s="22">
        <v>2008</v>
      </c>
      <c r="B1771" s="2" t="s">
        <v>434</v>
      </c>
      <c r="C1771" s="3">
        <v>3.4736275565123789</v>
      </c>
    </row>
    <row r="1772" spans="1:3">
      <c r="A1772" s="22">
        <v>2008</v>
      </c>
      <c r="B1772" s="2" t="s">
        <v>435</v>
      </c>
      <c r="C1772" s="3">
        <v>3.2268308489954634</v>
      </c>
    </row>
    <row r="1773" spans="1:3">
      <c r="A1773" s="22">
        <v>2008</v>
      </c>
      <c r="B1773" s="2" t="s">
        <v>436</v>
      </c>
      <c r="C1773" s="3">
        <v>2.8930288461538463</v>
      </c>
    </row>
    <row r="1774" spans="1:3">
      <c r="A1774" s="22">
        <v>2008</v>
      </c>
      <c r="B1774" s="2" t="s">
        <v>437</v>
      </c>
      <c r="C1774" s="3">
        <v>4.4109514639806449</v>
      </c>
    </row>
    <row r="1775" spans="1:3">
      <c r="A1775" s="22">
        <v>2008</v>
      </c>
      <c r="B1775" s="2" t="s">
        <v>438</v>
      </c>
      <c r="C1775" s="3">
        <v>3.7752249664943518</v>
      </c>
    </row>
    <row r="1776" spans="1:3">
      <c r="A1776" s="22">
        <v>2008</v>
      </c>
      <c r="B1776" s="2" t="s">
        <v>439</v>
      </c>
      <c r="C1776" s="3">
        <v>5.2304347826086959</v>
      </c>
    </row>
    <row r="1777" spans="1:3">
      <c r="A1777" s="22">
        <v>2008</v>
      </c>
      <c r="B1777" s="2" t="s">
        <v>440</v>
      </c>
      <c r="C1777" s="3">
        <v>6.8100654862963861</v>
      </c>
    </row>
    <row r="1778" spans="1:3">
      <c r="A1778" s="22">
        <v>2008</v>
      </c>
      <c r="B1778" s="2" t="s">
        <v>1172</v>
      </c>
      <c r="C1778" s="3">
        <v>4.9389204545454541</v>
      </c>
    </row>
    <row r="1779" spans="1:3">
      <c r="A1779" s="22">
        <v>2008</v>
      </c>
      <c r="B1779" s="2" t="s">
        <v>441</v>
      </c>
      <c r="C1779" s="3">
        <v>7.7843806678758138</v>
      </c>
    </row>
    <row r="1780" spans="1:3">
      <c r="A1780" s="22">
        <v>2008</v>
      </c>
      <c r="B1780" s="2" t="s">
        <v>442</v>
      </c>
      <c r="C1780" s="3">
        <v>5.2498329993319972</v>
      </c>
    </row>
    <row r="1781" spans="1:3">
      <c r="A1781" s="22">
        <v>2008</v>
      </c>
      <c r="B1781" s="2" t="s">
        <v>1179</v>
      </c>
      <c r="C1781" s="3">
        <v>5.070457354758962</v>
      </c>
    </row>
    <row r="1782" spans="1:3">
      <c r="A1782" s="22">
        <v>2008</v>
      </c>
      <c r="B1782" s="2" t="s">
        <v>443</v>
      </c>
      <c r="C1782" s="3">
        <v>4.9827452500969365</v>
      </c>
    </row>
    <row r="1783" spans="1:3">
      <c r="A1783" s="22">
        <v>2008</v>
      </c>
      <c r="B1783" s="2" t="s">
        <v>444</v>
      </c>
      <c r="C1783" s="3">
        <v>4.15086609272897</v>
      </c>
    </row>
    <row r="1784" spans="1:3">
      <c r="A1784" s="22">
        <v>2008</v>
      </c>
      <c r="B1784" s="2" t="s">
        <v>445</v>
      </c>
      <c r="C1784" s="3">
        <v>3.9614732251029805</v>
      </c>
    </row>
    <row r="1785" spans="1:3">
      <c r="A1785" s="22">
        <v>2008</v>
      </c>
      <c r="B1785" s="2" t="s">
        <v>446</v>
      </c>
      <c r="C1785" s="3">
        <v>5.157891760447888</v>
      </c>
    </row>
    <row r="1786" spans="1:3">
      <c r="A1786" s="22">
        <v>2008</v>
      </c>
      <c r="B1786" s="2" t="s">
        <v>447</v>
      </c>
      <c r="C1786" s="3">
        <v>5.2481332567489947</v>
      </c>
    </row>
    <row r="1787" spans="1:3">
      <c r="A1787" s="22">
        <v>2008</v>
      </c>
      <c r="B1787" s="2" t="s">
        <v>448</v>
      </c>
      <c r="C1787" s="3">
        <v>3.5054498221042527</v>
      </c>
    </row>
    <row r="1788" spans="1:3">
      <c r="A1788" s="22">
        <v>2008</v>
      </c>
      <c r="B1788" s="2" t="s">
        <v>449</v>
      </c>
      <c r="C1788" s="3">
        <v>5.0778554778554774</v>
      </c>
    </row>
    <row r="1789" spans="1:3">
      <c r="A1789" s="22">
        <v>2008</v>
      </c>
      <c r="B1789" s="2" t="s">
        <v>450</v>
      </c>
      <c r="C1789" s="3">
        <v>4.846847651366315</v>
      </c>
    </row>
    <row r="1790" spans="1:3">
      <c r="A1790" s="22">
        <v>2008</v>
      </c>
      <c r="B1790" s="2" t="s">
        <v>452</v>
      </c>
      <c r="C1790" s="3">
        <v>7.6187863605308381</v>
      </c>
    </row>
    <row r="1791" spans="1:3">
      <c r="A1791" s="22">
        <v>2008</v>
      </c>
      <c r="B1791" s="2" t="s">
        <v>453</v>
      </c>
      <c r="C1791" s="3">
        <v>3.8144737824453125</v>
      </c>
    </row>
    <row r="1792" spans="1:3">
      <c r="A1792" s="22">
        <v>2008</v>
      </c>
      <c r="B1792" s="2" t="s">
        <v>455</v>
      </c>
      <c r="C1792" s="3">
        <v>9.3112052069703317</v>
      </c>
    </row>
    <row r="1793" spans="1:3">
      <c r="A1793" s="22">
        <v>2008</v>
      </c>
      <c r="B1793" s="2" t="s">
        <v>456</v>
      </c>
      <c r="C1793" s="3">
        <v>4.0298672566371678</v>
      </c>
    </row>
    <row r="1794" spans="1:3">
      <c r="A1794" s="22">
        <v>2008</v>
      </c>
      <c r="B1794" s="2" t="s">
        <v>457</v>
      </c>
      <c r="C1794" s="3">
        <v>4.041256157635468</v>
      </c>
    </row>
    <row r="1795" spans="1:3">
      <c r="A1795" s="22">
        <v>2008</v>
      </c>
      <c r="B1795" s="2" t="s">
        <v>458</v>
      </c>
      <c r="C1795" s="3">
        <v>4.2885957512079145</v>
      </c>
    </row>
    <row r="1796" spans="1:3">
      <c r="A1796" s="22">
        <v>2008</v>
      </c>
      <c r="B1796" s="2" t="s">
        <v>460</v>
      </c>
      <c r="C1796" s="3">
        <v>3.7832746478873238</v>
      </c>
    </row>
    <row r="1797" spans="1:3">
      <c r="A1797" s="22">
        <v>2008</v>
      </c>
      <c r="B1797" s="2" t="s">
        <v>461</v>
      </c>
      <c r="C1797" s="3">
        <v>4.4276263823064772</v>
      </c>
    </row>
    <row r="1798" spans="1:3">
      <c r="A1798" s="22">
        <v>2008</v>
      </c>
      <c r="B1798" s="2" t="s">
        <v>462</v>
      </c>
      <c r="C1798" s="3">
        <v>4.3331905781584581</v>
      </c>
    </row>
    <row r="1799" spans="1:3">
      <c r="A1799" s="22">
        <v>2008</v>
      </c>
      <c r="B1799" s="2" t="s">
        <v>463</v>
      </c>
      <c r="C1799" s="3">
        <v>4.463169791251163</v>
      </c>
    </row>
    <row r="1800" spans="1:3">
      <c r="A1800" s="22">
        <v>2008</v>
      </c>
      <c r="B1800" s="2" t="s">
        <v>464</v>
      </c>
      <c r="C1800" s="3">
        <v>4.6524736674114271</v>
      </c>
    </row>
    <row r="1801" spans="1:3">
      <c r="A1801" s="22">
        <v>2008</v>
      </c>
      <c r="B1801" s="2" t="s">
        <v>465</v>
      </c>
      <c r="C1801" s="3">
        <v>4.535966149506347</v>
      </c>
    </row>
    <row r="1802" spans="1:3">
      <c r="A1802" s="22">
        <v>2008</v>
      </c>
      <c r="B1802" s="2" t="s">
        <v>466</v>
      </c>
      <c r="C1802" s="3">
        <v>4.8421268798180206</v>
      </c>
    </row>
    <row r="1803" spans="1:3">
      <c r="A1803" s="22">
        <v>2008</v>
      </c>
      <c r="B1803" s="2" t="s">
        <v>467</v>
      </c>
      <c r="C1803" s="3">
        <v>4.9562881011515012</v>
      </c>
    </row>
    <row r="1804" spans="1:3">
      <c r="A1804" s="22">
        <v>2008</v>
      </c>
      <c r="B1804" s="2" t="s">
        <v>468</v>
      </c>
      <c r="C1804" s="3">
        <v>4.2450058754406577</v>
      </c>
    </row>
    <row r="1805" spans="1:3">
      <c r="A1805" s="22">
        <v>2008</v>
      </c>
      <c r="B1805" s="2" t="s">
        <v>469</v>
      </c>
      <c r="C1805" s="3">
        <v>3.6559633027522938</v>
      </c>
    </row>
    <row r="1806" spans="1:3">
      <c r="A1806" s="22">
        <v>2008</v>
      </c>
      <c r="B1806" s="2" t="s">
        <v>470</v>
      </c>
      <c r="C1806" s="3">
        <v>3.9866699580350531</v>
      </c>
    </row>
    <row r="1807" spans="1:3">
      <c r="A1807" s="22">
        <v>2008</v>
      </c>
      <c r="B1807" s="2" t="s">
        <v>471</v>
      </c>
      <c r="C1807" s="3">
        <v>6.2145617116397895</v>
      </c>
    </row>
    <row r="1808" spans="1:3">
      <c r="A1808" s="22">
        <v>2008</v>
      </c>
      <c r="B1808" s="2" t="s">
        <v>472</v>
      </c>
      <c r="C1808" s="3">
        <v>3.71017859735734</v>
      </c>
    </row>
    <row r="1809" spans="1:3">
      <c r="A1809" s="22">
        <v>2008</v>
      </c>
      <c r="B1809" s="2" t="s">
        <v>475</v>
      </c>
      <c r="C1809" s="3">
        <v>8.3895436449922407</v>
      </c>
    </row>
    <row r="1810" spans="1:3">
      <c r="A1810" s="22">
        <v>2008</v>
      </c>
      <c r="B1810" s="2" t="s">
        <v>476</v>
      </c>
      <c r="C1810" s="3">
        <v>4.9005328596802844</v>
      </c>
    </row>
    <row r="1811" spans="1:3">
      <c r="A1811" s="22">
        <v>2008</v>
      </c>
      <c r="B1811" s="2" t="s">
        <v>477</v>
      </c>
      <c r="C1811" s="3">
        <v>5.7998442367601246</v>
      </c>
    </row>
    <row r="1812" spans="1:3">
      <c r="A1812" s="22">
        <v>2008</v>
      </c>
      <c r="B1812" s="2" t="s">
        <v>478</v>
      </c>
      <c r="C1812" s="3">
        <v>4.5192909280500517</v>
      </c>
    </row>
    <row r="1813" spans="1:3">
      <c r="A1813" s="22">
        <v>2008</v>
      </c>
      <c r="B1813" s="2" t="s">
        <v>479</v>
      </c>
      <c r="C1813" s="3">
        <v>5.0547963380655432</v>
      </c>
    </row>
    <row r="1814" spans="1:3">
      <c r="A1814" s="22">
        <v>2008</v>
      </c>
      <c r="B1814" s="2" t="s">
        <v>480</v>
      </c>
      <c r="C1814" s="3">
        <v>5.0762420068863747</v>
      </c>
    </row>
    <row r="1815" spans="1:3">
      <c r="A1815" s="22">
        <v>2008</v>
      </c>
      <c r="B1815" s="2" t="s">
        <v>481</v>
      </c>
      <c r="C1815" s="3">
        <v>4.9956217162872152</v>
      </c>
    </row>
    <row r="1816" spans="1:3">
      <c r="A1816" s="22">
        <v>2008</v>
      </c>
      <c r="B1816" s="2" t="s">
        <v>482</v>
      </c>
      <c r="C1816" s="3">
        <v>4.9877777777777776</v>
      </c>
    </row>
    <row r="1817" spans="1:3">
      <c r="A1817" s="22">
        <v>2008</v>
      </c>
      <c r="B1817" s="2" t="s">
        <v>483</v>
      </c>
      <c r="C1817" s="3">
        <v>6.6900486541356017</v>
      </c>
    </row>
    <row r="1818" spans="1:3">
      <c r="A1818" s="22">
        <v>2008</v>
      </c>
      <c r="B1818" s="2" t="s">
        <v>484</v>
      </c>
      <c r="C1818" s="3">
        <v>5.4858886346300535</v>
      </c>
    </row>
    <row r="1819" spans="1:3">
      <c r="A1819" s="22">
        <v>2008</v>
      </c>
      <c r="B1819" s="2" t="s">
        <v>485</v>
      </c>
      <c r="C1819" s="3">
        <v>4.7144053601340037</v>
      </c>
    </row>
    <row r="1820" spans="1:3">
      <c r="A1820" s="22">
        <v>2008</v>
      </c>
      <c r="B1820" s="2" t="s">
        <v>486</v>
      </c>
      <c r="C1820" s="3">
        <v>5.284800787014265</v>
      </c>
    </row>
    <row r="1821" spans="1:3">
      <c r="A1821" s="22">
        <v>2008</v>
      </c>
      <c r="B1821" s="2" t="s">
        <v>487</v>
      </c>
      <c r="C1821" s="3">
        <v>5</v>
      </c>
    </row>
    <row r="1822" spans="1:3">
      <c r="A1822" s="22">
        <v>2008</v>
      </c>
      <c r="B1822" s="2" t="s">
        <v>488</v>
      </c>
      <c r="C1822" s="3">
        <v>5</v>
      </c>
    </row>
    <row r="1823" spans="1:3">
      <c r="A1823" s="22">
        <v>2008</v>
      </c>
      <c r="B1823" s="2" t="s">
        <v>489</v>
      </c>
      <c r="C1823" s="3">
        <v>5.0216819973718794</v>
      </c>
    </row>
    <row r="1824" spans="1:3">
      <c r="A1824" s="22">
        <v>2008</v>
      </c>
      <c r="B1824" s="2" t="s">
        <v>490</v>
      </c>
      <c r="C1824" s="3">
        <v>3.7962373772305988</v>
      </c>
    </row>
    <row r="1825" spans="1:3">
      <c r="A1825" s="22">
        <v>2008</v>
      </c>
      <c r="B1825" s="2" t="s">
        <v>491</v>
      </c>
      <c r="C1825" s="3">
        <v>5.7462027035497147</v>
      </c>
    </row>
    <row r="1826" spans="1:3">
      <c r="A1826" s="22">
        <v>2008</v>
      </c>
      <c r="B1826" s="2" t="s">
        <v>492</v>
      </c>
      <c r="C1826" s="3">
        <v>4.4869888475836435</v>
      </c>
    </row>
    <row r="1827" spans="1:3">
      <c r="A1827" s="22">
        <v>2008</v>
      </c>
      <c r="B1827" s="2" t="s">
        <v>1067</v>
      </c>
      <c r="C1827" s="3">
        <v>4.2452830188679247</v>
      </c>
    </row>
    <row r="1828" spans="1:3">
      <c r="A1828" s="22">
        <v>2008</v>
      </c>
      <c r="B1828" s="2" t="s">
        <v>493</v>
      </c>
      <c r="C1828" s="3">
        <v>4.6096687555953446</v>
      </c>
    </row>
    <row r="1829" spans="1:3">
      <c r="A1829" s="22">
        <v>2008</v>
      </c>
      <c r="B1829" s="2" t="s">
        <v>494</v>
      </c>
      <c r="C1829" s="3">
        <v>4.153628703452025</v>
      </c>
    </row>
    <row r="1830" spans="1:3">
      <c r="A1830" s="22">
        <v>2008</v>
      </c>
      <c r="B1830" s="2" t="s">
        <v>495</v>
      </c>
      <c r="C1830" s="3">
        <v>2.7110157367668095</v>
      </c>
    </row>
    <row r="1831" spans="1:3">
      <c r="A1831" s="22">
        <v>2008</v>
      </c>
      <c r="B1831" s="2" t="s">
        <v>496</v>
      </c>
      <c r="C1831" s="3">
        <v>2.3747467927076298</v>
      </c>
    </row>
    <row r="1832" spans="1:3">
      <c r="A1832" s="22">
        <v>2008</v>
      </c>
      <c r="B1832" s="2" t="s">
        <v>497</v>
      </c>
      <c r="C1832" s="3">
        <v>2.592581860330339</v>
      </c>
    </row>
    <row r="1833" spans="1:3">
      <c r="A1833" s="22">
        <v>2008</v>
      </c>
      <c r="B1833" s="2" t="s">
        <v>498</v>
      </c>
      <c r="C1833" s="3">
        <v>1.9524861878453039</v>
      </c>
    </row>
    <row r="1834" spans="1:3">
      <c r="A1834" s="22">
        <v>2008</v>
      </c>
      <c r="B1834" s="2" t="s">
        <v>499</v>
      </c>
      <c r="C1834" s="3">
        <v>2.0465204236006049</v>
      </c>
    </row>
    <row r="1835" spans="1:3">
      <c r="A1835" s="22">
        <v>2008</v>
      </c>
      <c r="B1835" s="2" t="s">
        <v>500</v>
      </c>
      <c r="C1835" s="3">
        <v>2.5646693350857279</v>
      </c>
    </row>
    <row r="1836" spans="1:3">
      <c r="A1836" s="22">
        <v>2008</v>
      </c>
      <c r="B1836" s="2" t="s">
        <v>501</v>
      </c>
      <c r="C1836" s="3">
        <v>3.5337870105062081</v>
      </c>
    </row>
    <row r="1837" spans="1:3">
      <c r="A1837" s="22">
        <v>2008</v>
      </c>
      <c r="B1837" s="2" t="s">
        <v>502</v>
      </c>
      <c r="C1837" s="3">
        <v>2.0009319664492078</v>
      </c>
    </row>
    <row r="1838" spans="1:3">
      <c r="A1838" s="22">
        <v>2008</v>
      </c>
      <c r="B1838" s="2" t="s">
        <v>503</v>
      </c>
      <c r="C1838" s="3">
        <v>2</v>
      </c>
    </row>
    <row r="1839" spans="1:3">
      <c r="A1839" s="22">
        <v>2008</v>
      </c>
      <c r="B1839" s="2" t="s">
        <v>504</v>
      </c>
      <c r="C1839" s="3">
        <v>3.369617057090756</v>
      </c>
    </row>
    <row r="1840" spans="1:3">
      <c r="A1840" s="22">
        <v>2008</v>
      </c>
      <c r="B1840" s="2" t="s">
        <v>505</v>
      </c>
      <c r="C1840" s="3">
        <v>3.5481798715203428</v>
      </c>
    </row>
    <row r="1841" spans="1:3">
      <c r="A1841" s="22">
        <v>2008</v>
      </c>
      <c r="B1841" s="2" t="s">
        <v>506</v>
      </c>
      <c r="C1841" s="3">
        <v>2.9997087944088525</v>
      </c>
    </row>
    <row r="1842" spans="1:3">
      <c r="A1842" s="22">
        <v>2008</v>
      </c>
      <c r="B1842" s="2" t="s">
        <v>507</v>
      </c>
      <c r="C1842" s="3">
        <v>3.1333333333333333</v>
      </c>
    </row>
    <row r="1843" spans="1:3">
      <c r="A1843" s="22">
        <v>2008</v>
      </c>
      <c r="B1843" s="2" t="s">
        <v>508</v>
      </c>
      <c r="C1843" s="3">
        <v>3.7689091600152032</v>
      </c>
    </row>
    <row r="1844" spans="1:3">
      <c r="A1844" s="22">
        <v>2008</v>
      </c>
      <c r="B1844" s="2" t="s">
        <v>509</v>
      </c>
      <c r="C1844" s="3">
        <v>3.9005597537083685</v>
      </c>
    </row>
    <row r="1845" spans="1:3">
      <c r="A1845" s="22">
        <v>2008</v>
      </c>
      <c r="B1845" s="2" t="s">
        <v>510</v>
      </c>
      <c r="C1845" s="3">
        <v>3.2644654088050316</v>
      </c>
    </row>
    <row r="1846" spans="1:3">
      <c r="A1846" s="22">
        <v>2008</v>
      </c>
      <c r="B1846" s="2" t="s">
        <v>511</v>
      </c>
      <c r="C1846" s="3">
        <v>2.1728910942804909</v>
      </c>
    </row>
    <row r="1847" spans="1:3">
      <c r="A1847" s="22">
        <v>2008</v>
      </c>
      <c r="B1847" s="2" t="s">
        <v>512</v>
      </c>
      <c r="C1847" s="3">
        <v>1.9980119284294235</v>
      </c>
    </row>
    <row r="1848" spans="1:3">
      <c r="A1848" s="22">
        <v>2008</v>
      </c>
      <c r="B1848" s="2" t="s">
        <v>513</v>
      </c>
      <c r="C1848" s="3">
        <v>1.7627450980392156</v>
      </c>
    </row>
    <row r="1849" spans="1:3">
      <c r="A1849" s="22">
        <v>2008</v>
      </c>
      <c r="B1849" s="2" t="s">
        <v>514</v>
      </c>
      <c r="C1849" s="3">
        <v>2.2963988919667591</v>
      </c>
    </row>
    <row r="1850" spans="1:3">
      <c r="A1850" s="22">
        <v>2008</v>
      </c>
      <c r="B1850" s="2" t="s">
        <v>515</v>
      </c>
      <c r="C1850" s="3">
        <v>2.2999077207013228</v>
      </c>
    </row>
    <row r="1851" spans="1:3">
      <c r="A1851" s="22">
        <v>2008</v>
      </c>
      <c r="B1851" s="2" t="s">
        <v>516</v>
      </c>
      <c r="C1851" s="3">
        <v>2.0004803073967339</v>
      </c>
    </row>
    <row r="1852" spans="1:3">
      <c r="A1852" s="22">
        <v>2008</v>
      </c>
      <c r="B1852" s="2" t="s">
        <v>517</v>
      </c>
      <c r="C1852" s="3">
        <v>1.3436911487758945</v>
      </c>
    </row>
    <row r="1853" spans="1:3">
      <c r="A1853" s="22">
        <v>2008</v>
      </c>
      <c r="B1853" s="2" t="s">
        <v>518</v>
      </c>
      <c r="C1853" s="3">
        <v>2.5177353342428375</v>
      </c>
    </row>
    <row r="1854" spans="1:3">
      <c r="A1854" s="22">
        <v>2008</v>
      </c>
      <c r="B1854" s="2" t="s">
        <v>519</v>
      </c>
      <c r="C1854" s="3">
        <v>2.0013071895424837</v>
      </c>
    </row>
    <row r="1855" spans="1:3">
      <c r="A1855" s="22">
        <v>2008</v>
      </c>
      <c r="B1855" s="2" t="s">
        <v>520</v>
      </c>
      <c r="C1855" s="3">
        <v>2.0459587955625991</v>
      </c>
    </row>
    <row r="1856" spans="1:3">
      <c r="A1856" s="22">
        <v>2008</v>
      </c>
      <c r="B1856" s="2" t="s">
        <v>521</v>
      </c>
      <c r="C1856" s="3">
        <v>1.9772105742935278</v>
      </c>
    </row>
    <row r="1857" spans="1:3">
      <c r="A1857" s="22">
        <v>2008</v>
      </c>
      <c r="B1857" s="2" t="s">
        <v>522</v>
      </c>
      <c r="C1857" s="3">
        <v>1.9552352048558421</v>
      </c>
    </row>
    <row r="1858" spans="1:3">
      <c r="A1858" s="22">
        <v>2008</v>
      </c>
      <c r="B1858" s="2" t="s">
        <v>523</v>
      </c>
      <c r="C1858" s="3">
        <v>1.3287066246056782</v>
      </c>
    </row>
    <row r="1859" spans="1:3">
      <c r="A1859" s="22">
        <v>2008</v>
      </c>
      <c r="B1859" s="2" t="s">
        <v>524</v>
      </c>
      <c r="C1859" s="3">
        <v>2.0010649627263044</v>
      </c>
    </row>
    <row r="1860" spans="1:3">
      <c r="A1860" s="22">
        <v>2008</v>
      </c>
      <c r="B1860" s="2" t="s">
        <v>525</v>
      </c>
      <c r="C1860" s="3">
        <v>2.0036630036630036</v>
      </c>
    </row>
    <row r="1861" spans="1:3">
      <c r="A1861" s="22">
        <v>2008</v>
      </c>
      <c r="B1861" s="2" t="s">
        <v>526</v>
      </c>
      <c r="C1861" s="3">
        <v>2.2483443708609272</v>
      </c>
    </row>
    <row r="1862" spans="1:3">
      <c r="A1862" s="22">
        <v>2008</v>
      </c>
      <c r="B1862" s="2" t="s">
        <v>527</v>
      </c>
      <c r="C1862" s="3">
        <v>1.763157894736842</v>
      </c>
    </row>
    <row r="1863" spans="1:3">
      <c r="A1863" s="22">
        <v>2008</v>
      </c>
      <c r="B1863" s="2" t="s">
        <v>528</v>
      </c>
      <c r="C1863" s="3">
        <v>3.6515597410241321</v>
      </c>
    </row>
    <row r="1864" spans="1:3">
      <c r="A1864" s="22">
        <v>2008</v>
      </c>
      <c r="B1864" s="2" t="s">
        <v>529</v>
      </c>
      <c r="C1864" s="3">
        <v>3.8997867803837951</v>
      </c>
    </row>
    <row r="1865" spans="1:3">
      <c r="A1865" s="22">
        <v>2008</v>
      </c>
      <c r="B1865" s="2" t="s">
        <v>530</v>
      </c>
      <c r="C1865" s="3">
        <v>1.4059233449477353</v>
      </c>
    </row>
    <row r="1866" spans="1:3">
      <c r="A1866" s="22">
        <v>2008</v>
      </c>
      <c r="B1866" s="2" t="s">
        <v>531</v>
      </c>
      <c r="C1866" s="3">
        <v>1.9167327517842982</v>
      </c>
    </row>
    <row r="1867" spans="1:3">
      <c r="A1867" s="22">
        <v>2008</v>
      </c>
      <c r="B1867" s="2" t="s">
        <v>532</v>
      </c>
      <c r="C1867" s="3">
        <v>1.8791602662570404</v>
      </c>
    </row>
    <row r="1868" spans="1:3">
      <c r="A1868" s="22">
        <v>2008</v>
      </c>
      <c r="B1868" s="2" t="s">
        <v>533</v>
      </c>
      <c r="C1868" s="3">
        <v>1.5851272015655578</v>
      </c>
    </row>
    <row r="1869" spans="1:3">
      <c r="A1869" s="22">
        <v>2008</v>
      </c>
      <c r="B1869" s="2" t="s">
        <v>534</v>
      </c>
      <c r="C1869" s="3">
        <v>1.9737142857142858</v>
      </c>
    </row>
    <row r="1870" spans="1:3">
      <c r="A1870" s="22">
        <v>2008</v>
      </c>
      <c r="B1870" s="2" t="s">
        <v>535</v>
      </c>
      <c r="C1870" s="3">
        <v>2.767195767195767</v>
      </c>
    </row>
    <row r="1871" spans="1:3">
      <c r="A1871" s="22">
        <v>2008</v>
      </c>
      <c r="B1871" s="2" t="s">
        <v>536</v>
      </c>
      <c r="C1871" s="3">
        <v>1.4244256348246676</v>
      </c>
    </row>
    <row r="1872" spans="1:3">
      <c r="A1872" s="22">
        <v>2008</v>
      </c>
      <c r="B1872" s="2" t="s">
        <v>537</v>
      </c>
      <c r="C1872" s="3">
        <v>2.0423484119345523</v>
      </c>
    </row>
    <row r="1873" spans="1:3">
      <c r="A1873" s="22">
        <v>2008</v>
      </c>
      <c r="B1873" s="2" t="s">
        <v>538</v>
      </c>
      <c r="C1873" s="3">
        <v>1.8538681948424069</v>
      </c>
    </row>
    <row r="1874" spans="1:3">
      <c r="A1874" s="22">
        <v>2008</v>
      </c>
      <c r="B1874" s="2" t="s">
        <v>539</v>
      </c>
      <c r="C1874" s="3">
        <v>2.6955303348745971</v>
      </c>
    </row>
    <row r="1875" spans="1:3">
      <c r="A1875" s="22">
        <v>2008</v>
      </c>
      <c r="B1875" s="2" t="s">
        <v>540</v>
      </c>
      <c r="C1875" s="3">
        <v>3.642136079143953</v>
      </c>
    </row>
    <row r="1876" spans="1:3">
      <c r="A1876" s="22">
        <v>2008</v>
      </c>
      <c r="B1876" s="2" t="s">
        <v>541</v>
      </c>
      <c r="C1876" s="3">
        <v>2.9507439035126333</v>
      </c>
    </row>
    <row r="1877" spans="1:3">
      <c r="A1877" s="22">
        <v>2008</v>
      </c>
      <c r="B1877" s="2" t="s">
        <v>542</v>
      </c>
      <c r="C1877" s="3">
        <v>2.0042841842199213</v>
      </c>
    </row>
    <row r="1878" spans="1:3">
      <c r="A1878" s="22">
        <v>2008</v>
      </c>
      <c r="B1878" s="2" t="s">
        <v>543</v>
      </c>
      <c r="C1878" s="3">
        <v>3.7118686447741291</v>
      </c>
    </row>
    <row r="1879" spans="1:3">
      <c r="A1879" s="22">
        <v>2008</v>
      </c>
      <c r="B1879" s="2" t="s">
        <v>545</v>
      </c>
      <c r="C1879" s="3">
        <v>2.9778923366709624</v>
      </c>
    </row>
    <row r="1880" spans="1:3">
      <c r="A1880" s="22">
        <v>2008</v>
      </c>
      <c r="B1880" s="2" t="s">
        <v>546</v>
      </c>
      <c r="C1880" s="3">
        <v>7.2060347709796053</v>
      </c>
    </row>
    <row r="1881" spans="1:3">
      <c r="A1881" s="22">
        <v>2008</v>
      </c>
      <c r="B1881" s="2" t="s">
        <v>547</v>
      </c>
      <c r="C1881" s="3">
        <v>4.5145372408201085</v>
      </c>
    </row>
    <row r="1882" spans="1:3">
      <c r="A1882" s="22">
        <v>2008</v>
      </c>
      <c r="B1882" s="2" t="s">
        <v>548</v>
      </c>
      <c r="C1882" s="3">
        <v>5.7338129496402876</v>
      </c>
    </row>
    <row r="1883" spans="1:3">
      <c r="A1883" s="22">
        <v>2008</v>
      </c>
      <c r="B1883" s="2" t="s">
        <v>549</v>
      </c>
      <c r="C1883" s="3">
        <v>6.9677196616606247</v>
      </c>
    </row>
    <row r="1884" spans="1:3">
      <c r="A1884" s="22">
        <v>2008</v>
      </c>
      <c r="B1884" s="2" t="s">
        <v>550</v>
      </c>
      <c r="C1884" s="3">
        <v>6.4207968901846453</v>
      </c>
    </row>
    <row r="1885" spans="1:3">
      <c r="A1885" s="22">
        <v>2008</v>
      </c>
      <c r="B1885" s="2" t="s">
        <v>551</v>
      </c>
      <c r="C1885" s="3">
        <v>6.7522245037645447</v>
      </c>
    </row>
    <row r="1886" spans="1:3">
      <c r="A1886" s="22">
        <v>2008</v>
      </c>
      <c r="B1886" s="2" t="s">
        <v>552</v>
      </c>
      <c r="C1886" s="3">
        <v>4.6739850796519766</v>
      </c>
    </row>
    <row r="1887" spans="1:3">
      <c r="A1887" s="22">
        <v>2008</v>
      </c>
      <c r="B1887" s="2" t="s">
        <v>553</v>
      </c>
      <c r="C1887" s="3">
        <v>6.832503888024883</v>
      </c>
    </row>
    <row r="1888" spans="1:3">
      <c r="A1888" s="22">
        <v>2008</v>
      </c>
      <c r="B1888" s="2" t="s">
        <v>554</v>
      </c>
      <c r="C1888" s="3">
        <v>3.1838842975206614</v>
      </c>
    </row>
    <row r="1889" spans="1:3">
      <c r="A1889" s="22">
        <v>2008</v>
      </c>
      <c r="B1889" s="2" t="s">
        <v>555</v>
      </c>
      <c r="C1889" s="3">
        <v>3.9480164158686732</v>
      </c>
    </row>
    <row r="1890" spans="1:3">
      <c r="A1890" s="22">
        <v>2008</v>
      </c>
      <c r="B1890" s="2" t="s">
        <v>556</v>
      </c>
      <c r="C1890" s="3">
        <v>4.6744730679156907</v>
      </c>
    </row>
    <row r="1891" spans="1:3">
      <c r="A1891" s="22">
        <v>2008</v>
      </c>
      <c r="B1891" s="2" t="s">
        <v>557</v>
      </c>
      <c r="C1891" s="3">
        <v>5.5137278828553997</v>
      </c>
    </row>
    <row r="1892" spans="1:3">
      <c r="A1892" s="22">
        <v>2008</v>
      </c>
      <c r="B1892" s="2" t="s">
        <v>558</v>
      </c>
      <c r="C1892" s="3">
        <v>3.1135265700483092</v>
      </c>
    </row>
    <row r="1893" spans="1:3">
      <c r="A1893" s="22">
        <v>2008</v>
      </c>
      <c r="B1893" s="2" t="s">
        <v>559</v>
      </c>
      <c r="C1893" s="3">
        <v>4.3910546254429912</v>
      </c>
    </row>
    <row r="1894" spans="1:3">
      <c r="A1894" s="22">
        <v>2008</v>
      </c>
      <c r="B1894" s="2" t="s">
        <v>560</v>
      </c>
      <c r="C1894" s="3">
        <v>2.9879759519038078</v>
      </c>
    </row>
    <row r="1895" spans="1:3">
      <c r="A1895" s="22">
        <v>2008</v>
      </c>
      <c r="B1895" s="2" t="s">
        <v>561</v>
      </c>
      <c r="C1895" s="3">
        <v>3.7642857142857142</v>
      </c>
    </row>
    <row r="1896" spans="1:3">
      <c r="A1896" s="22">
        <v>2008</v>
      </c>
      <c r="B1896" s="2" t="s">
        <v>1150</v>
      </c>
      <c r="C1896" s="3">
        <v>3.4458333333333333</v>
      </c>
    </row>
    <row r="1897" spans="1:3">
      <c r="A1897" s="22">
        <v>2008</v>
      </c>
      <c r="B1897" s="2" t="s">
        <v>562</v>
      </c>
      <c r="C1897" s="3">
        <v>3.9674220963172804</v>
      </c>
    </row>
    <row r="1898" spans="1:3">
      <c r="A1898" s="22">
        <v>2008</v>
      </c>
      <c r="B1898" s="2" t="s">
        <v>563</v>
      </c>
      <c r="C1898" s="3">
        <v>3.165903890160183</v>
      </c>
    </row>
    <row r="1899" spans="1:3">
      <c r="A1899" s="22">
        <v>2008</v>
      </c>
      <c r="B1899" s="2" t="s">
        <v>564</v>
      </c>
      <c r="C1899" s="3">
        <v>3.2218145430286858</v>
      </c>
    </row>
    <row r="1900" spans="1:3">
      <c r="A1900" s="22">
        <v>2008</v>
      </c>
      <c r="B1900" s="2" t="s">
        <v>566</v>
      </c>
      <c r="C1900" s="3">
        <v>4.8905109489051091</v>
      </c>
    </row>
    <row r="1901" spans="1:3">
      <c r="A1901" s="22">
        <v>2008</v>
      </c>
      <c r="B1901" s="2" t="s">
        <v>567</v>
      </c>
      <c r="C1901" s="3">
        <v>7.1928571428571431</v>
      </c>
    </row>
    <row r="1902" spans="1:3">
      <c r="A1902" s="22">
        <v>2008</v>
      </c>
      <c r="B1902" s="2" t="s">
        <v>568</v>
      </c>
      <c r="C1902" s="3">
        <v>3.7722590139808685</v>
      </c>
    </row>
    <row r="1903" spans="1:3">
      <c r="A1903" s="22">
        <v>2008</v>
      </c>
      <c r="B1903" s="2" t="s">
        <v>569</v>
      </c>
      <c r="C1903" s="3">
        <v>5.9723054118643555</v>
      </c>
    </row>
    <row r="1904" spans="1:3">
      <c r="A1904" s="22">
        <v>2008</v>
      </c>
      <c r="B1904" s="2" t="s">
        <v>570</v>
      </c>
      <c r="C1904" s="3">
        <v>4.2787778904665315</v>
      </c>
    </row>
    <row r="1905" spans="1:3">
      <c r="A1905" s="22">
        <v>2008</v>
      </c>
      <c r="B1905" s="2" t="s">
        <v>1039</v>
      </c>
      <c r="C1905" s="3">
        <v>3.6952380952380954</v>
      </c>
    </row>
    <row r="1906" spans="1:3">
      <c r="A1906" s="22">
        <v>2008</v>
      </c>
      <c r="B1906" s="2" t="s">
        <v>571</v>
      </c>
      <c r="C1906" s="3">
        <v>3.5746455379482902</v>
      </c>
    </row>
    <row r="1907" spans="1:3">
      <c r="A1907" s="22">
        <v>2008</v>
      </c>
      <c r="B1907" s="2" t="s">
        <v>572</v>
      </c>
      <c r="C1907" s="3">
        <v>10.925000000000001</v>
      </c>
    </row>
    <row r="1908" spans="1:3">
      <c r="A1908" s="22">
        <v>2008</v>
      </c>
      <c r="B1908" s="2" t="s">
        <v>1041</v>
      </c>
      <c r="C1908" s="3">
        <v>5.3168724279835393</v>
      </c>
    </row>
    <row r="1909" spans="1:3">
      <c r="A1909" s="22">
        <v>2008</v>
      </c>
      <c r="B1909" s="2" t="s">
        <v>1180</v>
      </c>
      <c r="C1909" s="3">
        <v>4.021321961620469</v>
      </c>
    </row>
    <row r="1910" spans="1:3">
      <c r="A1910" s="22">
        <v>2008</v>
      </c>
      <c r="B1910" s="2" t="s">
        <v>573</v>
      </c>
      <c r="C1910" s="3">
        <v>4.6744138002272493</v>
      </c>
    </row>
    <row r="1911" spans="1:3">
      <c r="A1911" s="22">
        <v>2008</v>
      </c>
      <c r="B1911" s="2" t="s">
        <v>574</v>
      </c>
      <c r="C1911" s="3">
        <v>4.9266055045871564</v>
      </c>
    </row>
    <row r="1912" spans="1:3">
      <c r="A1912" s="22">
        <v>2008</v>
      </c>
      <c r="B1912" s="2" t="s">
        <v>575</v>
      </c>
      <c r="C1912" s="3">
        <v>4.5184713375796175</v>
      </c>
    </row>
    <row r="1913" spans="1:3">
      <c r="A1913" s="22">
        <v>2008</v>
      </c>
      <c r="B1913" s="2" t="s">
        <v>576</v>
      </c>
      <c r="C1913" s="3">
        <v>5.2640546882971124</v>
      </c>
    </row>
    <row r="1914" spans="1:3">
      <c r="A1914" s="22">
        <v>2008</v>
      </c>
      <c r="B1914" s="2" t="s">
        <v>577</v>
      </c>
      <c r="C1914" s="3">
        <v>6.5680119581464869</v>
      </c>
    </row>
    <row r="1915" spans="1:3">
      <c r="A1915" s="22">
        <v>2008</v>
      </c>
      <c r="B1915" s="2" t="s">
        <v>578</v>
      </c>
      <c r="C1915" s="3">
        <v>9.4626702997275203</v>
      </c>
    </row>
    <row r="1916" spans="1:3">
      <c r="A1916" s="22">
        <v>2008</v>
      </c>
      <c r="B1916" s="2" t="s">
        <v>579</v>
      </c>
      <c r="C1916" s="3">
        <v>8.2884615384615383</v>
      </c>
    </row>
    <row r="1917" spans="1:3">
      <c r="A1917" s="22">
        <v>2008</v>
      </c>
      <c r="B1917" s="2" t="s">
        <v>580</v>
      </c>
      <c r="C1917" s="3">
        <v>6.1520000000000001</v>
      </c>
    </row>
    <row r="1918" spans="1:3">
      <c r="A1918" s="22">
        <v>2008</v>
      </c>
      <c r="B1918" s="2" t="s">
        <v>581</v>
      </c>
      <c r="C1918" s="3">
        <v>5.7458064516129035</v>
      </c>
    </row>
    <row r="1919" spans="1:3">
      <c r="A1919" s="22">
        <v>2008</v>
      </c>
      <c r="B1919" s="2" t="s">
        <v>582</v>
      </c>
      <c r="C1919" s="3">
        <v>9.2975206611570247</v>
      </c>
    </row>
    <row r="1920" spans="1:3">
      <c r="A1920" s="22">
        <v>2008</v>
      </c>
      <c r="B1920" s="2" t="s">
        <v>583</v>
      </c>
      <c r="C1920" s="3">
        <v>5.5444964871194378</v>
      </c>
    </row>
    <row r="1921" spans="1:3">
      <c r="A1921" s="22">
        <v>2008</v>
      </c>
      <c r="B1921" s="2" t="s">
        <v>584</v>
      </c>
      <c r="C1921" s="3">
        <v>4.5025380710659899</v>
      </c>
    </row>
    <row r="1922" spans="1:3">
      <c r="A1922" s="22">
        <v>2008</v>
      </c>
      <c r="B1922" s="2" t="s">
        <v>585</v>
      </c>
      <c r="C1922" s="3">
        <v>6.6751592356687901</v>
      </c>
    </row>
    <row r="1923" spans="1:3">
      <c r="A1923" s="22">
        <v>2008</v>
      </c>
      <c r="B1923" s="2" t="s">
        <v>586</v>
      </c>
      <c r="C1923" s="3">
        <v>6.5690322580645164</v>
      </c>
    </row>
    <row r="1924" spans="1:3">
      <c r="A1924" s="22">
        <v>2008</v>
      </c>
      <c r="B1924" s="2" t="s">
        <v>587</v>
      </c>
      <c r="C1924" s="3">
        <v>8.9224137931034484</v>
      </c>
    </row>
    <row r="1925" spans="1:3">
      <c r="A1925" s="22">
        <v>2008</v>
      </c>
      <c r="B1925" s="2" t="s">
        <v>588</v>
      </c>
      <c r="C1925" s="3">
        <v>11.117948717948718</v>
      </c>
    </row>
    <row r="1926" spans="1:3">
      <c r="A1926" s="22">
        <v>2008</v>
      </c>
      <c r="B1926" s="2" t="s">
        <v>589</v>
      </c>
      <c r="C1926" s="3">
        <v>5.8584269662921349</v>
      </c>
    </row>
    <row r="1927" spans="1:3">
      <c r="A1927" s="22">
        <v>2008</v>
      </c>
      <c r="B1927" s="2" t="s">
        <v>590</v>
      </c>
      <c r="C1927" s="3">
        <v>4.5830985915492954</v>
      </c>
    </row>
    <row r="1928" spans="1:3">
      <c r="A1928" s="22">
        <v>2008</v>
      </c>
      <c r="B1928" s="2" t="s">
        <v>591</v>
      </c>
      <c r="C1928" s="3">
        <v>5.4588744588744591</v>
      </c>
    </row>
    <row r="1929" spans="1:3">
      <c r="A1929" s="22">
        <v>2008</v>
      </c>
      <c r="B1929" s="2" t="s">
        <v>592</v>
      </c>
      <c r="C1929" s="3">
        <v>5.685131195335277</v>
      </c>
    </row>
    <row r="1930" spans="1:3">
      <c r="A1930" s="22">
        <v>2008</v>
      </c>
      <c r="B1930" s="2" t="s">
        <v>593</v>
      </c>
      <c r="C1930" s="3">
        <v>6.0444915254237293</v>
      </c>
    </row>
    <row r="1931" spans="1:3">
      <c r="A1931" s="22">
        <v>2008</v>
      </c>
      <c r="B1931" s="2" t="s">
        <v>594</v>
      </c>
      <c r="C1931" s="3">
        <v>5.1813100012152145</v>
      </c>
    </row>
    <row r="1932" spans="1:3">
      <c r="A1932" s="22">
        <v>2008</v>
      </c>
      <c r="B1932" s="2" t="s">
        <v>1071</v>
      </c>
      <c r="C1932" s="3">
        <v>3.4275362318840581</v>
      </c>
    </row>
    <row r="1933" spans="1:3">
      <c r="A1933" s="22">
        <v>2008</v>
      </c>
      <c r="B1933" s="2" t="s">
        <v>1042</v>
      </c>
      <c r="C1933" s="3">
        <v>4.8528138528138527</v>
      </c>
    </row>
    <row r="1934" spans="1:3">
      <c r="A1934" s="22">
        <v>2008</v>
      </c>
      <c r="B1934" s="2" t="s">
        <v>595</v>
      </c>
      <c r="C1934" s="3">
        <v>4.2491846053489892</v>
      </c>
    </row>
    <row r="1935" spans="1:3">
      <c r="A1935" s="22">
        <v>2008</v>
      </c>
      <c r="B1935" s="2" t="s">
        <v>596</v>
      </c>
      <c r="C1935" s="3">
        <v>4.6667075413856534</v>
      </c>
    </row>
    <row r="1936" spans="1:3">
      <c r="A1936" s="22">
        <v>2008</v>
      </c>
      <c r="B1936" s="2" t="s">
        <v>597</v>
      </c>
      <c r="C1936" s="3">
        <v>4.3572807385648344</v>
      </c>
    </row>
    <row r="1937" spans="1:3">
      <c r="A1937" s="22">
        <v>2008</v>
      </c>
      <c r="B1937" s="2" t="s">
        <v>598</v>
      </c>
      <c r="C1937" s="3">
        <v>4.9277738820864121</v>
      </c>
    </row>
    <row r="1938" spans="1:3">
      <c r="A1938" s="22">
        <v>2008</v>
      </c>
      <c r="B1938" s="2" t="s">
        <v>599</v>
      </c>
      <c r="C1938" s="3">
        <v>3.8013788575180563</v>
      </c>
    </row>
    <row r="1939" spans="1:3">
      <c r="A1939" s="22">
        <v>2008</v>
      </c>
      <c r="B1939" s="2" t="s">
        <v>600</v>
      </c>
      <c r="C1939" s="3">
        <v>3.49286023366508</v>
      </c>
    </row>
    <row r="1940" spans="1:3">
      <c r="A1940" s="22">
        <v>2008</v>
      </c>
      <c r="B1940" s="2" t="s">
        <v>601</v>
      </c>
      <c r="C1940" s="3">
        <v>4.333333333333333</v>
      </c>
    </row>
    <row r="1941" spans="1:3">
      <c r="A1941" s="22">
        <v>2008</v>
      </c>
      <c r="B1941" s="2" t="s">
        <v>602</v>
      </c>
      <c r="C1941" s="3">
        <v>5.282178217821782</v>
      </c>
    </row>
    <row r="1942" spans="1:3">
      <c r="A1942" s="22">
        <v>2008</v>
      </c>
      <c r="B1942" s="2" t="s">
        <v>603</v>
      </c>
      <c r="C1942" s="3">
        <v>5.2712719298245618</v>
      </c>
    </row>
    <row r="1943" spans="1:3">
      <c r="A1943" s="22">
        <v>2008</v>
      </c>
      <c r="B1943" s="2" t="s">
        <v>604</v>
      </c>
      <c r="C1943" s="3">
        <v>4.8654970760233915</v>
      </c>
    </row>
    <row r="1944" spans="1:3">
      <c r="A1944" s="22">
        <v>2008</v>
      </c>
      <c r="B1944" s="2" t="s">
        <v>606</v>
      </c>
      <c r="C1944" s="3">
        <v>6.2663006177076186</v>
      </c>
    </row>
    <row r="1945" spans="1:3">
      <c r="A1945" s="22">
        <v>2008</v>
      </c>
      <c r="B1945" s="2" t="s">
        <v>607</v>
      </c>
      <c r="C1945" s="3">
        <v>5.1340673575129534</v>
      </c>
    </row>
    <row r="1946" spans="1:3">
      <c r="A1946" s="22">
        <v>2008</v>
      </c>
      <c r="B1946" s="2" t="s">
        <v>608</v>
      </c>
      <c r="C1946" s="3">
        <v>6.7761904761904761</v>
      </c>
    </row>
    <row r="1947" spans="1:3">
      <c r="A1947" s="22">
        <v>2008</v>
      </c>
      <c r="B1947" s="2" t="s">
        <v>609</v>
      </c>
      <c r="C1947" s="3">
        <v>4.5999999999999996</v>
      </c>
    </row>
    <row r="1948" spans="1:3">
      <c r="A1948" s="22">
        <v>2008</v>
      </c>
      <c r="B1948" s="2" t="s">
        <v>610</v>
      </c>
      <c r="C1948" s="3">
        <v>6.4545454545454541</v>
      </c>
    </row>
    <row r="1949" spans="1:3">
      <c r="A1949" s="22">
        <v>2008</v>
      </c>
      <c r="B1949" s="2" t="s">
        <v>611</v>
      </c>
      <c r="C1949" s="3">
        <v>5.9978655282817499</v>
      </c>
    </row>
    <row r="1950" spans="1:3">
      <c r="A1950" s="22">
        <v>2008</v>
      </c>
      <c r="B1950" s="2" t="s">
        <v>613</v>
      </c>
      <c r="C1950" s="3">
        <v>4.1420991703646539</v>
      </c>
    </row>
    <row r="1951" spans="1:3">
      <c r="A1951" s="22">
        <v>2008</v>
      </c>
      <c r="B1951" s="2" t="s">
        <v>614</v>
      </c>
      <c r="C1951" s="3">
        <v>5.0813953488372094</v>
      </c>
    </row>
    <row r="1952" spans="1:3">
      <c r="A1952" s="22">
        <v>2008</v>
      </c>
      <c r="B1952" s="2" t="s">
        <v>615</v>
      </c>
      <c r="C1952" s="3">
        <v>5.7432210353327857</v>
      </c>
    </row>
    <row r="1953" spans="1:3">
      <c r="A1953" s="22">
        <v>2008</v>
      </c>
      <c r="B1953" s="2" t="s">
        <v>616</v>
      </c>
      <c r="C1953" s="3">
        <v>7.2266721717588771</v>
      </c>
    </row>
    <row r="1954" spans="1:3">
      <c r="A1954" s="22">
        <v>2008</v>
      </c>
      <c r="B1954" s="2" t="s">
        <v>617</v>
      </c>
      <c r="C1954" s="3">
        <v>5.781021897810219</v>
      </c>
    </row>
    <row r="1955" spans="1:3">
      <c r="A1955" s="22">
        <v>2008</v>
      </c>
      <c r="B1955" s="2" t="s">
        <v>618</v>
      </c>
      <c r="C1955" s="3">
        <v>6.5274949083503051</v>
      </c>
    </row>
    <row r="1956" spans="1:3">
      <c r="A1956" s="22">
        <v>2008</v>
      </c>
      <c r="B1956" s="2" t="s">
        <v>619</v>
      </c>
      <c r="C1956" s="3">
        <v>5.7877461706783366</v>
      </c>
    </row>
    <row r="1957" spans="1:3">
      <c r="A1957" s="22">
        <v>2008</v>
      </c>
      <c r="B1957" s="2" t="s">
        <v>1131</v>
      </c>
      <c r="C1957" s="3">
        <v>5.4</v>
      </c>
    </row>
    <row r="1958" spans="1:3">
      <c r="A1958" s="22">
        <v>2008</v>
      </c>
      <c r="B1958" s="2" t="s">
        <v>622</v>
      </c>
      <c r="C1958" s="3">
        <v>5.2</v>
      </c>
    </row>
    <row r="1959" spans="1:3">
      <c r="A1959" s="22">
        <v>2008</v>
      </c>
      <c r="B1959" s="2" t="s">
        <v>1043</v>
      </c>
      <c r="C1959" s="3">
        <v>3.3548387096774195</v>
      </c>
    </row>
    <row r="1960" spans="1:3">
      <c r="A1960" s="22">
        <v>2008</v>
      </c>
      <c r="B1960" s="2" t="s">
        <v>623</v>
      </c>
      <c r="C1960" s="3">
        <v>8.6647442707542872</v>
      </c>
    </row>
    <row r="1961" spans="1:3">
      <c r="A1961" s="22">
        <v>2008</v>
      </c>
      <c r="B1961" s="2" t="s">
        <v>624</v>
      </c>
      <c r="C1961" s="3">
        <v>4.5538102643856924</v>
      </c>
    </row>
    <row r="1962" spans="1:3">
      <c r="A1962" s="22">
        <v>2008</v>
      </c>
      <c r="B1962" s="2" t="s">
        <v>625</v>
      </c>
      <c r="C1962" s="3">
        <v>5.0826210826210829</v>
      </c>
    </row>
    <row r="1963" spans="1:3">
      <c r="A1963" s="22">
        <v>2008</v>
      </c>
      <c r="B1963" s="2" t="s">
        <v>626</v>
      </c>
      <c r="C1963" s="3">
        <v>5.0307881773399012</v>
      </c>
    </row>
    <row r="1964" spans="1:3">
      <c r="A1964" s="22">
        <v>2008</v>
      </c>
      <c r="B1964" s="2" t="s">
        <v>627</v>
      </c>
      <c r="C1964" s="3">
        <v>5.4827432643063903</v>
      </c>
    </row>
    <row r="1965" spans="1:3">
      <c r="A1965" s="22">
        <v>2008</v>
      </c>
      <c r="B1965" s="2" t="s">
        <v>1137</v>
      </c>
      <c r="C1965" s="3">
        <v>4.55</v>
      </c>
    </row>
    <row r="1966" spans="1:3">
      <c r="A1966" s="22">
        <v>2008</v>
      </c>
      <c r="B1966" s="2" t="s">
        <v>628</v>
      </c>
      <c r="C1966" s="3">
        <v>4.4789272030651341</v>
      </c>
    </row>
    <row r="1967" spans="1:3">
      <c r="A1967" s="22">
        <v>2008</v>
      </c>
      <c r="B1967" s="2" t="s">
        <v>629</v>
      </c>
      <c r="C1967" s="3">
        <v>8.3994795055302536</v>
      </c>
    </row>
    <row r="1968" spans="1:3">
      <c r="A1968" s="22">
        <v>2008</v>
      </c>
      <c r="B1968" s="2" t="s">
        <v>630</v>
      </c>
      <c r="C1968" s="3">
        <v>5.5410958904109586</v>
      </c>
    </row>
    <row r="1969" spans="1:3">
      <c r="A1969" s="22">
        <v>2008</v>
      </c>
      <c r="B1969" s="2" t="s">
        <v>632</v>
      </c>
      <c r="C1969" s="3">
        <v>5.1146711635750419</v>
      </c>
    </row>
    <row r="1970" spans="1:3">
      <c r="A1970" s="22">
        <v>2008</v>
      </c>
      <c r="B1970" s="2" t="s">
        <v>1132</v>
      </c>
      <c r="C1970" s="3">
        <v>5.6930693069306928</v>
      </c>
    </row>
    <row r="1971" spans="1:3">
      <c r="A1971" s="22">
        <v>2008</v>
      </c>
      <c r="B1971" s="2" t="s">
        <v>633</v>
      </c>
      <c r="C1971" s="3">
        <v>5.1548117154811717</v>
      </c>
    </row>
    <row r="1972" spans="1:3">
      <c r="A1972" s="22">
        <v>2008</v>
      </c>
      <c r="B1972" s="2" t="s">
        <v>634</v>
      </c>
      <c r="C1972" s="3">
        <v>4.2732919254658386</v>
      </c>
    </row>
    <row r="1973" spans="1:3">
      <c r="A1973" s="22">
        <v>2008</v>
      </c>
      <c r="B1973" s="2" t="s">
        <v>1133</v>
      </c>
      <c r="C1973" s="3">
        <v>6.4971264367816088</v>
      </c>
    </row>
    <row r="1974" spans="1:3">
      <c r="A1974" s="22">
        <v>2008</v>
      </c>
      <c r="B1974" s="2" t="s">
        <v>635</v>
      </c>
      <c r="C1974" s="3">
        <v>7.5929978118161925</v>
      </c>
    </row>
    <row r="1975" spans="1:3">
      <c r="A1975" s="22">
        <v>2008</v>
      </c>
      <c r="B1975" s="2" t="s">
        <v>636</v>
      </c>
      <c r="C1975" s="3">
        <v>9.2792527040314656</v>
      </c>
    </row>
    <row r="1976" spans="1:3">
      <c r="A1976" s="22">
        <v>2008</v>
      </c>
      <c r="B1976" s="2" t="s">
        <v>1134</v>
      </c>
      <c r="C1976" s="3">
        <v>8.0852713178294575</v>
      </c>
    </row>
    <row r="1977" spans="1:3">
      <c r="A1977" s="22">
        <v>2008</v>
      </c>
      <c r="B1977" s="2" t="s">
        <v>637</v>
      </c>
      <c r="C1977" s="3">
        <v>8.7976689976689979</v>
      </c>
    </row>
    <row r="1978" spans="1:3">
      <c r="A1978" s="22">
        <v>2008</v>
      </c>
      <c r="B1978" s="2" t="s">
        <v>638</v>
      </c>
      <c r="C1978" s="3">
        <v>8.4839357429718874</v>
      </c>
    </row>
    <row r="1979" spans="1:3">
      <c r="A1979" s="22">
        <v>2008</v>
      </c>
      <c r="B1979" s="2" t="s">
        <v>639</v>
      </c>
      <c r="C1979" s="3">
        <v>7.8825214899713467</v>
      </c>
    </row>
    <row r="1980" spans="1:3">
      <c r="A1980" s="22">
        <v>2008</v>
      </c>
      <c r="B1980" s="2" t="s">
        <v>640</v>
      </c>
      <c r="C1980" s="3">
        <v>9.4430641821946164</v>
      </c>
    </row>
    <row r="1981" spans="1:3">
      <c r="A1981" s="22">
        <v>2008</v>
      </c>
      <c r="B1981" s="2" t="s">
        <v>641</v>
      </c>
      <c r="C1981" s="3">
        <v>9.8735271013354282</v>
      </c>
    </row>
    <row r="1982" spans="1:3">
      <c r="A1982" s="22">
        <v>2008</v>
      </c>
      <c r="B1982" s="2" t="s">
        <v>642</v>
      </c>
      <c r="C1982" s="3">
        <v>10.090283748925193</v>
      </c>
    </row>
    <row r="1983" spans="1:3">
      <c r="A1983" s="22">
        <v>2008</v>
      </c>
      <c r="B1983" s="2" t="s">
        <v>643</v>
      </c>
      <c r="C1983" s="3">
        <v>9.888942077549066</v>
      </c>
    </row>
    <row r="1984" spans="1:3">
      <c r="A1984" s="22">
        <v>2008</v>
      </c>
      <c r="B1984" s="2" t="s">
        <v>644</v>
      </c>
      <c r="C1984" s="3">
        <v>7.2995220392989912</v>
      </c>
    </row>
    <row r="1985" spans="1:3">
      <c r="A1985" s="22">
        <v>2008</v>
      </c>
      <c r="B1985" s="2" t="s">
        <v>645</v>
      </c>
      <c r="C1985" s="3">
        <v>7.767555555555556</v>
      </c>
    </row>
    <row r="1986" spans="1:3">
      <c r="A1986" s="22">
        <v>2008</v>
      </c>
      <c r="B1986" s="2" t="s">
        <v>647</v>
      </c>
      <c r="C1986" s="3">
        <v>12.694674067076051</v>
      </c>
    </row>
    <row r="1987" spans="1:3">
      <c r="A1987" s="22">
        <v>2008</v>
      </c>
      <c r="B1987" s="2" t="s">
        <v>648</v>
      </c>
      <c r="C1987" s="3">
        <v>11.585365853658537</v>
      </c>
    </row>
    <row r="1988" spans="1:3">
      <c r="A1988" s="22">
        <v>2008</v>
      </c>
      <c r="B1988" s="2" t="s">
        <v>649</v>
      </c>
      <c r="C1988" s="3">
        <v>14.335237258347979</v>
      </c>
    </row>
    <row r="1989" spans="1:3">
      <c r="A1989" s="22">
        <v>2008</v>
      </c>
      <c r="B1989" s="2" t="s">
        <v>650</v>
      </c>
      <c r="C1989" s="3">
        <v>8.7164750957854409</v>
      </c>
    </row>
    <row r="1990" spans="1:3">
      <c r="A1990" s="22">
        <v>2008</v>
      </c>
      <c r="B1990" s="2" t="s">
        <v>651</v>
      </c>
      <c r="C1990" s="3">
        <v>7.757720207253886</v>
      </c>
    </row>
    <row r="1991" spans="1:3">
      <c r="A1991" s="22">
        <v>2008</v>
      </c>
      <c r="B1991" s="2" t="s">
        <v>652</v>
      </c>
      <c r="C1991" s="3">
        <v>8.5426004636785162</v>
      </c>
    </row>
    <row r="1992" spans="1:3">
      <c r="A1992" s="22">
        <v>2008</v>
      </c>
      <c r="B1992" s="2" t="s">
        <v>653</v>
      </c>
      <c r="C1992" s="3">
        <v>5.4294871794871797</v>
      </c>
    </row>
    <row r="1993" spans="1:3">
      <c r="A1993" s="22">
        <v>2008</v>
      </c>
      <c r="B1993" s="2" t="s">
        <v>654</v>
      </c>
      <c r="C1993" s="3">
        <v>5.1561806069578093</v>
      </c>
    </row>
    <row r="1994" spans="1:3">
      <c r="A1994" s="22">
        <v>2008</v>
      </c>
      <c r="B1994" s="2" t="s">
        <v>655</v>
      </c>
      <c r="C1994" s="3">
        <v>7.4684385382059801</v>
      </c>
    </row>
    <row r="1995" spans="1:3">
      <c r="A1995" s="22">
        <v>2008</v>
      </c>
      <c r="B1995" s="2" t="s">
        <v>656</v>
      </c>
      <c r="C1995" s="3">
        <v>7.2624309392265189</v>
      </c>
    </row>
    <row r="1996" spans="1:3">
      <c r="A1996" s="22">
        <v>2008</v>
      </c>
      <c r="B1996" s="2" t="s">
        <v>657</v>
      </c>
      <c r="C1996" s="3">
        <v>7.1483516483516487</v>
      </c>
    </row>
    <row r="1997" spans="1:3">
      <c r="A1997" s="22">
        <v>2008</v>
      </c>
      <c r="B1997" s="2" t="s">
        <v>658</v>
      </c>
      <c r="C1997" s="3">
        <v>6.4054776219104879</v>
      </c>
    </row>
    <row r="1998" spans="1:3">
      <c r="A1998" s="22">
        <v>2008</v>
      </c>
      <c r="B1998" s="2" t="s">
        <v>659</v>
      </c>
      <c r="C1998" s="3">
        <v>7.4515151515151512</v>
      </c>
    </row>
    <row r="1999" spans="1:3">
      <c r="A1999" s="22">
        <v>2008</v>
      </c>
      <c r="B1999" s="2" t="s">
        <v>660</v>
      </c>
      <c r="C1999" s="3">
        <v>9.6851083448593815</v>
      </c>
    </row>
    <row r="2000" spans="1:3">
      <c r="A2000" s="22">
        <v>2008</v>
      </c>
      <c r="B2000" s="2" t="s">
        <v>661</v>
      </c>
      <c r="C2000" s="3">
        <v>4.6823529411764708</v>
      </c>
    </row>
    <row r="2001" spans="1:3">
      <c r="A2001" s="22">
        <v>2008</v>
      </c>
      <c r="B2001" s="2" t="s">
        <v>662</v>
      </c>
      <c r="C2001" s="3">
        <v>5.1714360041623308</v>
      </c>
    </row>
    <row r="2002" spans="1:3">
      <c r="A2002" s="22">
        <v>2008</v>
      </c>
      <c r="B2002" s="2" t="s">
        <v>663</v>
      </c>
      <c r="C2002" s="3">
        <v>5.9837037037037035</v>
      </c>
    </row>
    <row r="2003" spans="1:3">
      <c r="A2003" s="22">
        <v>2008</v>
      </c>
      <c r="B2003" s="2" t="s">
        <v>664</v>
      </c>
      <c r="C2003" s="3">
        <v>5.2048047490956311</v>
      </c>
    </row>
    <row r="2004" spans="1:3">
      <c r="A2004" s="22">
        <v>2008</v>
      </c>
      <c r="B2004" s="2" t="s">
        <v>665</v>
      </c>
      <c r="C2004" s="3">
        <v>6.0750625521267727</v>
      </c>
    </row>
    <row r="2005" spans="1:3">
      <c r="A2005" s="22">
        <v>2008</v>
      </c>
      <c r="B2005" s="2" t="s">
        <v>666</v>
      </c>
      <c r="C2005" s="3">
        <v>7.3205282917672294</v>
      </c>
    </row>
    <row r="2006" spans="1:3">
      <c r="A2006" s="22">
        <v>2008</v>
      </c>
      <c r="B2006" s="2" t="s">
        <v>667</v>
      </c>
      <c r="C2006" s="3">
        <v>5.8205445544554459</v>
      </c>
    </row>
    <row r="2007" spans="1:3">
      <c r="A2007" s="22">
        <v>2008</v>
      </c>
      <c r="B2007" s="2" t="s">
        <v>668</v>
      </c>
      <c r="C2007" s="3">
        <v>3.7788339670468947</v>
      </c>
    </row>
    <row r="2008" spans="1:3">
      <c r="A2008" s="22">
        <v>2008</v>
      </c>
      <c r="B2008" s="2" t="s">
        <v>669</v>
      </c>
      <c r="C2008" s="3">
        <v>5.1103202846975089</v>
      </c>
    </row>
    <row r="2009" spans="1:3">
      <c r="A2009" s="22">
        <v>2008</v>
      </c>
      <c r="B2009" s="2" t="s">
        <v>670</v>
      </c>
      <c r="C2009" s="3">
        <v>4.0991253644314867</v>
      </c>
    </row>
    <row r="2010" spans="1:3">
      <c r="A2010" s="22">
        <v>2008</v>
      </c>
      <c r="B2010" s="2" t="s">
        <v>672</v>
      </c>
      <c r="C2010" s="3">
        <v>3.6592698639942736</v>
      </c>
    </row>
    <row r="2011" spans="1:3">
      <c r="A2011" s="22">
        <v>2008</v>
      </c>
      <c r="B2011" s="2" t="s">
        <v>673</v>
      </c>
      <c r="C2011" s="3">
        <v>4.6062589486602574</v>
      </c>
    </row>
    <row r="2012" spans="1:3">
      <c r="A2012" s="22">
        <v>2008</v>
      </c>
      <c r="B2012" s="2" t="s">
        <v>675</v>
      </c>
      <c r="C2012" s="3">
        <v>4.3379790940766547</v>
      </c>
    </row>
    <row r="2013" spans="1:3">
      <c r="A2013" s="22">
        <v>2008</v>
      </c>
      <c r="B2013" s="2" t="s">
        <v>676</v>
      </c>
      <c r="C2013" s="3">
        <v>4.8111156546036939</v>
      </c>
    </row>
    <row r="2014" spans="1:3">
      <c r="A2014" s="22">
        <v>2008</v>
      </c>
      <c r="B2014" s="2" t="s">
        <v>677</v>
      </c>
      <c r="C2014" s="3">
        <v>4.9180747567844341</v>
      </c>
    </row>
    <row r="2015" spans="1:3">
      <c r="A2015" s="22">
        <v>2008</v>
      </c>
      <c r="B2015" s="2" t="s">
        <v>678</v>
      </c>
      <c r="C2015" s="3">
        <v>4.3714950075229106</v>
      </c>
    </row>
    <row r="2016" spans="1:3">
      <c r="A2016" s="22">
        <v>2008</v>
      </c>
      <c r="B2016" s="2" t="s">
        <v>679</v>
      </c>
      <c r="C2016" s="3">
        <v>4.5877685950413225</v>
      </c>
    </row>
    <row r="2017" spans="1:3">
      <c r="A2017" s="22">
        <v>2008</v>
      </c>
      <c r="B2017" s="2" t="s">
        <v>680</v>
      </c>
      <c r="C2017" s="3">
        <v>4.4545454545454541</v>
      </c>
    </row>
    <row r="2018" spans="1:3">
      <c r="A2018" s="22">
        <v>2008</v>
      </c>
      <c r="B2018" s="2" t="s">
        <v>681</v>
      </c>
      <c r="C2018" s="3">
        <v>5.1224074867695863</v>
      </c>
    </row>
    <row r="2019" spans="1:3">
      <c r="A2019" s="22">
        <v>2008</v>
      </c>
      <c r="B2019" s="2" t="s">
        <v>682</v>
      </c>
      <c r="C2019" s="3">
        <v>3.3564668769716088</v>
      </c>
    </row>
    <row r="2020" spans="1:3">
      <c r="A2020" s="22">
        <v>2008</v>
      </c>
      <c r="B2020" s="2" t="s">
        <v>683</v>
      </c>
      <c r="C2020" s="3">
        <v>3.6612491293243559</v>
      </c>
    </row>
    <row r="2021" spans="1:3">
      <c r="A2021" s="22">
        <v>2008</v>
      </c>
      <c r="B2021" s="2" t="s">
        <v>684</v>
      </c>
      <c r="C2021" s="3">
        <v>3.8714902807775378</v>
      </c>
    </row>
    <row r="2022" spans="1:3">
      <c r="A2022" s="22">
        <v>2008</v>
      </c>
      <c r="B2022" s="2" t="s">
        <v>685</v>
      </c>
      <c r="C2022" s="3">
        <v>4.2584102411431974</v>
      </c>
    </row>
    <row r="2023" spans="1:3">
      <c r="A2023" s="22">
        <v>2008</v>
      </c>
      <c r="B2023" s="2" t="s">
        <v>686</v>
      </c>
      <c r="C2023" s="3">
        <v>4.4758144126357351</v>
      </c>
    </row>
    <row r="2024" spans="1:3">
      <c r="A2024" s="22">
        <v>2008</v>
      </c>
      <c r="B2024" s="2" t="s">
        <v>687</v>
      </c>
      <c r="C2024" s="3">
        <v>4.9817859853275994</v>
      </c>
    </row>
    <row r="2025" spans="1:3">
      <c r="A2025" s="22">
        <v>2008</v>
      </c>
      <c r="B2025" s="2" t="s">
        <v>688</v>
      </c>
      <c r="C2025" s="3">
        <v>4.2073906485671193</v>
      </c>
    </row>
    <row r="2026" spans="1:3">
      <c r="A2026" s="22">
        <v>2008</v>
      </c>
      <c r="B2026" s="2" t="s">
        <v>689</v>
      </c>
      <c r="C2026" s="3">
        <v>3.9907094594594597</v>
      </c>
    </row>
    <row r="2027" spans="1:3">
      <c r="A2027" s="22">
        <v>2008</v>
      </c>
      <c r="B2027" s="2" t="s">
        <v>690</v>
      </c>
      <c r="C2027" s="3">
        <v>8.3701966968213135</v>
      </c>
    </row>
    <row r="2028" spans="1:3">
      <c r="A2028" s="22">
        <v>2008</v>
      </c>
      <c r="B2028" s="2" t="s">
        <v>691</v>
      </c>
      <c r="C2028" s="3">
        <v>4.5674193136879708</v>
      </c>
    </row>
    <row r="2029" spans="1:3">
      <c r="A2029" s="22">
        <v>2008</v>
      </c>
      <c r="B2029" s="2" t="s">
        <v>692</v>
      </c>
      <c r="C2029" s="3">
        <v>4.0535104364326378</v>
      </c>
    </row>
    <row r="2030" spans="1:3">
      <c r="A2030" s="22">
        <v>2008</v>
      </c>
      <c r="B2030" s="2" t="s">
        <v>693</v>
      </c>
      <c r="C2030" s="3">
        <v>4.6277934116868069</v>
      </c>
    </row>
    <row r="2031" spans="1:3">
      <c r="A2031" s="22">
        <v>2008</v>
      </c>
      <c r="B2031" s="2" t="s">
        <v>694</v>
      </c>
      <c r="C2031" s="3">
        <v>4.9178677648135434</v>
      </c>
    </row>
    <row r="2032" spans="1:3">
      <c r="A2032" s="22">
        <v>2008</v>
      </c>
      <c r="B2032" s="2" t="s">
        <v>695</v>
      </c>
      <c r="C2032" s="3">
        <v>5.0035671819262779</v>
      </c>
    </row>
    <row r="2033" spans="1:3">
      <c r="A2033" s="22">
        <v>2008</v>
      </c>
      <c r="B2033" s="2" t="s">
        <v>696</v>
      </c>
      <c r="C2033" s="3">
        <v>4.5076615589606925</v>
      </c>
    </row>
    <row r="2034" spans="1:3">
      <c r="A2034" s="22">
        <v>2008</v>
      </c>
      <c r="B2034" s="2" t="s">
        <v>697</v>
      </c>
      <c r="C2034" s="3">
        <v>5.0632318501170959</v>
      </c>
    </row>
    <row r="2035" spans="1:3">
      <c r="A2035" s="22">
        <v>2008</v>
      </c>
      <c r="B2035" s="2" t="s">
        <v>698</v>
      </c>
      <c r="C2035" s="3">
        <v>3.0929026173072387</v>
      </c>
    </row>
    <row r="2036" spans="1:3">
      <c r="A2036" s="22">
        <v>2008</v>
      </c>
      <c r="B2036" s="2" t="s">
        <v>699</v>
      </c>
      <c r="C2036" s="3">
        <v>3.6813895001571835</v>
      </c>
    </row>
    <row r="2037" spans="1:3">
      <c r="A2037" s="22">
        <v>2008</v>
      </c>
      <c r="B2037" s="2" t="s">
        <v>701</v>
      </c>
      <c r="C2037" s="3">
        <v>3.9567508149495869</v>
      </c>
    </row>
    <row r="2038" spans="1:3">
      <c r="A2038" s="22">
        <v>2008</v>
      </c>
      <c r="B2038" s="2" t="s">
        <v>702</v>
      </c>
      <c r="C2038" s="3">
        <v>5.2087554269175111</v>
      </c>
    </row>
    <row r="2039" spans="1:3">
      <c r="A2039" s="22">
        <v>2008</v>
      </c>
      <c r="B2039" s="2" t="s">
        <v>703</v>
      </c>
      <c r="C2039" s="3">
        <v>3.7732342007434942</v>
      </c>
    </row>
    <row r="2040" spans="1:3">
      <c r="A2040" s="22">
        <v>2008</v>
      </c>
      <c r="B2040" s="2" t="s">
        <v>704</v>
      </c>
      <c r="C2040" s="3">
        <v>3.5298713983395733</v>
      </c>
    </row>
    <row r="2041" spans="1:3">
      <c r="A2041" s="22">
        <v>2008</v>
      </c>
      <c r="B2041" s="2" t="s">
        <v>705</v>
      </c>
      <c r="C2041" s="3">
        <v>4.9268747879199184</v>
      </c>
    </row>
    <row r="2042" spans="1:3">
      <c r="A2042" s="22">
        <v>2008</v>
      </c>
      <c r="B2042" s="2" t="s">
        <v>706</v>
      </c>
      <c r="C2042" s="3">
        <v>5.7778772951186745</v>
      </c>
    </row>
    <row r="2043" spans="1:3">
      <c r="A2043" s="22">
        <v>2008</v>
      </c>
      <c r="B2043" s="2" t="s">
        <v>707</v>
      </c>
      <c r="C2043" s="3">
        <v>4.2380174678690619</v>
      </c>
    </row>
    <row r="2044" spans="1:3">
      <c r="A2044" s="22">
        <v>2008</v>
      </c>
      <c r="B2044" s="2" t="s">
        <v>708</v>
      </c>
      <c r="C2044" s="3">
        <v>4.8364116094986809</v>
      </c>
    </row>
    <row r="2045" spans="1:3">
      <c r="A2045" s="22">
        <v>2008</v>
      </c>
      <c r="B2045" s="2" t="s">
        <v>709</v>
      </c>
      <c r="C2045" s="3">
        <v>4.3376455368693403</v>
      </c>
    </row>
    <row r="2046" spans="1:3">
      <c r="A2046" s="22">
        <v>2008</v>
      </c>
      <c r="B2046" s="2" t="s">
        <v>710</v>
      </c>
      <c r="C2046" s="3">
        <v>5.0121212121212118</v>
      </c>
    </row>
    <row r="2047" spans="1:3">
      <c r="A2047" s="22">
        <v>2008</v>
      </c>
      <c r="B2047" s="2" t="s">
        <v>712</v>
      </c>
      <c r="C2047" s="3">
        <v>4.2907662082514735</v>
      </c>
    </row>
    <row r="2048" spans="1:3">
      <c r="A2048" s="22">
        <v>2008</v>
      </c>
      <c r="B2048" s="2" t="s">
        <v>713</v>
      </c>
      <c r="C2048" s="3">
        <v>5.0017120716066437</v>
      </c>
    </row>
    <row r="2049" spans="1:3">
      <c r="A2049" s="22">
        <v>2008</v>
      </c>
      <c r="B2049" s="2" t="s">
        <v>714</v>
      </c>
      <c r="C2049" s="3">
        <v>4.3528080641843241</v>
      </c>
    </row>
    <row r="2050" spans="1:3">
      <c r="A2050" s="22">
        <v>2008</v>
      </c>
      <c r="B2050" s="2" t="s">
        <v>715</v>
      </c>
      <c r="C2050" s="3">
        <v>5.522301228183581</v>
      </c>
    </row>
    <row r="2051" spans="1:3">
      <c r="A2051" s="22">
        <v>2008</v>
      </c>
      <c r="B2051" s="2" t="s">
        <v>716</v>
      </c>
      <c r="C2051" s="3">
        <v>2.8441529065822211</v>
      </c>
    </row>
    <row r="2052" spans="1:3">
      <c r="A2052" s="22">
        <v>2008</v>
      </c>
      <c r="B2052" s="2" t="s">
        <v>717</v>
      </c>
      <c r="C2052" s="3">
        <v>4.223634053367217</v>
      </c>
    </row>
    <row r="2053" spans="1:3">
      <c r="A2053" s="22">
        <v>2008</v>
      </c>
      <c r="B2053" s="2" t="s">
        <v>718</v>
      </c>
      <c r="C2053" s="3">
        <v>4.7400881057268727</v>
      </c>
    </row>
    <row r="2054" spans="1:3">
      <c r="A2054" s="22">
        <v>2008</v>
      </c>
      <c r="B2054" s="2" t="s">
        <v>719</v>
      </c>
      <c r="C2054" s="3">
        <v>2.817432273262662</v>
      </c>
    </row>
    <row r="2055" spans="1:3">
      <c r="A2055" s="22">
        <v>2008</v>
      </c>
      <c r="B2055" s="2" t="s">
        <v>720</v>
      </c>
      <c r="C2055" s="3">
        <v>4.1246200607902734</v>
      </c>
    </row>
    <row r="2056" spans="1:3">
      <c r="A2056" s="22">
        <v>2008</v>
      </c>
      <c r="B2056" s="2" t="s">
        <v>721</v>
      </c>
      <c r="C2056" s="3">
        <v>2.9341421143847488</v>
      </c>
    </row>
    <row r="2057" spans="1:3">
      <c r="A2057" s="22">
        <v>2008</v>
      </c>
      <c r="B2057" s="2" t="s">
        <v>722</v>
      </c>
      <c r="C2057" s="3">
        <v>4.343220338983051</v>
      </c>
    </row>
    <row r="2058" spans="1:3">
      <c r="A2058" s="22">
        <v>2008</v>
      </c>
      <c r="B2058" s="2" t="s">
        <v>723</v>
      </c>
      <c r="C2058" s="3">
        <v>3.8890086206896552</v>
      </c>
    </row>
    <row r="2059" spans="1:3">
      <c r="A2059" s="22">
        <v>2008</v>
      </c>
      <c r="B2059" s="2" t="s">
        <v>724</v>
      </c>
      <c r="C2059" s="3">
        <v>5.2366548042704624</v>
      </c>
    </row>
    <row r="2060" spans="1:3">
      <c r="A2060" s="22">
        <v>2008</v>
      </c>
      <c r="B2060" s="2" t="s">
        <v>725</v>
      </c>
      <c r="C2060" s="3">
        <v>3.0877316443818907</v>
      </c>
    </row>
    <row r="2061" spans="1:3">
      <c r="A2061" s="22">
        <v>2008</v>
      </c>
      <c r="B2061" s="2" t="s">
        <v>726</v>
      </c>
      <c r="C2061" s="3">
        <v>4.9445101728117304</v>
      </c>
    </row>
    <row r="2062" spans="1:3">
      <c r="A2062" s="22">
        <v>2008</v>
      </c>
      <c r="B2062" s="2" t="s">
        <v>727</v>
      </c>
      <c r="C2062" s="3">
        <v>4.1639344262295079</v>
      </c>
    </row>
    <row r="2063" spans="1:3">
      <c r="A2063" s="22">
        <v>2008</v>
      </c>
      <c r="B2063" s="2" t="s">
        <v>731</v>
      </c>
      <c r="C2063" s="3">
        <v>5.1809951761052009</v>
      </c>
    </row>
    <row r="2064" spans="1:3">
      <c r="A2064" s="22">
        <v>2008</v>
      </c>
      <c r="B2064" s="2" t="s">
        <v>732</v>
      </c>
      <c r="C2064" s="3">
        <v>4.2328052805280532</v>
      </c>
    </row>
    <row r="2065" spans="1:3">
      <c r="A2065" s="22">
        <v>2008</v>
      </c>
      <c r="B2065" s="2" t="s">
        <v>733</v>
      </c>
      <c r="C2065" s="3">
        <v>5.0388291517323776</v>
      </c>
    </row>
    <row r="2066" spans="1:3">
      <c r="A2066" s="22">
        <v>2008</v>
      </c>
      <c r="B2066" s="2" t="s">
        <v>734</v>
      </c>
      <c r="C2066" s="3">
        <v>3.6088874366933505</v>
      </c>
    </row>
    <row r="2067" spans="1:3">
      <c r="A2067" s="22">
        <v>2008</v>
      </c>
      <c r="B2067" s="2" t="s">
        <v>736</v>
      </c>
      <c r="C2067" s="3">
        <v>4.1650246305418719</v>
      </c>
    </row>
    <row r="2068" spans="1:3">
      <c r="A2068" s="22">
        <v>2008</v>
      </c>
      <c r="B2068" s="2" t="s">
        <v>737</v>
      </c>
      <c r="C2068" s="3">
        <v>4.3706563706563708</v>
      </c>
    </row>
    <row r="2069" spans="1:3">
      <c r="A2069" s="22">
        <v>2008</v>
      </c>
      <c r="B2069" s="2" t="s">
        <v>738</v>
      </c>
      <c r="C2069" s="3">
        <v>4.3221884498480243</v>
      </c>
    </row>
    <row r="2070" spans="1:3">
      <c r="A2070" s="22">
        <v>2008</v>
      </c>
      <c r="B2070" s="2" t="s">
        <v>1049</v>
      </c>
      <c r="C2070" s="3">
        <v>5.25</v>
      </c>
    </row>
    <row r="2071" spans="1:3">
      <c r="A2071" s="22">
        <v>2008</v>
      </c>
      <c r="B2071" s="2" t="s">
        <v>741</v>
      </c>
      <c r="C2071" s="3">
        <v>9.8998757810210147</v>
      </c>
    </row>
    <row r="2072" spans="1:3">
      <c r="A2072" s="22">
        <v>2008</v>
      </c>
      <c r="B2072" s="2" t="s">
        <v>742</v>
      </c>
      <c r="C2072" s="3">
        <v>5.5979759036144578</v>
      </c>
    </row>
    <row r="2073" spans="1:3">
      <c r="A2073" s="22">
        <v>2008</v>
      </c>
      <c r="B2073" s="2" t="s">
        <v>743</v>
      </c>
      <c r="C2073" s="3">
        <v>4.9645810363836826</v>
      </c>
    </row>
    <row r="2074" spans="1:3">
      <c r="A2074" s="22">
        <v>2008</v>
      </c>
      <c r="B2074" s="2" t="s">
        <v>744</v>
      </c>
      <c r="C2074" s="3">
        <v>2.9244428338467112</v>
      </c>
    </row>
    <row r="2075" spans="1:3">
      <c r="A2075" s="22">
        <v>2008</v>
      </c>
      <c r="B2075" s="2" t="s">
        <v>746</v>
      </c>
      <c r="C2075" s="3">
        <v>6.3684210526315788</v>
      </c>
    </row>
    <row r="2076" spans="1:3">
      <c r="A2076" s="22">
        <v>2008</v>
      </c>
      <c r="B2076" s="2" t="s">
        <v>747</v>
      </c>
      <c r="C2076" s="3">
        <v>5.3462056578356529</v>
      </c>
    </row>
    <row r="2077" spans="1:3">
      <c r="A2077" s="22">
        <v>2008</v>
      </c>
      <c r="B2077" s="2" t="s">
        <v>748</v>
      </c>
      <c r="C2077" s="3">
        <v>3.5841889117043122</v>
      </c>
    </row>
    <row r="2078" spans="1:3">
      <c r="A2078" s="22">
        <v>2008</v>
      </c>
      <c r="B2078" s="2" t="s">
        <v>749</v>
      </c>
      <c r="C2078" s="3">
        <v>4.291368621840725</v>
      </c>
    </row>
    <row r="2079" spans="1:3">
      <c r="A2079" s="22">
        <v>2008</v>
      </c>
      <c r="B2079" s="2" t="s">
        <v>750</v>
      </c>
      <c r="C2079" s="3">
        <v>3.936619718309859</v>
      </c>
    </row>
    <row r="2080" spans="1:3">
      <c r="A2080" s="22">
        <v>2008</v>
      </c>
      <c r="B2080" s="2" t="s">
        <v>751</v>
      </c>
      <c r="C2080" s="3">
        <v>3.9120856911883588</v>
      </c>
    </row>
    <row r="2081" spans="1:3">
      <c r="A2081" s="22">
        <v>2008</v>
      </c>
      <c r="B2081" s="2" t="s">
        <v>752</v>
      </c>
      <c r="C2081" s="3">
        <v>4.3980132819911821</v>
      </c>
    </row>
    <row r="2082" spans="1:3">
      <c r="A2082" s="22">
        <v>2008</v>
      </c>
      <c r="B2082" s="2" t="s">
        <v>753</v>
      </c>
      <c r="C2082" s="3">
        <v>3.9431699003670686</v>
      </c>
    </row>
    <row r="2083" spans="1:3">
      <c r="A2083" s="22">
        <v>2008</v>
      </c>
      <c r="B2083" s="2" t="s">
        <v>754</v>
      </c>
      <c r="C2083" s="3">
        <v>4.9609045611345346</v>
      </c>
    </row>
    <row r="2084" spans="1:3">
      <c r="A2084" s="22">
        <v>2008</v>
      </c>
      <c r="B2084" s="2" t="s">
        <v>756</v>
      </c>
      <c r="C2084" s="3">
        <v>5.3201892744479498</v>
      </c>
    </row>
    <row r="2085" spans="1:3">
      <c r="A2085" s="22">
        <v>2008</v>
      </c>
      <c r="B2085" s="2" t="s">
        <v>757</v>
      </c>
      <c r="C2085" s="3">
        <v>5.9757226860926336</v>
      </c>
    </row>
    <row r="2086" spans="1:3">
      <c r="A2086" s="22">
        <v>2008</v>
      </c>
      <c r="B2086" s="2" t="s">
        <v>759</v>
      </c>
      <c r="C2086" s="3">
        <v>5.3243243243243246</v>
      </c>
    </row>
    <row r="2087" spans="1:3">
      <c r="A2087" s="22">
        <v>2008</v>
      </c>
      <c r="B2087" s="2" t="s">
        <v>760</v>
      </c>
      <c r="C2087" s="3">
        <v>3.8</v>
      </c>
    </row>
    <row r="2088" spans="1:3">
      <c r="A2088" s="22">
        <v>2008</v>
      </c>
      <c r="B2088" s="2" t="s">
        <v>761</v>
      </c>
      <c r="C2088" s="3">
        <v>5.4749403341288785</v>
      </c>
    </row>
    <row r="2089" spans="1:3">
      <c r="A2089" s="22">
        <v>2008</v>
      </c>
      <c r="B2089" s="2" t="s">
        <v>762</v>
      </c>
      <c r="C2089" s="3">
        <v>4.7750651283959806</v>
      </c>
    </row>
    <row r="2090" spans="1:3">
      <c r="A2090" s="22">
        <v>2008</v>
      </c>
      <c r="B2090" s="2" t="s">
        <v>763</v>
      </c>
      <c r="C2090" s="3">
        <v>3.203319502074689</v>
      </c>
    </row>
    <row r="2091" spans="1:3">
      <c r="A2091" s="22">
        <v>2008</v>
      </c>
      <c r="B2091" s="2" t="s">
        <v>764</v>
      </c>
      <c r="C2091" s="3">
        <v>4.9977728285077951</v>
      </c>
    </row>
    <row r="2092" spans="1:3">
      <c r="A2092" s="22">
        <v>2008</v>
      </c>
      <c r="B2092" s="2" t="s">
        <v>765</v>
      </c>
      <c r="C2092" s="3">
        <v>3.7391304347826089</v>
      </c>
    </row>
    <row r="2093" spans="1:3">
      <c r="A2093" s="22">
        <v>2008</v>
      </c>
      <c r="B2093" s="2" t="s">
        <v>766</v>
      </c>
      <c r="C2093" s="3">
        <v>6.4386617100371746</v>
      </c>
    </row>
    <row r="2094" spans="1:3">
      <c r="A2094" s="22">
        <v>2008</v>
      </c>
      <c r="B2094" s="2" t="s">
        <v>767</v>
      </c>
      <c r="C2094" s="3">
        <v>4.7286821705426361</v>
      </c>
    </row>
    <row r="2095" spans="1:3">
      <c r="A2095" s="22">
        <v>2008</v>
      </c>
      <c r="B2095" s="2" t="s">
        <v>768</v>
      </c>
      <c r="C2095" s="3">
        <v>4.6644067796610171</v>
      </c>
    </row>
    <row r="2096" spans="1:3">
      <c r="A2096" s="22">
        <v>2008</v>
      </c>
      <c r="B2096" s="2" t="s">
        <v>769</v>
      </c>
      <c r="C2096" s="3">
        <v>4.4792026068621817</v>
      </c>
    </row>
    <row r="2097" spans="1:3">
      <c r="A2097" s="22">
        <v>2008</v>
      </c>
      <c r="B2097" s="2" t="s">
        <v>770</v>
      </c>
      <c r="C2097" s="3">
        <v>4.1098484848484844</v>
      </c>
    </row>
    <row r="2098" spans="1:3">
      <c r="A2098" s="22">
        <v>2008</v>
      </c>
      <c r="B2098" s="2" t="s">
        <v>771</v>
      </c>
      <c r="C2098" s="3">
        <v>5.0466516177577123</v>
      </c>
    </row>
    <row r="2099" spans="1:3">
      <c r="A2099" s="22">
        <v>2008</v>
      </c>
      <c r="B2099" s="2" t="s">
        <v>772</v>
      </c>
      <c r="C2099" s="3">
        <v>4.942982456140351</v>
      </c>
    </row>
    <row r="2100" spans="1:3">
      <c r="A2100" s="22">
        <v>2008</v>
      </c>
      <c r="B2100" s="2" t="s">
        <v>773</v>
      </c>
      <c r="C2100" s="3">
        <v>3.2180094786729856</v>
      </c>
    </row>
    <row r="2101" spans="1:3">
      <c r="A2101" s="22">
        <v>2008</v>
      </c>
      <c r="B2101" s="2" t="s">
        <v>774</v>
      </c>
      <c r="C2101" s="3">
        <v>5.1129431162407251</v>
      </c>
    </row>
    <row r="2102" spans="1:3">
      <c r="A2102" s="22">
        <v>2008</v>
      </c>
      <c r="B2102" s="2" t="s">
        <v>775</v>
      </c>
      <c r="C2102" s="3">
        <v>4.9891774891774894</v>
      </c>
    </row>
    <row r="2103" spans="1:3">
      <c r="A2103" s="22">
        <v>2008</v>
      </c>
      <c r="B2103" s="2" t="s">
        <v>776</v>
      </c>
      <c r="C2103" s="3">
        <v>3.8329355608591884</v>
      </c>
    </row>
    <row r="2104" spans="1:3">
      <c r="A2104" s="22">
        <v>2008</v>
      </c>
      <c r="B2104" s="2" t="s">
        <v>777</v>
      </c>
      <c r="C2104" s="3">
        <v>5.2373396353814989</v>
      </c>
    </row>
    <row r="2105" spans="1:3">
      <c r="A2105" s="22">
        <v>2008</v>
      </c>
      <c r="B2105" s="2" t="s">
        <v>778</v>
      </c>
      <c r="C2105" s="3">
        <v>4.3887043189368775</v>
      </c>
    </row>
    <row r="2106" spans="1:3">
      <c r="A2106" s="22">
        <v>2008</v>
      </c>
      <c r="B2106" s="2" t="s">
        <v>779</v>
      </c>
      <c r="C2106" s="3">
        <v>5.0736434108527133</v>
      </c>
    </row>
    <row r="2107" spans="1:3">
      <c r="A2107" s="22">
        <v>2008</v>
      </c>
      <c r="B2107" s="2" t="s">
        <v>780</v>
      </c>
      <c r="C2107" s="3">
        <v>3.040983606557377</v>
      </c>
    </row>
    <row r="2108" spans="1:3">
      <c r="A2108" s="22">
        <v>2008</v>
      </c>
      <c r="B2108" s="2" t="s">
        <v>781</v>
      </c>
      <c r="C2108" s="3">
        <v>4.8418418418418421</v>
      </c>
    </row>
    <row r="2109" spans="1:3">
      <c r="A2109" s="22">
        <v>2008</v>
      </c>
      <c r="B2109" s="2" t="s">
        <v>782</v>
      </c>
      <c r="C2109" s="3">
        <v>4.96765974127793</v>
      </c>
    </row>
    <row r="2110" spans="1:3">
      <c r="A2110" s="22">
        <v>2008</v>
      </c>
      <c r="B2110" s="2" t="s">
        <v>783</v>
      </c>
      <c r="C2110" s="3">
        <v>6.0726072607260724</v>
      </c>
    </row>
    <row r="2111" spans="1:3">
      <c r="A2111" s="22">
        <v>2008</v>
      </c>
      <c r="B2111" s="2" t="s">
        <v>784</v>
      </c>
      <c r="C2111" s="3">
        <v>5.0660173160173159</v>
      </c>
    </row>
    <row r="2112" spans="1:3">
      <c r="A2112" s="22">
        <v>2008</v>
      </c>
      <c r="B2112" s="2" t="s">
        <v>785</v>
      </c>
      <c r="C2112" s="3">
        <v>4.9864864864864868</v>
      </c>
    </row>
    <row r="2113" spans="1:3">
      <c r="A2113" s="22">
        <v>2008</v>
      </c>
      <c r="B2113" s="2" t="s">
        <v>786</v>
      </c>
      <c r="C2113" s="3">
        <v>4.2134782608695653</v>
      </c>
    </row>
    <row r="2114" spans="1:3">
      <c r="A2114" s="22">
        <v>2008</v>
      </c>
      <c r="B2114" s="2" t="s">
        <v>787</v>
      </c>
      <c r="C2114" s="3">
        <v>4.8229571984435795</v>
      </c>
    </row>
    <row r="2115" spans="1:3">
      <c r="A2115" s="22">
        <v>2008</v>
      </c>
      <c r="B2115" s="2" t="s">
        <v>788</v>
      </c>
      <c r="C2115" s="3">
        <v>5.0053191489361701</v>
      </c>
    </row>
    <row r="2116" spans="1:3">
      <c r="A2116" s="22">
        <v>2008</v>
      </c>
      <c r="B2116" s="2" t="s">
        <v>789</v>
      </c>
      <c r="C2116" s="3">
        <v>5.034313725490196</v>
      </c>
    </row>
    <row r="2117" spans="1:3">
      <c r="A2117" s="22">
        <v>2008</v>
      </c>
      <c r="B2117" s="2" t="s">
        <v>790</v>
      </c>
      <c r="C2117" s="3">
        <v>5.4865940756351712</v>
      </c>
    </row>
    <row r="2118" spans="1:3">
      <c r="A2118" s="22">
        <v>2008</v>
      </c>
      <c r="B2118" s="2" t="s">
        <v>791</v>
      </c>
      <c r="C2118" s="3">
        <v>4.5567375886524824</v>
      </c>
    </row>
    <row r="2119" spans="1:3">
      <c r="A2119" s="22">
        <v>2008</v>
      </c>
      <c r="B2119" s="2" t="s">
        <v>792</v>
      </c>
      <c r="C2119" s="3">
        <v>3.7331762755491571</v>
      </c>
    </row>
    <row r="2120" spans="1:3">
      <c r="A2120" s="22">
        <v>2008</v>
      </c>
      <c r="B2120" s="2" t="s">
        <v>1050</v>
      </c>
      <c r="C2120" s="3">
        <v>4.9728260869565215</v>
      </c>
    </row>
    <row r="2121" spans="1:3">
      <c r="A2121" s="22">
        <v>2008</v>
      </c>
      <c r="B2121" s="2" t="s">
        <v>793</v>
      </c>
      <c r="C2121" s="3">
        <v>4.9198860398860402</v>
      </c>
    </row>
    <row r="2122" spans="1:3">
      <c r="A2122" s="22">
        <v>2008</v>
      </c>
      <c r="B2122" s="2" t="s">
        <v>794</v>
      </c>
      <c r="C2122" s="3">
        <v>5.3101343101343099</v>
      </c>
    </row>
    <row r="2123" spans="1:3">
      <c r="A2123" s="22">
        <v>2008</v>
      </c>
      <c r="B2123" s="2" t="s">
        <v>795</v>
      </c>
      <c r="C2123" s="3">
        <v>6.3429713934174101</v>
      </c>
    </row>
    <row r="2124" spans="1:3">
      <c r="A2124" s="22">
        <v>2008</v>
      </c>
      <c r="B2124" s="2" t="s">
        <v>796</v>
      </c>
      <c r="C2124" s="3">
        <v>4.9456625357483315</v>
      </c>
    </row>
    <row r="2125" spans="1:3">
      <c r="A2125" s="22">
        <v>2008</v>
      </c>
      <c r="B2125" s="2" t="s">
        <v>797</v>
      </c>
      <c r="C2125" s="3">
        <v>5.069218668065024</v>
      </c>
    </row>
    <row r="2126" spans="1:3">
      <c r="A2126" s="22">
        <v>2008</v>
      </c>
      <c r="B2126" s="2" t="s">
        <v>798</v>
      </c>
      <c r="C2126" s="3">
        <v>4.8032159264931087</v>
      </c>
    </row>
    <row r="2127" spans="1:3">
      <c r="A2127" s="22">
        <v>2008</v>
      </c>
      <c r="B2127" s="2" t="s">
        <v>799</v>
      </c>
      <c r="C2127" s="3">
        <v>6.3572241183162683</v>
      </c>
    </row>
    <row r="2128" spans="1:3">
      <c r="A2128" s="22">
        <v>2008</v>
      </c>
      <c r="B2128" s="2" t="s">
        <v>800</v>
      </c>
      <c r="C2128" s="3">
        <v>5.4698926105855277</v>
      </c>
    </row>
    <row r="2129" spans="1:3">
      <c r="A2129" s="22">
        <v>2008</v>
      </c>
      <c r="B2129" s="2" t="s">
        <v>801</v>
      </c>
      <c r="C2129" s="3">
        <v>5.2011404872991189</v>
      </c>
    </row>
    <row r="2130" spans="1:3">
      <c r="A2130" s="22">
        <v>2008</v>
      </c>
      <c r="B2130" s="2" t="s">
        <v>802</v>
      </c>
      <c r="C2130" s="3">
        <v>5.473232323232323</v>
      </c>
    </row>
    <row r="2131" spans="1:3">
      <c r="A2131" s="22">
        <v>2008</v>
      </c>
      <c r="B2131" s="2" t="s">
        <v>803</v>
      </c>
      <c r="C2131" s="3">
        <v>4.5218058968058967</v>
      </c>
    </row>
    <row r="2132" spans="1:3">
      <c r="A2132" s="22">
        <v>2008</v>
      </c>
      <c r="B2132" s="2" t="s">
        <v>804</v>
      </c>
      <c r="C2132" s="3">
        <v>5.3242956679794</v>
      </c>
    </row>
    <row r="2133" spans="1:3">
      <c r="A2133" s="22">
        <v>2008</v>
      </c>
      <c r="B2133" s="2" t="s">
        <v>805</v>
      </c>
      <c r="C2133" s="3">
        <v>4.9769732279095571</v>
      </c>
    </row>
    <row r="2134" spans="1:3">
      <c r="A2134" s="22">
        <v>2008</v>
      </c>
      <c r="B2134" s="2" t="s">
        <v>806</v>
      </c>
      <c r="C2134" s="3">
        <v>6.1348638716560639</v>
      </c>
    </row>
    <row r="2135" spans="1:3">
      <c r="A2135" s="22">
        <v>2008</v>
      </c>
      <c r="B2135" s="2" t="s">
        <v>807</v>
      </c>
      <c r="C2135" s="3">
        <v>3.8807118081737295</v>
      </c>
    </row>
    <row r="2136" spans="1:3">
      <c r="A2136" s="22">
        <v>2008</v>
      </c>
      <c r="B2136" s="2" t="s">
        <v>808</v>
      </c>
      <c r="C2136" s="3">
        <v>7.4454861111111112</v>
      </c>
    </row>
    <row r="2137" spans="1:3">
      <c r="A2137" s="22">
        <v>2008</v>
      </c>
      <c r="B2137" s="2" t="s">
        <v>809</v>
      </c>
      <c r="C2137" s="3">
        <v>6.1655274091944783</v>
      </c>
    </row>
    <row r="2138" spans="1:3">
      <c r="A2138" s="22">
        <v>2008</v>
      </c>
      <c r="B2138" s="2" t="s">
        <v>810</v>
      </c>
      <c r="C2138" s="3">
        <v>4.9249813386414534</v>
      </c>
    </row>
    <row r="2139" spans="1:3">
      <c r="A2139" s="22">
        <v>2008</v>
      </c>
      <c r="B2139" s="2" t="s">
        <v>811</v>
      </c>
      <c r="C2139" s="3">
        <v>4.3698060941828256</v>
      </c>
    </row>
    <row r="2140" spans="1:3">
      <c r="A2140" s="22">
        <v>2008</v>
      </c>
      <c r="B2140" s="2" t="s">
        <v>813</v>
      </c>
      <c r="C2140" s="3">
        <v>4.346172937555842</v>
      </c>
    </row>
    <row r="2141" spans="1:3">
      <c r="A2141" s="22">
        <v>2008</v>
      </c>
      <c r="B2141" s="2" t="s">
        <v>814</v>
      </c>
      <c r="C2141" s="3">
        <v>3.8203062046736505</v>
      </c>
    </row>
    <row r="2142" spans="1:3">
      <c r="A2142" s="22">
        <v>2008</v>
      </c>
      <c r="B2142" s="2" t="s">
        <v>816</v>
      </c>
      <c r="C2142" s="3">
        <v>5.5904853744776597</v>
      </c>
    </row>
    <row r="2143" spans="1:3">
      <c r="A2143" s="22">
        <v>2008</v>
      </c>
      <c r="B2143" s="2" t="s">
        <v>817</v>
      </c>
      <c r="C2143" s="3">
        <v>5.1340300696736341</v>
      </c>
    </row>
    <row r="2144" spans="1:3">
      <c r="A2144" s="22">
        <v>2008</v>
      </c>
      <c r="B2144" s="2" t="s">
        <v>818</v>
      </c>
      <c r="C2144" s="3">
        <v>5.1344902386117139</v>
      </c>
    </row>
    <row r="2145" spans="1:3">
      <c r="A2145" s="22">
        <v>2008</v>
      </c>
      <c r="B2145" s="2" t="s">
        <v>819</v>
      </c>
      <c r="C2145" s="3">
        <v>4.2140073831009026</v>
      </c>
    </row>
    <row r="2146" spans="1:3">
      <c r="A2146" s="22">
        <v>2008</v>
      </c>
      <c r="B2146" s="2" t="s">
        <v>820</v>
      </c>
      <c r="C2146" s="3">
        <v>4.6958333333333337</v>
      </c>
    </row>
    <row r="2147" spans="1:3">
      <c r="A2147" s="22">
        <v>2008</v>
      </c>
      <c r="B2147" s="2" t="s">
        <v>821</v>
      </c>
      <c r="C2147" s="3">
        <v>4.9985080336648817</v>
      </c>
    </row>
    <row r="2148" spans="1:3">
      <c r="A2148" s="22">
        <v>2008</v>
      </c>
      <c r="B2148" s="2" t="s">
        <v>822</v>
      </c>
      <c r="C2148" s="3">
        <v>4.4721889440355982</v>
      </c>
    </row>
    <row r="2149" spans="1:3">
      <c r="A2149" s="22">
        <v>2008</v>
      </c>
      <c r="B2149" s="2" t="s">
        <v>823</v>
      </c>
      <c r="C2149" s="3">
        <v>9.1366475969959637</v>
      </c>
    </row>
    <row r="2150" spans="1:3">
      <c r="A2150" s="22">
        <v>2008</v>
      </c>
      <c r="B2150" s="2" t="s">
        <v>824</v>
      </c>
      <c r="C2150" s="3">
        <v>4.9192230743581193</v>
      </c>
    </row>
    <row r="2151" spans="1:3">
      <c r="A2151" s="22">
        <v>2008</v>
      </c>
      <c r="B2151" s="2" t="s">
        <v>825</v>
      </c>
      <c r="C2151" s="3">
        <v>5.0482751254939657</v>
      </c>
    </row>
    <row r="2152" spans="1:3">
      <c r="A2152" s="22">
        <v>2008</v>
      </c>
      <c r="B2152" s="2" t="s">
        <v>826</v>
      </c>
      <c r="C2152" s="3">
        <v>4.9685672514619883</v>
      </c>
    </row>
    <row r="2153" spans="1:3">
      <c r="A2153" s="22">
        <v>2008</v>
      </c>
      <c r="B2153" s="2" t="s">
        <v>828</v>
      </c>
      <c r="C2153" s="3">
        <v>3.5827315541601257</v>
      </c>
    </row>
    <row r="2154" spans="1:3">
      <c r="A2154" s="22">
        <v>2008</v>
      </c>
      <c r="B2154" s="2" t="s">
        <v>829</v>
      </c>
      <c r="C2154" s="3">
        <v>4.9233449477351918</v>
      </c>
    </row>
    <row r="2155" spans="1:3">
      <c r="A2155" s="22">
        <v>2008</v>
      </c>
      <c r="B2155" s="2" t="s">
        <v>830</v>
      </c>
      <c r="C2155" s="3">
        <v>4.251794588625069</v>
      </c>
    </row>
    <row r="2156" spans="1:3">
      <c r="A2156" s="22">
        <v>2008</v>
      </c>
      <c r="B2156" s="2" t="s">
        <v>831</v>
      </c>
      <c r="C2156" s="3">
        <v>5.3099895539687765</v>
      </c>
    </row>
    <row r="2157" spans="1:3">
      <c r="A2157" s="22">
        <v>2008</v>
      </c>
      <c r="B2157" s="2" t="s">
        <v>832</v>
      </c>
      <c r="C2157" s="3">
        <v>4.1546391752577323</v>
      </c>
    </row>
    <row r="2158" spans="1:3">
      <c r="A2158" s="22">
        <v>2008</v>
      </c>
      <c r="B2158" s="2" t="s">
        <v>833</v>
      </c>
      <c r="C2158" s="3">
        <v>6.4484381685922125</v>
      </c>
    </row>
    <row r="2159" spans="1:3">
      <c r="A2159" s="22">
        <v>2008</v>
      </c>
      <c r="B2159" s="2" t="s">
        <v>834</v>
      </c>
      <c r="C2159" s="3">
        <v>3.9379645898094338</v>
      </c>
    </row>
    <row r="2160" spans="1:3">
      <c r="A2160" s="22">
        <v>2008</v>
      </c>
      <c r="B2160" s="2" t="s">
        <v>835</v>
      </c>
      <c r="C2160" s="3">
        <v>3.703827884884046</v>
      </c>
    </row>
    <row r="2161" spans="1:3">
      <c r="A2161" s="22">
        <v>2008</v>
      </c>
      <c r="B2161" s="2" t="s">
        <v>836</v>
      </c>
      <c r="C2161" s="3">
        <v>3.6269666723058704</v>
      </c>
    </row>
    <row r="2162" spans="1:3">
      <c r="A2162" s="22">
        <v>2008</v>
      </c>
      <c r="B2162" s="2" t="s">
        <v>837</v>
      </c>
      <c r="C2162" s="3">
        <v>3.5361142217245241</v>
      </c>
    </row>
    <row r="2163" spans="1:3">
      <c r="A2163" s="22">
        <v>2008</v>
      </c>
      <c r="B2163" s="2" t="s">
        <v>838</v>
      </c>
      <c r="C2163" s="3">
        <v>4.2801163324659424</v>
      </c>
    </row>
    <row r="2164" spans="1:3">
      <c r="A2164" s="22">
        <v>2008</v>
      </c>
      <c r="B2164" s="2" t="s">
        <v>839</v>
      </c>
      <c r="C2164" s="3">
        <v>4.4161735700197235</v>
      </c>
    </row>
    <row r="2165" spans="1:3">
      <c r="A2165" s="22">
        <v>2008</v>
      </c>
      <c r="B2165" s="2" t="s">
        <v>840</v>
      </c>
      <c r="C2165" s="3">
        <v>5.4316382336135822</v>
      </c>
    </row>
    <row r="2166" spans="1:3">
      <c r="A2166" s="22">
        <v>2008</v>
      </c>
      <c r="B2166" s="2" t="s">
        <v>841</v>
      </c>
      <c r="C2166" s="3">
        <v>3.203883495145631</v>
      </c>
    </row>
    <row r="2167" spans="1:3">
      <c r="A2167" s="22">
        <v>2008</v>
      </c>
      <c r="B2167" s="2" t="s">
        <v>843</v>
      </c>
      <c r="C2167" s="3">
        <v>3.1128472222222223</v>
      </c>
    </row>
    <row r="2168" spans="1:3">
      <c r="A2168" s="22">
        <v>2008</v>
      </c>
      <c r="B2168" s="2" t="s">
        <v>844</v>
      </c>
      <c r="C2168" s="3">
        <v>4.4374233571377051</v>
      </c>
    </row>
    <row r="2169" spans="1:3">
      <c r="A2169" s="22">
        <v>2008</v>
      </c>
      <c r="B2169" s="2" t="s">
        <v>845</v>
      </c>
      <c r="C2169" s="3">
        <v>3.3514644351464433</v>
      </c>
    </row>
    <row r="2170" spans="1:3">
      <c r="A2170" s="22">
        <v>2008</v>
      </c>
      <c r="B2170" s="2" t="s">
        <v>846</v>
      </c>
      <c r="C2170" s="3">
        <v>3.4412032816773017</v>
      </c>
    </row>
    <row r="2171" spans="1:3">
      <c r="A2171" s="22">
        <v>2008</v>
      </c>
      <c r="B2171" s="2" t="s">
        <v>847</v>
      </c>
      <c r="C2171" s="3">
        <v>3.6502022567596337</v>
      </c>
    </row>
    <row r="2172" spans="1:3">
      <c r="A2172" s="22">
        <v>2008</v>
      </c>
      <c r="B2172" s="2" t="s">
        <v>848</v>
      </c>
      <c r="C2172" s="3">
        <v>3.7237034331628927</v>
      </c>
    </row>
    <row r="2173" spans="1:3">
      <c r="A2173" s="22">
        <v>2008</v>
      </c>
      <c r="B2173" s="2" t="s">
        <v>849</v>
      </c>
      <c r="C2173" s="3">
        <v>3.4348434493615532</v>
      </c>
    </row>
    <row r="2174" spans="1:3">
      <c r="A2174" s="22">
        <v>2008</v>
      </c>
      <c r="B2174" s="2" t="s">
        <v>850</v>
      </c>
      <c r="C2174" s="3">
        <v>3.2562674094707522</v>
      </c>
    </row>
    <row r="2175" spans="1:3">
      <c r="A2175" s="22">
        <v>2008</v>
      </c>
      <c r="B2175" s="2" t="s">
        <v>851</v>
      </c>
      <c r="C2175" s="3">
        <v>5.0019965576592087</v>
      </c>
    </row>
    <row r="2176" spans="1:3">
      <c r="A2176" s="22">
        <v>2008</v>
      </c>
      <c r="B2176" s="2" t="s">
        <v>852</v>
      </c>
      <c r="C2176" s="3">
        <v>3.097799511002445</v>
      </c>
    </row>
    <row r="2177" spans="1:3">
      <c r="A2177" s="22">
        <v>2008</v>
      </c>
      <c r="B2177" s="2" t="s">
        <v>853</v>
      </c>
      <c r="C2177" s="3">
        <v>5.0267221105013808</v>
      </c>
    </row>
    <row r="2178" spans="1:3">
      <c r="A2178" s="22">
        <v>2008</v>
      </c>
      <c r="B2178" s="2" t="s">
        <v>854</v>
      </c>
      <c r="C2178" s="3">
        <v>3.2262443438914028</v>
      </c>
    </row>
    <row r="2179" spans="1:3">
      <c r="A2179" s="22">
        <v>2008</v>
      </c>
      <c r="B2179" s="2" t="s">
        <v>855</v>
      </c>
      <c r="C2179" s="3">
        <v>3.654424040066778</v>
      </c>
    </row>
    <row r="2180" spans="1:3">
      <c r="A2180" s="22">
        <v>2008</v>
      </c>
      <c r="B2180" s="2" t="s">
        <v>1184</v>
      </c>
      <c r="C2180" s="3">
        <v>4.4519230769230766</v>
      </c>
    </row>
    <row r="2181" spans="1:3">
      <c r="A2181" s="22">
        <v>2008</v>
      </c>
      <c r="B2181" s="2" t="s">
        <v>856</v>
      </c>
      <c r="C2181" s="3">
        <v>6.1002252252252251</v>
      </c>
    </row>
    <row r="2182" spans="1:3">
      <c r="A2182" s="22">
        <v>2008</v>
      </c>
      <c r="B2182" s="2" t="s">
        <v>858</v>
      </c>
      <c r="C2182" s="3">
        <v>5.0511133603238862</v>
      </c>
    </row>
    <row r="2183" spans="1:3">
      <c r="A2183" s="22">
        <v>2008</v>
      </c>
      <c r="B2183" s="2" t="s">
        <v>859</v>
      </c>
      <c r="C2183" s="3">
        <v>4.3778501628664497</v>
      </c>
    </row>
    <row r="2184" spans="1:3">
      <c r="A2184" s="22">
        <v>2008</v>
      </c>
      <c r="B2184" s="2" t="s">
        <v>860</v>
      </c>
      <c r="C2184" s="3">
        <v>6.8161431993611927</v>
      </c>
    </row>
    <row r="2185" spans="1:3">
      <c r="A2185" s="22">
        <v>2008</v>
      </c>
      <c r="B2185" s="2" t="s">
        <v>861</v>
      </c>
      <c r="C2185" s="3">
        <v>4.0165413533834586</v>
      </c>
    </row>
    <row r="2186" spans="1:3">
      <c r="A2186" s="22">
        <v>2008</v>
      </c>
      <c r="B2186" s="2" t="s">
        <v>862</v>
      </c>
      <c r="C2186" s="3">
        <v>3.498896247240618</v>
      </c>
    </row>
    <row r="2187" spans="1:3">
      <c r="A2187" s="22">
        <v>2008</v>
      </c>
      <c r="B2187" s="2" t="s">
        <v>863</v>
      </c>
      <c r="C2187" s="3">
        <v>4.5366685616827747</v>
      </c>
    </row>
    <row r="2188" spans="1:3">
      <c r="A2188" s="22">
        <v>2008</v>
      </c>
      <c r="B2188" s="2" t="s">
        <v>864</v>
      </c>
      <c r="C2188" s="3">
        <v>3.9173676126389703</v>
      </c>
    </row>
    <row r="2189" spans="1:3">
      <c r="A2189" s="22">
        <v>2008</v>
      </c>
      <c r="B2189" s="2" t="s">
        <v>866</v>
      </c>
      <c r="C2189" s="3">
        <v>3.0077247191011236</v>
      </c>
    </row>
    <row r="2190" spans="1:3">
      <c r="A2190" s="22">
        <v>2008</v>
      </c>
      <c r="B2190" s="2" t="s">
        <v>867</v>
      </c>
      <c r="C2190" s="3">
        <v>3.1099252934898614</v>
      </c>
    </row>
    <row r="2191" spans="1:3">
      <c r="A2191" s="22">
        <v>2008</v>
      </c>
      <c r="B2191" s="2" t="s">
        <v>868</v>
      </c>
      <c r="C2191" s="3">
        <v>4.8668044316682186</v>
      </c>
    </row>
    <row r="2192" spans="1:3">
      <c r="A2192" s="22">
        <v>2008</v>
      </c>
      <c r="B2192" s="2" t="s">
        <v>869</v>
      </c>
      <c r="C2192" s="3">
        <v>3.709347996857816</v>
      </c>
    </row>
    <row r="2193" spans="1:3">
      <c r="A2193" s="22">
        <v>2008</v>
      </c>
      <c r="B2193" s="2" t="s">
        <v>871</v>
      </c>
      <c r="C2193" s="3">
        <v>8.0788927335640146</v>
      </c>
    </row>
    <row r="2194" spans="1:3">
      <c r="A2194" s="22">
        <v>2008</v>
      </c>
      <c r="B2194" s="2" t="s">
        <v>872</v>
      </c>
      <c r="C2194" s="3">
        <v>6.1965084096231635</v>
      </c>
    </row>
    <row r="2195" spans="1:3">
      <c r="A2195" s="22">
        <v>2008</v>
      </c>
      <c r="B2195" s="2" t="s">
        <v>874</v>
      </c>
      <c r="C2195" s="3">
        <v>6.8702096890817064</v>
      </c>
    </row>
    <row r="2196" spans="1:3">
      <c r="A2196" s="22">
        <v>2008</v>
      </c>
      <c r="B2196" s="2" t="s">
        <v>875</v>
      </c>
      <c r="C2196" s="3">
        <v>5.001526717557252</v>
      </c>
    </row>
    <row r="2197" spans="1:3">
      <c r="A2197" s="22">
        <v>2008</v>
      </c>
      <c r="B2197" s="2" t="s">
        <v>876</v>
      </c>
      <c r="C2197" s="3">
        <v>9.5697980684811235</v>
      </c>
    </row>
    <row r="2198" spans="1:3">
      <c r="A2198" s="22">
        <v>2008</v>
      </c>
      <c r="B2198" s="2" t="s">
        <v>878</v>
      </c>
      <c r="C2198" s="3">
        <v>7.9228915662650605</v>
      </c>
    </row>
    <row r="2199" spans="1:3">
      <c r="A2199" s="22">
        <v>2008</v>
      </c>
      <c r="B2199" s="2" t="s">
        <v>879</v>
      </c>
      <c r="C2199" s="3">
        <v>9.3516209476309236</v>
      </c>
    </row>
    <row r="2200" spans="1:3">
      <c r="A2200" s="22">
        <v>2008</v>
      </c>
      <c r="B2200" s="2" t="s">
        <v>880</v>
      </c>
      <c r="C2200" s="3">
        <v>5.2235354573484072</v>
      </c>
    </row>
    <row r="2201" spans="1:3">
      <c r="A2201" s="22">
        <v>2008</v>
      </c>
      <c r="B2201" s="2" t="s">
        <v>881</v>
      </c>
      <c r="C2201" s="3">
        <v>5.3415637860082308</v>
      </c>
    </row>
    <row r="2202" spans="1:3">
      <c r="A2202" s="22">
        <v>2008</v>
      </c>
      <c r="B2202" s="2" t="s">
        <v>882</v>
      </c>
      <c r="C2202" s="3">
        <v>5.1587301587301591</v>
      </c>
    </row>
    <row r="2203" spans="1:3">
      <c r="A2203" s="22">
        <v>2008</v>
      </c>
      <c r="B2203" s="2" t="s">
        <v>883</v>
      </c>
      <c r="C2203" s="3">
        <v>6.9228817037085033</v>
      </c>
    </row>
    <row r="2204" spans="1:3">
      <c r="A2204" s="22">
        <v>2008</v>
      </c>
      <c r="B2204" s="2" t="s">
        <v>885</v>
      </c>
      <c r="C2204" s="3">
        <v>5.009783894204924</v>
      </c>
    </row>
    <row r="2205" spans="1:3">
      <c r="A2205" s="22">
        <v>2008</v>
      </c>
      <c r="B2205" s="2" t="s">
        <v>1052</v>
      </c>
      <c r="C2205" s="3">
        <v>5.1559633027522933</v>
      </c>
    </row>
    <row r="2206" spans="1:3">
      <c r="A2206" s="22">
        <v>2008</v>
      </c>
      <c r="B2206" s="2" t="s">
        <v>886</v>
      </c>
      <c r="C2206" s="3">
        <v>5.3308445329351253</v>
      </c>
    </row>
    <row r="2207" spans="1:3">
      <c r="A2207" s="22">
        <v>2008</v>
      </c>
      <c r="B2207" s="2" t="s">
        <v>888</v>
      </c>
      <c r="C2207" s="3">
        <v>5.3434650455927049</v>
      </c>
    </row>
    <row r="2208" spans="1:3">
      <c r="A2208" s="22">
        <v>2008</v>
      </c>
      <c r="B2208" s="2" t="s">
        <v>889</v>
      </c>
      <c r="C2208" s="3">
        <v>6.1056439942112881</v>
      </c>
    </row>
    <row r="2209" spans="1:3">
      <c r="A2209" s="22">
        <v>2008</v>
      </c>
      <c r="B2209" s="2" t="s">
        <v>890</v>
      </c>
      <c r="C2209" s="3">
        <v>5.9537861915367483</v>
      </c>
    </row>
    <row r="2210" spans="1:3">
      <c r="A2210" s="22">
        <v>2008</v>
      </c>
      <c r="B2210" s="2" t="s">
        <v>891</v>
      </c>
      <c r="C2210" s="3">
        <v>5.2210242587601075</v>
      </c>
    </row>
    <row r="2211" spans="1:3">
      <c r="A2211" s="22">
        <v>2008</v>
      </c>
      <c r="B2211" s="2" t="s">
        <v>892</v>
      </c>
      <c r="C2211" s="3">
        <v>6.1482587064676615</v>
      </c>
    </row>
    <row r="2212" spans="1:3">
      <c r="A2212" s="22">
        <v>2008</v>
      </c>
      <c r="B2212" s="2" t="s">
        <v>893</v>
      </c>
      <c r="C2212" s="3">
        <v>6.0562613430127046</v>
      </c>
    </row>
    <row r="2213" spans="1:3">
      <c r="A2213" s="22">
        <v>2008</v>
      </c>
      <c r="B2213" s="2" t="s">
        <v>894</v>
      </c>
      <c r="C2213" s="3">
        <v>7.6588655295517656</v>
      </c>
    </row>
    <row r="2214" spans="1:3">
      <c r="A2214" s="22">
        <v>2008</v>
      </c>
      <c r="B2214" s="2" t="s">
        <v>895</v>
      </c>
      <c r="C2214" s="3">
        <v>5.0360360360360357</v>
      </c>
    </row>
    <row r="2215" spans="1:3">
      <c r="A2215" s="22">
        <v>2008</v>
      </c>
      <c r="B2215" s="2" t="s">
        <v>896</v>
      </c>
      <c r="C2215" s="3">
        <v>8.5862884160756501</v>
      </c>
    </row>
    <row r="2216" spans="1:3">
      <c r="A2216" s="22">
        <v>2008</v>
      </c>
      <c r="B2216" s="2" t="s">
        <v>897</v>
      </c>
      <c r="C2216" s="3">
        <v>7.1785714285714288</v>
      </c>
    </row>
    <row r="2217" spans="1:3">
      <c r="A2217" s="22">
        <v>2008</v>
      </c>
      <c r="B2217" s="2" t="s">
        <v>899</v>
      </c>
      <c r="C2217" s="3">
        <v>8.1054131054131062</v>
      </c>
    </row>
    <row r="2218" spans="1:3">
      <c r="A2218" s="22">
        <v>2008</v>
      </c>
      <c r="B2218" s="2" t="s">
        <v>1082</v>
      </c>
      <c r="C2218" s="3">
        <v>10.262820512820513</v>
      </c>
    </row>
    <row r="2219" spans="1:3">
      <c r="A2219" s="22">
        <v>2008</v>
      </c>
      <c r="B2219" s="2" t="s">
        <v>900</v>
      </c>
      <c r="C2219" s="3">
        <v>4.6342182890855455</v>
      </c>
    </row>
    <row r="2220" spans="1:3">
      <c r="A2220" s="22">
        <v>2008</v>
      </c>
      <c r="B2220" s="2" t="s">
        <v>901</v>
      </c>
      <c r="C2220" s="3">
        <v>5.0644490644490645</v>
      </c>
    </row>
    <row r="2221" spans="1:3">
      <c r="A2221" s="22">
        <v>2008</v>
      </c>
      <c r="B2221" s="2" t="s">
        <v>902</v>
      </c>
      <c r="C2221" s="3">
        <v>5.7417526816433924</v>
      </c>
    </row>
    <row r="2222" spans="1:3">
      <c r="A2222" s="22">
        <v>2008</v>
      </c>
      <c r="B2222" s="2" t="s">
        <v>903</v>
      </c>
      <c r="C2222" s="3">
        <v>6.5755555555555558</v>
      </c>
    </row>
    <row r="2223" spans="1:3">
      <c r="A2223" s="22">
        <v>2008</v>
      </c>
      <c r="B2223" s="2" t="s">
        <v>904</v>
      </c>
      <c r="C2223" s="3">
        <v>5.6698134929772044</v>
      </c>
    </row>
    <row r="2224" spans="1:3">
      <c r="A2224" s="22">
        <v>2008</v>
      </c>
      <c r="B2224" s="2" t="s">
        <v>905</v>
      </c>
      <c r="C2224" s="3">
        <v>4.3950354609929079</v>
      </c>
    </row>
    <row r="2225" spans="1:3">
      <c r="A2225" s="22">
        <v>2008</v>
      </c>
      <c r="B2225" s="2" t="s">
        <v>906</v>
      </c>
      <c r="C2225" s="3">
        <v>4.9920106524633825</v>
      </c>
    </row>
    <row r="2226" spans="1:3">
      <c r="A2226" s="22">
        <v>2008</v>
      </c>
      <c r="B2226" s="2" t="s">
        <v>907</v>
      </c>
      <c r="C2226" s="3">
        <v>4.2799043062200957</v>
      </c>
    </row>
    <row r="2227" spans="1:3">
      <c r="A2227" s="22">
        <v>2008</v>
      </c>
      <c r="B2227" s="2" t="s">
        <v>908</v>
      </c>
      <c r="C2227" s="3">
        <v>4.86357461672812</v>
      </c>
    </row>
    <row r="2228" spans="1:3">
      <c r="A2228" s="22">
        <v>2008</v>
      </c>
      <c r="B2228" s="2" t="s">
        <v>909</v>
      </c>
      <c r="C2228" s="3">
        <v>4.2811244979919678</v>
      </c>
    </row>
    <row r="2229" spans="1:3">
      <c r="A2229" s="22">
        <v>2008</v>
      </c>
      <c r="B2229" s="2" t="s">
        <v>910</v>
      </c>
      <c r="C2229" s="3">
        <v>4.1497695852534564</v>
      </c>
    </row>
    <row r="2230" spans="1:3">
      <c r="A2230" s="22">
        <v>2008</v>
      </c>
      <c r="B2230" s="2" t="s">
        <v>1055</v>
      </c>
      <c r="C2230" s="3">
        <v>4.3631578947368421</v>
      </c>
    </row>
    <row r="2231" spans="1:3">
      <c r="A2231" s="22">
        <v>2008</v>
      </c>
      <c r="B2231" s="2" t="s">
        <v>911</v>
      </c>
      <c r="C2231" s="3">
        <v>3.5500964821137004</v>
      </c>
    </row>
    <row r="2232" spans="1:3">
      <c r="A2232" s="22">
        <v>2008</v>
      </c>
      <c r="B2232" s="2" t="s">
        <v>912</v>
      </c>
      <c r="C2232" s="3">
        <v>3.6166618118263911</v>
      </c>
    </row>
    <row r="2233" spans="1:3">
      <c r="A2233" s="22">
        <v>2008</v>
      </c>
      <c r="B2233" s="2" t="s">
        <v>1083</v>
      </c>
      <c r="C2233" s="3">
        <v>4.27683615819209</v>
      </c>
    </row>
    <row r="2234" spans="1:3">
      <c r="A2234" s="22">
        <v>2008</v>
      </c>
      <c r="B2234" s="2" t="s">
        <v>913</v>
      </c>
      <c r="C2234" s="3">
        <v>3.0532150776053215</v>
      </c>
    </row>
    <row r="2235" spans="1:3">
      <c r="A2235" s="22">
        <v>2008</v>
      </c>
      <c r="B2235" s="2" t="s">
        <v>915</v>
      </c>
      <c r="C2235" s="3">
        <v>5.6762013729977117</v>
      </c>
    </row>
    <row r="2236" spans="1:3">
      <c r="A2236" s="22">
        <v>2008</v>
      </c>
      <c r="B2236" s="2" t="s">
        <v>916</v>
      </c>
      <c r="C2236" s="3">
        <v>5.5524861878453038</v>
      </c>
    </row>
    <row r="2237" spans="1:3">
      <c r="A2237" s="22">
        <v>2008</v>
      </c>
      <c r="B2237" s="2" t="s">
        <v>917</v>
      </c>
      <c r="C2237" s="3">
        <v>7.9607843137254903</v>
      </c>
    </row>
    <row r="2238" spans="1:3">
      <c r="A2238" s="22">
        <v>2008</v>
      </c>
      <c r="B2238" s="2" t="s">
        <v>1135</v>
      </c>
      <c r="C2238" s="3">
        <v>8.8769230769230774</v>
      </c>
    </row>
    <row r="2239" spans="1:3">
      <c r="A2239" s="22">
        <v>2008</v>
      </c>
      <c r="B2239" s="2" t="s">
        <v>918</v>
      </c>
      <c r="C2239" s="3">
        <v>4.3032258064516133</v>
      </c>
    </row>
    <row r="2240" spans="1:3">
      <c r="A2240" s="22">
        <v>2008</v>
      </c>
      <c r="B2240" s="2" t="s">
        <v>919</v>
      </c>
      <c r="C2240" s="3">
        <v>6.25</v>
      </c>
    </row>
    <row r="2241" spans="1:3">
      <c r="A2241" s="22">
        <v>2008</v>
      </c>
      <c r="B2241" s="2" t="s">
        <v>921</v>
      </c>
      <c r="C2241" s="3">
        <v>9.2611111111111111</v>
      </c>
    </row>
    <row r="2242" spans="1:3">
      <c r="A2242" s="22">
        <v>2008</v>
      </c>
      <c r="B2242" s="2" t="s">
        <v>922</v>
      </c>
      <c r="C2242" s="3">
        <v>6.774386197743862</v>
      </c>
    </row>
    <row r="2243" spans="1:3">
      <c r="A2243" s="22">
        <v>2008</v>
      </c>
      <c r="B2243" s="2" t="s">
        <v>923</v>
      </c>
      <c r="C2243" s="3">
        <v>4.82258064516129</v>
      </c>
    </row>
    <row r="2244" spans="1:3">
      <c r="A2244" s="22">
        <v>2008</v>
      </c>
      <c r="B2244" s="2" t="s">
        <v>924</v>
      </c>
      <c r="C2244" s="3">
        <v>11.617318435754189</v>
      </c>
    </row>
    <row r="2245" spans="1:3">
      <c r="A2245" s="22">
        <v>2008</v>
      </c>
      <c r="B2245" s="2" t="s">
        <v>926</v>
      </c>
      <c r="C2245" s="3">
        <v>6.3563605728727888</v>
      </c>
    </row>
    <row r="2246" spans="1:3">
      <c r="A2246" s="22">
        <v>2008</v>
      </c>
      <c r="B2246" s="2" t="s">
        <v>927</v>
      </c>
      <c r="C2246" s="3">
        <v>4.1729323308270674</v>
      </c>
    </row>
    <row r="2247" spans="1:3">
      <c r="A2247" s="22">
        <v>2008</v>
      </c>
      <c r="B2247" s="2" t="s">
        <v>928</v>
      </c>
      <c r="C2247" s="3">
        <v>4.6638115631691646</v>
      </c>
    </row>
    <row r="2248" spans="1:3">
      <c r="A2248" s="22">
        <v>2008</v>
      </c>
      <c r="B2248" s="2" t="s">
        <v>929</v>
      </c>
      <c r="C2248" s="3">
        <v>5.9405204460966541</v>
      </c>
    </row>
    <row r="2249" spans="1:3">
      <c r="A2249" s="22">
        <v>2008</v>
      </c>
      <c r="B2249" s="2" t="s">
        <v>930</v>
      </c>
      <c r="C2249" s="3">
        <v>5.7011251758087198</v>
      </c>
    </row>
    <row r="2250" spans="1:3">
      <c r="A2250" s="22">
        <v>2008</v>
      </c>
      <c r="B2250" s="2" t="s">
        <v>931</v>
      </c>
      <c r="C2250" s="3">
        <v>6.1143410852713176</v>
      </c>
    </row>
    <row r="2251" spans="1:3">
      <c r="A2251" s="22">
        <v>2008</v>
      </c>
      <c r="B2251" s="2" t="s">
        <v>932</v>
      </c>
      <c r="C2251" s="3">
        <v>11.137279596977329</v>
      </c>
    </row>
    <row r="2252" spans="1:3">
      <c r="A2252" s="22">
        <v>2008</v>
      </c>
      <c r="B2252" s="2" t="s">
        <v>933</v>
      </c>
      <c r="C2252" s="3">
        <v>8.5167638483965007</v>
      </c>
    </row>
    <row r="2253" spans="1:3">
      <c r="A2253" s="22">
        <v>2008</v>
      </c>
      <c r="B2253" s="2" t="s">
        <v>934</v>
      </c>
      <c r="C2253" s="3">
        <v>6.5536992840095465</v>
      </c>
    </row>
    <row r="2254" spans="1:3">
      <c r="A2254" s="22">
        <v>2008</v>
      </c>
      <c r="B2254" s="2" t="s">
        <v>935</v>
      </c>
      <c r="C2254" s="3">
        <v>8.2698412698412707</v>
      </c>
    </row>
    <row r="2255" spans="1:3">
      <c r="A2255" s="22">
        <v>2008</v>
      </c>
      <c r="B2255" s="2" t="s">
        <v>937</v>
      </c>
      <c r="C2255" s="3">
        <v>9.1034482758620694</v>
      </c>
    </row>
    <row r="2256" spans="1:3">
      <c r="A2256" s="22">
        <v>2008</v>
      </c>
      <c r="B2256" s="2" t="s">
        <v>938</v>
      </c>
      <c r="C2256" s="3">
        <v>6.562844880441447</v>
      </c>
    </row>
    <row r="2257" spans="1:3">
      <c r="A2257" s="22">
        <v>2008</v>
      </c>
      <c r="B2257" s="2" t="s">
        <v>940</v>
      </c>
      <c r="C2257" s="3">
        <v>9.1374677002583979</v>
      </c>
    </row>
    <row r="2258" spans="1:3">
      <c r="A2258" s="22">
        <v>2008</v>
      </c>
      <c r="B2258" s="2" t="s">
        <v>941</v>
      </c>
      <c r="C2258" s="3">
        <v>5.4846955936764212</v>
      </c>
    </row>
    <row r="2259" spans="1:3">
      <c r="A2259" s="22">
        <v>2008</v>
      </c>
      <c r="B2259" s="2" t="s">
        <v>942</v>
      </c>
      <c r="C2259" s="3">
        <v>7.5671052631578943</v>
      </c>
    </row>
    <row r="2260" spans="1:3">
      <c r="A2260" s="22">
        <v>2008</v>
      </c>
      <c r="B2260" s="2" t="s">
        <v>943</v>
      </c>
      <c r="C2260" s="3">
        <v>8.9413195007294544</v>
      </c>
    </row>
    <row r="2261" spans="1:3">
      <c r="A2261" s="22">
        <v>2008</v>
      </c>
      <c r="B2261" s="2" t="s">
        <v>944</v>
      </c>
      <c r="C2261" s="3">
        <v>6.9211136890951277</v>
      </c>
    </row>
    <row r="2262" spans="1:3">
      <c r="A2262" s="22">
        <v>2008</v>
      </c>
      <c r="B2262" s="2" t="s">
        <v>945</v>
      </c>
      <c r="C2262" s="3">
        <v>5.0068965517241377</v>
      </c>
    </row>
    <row r="2263" spans="1:3">
      <c r="A2263" s="22">
        <v>2008</v>
      </c>
      <c r="B2263" s="2" t="s">
        <v>946</v>
      </c>
      <c r="C2263" s="3">
        <v>9.2323651452282149</v>
      </c>
    </row>
    <row r="2264" spans="1:3">
      <c r="A2264" s="22">
        <v>2008</v>
      </c>
      <c r="B2264" s="2" t="s">
        <v>1117</v>
      </c>
      <c r="C2264" s="3">
        <v>7.1447963800904981</v>
      </c>
    </row>
    <row r="2265" spans="1:3">
      <c r="A2265" s="22">
        <v>2008</v>
      </c>
      <c r="B2265" s="2" t="s">
        <v>947</v>
      </c>
      <c r="C2265" s="3">
        <v>6.3288590604026842</v>
      </c>
    </row>
    <row r="2266" spans="1:3">
      <c r="A2266" s="22">
        <v>2008</v>
      </c>
      <c r="B2266" s="2" t="s">
        <v>948</v>
      </c>
      <c r="C2266" s="3">
        <v>7.4375</v>
      </c>
    </row>
    <row r="2267" spans="1:3">
      <c r="A2267" s="22">
        <v>2008</v>
      </c>
      <c r="B2267" s="2" t="s">
        <v>949</v>
      </c>
      <c r="C2267" s="3">
        <v>6.3115479115479118</v>
      </c>
    </row>
    <row r="2268" spans="1:3">
      <c r="A2268" s="22">
        <v>2008</v>
      </c>
      <c r="B2268" s="2" t="s">
        <v>950</v>
      </c>
      <c r="C2268" s="3">
        <v>4.4380952380952383</v>
      </c>
    </row>
    <row r="2269" spans="1:3">
      <c r="A2269" s="22">
        <v>2008</v>
      </c>
      <c r="B2269" s="2" t="s">
        <v>951</v>
      </c>
      <c r="C2269" s="3">
        <v>6.1656050955414017</v>
      </c>
    </row>
    <row r="2270" spans="1:3">
      <c r="A2270" s="22">
        <v>2008</v>
      </c>
      <c r="B2270" s="2" t="s">
        <v>952</v>
      </c>
      <c r="C2270" s="3">
        <v>11.454861821903787</v>
      </c>
    </row>
    <row r="2271" spans="1:3">
      <c r="A2271" s="22">
        <v>2008</v>
      </c>
      <c r="B2271" s="2" t="s">
        <v>953</v>
      </c>
      <c r="C2271" s="3">
        <v>6.2347472399767581</v>
      </c>
    </row>
    <row r="2272" spans="1:3">
      <c r="A2272" s="22">
        <v>2008</v>
      </c>
      <c r="B2272" s="2" t="s">
        <v>955</v>
      </c>
      <c r="C2272" s="3">
        <v>8.8743575099942884</v>
      </c>
    </row>
    <row r="2273" spans="1:3">
      <c r="A2273" s="22">
        <v>2008</v>
      </c>
      <c r="B2273" s="2" t="s">
        <v>956</v>
      </c>
      <c r="C2273" s="3">
        <v>5.5138888888888893</v>
      </c>
    </row>
    <row r="2274" spans="1:3">
      <c r="A2274" s="22">
        <v>2008</v>
      </c>
      <c r="B2274" s="2" t="s">
        <v>957</v>
      </c>
      <c r="C2274" s="3">
        <v>7.5218458517427589</v>
      </c>
    </row>
    <row r="2275" spans="1:3">
      <c r="A2275" s="22">
        <v>2008</v>
      </c>
      <c r="B2275" s="2" t="s">
        <v>958</v>
      </c>
      <c r="C2275" s="3">
        <v>9.9544554455445553</v>
      </c>
    </row>
    <row r="2276" spans="1:3">
      <c r="A2276" s="22">
        <v>2008</v>
      </c>
      <c r="B2276" s="2" t="s">
        <v>959</v>
      </c>
      <c r="C2276" s="3">
        <v>9.1113801452784511</v>
      </c>
    </row>
    <row r="2277" spans="1:3">
      <c r="A2277" s="22">
        <v>2008</v>
      </c>
      <c r="B2277" s="2" t="s">
        <v>1056</v>
      </c>
      <c r="C2277" s="3">
        <v>8.3441860465116271</v>
      </c>
    </row>
    <row r="2278" spans="1:3">
      <c r="A2278" s="22">
        <v>2008</v>
      </c>
      <c r="B2278" s="2" t="s">
        <v>960</v>
      </c>
      <c r="C2278" s="3">
        <v>6.1540785498489425</v>
      </c>
    </row>
    <row r="2279" spans="1:3">
      <c r="A2279" s="22">
        <v>2008</v>
      </c>
      <c r="B2279" s="2" t="s">
        <v>1136</v>
      </c>
      <c r="C2279" s="3">
        <v>6.4134897360703809</v>
      </c>
    </row>
    <row r="2280" spans="1:3">
      <c r="A2280" s="22">
        <v>2008</v>
      </c>
      <c r="B2280" s="2" t="s">
        <v>962</v>
      </c>
      <c r="C2280" s="3">
        <v>8.9837019790454011</v>
      </c>
    </row>
    <row r="2281" spans="1:3">
      <c r="A2281" s="22">
        <v>2008</v>
      </c>
      <c r="B2281" s="2" t="s">
        <v>963</v>
      </c>
      <c r="C2281" s="3">
        <v>4.3</v>
      </c>
    </row>
    <row r="2282" spans="1:3">
      <c r="A2282" s="22">
        <v>2008</v>
      </c>
      <c r="B2282" s="2" t="s">
        <v>964</v>
      </c>
      <c r="C2282" s="3">
        <v>5.5733695652173916</v>
      </c>
    </row>
    <row r="2283" spans="1:3">
      <c r="A2283" s="22">
        <v>2008</v>
      </c>
      <c r="B2283" s="2" t="s">
        <v>965</v>
      </c>
      <c r="C2283" s="3">
        <v>3.9544827586206899</v>
      </c>
    </row>
    <row r="2284" spans="1:3">
      <c r="A2284" s="22">
        <v>2008</v>
      </c>
      <c r="B2284" s="2" t="s">
        <v>966</v>
      </c>
      <c r="C2284" s="3">
        <v>6.4896265560165975</v>
      </c>
    </row>
    <row r="2285" spans="1:3">
      <c r="A2285" s="22">
        <v>2008</v>
      </c>
      <c r="B2285" s="2" t="s">
        <v>1182</v>
      </c>
      <c r="C2285" s="3">
        <v>4</v>
      </c>
    </row>
    <row r="2286" spans="1:3">
      <c r="A2286" s="22">
        <v>2008</v>
      </c>
      <c r="B2286" s="2" t="s">
        <v>967</v>
      </c>
      <c r="C2286" s="3">
        <v>8.8876664736537343</v>
      </c>
    </row>
    <row r="2287" spans="1:3">
      <c r="A2287" s="22">
        <v>2008</v>
      </c>
      <c r="B2287" s="2" t="s">
        <v>968</v>
      </c>
      <c r="C2287" s="3">
        <v>4.9196428571428568</v>
      </c>
    </row>
    <row r="2288" spans="1:3">
      <c r="A2288" s="22">
        <v>2008</v>
      </c>
      <c r="B2288" s="2" t="s">
        <v>969</v>
      </c>
      <c r="C2288" s="3">
        <v>3.6824480369515014</v>
      </c>
    </row>
    <row r="2289" spans="1:3">
      <c r="A2289" s="22">
        <v>2008</v>
      </c>
      <c r="B2289" s="2" t="s">
        <v>970</v>
      </c>
      <c r="C2289" s="3">
        <v>5.3436123348017617</v>
      </c>
    </row>
    <row r="2290" spans="1:3">
      <c r="A2290" s="22">
        <v>2008</v>
      </c>
      <c r="B2290" s="2" t="s">
        <v>971</v>
      </c>
      <c r="C2290" s="3">
        <v>5.9102702702702699</v>
      </c>
    </row>
    <row r="2291" spans="1:3">
      <c r="A2291" s="22">
        <v>2008</v>
      </c>
      <c r="B2291" s="2" t="s">
        <v>972</v>
      </c>
      <c r="C2291" s="3">
        <v>6.0718954248366011</v>
      </c>
    </row>
    <row r="2292" spans="1:3">
      <c r="A2292" s="22">
        <v>2008</v>
      </c>
      <c r="B2292" s="2" t="s">
        <v>974</v>
      </c>
      <c r="C2292" s="3">
        <v>4.0895061728395063</v>
      </c>
    </row>
    <row r="2293" spans="1:3">
      <c r="A2293" s="22">
        <v>2008</v>
      </c>
      <c r="B2293" s="2" t="s">
        <v>975</v>
      </c>
      <c r="C2293" s="3">
        <v>5.2115869017632246</v>
      </c>
    </row>
    <row r="2294" spans="1:3">
      <c r="A2294" s="22">
        <v>2008</v>
      </c>
      <c r="B2294" s="2" t="s">
        <v>976</v>
      </c>
      <c r="C2294" s="3">
        <v>4.5527950310559007</v>
      </c>
    </row>
    <row r="2295" spans="1:3">
      <c r="A2295" s="22">
        <v>2008</v>
      </c>
      <c r="B2295" s="2" t="s">
        <v>977</v>
      </c>
      <c r="C2295" s="3">
        <v>6.1809872029250457</v>
      </c>
    </row>
    <row r="2296" spans="1:3">
      <c r="A2296" s="22">
        <v>2008</v>
      </c>
      <c r="B2296" s="2" t="s">
        <v>978</v>
      </c>
      <c r="C2296" s="3">
        <v>5.1577287066246056</v>
      </c>
    </row>
    <row r="2297" spans="1:3">
      <c r="A2297" s="22">
        <v>2008</v>
      </c>
      <c r="B2297" s="2" t="s">
        <v>979</v>
      </c>
      <c r="C2297" s="3">
        <v>9.0995055624227437</v>
      </c>
    </row>
    <row r="2298" spans="1:3">
      <c r="A2298" s="22">
        <v>2008</v>
      </c>
      <c r="B2298" s="2" t="s">
        <v>980</v>
      </c>
      <c r="C2298" s="3">
        <v>6.7153762268266082</v>
      </c>
    </row>
    <row r="2299" spans="1:3">
      <c r="A2299" s="22">
        <v>2008</v>
      </c>
      <c r="B2299" s="2" t="s">
        <v>982</v>
      </c>
      <c r="C2299" s="3">
        <v>6.2203282828282829</v>
      </c>
    </row>
    <row r="2300" spans="1:3">
      <c r="A2300" s="22">
        <v>2008</v>
      </c>
      <c r="B2300" s="2" t="s">
        <v>983</v>
      </c>
      <c r="C2300" s="3">
        <v>3.7302158273381294</v>
      </c>
    </row>
    <row r="2301" spans="1:3">
      <c r="A2301" s="22">
        <v>2008</v>
      </c>
      <c r="B2301" s="2" t="s">
        <v>985</v>
      </c>
      <c r="C2301" s="3">
        <v>7.1844405594405591</v>
      </c>
    </row>
    <row r="2302" spans="1:3">
      <c r="A2302" s="22">
        <v>2008</v>
      </c>
      <c r="B2302" s="2" t="s">
        <v>986</v>
      </c>
      <c r="C2302" s="3">
        <v>7.0754545454545452</v>
      </c>
    </row>
    <row r="2303" spans="1:3">
      <c r="A2303" s="22">
        <v>2008</v>
      </c>
      <c r="B2303" s="2" t="s">
        <v>987</v>
      </c>
      <c r="C2303" s="3">
        <v>5.6751592356687901</v>
      </c>
    </row>
    <row r="2304" spans="1:3">
      <c r="A2304" s="22">
        <v>2008</v>
      </c>
      <c r="B2304" s="2" t="s">
        <v>988</v>
      </c>
      <c r="C2304" s="3">
        <v>7.9614561027837256</v>
      </c>
    </row>
    <row r="2305" spans="1:3">
      <c r="A2305" s="22">
        <v>2008</v>
      </c>
      <c r="B2305" s="2" t="s">
        <v>989</v>
      </c>
      <c r="C2305" s="3">
        <v>13.526548672566372</v>
      </c>
    </row>
    <row r="2306" spans="1:3">
      <c r="A2306" s="22">
        <v>2008</v>
      </c>
      <c r="B2306" s="2" t="s">
        <v>990</v>
      </c>
      <c r="C2306" s="3">
        <v>4.4390934844192635</v>
      </c>
    </row>
    <row r="2307" spans="1:3">
      <c r="A2307" s="22">
        <v>2008</v>
      </c>
      <c r="B2307" s="2" t="s">
        <v>991</v>
      </c>
      <c r="C2307" s="3">
        <v>5.3767313019390581</v>
      </c>
    </row>
    <row r="2308" spans="1:3">
      <c r="A2308" s="22">
        <v>2008</v>
      </c>
      <c r="B2308" s="2" t="s">
        <v>992</v>
      </c>
      <c r="C2308" s="3">
        <v>6.9341627786417837</v>
      </c>
    </row>
    <row r="2309" spans="1:3">
      <c r="A2309" s="22">
        <v>2008</v>
      </c>
      <c r="B2309" s="2" t="s">
        <v>993</v>
      </c>
      <c r="C2309" s="3">
        <v>6.8221494817239501</v>
      </c>
    </row>
    <row r="2310" spans="1:3">
      <c r="A2310" s="22">
        <v>2008</v>
      </c>
      <c r="B2310" s="2" t="s">
        <v>1183</v>
      </c>
      <c r="C2310" s="3">
        <v>2.7062937062937062</v>
      </c>
    </row>
    <row r="2311" spans="1:3">
      <c r="A2311" s="22">
        <v>2008</v>
      </c>
      <c r="B2311" s="2" t="s">
        <v>994</v>
      </c>
      <c r="C2311" s="3">
        <v>4.0276315789473687</v>
      </c>
    </row>
    <row r="2312" spans="1:3">
      <c r="A2312" s="22">
        <v>2008</v>
      </c>
      <c r="B2312" s="2" t="s">
        <v>995</v>
      </c>
      <c r="C2312" s="3">
        <v>5.1178509532062391</v>
      </c>
    </row>
    <row r="2313" spans="1:3">
      <c r="A2313" s="22">
        <v>2008</v>
      </c>
      <c r="B2313" s="2" t="s">
        <v>997</v>
      </c>
      <c r="C2313" s="3">
        <v>10.408945686900958</v>
      </c>
    </row>
    <row r="2314" spans="1:3">
      <c r="A2314" s="22">
        <v>2008</v>
      </c>
      <c r="B2314" s="2" t="s">
        <v>998</v>
      </c>
      <c r="C2314" s="3">
        <v>8.0739726027397261</v>
      </c>
    </row>
    <row r="2315" spans="1:3">
      <c r="A2315" s="22">
        <v>2008</v>
      </c>
      <c r="B2315" s="2" t="s">
        <v>999</v>
      </c>
      <c r="C2315" s="3">
        <v>5.1456953642384109</v>
      </c>
    </row>
    <row r="2316" spans="1:3">
      <c r="A2316" s="22">
        <v>2008</v>
      </c>
      <c r="B2316" s="2" t="s">
        <v>1000</v>
      </c>
      <c r="C2316" s="3">
        <v>7.2299196787148592</v>
      </c>
    </row>
    <row r="2317" spans="1:3">
      <c r="A2317" s="22">
        <v>2008</v>
      </c>
      <c r="B2317" s="2" t="s">
        <v>1001</v>
      </c>
      <c r="C2317" s="3">
        <v>8.8563380281690147</v>
      </c>
    </row>
    <row r="2318" spans="1:3">
      <c r="A2318" s="22">
        <v>2008</v>
      </c>
      <c r="B2318" s="2" t="s">
        <v>1002</v>
      </c>
      <c r="C2318" s="3">
        <v>13.086538461538462</v>
      </c>
    </row>
    <row r="2319" spans="1:3">
      <c r="A2319" s="22">
        <v>2008</v>
      </c>
      <c r="B2319" s="2" t="s">
        <v>1003</v>
      </c>
      <c r="C2319" s="3">
        <v>10.288321167883211</v>
      </c>
    </row>
    <row r="2320" spans="1:3">
      <c r="A2320" s="22">
        <v>2008</v>
      </c>
      <c r="B2320" s="2" t="s">
        <v>1004</v>
      </c>
      <c r="C2320" s="3">
        <v>7.6657690650581642</v>
      </c>
    </row>
    <row r="2321" spans="1:3">
      <c r="A2321" s="22">
        <v>2008</v>
      </c>
      <c r="B2321" s="2" t="s">
        <v>1005</v>
      </c>
      <c r="C2321" s="3">
        <v>7.2370203160270883</v>
      </c>
    </row>
    <row r="2322" spans="1:3">
      <c r="A2322" s="22">
        <v>2008</v>
      </c>
      <c r="B2322" s="2" t="s">
        <v>1007</v>
      </c>
      <c r="C2322" s="3">
        <v>5.0403726708074537</v>
      </c>
    </row>
    <row r="2323" spans="1:3">
      <c r="A2323" s="22">
        <v>2008</v>
      </c>
      <c r="B2323" s="2" t="s">
        <v>1008</v>
      </c>
      <c r="C2323" s="3">
        <v>9.5129870129870131</v>
      </c>
    </row>
    <row r="2324" spans="1:3">
      <c r="A2324" s="22">
        <v>2008</v>
      </c>
      <c r="B2324" s="2" t="s">
        <v>1010</v>
      </c>
      <c r="C2324" s="3">
        <v>9.9526411657559191</v>
      </c>
    </row>
    <row r="2325" spans="1:3">
      <c r="A2325" s="22">
        <v>2008</v>
      </c>
      <c r="B2325" s="2" t="s">
        <v>1186</v>
      </c>
      <c r="C2325" s="3">
        <v>6.7468354430379751</v>
      </c>
    </row>
    <row r="2326" spans="1:3">
      <c r="A2326" s="22">
        <v>2008</v>
      </c>
      <c r="B2326" s="2" t="s">
        <v>1011</v>
      </c>
      <c r="C2326" s="3">
        <v>10.39777922926192</v>
      </c>
    </row>
    <row r="2327" spans="1:3">
      <c r="A2327" s="22">
        <v>2008</v>
      </c>
      <c r="B2327" s="2" t="s">
        <v>1012</v>
      </c>
      <c r="C2327" s="3">
        <v>9.995454545454546</v>
      </c>
    </row>
    <row r="2328" spans="1:3">
      <c r="A2328" s="22">
        <v>2008</v>
      </c>
      <c r="B2328" s="2" t="s">
        <v>1014</v>
      </c>
      <c r="C2328" s="3">
        <v>5.458646616541353</v>
      </c>
    </row>
    <row r="2329" spans="1:3">
      <c r="A2329" s="22">
        <v>2008</v>
      </c>
      <c r="B2329" s="2" t="s">
        <v>1015</v>
      </c>
      <c r="C2329" s="3">
        <v>5.3965517241379306</v>
      </c>
    </row>
    <row r="2330" spans="1:3">
      <c r="A2330" s="22">
        <v>2008</v>
      </c>
      <c r="B2330" s="2" t="s">
        <v>1167</v>
      </c>
      <c r="C2330" s="3">
        <v>6.5225806451612902</v>
      </c>
    </row>
    <row r="2331" spans="1:3">
      <c r="A2331" s="22">
        <v>2008</v>
      </c>
      <c r="B2331" s="2" t="s">
        <v>1016</v>
      </c>
      <c r="C2331" s="3">
        <v>6.8995743548816177</v>
      </c>
    </row>
    <row r="2332" spans="1:3">
      <c r="A2332" s="22">
        <v>2008</v>
      </c>
      <c r="B2332" s="2" t="s">
        <v>1017</v>
      </c>
      <c r="C2332" s="3">
        <v>10.409625668449198</v>
      </c>
    </row>
    <row r="2333" spans="1:3">
      <c r="A2333" s="22">
        <v>2008</v>
      </c>
      <c r="B2333" s="2" t="s">
        <v>1168</v>
      </c>
      <c r="C2333" s="3">
        <v>10.13063063063063</v>
      </c>
    </row>
    <row r="2334" spans="1:3">
      <c r="A2334" s="22">
        <v>2008</v>
      </c>
      <c r="B2334" s="2" t="s">
        <v>1018</v>
      </c>
      <c r="C2334" s="3">
        <v>6.3672456575682386</v>
      </c>
    </row>
    <row r="2335" spans="1:3">
      <c r="A2335" s="22">
        <v>2008</v>
      </c>
      <c r="B2335" s="2" t="s">
        <v>1169</v>
      </c>
      <c r="C2335" s="3">
        <v>6.4109589041095889</v>
      </c>
    </row>
    <row r="2336" spans="1:3">
      <c r="A2336" s="22">
        <v>2008</v>
      </c>
      <c r="B2336" s="2" t="s">
        <v>1020</v>
      </c>
      <c r="C2336" s="3">
        <v>8.2636579572446553</v>
      </c>
    </row>
    <row r="2337" spans="1:3">
      <c r="A2337" s="22">
        <v>2008</v>
      </c>
      <c r="B2337" s="2" t="s">
        <v>1021</v>
      </c>
      <c r="C2337" s="3">
        <v>5.9376623376623376</v>
      </c>
    </row>
    <row r="2338" spans="1:3">
      <c r="A2338" s="22">
        <v>2008</v>
      </c>
      <c r="B2338" s="2" t="s">
        <v>1022</v>
      </c>
      <c r="C2338" s="3">
        <v>7.3138297872340425</v>
      </c>
    </row>
    <row r="2339" spans="1:3">
      <c r="A2339" s="22">
        <v>2008</v>
      </c>
      <c r="B2339" s="2" t="s">
        <v>1023</v>
      </c>
      <c r="C2339" s="3">
        <v>6.205546492659054</v>
      </c>
    </row>
    <row r="2340" spans="1:3">
      <c r="A2340" s="22">
        <v>2008</v>
      </c>
      <c r="B2340" s="2" t="s">
        <v>1024</v>
      </c>
      <c r="C2340" s="3">
        <v>6.3002754820936637</v>
      </c>
    </row>
    <row r="2341" spans="1:3">
      <c r="A2341" s="22">
        <v>2008</v>
      </c>
      <c r="B2341" s="2" t="s">
        <v>1025</v>
      </c>
      <c r="C2341" s="3">
        <v>6.4564727108705462</v>
      </c>
    </row>
    <row r="2342" spans="1:3">
      <c r="A2342" s="22">
        <v>2008</v>
      </c>
      <c r="B2342" s="2" t="s">
        <v>1026</v>
      </c>
      <c r="C2342" s="3">
        <v>10.312075983717774</v>
      </c>
    </row>
    <row r="2343" spans="1:3">
      <c r="A2343" s="22">
        <v>2008</v>
      </c>
      <c r="B2343" s="2" t="s">
        <v>1027</v>
      </c>
      <c r="C2343" s="3">
        <v>7.4615384615384617</v>
      </c>
    </row>
    <row r="2344" spans="1:3">
      <c r="A2344" s="22">
        <v>2008</v>
      </c>
      <c r="B2344" s="2" t="s">
        <v>1028</v>
      </c>
      <c r="C2344" s="3">
        <v>7.0809248554913298</v>
      </c>
    </row>
    <row r="2345" spans="1:3">
      <c r="A2345" s="22">
        <v>2008</v>
      </c>
      <c r="B2345" s="2" t="s">
        <v>1029</v>
      </c>
      <c r="C2345" s="3">
        <v>8.6198561151079129</v>
      </c>
    </row>
    <row r="2346" spans="1:3">
      <c r="A2346" s="22">
        <v>2008</v>
      </c>
      <c r="B2346" s="2" t="s">
        <v>1030</v>
      </c>
      <c r="C2346" s="3">
        <v>3.7719298245614037</v>
      </c>
    </row>
    <row r="2347" spans="1:3">
      <c r="A2347" s="22">
        <v>2009</v>
      </c>
      <c r="B2347" s="2" t="s">
        <v>363</v>
      </c>
      <c r="C2347" s="3">
        <v>6.2173366834170851</v>
      </c>
    </row>
    <row r="2348" spans="1:3">
      <c r="A2348" s="22">
        <v>2009</v>
      </c>
      <c r="B2348" s="2" t="s">
        <v>364</v>
      </c>
      <c r="C2348" s="3">
        <v>4.7664974619289344</v>
      </c>
    </row>
    <row r="2349" spans="1:3">
      <c r="A2349" s="22">
        <v>2009</v>
      </c>
      <c r="B2349" s="2" t="s">
        <v>365</v>
      </c>
      <c r="C2349" s="3">
        <v>5.9818181818181815</v>
      </c>
    </row>
    <row r="2350" spans="1:3">
      <c r="A2350" s="22">
        <v>2009</v>
      </c>
      <c r="B2350" s="2" t="s">
        <v>366</v>
      </c>
      <c r="C2350" s="3">
        <v>5.9183673469387754</v>
      </c>
    </row>
    <row r="2351" spans="1:3">
      <c r="A2351" s="22">
        <v>2009</v>
      </c>
      <c r="B2351" s="2" t="s">
        <v>367</v>
      </c>
      <c r="C2351" s="3">
        <v>7.5411094601287765</v>
      </c>
    </row>
    <row r="2352" spans="1:3">
      <c r="A2352" s="22">
        <v>2009</v>
      </c>
      <c r="B2352" s="2" t="s">
        <v>368</v>
      </c>
      <c r="C2352" s="3">
        <v>6.6652512384996463</v>
      </c>
    </row>
    <row r="2353" spans="1:3">
      <c r="A2353" s="22">
        <v>2009</v>
      </c>
      <c r="B2353" s="2" t="s">
        <v>369</v>
      </c>
      <c r="C2353" s="3">
        <v>7.9238178633975478</v>
      </c>
    </row>
    <row r="2354" spans="1:3">
      <c r="A2354" s="22">
        <v>2009</v>
      </c>
      <c r="B2354" s="2" t="s">
        <v>370</v>
      </c>
      <c r="C2354" s="3">
        <v>9.9173885484893294</v>
      </c>
    </row>
    <row r="2355" spans="1:3">
      <c r="A2355" s="22">
        <v>2009</v>
      </c>
      <c r="B2355" s="2" t="s">
        <v>371</v>
      </c>
      <c r="C2355" s="3">
        <v>6.0009113693324219</v>
      </c>
    </row>
    <row r="2356" spans="1:3">
      <c r="A2356" s="22">
        <v>2009</v>
      </c>
      <c r="B2356" s="2" t="s">
        <v>372</v>
      </c>
      <c r="C2356" s="3">
        <v>3.9789915966386555</v>
      </c>
    </row>
    <row r="2357" spans="1:3">
      <c r="A2357" s="22">
        <v>2009</v>
      </c>
      <c r="B2357" s="2" t="s">
        <v>373</v>
      </c>
      <c r="C2357" s="3">
        <v>6.6223021582733814</v>
      </c>
    </row>
    <row r="2358" spans="1:3">
      <c r="A2358" s="22">
        <v>2009</v>
      </c>
      <c r="B2358" s="2" t="s">
        <v>374</v>
      </c>
      <c r="C2358" s="3">
        <v>7.1940928270042193</v>
      </c>
    </row>
    <row r="2359" spans="1:3">
      <c r="A2359" s="22">
        <v>2009</v>
      </c>
      <c r="B2359" s="2" t="s">
        <v>375</v>
      </c>
      <c r="C2359" s="3">
        <v>5.5805128205128209</v>
      </c>
    </row>
    <row r="2360" spans="1:3">
      <c r="A2360" s="22">
        <v>2009</v>
      </c>
      <c r="B2360" s="2" t="s">
        <v>376</v>
      </c>
      <c r="C2360" s="3">
        <v>4.616600790513834</v>
      </c>
    </row>
    <row r="2361" spans="1:3">
      <c r="A2361" s="22">
        <v>2009</v>
      </c>
      <c r="B2361" s="2" t="s">
        <v>377</v>
      </c>
      <c r="C2361" s="3">
        <v>6.5420240137221271</v>
      </c>
    </row>
    <row r="2362" spans="1:3">
      <c r="A2362" s="22">
        <v>2009</v>
      </c>
      <c r="B2362" s="2" t="s">
        <v>379</v>
      </c>
      <c r="C2362" s="3">
        <v>10.024534686971235</v>
      </c>
    </row>
    <row r="2363" spans="1:3">
      <c r="A2363" s="22">
        <v>2009</v>
      </c>
      <c r="B2363" s="2" t="s">
        <v>380</v>
      </c>
      <c r="C2363" s="3">
        <v>2.9865319865319866</v>
      </c>
    </row>
    <row r="2364" spans="1:3">
      <c r="A2364" s="22">
        <v>2009</v>
      </c>
      <c r="B2364" s="2" t="s">
        <v>381</v>
      </c>
      <c r="C2364" s="3">
        <v>7.4247191011235953</v>
      </c>
    </row>
    <row r="2365" spans="1:3">
      <c r="A2365" s="22">
        <v>2009</v>
      </c>
      <c r="B2365" s="2" t="s">
        <v>382</v>
      </c>
      <c r="C2365" s="3">
        <v>5.4502923976608191</v>
      </c>
    </row>
    <row r="2366" spans="1:3">
      <c r="A2366" s="22">
        <v>2009</v>
      </c>
      <c r="B2366" s="2" t="s">
        <v>383</v>
      </c>
      <c r="C2366" s="3">
        <v>4.1974886991461577</v>
      </c>
    </row>
    <row r="2367" spans="1:3">
      <c r="A2367" s="22">
        <v>2009</v>
      </c>
      <c r="B2367" s="2" t="s">
        <v>384</v>
      </c>
      <c r="C2367" s="3">
        <v>4.5509877202349172</v>
      </c>
    </row>
    <row r="2368" spans="1:3">
      <c r="A2368" s="22">
        <v>2009</v>
      </c>
      <c r="B2368" s="2" t="s">
        <v>385</v>
      </c>
      <c r="C2368" s="3">
        <v>4.5922901012740933</v>
      </c>
    </row>
    <row r="2369" spans="1:3">
      <c r="A2369" s="22">
        <v>2009</v>
      </c>
      <c r="B2369" s="2" t="s">
        <v>386</v>
      </c>
      <c r="C2369" s="3">
        <v>4.3365384615384617</v>
      </c>
    </row>
    <row r="2370" spans="1:3">
      <c r="A2370" s="22">
        <v>2009</v>
      </c>
      <c r="B2370" s="2" t="s">
        <v>387</v>
      </c>
      <c r="C2370" s="3">
        <v>4.1432664756446993</v>
      </c>
    </row>
    <row r="2371" spans="1:3">
      <c r="A2371" s="22">
        <v>2009</v>
      </c>
      <c r="B2371" s="2" t="s">
        <v>388</v>
      </c>
      <c r="C2371" s="3">
        <v>5.8674698795180724</v>
      </c>
    </row>
    <row r="2372" spans="1:3">
      <c r="A2372" s="22">
        <v>2009</v>
      </c>
      <c r="B2372" s="2" t="s">
        <v>389</v>
      </c>
      <c r="C2372" s="3">
        <v>4.6683493185259968</v>
      </c>
    </row>
    <row r="2373" spans="1:3">
      <c r="A2373" s="22">
        <v>2009</v>
      </c>
      <c r="B2373" s="2" t="s">
        <v>390</v>
      </c>
      <c r="C2373" s="3">
        <v>5.4930718371940355</v>
      </c>
    </row>
    <row r="2374" spans="1:3">
      <c r="A2374" s="22">
        <v>2009</v>
      </c>
      <c r="B2374" s="2" t="s">
        <v>391</v>
      </c>
      <c r="C2374" s="3">
        <v>6.585688561810068</v>
      </c>
    </row>
    <row r="2375" spans="1:3">
      <c r="A2375" s="22">
        <v>2009</v>
      </c>
      <c r="B2375" s="2" t="s">
        <v>392</v>
      </c>
      <c r="C2375" s="3">
        <v>5.4058272632674296</v>
      </c>
    </row>
    <row r="2376" spans="1:3">
      <c r="A2376" s="22">
        <v>2009</v>
      </c>
      <c r="B2376" s="2" t="s">
        <v>393</v>
      </c>
      <c r="C2376" s="3">
        <v>4.9633507853403138</v>
      </c>
    </row>
    <row r="2377" spans="1:3">
      <c r="A2377" s="22">
        <v>2009</v>
      </c>
      <c r="B2377" s="2" t="s">
        <v>394</v>
      </c>
      <c r="C2377" s="3">
        <v>5.1864406779661021</v>
      </c>
    </row>
    <row r="2378" spans="1:3">
      <c r="A2378" s="22">
        <v>2009</v>
      </c>
      <c r="B2378" s="2" t="s">
        <v>395</v>
      </c>
      <c r="C2378" s="3">
        <v>6.285310900641214</v>
      </c>
    </row>
    <row r="2379" spans="1:3">
      <c r="A2379" s="22">
        <v>2009</v>
      </c>
      <c r="B2379" s="2" t="s">
        <v>396</v>
      </c>
      <c r="C2379" s="3">
        <v>3.8337706788362809</v>
      </c>
    </row>
    <row r="2380" spans="1:3">
      <c r="A2380" s="22">
        <v>2009</v>
      </c>
      <c r="B2380" s="2" t="s">
        <v>397</v>
      </c>
      <c r="C2380" s="3">
        <v>4.6040268456375841</v>
      </c>
    </row>
    <row r="2381" spans="1:3">
      <c r="A2381" s="22">
        <v>2009</v>
      </c>
      <c r="B2381" s="2" t="s">
        <v>398</v>
      </c>
      <c r="C2381" s="3">
        <v>6.7993074250857459</v>
      </c>
    </row>
    <row r="2382" spans="1:3">
      <c r="A2382" s="22">
        <v>2009</v>
      </c>
      <c r="B2382" s="2" t="s">
        <v>399</v>
      </c>
      <c r="C2382" s="3">
        <v>4.5104347826086952</v>
      </c>
    </row>
    <row r="2383" spans="1:3">
      <c r="A2383" s="22">
        <v>2009</v>
      </c>
      <c r="B2383" s="2" t="s">
        <v>400</v>
      </c>
      <c r="C2383" s="3">
        <v>4.3610596164174709</v>
      </c>
    </row>
    <row r="2384" spans="1:3">
      <c r="A2384" s="22">
        <v>2009</v>
      </c>
      <c r="B2384" s="2" t="s">
        <v>401</v>
      </c>
      <c r="C2384" s="3">
        <v>5.4739004438575254</v>
      </c>
    </row>
    <row r="2385" spans="1:3">
      <c r="A2385" s="22">
        <v>2009</v>
      </c>
      <c r="B2385" s="2" t="s">
        <v>402</v>
      </c>
      <c r="C2385" s="3">
        <v>4.5749592107136205</v>
      </c>
    </row>
    <row r="2386" spans="1:3">
      <c r="A2386" s="22">
        <v>2009</v>
      </c>
      <c r="B2386" s="2" t="s">
        <v>403</v>
      </c>
      <c r="C2386" s="3">
        <v>5.3807745221085153</v>
      </c>
    </row>
    <row r="2387" spans="1:3">
      <c r="A2387" s="22">
        <v>2009</v>
      </c>
      <c r="B2387" s="2" t="s">
        <v>404</v>
      </c>
      <c r="C2387" s="3">
        <v>3.8544471965773472</v>
      </c>
    </row>
    <row r="2388" spans="1:3">
      <c r="A2388" s="22">
        <v>2009</v>
      </c>
      <c r="B2388" s="2" t="s">
        <v>405</v>
      </c>
      <c r="C2388" s="3">
        <v>6.0952906143156502</v>
      </c>
    </row>
    <row r="2389" spans="1:3">
      <c r="A2389" s="22">
        <v>2009</v>
      </c>
      <c r="B2389" s="2" t="s">
        <v>406</v>
      </c>
      <c r="C2389" s="3">
        <v>4.5468429450649648</v>
      </c>
    </row>
    <row r="2390" spans="1:3">
      <c r="A2390" s="22">
        <v>2009</v>
      </c>
      <c r="B2390" s="2" t="s">
        <v>407</v>
      </c>
      <c r="C2390" s="3">
        <v>5.2783340919435595</v>
      </c>
    </row>
    <row r="2391" spans="1:3">
      <c r="A2391" s="22">
        <v>2009</v>
      </c>
      <c r="B2391" s="2" t="s">
        <v>408</v>
      </c>
      <c r="C2391" s="3">
        <v>4.3594081602152146</v>
      </c>
    </row>
    <row r="2392" spans="1:3">
      <c r="A2392" s="22">
        <v>2009</v>
      </c>
      <c r="B2392" s="2" t="s">
        <v>409</v>
      </c>
      <c r="C2392" s="3">
        <v>5.0386742409992102</v>
      </c>
    </row>
    <row r="2393" spans="1:3">
      <c r="A2393" s="22">
        <v>2009</v>
      </c>
      <c r="B2393" s="2" t="s">
        <v>410</v>
      </c>
      <c r="C2393" s="3">
        <v>3.714712663308001</v>
      </c>
    </row>
    <row r="2394" spans="1:3">
      <c r="A2394" s="22">
        <v>2009</v>
      </c>
      <c r="B2394" s="2" t="s">
        <v>411</v>
      </c>
      <c r="C2394" s="3">
        <v>5.2152737752161382</v>
      </c>
    </row>
    <row r="2395" spans="1:3">
      <c r="A2395" s="22">
        <v>2009</v>
      </c>
      <c r="B2395" s="2" t="s">
        <v>412</v>
      </c>
      <c r="C2395" s="3">
        <v>4.4751636503658068</v>
      </c>
    </row>
    <row r="2396" spans="1:3">
      <c r="A2396" s="22">
        <v>2009</v>
      </c>
      <c r="B2396" s="2" t="s">
        <v>413</v>
      </c>
      <c r="C2396" s="3">
        <v>3.8694211224038888</v>
      </c>
    </row>
    <row r="2397" spans="1:3">
      <c r="A2397" s="22">
        <v>2009</v>
      </c>
      <c r="B2397" s="2" t="s">
        <v>414</v>
      </c>
      <c r="C2397" s="3">
        <v>5.1396989651928502</v>
      </c>
    </row>
    <row r="2398" spans="1:3">
      <c r="A2398" s="22">
        <v>2009</v>
      </c>
      <c r="B2398" s="2" t="s">
        <v>415</v>
      </c>
      <c r="C2398" s="3">
        <v>4.888042807161967</v>
      </c>
    </row>
    <row r="2399" spans="1:3">
      <c r="A2399" s="22">
        <v>2009</v>
      </c>
      <c r="B2399" s="2" t="s">
        <v>416</v>
      </c>
      <c r="C2399" s="3">
        <v>5.750299401197605</v>
      </c>
    </row>
    <row r="2400" spans="1:3">
      <c r="A2400" s="22">
        <v>2009</v>
      </c>
      <c r="B2400" s="2" t="s">
        <v>417</v>
      </c>
      <c r="C2400" s="3">
        <v>2.7719054242002783</v>
      </c>
    </row>
    <row r="2401" spans="1:3">
      <c r="A2401" s="22">
        <v>2009</v>
      </c>
      <c r="B2401" s="2" t="s">
        <v>418</v>
      </c>
      <c r="C2401" s="3">
        <v>4.2376502002670229</v>
      </c>
    </row>
    <row r="2402" spans="1:3">
      <c r="A2402" s="22">
        <v>2009</v>
      </c>
      <c r="B2402" s="2" t="s">
        <v>419</v>
      </c>
      <c r="C2402" s="3">
        <v>4.8575620767494359</v>
      </c>
    </row>
    <row r="2403" spans="1:3">
      <c r="A2403" s="22">
        <v>2009</v>
      </c>
      <c r="B2403" s="2" t="s">
        <v>420</v>
      </c>
      <c r="C2403" s="3">
        <v>4.6838842975206614</v>
      </c>
    </row>
    <row r="2404" spans="1:3">
      <c r="A2404" s="22">
        <v>2009</v>
      </c>
      <c r="B2404" s="2" t="s">
        <v>421</v>
      </c>
      <c r="C2404" s="3">
        <v>4.8246146660439049</v>
      </c>
    </row>
    <row r="2405" spans="1:3">
      <c r="A2405" s="22">
        <v>2009</v>
      </c>
      <c r="B2405" s="2" t="s">
        <v>422</v>
      </c>
      <c r="C2405" s="3">
        <v>4.2027027027027026</v>
      </c>
    </row>
    <row r="2406" spans="1:3">
      <c r="A2406" s="22">
        <v>2009</v>
      </c>
      <c r="B2406" s="2" t="s">
        <v>423</v>
      </c>
      <c r="C2406" s="3">
        <v>4.3386989490488226</v>
      </c>
    </row>
    <row r="2407" spans="1:3">
      <c r="A2407" s="22">
        <v>2009</v>
      </c>
      <c r="B2407" s="2" t="s">
        <v>424</v>
      </c>
      <c r="C2407" s="3">
        <v>2.8314424635332252</v>
      </c>
    </row>
    <row r="2408" spans="1:3">
      <c r="A2408" s="22">
        <v>2009</v>
      </c>
      <c r="B2408" s="2" t="s">
        <v>425</v>
      </c>
      <c r="C2408" s="3">
        <v>1.7117516629711751</v>
      </c>
    </row>
    <row r="2409" spans="1:3">
      <c r="A2409" s="22">
        <v>2009</v>
      </c>
      <c r="B2409" s="2" t="s">
        <v>426</v>
      </c>
      <c r="C2409" s="3">
        <v>2.1859838274932613</v>
      </c>
    </row>
    <row r="2410" spans="1:3">
      <c r="A2410" s="22">
        <v>2009</v>
      </c>
      <c r="B2410" s="2" t="s">
        <v>427</v>
      </c>
      <c r="C2410" s="3">
        <v>2.2317708333333335</v>
      </c>
    </row>
    <row r="2411" spans="1:3">
      <c r="A2411" s="22">
        <v>2009</v>
      </c>
      <c r="B2411" s="2" t="s">
        <v>428</v>
      </c>
      <c r="C2411" s="3">
        <v>1.8810810810810812</v>
      </c>
    </row>
    <row r="2412" spans="1:3">
      <c r="A2412" s="22">
        <v>2009</v>
      </c>
      <c r="B2412" s="2" t="s">
        <v>429</v>
      </c>
      <c r="C2412" s="3">
        <v>2.9151873767258381</v>
      </c>
    </row>
    <row r="2413" spans="1:3">
      <c r="A2413" s="22">
        <v>2009</v>
      </c>
      <c r="B2413" s="2" t="s">
        <v>430</v>
      </c>
      <c r="C2413" s="3">
        <v>4.3207331042382586</v>
      </c>
    </row>
    <row r="2414" spans="1:3">
      <c r="A2414" s="22">
        <v>2009</v>
      </c>
      <c r="B2414" s="2" t="s">
        <v>431</v>
      </c>
      <c r="C2414" s="3">
        <v>2.0165912518853695</v>
      </c>
    </row>
    <row r="2415" spans="1:3">
      <c r="A2415" s="22">
        <v>2009</v>
      </c>
      <c r="B2415" s="2" t="s">
        <v>432</v>
      </c>
      <c r="C2415" s="3">
        <v>2.5751523358158428</v>
      </c>
    </row>
    <row r="2416" spans="1:3">
      <c r="A2416" s="22">
        <v>2009</v>
      </c>
      <c r="B2416" s="2" t="s">
        <v>433</v>
      </c>
      <c r="C2416" s="3">
        <v>2.9630681818181817</v>
      </c>
    </row>
    <row r="2417" spans="1:3">
      <c r="A2417" s="22">
        <v>2009</v>
      </c>
      <c r="B2417" s="2" t="s">
        <v>434</v>
      </c>
      <c r="C2417" s="3">
        <v>3.4548672566371681</v>
      </c>
    </row>
    <row r="2418" spans="1:3">
      <c r="A2418" s="22">
        <v>2009</v>
      </c>
      <c r="B2418" s="2" t="s">
        <v>435</v>
      </c>
      <c r="C2418" s="3">
        <v>3.7411526794742165</v>
      </c>
    </row>
    <row r="2419" spans="1:3">
      <c r="A2419" s="22">
        <v>2009</v>
      </c>
      <c r="B2419" s="2" t="s">
        <v>436</v>
      </c>
      <c r="C2419" s="3">
        <v>2.5088607594936709</v>
      </c>
    </row>
    <row r="2420" spans="1:3">
      <c r="A2420" s="22">
        <v>2009</v>
      </c>
      <c r="B2420" s="2" t="s">
        <v>437</v>
      </c>
      <c r="C2420" s="3">
        <v>4.5008675176601809</v>
      </c>
    </row>
    <row r="2421" spans="1:3">
      <c r="A2421" s="22">
        <v>2009</v>
      </c>
      <c r="B2421" s="2" t="s">
        <v>438</v>
      </c>
      <c r="C2421" s="3">
        <v>3.8964924346629988</v>
      </c>
    </row>
    <row r="2422" spans="1:3">
      <c r="A2422" s="22">
        <v>2009</v>
      </c>
      <c r="B2422" s="2" t="s">
        <v>439</v>
      </c>
      <c r="C2422" s="3">
        <v>5.2269267364414844</v>
      </c>
    </row>
    <row r="2423" spans="1:3">
      <c r="A2423" s="22">
        <v>2009</v>
      </c>
      <c r="B2423" s="2" t="s">
        <v>440</v>
      </c>
      <c r="C2423" s="3">
        <v>6.6562209786879389</v>
      </c>
    </row>
    <row r="2424" spans="1:3">
      <c r="A2424" s="22">
        <v>2009</v>
      </c>
      <c r="B2424" s="2" t="s">
        <v>441</v>
      </c>
      <c r="C2424" s="3">
        <v>7.4616628506010301</v>
      </c>
    </row>
    <row r="2425" spans="1:3">
      <c r="A2425" s="22">
        <v>2009</v>
      </c>
      <c r="B2425" s="2" t="s">
        <v>442</v>
      </c>
      <c r="C2425" s="3">
        <v>5.0616174582798461</v>
      </c>
    </row>
    <row r="2426" spans="1:3">
      <c r="A2426" s="22">
        <v>2009</v>
      </c>
      <c r="B2426" s="2" t="s">
        <v>443</v>
      </c>
      <c r="C2426" s="3">
        <v>4.9481290611696167</v>
      </c>
    </row>
    <row r="2427" spans="1:3">
      <c r="A2427" s="22">
        <v>2009</v>
      </c>
      <c r="B2427" s="2" t="s">
        <v>444</v>
      </c>
      <c r="C2427" s="3">
        <v>4.2448647181250569</v>
      </c>
    </row>
    <row r="2428" spans="1:3">
      <c r="A2428" s="22">
        <v>2009</v>
      </c>
      <c r="B2428" s="2" t="s">
        <v>445</v>
      </c>
      <c r="C2428" s="3">
        <v>4.2686334647777615</v>
      </c>
    </row>
    <row r="2429" spans="1:3">
      <c r="A2429" s="22">
        <v>2009</v>
      </c>
      <c r="B2429" s="2" t="s">
        <v>446</v>
      </c>
      <c r="C2429" s="3">
        <v>5.1355440815086837</v>
      </c>
    </row>
    <row r="2430" spans="1:3">
      <c r="A2430" s="22">
        <v>2009</v>
      </c>
      <c r="B2430" s="2" t="s">
        <v>447</v>
      </c>
      <c r="C2430" s="3">
        <v>5.0370482842392956</v>
      </c>
    </row>
    <row r="2431" spans="1:3">
      <c r="A2431" s="22">
        <v>2009</v>
      </c>
      <c r="B2431" s="2" t="s">
        <v>448</v>
      </c>
      <c r="C2431" s="3">
        <v>3.820705360989721</v>
      </c>
    </row>
    <row r="2432" spans="1:3">
      <c r="A2432" s="22">
        <v>2009</v>
      </c>
      <c r="B2432" s="2" t="s">
        <v>449</v>
      </c>
      <c r="C2432" s="3">
        <v>5.0311729087239287</v>
      </c>
    </row>
    <row r="2433" spans="1:3">
      <c r="A2433" s="22">
        <v>2009</v>
      </c>
      <c r="B2433" s="2" t="s">
        <v>450</v>
      </c>
      <c r="C2433" s="3">
        <v>5.0998261225324741</v>
      </c>
    </row>
    <row r="2434" spans="1:3">
      <c r="A2434" s="22">
        <v>2009</v>
      </c>
      <c r="B2434" s="2" t="s">
        <v>451</v>
      </c>
      <c r="C2434" s="3">
        <v>5.0798479087452471</v>
      </c>
    </row>
    <row r="2435" spans="1:3">
      <c r="A2435" s="22">
        <v>2009</v>
      </c>
      <c r="B2435" s="2" t="s">
        <v>452</v>
      </c>
      <c r="C2435" s="3">
        <v>7.6747728983934209</v>
      </c>
    </row>
    <row r="2436" spans="1:3">
      <c r="A2436" s="22">
        <v>2009</v>
      </c>
      <c r="B2436" s="2" t="s">
        <v>453</v>
      </c>
      <c r="C2436" s="3">
        <v>3.6057084607543324</v>
      </c>
    </row>
    <row r="2437" spans="1:3">
      <c r="A2437" s="22">
        <v>2009</v>
      </c>
      <c r="B2437" s="2" t="s">
        <v>454</v>
      </c>
      <c r="C2437" s="3">
        <v>5.7448377581120944</v>
      </c>
    </row>
    <row r="2438" spans="1:3">
      <c r="A2438" s="22">
        <v>2009</v>
      </c>
      <c r="B2438" s="2" t="s">
        <v>455</v>
      </c>
      <c r="C2438" s="3">
        <v>8.2083838389641119</v>
      </c>
    </row>
    <row r="2439" spans="1:3">
      <c r="A2439" s="22">
        <v>2009</v>
      </c>
      <c r="B2439" s="2" t="s">
        <v>456</v>
      </c>
      <c r="C2439" s="3">
        <v>4.3661971830985919</v>
      </c>
    </row>
    <row r="2440" spans="1:3">
      <c r="A2440" s="22">
        <v>2009</v>
      </c>
      <c r="B2440" s="2" t="s">
        <v>457</v>
      </c>
      <c r="C2440" s="3">
        <v>3.9641164522681112</v>
      </c>
    </row>
    <row r="2441" spans="1:3">
      <c r="A2441" s="22">
        <v>2009</v>
      </c>
      <c r="B2441" s="2" t="s">
        <v>458</v>
      </c>
      <c r="C2441" s="3">
        <v>4.4559458951718955</v>
      </c>
    </row>
    <row r="2442" spans="1:3">
      <c r="A2442" s="22">
        <v>2009</v>
      </c>
      <c r="B2442" s="2" t="s">
        <v>459</v>
      </c>
      <c r="C2442" s="3">
        <v>5.2788944723618094</v>
      </c>
    </row>
    <row r="2443" spans="1:3">
      <c r="A2443" s="22">
        <v>2009</v>
      </c>
      <c r="B2443" s="2" t="s">
        <v>460</v>
      </c>
      <c r="C2443" s="3">
        <v>4.2764970059880243</v>
      </c>
    </row>
    <row r="2444" spans="1:3">
      <c r="A2444" s="22">
        <v>2009</v>
      </c>
      <c r="B2444" s="2" t="s">
        <v>461</v>
      </c>
      <c r="C2444" s="3">
        <v>4.1903421164470886</v>
      </c>
    </row>
    <row r="2445" spans="1:3">
      <c r="A2445" s="22">
        <v>2009</v>
      </c>
      <c r="B2445" s="2" t="s">
        <v>462</v>
      </c>
      <c r="C2445" s="3">
        <v>4.4710424710424714</v>
      </c>
    </row>
    <row r="2446" spans="1:3">
      <c r="A2446" s="22">
        <v>2009</v>
      </c>
      <c r="B2446" s="2" t="s">
        <v>463</v>
      </c>
      <c r="C2446" s="3">
        <v>4.431589639410868</v>
      </c>
    </row>
    <row r="2447" spans="1:3">
      <c r="A2447" s="22">
        <v>2009</v>
      </c>
      <c r="B2447" s="2" t="s">
        <v>464</v>
      </c>
      <c r="C2447" s="3">
        <v>4.7351603785178815</v>
      </c>
    </row>
    <row r="2448" spans="1:3">
      <c r="A2448" s="22">
        <v>2009</v>
      </c>
      <c r="B2448" s="2" t="s">
        <v>465</v>
      </c>
      <c r="C2448" s="3">
        <v>4.192092062555326</v>
      </c>
    </row>
    <row r="2449" spans="1:3">
      <c r="A2449" s="22">
        <v>2009</v>
      </c>
      <c r="B2449" s="2" t="s">
        <v>466</v>
      </c>
      <c r="C2449" s="3">
        <v>4.7193751325369337</v>
      </c>
    </row>
    <row r="2450" spans="1:3">
      <c r="A2450" s="22">
        <v>2009</v>
      </c>
      <c r="B2450" s="2" t="s">
        <v>467</v>
      </c>
      <c r="C2450" s="3">
        <v>5.4532758033382533</v>
      </c>
    </row>
    <row r="2451" spans="1:3">
      <c r="A2451" s="22">
        <v>2009</v>
      </c>
      <c r="B2451" s="2" t="s">
        <v>468</v>
      </c>
      <c r="C2451" s="3">
        <v>3.7323715788054468</v>
      </c>
    </row>
    <row r="2452" spans="1:3">
      <c r="A2452" s="22">
        <v>2009</v>
      </c>
      <c r="B2452" s="2" t="s">
        <v>469</v>
      </c>
      <c r="C2452" s="3">
        <v>3.4690415606446141</v>
      </c>
    </row>
    <row r="2453" spans="1:3">
      <c r="A2453" s="22">
        <v>2009</v>
      </c>
      <c r="B2453" s="2" t="s">
        <v>1129</v>
      </c>
      <c r="C2453" s="3">
        <v>4.382352941176471</v>
      </c>
    </row>
    <row r="2454" spans="1:3">
      <c r="A2454" s="22">
        <v>2009</v>
      </c>
      <c r="B2454" s="2" t="s">
        <v>470</v>
      </c>
      <c r="C2454" s="3">
        <v>4.4214945424013434</v>
      </c>
    </row>
    <row r="2455" spans="1:3">
      <c r="A2455" s="22">
        <v>2009</v>
      </c>
      <c r="B2455" s="2" t="s">
        <v>471</v>
      </c>
      <c r="C2455" s="3">
        <v>7.7080533503621034</v>
      </c>
    </row>
    <row r="2456" spans="1:3">
      <c r="A2456" s="22">
        <v>2009</v>
      </c>
      <c r="B2456" s="2" t="s">
        <v>472</v>
      </c>
      <c r="C2456" s="3">
        <v>4.0940493013031869</v>
      </c>
    </row>
    <row r="2457" spans="1:3">
      <c r="A2457" s="22">
        <v>2009</v>
      </c>
      <c r="B2457" s="2" t="s">
        <v>473</v>
      </c>
      <c r="C2457" s="3">
        <v>4.9108734402852052</v>
      </c>
    </row>
    <row r="2458" spans="1:3">
      <c r="A2458" s="22">
        <v>2009</v>
      </c>
      <c r="B2458" s="2" t="s">
        <v>474</v>
      </c>
      <c r="C2458" s="3">
        <v>4.4289693593314761</v>
      </c>
    </row>
    <row r="2459" spans="1:3">
      <c r="A2459" s="22">
        <v>2009</v>
      </c>
      <c r="B2459" s="2" t="s">
        <v>475</v>
      </c>
      <c r="C2459" s="3">
        <v>8.2539898379782795</v>
      </c>
    </row>
    <row r="2460" spans="1:3">
      <c r="A2460" s="22">
        <v>2009</v>
      </c>
      <c r="B2460" s="2" t="s">
        <v>476</v>
      </c>
      <c r="C2460" s="3">
        <v>5.7816593886462879</v>
      </c>
    </row>
    <row r="2461" spans="1:3">
      <c r="A2461" s="22">
        <v>2009</v>
      </c>
      <c r="B2461" s="2" t="s">
        <v>477</v>
      </c>
      <c r="C2461" s="3">
        <v>5.9724596391263054</v>
      </c>
    </row>
    <row r="2462" spans="1:3">
      <c r="A2462" s="22">
        <v>2009</v>
      </c>
      <c r="B2462" s="2" t="s">
        <v>478</v>
      </c>
      <c r="C2462" s="3">
        <v>4.8302354399008678</v>
      </c>
    </row>
    <row r="2463" spans="1:3">
      <c r="A2463" s="22">
        <v>2009</v>
      </c>
      <c r="B2463" s="2" t="s">
        <v>479</v>
      </c>
      <c r="C2463" s="3">
        <v>4.7865907099035931</v>
      </c>
    </row>
    <row r="2464" spans="1:3">
      <c r="A2464" s="22">
        <v>2009</v>
      </c>
      <c r="B2464" s="2" t="s">
        <v>480</v>
      </c>
      <c r="C2464" s="3">
        <v>5.0673913043478258</v>
      </c>
    </row>
    <row r="2465" spans="1:3">
      <c r="A2465" s="22">
        <v>2009</v>
      </c>
      <c r="B2465" s="2" t="s">
        <v>481</v>
      </c>
      <c r="C2465" s="3">
        <v>4.9942157196325283</v>
      </c>
    </row>
    <row r="2466" spans="1:3">
      <c r="A2466" s="22">
        <v>2009</v>
      </c>
      <c r="B2466" s="2" t="s">
        <v>482</v>
      </c>
      <c r="C2466" s="3">
        <v>4.9622222222222225</v>
      </c>
    </row>
    <row r="2467" spans="1:3">
      <c r="A2467" s="22">
        <v>2009</v>
      </c>
      <c r="B2467" s="2" t="s">
        <v>483</v>
      </c>
      <c r="C2467" s="3">
        <v>6.2356880787374065</v>
      </c>
    </row>
    <row r="2468" spans="1:3">
      <c r="A2468" s="22">
        <v>2009</v>
      </c>
      <c r="B2468" s="2" t="s">
        <v>484</v>
      </c>
      <c r="C2468" s="3">
        <v>5.1986779287550497</v>
      </c>
    </row>
    <row r="2469" spans="1:3">
      <c r="A2469" s="22">
        <v>2009</v>
      </c>
      <c r="B2469" s="2" t="s">
        <v>485</v>
      </c>
      <c r="C2469" s="3">
        <v>4.5352245862884164</v>
      </c>
    </row>
    <row r="2470" spans="1:3">
      <c r="A2470" s="22">
        <v>2009</v>
      </c>
      <c r="B2470" s="2" t="s">
        <v>486</v>
      </c>
      <c r="C2470" s="3">
        <v>5.2530765115034779</v>
      </c>
    </row>
    <row r="2471" spans="1:3">
      <c r="A2471" s="22">
        <v>2009</v>
      </c>
      <c r="B2471" s="2" t="s">
        <v>487</v>
      </c>
      <c r="C2471" s="3">
        <v>5</v>
      </c>
    </row>
    <row r="2472" spans="1:3">
      <c r="A2472" s="22">
        <v>2009</v>
      </c>
      <c r="B2472" s="2" t="s">
        <v>488</v>
      </c>
      <c r="C2472" s="3">
        <v>5</v>
      </c>
    </row>
    <row r="2473" spans="1:3">
      <c r="A2473" s="22">
        <v>2009</v>
      </c>
      <c r="B2473" s="2" t="s">
        <v>489</v>
      </c>
      <c r="C2473" s="3">
        <v>3.8701004211208292</v>
      </c>
    </row>
    <row r="2474" spans="1:3">
      <c r="A2474" s="22">
        <v>2009</v>
      </c>
      <c r="B2474" s="2" t="s">
        <v>490</v>
      </c>
      <c r="C2474" s="3">
        <v>4.1854872732386443</v>
      </c>
    </row>
    <row r="2475" spans="1:3">
      <c r="A2475" s="22">
        <v>2009</v>
      </c>
      <c r="B2475" s="2" t="s">
        <v>491</v>
      </c>
      <c r="C2475" s="3">
        <v>5.7949379977453725</v>
      </c>
    </row>
    <row r="2476" spans="1:3">
      <c r="A2476" s="22">
        <v>2009</v>
      </c>
      <c r="B2476" s="2" t="s">
        <v>492</v>
      </c>
      <c r="C2476" s="3">
        <v>4.723472668810289</v>
      </c>
    </row>
    <row r="2477" spans="1:3">
      <c r="A2477" s="22">
        <v>2009</v>
      </c>
      <c r="B2477" s="2" t="s">
        <v>493</v>
      </c>
      <c r="C2477" s="3">
        <v>4.5813099943534725</v>
      </c>
    </row>
    <row r="2478" spans="1:3">
      <c r="A2478" s="22">
        <v>2009</v>
      </c>
      <c r="B2478" s="2" t="s">
        <v>494</v>
      </c>
      <c r="C2478" s="3">
        <v>4.1979446188980871</v>
      </c>
    </row>
    <row r="2479" spans="1:3">
      <c r="A2479" s="22">
        <v>2009</v>
      </c>
      <c r="B2479" s="2" t="s">
        <v>495</v>
      </c>
      <c r="C2479" s="3">
        <v>2.8246881155613921</v>
      </c>
    </row>
    <row r="2480" spans="1:3">
      <c r="A2480" s="22">
        <v>2009</v>
      </c>
      <c r="B2480" s="2" t="s">
        <v>496</v>
      </c>
      <c r="C2480" s="3">
        <v>2.454421768707483</v>
      </c>
    </row>
    <row r="2481" spans="1:3">
      <c r="A2481" s="22">
        <v>2009</v>
      </c>
      <c r="B2481" s="2" t="s">
        <v>497</v>
      </c>
      <c r="C2481" s="3">
        <v>2.7392120075046904</v>
      </c>
    </row>
    <row r="2482" spans="1:3">
      <c r="A2482" s="22">
        <v>2009</v>
      </c>
      <c r="B2482" s="2" t="s">
        <v>498</v>
      </c>
      <c r="C2482" s="3">
        <v>1.9085173501577286</v>
      </c>
    </row>
    <row r="2483" spans="1:3">
      <c r="A2483" s="22">
        <v>2009</v>
      </c>
      <c r="B2483" s="2" t="s">
        <v>499</v>
      </c>
      <c r="C2483" s="3">
        <v>2.1013465627214742</v>
      </c>
    </row>
    <row r="2484" spans="1:3">
      <c r="A2484" s="22">
        <v>2009</v>
      </c>
      <c r="B2484" s="2" t="s">
        <v>500</v>
      </c>
      <c r="C2484" s="3">
        <v>2.6112099644128115</v>
      </c>
    </row>
    <row r="2485" spans="1:3">
      <c r="A2485" s="22">
        <v>2009</v>
      </c>
      <c r="B2485" s="2" t="s">
        <v>501</v>
      </c>
      <c r="C2485" s="3">
        <v>3.5286720632762774</v>
      </c>
    </row>
    <row r="2486" spans="1:3">
      <c r="A2486" s="22">
        <v>2009</v>
      </c>
      <c r="B2486" s="2" t="s">
        <v>502</v>
      </c>
      <c r="C2486" s="3">
        <v>2</v>
      </c>
    </row>
    <row r="2487" spans="1:3">
      <c r="A2487" s="22">
        <v>2009</v>
      </c>
      <c r="B2487" s="2" t="s">
        <v>503</v>
      </c>
      <c r="C2487" s="3">
        <v>2.003708281829419</v>
      </c>
    </row>
    <row r="2488" spans="1:3">
      <c r="A2488" s="22">
        <v>2009</v>
      </c>
      <c r="B2488" s="2" t="s">
        <v>504</v>
      </c>
      <c r="C2488" s="3">
        <v>3.2713530965658939</v>
      </c>
    </row>
    <row r="2489" spans="1:3">
      <c r="A2489" s="22">
        <v>2009</v>
      </c>
      <c r="B2489" s="2" t="s">
        <v>505</v>
      </c>
      <c r="C2489" s="3">
        <v>4.1781140861466826</v>
      </c>
    </row>
    <row r="2490" spans="1:3">
      <c r="A2490" s="22">
        <v>2009</v>
      </c>
      <c r="B2490" s="2" t="s">
        <v>506</v>
      </c>
      <c r="C2490" s="3">
        <v>2.970873786407767</v>
      </c>
    </row>
    <row r="2491" spans="1:3">
      <c r="A2491" s="22">
        <v>2009</v>
      </c>
      <c r="B2491" s="2" t="s">
        <v>507</v>
      </c>
      <c r="C2491" s="3">
        <v>3.0190023752969122</v>
      </c>
    </row>
    <row r="2492" spans="1:3">
      <c r="A2492" s="22">
        <v>2009</v>
      </c>
      <c r="B2492" s="2" t="s">
        <v>508</v>
      </c>
      <c r="C2492" s="3">
        <v>4.4802533532041728</v>
      </c>
    </row>
    <row r="2493" spans="1:3">
      <c r="A2493" s="22">
        <v>2009</v>
      </c>
      <c r="B2493" s="2" t="s">
        <v>509</v>
      </c>
      <c r="C2493" s="3">
        <v>3.8958026546964972</v>
      </c>
    </row>
    <row r="2494" spans="1:3">
      <c r="A2494" s="22">
        <v>2009</v>
      </c>
      <c r="B2494" s="2" t="s">
        <v>510</v>
      </c>
      <c r="C2494" s="3">
        <v>3.3878682842287695</v>
      </c>
    </row>
    <row r="2495" spans="1:3">
      <c r="A2495" s="22">
        <v>2009</v>
      </c>
      <c r="B2495" s="2" t="s">
        <v>511</v>
      </c>
      <c r="C2495" s="3">
        <v>2.3384615384615386</v>
      </c>
    </row>
    <row r="2496" spans="1:3">
      <c r="A2496" s="22">
        <v>2009</v>
      </c>
      <c r="B2496" s="2" t="s">
        <v>512</v>
      </c>
      <c r="C2496" s="3">
        <v>2.0020202020202018</v>
      </c>
    </row>
    <row r="2497" spans="1:3">
      <c r="A2497" s="22">
        <v>2009</v>
      </c>
      <c r="B2497" s="2" t="s">
        <v>513</v>
      </c>
      <c r="C2497" s="3">
        <v>1.8851422550052688</v>
      </c>
    </row>
    <row r="2498" spans="1:3">
      <c r="A2498" s="22">
        <v>2009</v>
      </c>
      <c r="B2498" s="2" t="s">
        <v>514</v>
      </c>
      <c r="C2498" s="3">
        <v>2.3535216059884316</v>
      </c>
    </row>
    <row r="2499" spans="1:3">
      <c r="A2499" s="22">
        <v>2009</v>
      </c>
      <c r="B2499" s="2" t="s">
        <v>515</v>
      </c>
      <c r="C2499" s="3">
        <v>2.3409090909090908</v>
      </c>
    </row>
    <row r="2500" spans="1:3">
      <c r="A2500" s="22">
        <v>2009</v>
      </c>
      <c r="B2500" s="2" t="s">
        <v>516</v>
      </c>
      <c r="C2500" s="3">
        <v>2.0031659882406152</v>
      </c>
    </row>
    <row r="2501" spans="1:3">
      <c r="A2501" s="22">
        <v>2009</v>
      </c>
      <c r="B2501" s="2" t="s">
        <v>517</v>
      </c>
      <c r="C2501" s="3">
        <v>1.334008097165992</v>
      </c>
    </row>
    <row r="2502" spans="1:3">
      <c r="A2502" s="22">
        <v>2009</v>
      </c>
      <c r="B2502" s="2" t="s">
        <v>518</v>
      </c>
      <c r="C2502" s="3">
        <v>2.6036662452591655</v>
      </c>
    </row>
    <row r="2503" spans="1:3">
      <c r="A2503" s="22">
        <v>2009</v>
      </c>
      <c r="B2503" s="2" t="s">
        <v>519</v>
      </c>
      <c r="C2503" s="3">
        <v>1.9481991096721976</v>
      </c>
    </row>
    <row r="2504" spans="1:3">
      <c r="A2504" s="22">
        <v>2009</v>
      </c>
      <c r="B2504" s="2" t="s">
        <v>520</v>
      </c>
      <c r="C2504" s="3">
        <v>2.0379951495553761</v>
      </c>
    </row>
    <row r="2505" spans="1:3">
      <c r="A2505" s="22">
        <v>2009</v>
      </c>
      <c r="B2505" s="2" t="s">
        <v>521</v>
      </c>
      <c r="C2505" s="3">
        <v>1.9945305378304468</v>
      </c>
    </row>
    <row r="2506" spans="1:3">
      <c r="A2506" s="22">
        <v>2009</v>
      </c>
      <c r="B2506" s="2" t="s">
        <v>522</v>
      </c>
      <c r="C2506" s="3">
        <v>1.9624233128834356</v>
      </c>
    </row>
    <row r="2507" spans="1:3">
      <c r="A2507" s="22">
        <v>2009</v>
      </c>
      <c r="B2507" s="2" t="s">
        <v>523</v>
      </c>
      <c r="C2507" s="3">
        <v>1.3410810810810811</v>
      </c>
    </row>
    <row r="2508" spans="1:3">
      <c r="A2508" s="22">
        <v>2009</v>
      </c>
      <c r="B2508" s="2" t="s">
        <v>524</v>
      </c>
      <c r="C2508" s="3">
        <v>2.0045217391304346</v>
      </c>
    </row>
    <row r="2509" spans="1:3">
      <c r="A2509" s="22">
        <v>2009</v>
      </c>
      <c r="B2509" s="2" t="s">
        <v>525</v>
      </c>
      <c r="C2509" s="3">
        <v>2</v>
      </c>
    </row>
    <row r="2510" spans="1:3">
      <c r="A2510" s="22">
        <v>2009</v>
      </c>
      <c r="B2510" s="2" t="s">
        <v>526</v>
      </c>
      <c r="C2510" s="3">
        <v>2.9459459459459461</v>
      </c>
    </row>
    <row r="2511" spans="1:3">
      <c r="A2511" s="22">
        <v>2009</v>
      </c>
      <c r="B2511" s="2" t="s">
        <v>527</v>
      </c>
      <c r="C2511" s="3">
        <v>1.4964912280701754</v>
      </c>
    </row>
    <row r="2512" spans="1:3">
      <c r="A2512" s="22">
        <v>2009</v>
      </c>
      <c r="B2512" s="2" t="s">
        <v>528</v>
      </c>
      <c r="C2512" s="3">
        <v>3.8412852969814995</v>
      </c>
    </row>
    <row r="2513" spans="1:3">
      <c r="A2513" s="22">
        <v>2009</v>
      </c>
      <c r="B2513" s="2" t="s">
        <v>529</v>
      </c>
      <c r="C2513" s="3">
        <v>4.0183486238532113</v>
      </c>
    </row>
    <row r="2514" spans="1:3">
      <c r="A2514" s="22">
        <v>2009</v>
      </c>
      <c r="B2514" s="2" t="s">
        <v>530</v>
      </c>
      <c r="C2514" s="3">
        <v>1.5478408128704488</v>
      </c>
    </row>
    <row r="2515" spans="1:3">
      <c r="A2515" s="22">
        <v>2009</v>
      </c>
      <c r="B2515" s="2" t="s">
        <v>531</v>
      </c>
      <c r="C2515" s="3">
        <v>1.9017517136329019</v>
      </c>
    </row>
    <row r="2516" spans="1:3">
      <c r="A2516" s="22">
        <v>2009</v>
      </c>
      <c r="B2516" s="2" t="s">
        <v>532</v>
      </c>
      <c r="C2516" s="3">
        <v>1.8780487804878048</v>
      </c>
    </row>
    <row r="2517" spans="1:3">
      <c r="A2517" s="22">
        <v>2009</v>
      </c>
      <c r="B2517" s="2" t="s">
        <v>533</v>
      </c>
      <c r="C2517" s="3">
        <v>1.6983503534956794</v>
      </c>
    </row>
    <row r="2518" spans="1:3">
      <c r="A2518" s="22">
        <v>2009</v>
      </c>
      <c r="B2518" s="2" t="s">
        <v>534</v>
      </c>
      <c r="C2518" s="3">
        <v>1.9696969696969697</v>
      </c>
    </row>
    <row r="2519" spans="1:3">
      <c r="A2519" s="22">
        <v>2009</v>
      </c>
      <c r="B2519" s="2" t="s">
        <v>535</v>
      </c>
      <c r="C2519" s="3">
        <v>3.5596816976127319</v>
      </c>
    </row>
    <row r="2520" spans="1:3">
      <c r="A2520" s="22">
        <v>2009</v>
      </c>
      <c r="B2520" s="2" t="s">
        <v>536</v>
      </c>
      <c r="C2520" s="3">
        <v>1.4036585365853658</v>
      </c>
    </row>
    <row r="2521" spans="1:3">
      <c r="A2521" s="22">
        <v>2009</v>
      </c>
      <c r="B2521" s="2" t="s">
        <v>537</v>
      </c>
      <c r="C2521" s="3">
        <v>2.0019011406844105</v>
      </c>
    </row>
    <row r="2522" spans="1:3">
      <c r="A2522" s="22">
        <v>2009</v>
      </c>
      <c r="B2522" s="2" t="s">
        <v>538</v>
      </c>
      <c r="C2522" s="3">
        <v>1.8400571224562656</v>
      </c>
    </row>
    <row r="2523" spans="1:3">
      <c r="A2523" s="22">
        <v>2009</v>
      </c>
      <c r="B2523" s="2" t="s">
        <v>539</v>
      </c>
      <c r="C2523" s="3">
        <v>2.7474762042111336</v>
      </c>
    </row>
    <row r="2524" spans="1:3">
      <c r="A2524" s="22">
        <v>2009</v>
      </c>
      <c r="B2524" s="2" t="s">
        <v>540</v>
      </c>
      <c r="C2524" s="3">
        <v>4.3502320287190264</v>
      </c>
    </row>
    <row r="2525" spans="1:3">
      <c r="A2525" s="22">
        <v>2009</v>
      </c>
      <c r="B2525" s="2" t="s">
        <v>541</v>
      </c>
      <c r="C2525" s="3">
        <v>2.8894727545703436</v>
      </c>
    </row>
    <row r="2526" spans="1:3">
      <c r="A2526" s="22">
        <v>2009</v>
      </c>
      <c r="B2526" s="2" t="s">
        <v>542</v>
      </c>
      <c r="C2526" s="3">
        <v>2.0122832369942198</v>
      </c>
    </row>
    <row r="2527" spans="1:3">
      <c r="A2527" s="22">
        <v>2009</v>
      </c>
      <c r="B2527" s="2" t="s">
        <v>543</v>
      </c>
      <c r="C2527" s="3">
        <v>3.750311305766671</v>
      </c>
    </row>
    <row r="2528" spans="1:3">
      <c r="A2528" s="22">
        <v>2009</v>
      </c>
      <c r="B2528" s="2" t="s">
        <v>544</v>
      </c>
      <c r="C2528" s="3">
        <v>7.1925064599483202</v>
      </c>
    </row>
    <row r="2529" spans="1:3">
      <c r="A2529" s="22">
        <v>2009</v>
      </c>
      <c r="B2529" s="2" t="s">
        <v>545</v>
      </c>
      <c r="C2529" s="3">
        <v>2.9491029641185649</v>
      </c>
    </row>
    <row r="2530" spans="1:3">
      <c r="A2530" s="22">
        <v>2009</v>
      </c>
      <c r="B2530" s="2" t="s">
        <v>546</v>
      </c>
      <c r="C2530" s="3">
        <v>7.3035113035113035</v>
      </c>
    </row>
    <row r="2531" spans="1:3">
      <c r="A2531" s="22">
        <v>2009</v>
      </c>
      <c r="B2531" s="2" t="s">
        <v>547</v>
      </c>
      <c r="C2531" s="3">
        <v>4.4176315487790898</v>
      </c>
    </row>
    <row r="2532" spans="1:3">
      <c r="A2532" s="22">
        <v>2009</v>
      </c>
      <c r="B2532" s="2" t="s">
        <v>548</v>
      </c>
      <c r="C2532" s="3">
        <v>5.431845597104946</v>
      </c>
    </row>
    <row r="2533" spans="1:3">
      <c r="A2533" s="22">
        <v>2009</v>
      </c>
      <c r="B2533" s="2" t="s">
        <v>549</v>
      </c>
      <c r="C2533" s="3">
        <v>6.9933727128655816</v>
      </c>
    </row>
    <row r="2534" spans="1:3">
      <c r="A2534" s="22">
        <v>2009</v>
      </c>
      <c r="B2534" s="2" t="s">
        <v>550</v>
      </c>
      <c r="C2534" s="3">
        <v>6.7735562310030399</v>
      </c>
    </row>
    <row r="2535" spans="1:3">
      <c r="A2535" s="22">
        <v>2009</v>
      </c>
      <c r="B2535" s="2" t="s">
        <v>551</v>
      </c>
      <c r="C2535" s="3">
        <v>7.1081967213114758</v>
      </c>
    </row>
    <row r="2536" spans="1:3">
      <c r="A2536" s="22">
        <v>2009</v>
      </c>
      <c r="B2536" s="2" t="s">
        <v>552</v>
      </c>
      <c r="C2536" s="3">
        <v>4.6257876878332524</v>
      </c>
    </row>
    <row r="2537" spans="1:3">
      <c r="A2537" s="22">
        <v>2009</v>
      </c>
      <c r="B2537" s="2" t="s">
        <v>553</v>
      </c>
      <c r="C2537" s="3">
        <v>7.2992146596858642</v>
      </c>
    </row>
    <row r="2538" spans="1:3">
      <c r="A2538" s="22">
        <v>2009</v>
      </c>
      <c r="B2538" s="2" t="s">
        <v>554</v>
      </c>
      <c r="C2538" s="3">
        <v>3.3279816513761467</v>
      </c>
    </row>
    <row r="2539" spans="1:3">
      <c r="A2539" s="22">
        <v>2009</v>
      </c>
      <c r="B2539" s="2" t="s">
        <v>555</v>
      </c>
      <c r="C2539" s="3">
        <v>3.8945014986978528</v>
      </c>
    </row>
    <row r="2540" spans="1:3">
      <c r="A2540" s="22">
        <v>2009</v>
      </c>
      <c r="B2540" s="2" t="s">
        <v>556</v>
      </c>
      <c r="C2540" s="3">
        <v>4.4616582327753989</v>
      </c>
    </row>
    <row r="2541" spans="1:3">
      <c r="A2541" s="22">
        <v>2009</v>
      </c>
      <c r="B2541" s="2" t="s">
        <v>557</v>
      </c>
      <c r="C2541" s="3">
        <v>5.2130497079246112</v>
      </c>
    </row>
    <row r="2542" spans="1:3">
      <c r="A2542" s="22">
        <v>2009</v>
      </c>
      <c r="B2542" s="2" t="s">
        <v>558</v>
      </c>
      <c r="C2542" s="3">
        <v>3.1922563417890522</v>
      </c>
    </row>
    <row r="2543" spans="1:3">
      <c r="A2543" s="22">
        <v>2009</v>
      </c>
      <c r="B2543" s="2" t="s">
        <v>559</v>
      </c>
      <c r="C2543" s="3">
        <v>4.3838963813593272</v>
      </c>
    </row>
    <row r="2544" spans="1:3">
      <c r="A2544" s="22">
        <v>2009</v>
      </c>
      <c r="B2544" s="2" t="s">
        <v>560</v>
      </c>
      <c r="C2544" s="3">
        <v>3.6758241758241756</v>
      </c>
    </row>
    <row r="2545" spans="1:3">
      <c r="A2545" s="22">
        <v>2009</v>
      </c>
      <c r="B2545" s="2" t="s">
        <v>561</v>
      </c>
      <c r="C2545" s="3">
        <v>3.6559428060768542</v>
      </c>
    </row>
    <row r="2546" spans="1:3">
      <c r="A2546" s="22">
        <v>2009</v>
      </c>
      <c r="B2546" s="2" t="s">
        <v>562</v>
      </c>
      <c r="C2546" s="3">
        <v>3.9350453172205437</v>
      </c>
    </row>
    <row r="2547" spans="1:3">
      <c r="A2547" s="22">
        <v>2009</v>
      </c>
      <c r="B2547" s="2" t="s">
        <v>563</v>
      </c>
      <c r="C2547" s="3">
        <v>2.990643274853801</v>
      </c>
    </row>
    <row r="2548" spans="1:3">
      <c r="A2548" s="22">
        <v>2009</v>
      </c>
      <c r="B2548" s="2" t="s">
        <v>564</v>
      </c>
      <c r="C2548" s="3">
        <v>3.003808864265928</v>
      </c>
    </row>
    <row r="2549" spans="1:3">
      <c r="A2549" s="22">
        <v>2009</v>
      </c>
      <c r="B2549" s="2" t="s">
        <v>565</v>
      </c>
      <c r="C2549" s="3">
        <v>3.9406113537117906</v>
      </c>
    </row>
    <row r="2550" spans="1:3">
      <c r="A2550" s="22">
        <v>2009</v>
      </c>
      <c r="B2550" s="2" t="s">
        <v>566</v>
      </c>
      <c r="C2550" s="3">
        <v>4.5210084033613445</v>
      </c>
    </row>
    <row r="2551" spans="1:3">
      <c r="A2551" s="22">
        <v>2009</v>
      </c>
      <c r="B2551" s="2" t="s">
        <v>567</v>
      </c>
      <c r="C2551" s="3">
        <v>6.8799283154121866</v>
      </c>
    </row>
    <row r="2552" spans="1:3">
      <c r="A2552" s="22">
        <v>2009</v>
      </c>
      <c r="B2552" s="2" t="s">
        <v>568</v>
      </c>
      <c r="C2552" s="3">
        <v>3.8913799768071127</v>
      </c>
    </row>
    <row r="2553" spans="1:3">
      <c r="A2553" s="22">
        <v>2009</v>
      </c>
      <c r="B2553" s="2" t="s">
        <v>569</v>
      </c>
      <c r="C2553" s="3">
        <v>5.3964037876457116</v>
      </c>
    </row>
    <row r="2554" spans="1:3">
      <c r="A2554" s="22">
        <v>2009</v>
      </c>
      <c r="B2554" s="2" t="s">
        <v>570</v>
      </c>
      <c r="C2554" s="3">
        <v>4.3920532843362423</v>
      </c>
    </row>
    <row r="2555" spans="1:3">
      <c r="A2555" s="22">
        <v>2009</v>
      </c>
      <c r="B2555" s="2" t="s">
        <v>1039</v>
      </c>
      <c r="C2555" s="3">
        <v>3.3508771929824563</v>
      </c>
    </row>
    <row r="2556" spans="1:3">
      <c r="A2556" s="22">
        <v>2009</v>
      </c>
      <c r="B2556" s="2" t="s">
        <v>571</v>
      </c>
      <c r="C2556" s="3">
        <v>3.6432926829268291</v>
      </c>
    </row>
    <row r="2557" spans="1:3">
      <c r="A2557" s="22">
        <v>2009</v>
      </c>
      <c r="B2557" s="2" t="s">
        <v>572</v>
      </c>
      <c r="C2557" s="3">
        <v>11.55188679245283</v>
      </c>
    </row>
    <row r="2558" spans="1:3">
      <c r="A2558" s="22">
        <v>2009</v>
      </c>
      <c r="B2558" s="2" t="s">
        <v>573</v>
      </c>
      <c r="C2558" s="3">
        <v>4.6946317777178308</v>
      </c>
    </row>
    <row r="2559" spans="1:3">
      <c r="A2559" s="22">
        <v>2009</v>
      </c>
      <c r="B2559" s="2" t="s">
        <v>574</v>
      </c>
      <c r="C2559" s="3">
        <v>4.7859569648924118</v>
      </c>
    </row>
    <row r="2560" spans="1:3">
      <c r="A2560" s="22">
        <v>2009</v>
      </c>
      <c r="B2560" s="2" t="s">
        <v>575</v>
      </c>
      <c r="C2560" s="3">
        <v>4.0557737627651216</v>
      </c>
    </row>
    <row r="2561" spans="1:3">
      <c r="A2561" s="22">
        <v>2009</v>
      </c>
      <c r="B2561" s="2" t="s">
        <v>576</v>
      </c>
      <c r="C2561" s="3">
        <v>5.1108359133126937</v>
      </c>
    </row>
    <row r="2562" spans="1:3">
      <c r="A2562" s="22">
        <v>2009</v>
      </c>
      <c r="B2562" s="2" t="s">
        <v>577</v>
      </c>
      <c r="C2562" s="3">
        <v>6.0700354609929077</v>
      </c>
    </row>
    <row r="2563" spans="1:3">
      <c r="A2563" s="22">
        <v>2009</v>
      </c>
      <c r="B2563" s="2" t="s">
        <v>578</v>
      </c>
      <c r="C2563" s="3">
        <v>9.8313390313390308</v>
      </c>
    </row>
    <row r="2564" spans="1:3">
      <c r="A2564" s="22">
        <v>2009</v>
      </c>
      <c r="B2564" s="2" t="s">
        <v>579</v>
      </c>
      <c r="C2564" s="3">
        <v>7.6294416243654819</v>
      </c>
    </row>
    <row r="2565" spans="1:3">
      <c r="A2565" s="22">
        <v>2009</v>
      </c>
      <c r="B2565" s="2" t="s">
        <v>580</v>
      </c>
      <c r="C2565" s="3">
        <v>7.2392638036809815</v>
      </c>
    </row>
    <row r="2566" spans="1:3">
      <c r="A2566" s="22">
        <v>2009</v>
      </c>
      <c r="B2566" s="2" t="s">
        <v>581</v>
      </c>
      <c r="C2566" s="3">
        <v>5.6985915492957746</v>
      </c>
    </row>
    <row r="2567" spans="1:3">
      <c r="A2567" s="22">
        <v>2009</v>
      </c>
      <c r="B2567" s="2" t="s">
        <v>582</v>
      </c>
      <c r="C2567" s="3">
        <v>9.2690265486725671</v>
      </c>
    </row>
    <row r="2568" spans="1:3">
      <c r="A2568" s="22">
        <v>2009</v>
      </c>
      <c r="B2568" s="2" t="s">
        <v>583</v>
      </c>
      <c r="C2568" s="3">
        <v>5.6555793991416312</v>
      </c>
    </row>
    <row r="2569" spans="1:3">
      <c r="A2569" s="22">
        <v>2009</v>
      </c>
      <c r="B2569" s="2" t="s">
        <v>584</v>
      </c>
      <c r="C2569" s="3">
        <v>4.2761506276150625</v>
      </c>
    </row>
    <row r="2570" spans="1:3">
      <c r="A2570" s="22">
        <v>2009</v>
      </c>
      <c r="B2570" s="2" t="s">
        <v>585</v>
      </c>
      <c r="C2570" s="3">
        <v>6.8516129032258064</v>
      </c>
    </row>
    <row r="2571" spans="1:3">
      <c r="A2571" s="22">
        <v>2009</v>
      </c>
      <c r="B2571" s="2" t="s">
        <v>586</v>
      </c>
      <c r="C2571" s="3">
        <v>6.3907103825136611</v>
      </c>
    </row>
    <row r="2572" spans="1:3">
      <c r="A2572" s="22">
        <v>2009</v>
      </c>
      <c r="B2572" s="2" t="s">
        <v>587</v>
      </c>
      <c r="C2572" s="3">
        <v>8.4719101123595504</v>
      </c>
    </row>
    <row r="2573" spans="1:3">
      <c r="A2573" s="22">
        <v>2009</v>
      </c>
      <c r="B2573" s="2" t="s">
        <v>588</v>
      </c>
      <c r="C2573" s="3">
        <v>10.860182370820668</v>
      </c>
    </row>
    <row r="2574" spans="1:3">
      <c r="A2574" s="22">
        <v>2009</v>
      </c>
      <c r="B2574" s="2" t="s">
        <v>589</v>
      </c>
      <c r="C2574" s="3">
        <v>5.6931818181818183</v>
      </c>
    </row>
    <row r="2575" spans="1:3">
      <c r="A2575" s="22">
        <v>2009</v>
      </c>
      <c r="B2575" s="2" t="s">
        <v>590</v>
      </c>
      <c r="C2575" s="3">
        <v>4.4641909814323606</v>
      </c>
    </row>
    <row r="2576" spans="1:3">
      <c r="A2576" s="22">
        <v>2009</v>
      </c>
      <c r="B2576" s="2" t="s">
        <v>591</v>
      </c>
      <c r="C2576" s="3">
        <v>5.6551724137931032</v>
      </c>
    </row>
    <row r="2577" spans="1:3">
      <c r="A2577" s="22">
        <v>2009</v>
      </c>
      <c r="B2577" s="2" t="s">
        <v>592</v>
      </c>
      <c r="C2577" s="3">
        <v>5.7023809523809526</v>
      </c>
    </row>
    <row r="2578" spans="1:3">
      <c r="A2578" s="22">
        <v>2009</v>
      </c>
      <c r="B2578" s="2" t="s">
        <v>593</v>
      </c>
      <c r="C2578" s="3">
        <v>5.9357601713062103</v>
      </c>
    </row>
    <row r="2579" spans="1:3">
      <c r="A2579" s="22">
        <v>2009</v>
      </c>
      <c r="B2579" s="2" t="s">
        <v>594</v>
      </c>
      <c r="C2579" s="3">
        <v>5.1832760595647196</v>
      </c>
    </row>
    <row r="2580" spans="1:3">
      <c r="A2580" s="22">
        <v>2009</v>
      </c>
      <c r="B2580" s="2" t="s">
        <v>595</v>
      </c>
      <c r="C2580" s="3">
        <v>5.3303670745272527</v>
      </c>
    </row>
    <row r="2581" spans="1:3">
      <c r="A2581" s="22">
        <v>2009</v>
      </c>
      <c r="B2581" s="2" t="s">
        <v>596</v>
      </c>
      <c r="C2581" s="3">
        <v>4.5076568175125162</v>
      </c>
    </row>
    <row r="2582" spans="1:3">
      <c r="A2582" s="22">
        <v>2009</v>
      </c>
      <c r="B2582" s="2" t="s">
        <v>597</v>
      </c>
      <c r="C2582" s="3">
        <v>4.4449774818876051</v>
      </c>
    </row>
    <row r="2583" spans="1:3">
      <c r="A2583" s="22">
        <v>2009</v>
      </c>
      <c r="B2583" s="2" t="s">
        <v>598</v>
      </c>
      <c r="C2583" s="3">
        <v>4.9726184338660708</v>
      </c>
    </row>
    <row r="2584" spans="1:3">
      <c r="A2584" s="22">
        <v>2009</v>
      </c>
      <c r="B2584" s="2" t="s">
        <v>599</v>
      </c>
      <c r="C2584" s="3">
        <v>3.7162144448813739</v>
      </c>
    </row>
    <row r="2585" spans="1:3">
      <c r="A2585" s="22">
        <v>2009</v>
      </c>
      <c r="B2585" s="2" t="s">
        <v>600</v>
      </c>
      <c r="C2585" s="3">
        <v>3.4467353951890036</v>
      </c>
    </row>
    <row r="2586" spans="1:3">
      <c r="A2586" s="22">
        <v>2009</v>
      </c>
      <c r="B2586" s="2" t="s">
        <v>601</v>
      </c>
      <c r="C2586" s="3">
        <v>3.8405172413793105</v>
      </c>
    </row>
    <row r="2587" spans="1:3">
      <c r="A2587" s="22">
        <v>2009</v>
      </c>
      <c r="B2587" s="2" t="s">
        <v>602</v>
      </c>
      <c r="C2587" s="3">
        <v>5.1731843575418992</v>
      </c>
    </row>
    <row r="2588" spans="1:3">
      <c r="A2588" s="22">
        <v>2009</v>
      </c>
      <c r="B2588" s="2" t="s">
        <v>603</v>
      </c>
      <c r="C2588" s="3">
        <v>5.5030932937391732</v>
      </c>
    </row>
    <row r="2589" spans="1:3">
      <c r="A2589" s="22">
        <v>2009</v>
      </c>
      <c r="B2589" s="2" t="s">
        <v>604</v>
      </c>
      <c r="C2589" s="3">
        <v>5.1102941176470589</v>
      </c>
    </row>
    <row r="2590" spans="1:3">
      <c r="A2590" s="22">
        <v>2009</v>
      </c>
      <c r="B2590" s="2" t="s">
        <v>605</v>
      </c>
      <c r="C2590" s="3">
        <v>5.0183486238532113</v>
      </c>
    </row>
    <row r="2591" spans="1:3">
      <c r="A2591" s="22">
        <v>2009</v>
      </c>
      <c r="B2591" s="2" t="s">
        <v>606</v>
      </c>
      <c r="C2591" s="3">
        <v>6.2052830188679247</v>
      </c>
    </row>
    <row r="2592" spans="1:3">
      <c r="A2592" s="22">
        <v>2009</v>
      </c>
      <c r="B2592" s="2" t="s">
        <v>607</v>
      </c>
      <c r="C2592" s="3">
        <v>5.1241997439180542</v>
      </c>
    </row>
    <row r="2593" spans="1:3">
      <c r="A2593" s="22">
        <v>2009</v>
      </c>
      <c r="B2593" s="2" t="s">
        <v>608</v>
      </c>
      <c r="C2593" s="3">
        <v>5.5336787564766841</v>
      </c>
    </row>
    <row r="2594" spans="1:3">
      <c r="A2594" s="22">
        <v>2009</v>
      </c>
      <c r="B2594" s="2" t="s">
        <v>609</v>
      </c>
      <c r="C2594" s="3">
        <v>5.4437299035369771</v>
      </c>
    </row>
    <row r="2595" spans="1:3">
      <c r="A2595" s="22">
        <v>2009</v>
      </c>
      <c r="B2595" s="2" t="s">
        <v>610</v>
      </c>
      <c r="C2595" s="3">
        <v>6.456674473067916</v>
      </c>
    </row>
    <row r="2596" spans="1:3">
      <c r="A2596" s="22">
        <v>2009</v>
      </c>
      <c r="B2596" s="2" t="s">
        <v>611</v>
      </c>
      <c r="C2596" s="3">
        <v>5.6603226262912125</v>
      </c>
    </row>
    <row r="2597" spans="1:3">
      <c r="A2597" s="22">
        <v>2009</v>
      </c>
      <c r="B2597" s="2" t="s">
        <v>612</v>
      </c>
      <c r="C2597" s="3">
        <v>5.2383638928067704</v>
      </c>
    </row>
    <row r="2598" spans="1:3">
      <c r="A2598" s="22">
        <v>2009</v>
      </c>
      <c r="B2598" s="2" t="s">
        <v>613</v>
      </c>
      <c r="C2598" s="3">
        <v>4.0698848954662905</v>
      </c>
    </row>
    <row r="2599" spans="1:3">
      <c r="A2599" s="22">
        <v>2009</v>
      </c>
      <c r="B2599" s="2" t="s">
        <v>614</v>
      </c>
      <c r="C2599" s="3">
        <v>5.1281725888324869</v>
      </c>
    </row>
    <row r="2600" spans="1:3">
      <c r="A2600" s="22">
        <v>2009</v>
      </c>
      <c r="B2600" s="2" t="s">
        <v>615</v>
      </c>
      <c r="C2600" s="3">
        <v>6.0109310214851108</v>
      </c>
    </row>
    <row r="2601" spans="1:3">
      <c r="A2601" s="22">
        <v>2009</v>
      </c>
      <c r="B2601" s="2" t="s">
        <v>616</v>
      </c>
      <c r="C2601" s="3">
        <v>7.3720017444395989</v>
      </c>
    </row>
    <row r="2602" spans="1:3">
      <c r="A2602" s="22">
        <v>2009</v>
      </c>
      <c r="B2602" s="2" t="s">
        <v>617</v>
      </c>
      <c r="C2602" s="3">
        <v>5.9366666666666665</v>
      </c>
    </row>
    <row r="2603" spans="1:3">
      <c r="A2603" s="22">
        <v>2009</v>
      </c>
      <c r="B2603" s="2" t="s">
        <v>618</v>
      </c>
      <c r="C2603" s="3">
        <v>5.6141176470588237</v>
      </c>
    </row>
    <row r="2604" spans="1:3">
      <c r="A2604" s="22">
        <v>2009</v>
      </c>
      <c r="B2604" s="2" t="s">
        <v>619</v>
      </c>
      <c r="C2604" s="3">
        <v>5.8455882352941178</v>
      </c>
    </row>
    <row r="2605" spans="1:3">
      <c r="A2605" s="22">
        <v>2009</v>
      </c>
      <c r="B2605" s="2" t="s">
        <v>620</v>
      </c>
      <c r="C2605" s="3">
        <v>5.4847870182555782</v>
      </c>
    </row>
    <row r="2606" spans="1:3">
      <c r="A2606" s="22">
        <v>2009</v>
      </c>
      <c r="B2606" s="2" t="s">
        <v>621</v>
      </c>
      <c r="C2606" s="3">
        <v>6.8364008179959104</v>
      </c>
    </row>
    <row r="2607" spans="1:3">
      <c r="A2607" s="22">
        <v>2009</v>
      </c>
      <c r="B2607" s="2" t="s">
        <v>1130</v>
      </c>
      <c r="C2607" s="3">
        <v>8.2135922330097095</v>
      </c>
    </row>
    <row r="2608" spans="1:3">
      <c r="A2608" s="22">
        <v>2009</v>
      </c>
      <c r="B2608" s="2" t="s">
        <v>1131</v>
      </c>
      <c r="C2608" s="3">
        <v>5.7983193277310923</v>
      </c>
    </row>
    <row r="2609" spans="1:3">
      <c r="A2609" s="22">
        <v>2009</v>
      </c>
      <c r="B2609" s="2" t="s">
        <v>622</v>
      </c>
      <c r="C2609" s="3">
        <v>4.855614973262032</v>
      </c>
    </row>
    <row r="2610" spans="1:3">
      <c r="A2610" s="22">
        <v>2009</v>
      </c>
      <c r="B2610" s="2" t="s">
        <v>623</v>
      </c>
      <c r="C2610" s="3">
        <v>9.6083626895389802</v>
      </c>
    </row>
    <row r="2611" spans="1:3">
      <c r="A2611" s="22">
        <v>2009</v>
      </c>
      <c r="B2611" s="2" t="s">
        <v>624</v>
      </c>
      <c r="C2611" s="3">
        <v>4.8745029425799267</v>
      </c>
    </row>
    <row r="2612" spans="1:3">
      <c r="A2612" s="22">
        <v>2009</v>
      </c>
      <c r="B2612" s="2" t="s">
        <v>625</v>
      </c>
      <c r="C2612" s="3">
        <v>4.98410896708286</v>
      </c>
    </row>
    <row r="2613" spans="1:3">
      <c r="A2613" s="22">
        <v>2009</v>
      </c>
      <c r="B2613" s="2" t="s">
        <v>626</v>
      </c>
      <c r="C2613" s="3">
        <v>5.2424547283702214</v>
      </c>
    </row>
    <row r="2614" spans="1:3">
      <c r="A2614" s="22">
        <v>2009</v>
      </c>
      <c r="B2614" s="2" t="s">
        <v>627</v>
      </c>
      <c r="C2614" s="3">
        <v>5.2724491632175639</v>
      </c>
    </row>
    <row r="2615" spans="1:3">
      <c r="A2615" s="22">
        <v>2009</v>
      </c>
      <c r="B2615" s="2" t="s">
        <v>628</v>
      </c>
      <c r="C2615" s="3">
        <v>4.6449814126394049</v>
      </c>
    </row>
    <row r="2616" spans="1:3">
      <c r="A2616" s="22">
        <v>2009</v>
      </c>
      <c r="B2616" s="2" t="s">
        <v>629</v>
      </c>
      <c r="C2616" s="3">
        <v>8.3558208955223883</v>
      </c>
    </row>
    <row r="2617" spans="1:3">
      <c r="A2617" s="22">
        <v>2009</v>
      </c>
      <c r="B2617" s="2" t="s">
        <v>630</v>
      </c>
      <c r="C2617" s="3">
        <v>6.3690036900369007</v>
      </c>
    </row>
    <row r="2618" spans="1:3">
      <c r="A2618" s="22">
        <v>2009</v>
      </c>
      <c r="B2618" s="2" t="s">
        <v>631</v>
      </c>
      <c r="C2618" s="3">
        <v>5.6328125</v>
      </c>
    </row>
    <row r="2619" spans="1:3">
      <c r="A2619" s="22">
        <v>2009</v>
      </c>
      <c r="B2619" s="2" t="s">
        <v>632</v>
      </c>
      <c r="C2619" s="3">
        <v>5.3142472212866281</v>
      </c>
    </row>
    <row r="2620" spans="1:3">
      <c r="A2620" s="22">
        <v>2009</v>
      </c>
      <c r="B2620" s="2" t="s">
        <v>1132</v>
      </c>
      <c r="C2620" s="3">
        <v>6.0701754385964914</v>
      </c>
    </row>
    <row r="2621" spans="1:3">
      <c r="A2621" s="22">
        <v>2009</v>
      </c>
      <c r="B2621" s="2" t="s">
        <v>633</v>
      </c>
      <c r="C2621" s="3">
        <v>5.1899350649350646</v>
      </c>
    </row>
    <row r="2622" spans="1:3">
      <c r="A2622" s="22">
        <v>2009</v>
      </c>
      <c r="B2622" s="2" t="s">
        <v>634</v>
      </c>
      <c r="C2622" s="3">
        <v>4.4493670886075947</v>
      </c>
    </row>
    <row r="2623" spans="1:3">
      <c r="A2623" s="22">
        <v>2009</v>
      </c>
      <c r="B2623" s="2" t="s">
        <v>1133</v>
      </c>
      <c r="C2623" s="3">
        <v>6.6292834890965731</v>
      </c>
    </row>
    <row r="2624" spans="1:3">
      <c r="A2624" s="22">
        <v>2009</v>
      </c>
      <c r="B2624" s="2" t="s">
        <v>635</v>
      </c>
      <c r="C2624" s="3">
        <v>7.4931237721021615</v>
      </c>
    </row>
    <row r="2625" spans="1:3">
      <c r="A2625" s="22">
        <v>2009</v>
      </c>
      <c r="B2625" s="2" t="s">
        <v>636</v>
      </c>
      <c r="C2625" s="3">
        <v>9.3684807256235825</v>
      </c>
    </row>
    <row r="2626" spans="1:3">
      <c r="A2626" s="22">
        <v>2009</v>
      </c>
      <c r="B2626" s="2" t="s">
        <v>1134</v>
      </c>
      <c r="C2626" s="3">
        <v>9.2464788732394361</v>
      </c>
    </row>
    <row r="2627" spans="1:3">
      <c r="A2627" s="22">
        <v>2009</v>
      </c>
      <c r="B2627" s="2" t="s">
        <v>637</v>
      </c>
      <c r="C2627" s="3">
        <v>8.7633570282045401</v>
      </c>
    </row>
    <row r="2628" spans="1:3">
      <c r="A2628" s="22">
        <v>2009</v>
      </c>
      <c r="B2628" s="2" t="s">
        <v>638</v>
      </c>
      <c r="C2628" s="3">
        <v>8.7593984962406015</v>
      </c>
    </row>
    <row r="2629" spans="1:3">
      <c r="A2629" s="22">
        <v>2009</v>
      </c>
      <c r="B2629" s="2" t="s">
        <v>639</v>
      </c>
      <c r="C2629" s="3">
        <v>8.0917159763313613</v>
      </c>
    </row>
    <row r="2630" spans="1:3">
      <c r="A2630" s="22">
        <v>2009</v>
      </c>
      <c r="B2630" s="2" t="s">
        <v>640</v>
      </c>
      <c r="C2630" s="3">
        <v>9.065187239944521</v>
      </c>
    </row>
    <row r="2631" spans="1:3">
      <c r="A2631" s="22">
        <v>2009</v>
      </c>
      <c r="B2631" s="2" t="s">
        <v>641</v>
      </c>
      <c r="C2631" s="3">
        <v>9.479833101529902</v>
      </c>
    </row>
    <row r="2632" spans="1:3">
      <c r="A2632" s="22">
        <v>2009</v>
      </c>
      <c r="B2632" s="2" t="s">
        <v>642</v>
      </c>
      <c r="C2632" s="3">
        <v>10.545924967658474</v>
      </c>
    </row>
    <row r="2633" spans="1:3">
      <c r="A2633" s="22">
        <v>2009</v>
      </c>
      <c r="B2633" s="2" t="s">
        <v>643</v>
      </c>
      <c r="C2633" s="3">
        <v>9.5134089024053079</v>
      </c>
    </row>
    <row r="2634" spans="1:3">
      <c r="A2634" s="22">
        <v>2009</v>
      </c>
      <c r="B2634" s="2" t="s">
        <v>644</v>
      </c>
      <c r="C2634" s="3">
        <v>7.626873958911716</v>
      </c>
    </row>
    <row r="2635" spans="1:3">
      <c r="A2635" s="22">
        <v>2009</v>
      </c>
      <c r="B2635" s="2" t="s">
        <v>645</v>
      </c>
      <c r="C2635" s="3">
        <v>7.3603864734299513</v>
      </c>
    </row>
    <row r="2636" spans="1:3">
      <c r="A2636" s="22">
        <v>2009</v>
      </c>
      <c r="B2636" s="2" t="s">
        <v>646</v>
      </c>
      <c r="C2636" s="3">
        <v>7.9514563106796112</v>
      </c>
    </row>
    <row r="2637" spans="1:3">
      <c r="A2637" s="22">
        <v>2009</v>
      </c>
      <c r="B2637" s="2" t="s">
        <v>647</v>
      </c>
      <c r="C2637" s="3">
        <v>12.062266184769515</v>
      </c>
    </row>
    <row r="2638" spans="1:3">
      <c r="A2638" s="22">
        <v>2009</v>
      </c>
      <c r="B2638" s="2" t="s">
        <v>648</v>
      </c>
      <c r="C2638" s="3">
        <v>8.0060606060606059</v>
      </c>
    </row>
    <row r="2639" spans="1:3">
      <c r="A2639" s="22">
        <v>2009</v>
      </c>
      <c r="B2639" s="2" t="s">
        <v>649</v>
      </c>
      <c r="C2639" s="3">
        <v>13.342594952842212</v>
      </c>
    </row>
    <row r="2640" spans="1:3">
      <c r="A2640" s="22">
        <v>2009</v>
      </c>
      <c r="B2640" s="2" t="s">
        <v>650</v>
      </c>
      <c r="C2640" s="3">
        <v>9.2023498694516963</v>
      </c>
    </row>
    <row r="2641" spans="1:3">
      <c r="A2641" s="22">
        <v>2009</v>
      </c>
      <c r="B2641" s="2" t="s">
        <v>651</v>
      </c>
      <c r="C2641" s="3">
        <v>7.5057422373458103</v>
      </c>
    </row>
    <row r="2642" spans="1:3">
      <c r="A2642" s="22">
        <v>2009</v>
      </c>
      <c r="B2642" s="2" t="s">
        <v>652</v>
      </c>
      <c r="C2642" s="3">
        <v>9.1263206247129069</v>
      </c>
    </row>
    <row r="2643" spans="1:3">
      <c r="A2643" s="22">
        <v>2009</v>
      </c>
      <c r="B2643" s="2" t="s">
        <v>653</v>
      </c>
      <c r="C2643" s="3">
        <v>4.9811320754716979</v>
      </c>
    </row>
    <row r="2644" spans="1:3">
      <c r="A2644" s="22">
        <v>2009</v>
      </c>
      <c r="B2644" s="2" t="s">
        <v>654</v>
      </c>
      <c r="C2644" s="3">
        <v>5.502586844050259</v>
      </c>
    </row>
    <row r="2645" spans="1:3">
      <c r="A2645" s="22">
        <v>2009</v>
      </c>
      <c r="B2645" s="2" t="s">
        <v>655</v>
      </c>
      <c r="C2645" s="3">
        <v>7.9194630872483218</v>
      </c>
    </row>
    <row r="2646" spans="1:3">
      <c r="A2646" s="22">
        <v>2009</v>
      </c>
      <c r="B2646" s="2" t="s">
        <v>656</v>
      </c>
      <c r="C2646" s="3">
        <v>5.4361111111111109</v>
      </c>
    </row>
    <row r="2647" spans="1:3">
      <c r="A2647" s="22">
        <v>2009</v>
      </c>
      <c r="B2647" s="2" t="s">
        <v>657</v>
      </c>
      <c r="C2647" s="3">
        <v>7.2528735632183912</v>
      </c>
    </row>
    <row r="2648" spans="1:3">
      <c r="A2648" s="22">
        <v>2009</v>
      </c>
      <c r="B2648" s="2" t="s">
        <v>658</v>
      </c>
      <c r="C2648" s="3">
        <v>6.4219096965210953</v>
      </c>
    </row>
    <row r="2649" spans="1:3">
      <c r="A2649" s="22">
        <v>2009</v>
      </c>
      <c r="B2649" s="2" t="s">
        <v>659</v>
      </c>
      <c r="C2649" s="3">
        <v>7.8444108761329305</v>
      </c>
    </row>
    <row r="2650" spans="1:3">
      <c r="A2650" s="22">
        <v>2009</v>
      </c>
      <c r="B2650" s="2" t="s">
        <v>660</v>
      </c>
      <c r="C2650" s="3">
        <v>9.1381578947368425</v>
      </c>
    </row>
    <row r="2651" spans="1:3">
      <c r="A2651" s="22">
        <v>2009</v>
      </c>
      <c r="B2651" s="2" t="s">
        <v>661</v>
      </c>
      <c r="C2651" s="3">
        <v>4.9090909090909092</v>
      </c>
    </row>
    <row r="2652" spans="1:3">
      <c r="A2652" s="22">
        <v>2009</v>
      </c>
      <c r="B2652" s="2" t="s">
        <v>662</v>
      </c>
      <c r="C2652" s="3">
        <v>5.2144187283852093</v>
      </c>
    </row>
    <row r="2653" spans="1:3">
      <c r="A2653" s="22">
        <v>2009</v>
      </c>
      <c r="B2653" s="2" t="s">
        <v>663</v>
      </c>
      <c r="C2653" s="3">
        <v>5.8450433108758419</v>
      </c>
    </row>
    <row r="2654" spans="1:3">
      <c r="A2654" s="22">
        <v>2009</v>
      </c>
      <c r="B2654" s="2" t="s">
        <v>664</v>
      </c>
      <c r="C2654" s="3">
        <v>5.0768200089325592</v>
      </c>
    </row>
    <row r="2655" spans="1:3">
      <c r="A2655" s="22">
        <v>2009</v>
      </c>
      <c r="B2655" s="2" t="s">
        <v>665</v>
      </c>
      <c r="C2655" s="3">
        <v>5.6793699186991873</v>
      </c>
    </row>
    <row r="2656" spans="1:3">
      <c r="A2656" s="22">
        <v>2009</v>
      </c>
      <c r="B2656" s="2" t="s">
        <v>666</v>
      </c>
      <c r="C2656" s="3">
        <v>7.6080123482775557</v>
      </c>
    </row>
    <row r="2657" spans="1:3">
      <c r="A2657" s="22">
        <v>2009</v>
      </c>
      <c r="B2657" s="2" t="s">
        <v>667</v>
      </c>
      <c r="C2657" s="3">
        <v>5.6026460859977947</v>
      </c>
    </row>
    <row r="2658" spans="1:3">
      <c r="A2658" s="22">
        <v>2009</v>
      </c>
      <c r="B2658" s="2" t="s">
        <v>668</v>
      </c>
      <c r="C2658" s="3">
        <v>3.8617108499590054</v>
      </c>
    </row>
    <row r="2659" spans="1:3">
      <c r="A2659" s="22">
        <v>2009</v>
      </c>
      <c r="B2659" s="2" t="s">
        <v>669</v>
      </c>
      <c r="C2659" s="3">
        <v>5.3941176470588239</v>
      </c>
    </row>
    <row r="2660" spans="1:3">
      <c r="A2660" s="22">
        <v>2009</v>
      </c>
      <c r="B2660" s="2" t="s">
        <v>670</v>
      </c>
      <c r="C2660" s="3">
        <v>4.382830626450116</v>
      </c>
    </row>
    <row r="2661" spans="1:3">
      <c r="A2661" s="22">
        <v>2009</v>
      </c>
      <c r="B2661" s="2" t="s">
        <v>671</v>
      </c>
      <c r="C2661" s="3">
        <v>4.2033898305084749</v>
      </c>
    </row>
    <row r="2662" spans="1:3">
      <c r="A2662" s="22">
        <v>2009</v>
      </c>
      <c r="B2662" s="2" t="s">
        <v>672</v>
      </c>
      <c r="C2662" s="3">
        <v>3.6911262798634814</v>
      </c>
    </row>
    <row r="2663" spans="1:3">
      <c r="A2663" s="22">
        <v>2009</v>
      </c>
      <c r="B2663" s="2" t="s">
        <v>673</v>
      </c>
      <c r="C2663" s="3">
        <v>4.8845514950166109</v>
      </c>
    </row>
    <row r="2664" spans="1:3">
      <c r="A2664" s="22">
        <v>2009</v>
      </c>
      <c r="B2664" s="2" t="s">
        <v>674</v>
      </c>
      <c r="C2664" s="3">
        <v>4.748882931188561</v>
      </c>
    </row>
    <row r="2665" spans="1:3">
      <c r="A2665" s="22">
        <v>2009</v>
      </c>
      <c r="B2665" s="2" t="s">
        <v>675</v>
      </c>
      <c r="C2665" s="3">
        <v>3.4781021897810218</v>
      </c>
    </row>
    <row r="2666" spans="1:3">
      <c r="A2666" s="22">
        <v>2009</v>
      </c>
      <c r="B2666" s="2" t="s">
        <v>676</v>
      </c>
      <c r="C2666" s="3">
        <v>4.7948008849557526</v>
      </c>
    </row>
    <row r="2667" spans="1:3">
      <c r="A2667" s="22">
        <v>2009</v>
      </c>
      <c r="B2667" s="2" t="s">
        <v>677</v>
      </c>
      <c r="C2667" s="3">
        <v>4.9616810877626696</v>
      </c>
    </row>
    <row r="2668" spans="1:3">
      <c r="A2668" s="22">
        <v>2009</v>
      </c>
      <c r="B2668" s="2" t="s">
        <v>678</v>
      </c>
      <c r="C2668" s="3">
        <v>5.038363934915659</v>
      </c>
    </row>
    <row r="2669" spans="1:3">
      <c r="A2669" s="22">
        <v>2009</v>
      </c>
      <c r="B2669" s="2" t="s">
        <v>679</v>
      </c>
      <c r="C2669" s="3">
        <v>4.5101408021145737</v>
      </c>
    </row>
    <row r="2670" spans="1:3">
      <c r="A2670" s="22">
        <v>2009</v>
      </c>
      <c r="B2670" s="2" t="s">
        <v>680</v>
      </c>
      <c r="C2670" s="3">
        <v>4.5948827292110872</v>
      </c>
    </row>
    <row r="2671" spans="1:3">
      <c r="A2671" s="22">
        <v>2009</v>
      </c>
      <c r="B2671" s="2" t="s">
        <v>681</v>
      </c>
      <c r="C2671" s="3">
        <v>5.1055680221845181</v>
      </c>
    </row>
    <row r="2672" spans="1:3">
      <c r="A2672" s="22">
        <v>2009</v>
      </c>
      <c r="B2672" s="2" t="s">
        <v>682</v>
      </c>
      <c r="C2672" s="3">
        <v>3.3134851138353767</v>
      </c>
    </row>
    <row r="2673" spans="1:3">
      <c r="A2673" s="22">
        <v>2009</v>
      </c>
      <c r="B2673" s="2" t="s">
        <v>683</v>
      </c>
      <c r="C2673" s="3">
        <v>3.7134228187919462</v>
      </c>
    </row>
    <row r="2674" spans="1:3">
      <c r="A2674" s="22">
        <v>2009</v>
      </c>
      <c r="B2674" s="2" t="s">
        <v>684</v>
      </c>
      <c r="C2674" s="3">
        <v>3.3060933472275544</v>
      </c>
    </row>
    <row r="2675" spans="1:3">
      <c r="A2675" s="22">
        <v>2009</v>
      </c>
      <c r="B2675" s="2" t="s">
        <v>685</v>
      </c>
      <c r="C2675" s="3">
        <v>4.2419421487603302</v>
      </c>
    </row>
    <row r="2676" spans="1:3">
      <c r="A2676" s="22">
        <v>2009</v>
      </c>
      <c r="B2676" s="2" t="s">
        <v>686</v>
      </c>
      <c r="C2676" s="3">
        <v>4.3531018964963035</v>
      </c>
    </row>
    <row r="2677" spans="1:3">
      <c r="A2677" s="22">
        <v>2009</v>
      </c>
      <c r="B2677" s="2" t="s">
        <v>687</v>
      </c>
      <c r="C2677" s="3">
        <v>4.9783474365355902</v>
      </c>
    </row>
    <row r="2678" spans="1:3">
      <c r="A2678" s="22">
        <v>2009</v>
      </c>
      <c r="B2678" s="2" t="s">
        <v>688</v>
      </c>
      <c r="C2678" s="3">
        <v>4.4554340622929089</v>
      </c>
    </row>
    <row r="2679" spans="1:3">
      <c r="A2679" s="22">
        <v>2009</v>
      </c>
      <c r="B2679" s="2" t="s">
        <v>689</v>
      </c>
      <c r="C2679" s="3">
        <v>4.0269230769230768</v>
      </c>
    </row>
    <row r="2680" spans="1:3">
      <c r="A2680" s="22">
        <v>2009</v>
      </c>
      <c r="B2680" s="2" t="s">
        <v>690</v>
      </c>
      <c r="C2680" s="3">
        <v>8.8487638058043778</v>
      </c>
    </row>
    <row r="2681" spans="1:3">
      <c r="A2681" s="22">
        <v>2009</v>
      </c>
      <c r="B2681" s="2" t="s">
        <v>691</v>
      </c>
      <c r="C2681" s="3">
        <v>4.4022742298029884</v>
      </c>
    </row>
    <row r="2682" spans="1:3">
      <c r="A2682" s="22">
        <v>2009</v>
      </c>
      <c r="B2682" s="2" t="s">
        <v>692</v>
      </c>
      <c r="C2682" s="3">
        <v>3.9135237068965516</v>
      </c>
    </row>
    <row r="2683" spans="1:3">
      <c r="A2683" s="22">
        <v>2009</v>
      </c>
      <c r="B2683" s="2" t="s">
        <v>693</v>
      </c>
      <c r="C2683" s="3">
        <v>4.8601874349184309</v>
      </c>
    </row>
    <row r="2684" spans="1:3">
      <c r="A2684" s="22">
        <v>2009</v>
      </c>
      <c r="B2684" s="2" t="s">
        <v>694</v>
      </c>
      <c r="C2684" s="3">
        <v>4.9576271186440675</v>
      </c>
    </row>
    <row r="2685" spans="1:3">
      <c r="A2685" s="22">
        <v>2009</v>
      </c>
      <c r="B2685" s="2" t="s">
        <v>695</v>
      </c>
      <c r="C2685" s="3">
        <v>5.0483091787439616</v>
      </c>
    </row>
    <row r="2686" spans="1:3">
      <c r="A2686" s="22">
        <v>2009</v>
      </c>
      <c r="B2686" s="2" t="s">
        <v>696</v>
      </c>
      <c r="C2686" s="3">
        <v>4.2789691836366917</v>
      </c>
    </row>
    <row r="2687" spans="1:3">
      <c r="A2687" s="22">
        <v>2009</v>
      </c>
      <c r="B2687" s="2" t="s">
        <v>697</v>
      </c>
      <c r="C2687" s="3">
        <v>4.6259640102827762</v>
      </c>
    </row>
    <row r="2688" spans="1:3">
      <c r="A2688" s="22">
        <v>2009</v>
      </c>
      <c r="B2688" s="2" t="s">
        <v>698</v>
      </c>
      <c r="C2688" s="3">
        <v>3.0259587020648966</v>
      </c>
    </row>
    <row r="2689" spans="1:3">
      <c r="A2689" s="22">
        <v>2009</v>
      </c>
      <c r="B2689" s="2" t="s">
        <v>699</v>
      </c>
      <c r="C2689" s="3">
        <v>3.9598499061913697</v>
      </c>
    </row>
    <row r="2690" spans="1:3">
      <c r="A2690" s="22">
        <v>2009</v>
      </c>
      <c r="B2690" s="2" t="s">
        <v>700</v>
      </c>
      <c r="C2690" s="3">
        <v>6.1111111111111107</v>
      </c>
    </row>
    <row r="2691" spans="1:3">
      <c r="A2691" s="22">
        <v>2009</v>
      </c>
      <c r="B2691" s="2" t="s">
        <v>701</v>
      </c>
      <c r="C2691" s="3">
        <v>4.127700741696227</v>
      </c>
    </row>
    <row r="2692" spans="1:3">
      <c r="A2692" s="22">
        <v>2009</v>
      </c>
      <c r="B2692" s="2" t="s">
        <v>702</v>
      </c>
      <c r="C2692" s="3">
        <v>5.1320537428023032</v>
      </c>
    </row>
    <row r="2693" spans="1:3">
      <c r="A2693" s="22">
        <v>2009</v>
      </c>
      <c r="B2693" s="2" t="s">
        <v>703</v>
      </c>
      <c r="C2693" s="3">
        <v>3.8480725623582765</v>
      </c>
    </row>
    <row r="2694" spans="1:3">
      <c r="A2694" s="22">
        <v>2009</v>
      </c>
      <c r="B2694" s="2" t="s">
        <v>704</v>
      </c>
      <c r="C2694" s="3">
        <v>3.3013629480060573</v>
      </c>
    </row>
    <row r="2695" spans="1:3">
      <c r="A2695" s="22">
        <v>2009</v>
      </c>
      <c r="B2695" s="2" t="s">
        <v>705</v>
      </c>
      <c r="C2695" s="3">
        <v>4.7668167745567125</v>
      </c>
    </row>
    <row r="2696" spans="1:3">
      <c r="A2696" s="22">
        <v>2009</v>
      </c>
      <c r="B2696" s="2" t="s">
        <v>706</v>
      </c>
      <c r="C2696" s="3">
        <v>5.5408783783783786</v>
      </c>
    </row>
    <row r="2697" spans="1:3">
      <c r="A2697" s="22">
        <v>2009</v>
      </c>
      <c r="B2697" s="2" t="s">
        <v>707</v>
      </c>
      <c r="C2697" s="3">
        <v>3.9938903660123324</v>
      </c>
    </row>
    <row r="2698" spans="1:3">
      <c r="A2698" s="22">
        <v>2009</v>
      </c>
      <c r="B2698" s="2" t="s">
        <v>708</v>
      </c>
      <c r="C2698" s="3">
        <v>4.8411788576646035</v>
      </c>
    </row>
    <row r="2699" spans="1:3">
      <c r="A2699" s="22">
        <v>2009</v>
      </c>
      <c r="B2699" s="2" t="s">
        <v>709</v>
      </c>
      <c r="C2699" s="3">
        <v>4.5663454410674573</v>
      </c>
    </row>
    <row r="2700" spans="1:3">
      <c r="A2700" s="22">
        <v>2009</v>
      </c>
      <c r="B2700" s="2" t="s">
        <v>710</v>
      </c>
      <c r="C2700" s="3">
        <v>4.8681159420289859</v>
      </c>
    </row>
    <row r="2701" spans="1:3">
      <c r="A2701" s="22">
        <v>2009</v>
      </c>
      <c r="B2701" s="2" t="s">
        <v>711</v>
      </c>
      <c r="C2701" s="3">
        <v>3.4893617021276597</v>
      </c>
    </row>
    <row r="2702" spans="1:3">
      <c r="A2702" s="22">
        <v>2009</v>
      </c>
      <c r="B2702" s="2" t="s">
        <v>712</v>
      </c>
      <c r="C2702" s="3">
        <v>5.6158152554233727</v>
      </c>
    </row>
    <row r="2703" spans="1:3">
      <c r="A2703" s="22">
        <v>2009</v>
      </c>
      <c r="B2703" s="2" t="s">
        <v>713</v>
      </c>
      <c r="C2703" s="3">
        <v>4.9083240105221781</v>
      </c>
    </row>
    <row r="2704" spans="1:3">
      <c r="A2704" s="22">
        <v>2009</v>
      </c>
      <c r="B2704" s="2" t="s">
        <v>714</v>
      </c>
      <c r="C2704" s="3">
        <v>4.3842860201241702</v>
      </c>
    </row>
    <row r="2705" spans="1:3">
      <c r="A2705" s="22">
        <v>2009</v>
      </c>
      <c r="B2705" s="2" t="s">
        <v>715</v>
      </c>
      <c r="C2705" s="3">
        <v>5.4215747055176688</v>
      </c>
    </row>
    <row r="2706" spans="1:3">
      <c r="A2706" s="22">
        <v>2009</v>
      </c>
      <c r="B2706" s="2" t="s">
        <v>716</v>
      </c>
      <c r="C2706" s="3">
        <v>2.8040626322471436</v>
      </c>
    </row>
    <row r="2707" spans="1:3">
      <c r="A2707" s="22">
        <v>2009</v>
      </c>
      <c r="B2707" s="2" t="s">
        <v>717</v>
      </c>
      <c r="C2707" s="3">
        <v>4.4155470249520157</v>
      </c>
    </row>
    <row r="2708" spans="1:3">
      <c r="A2708" s="22">
        <v>2009</v>
      </c>
      <c r="B2708" s="2" t="s">
        <v>718</v>
      </c>
      <c r="C2708" s="3">
        <v>4.7926829268292686</v>
      </c>
    </row>
    <row r="2709" spans="1:3">
      <c r="A2709" s="22">
        <v>2009</v>
      </c>
      <c r="B2709" s="2" t="s">
        <v>719</v>
      </c>
      <c r="C2709" s="3">
        <v>2.8204951856946354</v>
      </c>
    </row>
    <row r="2710" spans="1:3">
      <c r="A2710" s="22">
        <v>2009</v>
      </c>
      <c r="B2710" s="2" t="s">
        <v>720</v>
      </c>
      <c r="C2710" s="3">
        <v>4.0293453724604964</v>
      </c>
    </row>
    <row r="2711" spans="1:3">
      <c r="A2711" s="22">
        <v>2009</v>
      </c>
      <c r="B2711" s="2" t="s">
        <v>721</v>
      </c>
      <c r="C2711" s="3">
        <v>3.4859038142620231</v>
      </c>
    </row>
    <row r="2712" spans="1:3">
      <c r="A2712" s="22">
        <v>2009</v>
      </c>
      <c r="B2712" s="2" t="s">
        <v>722</v>
      </c>
      <c r="C2712" s="3">
        <v>4.1450381679389317</v>
      </c>
    </row>
    <row r="2713" spans="1:3">
      <c r="A2713" s="22">
        <v>2009</v>
      </c>
      <c r="B2713" s="2" t="s">
        <v>723</v>
      </c>
      <c r="C2713" s="3">
        <v>3.7877733598409544</v>
      </c>
    </row>
    <row r="2714" spans="1:3">
      <c r="A2714" s="22">
        <v>2009</v>
      </c>
      <c r="B2714" s="2" t="s">
        <v>724</v>
      </c>
      <c r="C2714" s="3">
        <v>5.4669163545568038</v>
      </c>
    </row>
    <row r="2715" spans="1:3">
      <c r="A2715" s="22">
        <v>2009</v>
      </c>
      <c r="B2715" s="2" t="s">
        <v>725</v>
      </c>
      <c r="C2715" s="3">
        <v>3.141365336658354</v>
      </c>
    </row>
    <row r="2716" spans="1:3">
      <c r="A2716" s="22">
        <v>2009</v>
      </c>
      <c r="B2716" s="2" t="s">
        <v>726</v>
      </c>
      <c r="C2716" s="3">
        <v>4.9439085172233614</v>
      </c>
    </row>
    <row r="2717" spans="1:3">
      <c r="A2717" s="22">
        <v>2009</v>
      </c>
      <c r="B2717" s="2" t="s">
        <v>727</v>
      </c>
      <c r="C2717" s="3">
        <v>4.7781978575929429</v>
      </c>
    </row>
    <row r="2718" spans="1:3">
      <c r="A2718" s="22">
        <v>2009</v>
      </c>
      <c r="B2718" s="2" t="s">
        <v>728</v>
      </c>
      <c r="C2718" s="3">
        <v>4.8269230769230766</v>
      </c>
    </row>
    <row r="2719" spans="1:3">
      <c r="A2719" s="22">
        <v>2009</v>
      </c>
      <c r="B2719" s="2" t="s">
        <v>729</v>
      </c>
      <c r="C2719" s="3">
        <v>4.6978723404255316</v>
      </c>
    </row>
    <row r="2720" spans="1:3">
      <c r="A2720" s="22">
        <v>2009</v>
      </c>
      <c r="B2720" s="2" t="s">
        <v>730</v>
      </c>
      <c r="C2720" s="3">
        <v>4.3104786545924965</v>
      </c>
    </row>
    <row r="2721" spans="1:3">
      <c r="A2721" s="22">
        <v>2009</v>
      </c>
      <c r="B2721" s="2" t="s">
        <v>731</v>
      </c>
      <c r="C2721" s="3">
        <v>5.2016131459355339</v>
      </c>
    </row>
    <row r="2722" spans="1:3">
      <c r="A2722" s="22">
        <v>2009</v>
      </c>
      <c r="B2722" s="2" t="s">
        <v>732</v>
      </c>
      <c r="C2722" s="3">
        <v>4.2815632183908043</v>
      </c>
    </row>
    <row r="2723" spans="1:3">
      <c r="A2723" s="22">
        <v>2009</v>
      </c>
      <c r="B2723" s="2" t="s">
        <v>733</v>
      </c>
      <c r="C2723" s="3">
        <v>4.9848262359275575</v>
      </c>
    </row>
    <row r="2724" spans="1:3">
      <c r="A2724" s="22">
        <v>2009</v>
      </c>
      <c r="B2724" s="2" t="s">
        <v>734</v>
      </c>
      <c r="C2724" s="3">
        <v>3.5713387806411063</v>
      </c>
    </row>
    <row r="2725" spans="1:3">
      <c r="A2725" s="22">
        <v>2009</v>
      </c>
      <c r="B2725" s="2" t="s">
        <v>735</v>
      </c>
      <c r="C2725" s="3">
        <v>4.8621700879765397</v>
      </c>
    </row>
    <row r="2726" spans="1:3">
      <c r="A2726" s="22">
        <v>2009</v>
      </c>
      <c r="B2726" s="2" t="s">
        <v>736</v>
      </c>
      <c r="C2726" s="3">
        <v>4.753968253968254</v>
      </c>
    </row>
    <row r="2727" spans="1:3">
      <c r="A2727" s="22">
        <v>2009</v>
      </c>
      <c r="B2727" s="2" t="s">
        <v>737</v>
      </c>
      <c r="C2727" s="3">
        <v>4.527889784946237</v>
      </c>
    </row>
    <row r="2728" spans="1:3">
      <c r="A2728" s="22">
        <v>2009</v>
      </c>
      <c r="B2728" s="2" t="s">
        <v>738</v>
      </c>
      <c r="C2728" s="3">
        <v>3.4347826086956523</v>
      </c>
    </row>
    <row r="2729" spans="1:3">
      <c r="A2729" s="22">
        <v>2009</v>
      </c>
      <c r="B2729" s="2" t="s">
        <v>739</v>
      </c>
      <c r="C2729" s="3">
        <v>5.286458333333333</v>
      </c>
    </row>
    <row r="2730" spans="1:3">
      <c r="A2730" s="22">
        <v>2009</v>
      </c>
      <c r="B2730" s="2" t="s">
        <v>740</v>
      </c>
      <c r="C2730" s="3">
        <v>5.9054252199413488</v>
      </c>
    </row>
    <row r="2731" spans="1:3">
      <c r="A2731" s="22">
        <v>2009</v>
      </c>
      <c r="B2731" s="2" t="s">
        <v>741</v>
      </c>
      <c r="C2731" s="3">
        <v>9.5809728508934242</v>
      </c>
    </row>
    <row r="2732" spans="1:3">
      <c r="A2732" s="22">
        <v>2009</v>
      </c>
      <c r="B2732" s="2" t="s">
        <v>742</v>
      </c>
      <c r="C2732" s="3">
        <v>5.7647219091730966</v>
      </c>
    </row>
    <row r="2733" spans="1:3">
      <c r="A2733" s="22">
        <v>2009</v>
      </c>
      <c r="B2733" s="2" t="s">
        <v>743</v>
      </c>
      <c r="C2733" s="3">
        <v>4.9589283285733714</v>
      </c>
    </row>
    <row r="2734" spans="1:3">
      <c r="A2734" s="22">
        <v>2009</v>
      </c>
      <c r="B2734" s="2" t="s">
        <v>744</v>
      </c>
      <c r="C2734" s="3">
        <v>3.0295642157803799</v>
      </c>
    </row>
    <row r="2735" spans="1:3">
      <c r="A2735" s="22">
        <v>2009</v>
      </c>
      <c r="B2735" s="2" t="s">
        <v>745</v>
      </c>
      <c r="C2735" s="3">
        <v>4.296137339055794</v>
      </c>
    </row>
    <row r="2736" spans="1:3">
      <c r="A2736" s="22">
        <v>2009</v>
      </c>
      <c r="B2736" s="2" t="s">
        <v>746</v>
      </c>
      <c r="C2736" s="3">
        <v>5.7870722433460076</v>
      </c>
    </row>
    <row r="2737" spans="1:3">
      <c r="A2737" s="22">
        <v>2009</v>
      </c>
      <c r="B2737" s="2" t="s">
        <v>747</v>
      </c>
      <c r="C2737" s="3">
        <v>5.2909179213210296</v>
      </c>
    </row>
    <row r="2738" spans="1:3">
      <c r="A2738" s="22">
        <v>2009</v>
      </c>
      <c r="B2738" s="2" t="s">
        <v>748</v>
      </c>
      <c r="C2738" s="3">
        <v>3.465263157894737</v>
      </c>
    </row>
    <row r="2739" spans="1:3">
      <c r="A2739" s="22">
        <v>2009</v>
      </c>
      <c r="B2739" s="2" t="s">
        <v>749</v>
      </c>
      <c r="C2739" s="3">
        <v>4.5103023815895105</v>
      </c>
    </row>
    <row r="2740" spans="1:3">
      <c r="A2740" s="22">
        <v>2009</v>
      </c>
      <c r="B2740" s="2" t="s">
        <v>750</v>
      </c>
      <c r="C2740" s="3">
        <v>3.7738301559792027</v>
      </c>
    </row>
    <row r="2741" spans="1:3">
      <c r="A2741" s="22">
        <v>2009</v>
      </c>
      <c r="B2741" s="2" t="s">
        <v>751</v>
      </c>
      <c r="C2741" s="3">
        <v>3.9113340906222391</v>
      </c>
    </row>
    <row r="2742" spans="1:3">
      <c r="A2742" s="22">
        <v>2009</v>
      </c>
      <c r="B2742" s="2" t="s">
        <v>752</v>
      </c>
      <c r="C2742" s="3">
        <v>4.3466028977352655</v>
      </c>
    </row>
    <row r="2743" spans="1:3">
      <c r="A2743" s="22">
        <v>2009</v>
      </c>
      <c r="B2743" s="2" t="s">
        <v>753</v>
      </c>
      <c r="C2743" s="3">
        <v>3.8724764986900908</v>
      </c>
    </row>
    <row r="2744" spans="1:3">
      <c r="A2744" s="22">
        <v>2009</v>
      </c>
      <c r="B2744" s="2" t="s">
        <v>754</v>
      </c>
      <c r="C2744" s="3">
        <v>5.2308856926570781</v>
      </c>
    </row>
    <row r="2745" spans="1:3">
      <c r="A2745" s="22">
        <v>2009</v>
      </c>
      <c r="B2745" s="2" t="s">
        <v>755</v>
      </c>
      <c r="C2745" s="3">
        <v>4.9276729559748427</v>
      </c>
    </row>
    <row r="2746" spans="1:3">
      <c r="A2746" s="22">
        <v>2009</v>
      </c>
      <c r="B2746" s="2" t="s">
        <v>756</v>
      </c>
      <c r="C2746" s="3">
        <v>5.3426621160409553</v>
      </c>
    </row>
    <row r="2747" spans="1:3">
      <c r="A2747" s="22">
        <v>2009</v>
      </c>
      <c r="B2747" s="2" t="s">
        <v>757</v>
      </c>
      <c r="C2747" s="3">
        <v>5.9744944820472243</v>
      </c>
    </row>
    <row r="2748" spans="1:3">
      <c r="A2748" s="22">
        <v>2009</v>
      </c>
      <c r="B2748" s="2" t="s">
        <v>758</v>
      </c>
      <c r="C2748" s="3">
        <v>7.8034188034188032</v>
      </c>
    </row>
    <row r="2749" spans="1:3">
      <c r="A2749" s="22">
        <v>2009</v>
      </c>
      <c r="B2749" s="2" t="s">
        <v>759</v>
      </c>
      <c r="C2749" s="3">
        <v>5.3068812430632635</v>
      </c>
    </row>
    <row r="2750" spans="1:3">
      <c r="A2750" s="22">
        <v>2009</v>
      </c>
      <c r="B2750" s="2" t="s">
        <v>760</v>
      </c>
      <c r="C2750" s="3">
        <v>3.9468599033816427</v>
      </c>
    </row>
    <row r="2751" spans="1:3">
      <c r="A2751" s="22">
        <v>2009</v>
      </c>
      <c r="B2751" s="2" t="s">
        <v>761</v>
      </c>
      <c r="C2751" s="3">
        <v>5.1382198952879579</v>
      </c>
    </row>
    <row r="2752" spans="1:3">
      <c r="A2752" s="22">
        <v>2009</v>
      </c>
      <c r="B2752" s="2" t="s">
        <v>762</v>
      </c>
      <c r="C2752" s="3">
        <v>4.7619700083732965</v>
      </c>
    </row>
    <row r="2753" spans="1:3">
      <c r="A2753" s="22">
        <v>2009</v>
      </c>
      <c r="B2753" s="2" t="s">
        <v>763</v>
      </c>
      <c r="C2753" s="3">
        <v>3.2247191011235956</v>
      </c>
    </row>
    <row r="2754" spans="1:3">
      <c r="A2754" s="22">
        <v>2009</v>
      </c>
      <c r="B2754" s="2" t="s">
        <v>764</v>
      </c>
      <c r="C2754" s="3">
        <v>4.9508094645080947</v>
      </c>
    </row>
    <row r="2755" spans="1:3">
      <c r="A2755" s="22">
        <v>2009</v>
      </c>
      <c r="B2755" s="2" t="s">
        <v>765</v>
      </c>
      <c r="C2755" s="3">
        <v>3.8060606060606061</v>
      </c>
    </row>
    <row r="2756" spans="1:3">
      <c r="A2756" s="22">
        <v>2009</v>
      </c>
      <c r="B2756" s="2" t="s">
        <v>766</v>
      </c>
      <c r="C2756" s="3">
        <v>6</v>
      </c>
    </row>
    <row r="2757" spans="1:3">
      <c r="A2757" s="22">
        <v>2009</v>
      </c>
      <c r="B2757" s="2" t="s">
        <v>767</v>
      </c>
      <c r="C2757" s="3">
        <v>4.3930082386996219</v>
      </c>
    </row>
    <row r="2758" spans="1:3">
      <c r="A2758" s="22">
        <v>2009</v>
      </c>
      <c r="B2758" s="2" t="s">
        <v>768</v>
      </c>
      <c r="C2758" s="3">
        <v>4.6817447495961231</v>
      </c>
    </row>
    <row r="2759" spans="1:3">
      <c r="A2759" s="22">
        <v>2009</v>
      </c>
      <c r="B2759" s="2" t="s">
        <v>769</v>
      </c>
      <c r="C2759" s="3">
        <v>4.4216297976933259</v>
      </c>
    </row>
    <row r="2760" spans="1:3">
      <c r="A2760" s="22">
        <v>2009</v>
      </c>
      <c r="B2760" s="2" t="s">
        <v>770</v>
      </c>
      <c r="C2760" s="3">
        <v>4.0580204778156999</v>
      </c>
    </row>
    <row r="2761" spans="1:3">
      <c r="A2761" s="22">
        <v>2009</v>
      </c>
      <c r="B2761" s="2" t="s">
        <v>771</v>
      </c>
      <c r="C2761" s="3">
        <v>4.9288231148696262</v>
      </c>
    </row>
    <row r="2762" spans="1:3">
      <c r="A2762" s="22">
        <v>2009</v>
      </c>
      <c r="B2762" s="2" t="s">
        <v>772</v>
      </c>
      <c r="C2762" s="3">
        <v>4.8821138211382111</v>
      </c>
    </row>
    <row r="2763" spans="1:3">
      <c r="A2763" s="22">
        <v>2009</v>
      </c>
      <c r="B2763" s="2" t="s">
        <v>773</v>
      </c>
      <c r="C2763" s="3">
        <v>3.4051724137931036</v>
      </c>
    </row>
    <row r="2764" spans="1:3">
      <c r="A2764" s="22">
        <v>2009</v>
      </c>
      <c r="B2764" s="2" t="s">
        <v>774</v>
      </c>
      <c r="C2764" s="3">
        <v>5.3008415147265078</v>
      </c>
    </row>
    <row r="2765" spans="1:3">
      <c r="A2765" s="22">
        <v>2009</v>
      </c>
      <c r="B2765" s="2" t="s">
        <v>775</v>
      </c>
      <c r="C2765" s="3">
        <v>4.8111774281063484</v>
      </c>
    </row>
    <row r="2766" spans="1:3">
      <c r="A2766" s="22">
        <v>2009</v>
      </c>
      <c r="B2766" s="2" t="s">
        <v>776</v>
      </c>
      <c r="C2766" s="3">
        <v>4.7784946236559138</v>
      </c>
    </row>
    <row r="2767" spans="1:3">
      <c r="A2767" s="22">
        <v>2009</v>
      </c>
      <c r="B2767" s="2" t="s">
        <v>777</v>
      </c>
      <c r="C2767" s="3">
        <v>5.0353235386058142</v>
      </c>
    </row>
    <row r="2768" spans="1:3">
      <c r="A2768" s="22">
        <v>2009</v>
      </c>
      <c r="B2768" s="2" t="s">
        <v>778</v>
      </c>
      <c r="C2768" s="3">
        <v>3.2584615384615385</v>
      </c>
    </row>
    <row r="2769" spans="1:3">
      <c r="A2769" s="22">
        <v>2009</v>
      </c>
      <c r="B2769" s="2" t="s">
        <v>779</v>
      </c>
      <c r="C2769" s="3">
        <v>4.9248658318425758</v>
      </c>
    </row>
    <row r="2770" spans="1:3">
      <c r="A2770" s="22">
        <v>2009</v>
      </c>
      <c r="B2770" s="2" t="s">
        <v>780</v>
      </c>
      <c r="C2770" s="3">
        <v>2.8712121212121211</v>
      </c>
    </row>
    <row r="2771" spans="1:3">
      <c r="A2771" s="22">
        <v>2009</v>
      </c>
      <c r="B2771" s="2" t="s">
        <v>781</v>
      </c>
      <c r="C2771" s="3">
        <v>5.2252894033837931</v>
      </c>
    </row>
    <row r="2772" spans="1:3">
      <c r="A2772" s="22">
        <v>2009</v>
      </c>
      <c r="B2772" s="2" t="s">
        <v>782</v>
      </c>
      <c r="C2772" s="3">
        <v>5.0043211062031876</v>
      </c>
    </row>
    <row r="2773" spans="1:3">
      <c r="A2773" s="22">
        <v>2009</v>
      </c>
      <c r="B2773" s="2" t="s">
        <v>783</v>
      </c>
      <c r="C2773" s="3">
        <v>6.1641791044776122</v>
      </c>
    </row>
    <row r="2774" spans="1:3">
      <c r="A2774" s="22">
        <v>2009</v>
      </c>
      <c r="B2774" s="2" t="s">
        <v>784</v>
      </c>
      <c r="C2774" s="3">
        <v>5.056345353675451</v>
      </c>
    </row>
    <row r="2775" spans="1:3">
      <c r="A2775" s="22">
        <v>2009</v>
      </c>
      <c r="B2775" s="2" t="s">
        <v>785</v>
      </c>
      <c r="C2775" s="3">
        <v>5.1536388140161726</v>
      </c>
    </row>
    <row r="2776" spans="1:3">
      <c r="A2776" s="22">
        <v>2009</v>
      </c>
      <c r="B2776" s="2" t="s">
        <v>786</v>
      </c>
      <c r="C2776" s="3">
        <v>4.0337500000000004</v>
      </c>
    </row>
    <row r="2777" spans="1:3">
      <c r="A2777" s="22">
        <v>2009</v>
      </c>
      <c r="B2777" s="2" t="s">
        <v>787</v>
      </c>
      <c r="C2777" s="3">
        <v>4.6469458317326158</v>
      </c>
    </row>
    <row r="2778" spans="1:3">
      <c r="A2778" s="22">
        <v>2009</v>
      </c>
      <c r="B2778" s="2" t="s">
        <v>788</v>
      </c>
      <c r="C2778" s="3">
        <v>4.9966942148760332</v>
      </c>
    </row>
    <row r="2779" spans="1:3">
      <c r="A2779" s="22">
        <v>2009</v>
      </c>
      <c r="B2779" s="2" t="s">
        <v>789</v>
      </c>
      <c r="C2779" s="3">
        <v>5.0087336244541483</v>
      </c>
    </row>
    <row r="2780" spans="1:3">
      <c r="A2780" s="22">
        <v>2009</v>
      </c>
      <c r="B2780" s="2" t="s">
        <v>790</v>
      </c>
      <c r="C2780" s="3">
        <v>5.5073512651014358</v>
      </c>
    </row>
    <row r="2781" spans="1:3">
      <c r="A2781" s="22">
        <v>2009</v>
      </c>
      <c r="B2781" s="2" t="s">
        <v>791</v>
      </c>
      <c r="C2781" s="3">
        <v>4.5553828216090171</v>
      </c>
    </row>
    <row r="2782" spans="1:3">
      <c r="A2782" s="22">
        <v>2009</v>
      </c>
      <c r="B2782" s="2" t="s">
        <v>792</v>
      </c>
      <c r="C2782" s="3">
        <v>3.9299516374798489</v>
      </c>
    </row>
    <row r="2783" spans="1:3">
      <c r="A2783" s="22">
        <v>2009</v>
      </c>
      <c r="B2783" s="2" t="s">
        <v>793</v>
      </c>
      <c r="C2783" s="3">
        <v>4.8880972736772108</v>
      </c>
    </row>
    <row r="2784" spans="1:3">
      <c r="A2784" s="22">
        <v>2009</v>
      </c>
      <c r="B2784" s="2" t="s">
        <v>794</v>
      </c>
      <c r="C2784" s="3">
        <v>5.7506578947368423</v>
      </c>
    </row>
    <row r="2785" spans="1:3">
      <c r="A2785" s="22">
        <v>2009</v>
      </c>
      <c r="B2785" s="2" t="s">
        <v>795</v>
      </c>
      <c r="C2785" s="3">
        <v>6.7234848484848486</v>
      </c>
    </row>
    <row r="2786" spans="1:3">
      <c r="A2786" s="22">
        <v>2009</v>
      </c>
      <c r="B2786" s="2" t="s">
        <v>796</v>
      </c>
      <c r="C2786" s="3">
        <v>4.8476109215017065</v>
      </c>
    </row>
    <row r="2787" spans="1:3">
      <c r="A2787" s="22">
        <v>2009</v>
      </c>
      <c r="B2787" s="2" t="s">
        <v>797</v>
      </c>
      <c r="C2787" s="3">
        <v>5.1933307382898661</v>
      </c>
    </row>
    <row r="2788" spans="1:3">
      <c r="A2788" s="22">
        <v>2009</v>
      </c>
      <c r="B2788" s="2" t="s">
        <v>798</v>
      </c>
      <c r="C2788" s="3">
        <v>4.5788722341184869</v>
      </c>
    </row>
    <row r="2789" spans="1:3">
      <c r="A2789" s="22">
        <v>2009</v>
      </c>
      <c r="B2789" s="2" t="s">
        <v>799</v>
      </c>
      <c r="C2789" s="3">
        <v>6.4417989417989414</v>
      </c>
    </row>
    <row r="2790" spans="1:3">
      <c r="A2790" s="22">
        <v>2009</v>
      </c>
      <c r="B2790" s="2" t="s">
        <v>800</v>
      </c>
      <c r="C2790" s="3">
        <v>5.3555860088749672</v>
      </c>
    </row>
    <row r="2791" spans="1:3">
      <c r="A2791" s="22">
        <v>2009</v>
      </c>
      <c r="B2791" s="2" t="s">
        <v>801</v>
      </c>
      <c r="C2791" s="3">
        <v>5.117940199335548</v>
      </c>
    </row>
    <row r="2792" spans="1:3">
      <c r="A2792" s="22">
        <v>2009</v>
      </c>
      <c r="B2792" s="2" t="s">
        <v>802</v>
      </c>
      <c r="C2792" s="3">
        <v>5.7398956975228161</v>
      </c>
    </row>
    <row r="2793" spans="1:3">
      <c r="A2793" s="22">
        <v>2009</v>
      </c>
      <c r="B2793" s="2" t="s">
        <v>803</v>
      </c>
      <c r="C2793" s="3">
        <v>4.6333163178492427</v>
      </c>
    </row>
    <row r="2794" spans="1:3">
      <c r="A2794" s="22">
        <v>2009</v>
      </c>
      <c r="B2794" s="2" t="s">
        <v>804</v>
      </c>
      <c r="C2794" s="3">
        <v>5.3641408469313605</v>
      </c>
    </row>
    <row r="2795" spans="1:3">
      <c r="A2795" s="22">
        <v>2009</v>
      </c>
      <c r="B2795" s="2" t="s">
        <v>805</v>
      </c>
      <c r="C2795" s="3">
        <v>4.8919186210794008</v>
      </c>
    </row>
    <row r="2796" spans="1:3">
      <c r="A2796" s="22">
        <v>2009</v>
      </c>
      <c r="B2796" s="2" t="s">
        <v>806</v>
      </c>
      <c r="C2796" s="3">
        <v>5.7152344386960969</v>
      </c>
    </row>
    <row r="2797" spans="1:3">
      <c r="A2797" s="22">
        <v>2009</v>
      </c>
      <c r="B2797" s="2" t="s">
        <v>807</v>
      </c>
      <c r="C2797" s="3">
        <v>4.4200915232076703</v>
      </c>
    </row>
    <row r="2798" spans="1:3">
      <c r="A2798" s="22">
        <v>2009</v>
      </c>
      <c r="B2798" s="2" t="s">
        <v>808</v>
      </c>
      <c r="C2798" s="3">
        <v>7.348543525846102</v>
      </c>
    </row>
    <row r="2799" spans="1:3">
      <c r="A2799" s="22">
        <v>2009</v>
      </c>
      <c r="B2799" s="2" t="s">
        <v>809</v>
      </c>
      <c r="C2799" s="3">
        <v>6.1129768743555752</v>
      </c>
    </row>
    <row r="2800" spans="1:3">
      <c r="A2800" s="22">
        <v>2009</v>
      </c>
      <c r="B2800" s="2" t="s">
        <v>810</v>
      </c>
      <c r="C2800" s="3">
        <v>4.7790558637841976</v>
      </c>
    </row>
    <row r="2801" spans="1:3">
      <c r="A2801" s="22">
        <v>2009</v>
      </c>
      <c r="B2801" s="2" t="s">
        <v>811</v>
      </c>
      <c r="C2801" s="3">
        <v>5.7913385826771657</v>
      </c>
    </row>
    <row r="2802" spans="1:3">
      <c r="A2802" s="22">
        <v>2009</v>
      </c>
      <c r="B2802" s="2" t="s">
        <v>812</v>
      </c>
      <c r="C2802" s="3">
        <v>4.2427184466019421</v>
      </c>
    </row>
    <row r="2803" spans="1:3">
      <c r="A2803" s="22">
        <v>2009</v>
      </c>
      <c r="B2803" s="2" t="s">
        <v>813</v>
      </c>
      <c r="C2803" s="3">
        <v>4.3663770405476567</v>
      </c>
    </row>
    <row r="2804" spans="1:3">
      <c r="A2804" s="22">
        <v>2009</v>
      </c>
      <c r="B2804" s="2" t="s">
        <v>814</v>
      </c>
      <c r="C2804" s="3">
        <v>4.9005858028945557</v>
      </c>
    </row>
    <row r="2805" spans="1:3">
      <c r="A2805" s="22">
        <v>2009</v>
      </c>
      <c r="B2805" s="2" t="s">
        <v>815</v>
      </c>
      <c r="C2805" s="3">
        <v>4.032258064516129</v>
      </c>
    </row>
    <row r="2806" spans="1:3">
      <c r="A2806" s="22">
        <v>2009</v>
      </c>
      <c r="B2806" s="2" t="s">
        <v>816</v>
      </c>
      <c r="C2806" s="3">
        <v>5.805360561582642</v>
      </c>
    </row>
    <row r="2807" spans="1:3">
      <c r="A2807" s="22">
        <v>2009</v>
      </c>
      <c r="B2807" s="2" t="s">
        <v>817</v>
      </c>
      <c r="C2807" s="3">
        <v>4.9274565838645854</v>
      </c>
    </row>
    <row r="2808" spans="1:3">
      <c r="A2808" s="22">
        <v>2009</v>
      </c>
      <c r="B2808" s="2" t="s">
        <v>818</v>
      </c>
      <c r="C2808" s="3">
        <v>5.1063174114021574</v>
      </c>
    </row>
    <row r="2809" spans="1:3">
      <c r="A2809" s="22">
        <v>2009</v>
      </c>
      <c r="B2809" s="2" t="s">
        <v>819</v>
      </c>
      <c r="C2809" s="3">
        <v>4.3063876651982378</v>
      </c>
    </row>
    <row r="2810" spans="1:3">
      <c r="A2810" s="22">
        <v>2009</v>
      </c>
      <c r="B2810" s="2" t="s">
        <v>820</v>
      </c>
      <c r="C2810" s="3">
        <v>4.6776488206664171</v>
      </c>
    </row>
    <row r="2811" spans="1:3">
      <c r="A2811" s="22">
        <v>2009</v>
      </c>
      <c r="B2811" s="2" t="s">
        <v>821</v>
      </c>
      <c r="C2811" s="3">
        <v>4.716251140164184</v>
      </c>
    </row>
    <row r="2812" spans="1:3">
      <c r="A2812" s="22">
        <v>2009</v>
      </c>
      <c r="B2812" s="2" t="s">
        <v>822</v>
      </c>
      <c r="C2812" s="3">
        <v>4.7140723035554224</v>
      </c>
    </row>
    <row r="2813" spans="1:3">
      <c r="A2813" s="22">
        <v>2009</v>
      </c>
      <c r="B2813" s="2" t="s">
        <v>823</v>
      </c>
      <c r="C2813" s="3">
        <v>8.2555478006407608</v>
      </c>
    </row>
    <row r="2814" spans="1:3">
      <c r="A2814" s="22">
        <v>2009</v>
      </c>
      <c r="B2814" s="2" t="s">
        <v>824</v>
      </c>
      <c r="C2814" s="3">
        <v>4.8829839759414693</v>
      </c>
    </row>
    <row r="2815" spans="1:3">
      <c r="A2815" s="22">
        <v>2009</v>
      </c>
      <c r="B2815" s="2" t="s">
        <v>825</v>
      </c>
      <c r="C2815" s="3">
        <v>4.9318467544498112</v>
      </c>
    </row>
    <row r="2816" spans="1:3">
      <c r="A2816" s="22">
        <v>2009</v>
      </c>
      <c r="B2816" s="2" t="s">
        <v>826</v>
      </c>
      <c r="C2816" s="3">
        <v>4.92434554973822</v>
      </c>
    </row>
    <row r="2817" spans="1:3">
      <c r="A2817" s="22">
        <v>2009</v>
      </c>
      <c r="B2817" s="2" t="s">
        <v>827</v>
      </c>
      <c r="C2817" s="3">
        <v>5.3409090909090908</v>
      </c>
    </row>
    <row r="2818" spans="1:3">
      <c r="A2818" s="22">
        <v>2009</v>
      </c>
      <c r="B2818" s="2" t="s">
        <v>828</v>
      </c>
      <c r="C2818" s="3">
        <v>3.7031372549019608</v>
      </c>
    </row>
    <row r="2819" spans="1:3">
      <c r="A2819" s="22">
        <v>2009</v>
      </c>
      <c r="B2819" s="2" t="s">
        <v>829</v>
      </c>
      <c r="C2819" s="3">
        <v>4.7874999999999996</v>
      </c>
    </row>
    <row r="2820" spans="1:3">
      <c r="A2820" s="22">
        <v>2009</v>
      </c>
      <c r="B2820" s="2" t="s">
        <v>830</v>
      </c>
      <c r="C2820" s="3">
        <v>4.6642547033285098</v>
      </c>
    </row>
    <row r="2821" spans="1:3">
      <c r="A2821" s="22">
        <v>2009</v>
      </c>
      <c r="B2821" s="2" t="s">
        <v>831</v>
      </c>
      <c r="C2821" s="3">
        <v>5.3005310399924808</v>
      </c>
    </row>
    <row r="2822" spans="1:3">
      <c r="A2822" s="22">
        <v>2009</v>
      </c>
      <c r="B2822" s="2" t="s">
        <v>832</v>
      </c>
      <c r="C2822" s="3">
        <v>4.9042163153070577</v>
      </c>
    </row>
    <row r="2823" spans="1:3">
      <c r="A2823" s="22">
        <v>2009</v>
      </c>
      <c r="B2823" s="2" t="s">
        <v>833</v>
      </c>
      <c r="C2823" s="3">
        <v>6.2488972390132336</v>
      </c>
    </row>
    <row r="2824" spans="1:3">
      <c r="A2824" s="22">
        <v>2009</v>
      </c>
      <c r="B2824" s="2" t="s">
        <v>834</v>
      </c>
      <c r="C2824" s="3">
        <v>3.9278726579340075</v>
      </c>
    </row>
    <row r="2825" spans="1:3">
      <c r="A2825" s="22">
        <v>2009</v>
      </c>
      <c r="B2825" s="2" t="s">
        <v>835</v>
      </c>
      <c r="C2825" s="3">
        <v>3.7345883029170857</v>
      </c>
    </row>
    <row r="2826" spans="1:3">
      <c r="A2826" s="22">
        <v>2009</v>
      </c>
      <c r="B2826" s="2" t="s">
        <v>836</v>
      </c>
      <c r="C2826" s="3">
        <v>3.49572514249525</v>
      </c>
    </row>
    <row r="2827" spans="1:3">
      <c r="A2827" s="22">
        <v>2009</v>
      </c>
      <c r="B2827" s="2" t="s">
        <v>837</v>
      </c>
      <c r="C2827" s="3">
        <v>3.6768558951965065</v>
      </c>
    </row>
    <row r="2828" spans="1:3">
      <c r="A2828" s="22">
        <v>2009</v>
      </c>
      <c r="B2828" s="2" t="s">
        <v>838</v>
      </c>
      <c r="C2828" s="3">
        <v>4.2232230592859485</v>
      </c>
    </row>
    <row r="2829" spans="1:3">
      <c r="A2829" s="22">
        <v>2009</v>
      </c>
      <c r="B2829" s="2" t="s">
        <v>839</v>
      </c>
      <c r="C2829" s="3">
        <v>4.5174575854438164</v>
      </c>
    </row>
    <row r="2830" spans="1:3">
      <c r="A2830" s="22">
        <v>2009</v>
      </c>
      <c r="B2830" s="2" t="s">
        <v>840</v>
      </c>
      <c r="C2830" s="3">
        <v>5.3621679827709983</v>
      </c>
    </row>
    <row r="2831" spans="1:3">
      <c r="A2831" s="22">
        <v>2009</v>
      </c>
      <c r="B2831" s="2" t="s">
        <v>841</v>
      </c>
      <c r="C2831" s="3">
        <v>3.4191685912240186</v>
      </c>
    </row>
    <row r="2832" spans="1:3">
      <c r="A2832" s="22">
        <v>2009</v>
      </c>
      <c r="B2832" s="2" t="s">
        <v>842</v>
      </c>
      <c r="C2832" s="3">
        <v>2.9956331877729259</v>
      </c>
    </row>
    <row r="2833" spans="1:3">
      <c r="A2833" s="22">
        <v>2009</v>
      </c>
      <c r="B2833" s="2" t="s">
        <v>843</v>
      </c>
      <c r="C2833" s="3">
        <v>3.1159029649595689</v>
      </c>
    </row>
    <row r="2834" spans="1:3">
      <c r="A2834" s="22">
        <v>2009</v>
      </c>
      <c r="B2834" s="2" t="s">
        <v>844</v>
      </c>
      <c r="C2834" s="3">
        <v>4.4083018867924526</v>
      </c>
    </row>
    <row r="2835" spans="1:3">
      <c r="A2835" s="22">
        <v>2009</v>
      </c>
      <c r="B2835" s="2" t="s">
        <v>845</v>
      </c>
      <c r="C2835" s="3">
        <v>3.3065134099616857</v>
      </c>
    </row>
    <row r="2836" spans="1:3">
      <c r="A2836" s="22">
        <v>2009</v>
      </c>
      <c r="B2836" s="2" t="s">
        <v>846</v>
      </c>
      <c r="C2836" s="3">
        <v>3.4067368421052633</v>
      </c>
    </row>
    <row r="2837" spans="1:3">
      <c r="A2837" s="22">
        <v>2009</v>
      </c>
      <c r="B2837" s="2" t="s">
        <v>847</v>
      </c>
      <c r="C2837" s="3">
        <v>3.7679934007011755</v>
      </c>
    </row>
    <row r="2838" spans="1:3">
      <c r="A2838" s="22">
        <v>2009</v>
      </c>
      <c r="B2838" s="2" t="s">
        <v>848</v>
      </c>
      <c r="C2838" s="3">
        <v>3.7435767410412439</v>
      </c>
    </row>
    <row r="2839" spans="1:3">
      <c r="A2839" s="22">
        <v>2009</v>
      </c>
      <c r="B2839" s="2" t="s">
        <v>849</v>
      </c>
      <c r="C2839" s="3">
        <v>3.4365914786967418</v>
      </c>
    </row>
    <row r="2840" spans="1:3">
      <c r="A2840" s="22">
        <v>2009</v>
      </c>
      <c r="B2840" s="2" t="s">
        <v>850</v>
      </c>
      <c r="C2840" s="3">
        <v>3.2422611036339166</v>
      </c>
    </row>
    <row r="2841" spans="1:3">
      <c r="A2841" s="22">
        <v>2009</v>
      </c>
      <c r="B2841" s="2" t="s">
        <v>851</v>
      </c>
      <c r="C2841" s="3">
        <v>4.8062470365101948</v>
      </c>
    </row>
    <row r="2842" spans="1:3">
      <c r="A2842" s="22">
        <v>2009</v>
      </c>
      <c r="B2842" s="2" t="s">
        <v>852</v>
      </c>
      <c r="C2842" s="3">
        <v>3.179783950617284</v>
      </c>
    </row>
    <row r="2843" spans="1:3">
      <c r="A2843" s="22">
        <v>2009</v>
      </c>
      <c r="B2843" s="2" t="s">
        <v>853</v>
      </c>
      <c r="C2843" s="3">
        <v>5.0477880547788052</v>
      </c>
    </row>
    <row r="2844" spans="1:3">
      <c r="A2844" s="22">
        <v>2009</v>
      </c>
      <c r="B2844" s="2" t="s">
        <v>854</v>
      </c>
      <c r="C2844" s="3">
        <v>3.2850812407680947</v>
      </c>
    </row>
    <row r="2845" spans="1:3">
      <c r="A2845" s="22">
        <v>2009</v>
      </c>
      <c r="B2845" s="2" t="s">
        <v>855</v>
      </c>
      <c r="C2845" s="3">
        <v>4.0338775510204083</v>
      </c>
    </row>
    <row r="2846" spans="1:3">
      <c r="A2846" s="22">
        <v>2009</v>
      </c>
      <c r="B2846" s="2" t="s">
        <v>856</v>
      </c>
      <c r="C2846" s="3">
        <v>5.8401337792642138</v>
      </c>
    </row>
    <row r="2847" spans="1:3">
      <c r="A2847" s="22">
        <v>2009</v>
      </c>
      <c r="B2847" s="2" t="s">
        <v>857</v>
      </c>
      <c r="C2847" s="3">
        <v>4.756756756756757</v>
      </c>
    </row>
    <row r="2848" spans="1:3">
      <c r="A2848" s="22">
        <v>2009</v>
      </c>
      <c r="B2848" s="2" t="s">
        <v>858</v>
      </c>
      <c r="C2848" s="3">
        <v>5.3701080879612375</v>
      </c>
    </row>
    <row r="2849" spans="1:3">
      <c r="A2849" s="22">
        <v>2009</v>
      </c>
      <c r="B2849" s="2" t="s">
        <v>859</v>
      </c>
      <c r="C2849" s="3">
        <v>4.0274261603375532</v>
      </c>
    </row>
    <row r="2850" spans="1:3">
      <c r="A2850" s="22">
        <v>2009</v>
      </c>
      <c r="B2850" s="2" t="s">
        <v>860</v>
      </c>
      <c r="C2850" s="3">
        <v>6.7836114502781166</v>
      </c>
    </row>
    <row r="2851" spans="1:3">
      <c r="A2851" s="22">
        <v>2009</v>
      </c>
      <c r="B2851" s="2" t="s">
        <v>861</v>
      </c>
      <c r="C2851" s="3">
        <v>3.56120826709062</v>
      </c>
    </row>
    <row r="2852" spans="1:3">
      <c r="A2852" s="22">
        <v>2009</v>
      </c>
      <c r="B2852" s="2" t="s">
        <v>862</v>
      </c>
      <c r="C2852" s="3">
        <v>3.357421875</v>
      </c>
    </row>
    <row r="2853" spans="1:3">
      <c r="A2853" s="22">
        <v>2009</v>
      </c>
      <c r="B2853" s="2" t="s">
        <v>863</v>
      </c>
      <c r="C2853" s="3">
        <v>5.0684606252473285</v>
      </c>
    </row>
    <row r="2854" spans="1:3">
      <c r="A2854" s="22">
        <v>2009</v>
      </c>
      <c r="B2854" s="2" t="s">
        <v>864</v>
      </c>
      <c r="C2854" s="3">
        <v>3.9077446582008974</v>
      </c>
    </row>
    <row r="2855" spans="1:3">
      <c r="A2855" s="22">
        <v>2009</v>
      </c>
      <c r="B2855" s="2" t="s">
        <v>865</v>
      </c>
      <c r="C2855" s="3">
        <v>5.6224066390041489</v>
      </c>
    </row>
    <row r="2856" spans="1:3">
      <c r="A2856" s="22">
        <v>2009</v>
      </c>
      <c r="B2856" s="2" t="s">
        <v>866</v>
      </c>
      <c r="C2856" s="3">
        <v>3.037087912087912</v>
      </c>
    </row>
    <row r="2857" spans="1:3">
      <c r="A2857" s="22">
        <v>2009</v>
      </c>
      <c r="B2857" s="2" t="s">
        <v>867</v>
      </c>
      <c r="C2857" s="3">
        <v>3.2359322033898303</v>
      </c>
    </row>
    <row r="2858" spans="1:3">
      <c r="A2858" s="22">
        <v>2009</v>
      </c>
      <c r="B2858" s="2" t="s">
        <v>868</v>
      </c>
      <c r="C2858" s="3">
        <v>4.9597261080842294</v>
      </c>
    </row>
    <row r="2859" spans="1:3">
      <c r="A2859" s="22">
        <v>2009</v>
      </c>
      <c r="B2859" s="2" t="s">
        <v>869</v>
      </c>
      <c r="C2859" s="3">
        <v>3.8732008224811514</v>
      </c>
    </row>
    <row r="2860" spans="1:3">
      <c r="A2860" s="22">
        <v>2009</v>
      </c>
      <c r="B2860" s="2" t="s">
        <v>870</v>
      </c>
      <c r="C2860" s="3">
        <v>6.1485714285714286</v>
      </c>
    </row>
    <row r="2861" spans="1:3">
      <c r="A2861" s="22">
        <v>2009</v>
      </c>
      <c r="B2861" s="2" t="s">
        <v>871</v>
      </c>
      <c r="C2861" s="3">
        <v>8.302209302325581</v>
      </c>
    </row>
    <row r="2862" spans="1:3">
      <c r="A2862" s="22">
        <v>2009</v>
      </c>
      <c r="B2862" s="2" t="s">
        <v>872</v>
      </c>
      <c r="C2862" s="3">
        <v>6.0111876075731496</v>
      </c>
    </row>
    <row r="2863" spans="1:3">
      <c r="A2863" s="22">
        <v>2009</v>
      </c>
      <c r="B2863" s="2" t="s">
        <v>873</v>
      </c>
      <c r="C2863" s="3">
        <v>9.2735849056603765</v>
      </c>
    </row>
    <row r="2864" spans="1:3">
      <c r="A2864" s="22">
        <v>2009</v>
      </c>
      <c r="B2864" s="2" t="s">
        <v>874</v>
      </c>
      <c r="C2864" s="3">
        <v>7.1920499716070418</v>
      </c>
    </row>
    <row r="2865" spans="1:3">
      <c r="A2865" s="22">
        <v>2009</v>
      </c>
      <c r="B2865" s="2" t="s">
        <v>875</v>
      </c>
      <c r="C2865" s="3">
        <v>5.0038977912516245</v>
      </c>
    </row>
    <row r="2866" spans="1:3">
      <c r="A2866" s="22">
        <v>2009</v>
      </c>
      <c r="B2866" s="2" t="s">
        <v>876</v>
      </c>
      <c r="C2866" s="3">
        <v>9.9178571428571427</v>
      </c>
    </row>
    <row r="2867" spans="1:3">
      <c r="A2867" s="22">
        <v>2009</v>
      </c>
      <c r="B2867" s="2" t="s">
        <v>877</v>
      </c>
      <c r="C2867" s="3">
        <v>8.7897435897435905</v>
      </c>
    </row>
    <row r="2868" spans="1:3">
      <c r="A2868" s="22">
        <v>2009</v>
      </c>
      <c r="B2868" s="2" t="s">
        <v>878</v>
      </c>
      <c r="C2868" s="3">
        <v>7.9336734693877551</v>
      </c>
    </row>
    <row r="2869" spans="1:3">
      <c r="A2869" s="22">
        <v>2009</v>
      </c>
      <c r="B2869" s="2" t="s">
        <v>879</v>
      </c>
      <c r="C2869" s="3">
        <v>7.0835714285714282</v>
      </c>
    </row>
    <row r="2870" spans="1:3">
      <c r="A2870" s="22">
        <v>2009</v>
      </c>
      <c r="B2870" s="2" t="s">
        <v>880</v>
      </c>
      <c r="C2870" s="3">
        <v>4.8930608365019008</v>
      </c>
    </row>
    <row r="2871" spans="1:3">
      <c r="A2871" s="22">
        <v>2009</v>
      </c>
      <c r="B2871" s="2" t="s">
        <v>881</v>
      </c>
      <c r="C2871" s="3">
        <v>5.5263157894736841</v>
      </c>
    </row>
    <row r="2872" spans="1:3">
      <c r="A2872" s="22">
        <v>2009</v>
      </c>
      <c r="B2872" s="2" t="s">
        <v>882</v>
      </c>
      <c r="C2872" s="3">
        <v>5.4788359788359786</v>
      </c>
    </row>
    <row r="2873" spans="1:3">
      <c r="A2873" s="22">
        <v>2009</v>
      </c>
      <c r="B2873" s="2" t="s">
        <v>883</v>
      </c>
      <c r="C2873" s="3">
        <v>7.1608066233679022</v>
      </c>
    </row>
    <row r="2874" spans="1:3">
      <c r="A2874" s="22">
        <v>2009</v>
      </c>
      <c r="B2874" s="2" t="s">
        <v>884</v>
      </c>
      <c r="C2874" s="3">
        <v>5.3424657534246576</v>
      </c>
    </row>
    <row r="2875" spans="1:3">
      <c r="A2875" s="22">
        <v>2009</v>
      </c>
      <c r="B2875" s="2" t="s">
        <v>885</v>
      </c>
      <c r="C2875" s="3">
        <v>5.0991640543364678</v>
      </c>
    </row>
    <row r="2876" spans="1:3">
      <c r="A2876" s="22">
        <v>2009</v>
      </c>
      <c r="B2876" s="2" t="s">
        <v>886</v>
      </c>
      <c r="C2876" s="3">
        <v>5.2511600928074245</v>
      </c>
    </row>
    <row r="2877" spans="1:3">
      <c r="A2877" s="22">
        <v>2009</v>
      </c>
      <c r="B2877" s="2" t="s">
        <v>887</v>
      </c>
      <c r="C2877" s="3">
        <v>6.9485714285714284</v>
      </c>
    </row>
    <row r="2878" spans="1:3">
      <c r="A2878" s="22">
        <v>2009</v>
      </c>
      <c r="B2878" s="2" t="s">
        <v>888</v>
      </c>
      <c r="C2878" s="3">
        <v>4.7137476459510355</v>
      </c>
    </row>
    <row r="2879" spans="1:3">
      <c r="A2879" s="22">
        <v>2009</v>
      </c>
      <c r="B2879" s="2" t="s">
        <v>889</v>
      </c>
      <c r="C2879" s="3">
        <v>6.9578378378378378</v>
      </c>
    </row>
    <row r="2880" spans="1:3">
      <c r="A2880" s="22">
        <v>2009</v>
      </c>
      <c r="B2880" s="2" t="s">
        <v>890</v>
      </c>
      <c r="C2880" s="3">
        <v>5.7303113553113549</v>
      </c>
    </row>
    <row r="2881" spans="1:3">
      <c r="A2881" s="22">
        <v>2009</v>
      </c>
      <c r="B2881" s="2" t="s">
        <v>891</v>
      </c>
      <c r="C2881" s="3">
        <v>6.0057034220532319</v>
      </c>
    </row>
    <row r="2882" spans="1:3">
      <c r="A2882" s="22">
        <v>2009</v>
      </c>
      <c r="B2882" s="2" t="s">
        <v>892</v>
      </c>
      <c r="C2882" s="3">
        <v>5.3265637692932577</v>
      </c>
    </row>
    <row r="2883" spans="1:3">
      <c r="A2883" s="22">
        <v>2009</v>
      </c>
      <c r="B2883" s="2" t="s">
        <v>893</v>
      </c>
      <c r="C2883" s="3">
        <v>5.6818897637795276</v>
      </c>
    </row>
    <row r="2884" spans="1:3">
      <c r="A2884" s="22">
        <v>2009</v>
      </c>
      <c r="B2884" s="2" t="s">
        <v>894</v>
      </c>
      <c r="C2884" s="3">
        <v>6.2524871355060032</v>
      </c>
    </row>
    <row r="2885" spans="1:3">
      <c r="A2885" s="22">
        <v>2009</v>
      </c>
      <c r="B2885" s="2" t="s">
        <v>895</v>
      </c>
      <c r="C2885" s="3">
        <v>5.0252572497661365</v>
      </c>
    </row>
    <row r="2886" spans="1:3">
      <c r="A2886" s="22">
        <v>2009</v>
      </c>
      <c r="B2886" s="2" t="s">
        <v>896</v>
      </c>
      <c r="C2886" s="3">
        <v>7.0046583850931681</v>
      </c>
    </row>
    <row r="2887" spans="1:3">
      <c r="A2887" s="22">
        <v>2009</v>
      </c>
      <c r="B2887" s="2" t="s">
        <v>897</v>
      </c>
      <c r="C2887" s="3">
        <v>5.8228155339805827</v>
      </c>
    </row>
    <row r="2888" spans="1:3">
      <c r="A2888" s="22">
        <v>2009</v>
      </c>
      <c r="B2888" s="2" t="s">
        <v>898</v>
      </c>
      <c r="C2888" s="3">
        <v>6.0149253731343286</v>
      </c>
    </row>
    <row r="2889" spans="1:3">
      <c r="A2889" s="22">
        <v>2009</v>
      </c>
      <c r="B2889" s="2" t="s">
        <v>899</v>
      </c>
      <c r="C2889" s="3">
        <v>7.7410714285714288</v>
      </c>
    </row>
    <row r="2890" spans="1:3">
      <c r="A2890" s="22">
        <v>2009</v>
      </c>
      <c r="B2890" s="2" t="s">
        <v>900</v>
      </c>
      <c r="C2890" s="3">
        <v>5.1604278074866308</v>
      </c>
    </row>
    <row r="2891" spans="1:3">
      <c r="A2891" s="22">
        <v>2009</v>
      </c>
      <c r="B2891" s="2" t="s">
        <v>901</v>
      </c>
      <c r="C2891" s="3">
        <v>5.037974683544304</v>
      </c>
    </row>
    <row r="2892" spans="1:3">
      <c r="A2892" s="22">
        <v>2009</v>
      </c>
      <c r="B2892" s="2" t="s">
        <v>902</v>
      </c>
      <c r="C2892" s="3">
        <v>5.6556552962298028</v>
      </c>
    </row>
    <row r="2893" spans="1:3">
      <c r="A2893" s="22">
        <v>2009</v>
      </c>
      <c r="B2893" s="2" t="s">
        <v>903</v>
      </c>
      <c r="C2893" s="3">
        <v>5.9057239057239057</v>
      </c>
    </row>
    <row r="2894" spans="1:3">
      <c r="A2894" s="22">
        <v>2009</v>
      </c>
      <c r="B2894" s="2" t="s">
        <v>904</v>
      </c>
      <c r="C2894" s="3">
        <v>5.7655522640710961</v>
      </c>
    </row>
    <row r="2895" spans="1:3">
      <c r="A2895" s="22">
        <v>2009</v>
      </c>
      <c r="B2895" s="2" t="s">
        <v>905</v>
      </c>
      <c r="C2895" s="3">
        <v>4.1136531365313651</v>
      </c>
    </row>
    <row r="2896" spans="1:3">
      <c r="A2896" s="22">
        <v>2009</v>
      </c>
      <c r="B2896" s="2" t="s">
        <v>906</v>
      </c>
      <c r="C2896" s="3">
        <v>4.845703125</v>
      </c>
    </row>
    <row r="2897" spans="1:3">
      <c r="A2897" s="22">
        <v>2009</v>
      </c>
      <c r="B2897" s="2" t="s">
        <v>907</v>
      </c>
      <c r="C2897" s="3">
        <v>5.4004457652303124</v>
      </c>
    </row>
    <row r="2898" spans="1:3">
      <c r="A2898" s="22">
        <v>2009</v>
      </c>
      <c r="B2898" s="2" t="s">
        <v>908</v>
      </c>
      <c r="C2898" s="3">
        <v>5.1029239766081869</v>
      </c>
    </row>
    <row r="2899" spans="1:3">
      <c r="A2899" s="22">
        <v>2009</v>
      </c>
      <c r="B2899" s="2" t="s">
        <v>909</v>
      </c>
      <c r="C2899" s="3">
        <v>4.102964118564743</v>
      </c>
    </row>
    <row r="2900" spans="1:3">
      <c r="A2900" s="22">
        <v>2009</v>
      </c>
      <c r="B2900" s="2" t="s">
        <v>910</v>
      </c>
      <c r="C2900" s="3">
        <v>5.1036585365853657</v>
      </c>
    </row>
    <row r="2901" spans="1:3">
      <c r="A2901" s="22">
        <v>2009</v>
      </c>
      <c r="B2901" s="2" t="s">
        <v>911</v>
      </c>
      <c r="C2901" s="3">
        <v>4.3618931048551612</v>
      </c>
    </row>
    <row r="2902" spans="1:3">
      <c r="A2902" s="22">
        <v>2009</v>
      </c>
      <c r="B2902" s="2" t="s">
        <v>912</v>
      </c>
      <c r="C2902" s="3">
        <v>4.1560665362035225</v>
      </c>
    </row>
    <row r="2903" spans="1:3">
      <c r="A2903" s="22">
        <v>2009</v>
      </c>
      <c r="B2903" s="2" t="s">
        <v>913</v>
      </c>
      <c r="C2903" s="3">
        <v>2.925925925925926</v>
      </c>
    </row>
    <row r="2904" spans="1:3">
      <c r="A2904" s="22">
        <v>2009</v>
      </c>
      <c r="B2904" s="2" t="s">
        <v>914</v>
      </c>
      <c r="C2904" s="3">
        <v>6.59375</v>
      </c>
    </row>
    <row r="2905" spans="1:3">
      <c r="A2905" s="22">
        <v>2009</v>
      </c>
      <c r="B2905" s="2" t="s">
        <v>915</v>
      </c>
      <c r="C2905" s="3">
        <v>5.9491322561340514</v>
      </c>
    </row>
    <row r="2906" spans="1:3">
      <c r="A2906" s="22">
        <v>2009</v>
      </c>
      <c r="B2906" s="2" t="s">
        <v>916</v>
      </c>
      <c r="C2906" s="3">
        <v>5.2698907956318255</v>
      </c>
    </row>
    <row r="2907" spans="1:3">
      <c r="A2907" s="22">
        <v>2009</v>
      </c>
      <c r="B2907" s="2" t="s">
        <v>917</v>
      </c>
      <c r="C2907" s="3">
        <v>6.5480378890392421</v>
      </c>
    </row>
    <row r="2908" spans="1:3">
      <c r="A2908" s="22">
        <v>2009</v>
      </c>
      <c r="B2908" s="2" t="s">
        <v>1135</v>
      </c>
      <c r="C2908" s="3">
        <v>7.5341365461847394</v>
      </c>
    </row>
    <row r="2909" spans="1:3">
      <c r="A2909" s="22">
        <v>2009</v>
      </c>
      <c r="B2909" s="2" t="s">
        <v>918</v>
      </c>
      <c r="C2909" s="3">
        <v>3.3312883435582821</v>
      </c>
    </row>
    <row r="2910" spans="1:3">
      <c r="A2910" s="22">
        <v>2009</v>
      </c>
      <c r="B2910" s="2" t="s">
        <v>919</v>
      </c>
      <c r="C2910" s="3">
        <v>6.2717678100263852</v>
      </c>
    </row>
    <row r="2911" spans="1:3">
      <c r="A2911" s="22">
        <v>2009</v>
      </c>
      <c r="B2911" s="2" t="s">
        <v>921</v>
      </c>
      <c r="C2911" s="3">
        <v>9.2202010531354723</v>
      </c>
    </row>
    <row r="2912" spans="1:3">
      <c r="A2912" s="22">
        <v>2009</v>
      </c>
      <c r="B2912" s="2" t="s">
        <v>922</v>
      </c>
      <c r="C2912" s="3">
        <v>7.5330112721417066</v>
      </c>
    </row>
    <row r="2913" spans="1:3">
      <c r="A2913" s="22">
        <v>2009</v>
      </c>
      <c r="B2913" s="2" t="s">
        <v>923</v>
      </c>
      <c r="C2913" s="3">
        <v>4.375</v>
      </c>
    </row>
    <row r="2914" spans="1:3">
      <c r="A2914" s="22">
        <v>2009</v>
      </c>
      <c r="B2914" s="2" t="s">
        <v>924</v>
      </c>
      <c r="C2914" s="3">
        <v>10.096685082872929</v>
      </c>
    </row>
    <row r="2915" spans="1:3">
      <c r="A2915" s="22">
        <v>2009</v>
      </c>
      <c r="B2915" s="2" t="s">
        <v>926</v>
      </c>
      <c r="C2915" s="3">
        <v>6.3068273092369482</v>
      </c>
    </row>
    <row r="2916" spans="1:3">
      <c r="A2916" s="22">
        <v>2009</v>
      </c>
      <c r="B2916" s="2" t="s">
        <v>927</v>
      </c>
      <c r="C2916" s="3">
        <v>3.6764705882352939</v>
      </c>
    </row>
    <row r="2917" spans="1:3">
      <c r="A2917" s="22">
        <v>2009</v>
      </c>
      <c r="B2917" s="2" t="s">
        <v>928</v>
      </c>
      <c r="C2917" s="3">
        <v>4.6622222222222218</v>
      </c>
    </row>
    <row r="2918" spans="1:3">
      <c r="A2918" s="22">
        <v>2009</v>
      </c>
      <c r="B2918" s="2" t="s">
        <v>929</v>
      </c>
      <c r="C2918" s="3">
        <v>6.0758122743682312</v>
      </c>
    </row>
    <row r="2919" spans="1:3">
      <c r="A2919" s="22">
        <v>2009</v>
      </c>
      <c r="B2919" s="2" t="s">
        <v>930</v>
      </c>
      <c r="C2919" s="3">
        <v>5.8908424908424912</v>
      </c>
    </row>
    <row r="2920" spans="1:3">
      <c r="A2920" s="22">
        <v>2009</v>
      </c>
      <c r="B2920" s="2" t="s">
        <v>931</v>
      </c>
      <c r="C2920" s="3">
        <v>5.6899766899766897</v>
      </c>
    </row>
    <row r="2921" spans="1:3">
      <c r="A2921" s="22">
        <v>2009</v>
      </c>
      <c r="B2921" s="2" t="s">
        <v>932</v>
      </c>
      <c r="C2921" s="3">
        <v>11.745343718252624</v>
      </c>
    </row>
    <row r="2922" spans="1:3">
      <c r="A2922" s="22">
        <v>2009</v>
      </c>
      <c r="B2922" s="2" t="s">
        <v>933</v>
      </c>
      <c r="C2922" s="3">
        <v>9.1179310344827584</v>
      </c>
    </row>
    <row r="2923" spans="1:3">
      <c r="A2923" s="22">
        <v>2009</v>
      </c>
      <c r="B2923" s="2" t="s">
        <v>934</v>
      </c>
      <c r="C2923" s="3">
        <v>6.9857795835449465</v>
      </c>
    </row>
    <row r="2924" spans="1:3">
      <c r="A2924" s="22">
        <v>2009</v>
      </c>
      <c r="B2924" s="2" t="s">
        <v>935</v>
      </c>
      <c r="C2924" s="3">
        <v>8.4065040650406502</v>
      </c>
    </row>
    <row r="2925" spans="1:3">
      <c r="A2925" s="22">
        <v>2009</v>
      </c>
      <c r="B2925" s="2" t="s">
        <v>936</v>
      </c>
      <c r="C2925" s="3">
        <v>6.5953757225433529</v>
      </c>
    </row>
    <row r="2926" spans="1:3">
      <c r="A2926" s="22">
        <v>2009</v>
      </c>
      <c r="B2926" s="2" t="s">
        <v>937</v>
      </c>
      <c r="C2926" s="3">
        <v>9.4122807017543852</v>
      </c>
    </row>
    <row r="2927" spans="1:3">
      <c r="A2927" s="22">
        <v>2009</v>
      </c>
      <c r="B2927" s="2" t="s">
        <v>938</v>
      </c>
      <c r="C2927" s="3">
        <v>7.1268065268065266</v>
      </c>
    </row>
    <row r="2928" spans="1:3">
      <c r="A2928" s="22">
        <v>2009</v>
      </c>
      <c r="B2928" s="2" t="s">
        <v>939</v>
      </c>
      <c r="C2928" s="3">
        <v>5.1824324324324325</v>
      </c>
    </row>
    <row r="2929" spans="1:3">
      <c r="A2929" s="22">
        <v>2009</v>
      </c>
      <c r="B2929" s="2" t="s">
        <v>940</v>
      </c>
      <c r="C2929" s="3">
        <v>9.183803942461374</v>
      </c>
    </row>
    <row r="2930" spans="1:3">
      <c r="A2930" s="22">
        <v>2009</v>
      </c>
      <c r="B2930" s="2" t="s">
        <v>941</v>
      </c>
      <c r="C2930" s="3">
        <v>5.4621402626431967</v>
      </c>
    </row>
    <row r="2931" spans="1:3">
      <c r="A2931" s="22">
        <v>2009</v>
      </c>
      <c r="B2931" s="2" t="s">
        <v>942</v>
      </c>
      <c r="C2931" s="3">
        <v>6.4392307692307691</v>
      </c>
    </row>
    <row r="2932" spans="1:3">
      <c r="A2932" s="22">
        <v>2009</v>
      </c>
      <c r="B2932" s="2" t="s">
        <v>943</v>
      </c>
      <c r="C2932" s="3">
        <v>8.5892706279921143</v>
      </c>
    </row>
    <row r="2933" spans="1:3">
      <c r="A2933" s="22">
        <v>2009</v>
      </c>
      <c r="B2933" s="2" t="s">
        <v>944</v>
      </c>
      <c r="C2933" s="3">
        <v>5.9372693726937271</v>
      </c>
    </row>
    <row r="2934" spans="1:3">
      <c r="A2934" s="22">
        <v>2009</v>
      </c>
      <c r="B2934" s="2" t="s">
        <v>945</v>
      </c>
      <c r="C2934" s="3">
        <v>4.966480446927374</v>
      </c>
    </row>
    <row r="2935" spans="1:3">
      <c r="A2935" s="22">
        <v>2009</v>
      </c>
      <c r="B2935" s="2" t="s">
        <v>946</v>
      </c>
      <c r="C2935" s="3">
        <v>9.8000000000000007</v>
      </c>
    </row>
    <row r="2936" spans="1:3">
      <c r="A2936" s="22">
        <v>2009</v>
      </c>
      <c r="B2936" s="2" t="s">
        <v>947</v>
      </c>
      <c r="C2936" s="3">
        <v>5.9230769230769234</v>
      </c>
    </row>
    <row r="2937" spans="1:3">
      <c r="A2937" s="22">
        <v>2009</v>
      </c>
      <c r="B2937" s="2" t="s">
        <v>948</v>
      </c>
      <c r="C2937" s="3">
        <v>7.5407608695652177</v>
      </c>
    </row>
    <row r="2938" spans="1:3">
      <c r="A2938" s="22">
        <v>2009</v>
      </c>
      <c r="B2938" s="2" t="s">
        <v>949</v>
      </c>
      <c r="C2938" s="3">
        <v>6.0313725490196077</v>
      </c>
    </row>
    <row r="2939" spans="1:3">
      <c r="A2939" s="22">
        <v>2009</v>
      </c>
      <c r="B2939" s="2" t="s">
        <v>950</v>
      </c>
      <c r="C2939" s="3">
        <v>5.0826175869120656</v>
      </c>
    </row>
    <row r="2940" spans="1:3">
      <c r="A2940" s="22">
        <v>2009</v>
      </c>
      <c r="B2940" s="2" t="s">
        <v>951</v>
      </c>
      <c r="C2940" s="3">
        <v>5.446236559139785</v>
      </c>
    </row>
    <row r="2941" spans="1:3">
      <c r="A2941" s="22">
        <v>2009</v>
      </c>
      <c r="B2941" s="2" t="s">
        <v>952</v>
      </c>
      <c r="C2941" s="3">
        <v>11.344258589511755</v>
      </c>
    </row>
    <row r="2942" spans="1:3">
      <c r="A2942" s="22">
        <v>2009</v>
      </c>
      <c r="B2942" s="2" t="s">
        <v>953</v>
      </c>
      <c r="C2942" s="3">
        <v>6.0551928783382793</v>
      </c>
    </row>
    <row r="2943" spans="1:3">
      <c r="A2943" s="22">
        <v>2009</v>
      </c>
      <c r="B2943" s="2" t="s">
        <v>954</v>
      </c>
      <c r="C2943" s="3">
        <v>5.5103092783505154</v>
      </c>
    </row>
    <row r="2944" spans="1:3">
      <c r="A2944" s="22">
        <v>2009</v>
      </c>
      <c r="B2944" s="2" t="s">
        <v>955</v>
      </c>
      <c r="C2944" s="3">
        <v>7.7531172069825436</v>
      </c>
    </row>
    <row r="2945" spans="1:3">
      <c r="A2945" s="22">
        <v>2009</v>
      </c>
      <c r="B2945" s="2" t="s">
        <v>956</v>
      </c>
      <c r="C2945" s="3">
        <v>5.6519337016574589</v>
      </c>
    </row>
    <row r="2946" spans="1:3">
      <c r="A2946" s="22">
        <v>2009</v>
      </c>
      <c r="B2946" s="2" t="s">
        <v>957</v>
      </c>
      <c r="C2946" s="3">
        <v>7.8199029126213588</v>
      </c>
    </row>
    <row r="2947" spans="1:3">
      <c r="A2947" s="22">
        <v>2009</v>
      </c>
      <c r="B2947" s="2" t="s">
        <v>958</v>
      </c>
      <c r="C2947" s="3">
        <v>9.8198362147406737</v>
      </c>
    </row>
    <row r="2948" spans="1:3">
      <c r="A2948" s="22">
        <v>2009</v>
      </c>
      <c r="B2948" s="2" t="s">
        <v>959</v>
      </c>
      <c r="C2948" s="3">
        <v>9.4941210209349016</v>
      </c>
    </row>
    <row r="2949" spans="1:3">
      <c r="A2949" s="22">
        <v>2009</v>
      </c>
      <c r="B2949" s="2" t="s">
        <v>1092</v>
      </c>
      <c r="C2949" s="3">
        <v>6.7890625</v>
      </c>
    </row>
    <row r="2950" spans="1:3">
      <c r="A2950" s="22">
        <v>2009</v>
      </c>
      <c r="B2950" s="2" t="s">
        <v>960</v>
      </c>
      <c r="C2950" s="3">
        <v>6.2084592145015103</v>
      </c>
    </row>
    <row r="2951" spans="1:3">
      <c r="A2951" s="22">
        <v>2009</v>
      </c>
      <c r="B2951" s="2" t="s">
        <v>1136</v>
      </c>
      <c r="C2951" s="3">
        <v>6.3219373219373223</v>
      </c>
    </row>
    <row r="2952" spans="1:3">
      <c r="A2952" s="22">
        <v>2009</v>
      </c>
      <c r="B2952" s="2" t="s">
        <v>962</v>
      </c>
      <c r="C2952" s="3">
        <v>8.7059538274605099</v>
      </c>
    </row>
    <row r="2953" spans="1:3">
      <c r="A2953" s="22">
        <v>2009</v>
      </c>
      <c r="B2953" s="2" t="s">
        <v>963</v>
      </c>
      <c r="C2953" s="3">
        <v>3.8341232227488153</v>
      </c>
    </row>
    <row r="2954" spans="1:3">
      <c r="A2954" s="22">
        <v>2009</v>
      </c>
      <c r="B2954" s="2" t="s">
        <v>964</v>
      </c>
      <c r="C2954" s="3">
        <v>5.8310991957104559</v>
      </c>
    </row>
    <row r="2955" spans="1:3">
      <c r="A2955" s="22">
        <v>2009</v>
      </c>
      <c r="B2955" s="2" t="s">
        <v>965</v>
      </c>
      <c r="C2955" s="3">
        <v>3.8715083798882683</v>
      </c>
    </row>
    <row r="2956" spans="1:3">
      <c r="A2956" s="22">
        <v>2009</v>
      </c>
      <c r="B2956" s="2" t="s">
        <v>966</v>
      </c>
      <c r="C2956" s="3">
        <v>6.9545454545454541</v>
      </c>
    </row>
    <row r="2957" spans="1:3">
      <c r="A2957" s="22">
        <v>2009</v>
      </c>
      <c r="B2957" s="2" t="s">
        <v>967</v>
      </c>
      <c r="C2957" s="3">
        <v>8.1399652978600354</v>
      </c>
    </row>
    <row r="2958" spans="1:3">
      <c r="A2958" s="22">
        <v>2009</v>
      </c>
      <c r="B2958" s="2" t="s">
        <v>968</v>
      </c>
      <c r="C2958" s="3">
        <v>5.4822006472491909</v>
      </c>
    </row>
    <row r="2959" spans="1:3">
      <c r="A2959" s="22">
        <v>2009</v>
      </c>
      <c r="B2959" s="2" t="s">
        <v>969</v>
      </c>
      <c r="C2959" s="3">
        <v>3.7071178529754958</v>
      </c>
    </row>
    <row r="2960" spans="1:3">
      <c r="A2960" s="22">
        <v>2009</v>
      </c>
      <c r="B2960" s="2" t="s">
        <v>970</v>
      </c>
      <c r="C2960" s="3">
        <v>5.09696261682243</v>
      </c>
    </row>
    <row r="2961" spans="1:3">
      <c r="A2961" s="22">
        <v>2009</v>
      </c>
      <c r="B2961" s="2" t="s">
        <v>971</v>
      </c>
      <c r="C2961" s="3">
        <v>6.7979214780600463</v>
      </c>
    </row>
    <row r="2962" spans="1:3">
      <c r="A2962" s="22">
        <v>2009</v>
      </c>
      <c r="B2962" s="2" t="s">
        <v>972</v>
      </c>
      <c r="C2962" s="3">
        <v>5.6122448979591839</v>
      </c>
    </row>
    <row r="2963" spans="1:3">
      <c r="A2963" s="22">
        <v>2009</v>
      </c>
      <c r="B2963" s="2" t="s">
        <v>973</v>
      </c>
      <c r="C2963" s="3">
        <v>3.1920903954802258</v>
      </c>
    </row>
    <row r="2964" spans="1:3">
      <c r="A2964" s="22">
        <v>2009</v>
      </c>
      <c r="B2964" s="2" t="s">
        <v>974</v>
      </c>
      <c r="C2964" s="3">
        <v>3.5957854406130267</v>
      </c>
    </row>
    <row r="2965" spans="1:3">
      <c r="A2965" s="22">
        <v>2009</v>
      </c>
      <c r="B2965" s="2" t="s">
        <v>975</v>
      </c>
      <c r="C2965" s="3">
        <v>5.5539568345323742</v>
      </c>
    </row>
    <row r="2966" spans="1:3">
      <c r="A2966" s="22">
        <v>2009</v>
      </c>
      <c r="B2966" s="2" t="s">
        <v>976</v>
      </c>
      <c r="C2966" s="3">
        <v>4.8015873015873014</v>
      </c>
    </row>
    <row r="2967" spans="1:3">
      <c r="A2967" s="22">
        <v>2009</v>
      </c>
      <c r="B2967" s="2" t="s">
        <v>977</v>
      </c>
      <c r="C2967" s="3">
        <v>6.1708633093525176</v>
      </c>
    </row>
    <row r="2968" spans="1:3">
      <c r="A2968" s="22">
        <v>2009</v>
      </c>
      <c r="B2968" s="2" t="s">
        <v>978</v>
      </c>
      <c r="C2968" s="3">
        <v>5.4785276073619631</v>
      </c>
    </row>
    <row r="2969" spans="1:3">
      <c r="A2969" s="22">
        <v>2009</v>
      </c>
      <c r="B2969" s="2" t="s">
        <v>979</v>
      </c>
      <c r="C2969" s="3">
        <v>8.5966257668711652</v>
      </c>
    </row>
    <row r="2970" spans="1:3">
      <c r="A2970" s="22">
        <v>2009</v>
      </c>
      <c r="B2970" s="2" t="s">
        <v>980</v>
      </c>
      <c r="C2970" s="3">
        <v>6.6261980830670923</v>
      </c>
    </row>
    <row r="2971" spans="1:3">
      <c r="A2971" s="22">
        <v>2009</v>
      </c>
      <c r="B2971" s="2" t="s">
        <v>981</v>
      </c>
      <c r="C2971" s="3">
        <v>9.5163398692810457</v>
      </c>
    </row>
    <row r="2972" spans="1:3">
      <c r="A2972" s="22">
        <v>2009</v>
      </c>
      <c r="B2972" s="2" t="s">
        <v>982</v>
      </c>
      <c r="C2972" s="3">
        <v>5.9429477020602217</v>
      </c>
    </row>
    <row r="2973" spans="1:3">
      <c r="A2973" s="22">
        <v>2009</v>
      </c>
      <c r="B2973" s="2" t="s">
        <v>983</v>
      </c>
      <c r="C2973" s="3">
        <v>4.2585987261146494</v>
      </c>
    </row>
    <row r="2974" spans="1:3">
      <c r="A2974" s="22">
        <v>2009</v>
      </c>
      <c r="B2974" s="2" t="s">
        <v>984</v>
      </c>
      <c r="C2974" s="3">
        <v>4.1287878787878789</v>
      </c>
    </row>
    <row r="2975" spans="1:3">
      <c r="A2975" s="22">
        <v>2009</v>
      </c>
      <c r="B2975" s="2" t="s">
        <v>985</v>
      </c>
      <c r="C2975" s="3">
        <v>6.5206349206349206</v>
      </c>
    </row>
    <row r="2976" spans="1:3">
      <c r="A2976" s="22">
        <v>2009</v>
      </c>
      <c r="B2976" s="2" t="s">
        <v>986</v>
      </c>
      <c r="C2976" s="3">
        <v>7.0639083386378099</v>
      </c>
    </row>
    <row r="2977" spans="1:3">
      <c r="A2977" s="22">
        <v>2009</v>
      </c>
      <c r="B2977" s="2" t="s">
        <v>987</v>
      </c>
      <c r="C2977" s="3">
        <v>5.472295514511873</v>
      </c>
    </row>
    <row r="2978" spans="1:3">
      <c r="A2978" s="22">
        <v>2009</v>
      </c>
      <c r="B2978" s="2" t="s">
        <v>988</v>
      </c>
      <c r="C2978" s="3">
        <v>8.65</v>
      </c>
    </row>
    <row r="2979" spans="1:3">
      <c r="A2979" s="22">
        <v>2009</v>
      </c>
      <c r="B2979" s="2" t="s">
        <v>989</v>
      </c>
      <c r="C2979" s="3">
        <v>14.716417910447761</v>
      </c>
    </row>
    <row r="2980" spans="1:3">
      <c r="A2980" s="22">
        <v>2009</v>
      </c>
      <c r="B2980" s="2" t="s">
        <v>990</v>
      </c>
      <c r="C2980" s="3">
        <v>4.32258064516129</v>
      </c>
    </row>
    <row r="2981" spans="1:3">
      <c r="A2981" s="22">
        <v>2009</v>
      </c>
      <c r="B2981" s="2" t="s">
        <v>991</v>
      </c>
      <c r="C2981" s="3">
        <v>4.9694596711041505</v>
      </c>
    </row>
    <row r="2982" spans="1:3">
      <c r="A2982" s="22">
        <v>2009</v>
      </c>
      <c r="B2982" s="2" t="s">
        <v>992</v>
      </c>
      <c r="C2982" s="3">
        <v>6.8254686489980605</v>
      </c>
    </row>
    <row r="2983" spans="1:3">
      <c r="A2983" s="22">
        <v>2009</v>
      </c>
      <c r="B2983" s="2" t="s">
        <v>993</v>
      </c>
      <c r="C2983" s="3">
        <v>7.0903823870220162</v>
      </c>
    </row>
    <row r="2984" spans="1:3">
      <c r="A2984" s="22">
        <v>2009</v>
      </c>
      <c r="B2984" s="2" t="s">
        <v>994</v>
      </c>
      <c r="C2984" s="3">
        <v>4.0354223433242504</v>
      </c>
    </row>
    <row r="2985" spans="1:3">
      <c r="A2985" s="22">
        <v>2009</v>
      </c>
      <c r="B2985" s="2" t="s">
        <v>995</v>
      </c>
      <c r="C2985" s="3">
        <v>5.0294648226097411</v>
      </c>
    </row>
    <row r="2986" spans="1:3">
      <c r="A2986" s="22">
        <v>2009</v>
      </c>
      <c r="B2986" s="2" t="s">
        <v>996</v>
      </c>
      <c r="C2986" s="3">
        <v>11.443478260869565</v>
      </c>
    </row>
    <row r="2987" spans="1:3">
      <c r="A2987" s="22">
        <v>2009</v>
      </c>
      <c r="B2987" s="2" t="s">
        <v>997</v>
      </c>
      <c r="C2987" s="3">
        <v>10.473988439306359</v>
      </c>
    </row>
    <row r="2988" spans="1:3">
      <c r="A2988" s="22">
        <v>2009</v>
      </c>
      <c r="B2988" s="2" t="s">
        <v>998</v>
      </c>
      <c r="C2988" s="3">
        <v>6.8553546592489569</v>
      </c>
    </row>
    <row r="2989" spans="1:3">
      <c r="A2989" s="22">
        <v>2009</v>
      </c>
      <c r="B2989" s="2" t="s">
        <v>999</v>
      </c>
      <c r="C2989" s="3">
        <v>5.613793103448276</v>
      </c>
    </row>
    <row r="2990" spans="1:3">
      <c r="A2990" s="22">
        <v>2009</v>
      </c>
      <c r="B2990" s="2" t="s">
        <v>1000</v>
      </c>
      <c r="C2990" s="3">
        <v>7.5280665280665282</v>
      </c>
    </row>
    <row r="2991" spans="1:3">
      <c r="A2991" s="22">
        <v>2009</v>
      </c>
      <c r="B2991" s="2" t="s">
        <v>1001</v>
      </c>
      <c r="C2991" s="3">
        <v>8.1001890359168236</v>
      </c>
    </row>
    <row r="2992" spans="1:3">
      <c r="A2992" s="22">
        <v>2009</v>
      </c>
      <c r="B2992" s="2" t="s">
        <v>1002</v>
      </c>
      <c r="C2992" s="3">
        <v>13.061946902654867</v>
      </c>
    </row>
    <row r="2993" spans="1:3">
      <c r="A2993" s="22">
        <v>2009</v>
      </c>
      <c r="B2993" s="2" t="s">
        <v>1003</v>
      </c>
      <c r="C2993" s="3">
        <v>9.8149171270718227</v>
      </c>
    </row>
    <row r="2994" spans="1:3">
      <c r="A2994" s="22">
        <v>2009</v>
      </c>
      <c r="B2994" s="2" t="s">
        <v>1004</v>
      </c>
      <c r="C2994" s="3">
        <v>7.5767474890940445</v>
      </c>
    </row>
    <row r="2995" spans="1:3">
      <c r="A2995" s="22">
        <v>2009</v>
      </c>
      <c r="B2995" s="2" t="s">
        <v>1005</v>
      </c>
      <c r="C2995" s="3">
        <v>7.453242320819113</v>
      </c>
    </row>
    <row r="2996" spans="1:3">
      <c r="A2996" s="22">
        <v>2009</v>
      </c>
      <c r="B2996" s="2" t="s">
        <v>1006</v>
      </c>
      <c r="C2996" s="3">
        <v>7.3855932203389827</v>
      </c>
    </row>
    <row r="2997" spans="1:3">
      <c r="A2997" s="22">
        <v>2009</v>
      </c>
      <c r="B2997" s="2" t="s">
        <v>1007</v>
      </c>
      <c r="C2997" s="3">
        <v>4.9714285714285715</v>
      </c>
    </row>
    <row r="2998" spans="1:3">
      <c r="A2998" s="22">
        <v>2009</v>
      </c>
      <c r="B2998" s="2" t="s">
        <v>1008</v>
      </c>
      <c r="C2998" s="3">
        <v>10.020833333333334</v>
      </c>
    </row>
    <row r="2999" spans="1:3">
      <c r="A2999" s="22">
        <v>2009</v>
      </c>
      <c r="B2999" s="2" t="s">
        <v>1009</v>
      </c>
      <c r="C2999" s="3">
        <v>10.616580310880829</v>
      </c>
    </row>
    <row r="3000" spans="1:3">
      <c r="A3000" s="22">
        <v>2009</v>
      </c>
      <c r="B3000" s="2" t="s">
        <v>1010</v>
      </c>
      <c r="C3000" s="3">
        <v>11.280082987551868</v>
      </c>
    </row>
    <row r="3001" spans="1:3">
      <c r="A3001" s="22">
        <v>2009</v>
      </c>
      <c r="B3001" s="2" t="s">
        <v>1011</v>
      </c>
      <c r="C3001" s="3">
        <v>11.439601034355375</v>
      </c>
    </row>
    <row r="3002" spans="1:3">
      <c r="A3002" s="22">
        <v>2009</v>
      </c>
      <c r="B3002" s="2" t="s">
        <v>1012</v>
      </c>
      <c r="C3002" s="3">
        <v>9.4129554655870447</v>
      </c>
    </row>
    <row r="3003" spans="1:3">
      <c r="A3003" s="22">
        <v>2009</v>
      </c>
      <c r="B3003" s="2" t="s">
        <v>1013</v>
      </c>
      <c r="C3003" s="3">
        <v>3.6</v>
      </c>
    </row>
    <row r="3004" spans="1:3">
      <c r="A3004" s="22">
        <v>2009</v>
      </c>
      <c r="B3004" s="2" t="s">
        <v>1014</v>
      </c>
      <c r="C3004" s="3">
        <v>4.8164794007490634</v>
      </c>
    </row>
    <row r="3005" spans="1:3">
      <c r="A3005" s="22">
        <v>2009</v>
      </c>
      <c r="B3005" s="2" t="s">
        <v>1015</v>
      </c>
      <c r="C3005" s="3">
        <v>5.5578947368421057</v>
      </c>
    </row>
    <row r="3006" spans="1:3">
      <c r="A3006" s="22">
        <v>2009</v>
      </c>
      <c r="B3006" s="2" t="s">
        <v>1016</v>
      </c>
      <c r="C3006" s="3">
        <v>6.7911189015483497</v>
      </c>
    </row>
    <row r="3007" spans="1:3">
      <c r="A3007" s="22">
        <v>2009</v>
      </c>
      <c r="B3007" s="2" t="s">
        <v>1017</v>
      </c>
      <c r="C3007" s="3">
        <v>11.617868076816031</v>
      </c>
    </row>
    <row r="3008" spans="1:3">
      <c r="A3008" s="22">
        <v>2009</v>
      </c>
      <c r="B3008" s="2" t="s">
        <v>1018</v>
      </c>
      <c r="C3008" s="3">
        <v>5.8767676767676766</v>
      </c>
    </row>
    <row r="3009" spans="1:3">
      <c r="A3009" s="22">
        <v>2009</v>
      </c>
      <c r="B3009" s="2" t="s">
        <v>1019</v>
      </c>
      <c r="C3009" s="3">
        <v>5.7089397089397087</v>
      </c>
    </row>
    <row r="3010" spans="1:3">
      <c r="A3010" s="22">
        <v>2009</v>
      </c>
      <c r="B3010" s="2" t="s">
        <v>1020</v>
      </c>
      <c r="C3010" s="3">
        <v>7.230889235569423</v>
      </c>
    </row>
    <row r="3011" spans="1:3">
      <c r="A3011" s="22">
        <v>2009</v>
      </c>
      <c r="B3011" s="2" t="s">
        <v>1021</v>
      </c>
      <c r="C3011" s="3">
        <v>6.0203125000000002</v>
      </c>
    </row>
    <row r="3012" spans="1:3">
      <c r="A3012" s="22">
        <v>2009</v>
      </c>
      <c r="B3012" s="2" t="s">
        <v>1022</v>
      </c>
      <c r="C3012" s="3">
        <v>6.5970149253731343</v>
      </c>
    </row>
    <row r="3013" spans="1:3">
      <c r="A3013" s="22">
        <v>2009</v>
      </c>
      <c r="B3013" s="2" t="s">
        <v>1023</v>
      </c>
      <c r="C3013" s="3">
        <v>5.9080932784636486</v>
      </c>
    </row>
    <row r="3014" spans="1:3">
      <c r="A3014" s="22">
        <v>2009</v>
      </c>
      <c r="B3014" s="2" t="s">
        <v>1024</v>
      </c>
      <c r="C3014" s="3">
        <v>6.1333333333333337</v>
      </c>
    </row>
    <row r="3015" spans="1:3">
      <c r="A3015" s="22">
        <v>2009</v>
      </c>
      <c r="B3015" s="2" t="s">
        <v>1025</v>
      </c>
      <c r="C3015" s="3">
        <v>6.6533333333333333</v>
      </c>
    </row>
    <row r="3016" spans="1:3">
      <c r="A3016" s="22">
        <v>2009</v>
      </c>
      <c r="B3016" s="2" t="s">
        <v>1026</v>
      </c>
      <c r="C3016" s="3">
        <v>8.1414830902885509</v>
      </c>
    </row>
    <row r="3017" spans="1:3">
      <c r="A3017" s="22">
        <v>2009</v>
      </c>
      <c r="B3017" s="2" t="s">
        <v>1027</v>
      </c>
      <c r="C3017" s="3">
        <v>7.9782016348773839</v>
      </c>
    </row>
    <row r="3018" spans="1:3">
      <c r="A3018" s="22">
        <v>2009</v>
      </c>
      <c r="B3018" s="2" t="s">
        <v>1028</v>
      </c>
      <c r="C3018" s="3">
        <v>6.7290322580645165</v>
      </c>
    </row>
    <row r="3019" spans="1:3">
      <c r="A3019" s="22">
        <v>2009</v>
      </c>
      <c r="B3019" s="2" t="s">
        <v>1029</v>
      </c>
      <c r="C3019" s="3">
        <v>8.3395872420262656</v>
      </c>
    </row>
    <row r="3020" spans="1:3">
      <c r="A3020" s="22">
        <v>2009</v>
      </c>
      <c r="B3020" s="2" t="s">
        <v>1030</v>
      </c>
      <c r="C3020" s="3">
        <v>3.8550724637681157</v>
      </c>
    </row>
    <row r="3021" spans="1:3">
      <c r="A3021" s="22">
        <v>2010</v>
      </c>
      <c r="B3021" s="2" t="s">
        <v>363</v>
      </c>
      <c r="C3021" s="3">
        <v>6.408811475409836</v>
      </c>
    </row>
    <row r="3022" spans="1:3">
      <c r="A3022" s="22">
        <v>2010</v>
      </c>
      <c r="B3022" s="2" t="s">
        <v>364</v>
      </c>
      <c r="C3022" s="3">
        <v>4.8697478991596634</v>
      </c>
    </row>
    <row r="3023" spans="1:3">
      <c r="A3023" s="22">
        <v>2010</v>
      </c>
      <c r="B3023" s="2" t="s">
        <v>366</v>
      </c>
      <c r="C3023" s="3">
        <v>6.7007299270072993</v>
      </c>
    </row>
    <row r="3024" spans="1:3">
      <c r="A3024" s="22">
        <v>2010</v>
      </c>
      <c r="B3024" s="2" t="s">
        <v>367</v>
      </c>
      <c r="C3024" s="3">
        <v>6.912153407618554</v>
      </c>
    </row>
    <row r="3025" spans="1:3">
      <c r="A3025" s="22">
        <v>2010</v>
      </c>
      <c r="B3025" s="2" t="s">
        <v>368</v>
      </c>
      <c r="C3025" s="3">
        <v>6.438280166435506</v>
      </c>
    </row>
    <row r="3026" spans="1:3">
      <c r="A3026" s="22">
        <v>2010</v>
      </c>
      <c r="B3026" s="2" t="s">
        <v>369</v>
      </c>
      <c r="C3026" s="3">
        <v>7.9500416319733551</v>
      </c>
    </row>
    <row r="3027" spans="1:3">
      <c r="A3027" s="22">
        <v>2010</v>
      </c>
      <c r="B3027" s="2" t="s">
        <v>370</v>
      </c>
      <c r="C3027" s="3">
        <v>9.7515114873035067</v>
      </c>
    </row>
    <row r="3028" spans="1:3">
      <c r="A3028" s="22">
        <v>2010</v>
      </c>
      <c r="B3028" s="2" t="s">
        <v>371</v>
      </c>
      <c r="C3028" s="3">
        <v>5.7557046979865776</v>
      </c>
    </row>
    <row r="3029" spans="1:3">
      <c r="A3029" s="22">
        <v>2010</v>
      </c>
      <c r="B3029" s="2" t="s">
        <v>1031</v>
      </c>
      <c r="C3029" s="3">
        <v>5.7151162790697674</v>
      </c>
    </row>
    <row r="3030" spans="1:3">
      <c r="A3030" s="22">
        <v>2010</v>
      </c>
      <c r="B3030" s="2" t="s">
        <v>372</v>
      </c>
      <c r="C3030" s="3">
        <v>4.5599999999999996</v>
      </c>
    </row>
    <row r="3031" spans="1:3">
      <c r="A3031" s="22">
        <v>2010</v>
      </c>
      <c r="B3031" s="2" t="s">
        <v>373</v>
      </c>
      <c r="C3031" s="3">
        <v>7.1433121019108281</v>
      </c>
    </row>
    <row r="3032" spans="1:3">
      <c r="A3032" s="22">
        <v>2010</v>
      </c>
      <c r="B3032" s="2" t="s">
        <v>374</v>
      </c>
      <c r="C3032" s="3">
        <v>7.2832167832167833</v>
      </c>
    </row>
    <row r="3033" spans="1:3">
      <c r="A3033" s="22">
        <v>2010</v>
      </c>
      <c r="B3033" s="2" t="s">
        <v>375</v>
      </c>
      <c r="C3033" s="3">
        <v>5.9855072463768115</v>
      </c>
    </row>
    <row r="3034" spans="1:3">
      <c r="A3034" s="22">
        <v>2010</v>
      </c>
      <c r="B3034" s="2" t="s">
        <v>376</v>
      </c>
      <c r="C3034" s="3">
        <v>4.6319845857418116</v>
      </c>
    </row>
    <row r="3035" spans="1:3">
      <c r="A3035" s="22">
        <v>2010</v>
      </c>
      <c r="B3035" s="2" t="s">
        <v>377</v>
      </c>
      <c r="C3035" s="3">
        <v>6.9364161849710984</v>
      </c>
    </row>
    <row r="3036" spans="1:3">
      <c r="A3036" s="22">
        <v>2010</v>
      </c>
      <c r="B3036" s="2" t="s">
        <v>379</v>
      </c>
      <c r="C3036" s="3">
        <v>9.8953875416072279</v>
      </c>
    </row>
    <row r="3037" spans="1:3">
      <c r="A3037" s="22">
        <v>2010</v>
      </c>
      <c r="B3037" s="2" t="s">
        <v>381</v>
      </c>
      <c r="C3037" s="3">
        <v>6.9294117647058826</v>
      </c>
    </row>
    <row r="3038" spans="1:3">
      <c r="A3038" s="22">
        <v>2010</v>
      </c>
      <c r="B3038" s="2" t="s">
        <v>382</v>
      </c>
      <c r="C3038" s="3">
        <v>5.2745098039215685</v>
      </c>
    </row>
    <row r="3039" spans="1:3">
      <c r="A3039" s="22">
        <v>2010</v>
      </c>
      <c r="B3039" s="2" t="s">
        <v>383</v>
      </c>
      <c r="C3039" s="3">
        <v>4.0341731105013716</v>
      </c>
    </row>
    <row r="3040" spans="1:3">
      <c r="A3040" s="22">
        <v>2010</v>
      </c>
      <c r="B3040" s="2" t="s">
        <v>1032</v>
      </c>
      <c r="C3040" s="3">
        <v>5.0359712230215825</v>
      </c>
    </row>
    <row r="3041" spans="1:3">
      <c r="A3041" s="22">
        <v>2010</v>
      </c>
      <c r="B3041" s="2" t="s">
        <v>384</v>
      </c>
      <c r="C3041" s="3">
        <v>4.4659082173879625</v>
      </c>
    </row>
    <row r="3042" spans="1:3">
      <c r="A3042" s="22">
        <v>2010</v>
      </c>
      <c r="B3042" s="2" t="s">
        <v>385</v>
      </c>
      <c r="C3042" s="3">
        <v>4.3353457738748631</v>
      </c>
    </row>
    <row r="3043" spans="1:3">
      <c r="A3043" s="22">
        <v>2010</v>
      </c>
      <c r="B3043" s="2" t="s">
        <v>387</v>
      </c>
      <c r="C3043" s="3">
        <v>3.8692307692307693</v>
      </c>
    </row>
    <row r="3044" spans="1:3">
      <c r="A3044" s="22">
        <v>2010</v>
      </c>
      <c r="B3044" s="2" t="s">
        <v>388</v>
      </c>
      <c r="C3044" s="3">
        <v>5.6131687242798352</v>
      </c>
    </row>
    <row r="3045" spans="1:3">
      <c r="A3045" s="22">
        <v>2010</v>
      </c>
      <c r="B3045" s="2" t="s">
        <v>389</v>
      </c>
      <c r="C3045" s="3">
        <v>4.0916249105225484</v>
      </c>
    </row>
    <row r="3046" spans="1:3">
      <c r="A3046" s="22">
        <v>2010</v>
      </c>
      <c r="B3046" s="2" t="s">
        <v>390</v>
      </c>
      <c r="C3046" s="3">
        <v>5.3198156682027653</v>
      </c>
    </row>
    <row r="3047" spans="1:3">
      <c r="A3047" s="22">
        <v>2010</v>
      </c>
      <c r="B3047" s="2" t="s">
        <v>391</v>
      </c>
      <c r="C3047" s="3">
        <v>6.3141870503597124</v>
      </c>
    </row>
    <row r="3048" spans="1:3">
      <c r="A3048" s="22">
        <v>2010</v>
      </c>
      <c r="B3048" s="2" t="s">
        <v>392</v>
      </c>
      <c r="C3048" s="3">
        <v>4.1912027780700836</v>
      </c>
    </row>
    <row r="3049" spans="1:3">
      <c r="A3049" s="22">
        <v>2010</v>
      </c>
      <c r="B3049" s="2" t="s">
        <v>393</v>
      </c>
      <c r="C3049" s="3">
        <v>5.7396937573616018</v>
      </c>
    </row>
    <row r="3050" spans="1:3">
      <c r="A3050" s="22">
        <v>2010</v>
      </c>
      <c r="B3050" s="2" t="s">
        <v>394</v>
      </c>
      <c r="C3050" s="3">
        <v>5.2361809045226133</v>
      </c>
    </row>
    <row r="3051" spans="1:3">
      <c r="A3051" s="22">
        <v>2010</v>
      </c>
      <c r="B3051" s="2" t="s">
        <v>395</v>
      </c>
      <c r="C3051" s="3">
        <v>6.6380857976760836</v>
      </c>
    </row>
    <row r="3052" spans="1:3">
      <c r="A3052" s="22">
        <v>2010</v>
      </c>
      <c r="B3052" s="2" t="s">
        <v>396</v>
      </c>
      <c r="C3052" s="3">
        <v>3.9700199086544092</v>
      </c>
    </row>
    <row r="3053" spans="1:3">
      <c r="A3053" s="22">
        <v>2010</v>
      </c>
      <c r="B3053" s="2" t="s">
        <v>397</v>
      </c>
      <c r="C3053" s="3">
        <v>4.7071651090342677</v>
      </c>
    </row>
    <row r="3054" spans="1:3">
      <c r="A3054" s="22">
        <v>2010</v>
      </c>
      <c r="B3054" s="2" t="s">
        <v>398</v>
      </c>
      <c r="C3054" s="3">
        <v>6.9219129739987348</v>
      </c>
    </row>
    <row r="3055" spans="1:3">
      <c r="A3055" s="22">
        <v>2010</v>
      </c>
      <c r="B3055" s="2" t="s">
        <v>399</v>
      </c>
      <c r="C3055" s="3">
        <v>4.4970397111913361</v>
      </c>
    </row>
    <row r="3056" spans="1:3">
      <c r="A3056" s="22">
        <v>2010</v>
      </c>
      <c r="B3056" s="2" t="s">
        <v>400</v>
      </c>
      <c r="C3056" s="3">
        <v>4.5172868921304792</v>
      </c>
    </row>
    <row r="3057" spans="1:3">
      <c r="A3057" s="22">
        <v>2010</v>
      </c>
      <c r="B3057" s="2" t="s">
        <v>401</v>
      </c>
      <c r="C3057" s="3">
        <v>5.499715192448531</v>
      </c>
    </row>
    <row r="3058" spans="1:3">
      <c r="A3058" s="22">
        <v>2010</v>
      </c>
      <c r="B3058" s="2" t="s">
        <v>402</v>
      </c>
      <c r="C3058" s="3">
        <v>4.5408050530638659</v>
      </c>
    </row>
    <row r="3059" spans="1:3">
      <c r="A3059" s="22">
        <v>2010</v>
      </c>
      <c r="B3059" s="2" t="s">
        <v>403</v>
      </c>
      <c r="C3059" s="3">
        <v>5.5135195558481236</v>
      </c>
    </row>
    <row r="3060" spans="1:3">
      <c r="A3060" s="22">
        <v>2010</v>
      </c>
      <c r="B3060" s="2" t="s">
        <v>404</v>
      </c>
      <c r="C3060" s="3">
        <v>3.8850813743218806</v>
      </c>
    </row>
    <row r="3061" spans="1:3">
      <c r="A3061" s="22">
        <v>2010</v>
      </c>
      <c r="B3061" s="2" t="s">
        <v>405</v>
      </c>
      <c r="C3061" s="3">
        <v>6.1921568627450982</v>
      </c>
    </row>
    <row r="3062" spans="1:3">
      <c r="A3062" s="22">
        <v>2010</v>
      </c>
      <c r="B3062" s="2" t="s">
        <v>406</v>
      </c>
      <c r="C3062" s="3">
        <v>4.7180252583237658</v>
      </c>
    </row>
    <row r="3063" spans="1:3">
      <c r="A3063" s="22">
        <v>2010</v>
      </c>
      <c r="B3063" s="2" t="s">
        <v>407</v>
      </c>
      <c r="C3063" s="3">
        <v>5.1557850900024658</v>
      </c>
    </row>
    <row r="3064" spans="1:3">
      <c r="A3064" s="22">
        <v>2010</v>
      </c>
      <c r="B3064" s="2" t="s">
        <v>408</v>
      </c>
      <c r="C3064" s="3">
        <v>4.4749381188118811</v>
      </c>
    </row>
    <row r="3065" spans="1:3">
      <c r="A3065" s="22">
        <v>2010</v>
      </c>
      <c r="B3065" s="2" t="s">
        <v>409</v>
      </c>
      <c r="C3065" s="3">
        <v>5.0131584718628011</v>
      </c>
    </row>
    <row r="3066" spans="1:3">
      <c r="A3066" s="22">
        <v>2010</v>
      </c>
      <c r="B3066" s="2" t="s">
        <v>410</v>
      </c>
      <c r="C3066" s="3">
        <v>3.8945122471622429</v>
      </c>
    </row>
    <row r="3067" spans="1:3">
      <c r="A3067" s="22">
        <v>2010</v>
      </c>
      <c r="B3067" s="2" t="s">
        <v>411</v>
      </c>
      <c r="C3067" s="3">
        <v>5.3568583718336784</v>
      </c>
    </row>
    <row r="3068" spans="1:3">
      <c r="A3068" s="22">
        <v>2010</v>
      </c>
      <c r="B3068" s="2" t="s">
        <v>412</v>
      </c>
      <c r="C3068" s="3">
        <v>4.38989898989899</v>
      </c>
    </row>
    <row r="3069" spans="1:3">
      <c r="A3069" s="22">
        <v>2010</v>
      </c>
      <c r="B3069" s="2" t="s">
        <v>1033</v>
      </c>
      <c r="C3069" s="3">
        <v>4.6571537290715375</v>
      </c>
    </row>
    <row r="3070" spans="1:3">
      <c r="A3070" s="22">
        <v>2010</v>
      </c>
      <c r="B3070" s="2" t="s">
        <v>413</v>
      </c>
      <c r="C3070" s="3">
        <v>4.1023803429741488</v>
      </c>
    </row>
    <row r="3071" spans="1:3">
      <c r="A3071" s="22">
        <v>2010</v>
      </c>
      <c r="B3071" s="2" t="s">
        <v>414</v>
      </c>
      <c r="C3071" s="3">
        <v>5.2213590221669772</v>
      </c>
    </row>
    <row r="3072" spans="1:3">
      <c r="A3072" s="22">
        <v>2010</v>
      </c>
      <c r="B3072" s="2" t="s">
        <v>415</v>
      </c>
      <c r="C3072" s="3">
        <v>5.2965162311955662</v>
      </c>
    </row>
    <row r="3073" spans="1:3">
      <c r="A3073" s="22">
        <v>2010</v>
      </c>
      <c r="B3073" s="2" t="s">
        <v>416</v>
      </c>
      <c r="C3073" s="3">
        <v>5.4105726872246693</v>
      </c>
    </row>
    <row r="3074" spans="1:3">
      <c r="A3074" s="22">
        <v>2010</v>
      </c>
      <c r="B3074" s="2" t="s">
        <v>417</v>
      </c>
      <c r="C3074" s="3">
        <v>2.8417721518987342</v>
      </c>
    </row>
    <row r="3075" spans="1:3">
      <c r="A3075" s="22">
        <v>2010</v>
      </c>
      <c r="B3075" s="2" t="s">
        <v>418</v>
      </c>
      <c r="C3075" s="3">
        <v>4.402857142857143</v>
      </c>
    </row>
    <row r="3076" spans="1:3">
      <c r="A3076" s="22">
        <v>2010</v>
      </c>
      <c r="B3076" s="2" t="s">
        <v>419</v>
      </c>
      <c r="C3076" s="3">
        <v>4.8046492659053834</v>
      </c>
    </row>
    <row r="3077" spans="1:3">
      <c r="A3077" s="22">
        <v>2010</v>
      </c>
      <c r="B3077" s="2" t="s">
        <v>420</v>
      </c>
      <c r="C3077" s="3">
        <v>4.3756003842459172</v>
      </c>
    </row>
    <row r="3078" spans="1:3">
      <c r="A3078" s="22">
        <v>2010</v>
      </c>
      <c r="B3078" s="2" t="s">
        <v>421</v>
      </c>
      <c r="C3078" s="3">
        <v>5.0307633147471638</v>
      </c>
    </row>
    <row r="3079" spans="1:3">
      <c r="A3079" s="22">
        <v>2010</v>
      </c>
      <c r="B3079" s="2" t="s">
        <v>422</v>
      </c>
      <c r="C3079" s="3">
        <v>4.3287037037037033</v>
      </c>
    </row>
    <row r="3080" spans="1:3">
      <c r="A3080" s="22">
        <v>2010</v>
      </c>
      <c r="B3080" s="2" t="s">
        <v>423</v>
      </c>
      <c r="C3080" s="3">
        <v>4.469455471944066</v>
      </c>
    </row>
    <row r="3081" spans="1:3">
      <c r="A3081" s="22">
        <v>2010</v>
      </c>
      <c r="B3081" s="2" t="s">
        <v>424</v>
      </c>
      <c r="C3081" s="3">
        <v>2.7243150684931505</v>
      </c>
    </row>
    <row r="3082" spans="1:3">
      <c r="A3082" s="22">
        <v>2010</v>
      </c>
      <c r="B3082" s="2" t="s">
        <v>425</v>
      </c>
      <c r="C3082" s="3">
        <v>1.9221311475409837</v>
      </c>
    </row>
    <row r="3083" spans="1:3">
      <c r="A3083" s="22">
        <v>2010</v>
      </c>
      <c r="B3083" s="2" t="s">
        <v>426</v>
      </c>
      <c r="C3083" s="3">
        <v>2.2224719101123593</v>
      </c>
    </row>
    <row r="3084" spans="1:3">
      <c r="A3084" s="22">
        <v>2010</v>
      </c>
      <c r="B3084" s="2" t="s">
        <v>427</v>
      </c>
      <c r="C3084" s="3">
        <v>2.1918367346938776</v>
      </c>
    </row>
    <row r="3085" spans="1:3">
      <c r="A3085" s="22">
        <v>2010</v>
      </c>
      <c r="B3085" s="2" t="s">
        <v>428</v>
      </c>
      <c r="C3085" s="3">
        <v>1.7142857142857142</v>
      </c>
    </row>
    <row r="3086" spans="1:3">
      <c r="A3086" s="22">
        <v>2010</v>
      </c>
      <c r="B3086" s="2" t="s">
        <v>429</v>
      </c>
      <c r="C3086" s="3">
        <v>2.9728155339805826</v>
      </c>
    </row>
    <row r="3087" spans="1:3">
      <c r="A3087" s="22">
        <v>2010</v>
      </c>
      <c r="B3087" s="2" t="s">
        <v>430</v>
      </c>
      <c r="C3087" s="3">
        <v>4.3113695090439279</v>
      </c>
    </row>
    <row r="3088" spans="1:3">
      <c r="A3088" s="22">
        <v>2010</v>
      </c>
      <c r="B3088" s="2" t="s">
        <v>431</v>
      </c>
      <c r="C3088" s="3">
        <v>2.3096205962059622</v>
      </c>
    </row>
    <row r="3089" spans="1:3">
      <c r="A3089" s="22">
        <v>2010</v>
      </c>
      <c r="B3089" s="2" t="s">
        <v>1034</v>
      </c>
      <c r="C3089" s="3">
        <v>3.5517241379310347</v>
      </c>
    </row>
    <row r="3090" spans="1:3">
      <c r="A3090" s="22">
        <v>2010</v>
      </c>
      <c r="B3090" s="2" t="s">
        <v>432</v>
      </c>
      <c r="C3090" s="3">
        <v>2.7275630788885339</v>
      </c>
    </row>
    <row r="3091" spans="1:3">
      <c r="A3091" s="22">
        <v>2010</v>
      </c>
      <c r="B3091" s="2" t="s">
        <v>433</v>
      </c>
      <c r="C3091" s="3">
        <v>3.309041835357625</v>
      </c>
    </row>
    <row r="3092" spans="1:3">
      <c r="A3092" s="22">
        <v>2010</v>
      </c>
      <c r="B3092" s="2" t="s">
        <v>434</v>
      </c>
      <c r="C3092" s="3">
        <v>3.9096545615589018</v>
      </c>
    </row>
    <row r="3093" spans="1:3">
      <c r="A3093" s="22">
        <v>2010</v>
      </c>
      <c r="B3093" s="2" t="s">
        <v>435</v>
      </c>
      <c r="C3093" s="3">
        <v>4.1260426320667287</v>
      </c>
    </row>
    <row r="3094" spans="1:3">
      <c r="A3094" s="22">
        <v>2010</v>
      </c>
      <c r="B3094" s="2" t="s">
        <v>436</v>
      </c>
      <c r="C3094" s="3">
        <v>2.8698060941828256</v>
      </c>
    </row>
    <row r="3095" spans="1:3">
      <c r="A3095" s="22">
        <v>2010</v>
      </c>
      <c r="B3095" s="2" t="s">
        <v>437</v>
      </c>
      <c r="C3095" s="3">
        <v>5.1364790204569211</v>
      </c>
    </row>
    <row r="3096" spans="1:3">
      <c r="A3096" s="22">
        <v>2010</v>
      </c>
      <c r="B3096" s="2" t="s">
        <v>438</v>
      </c>
      <c r="C3096" s="3">
        <v>3.8624017957351291</v>
      </c>
    </row>
    <row r="3097" spans="1:3">
      <c r="A3097" s="22">
        <v>2010</v>
      </c>
      <c r="B3097" s="2" t="s">
        <v>439</v>
      </c>
      <c r="C3097" s="3">
        <v>5.0102264426588752</v>
      </c>
    </row>
    <row r="3098" spans="1:3">
      <c r="A3098" s="22">
        <v>2010</v>
      </c>
      <c r="B3098" s="2" t="s">
        <v>440</v>
      </c>
      <c r="C3098" s="3">
        <v>6.5824635218599132</v>
      </c>
    </row>
    <row r="3099" spans="1:3">
      <c r="A3099" s="22">
        <v>2010</v>
      </c>
      <c r="B3099" s="2" t="s">
        <v>441</v>
      </c>
      <c r="C3099" s="3">
        <v>7.1695161396791871</v>
      </c>
    </row>
    <row r="3100" spans="1:3">
      <c r="A3100" s="22">
        <v>2010</v>
      </c>
      <c r="B3100" s="2" t="s">
        <v>442</v>
      </c>
      <c r="C3100" s="3">
        <v>4.6629955947136565</v>
      </c>
    </row>
    <row r="3101" spans="1:3">
      <c r="A3101" s="22">
        <v>2010</v>
      </c>
      <c r="B3101" s="2" t="s">
        <v>443</v>
      </c>
      <c r="C3101" s="3">
        <v>5.1227382388419782</v>
      </c>
    </row>
    <row r="3102" spans="1:3">
      <c r="A3102" s="22">
        <v>2010</v>
      </c>
      <c r="B3102" s="2" t="s">
        <v>444</v>
      </c>
      <c r="C3102" s="3">
        <v>4.295706749135892</v>
      </c>
    </row>
    <row r="3103" spans="1:3">
      <c r="A3103" s="22">
        <v>2010</v>
      </c>
      <c r="B3103" s="2" t="s">
        <v>445</v>
      </c>
      <c r="C3103" s="3">
        <v>4.2912814058188511</v>
      </c>
    </row>
    <row r="3104" spans="1:3">
      <c r="A3104" s="22">
        <v>2010</v>
      </c>
      <c r="B3104" s="2" t="s">
        <v>446</v>
      </c>
      <c r="C3104" s="3">
        <v>5.2720248294591183</v>
      </c>
    </row>
    <row r="3105" spans="1:3">
      <c r="A3105" s="22">
        <v>2010</v>
      </c>
      <c r="B3105" s="2" t="s">
        <v>447</v>
      </c>
      <c r="C3105" s="3">
        <v>5.0395525369556529</v>
      </c>
    </row>
    <row r="3106" spans="1:3">
      <c r="A3106" s="22">
        <v>2010</v>
      </c>
      <c r="B3106" s="2" t="s">
        <v>448</v>
      </c>
      <c r="C3106" s="3">
        <v>4.0098604651162795</v>
      </c>
    </row>
    <row r="3107" spans="1:3">
      <c r="A3107" s="22">
        <v>2010</v>
      </c>
      <c r="B3107" s="2" t="s">
        <v>449</v>
      </c>
      <c r="C3107" s="3">
        <v>4.4798477384684281</v>
      </c>
    </row>
    <row r="3108" spans="1:3">
      <c r="A3108" s="22">
        <v>2010</v>
      </c>
      <c r="B3108" s="2" t="s">
        <v>450</v>
      </c>
      <c r="C3108" s="3">
        <v>5.0603808166174522</v>
      </c>
    </row>
    <row r="3109" spans="1:3">
      <c r="A3109" s="22">
        <v>2010</v>
      </c>
      <c r="B3109" s="2" t="s">
        <v>452</v>
      </c>
      <c r="C3109" s="3">
        <v>7.4011551239458218</v>
      </c>
    </row>
    <row r="3110" spans="1:3">
      <c r="A3110" s="22">
        <v>2010</v>
      </c>
      <c r="B3110" s="2" t="s">
        <v>453</v>
      </c>
      <c r="C3110" s="3">
        <v>3.772782448410736</v>
      </c>
    </row>
    <row r="3111" spans="1:3">
      <c r="A3111" s="22">
        <v>2010</v>
      </c>
      <c r="B3111" s="2" t="s">
        <v>455</v>
      </c>
      <c r="C3111" s="3">
        <v>8.171016245076796</v>
      </c>
    </row>
    <row r="3112" spans="1:3">
      <c r="A3112" s="22">
        <v>2010</v>
      </c>
      <c r="B3112" s="2" t="s">
        <v>1035</v>
      </c>
      <c r="C3112" s="3">
        <v>6.2123076923076921</v>
      </c>
    </row>
    <row r="3113" spans="1:3">
      <c r="A3113" s="22">
        <v>2010</v>
      </c>
      <c r="B3113" s="2" t="s">
        <v>457</v>
      </c>
      <c r="C3113" s="3">
        <v>3.9947129909365557</v>
      </c>
    </row>
    <row r="3114" spans="1:3">
      <c r="A3114" s="22">
        <v>2010</v>
      </c>
      <c r="B3114" s="2" t="s">
        <v>458</v>
      </c>
      <c r="C3114" s="3">
        <v>4.5813274129469503</v>
      </c>
    </row>
    <row r="3115" spans="1:3">
      <c r="A3115" s="22">
        <v>2010</v>
      </c>
      <c r="B3115" s="2" t="s">
        <v>459</v>
      </c>
      <c r="C3115" s="3">
        <v>5.3222958057395147</v>
      </c>
    </row>
    <row r="3116" spans="1:3">
      <c r="A3116" s="22">
        <v>2010</v>
      </c>
      <c r="B3116" s="2" t="s">
        <v>460</v>
      </c>
      <c r="C3116" s="3">
        <v>4.0723458129860735</v>
      </c>
    </row>
    <row r="3117" spans="1:3">
      <c r="A3117" s="22">
        <v>2010</v>
      </c>
      <c r="B3117" s="2" t="s">
        <v>461</v>
      </c>
      <c r="C3117" s="3">
        <v>4.5406227126850967</v>
      </c>
    </row>
    <row r="3118" spans="1:3">
      <c r="A3118" s="22">
        <v>2010</v>
      </c>
      <c r="B3118" s="2" t="s">
        <v>462</v>
      </c>
      <c r="C3118" s="3">
        <v>4.2866344605475044</v>
      </c>
    </row>
    <row r="3119" spans="1:3">
      <c r="A3119" s="22">
        <v>2010</v>
      </c>
      <c r="B3119" s="2" t="s">
        <v>463</v>
      </c>
      <c r="C3119" s="3">
        <v>4.7926161125638149</v>
      </c>
    </row>
    <row r="3120" spans="1:3">
      <c r="A3120" s="22">
        <v>2010</v>
      </c>
      <c r="B3120" s="2" t="s">
        <v>464</v>
      </c>
      <c r="C3120" s="3">
        <v>4.6067745725101164</v>
      </c>
    </row>
    <row r="3121" spans="1:3">
      <c r="A3121" s="22">
        <v>2010</v>
      </c>
      <c r="B3121" s="2" t="s">
        <v>465</v>
      </c>
      <c r="C3121" s="3">
        <v>4.0549273021001619</v>
      </c>
    </row>
    <row r="3122" spans="1:3">
      <c r="A3122" s="22">
        <v>2010</v>
      </c>
      <c r="B3122" s="2" t="s">
        <v>466</v>
      </c>
      <c r="C3122" s="3">
        <v>5.1392076451333759</v>
      </c>
    </row>
    <row r="3123" spans="1:3">
      <c r="A3123" s="22">
        <v>2010</v>
      </c>
      <c r="B3123" s="2" t="s">
        <v>467</v>
      </c>
      <c r="C3123" s="3">
        <v>5.2850328111000797</v>
      </c>
    </row>
    <row r="3124" spans="1:3">
      <c r="A3124" s="22">
        <v>2010</v>
      </c>
      <c r="B3124" s="2" t="s">
        <v>468</v>
      </c>
      <c r="C3124" s="3">
        <v>3.8125</v>
      </c>
    </row>
    <row r="3125" spans="1:3">
      <c r="A3125" s="22">
        <v>2010</v>
      </c>
      <c r="B3125" s="2" t="s">
        <v>469</v>
      </c>
      <c r="C3125" s="3">
        <v>3.3996299722479186</v>
      </c>
    </row>
    <row r="3126" spans="1:3">
      <c r="A3126" s="22">
        <v>2010</v>
      </c>
      <c r="B3126" s="2" t="s">
        <v>470</v>
      </c>
      <c r="C3126" s="3">
        <v>4.5273749630068068</v>
      </c>
    </row>
    <row r="3127" spans="1:3">
      <c r="A3127" s="22">
        <v>2010</v>
      </c>
      <c r="B3127" s="2" t="s">
        <v>471</v>
      </c>
      <c r="C3127" s="3">
        <v>6.8217828148862631</v>
      </c>
    </row>
    <row r="3128" spans="1:3">
      <c r="A3128" s="22">
        <v>2010</v>
      </c>
      <c r="B3128" s="2" t="s">
        <v>472</v>
      </c>
      <c r="C3128" s="3">
        <v>4.0076655052264805</v>
      </c>
    </row>
    <row r="3129" spans="1:3">
      <c r="A3129" s="22">
        <v>2010</v>
      </c>
      <c r="B3129" s="2" t="s">
        <v>473</v>
      </c>
      <c r="C3129" s="3">
        <v>4.7112068965517242</v>
      </c>
    </row>
    <row r="3130" spans="1:3">
      <c r="A3130" s="22">
        <v>2010</v>
      </c>
      <c r="B3130" s="2" t="s">
        <v>1036</v>
      </c>
      <c r="C3130" s="3">
        <v>6.9047619047619051</v>
      </c>
    </row>
    <row r="3131" spans="1:3">
      <c r="A3131" s="22">
        <v>2010</v>
      </c>
      <c r="B3131" s="2" t="s">
        <v>475</v>
      </c>
      <c r="C3131" s="3">
        <v>7.8491638242630959</v>
      </c>
    </row>
    <row r="3132" spans="1:3">
      <c r="A3132" s="22">
        <v>2010</v>
      </c>
      <c r="B3132" s="2" t="s">
        <v>476</v>
      </c>
      <c r="C3132" s="3">
        <v>5.7409836065573767</v>
      </c>
    </row>
    <row r="3133" spans="1:3">
      <c r="A3133" s="22">
        <v>2010</v>
      </c>
      <c r="B3133" s="2" t="s">
        <v>477</v>
      </c>
      <c r="C3133" s="3">
        <v>5.9364501679731241</v>
      </c>
    </row>
    <row r="3134" spans="1:3">
      <c r="A3134" s="22">
        <v>2010</v>
      </c>
      <c r="B3134" s="2" t="s">
        <v>478</v>
      </c>
      <c r="C3134" s="3">
        <v>4.7262079062957536</v>
      </c>
    </row>
    <row r="3135" spans="1:3">
      <c r="A3135" s="22">
        <v>2010</v>
      </c>
      <c r="B3135" s="2" t="s">
        <v>479</v>
      </c>
      <c r="C3135" s="3">
        <v>5.1887218045112782</v>
      </c>
    </row>
    <row r="3136" spans="1:3">
      <c r="A3136" s="22">
        <v>2010</v>
      </c>
      <c r="B3136" s="2" t="s">
        <v>480</v>
      </c>
      <c r="C3136" s="3">
        <v>5.0007199424046078</v>
      </c>
    </row>
    <row r="3137" spans="1:3">
      <c r="A3137" s="22">
        <v>2010</v>
      </c>
      <c r="B3137" s="2" t="s">
        <v>481</v>
      </c>
      <c r="C3137" s="3">
        <v>5</v>
      </c>
    </row>
    <row r="3138" spans="1:3">
      <c r="A3138" s="22">
        <v>2010</v>
      </c>
      <c r="B3138" s="2" t="s">
        <v>482</v>
      </c>
      <c r="C3138" s="3">
        <v>4.9632352941176467</v>
      </c>
    </row>
    <row r="3139" spans="1:3">
      <c r="A3139" s="22">
        <v>2010</v>
      </c>
      <c r="B3139" s="2" t="s">
        <v>483</v>
      </c>
      <c r="C3139" s="3">
        <v>6.5326373378171505</v>
      </c>
    </row>
    <row r="3140" spans="1:3">
      <c r="A3140" s="22">
        <v>2010</v>
      </c>
      <c r="B3140" s="2" t="s">
        <v>484</v>
      </c>
      <c r="C3140" s="3">
        <v>5.0422018348623849</v>
      </c>
    </row>
    <row r="3141" spans="1:3">
      <c r="A3141" s="22">
        <v>2010</v>
      </c>
      <c r="B3141" s="2" t="s">
        <v>485</v>
      </c>
      <c r="C3141" s="3">
        <v>4.935984481086324</v>
      </c>
    </row>
    <row r="3142" spans="1:3">
      <c r="A3142" s="22">
        <v>2010</v>
      </c>
      <c r="B3142" s="2" t="s">
        <v>486</v>
      </c>
      <c r="C3142" s="3">
        <v>5.1095163806552266</v>
      </c>
    </row>
    <row r="3143" spans="1:3">
      <c r="A3143" s="22">
        <v>2010</v>
      </c>
      <c r="B3143" s="2" t="s">
        <v>487</v>
      </c>
      <c r="C3143" s="3">
        <v>5</v>
      </c>
    </row>
    <row r="3144" spans="1:3">
      <c r="A3144" s="22">
        <v>2010</v>
      </c>
      <c r="B3144" s="2" t="s">
        <v>488</v>
      </c>
      <c r="C3144" s="3">
        <v>5</v>
      </c>
    </row>
    <row r="3145" spans="1:3">
      <c r="A3145" s="22">
        <v>2010</v>
      </c>
      <c r="B3145" s="2" t="s">
        <v>489</v>
      </c>
      <c r="C3145" s="3">
        <v>3.8423855165069223</v>
      </c>
    </row>
    <row r="3146" spans="1:3">
      <c r="A3146" s="22">
        <v>2010</v>
      </c>
      <c r="B3146" s="2" t="s">
        <v>490</v>
      </c>
      <c r="C3146" s="3">
        <v>4.4668243642814902</v>
      </c>
    </row>
    <row r="3147" spans="1:3">
      <c r="A3147" s="22">
        <v>2010</v>
      </c>
      <c r="B3147" s="2" t="s">
        <v>491</v>
      </c>
      <c r="C3147" s="3">
        <v>6.1396308917469744</v>
      </c>
    </row>
    <row r="3148" spans="1:3">
      <c r="A3148" s="22">
        <v>2010</v>
      </c>
      <c r="B3148" s="2" t="s">
        <v>492</v>
      </c>
      <c r="C3148" s="3">
        <v>4.5290102389078495</v>
      </c>
    </row>
    <row r="3149" spans="1:3">
      <c r="A3149" s="22">
        <v>2010</v>
      </c>
      <c r="B3149" s="2" t="s">
        <v>1103</v>
      </c>
      <c r="C3149" s="3">
        <v>2.6956521739130435</v>
      </c>
    </row>
    <row r="3150" spans="1:3">
      <c r="A3150" s="22">
        <v>2010</v>
      </c>
      <c r="B3150" s="2" t="s">
        <v>493</v>
      </c>
      <c r="C3150" s="3">
        <v>4.4423791821561336</v>
      </c>
    </row>
    <row r="3151" spans="1:3">
      <c r="A3151" s="22">
        <v>2010</v>
      </c>
      <c r="B3151" s="2" t="s">
        <v>494</v>
      </c>
      <c r="C3151" s="3">
        <v>4.278039863191414</v>
      </c>
    </row>
    <row r="3152" spans="1:3">
      <c r="A3152" s="22">
        <v>2010</v>
      </c>
      <c r="B3152" s="2" t="s">
        <v>495</v>
      </c>
      <c r="C3152" s="3">
        <v>2.8014736842105261</v>
      </c>
    </row>
    <row r="3153" spans="1:3">
      <c r="A3153" s="22">
        <v>2010</v>
      </c>
      <c r="B3153" s="2" t="s">
        <v>496</v>
      </c>
      <c r="C3153" s="3">
        <v>2.4311258278145695</v>
      </c>
    </row>
    <row r="3154" spans="1:3">
      <c r="A3154" s="22">
        <v>2010</v>
      </c>
      <c r="B3154" s="2" t="s">
        <v>497</v>
      </c>
      <c r="C3154" s="3">
        <v>3.0134064594759291</v>
      </c>
    </row>
    <row r="3155" spans="1:3">
      <c r="A3155" s="22">
        <v>2010</v>
      </c>
      <c r="B3155" s="2" t="s">
        <v>498</v>
      </c>
      <c r="C3155" s="3">
        <v>1.9691906005221933</v>
      </c>
    </row>
    <row r="3156" spans="1:3">
      <c r="A3156" s="22">
        <v>2010</v>
      </c>
      <c r="B3156" s="2" t="s">
        <v>499</v>
      </c>
      <c r="C3156" s="3">
        <v>2.0675374323032814</v>
      </c>
    </row>
    <row r="3157" spans="1:3">
      <c r="A3157" s="22">
        <v>2010</v>
      </c>
      <c r="B3157" s="2" t="s">
        <v>500</v>
      </c>
      <c r="C3157" s="3">
        <v>2.6633939464358334</v>
      </c>
    </row>
    <row r="3158" spans="1:3">
      <c r="A3158" s="22">
        <v>2010</v>
      </c>
      <c r="B3158" s="2" t="s">
        <v>501</v>
      </c>
      <c r="C3158" s="3">
        <v>3.5616674083963802</v>
      </c>
    </row>
    <row r="3159" spans="1:3">
      <c r="A3159" s="22">
        <v>2010</v>
      </c>
      <c r="B3159" s="2" t="s">
        <v>502</v>
      </c>
      <c r="C3159" s="3">
        <v>2.0019193857965449</v>
      </c>
    </row>
    <row r="3160" spans="1:3">
      <c r="A3160" s="22">
        <v>2010</v>
      </c>
      <c r="B3160" s="2" t="s">
        <v>503</v>
      </c>
      <c r="C3160" s="3">
        <v>2.0050441361916773</v>
      </c>
    </row>
    <row r="3161" spans="1:3">
      <c r="A3161" s="22">
        <v>2010</v>
      </c>
      <c r="B3161" s="2" t="s">
        <v>504</v>
      </c>
      <c r="C3161" s="3">
        <v>3.2780731936190177</v>
      </c>
    </row>
    <row r="3162" spans="1:3">
      <c r="A3162" s="22">
        <v>2010</v>
      </c>
      <c r="B3162" s="2" t="s">
        <v>505</v>
      </c>
      <c r="C3162" s="3">
        <v>4.1033369214208824</v>
      </c>
    </row>
    <row r="3163" spans="1:3">
      <c r="A3163" s="22">
        <v>2010</v>
      </c>
      <c r="B3163" s="2" t="s">
        <v>506</v>
      </c>
      <c r="C3163" s="3">
        <v>3.0379017586416008</v>
      </c>
    </row>
    <row r="3164" spans="1:3">
      <c r="A3164" s="22">
        <v>2010</v>
      </c>
      <c r="B3164" s="2" t="s">
        <v>507</v>
      </c>
      <c r="C3164" s="3">
        <v>3.1555555555555554</v>
      </c>
    </row>
    <row r="3165" spans="1:3">
      <c r="A3165" s="22">
        <v>2010</v>
      </c>
      <c r="B3165" s="2" t="s">
        <v>508</v>
      </c>
      <c r="C3165" s="3">
        <v>2.6388333999200957</v>
      </c>
    </row>
    <row r="3166" spans="1:3">
      <c r="A3166" s="22">
        <v>2010</v>
      </c>
      <c r="B3166" s="2" t="s">
        <v>509</v>
      </c>
      <c r="C3166" s="3">
        <v>4.2386234614418488</v>
      </c>
    </row>
    <row r="3167" spans="1:3">
      <c r="A3167" s="22">
        <v>2010</v>
      </c>
      <c r="B3167" s="2" t="s">
        <v>510</v>
      </c>
      <c r="C3167" s="3">
        <v>3.5134874759152215</v>
      </c>
    </row>
    <row r="3168" spans="1:3">
      <c r="A3168" s="22">
        <v>2010</v>
      </c>
      <c r="B3168" s="2" t="s">
        <v>511</v>
      </c>
      <c r="C3168" s="3">
        <v>2.3631189527603871</v>
      </c>
    </row>
    <row r="3169" spans="1:3">
      <c r="A3169" s="22">
        <v>2010</v>
      </c>
      <c r="B3169" s="2" t="s">
        <v>512</v>
      </c>
      <c r="C3169" s="3">
        <v>2</v>
      </c>
    </row>
    <row r="3170" spans="1:3">
      <c r="A3170" s="22">
        <v>2010</v>
      </c>
      <c r="B3170" s="2" t="s">
        <v>513</v>
      </c>
      <c r="C3170" s="3">
        <v>1.9383561643835616</v>
      </c>
    </row>
    <row r="3171" spans="1:3">
      <c r="A3171" s="22">
        <v>2010</v>
      </c>
      <c r="B3171" s="2" t="s">
        <v>514</v>
      </c>
      <c r="C3171" s="3">
        <v>2.2882065596650385</v>
      </c>
    </row>
    <row r="3172" spans="1:3">
      <c r="A3172" s="22">
        <v>2010</v>
      </c>
      <c r="B3172" s="2" t="s">
        <v>515</v>
      </c>
      <c r="C3172" s="3">
        <v>2.3130718954248368</v>
      </c>
    </row>
    <row r="3173" spans="1:3">
      <c r="A3173" s="22">
        <v>2010</v>
      </c>
      <c r="B3173" s="2" t="s">
        <v>516</v>
      </c>
      <c r="C3173" s="3">
        <v>2.0067689530685922</v>
      </c>
    </row>
    <row r="3174" spans="1:3">
      <c r="A3174" s="22">
        <v>2010</v>
      </c>
      <c r="B3174" s="2" t="s">
        <v>517</v>
      </c>
      <c r="C3174" s="3">
        <v>1.2429268292682927</v>
      </c>
    </row>
    <row r="3175" spans="1:3">
      <c r="A3175" s="22">
        <v>2010</v>
      </c>
      <c r="B3175" s="2" t="s">
        <v>518</v>
      </c>
      <c r="C3175" s="3">
        <v>2.8525835866261398</v>
      </c>
    </row>
    <row r="3176" spans="1:3">
      <c r="A3176" s="22">
        <v>2010</v>
      </c>
      <c r="B3176" s="2" t="s">
        <v>519</v>
      </c>
      <c r="C3176" s="3">
        <v>1.9796636683613609</v>
      </c>
    </row>
    <row r="3177" spans="1:3">
      <c r="A3177" s="22">
        <v>2010</v>
      </c>
      <c r="B3177" s="2" t="s">
        <v>520</v>
      </c>
      <c r="C3177" s="3">
        <v>2.0202265372168284</v>
      </c>
    </row>
    <row r="3178" spans="1:3">
      <c r="A3178" s="22">
        <v>2010</v>
      </c>
      <c r="B3178" s="2" t="s">
        <v>521</v>
      </c>
      <c r="C3178" s="3">
        <v>1.9924098671726755</v>
      </c>
    </row>
    <row r="3179" spans="1:3">
      <c r="A3179" s="22">
        <v>2010</v>
      </c>
      <c r="B3179" s="2" t="s">
        <v>522</v>
      </c>
      <c r="C3179" s="3">
        <v>1.9734647460197119</v>
      </c>
    </row>
    <row r="3180" spans="1:3">
      <c r="A3180" s="22">
        <v>2010</v>
      </c>
      <c r="B3180" s="2" t="s">
        <v>523</v>
      </c>
      <c r="C3180" s="3">
        <v>1.3929155313351498</v>
      </c>
    </row>
    <row r="3181" spans="1:3">
      <c r="A3181" s="22">
        <v>2010</v>
      </c>
      <c r="B3181" s="2" t="s">
        <v>524</v>
      </c>
      <c r="C3181" s="3">
        <v>2.0062219149671621</v>
      </c>
    </row>
    <row r="3182" spans="1:3">
      <c r="A3182" s="22">
        <v>2010</v>
      </c>
      <c r="B3182" s="2" t="s">
        <v>525</v>
      </c>
      <c r="C3182" s="3">
        <v>1.9850615114235501</v>
      </c>
    </row>
    <row r="3183" spans="1:3">
      <c r="A3183" s="22">
        <v>2010</v>
      </c>
      <c r="B3183" s="2" t="s">
        <v>526</v>
      </c>
      <c r="C3183" s="3">
        <v>3.0037878787878789</v>
      </c>
    </row>
    <row r="3184" spans="1:3">
      <c r="A3184" s="22">
        <v>2010</v>
      </c>
      <c r="B3184" s="2" t="s">
        <v>527</v>
      </c>
      <c r="C3184" s="3">
        <v>1.4151943462897527</v>
      </c>
    </row>
    <row r="3185" spans="1:3">
      <c r="A3185" s="22">
        <v>2010</v>
      </c>
      <c r="B3185" s="2" t="s">
        <v>528</v>
      </c>
      <c r="C3185" s="3">
        <v>4.591923185540808</v>
      </c>
    </row>
    <row r="3186" spans="1:3">
      <c r="A3186" s="22">
        <v>2010</v>
      </c>
      <c r="B3186" s="2" t="s">
        <v>529</v>
      </c>
      <c r="C3186" s="3">
        <v>3.776995305164319</v>
      </c>
    </row>
    <row r="3187" spans="1:3">
      <c r="A3187" s="22">
        <v>2010</v>
      </c>
      <c r="B3187" s="2" t="s">
        <v>530</v>
      </c>
      <c r="C3187" s="3">
        <v>1.7647058823529411</v>
      </c>
    </row>
    <row r="3188" spans="1:3">
      <c r="A3188" s="22">
        <v>2010</v>
      </c>
      <c r="B3188" s="2" t="s">
        <v>531</v>
      </c>
      <c r="C3188" s="3">
        <v>1.8530150753768844</v>
      </c>
    </row>
    <row r="3189" spans="1:3">
      <c r="A3189" s="22">
        <v>2010</v>
      </c>
      <c r="B3189" s="2" t="s">
        <v>532</v>
      </c>
      <c r="C3189" s="3">
        <v>1.8294297352342159</v>
      </c>
    </row>
    <row r="3190" spans="1:3">
      <c r="A3190" s="22">
        <v>2010</v>
      </c>
      <c r="B3190" s="2" t="s">
        <v>533</v>
      </c>
      <c r="C3190" s="3">
        <v>1.673192169396724</v>
      </c>
    </row>
    <row r="3191" spans="1:3">
      <c r="A3191" s="22">
        <v>2010</v>
      </c>
      <c r="B3191" s="2" t="s">
        <v>534</v>
      </c>
      <c r="C3191" s="3">
        <v>2.0315884476534296</v>
      </c>
    </row>
    <row r="3192" spans="1:3">
      <c r="A3192" s="22">
        <v>2010</v>
      </c>
      <c r="B3192" s="2" t="s">
        <v>535</v>
      </c>
      <c r="C3192" s="3">
        <v>3.2304347826086954</v>
      </c>
    </row>
    <row r="3193" spans="1:3">
      <c r="A3193" s="22">
        <v>2010</v>
      </c>
      <c r="B3193" s="2" t="s">
        <v>536</v>
      </c>
      <c r="C3193" s="3">
        <v>1.3864197530864197</v>
      </c>
    </row>
    <row r="3194" spans="1:3">
      <c r="A3194" s="22">
        <v>2010</v>
      </c>
      <c r="B3194" s="2" t="s">
        <v>537</v>
      </c>
      <c r="C3194" s="3">
        <v>2.0010010010010011</v>
      </c>
    </row>
    <row r="3195" spans="1:3">
      <c r="A3195" s="22">
        <v>2010</v>
      </c>
      <c r="B3195" s="2" t="s">
        <v>538</v>
      </c>
      <c r="C3195" s="3">
        <v>1.7823153409090908</v>
      </c>
    </row>
    <row r="3196" spans="1:3">
      <c r="A3196" s="22">
        <v>2010</v>
      </c>
      <c r="B3196" s="2" t="s">
        <v>539</v>
      </c>
      <c r="C3196" s="3">
        <v>2.8754357259728249</v>
      </c>
    </row>
    <row r="3197" spans="1:3">
      <c r="A3197" s="22">
        <v>2010</v>
      </c>
      <c r="B3197" s="2" t="s">
        <v>540</v>
      </c>
      <c r="C3197" s="3">
        <v>3.8962291445655319</v>
      </c>
    </row>
    <row r="3198" spans="1:3">
      <c r="A3198" s="22">
        <v>2010</v>
      </c>
      <c r="B3198" s="2" t="s">
        <v>541</v>
      </c>
      <c r="C3198" s="3">
        <v>2.8008568090354409</v>
      </c>
    </row>
    <row r="3199" spans="1:3">
      <c r="A3199" s="22">
        <v>2010</v>
      </c>
      <c r="B3199" s="2" t="s">
        <v>542</v>
      </c>
      <c r="C3199" s="3">
        <v>2.0528811086797956</v>
      </c>
    </row>
    <row r="3200" spans="1:3">
      <c r="A3200" s="22">
        <v>2010</v>
      </c>
      <c r="B3200" s="2" t="s">
        <v>1037</v>
      </c>
      <c r="C3200" s="3">
        <v>2.0366197183098591</v>
      </c>
    </row>
    <row r="3201" spans="1:3">
      <c r="A3201" s="22">
        <v>2010</v>
      </c>
      <c r="B3201" s="2" t="s">
        <v>543</v>
      </c>
      <c r="C3201" s="3">
        <v>3.7817121976683485</v>
      </c>
    </row>
    <row r="3202" spans="1:3">
      <c r="A3202" s="22">
        <v>2010</v>
      </c>
      <c r="B3202" s="2" t="s">
        <v>544</v>
      </c>
      <c r="C3202" s="3">
        <v>7.4468339307048987</v>
      </c>
    </row>
    <row r="3203" spans="1:3">
      <c r="A3203" s="22">
        <v>2010</v>
      </c>
      <c r="B3203" s="2" t="s">
        <v>545</v>
      </c>
      <c r="C3203" s="3">
        <v>3.0343817320120636</v>
      </c>
    </row>
    <row r="3204" spans="1:3">
      <c r="A3204" s="22">
        <v>2010</v>
      </c>
      <c r="B3204" s="2" t="s">
        <v>546</v>
      </c>
      <c r="C3204" s="3">
        <v>7.3182351560666508</v>
      </c>
    </row>
    <row r="3205" spans="1:3">
      <c r="A3205" s="22">
        <v>2010</v>
      </c>
      <c r="B3205" s="2" t="s">
        <v>547</v>
      </c>
      <c r="C3205" s="3">
        <v>4.493948063380282</v>
      </c>
    </row>
    <row r="3206" spans="1:3">
      <c r="A3206" s="22">
        <v>2010</v>
      </c>
      <c r="B3206" s="2" t="s">
        <v>548</v>
      </c>
      <c r="C3206" s="3">
        <v>5.4666080843585236</v>
      </c>
    </row>
    <row r="3207" spans="1:3">
      <c r="A3207" s="22">
        <v>2010</v>
      </c>
      <c r="B3207" s="2" t="s">
        <v>549</v>
      </c>
      <c r="C3207" s="3">
        <v>6.3483749274521184</v>
      </c>
    </row>
    <row r="3208" spans="1:3">
      <c r="A3208" s="22">
        <v>2010</v>
      </c>
      <c r="B3208" s="2" t="s">
        <v>550</v>
      </c>
      <c r="C3208" s="3">
        <v>6.9427684117125112</v>
      </c>
    </row>
    <row r="3209" spans="1:3">
      <c r="A3209" s="22">
        <v>2010</v>
      </c>
      <c r="B3209" s="2" t="s">
        <v>551</v>
      </c>
      <c r="C3209" s="3">
        <v>7.3390313390313393</v>
      </c>
    </row>
    <row r="3210" spans="1:3">
      <c r="A3210" s="22">
        <v>2010</v>
      </c>
      <c r="B3210" s="2" t="s">
        <v>552</v>
      </c>
      <c r="C3210" s="3">
        <v>4.5101066065492335</v>
      </c>
    </row>
    <row r="3211" spans="1:3">
      <c r="A3211" s="22">
        <v>2010</v>
      </c>
      <c r="B3211" s="2" t="s">
        <v>553</v>
      </c>
      <c r="C3211" s="3">
        <v>7.0166294365847603</v>
      </c>
    </row>
    <row r="3212" spans="1:3">
      <c r="A3212" s="22">
        <v>2010</v>
      </c>
      <c r="B3212" s="2" t="s">
        <v>554</v>
      </c>
      <c r="C3212" s="3">
        <v>3.5767543859649122</v>
      </c>
    </row>
    <row r="3213" spans="1:3">
      <c r="A3213" s="22">
        <v>2010</v>
      </c>
      <c r="B3213" s="2" t="s">
        <v>555</v>
      </c>
      <c r="C3213" s="3">
        <v>3.8864508281089174</v>
      </c>
    </row>
    <row r="3214" spans="1:3">
      <c r="A3214" s="22">
        <v>2010</v>
      </c>
      <c r="B3214" s="2" t="s">
        <v>1038</v>
      </c>
      <c r="C3214" s="3">
        <v>3.5015873015873016</v>
      </c>
    </row>
    <row r="3215" spans="1:3">
      <c r="A3215" s="22">
        <v>2010</v>
      </c>
      <c r="B3215" s="2" t="s">
        <v>556</v>
      </c>
      <c r="C3215" s="3">
        <v>4.4397515527950313</v>
      </c>
    </row>
    <row r="3216" spans="1:3">
      <c r="A3216" s="22">
        <v>2010</v>
      </c>
      <c r="B3216" s="2" t="s">
        <v>557</v>
      </c>
      <c r="C3216" s="3">
        <v>5.7082483571266716</v>
      </c>
    </row>
    <row r="3217" spans="1:3">
      <c r="A3217" s="22">
        <v>2010</v>
      </c>
      <c r="B3217" s="2" t="s">
        <v>558</v>
      </c>
      <c r="C3217" s="3">
        <v>3.2311557788944723</v>
      </c>
    </row>
    <row r="3218" spans="1:3">
      <c r="A3218" s="22">
        <v>2010</v>
      </c>
      <c r="B3218" s="2" t="s">
        <v>559</v>
      </c>
      <c r="C3218" s="3">
        <v>4.4512680258577824</v>
      </c>
    </row>
    <row r="3219" spans="1:3">
      <c r="A3219" s="22">
        <v>2010</v>
      </c>
      <c r="B3219" s="2" t="s">
        <v>560</v>
      </c>
      <c r="C3219" s="3">
        <v>4.6510638297872342</v>
      </c>
    </row>
    <row r="3220" spans="1:3">
      <c r="A3220" s="22">
        <v>2010</v>
      </c>
      <c r="B3220" s="2" t="s">
        <v>561</v>
      </c>
      <c r="C3220" s="3">
        <v>3.715559960356789</v>
      </c>
    </row>
    <row r="3221" spans="1:3">
      <c r="A3221" s="22">
        <v>2010</v>
      </c>
      <c r="B3221" s="2" t="s">
        <v>562</v>
      </c>
      <c r="C3221" s="3">
        <v>3.8493377483443707</v>
      </c>
    </row>
    <row r="3222" spans="1:3">
      <c r="A3222" s="22">
        <v>2010</v>
      </c>
      <c r="B3222" s="2" t="s">
        <v>563</v>
      </c>
      <c r="C3222" s="3">
        <v>3.0822060353798126</v>
      </c>
    </row>
    <row r="3223" spans="1:3">
      <c r="A3223" s="22">
        <v>2010</v>
      </c>
      <c r="B3223" s="2" t="s">
        <v>564</v>
      </c>
      <c r="C3223" s="3">
        <v>3.0869711215580926</v>
      </c>
    </row>
    <row r="3224" spans="1:3">
      <c r="A3224" s="22">
        <v>2010</v>
      </c>
      <c r="B3224" s="2" t="s">
        <v>565</v>
      </c>
      <c r="C3224" s="3">
        <v>3.4320388349514563</v>
      </c>
    </row>
    <row r="3225" spans="1:3">
      <c r="A3225" s="22">
        <v>2010</v>
      </c>
      <c r="B3225" s="2" t="s">
        <v>566</v>
      </c>
      <c r="C3225" s="3">
        <v>3.8757062146892656</v>
      </c>
    </row>
    <row r="3226" spans="1:3">
      <c r="A3226" s="22">
        <v>2010</v>
      </c>
      <c r="B3226" s="2" t="s">
        <v>567</v>
      </c>
      <c r="C3226" s="3">
        <v>6.1878453038674035</v>
      </c>
    </row>
    <row r="3227" spans="1:3">
      <c r="A3227" s="22">
        <v>2010</v>
      </c>
      <c r="B3227" s="2" t="s">
        <v>568</v>
      </c>
      <c r="C3227" s="3">
        <v>3.9091614906832297</v>
      </c>
    </row>
    <row r="3228" spans="1:3">
      <c r="A3228" s="22">
        <v>2010</v>
      </c>
      <c r="B3228" s="2" t="s">
        <v>569</v>
      </c>
      <c r="C3228" s="3">
        <v>5.5633103398461481</v>
      </c>
    </row>
    <row r="3229" spans="1:3">
      <c r="A3229" s="22">
        <v>2010</v>
      </c>
      <c r="B3229" s="2" t="s">
        <v>570</v>
      </c>
      <c r="C3229" s="3">
        <v>4.0251090416126374</v>
      </c>
    </row>
    <row r="3230" spans="1:3">
      <c r="A3230" s="22">
        <v>2010</v>
      </c>
      <c r="B3230" s="2" t="s">
        <v>1039</v>
      </c>
      <c r="C3230" s="3">
        <v>3.0882352941176472</v>
      </c>
    </row>
    <row r="3231" spans="1:3">
      <c r="A3231" s="22">
        <v>2010</v>
      </c>
      <c r="B3231" s="2" t="s">
        <v>1040</v>
      </c>
      <c r="C3231" s="3">
        <v>3.6157894736842104</v>
      </c>
    </row>
    <row r="3232" spans="1:3">
      <c r="A3232" s="22">
        <v>2010</v>
      </c>
      <c r="B3232" s="2" t="s">
        <v>572</v>
      </c>
      <c r="C3232" s="3">
        <v>15.492857142857142</v>
      </c>
    </row>
    <row r="3233" spans="1:3">
      <c r="A3233" s="22">
        <v>2010</v>
      </c>
      <c r="B3233" s="2" t="s">
        <v>1041</v>
      </c>
      <c r="C3233" s="3">
        <v>5.0925925925925926</v>
      </c>
    </row>
    <row r="3234" spans="1:3">
      <c r="A3234" s="22">
        <v>2010</v>
      </c>
      <c r="B3234" s="2" t="s">
        <v>573</v>
      </c>
      <c r="C3234" s="3">
        <v>4.7012246621621623</v>
      </c>
    </row>
    <row r="3235" spans="1:3">
      <c r="A3235" s="22">
        <v>2010</v>
      </c>
      <c r="B3235" s="2" t="s">
        <v>574</v>
      </c>
      <c r="C3235" s="3">
        <v>6.2569983136593592</v>
      </c>
    </row>
    <row r="3236" spans="1:3">
      <c r="A3236" s="22">
        <v>2010</v>
      </c>
      <c r="B3236" s="2" t="s">
        <v>575</v>
      </c>
      <c r="C3236" s="3">
        <v>3.7882547559966913</v>
      </c>
    </row>
    <row r="3237" spans="1:3">
      <c r="A3237" s="22">
        <v>2010</v>
      </c>
      <c r="B3237" s="2" t="s">
        <v>576</v>
      </c>
      <c r="C3237" s="3">
        <v>5.0869449966865474</v>
      </c>
    </row>
    <row r="3238" spans="1:3">
      <c r="A3238" s="22">
        <v>2010</v>
      </c>
      <c r="B3238" s="2" t="s">
        <v>577</v>
      </c>
      <c r="C3238" s="3">
        <v>5.9625818521983165</v>
      </c>
    </row>
    <row r="3239" spans="1:3">
      <c r="A3239" s="22">
        <v>2010</v>
      </c>
      <c r="B3239" s="2" t="s">
        <v>578</v>
      </c>
      <c r="C3239" s="3">
        <v>8.8280661061177153</v>
      </c>
    </row>
    <row r="3240" spans="1:3">
      <c r="A3240" s="22">
        <v>2010</v>
      </c>
      <c r="B3240" s="2" t="s">
        <v>579</v>
      </c>
      <c r="C3240" s="3">
        <v>7.8447488584474883</v>
      </c>
    </row>
    <row r="3241" spans="1:3">
      <c r="A3241" s="22">
        <v>2010</v>
      </c>
      <c r="B3241" s="2" t="s">
        <v>580</v>
      </c>
      <c r="C3241" s="3">
        <v>7.3627450980392153</v>
      </c>
    </row>
    <row r="3242" spans="1:3">
      <c r="A3242" s="22">
        <v>2010</v>
      </c>
      <c r="B3242" s="2" t="s">
        <v>581</v>
      </c>
      <c r="C3242" s="3">
        <v>5.5681818181818183</v>
      </c>
    </row>
    <row r="3243" spans="1:3">
      <c r="A3243" s="22">
        <v>2010</v>
      </c>
      <c r="B3243" s="2" t="s">
        <v>582</v>
      </c>
      <c r="C3243" s="3">
        <v>8.8141732283464567</v>
      </c>
    </row>
    <row r="3244" spans="1:3">
      <c r="A3244" s="22">
        <v>2010</v>
      </c>
      <c r="B3244" s="2" t="s">
        <v>583</v>
      </c>
      <c r="C3244" s="3">
        <v>5.6488946684005201</v>
      </c>
    </row>
    <row r="3245" spans="1:3">
      <c r="A3245" s="22">
        <v>2010</v>
      </c>
      <c r="B3245" s="2" t="s">
        <v>584</v>
      </c>
      <c r="C3245" s="3">
        <v>4.865384615384615</v>
      </c>
    </row>
    <row r="3246" spans="1:3">
      <c r="A3246" s="22">
        <v>2010</v>
      </c>
      <c r="B3246" s="2" t="s">
        <v>585</v>
      </c>
      <c r="C3246" s="3">
        <v>6.703448275862069</v>
      </c>
    </row>
    <row r="3247" spans="1:3">
      <c r="A3247" s="22">
        <v>2010</v>
      </c>
      <c r="B3247" s="2" t="s">
        <v>586</v>
      </c>
      <c r="C3247" s="3">
        <v>6.3876478318002627</v>
      </c>
    </row>
    <row r="3248" spans="1:3">
      <c r="A3248" s="22">
        <v>2010</v>
      </c>
      <c r="B3248" s="2" t="s">
        <v>587</v>
      </c>
      <c r="C3248" s="3">
        <v>8.4626168224299061</v>
      </c>
    </row>
    <row r="3249" spans="1:3">
      <c r="A3249" s="22">
        <v>2010</v>
      </c>
      <c r="B3249" s="2" t="s">
        <v>588</v>
      </c>
      <c r="C3249" s="3">
        <v>11.209245742092458</v>
      </c>
    </row>
    <row r="3250" spans="1:3">
      <c r="A3250" s="22">
        <v>2010</v>
      </c>
      <c r="B3250" s="2" t="s">
        <v>589</v>
      </c>
      <c r="C3250" s="3">
        <v>5.5064516129032262</v>
      </c>
    </row>
    <row r="3251" spans="1:3">
      <c r="A3251" s="22">
        <v>2010</v>
      </c>
      <c r="B3251" s="2" t="s">
        <v>590</v>
      </c>
      <c r="C3251" s="3">
        <v>4.5851851851851855</v>
      </c>
    </row>
    <row r="3252" spans="1:3">
      <c r="A3252" s="22">
        <v>2010</v>
      </c>
      <c r="B3252" s="2" t="s">
        <v>591</v>
      </c>
      <c r="C3252" s="3">
        <v>5.781725888324873</v>
      </c>
    </row>
    <row r="3253" spans="1:3">
      <c r="A3253" s="22">
        <v>2010</v>
      </c>
      <c r="B3253" s="2" t="s">
        <v>592</v>
      </c>
      <c r="C3253" s="3">
        <v>6.0687622789783893</v>
      </c>
    </row>
    <row r="3254" spans="1:3">
      <c r="A3254" s="22">
        <v>2010</v>
      </c>
      <c r="B3254" s="2" t="s">
        <v>593</v>
      </c>
      <c r="C3254" s="3">
        <v>5.8452914798206281</v>
      </c>
    </row>
    <row r="3255" spans="1:3">
      <c r="A3255" s="22">
        <v>2010</v>
      </c>
      <c r="B3255" s="2" t="s">
        <v>594</v>
      </c>
      <c r="C3255" s="3">
        <v>5.0801220476890041</v>
      </c>
    </row>
    <row r="3256" spans="1:3">
      <c r="A3256" s="22">
        <v>2010</v>
      </c>
      <c r="B3256" s="2" t="s">
        <v>1042</v>
      </c>
      <c r="C3256" s="3">
        <v>4.7089552238805972</v>
      </c>
    </row>
    <row r="3257" spans="1:3">
      <c r="A3257" s="22">
        <v>2010</v>
      </c>
      <c r="B3257" s="2" t="s">
        <v>595</v>
      </c>
      <c r="C3257" s="3">
        <v>4.0636363636363635</v>
      </c>
    </row>
    <row r="3258" spans="1:3">
      <c r="A3258" s="22">
        <v>2010</v>
      </c>
      <c r="B3258" s="2" t="s">
        <v>596</v>
      </c>
      <c r="C3258" s="3">
        <v>4.7526109660574409</v>
      </c>
    </row>
    <row r="3259" spans="1:3">
      <c r="A3259" s="22">
        <v>2010</v>
      </c>
      <c r="B3259" s="2" t="s">
        <v>597</v>
      </c>
      <c r="C3259" s="3">
        <v>4.5691170073945191</v>
      </c>
    </row>
    <row r="3260" spans="1:3">
      <c r="A3260" s="22">
        <v>2010</v>
      </c>
      <c r="B3260" s="2" t="s">
        <v>598</v>
      </c>
      <c r="C3260" s="3">
        <v>4.9495678026757695</v>
      </c>
    </row>
    <row r="3261" spans="1:3">
      <c r="A3261" s="22">
        <v>2010</v>
      </c>
      <c r="B3261" s="2" t="s">
        <v>599</v>
      </c>
      <c r="C3261" s="3">
        <v>3.8833778603786735</v>
      </c>
    </row>
    <row r="3262" spans="1:3">
      <c r="A3262" s="22">
        <v>2010</v>
      </c>
      <c r="B3262" s="2" t="s">
        <v>600</v>
      </c>
      <c r="C3262" s="3">
        <v>3.4858001092299289</v>
      </c>
    </row>
    <row r="3263" spans="1:3">
      <c r="A3263" s="22">
        <v>2010</v>
      </c>
      <c r="B3263" s="2" t="s">
        <v>601</v>
      </c>
      <c r="C3263" s="3">
        <v>4.7410358565737054</v>
      </c>
    </row>
    <row r="3264" spans="1:3">
      <c r="A3264" s="22">
        <v>2010</v>
      </c>
      <c r="B3264" s="2" t="s">
        <v>602</v>
      </c>
      <c r="C3264" s="3">
        <v>4.9016393442622954</v>
      </c>
    </row>
    <row r="3265" spans="1:3">
      <c r="A3265" s="22">
        <v>2010</v>
      </c>
      <c r="B3265" s="2" t="s">
        <v>603</v>
      </c>
      <c r="C3265" s="3">
        <v>5.1894273127753303</v>
      </c>
    </row>
    <row r="3266" spans="1:3">
      <c r="A3266" s="22">
        <v>2010</v>
      </c>
      <c r="B3266" s="2" t="s">
        <v>604</v>
      </c>
      <c r="C3266" s="3">
        <v>4.9991055456171738</v>
      </c>
    </row>
    <row r="3267" spans="1:3">
      <c r="A3267" s="22">
        <v>2010</v>
      </c>
      <c r="B3267" s="2" t="s">
        <v>606</v>
      </c>
      <c r="C3267" s="3">
        <v>6.5488636363636363</v>
      </c>
    </row>
    <row r="3268" spans="1:3">
      <c r="A3268" s="22">
        <v>2010</v>
      </c>
      <c r="B3268" s="2" t="s">
        <v>607</v>
      </c>
      <c r="C3268" s="3">
        <v>4.761491760624458</v>
      </c>
    </row>
    <row r="3269" spans="1:3">
      <c r="A3269" s="22">
        <v>2010</v>
      </c>
      <c r="B3269" s="2" t="s">
        <v>610</v>
      </c>
      <c r="C3269" s="3">
        <v>5.106870229007634</v>
      </c>
    </row>
    <row r="3270" spans="1:3">
      <c r="A3270" s="22">
        <v>2010</v>
      </c>
      <c r="B3270" s="2" t="s">
        <v>611</v>
      </c>
      <c r="C3270" s="3">
        <v>5.8502150470610239</v>
      </c>
    </row>
    <row r="3271" spans="1:3">
      <c r="A3271" s="22">
        <v>2010</v>
      </c>
      <c r="B3271" s="2" t="s">
        <v>612</v>
      </c>
      <c r="C3271" s="3">
        <v>5.1989619377162626</v>
      </c>
    </row>
    <row r="3272" spans="1:3">
      <c r="A3272" s="22">
        <v>2010</v>
      </c>
      <c r="B3272" s="2" t="s">
        <v>613</v>
      </c>
      <c r="C3272" s="3">
        <v>4.0079029385574358</v>
      </c>
    </row>
    <row r="3273" spans="1:3">
      <c r="A3273" s="22">
        <v>2010</v>
      </c>
      <c r="B3273" s="2" t="s">
        <v>614</v>
      </c>
      <c r="C3273" s="3">
        <v>5.0785123966942152</v>
      </c>
    </row>
    <row r="3274" spans="1:3">
      <c r="A3274" s="22">
        <v>2010</v>
      </c>
      <c r="B3274" s="2" t="s">
        <v>615</v>
      </c>
      <c r="C3274" s="3">
        <v>5.7988047808764938</v>
      </c>
    </row>
    <row r="3275" spans="1:3">
      <c r="A3275" s="22">
        <v>2010</v>
      </c>
      <c r="B3275" s="2" t="s">
        <v>616</v>
      </c>
      <c r="C3275" s="3">
        <v>7.245654162854529</v>
      </c>
    </row>
    <row r="3276" spans="1:3">
      <c r="A3276" s="22">
        <v>2010</v>
      </c>
      <c r="B3276" s="2" t="s">
        <v>617</v>
      </c>
      <c r="C3276" s="3">
        <v>4.9728260869565215</v>
      </c>
    </row>
    <row r="3277" spans="1:3">
      <c r="A3277" s="22">
        <v>2010</v>
      </c>
      <c r="B3277" s="2" t="s">
        <v>618</v>
      </c>
      <c r="C3277" s="3">
        <v>6.1756756756756754</v>
      </c>
    </row>
    <row r="3278" spans="1:3">
      <c r="A3278" s="22">
        <v>2010</v>
      </c>
      <c r="B3278" s="2" t="s">
        <v>619</v>
      </c>
      <c r="C3278" s="3">
        <v>5.9525316455696204</v>
      </c>
    </row>
    <row r="3279" spans="1:3">
      <c r="A3279" s="22">
        <v>2010</v>
      </c>
      <c r="B3279" s="2" t="s">
        <v>620</v>
      </c>
      <c r="C3279" s="3">
        <v>5.562043795620438</v>
      </c>
    </row>
    <row r="3280" spans="1:3">
      <c r="A3280" s="22">
        <v>2010</v>
      </c>
      <c r="B3280" s="2" t="s">
        <v>621</v>
      </c>
      <c r="C3280" s="3">
        <v>7.3960573476702507</v>
      </c>
    </row>
    <row r="3281" spans="1:3">
      <c r="A3281" s="22">
        <v>2010</v>
      </c>
      <c r="B3281" s="2" t="s">
        <v>1043</v>
      </c>
      <c r="C3281" s="3">
        <v>5.875</v>
      </c>
    </row>
    <row r="3282" spans="1:3">
      <c r="A3282" s="22">
        <v>2010</v>
      </c>
      <c r="B3282" s="2" t="s">
        <v>623</v>
      </c>
      <c r="C3282" s="3">
        <v>8.611766633890527</v>
      </c>
    </row>
    <row r="3283" spans="1:3">
      <c r="A3283" s="22">
        <v>2010</v>
      </c>
      <c r="B3283" s="2" t="s">
        <v>624</v>
      </c>
      <c r="C3283" s="3">
        <v>4.7716076373706455</v>
      </c>
    </row>
    <row r="3284" spans="1:3">
      <c r="A3284" s="22">
        <v>2010</v>
      </c>
      <c r="B3284" s="2" t="s">
        <v>625</v>
      </c>
      <c r="C3284" s="3">
        <v>4.7410824108241085</v>
      </c>
    </row>
    <row r="3285" spans="1:3">
      <c r="A3285" s="22">
        <v>2010</v>
      </c>
      <c r="B3285" s="2" t="s">
        <v>626</v>
      </c>
      <c r="C3285" s="3">
        <v>5.0827010622154782</v>
      </c>
    </row>
    <row r="3286" spans="1:3">
      <c r="A3286" s="22">
        <v>2010</v>
      </c>
      <c r="B3286" s="2" t="s">
        <v>1044</v>
      </c>
      <c r="C3286" s="3">
        <v>4.9029126213592233</v>
      </c>
    </row>
    <row r="3287" spans="1:3">
      <c r="A3287" s="22">
        <v>2010</v>
      </c>
      <c r="B3287" s="2" t="s">
        <v>627</v>
      </c>
      <c r="C3287" s="3">
        <v>6.1186265841438257</v>
      </c>
    </row>
    <row r="3288" spans="1:3">
      <c r="A3288" s="22">
        <v>2010</v>
      </c>
      <c r="B3288" s="2" t="s">
        <v>1137</v>
      </c>
      <c r="C3288" s="3">
        <v>4.6315789473684212</v>
      </c>
    </row>
    <row r="3289" spans="1:3">
      <c r="A3289" s="22">
        <v>2010</v>
      </c>
      <c r="B3289" s="2" t="s">
        <v>628</v>
      </c>
      <c r="C3289" s="3">
        <v>4.665151515151515</v>
      </c>
    </row>
    <row r="3290" spans="1:3">
      <c r="A3290" s="22">
        <v>2010</v>
      </c>
      <c r="B3290" s="2" t="s">
        <v>629</v>
      </c>
      <c r="C3290" s="3">
        <v>8.7450980392156854</v>
      </c>
    </row>
    <row r="3291" spans="1:3">
      <c r="A3291" s="22">
        <v>2010</v>
      </c>
      <c r="B3291" s="2" t="s">
        <v>630</v>
      </c>
      <c r="C3291" s="3">
        <v>6.0605095541401273</v>
      </c>
    </row>
    <row r="3292" spans="1:3">
      <c r="A3292" s="22">
        <v>2010</v>
      </c>
      <c r="B3292" s="2" t="s">
        <v>631</v>
      </c>
      <c r="C3292" s="3">
        <v>6.8</v>
      </c>
    </row>
    <row r="3293" spans="1:3">
      <c r="A3293" s="22">
        <v>2010</v>
      </c>
      <c r="B3293" s="2" t="s">
        <v>632</v>
      </c>
      <c r="C3293" s="3">
        <v>5.3273827534039331</v>
      </c>
    </row>
    <row r="3294" spans="1:3">
      <c r="A3294" s="22">
        <v>2010</v>
      </c>
      <c r="B3294" s="2" t="s">
        <v>1132</v>
      </c>
      <c r="C3294" s="3">
        <v>6.133971291866029</v>
      </c>
    </row>
    <row r="3295" spans="1:3">
      <c r="A3295" s="22">
        <v>2010</v>
      </c>
      <c r="B3295" s="2" t="s">
        <v>633</v>
      </c>
      <c r="C3295" s="3">
        <v>4.9342657342657343</v>
      </c>
    </row>
    <row r="3296" spans="1:3">
      <c r="A3296" s="22">
        <v>2010</v>
      </c>
      <c r="B3296" s="2" t="s">
        <v>634</v>
      </c>
      <c r="C3296" s="3">
        <v>5.2158273381294968</v>
      </c>
    </row>
    <row r="3297" spans="1:3">
      <c r="A3297" s="22">
        <v>2010</v>
      </c>
      <c r="B3297" s="2" t="s">
        <v>1133</v>
      </c>
      <c r="C3297" s="3">
        <v>6.4360465116279073</v>
      </c>
    </row>
    <row r="3298" spans="1:3">
      <c r="A3298" s="22">
        <v>2010</v>
      </c>
      <c r="B3298" s="2" t="s">
        <v>635</v>
      </c>
      <c r="C3298" s="3">
        <v>7.7461773700305807</v>
      </c>
    </row>
    <row r="3299" spans="1:3">
      <c r="A3299" s="22">
        <v>2010</v>
      </c>
      <c r="B3299" s="2" t="s">
        <v>636</v>
      </c>
      <c r="C3299" s="3">
        <v>9.8081534772182248</v>
      </c>
    </row>
    <row r="3300" spans="1:3">
      <c r="A3300" s="22">
        <v>2010</v>
      </c>
      <c r="B3300" s="2" t="s">
        <v>1134</v>
      </c>
      <c r="C3300" s="3">
        <v>8.343283582089553</v>
      </c>
    </row>
    <row r="3301" spans="1:3">
      <c r="A3301" s="22">
        <v>2010</v>
      </c>
      <c r="B3301" s="2" t="s">
        <v>637</v>
      </c>
      <c r="C3301" s="3">
        <v>8.6822197055492634</v>
      </c>
    </row>
    <row r="3302" spans="1:3">
      <c r="A3302" s="22">
        <v>2010</v>
      </c>
      <c r="B3302" s="2" t="s">
        <v>638</v>
      </c>
      <c r="C3302" s="3">
        <v>9.0813953488372086</v>
      </c>
    </row>
    <row r="3303" spans="1:3">
      <c r="A3303" s="22">
        <v>2010</v>
      </c>
      <c r="B3303" s="2" t="s">
        <v>639</v>
      </c>
      <c r="C3303" s="3">
        <v>8.87459807073955</v>
      </c>
    </row>
    <row r="3304" spans="1:3">
      <c r="A3304" s="22">
        <v>2010</v>
      </c>
      <c r="B3304" s="2" t="s">
        <v>640</v>
      </c>
      <c r="C3304" s="3">
        <v>9.5552367288378761</v>
      </c>
    </row>
    <row r="3305" spans="1:3">
      <c r="A3305" s="22">
        <v>2010</v>
      </c>
      <c r="B3305" s="2" t="s">
        <v>641</v>
      </c>
      <c r="C3305" s="3">
        <v>8.6568694463431299</v>
      </c>
    </row>
    <row r="3306" spans="1:3">
      <c r="A3306" s="22">
        <v>2010</v>
      </c>
      <c r="B3306" s="2" t="s">
        <v>642</v>
      </c>
      <c r="C3306" s="3">
        <v>10.465049928673324</v>
      </c>
    </row>
    <row r="3307" spans="1:3">
      <c r="A3307" s="22">
        <v>2010</v>
      </c>
      <c r="B3307" s="2" t="s">
        <v>643</v>
      </c>
      <c r="C3307" s="3">
        <v>9.797167290219134</v>
      </c>
    </row>
    <row r="3308" spans="1:3">
      <c r="A3308" s="22">
        <v>2010</v>
      </c>
      <c r="B3308" s="2" t="s">
        <v>644</v>
      </c>
      <c r="C3308" s="3">
        <v>7.3270901194353959</v>
      </c>
    </row>
    <row r="3309" spans="1:3">
      <c r="A3309" s="22">
        <v>2010</v>
      </c>
      <c r="B3309" s="2" t="s">
        <v>645</v>
      </c>
      <c r="C3309" s="3">
        <v>7.4402201100550274</v>
      </c>
    </row>
    <row r="3310" spans="1:3">
      <c r="A3310" s="22">
        <v>2010</v>
      </c>
      <c r="B3310" s="2" t="s">
        <v>647</v>
      </c>
      <c r="C3310" s="3">
        <v>12.804980093123692</v>
      </c>
    </row>
    <row r="3311" spans="1:3">
      <c r="A3311" s="22">
        <v>2010</v>
      </c>
      <c r="B3311" s="2" t="s">
        <v>648</v>
      </c>
      <c r="C3311" s="3">
        <v>7.5973333333333333</v>
      </c>
    </row>
    <row r="3312" spans="1:3">
      <c r="A3312" s="22">
        <v>2010</v>
      </c>
      <c r="B3312" s="2" t="s">
        <v>649</v>
      </c>
      <c r="C3312" s="3">
        <v>13.742584213172448</v>
      </c>
    </row>
    <row r="3313" spans="1:3">
      <c r="A3313" s="22">
        <v>2010</v>
      </c>
      <c r="B3313" s="2" t="s">
        <v>650</v>
      </c>
      <c r="C3313" s="3">
        <v>9.4913606911447079</v>
      </c>
    </row>
    <row r="3314" spans="1:3">
      <c r="A3314" s="22">
        <v>2010</v>
      </c>
      <c r="B3314" s="2" t="s">
        <v>651</v>
      </c>
      <c r="C3314" s="3">
        <v>7.5448664440734561</v>
      </c>
    </row>
    <row r="3315" spans="1:3">
      <c r="A3315" s="22">
        <v>2010</v>
      </c>
      <c r="B3315" s="2" t="s">
        <v>652</v>
      </c>
      <c r="C3315" s="3">
        <v>8.6132075471698109</v>
      </c>
    </row>
    <row r="3316" spans="1:3">
      <c r="A3316" s="22">
        <v>2010</v>
      </c>
      <c r="B3316" s="2" t="s">
        <v>654</v>
      </c>
      <c r="C3316" s="3">
        <v>4.9179723502304151</v>
      </c>
    </row>
    <row r="3317" spans="1:3">
      <c r="A3317" s="22">
        <v>2010</v>
      </c>
      <c r="B3317" s="2" t="s">
        <v>655</v>
      </c>
      <c r="C3317" s="3">
        <v>7.7608695652173916</v>
      </c>
    </row>
    <row r="3318" spans="1:3">
      <c r="A3318" s="22">
        <v>2010</v>
      </c>
      <c r="B3318" s="2" t="s">
        <v>656</v>
      </c>
      <c r="C3318" s="3">
        <v>4.6235632183908049</v>
      </c>
    </row>
    <row r="3319" spans="1:3">
      <c r="A3319" s="22">
        <v>2010</v>
      </c>
      <c r="B3319" s="2" t="s">
        <v>657</v>
      </c>
      <c r="C3319" s="3">
        <v>6.7245508982035931</v>
      </c>
    </row>
    <row r="3320" spans="1:3">
      <c r="A3320" s="22">
        <v>2010</v>
      </c>
      <c r="B3320" s="2" t="s">
        <v>658</v>
      </c>
      <c r="C3320" s="3">
        <v>5.4774688398849474</v>
      </c>
    </row>
    <row r="3321" spans="1:3">
      <c r="A3321" s="22">
        <v>2010</v>
      </c>
      <c r="B3321" s="2" t="s">
        <v>659</v>
      </c>
      <c r="C3321" s="3">
        <v>7.7939297124600637</v>
      </c>
    </row>
    <row r="3322" spans="1:3">
      <c r="A3322" s="22">
        <v>2010</v>
      </c>
      <c r="B3322" s="2" t="s">
        <v>660</v>
      </c>
      <c r="C3322" s="3">
        <v>8.9009858551221601</v>
      </c>
    </row>
    <row r="3323" spans="1:3">
      <c r="A3323" s="22">
        <v>2010</v>
      </c>
      <c r="B3323" s="2" t="s">
        <v>661</v>
      </c>
      <c r="C3323" s="3">
        <v>4.7777777777777777</v>
      </c>
    </row>
    <row r="3324" spans="1:3">
      <c r="A3324" s="22">
        <v>2010</v>
      </c>
      <c r="B3324" s="2" t="s">
        <v>662</v>
      </c>
      <c r="C3324" s="3">
        <v>5.223770491803279</v>
      </c>
    </row>
    <row r="3325" spans="1:3">
      <c r="A3325" s="22">
        <v>2010</v>
      </c>
      <c r="B3325" s="2" t="s">
        <v>663</v>
      </c>
      <c r="C3325" s="3">
        <v>5.1278317152103563</v>
      </c>
    </row>
    <row r="3326" spans="1:3">
      <c r="A3326" s="22">
        <v>2010</v>
      </c>
      <c r="B3326" s="2" t="s">
        <v>664</v>
      </c>
      <c r="C3326" s="3">
        <v>5.2143911118826489</v>
      </c>
    </row>
    <row r="3327" spans="1:3">
      <c r="A3327" s="22">
        <v>2010</v>
      </c>
      <c r="B3327" s="2" t="s">
        <v>665</v>
      </c>
      <c r="C3327" s="3">
        <v>4.81435349940688</v>
      </c>
    </row>
    <row r="3328" spans="1:3">
      <c r="A3328" s="22">
        <v>2010</v>
      </c>
      <c r="B3328" s="2" t="s">
        <v>666</v>
      </c>
      <c r="C3328" s="3">
        <v>6.584913950933724</v>
      </c>
    </row>
    <row r="3329" spans="1:3">
      <c r="A3329" s="22">
        <v>2010</v>
      </c>
      <c r="B3329" s="2" t="s">
        <v>667</v>
      </c>
      <c r="C3329" s="3">
        <v>5.3433008808530369</v>
      </c>
    </row>
    <row r="3330" spans="1:3">
      <c r="A3330" s="22">
        <v>2010</v>
      </c>
      <c r="B3330" s="2" t="s">
        <v>668</v>
      </c>
      <c r="C3330" s="3">
        <v>3.8248400094809196</v>
      </c>
    </row>
    <row r="3331" spans="1:3">
      <c r="A3331" s="22">
        <v>2010</v>
      </c>
      <c r="B3331" s="2" t="s">
        <v>669</v>
      </c>
      <c r="C3331" s="3">
        <v>5.1878279118572932</v>
      </c>
    </row>
    <row r="3332" spans="1:3">
      <c r="A3332" s="22">
        <v>2010</v>
      </c>
      <c r="B3332" s="2" t="s">
        <v>670</v>
      </c>
      <c r="C3332" s="3">
        <v>3.7178423236514524</v>
      </c>
    </row>
    <row r="3333" spans="1:3">
      <c r="A3333" s="22">
        <v>2010</v>
      </c>
      <c r="B3333" s="2" t="s">
        <v>672</v>
      </c>
      <c r="C3333" s="3">
        <v>3.7517095024758311</v>
      </c>
    </row>
    <row r="3334" spans="1:3">
      <c r="A3334" s="22">
        <v>2010</v>
      </c>
      <c r="B3334" s="2" t="s">
        <v>673</v>
      </c>
      <c r="C3334" s="3">
        <v>4.9593761604158928</v>
      </c>
    </row>
    <row r="3335" spans="1:3">
      <c r="A3335" s="22">
        <v>2010</v>
      </c>
      <c r="B3335" s="2" t="s">
        <v>674</v>
      </c>
      <c r="C3335" s="3">
        <v>4.8504936530324398</v>
      </c>
    </row>
    <row r="3336" spans="1:3">
      <c r="A3336" s="22">
        <v>2010</v>
      </c>
      <c r="B3336" s="2" t="s">
        <v>675</v>
      </c>
      <c r="C3336" s="3">
        <v>3.6551724137931036</v>
      </c>
    </row>
    <row r="3337" spans="1:3">
      <c r="A3337" s="22">
        <v>2010</v>
      </c>
      <c r="B3337" s="2" t="s">
        <v>676</v>
      </c>
      <c r="C3337" s="3">
        <v>4.7812182897204885</v>
      </c>
    </row>
    <row r="3338" spans="1:3">
      <c r="A3338" s="22">
        <v>2010</v>
      </c>
      <c r="B3338" s="2" t="s">
        <v>677</v>
      </c>
      <c r="C3338" s="3">
        <v>4.6660952380952381</v>
      </c>
    </row>
    <row r="3339" spans="1:3">
      <c r="A3339" s="22">
        <v>2010</v>
      </c>
      <c r="B3339" s="2" t="s">
        <v>678</v>
      </c>
      <c r="C3339" s="3">
        <v>4.5305254493071754</v>
      </c>
    </row>
    <row r="3340" spans="1:3">
      <c r="A3340" s="22">
        <v>2010</v>
      </c>
      <c r="B3340" s="2" t="s">
        <v>679</v>
      </c>
      <c r="C3340" s="3">
        <v>4.4167042075862692</v>
      </c>
    </row>
    <row r="3341" spans="1:3">
      <c r="A3341" s="22">
        <v>2010</v>
      </c>
      <c r="B3341" s="2" t="s">
        <v>680</v>
      </c>
      <c r="C3341" s="3">
        <v>4.9451073985680187</v>
      </c>
    </row>
    <row r="3342" spans="1:3">
      <c r="A3342" s="22">
        <v>2010</v>
      </c>
      <c r="B3342" s="2" t="s">
        <v>681</v>
      </c>
      <c r="C3342" s="3">
        <v>5.3026175489285592</v>
      </c>
    </row>
    <row r="3343" spans="1:3">
      <c r="A3343" s="22">
        <v>2010</v>
      </c>
      <c r="B3343" s="2" t="s">
        <v>682</v>
      </c>
      <c r="C3343" s="3">
        <v>3.9124087591240877</v>
      </c>
    </row>
    <row r="3344" spans="1:3">
      <c r="A3344" s="22">
        <v>2010</v>
      </c>
      <c r="B3344" s="2" t="s">
        <v>683</v>
      </c>
      <c r="C3344" s="3">
        <v>3.6916944753429735</v>
      </c>
    </row>
    <row r="3345" spans="1:3">
      <c r="A3345" s="22">
        <v>2010</v>
      </c>
      <c r="B3345" s="2" t="s">
        <v>1046</v>
      </c>
      <c r="C3345" s="3">
        <v>3.9457627118644067</v>
      </c>
    </row>
    <row r="3346" spans="1:3">
      <c r="A3346" s="22">
        <v>2010</v>
      </c>
      <c r="B3346" s="2" t="s">
        <v>684</v>
      </c>
      <c r="C3346" s="3">
        <v>3.4204906724251694</v>
      </c>
    </row>
    <row r="3347" spans="1:3">
      <c r="A3347" s="22">
        <v>2010</v>
      </c>
      <c r="B3347" s="2" t="s">
        <v>685</v>
      </c>
      <c r="C3347" s="3">
        <v>3.9497181510710258</v>
      </c>
    </row>
    <row r="3348" spans="1:3">
      <c r="A3348" s="22">
        <v>2010</v>
      </c>
      <c r="B3348" s="2" t="s">
        <v>686</v>
      </c>
      <c r="C3348" s="3">
        <v>4.4672520861634002</v>
      </c>
    </row>
    <row r="3349" spans="1:3">
      <c r="A3349" s="22">
        <v>2010</v>
      </c>
      <c r="B3349" s="2" t="s">
        <v>687</v>
      </c>
      <c r="C3349" s="3">
        <v>4.9112554112554117</v>
      </c>
    </row>
    <row r="3350" spans="1:3">
      <c r="A3350" s="22">
        <v>2010</v>
      </c>
      <c r="B3350" s="2" t="s">
        <v>688</v>
      </c>
      <c r="C3350" s="3">
        <v>4.612430632630411</v>
      </c>
    </row>
    <row r="3351" spans="1:3">
      <c r="A3351" s="22">
        <v>2010</v>
      </c>
      <c r="B3351" s="2" t="s">
        <v>689</v>
      </c>
      <c r="C3351" s="3">
        <v>4.0506912442396317</v>
      </c>
    </row>
    <row r="3352" spans="1:3">
      <c r="A3352" s="22">
        <v>2010</v>
      </c>
      <c r="B3352" s="2" t="s">
        <v>690</v>
      </c>
      <c r="C3352" s="3">
        <v>9.1892137899647288</v>
      </c>
    </row>
    <row r="3353" spans="1:3">
      <c r="A3353" s="22">
        <v>2010</v>
      </c>
      <c r="B3353" s="2" t="s">
        <v>691</v>
      </c>
      <c r="C3353" s="3">
        <v>4.3325587334014299</v>
      </c>
    </row>
    <row r="3354" spans="1:3">
      <c r="A3354" s="22">
        <v>2010</v>
      </c>
      <c r="B3354" s="2" t="s">
        <v>692</v>
      </c>
      <c r="C3354" s="3">
        <v>3.978401912241762</v>
      </c>
    </row>
    <row r="3355" spans="1:3">
      <c r="A3355" s="22">
        <v>2010</v>
      </c>
      <c r="B3355" s="2" t="s">
        <v>693</v>
      </c>
      <c r="C3355" s="3">
        <v>5.3790517937478368</v>
      </c>
    </row>
    <row r="3356" spans="1:3">
      <c r="A3356" s="22">
        <v>2010</v>
      </c>
      <c r="B3356" s="2" t="s">
        <v>694</v>
      </c>
      <c r="C3356" s="3">
        <v>4.8988693467336679</v>
      </c>
    </row>
    <row r="3357" spans="1:3">
      <c r="A3357" s="22">
        <v>2010</v>
      </c>
      <c r="B3357" s="2" t="s">
        <v>695</v>
      </c>
      <c r="C3357" s="3">
        <v>5.0183823529411766</v>
      </c>
    </row>
    <row r="3358" spans="1:3">
      <c r="A3358" s="22">
        <v>2010</v>
      </c>
      <c r="B3358" s="2" t="s">
        <v>696</v>
      </c>
      <c r="C3358" s="3">
        <v>3.8009488893681258</v>
      </c>
    </row>
    <row r="3359" spans="1:3">
      <c r="A3359" s="22">
        <v>2010</v>
      </c>
      <c r="B3359" s="2" t="s">
        <v>697</v>
      </c>
      <c r="C3359" s="3">
        <v>4.5426086956521736</v>
      </c>
    </row>
    <row r="3360" spans="1:3">
      <c r="A3360" s="22">
        <v>2010</v>
      </c>
      <c r="B3360" s="2" t="s">
        <v>698</v>
      </c>
      <c r="C3360" s="3">
        <v>3.7111890341090215</v>
      </c>
    </row>
    <row r="3361" spans="1:3">
      <c r="A3361" s="22">
        <v>2010</v>
      </c>
      <c r="B3361" s="2" t="s">
        <v>699</v>
      </c>
      <c r="C3361" s="3">
        <v>3.9948849104859336</v>
      </c>
    </row>
    <row r="3362" spans="1:3">
      <c r="A3362" s="22">
        <v>2010</v>
      </c>
      <c r="B3362" s="2" t="s">
        <v>701</v>
      </c>
      <c r="C3362" s="3">
        <v>4.3086879432624112</v>
      </c>
    </row>
    <row r="3363" spans="1:3">
      <c r="A3363" s="22">
        <v>2010</v>
      </c>
      <c r="B3363" s="2" t="s">
        <v>702</v>
      </c>
      <c r="C3363" s="3">
        <v>5.0425020048115474</v>
      </c>
    </row>
    <row r="3364" spans="1:3">
      <c r="A3364" s="22">
        <v>2010</v>
      </c>
      <c r="B3364" s="2" t="s">
        <v>703</v>
      </c>
      <c r="C3364" s="3">
        <v>4.1139028475711896</v>
      </c>
    </row>
    <row r="3365" spans="1:3">
      <c r="A3365" s="22">
        <v>2010</v>
      </c>
      <c r="B3365" s="2" t="s">
        <v>704</v>
      </c>
      <c r="C3365" s="3">
        <v>3.20718679184202</v>
      </c>
    </row>
    <row r="3366" spans="1:3">
      <c r="A3366" s="22">
        <v>2010</v>
      </c>
      <c r="B3366" s="2" t="s">
        <v>705</v>
      </c>
      <c r="C3366" s="3">
        <v>4.7671009771986972</v>
      </c>
    </row>
    <row r="3367" spans="1:3">
      <c r="A3367" s="22">
        <v>2010</v>
      </c>
      <c r="B3367" s="2" t="s">
        <v>706</v>
      </c>
      <c r="C3367" s="3">
        <v>7.221474546518432</v>
      </c>
    </row>
    <row r="3368" spans="1:3">
      <c r="A3368" s="22">
        <v>2010</v>
      </c>
      <c r="B3368" s="2" t="s">
        <v>707</v>
      </c>
      <c r="C3368" s="3">
        <v>3.8419621324849915</v>
      </c>
    </row>
    <row r="3369" spans="1:3">
      <c r="A3369" s="22">
        <v>2010</v>
      </c>
      <c r="B3369" s="2" t="s">
        <v>708</v>
      </c>
      <c r="C3369" s="3">
        <v>4.6970844754547718</v>
      </c>
    </row>
    <row r="3370" spans="1:3">
      <c r="A3370" s="22">
        <v>2010</v>
      </c>
      <c r="B3370" s="2" t="s">
        <v>709</v>
      </c>
      <c r="C3370" s="3">
        <v>4.3676588897827839</v>
      </c>
    </row>
    <row r="3371" spans="1:3">
      <c r="A3371" s="22">
        <v>2010</v>
      </c>
      <c r="B3371" s="2" t="s">
        <v>710</v>
      </c>
      <c r="C3371" s="3">
        <v>5.1193820224719104</v>
      </c>
    </row>
    <row r="3372" spans="1:3">
      <c r="A3372" s="22">
        <v>2010</v>
      </c>
      <c r="B3372" s="2" t="s">
        <v>711</v>
      </c>
      <c r="C3372" s="3">
        <v>4.2364864864864868</v>
      </c>
    </row>
    <row r="3373" spans="1:3">
      <c r="A3373" s="22">
        <v>2010</v>
      </c>
      <c r="B3373" s="2" t="s">
        <v>712</v>
      </c>
      <c r="C3373" s="3">
        <v>6.1005788712011579</v>
      </c>
    </row>
    <row r="3374" spans="1:3">
      <c r="A3374" s="22">
        <v>2010</v>
      </c>
      <c r="B3374" s="2" t="s">
        <v>713</v>
      </c>
      <c r="C3374" s="3">
        <v>4.9298446203459392</v>
      </c>
    </row>
    <row r="3375" spans="1:3">
      <c r="A3375" s="22">
        <v>2010</v>
      </c>
      <c r="B3375" s="2" t="s">
        <v>714</v>
      </c>
      <c r="C3375" s="3">
        <v>4.4013187812642114</v>
      </c>
    </row>
    <row r="3376" spans="1:3">
      <c r="A3376" s="22">
        <v>2010</v>
      </c>
      <c r="B3376" s="2" t="s">
        <v>715</v>
      </c>
      <c r="C3376" s="3">
        <v>5.4109589041095889</v>
      </c>
    </row>
    <row r="3377" spans="1:3">
      <c r="A3377" s="22">
        <v>2010</v>
      </c>
      <c r="B3377" s="2" t="s">
        <v>716</v>
      </c>
      <c r="C3377" s="3">
        <v>2.563295533441333</v>
      </c>
    </row>
    <row r="3378" spans="1:3">
      <c r="A3378" s="22">
        <v>2010</v>
      </c>
      <c r="B3378" s="2" t="s">
        <v>717</v>
      </c>
      <c r="C3378" s="3">
        <v>4.5428832116788325</v>
      </c>
    </row>
    <row r="3379" spans="1:3">
      <c r="A3379" s="22">
        <v>2010</v>
      </c>
      <c r="B3379" s="2" t="s">
        <v>718</v>
      </c>
      <c r="C3379" s="3">
        <v>4.4235807860262009</v>
      </c>
    </row>
    <row r="3380" spans="1:3">
      <c r="A3380" s="22">
        <v>2010</v>
      </c>
      <c r="B3380" s="2" t="s">
        <v>719</v>
      </c>
      <c r="C3380" s="3">
        <v>2.8729071537290714</v>
      </c>
    </row>
    <row r="3381" spans="1:3">
      <c r="A3381" s="22">
        <v>2010</v>
      </c>
      <c r="B3381" s="2" t="s">
        <v>720</v>
      </c>
      <c r="C3381" s="3">
        <v>4.2100183823529411</v>
      </c>
    </row>
    <row r="3382" spans="1:3">
      <c r="A3382" s="22">
        <v>2010</v>
      </c>
      <c r="B3382" s="2" t="s">
        <v>721</v>
      </c>
      <c r="C3382" s="3">
        <v>3.4323308270676693</v>
      </c>
    </row>
    <row r="3383" spans="1:3">
      <c r="A3383" s="22">
        <v>2010</v>
      </c>
      <c r="B3383" s="2" t="s">
        <v>722</v>
      </c>
      <c r="C3383" s="3">
        <v>3.9605978260869565</v>
      </c>
    </row>
    <row r="3384" spans="1:3">
      <c r="A3384" s="22">
        <v>2010</v>
      </c>
      <c r="B3384" s="2" t="s">
        <v>723</v>
      </c>
      <c r="C3384" s="3">
        <v>3.7841429880843265</v>
      </c>
    </row>
    <row r="3385" spans="1:3">
      <c r="A3385" s="22">
        <v>2010</v>
      </c>
      <c r="B3385" s="2" t="s">
        <v>724</v>
      </c>
      <c r="C3385" s="3">
        <v>5.3042328042328046</v>
      </c>
    </row>
    <row r="3386" spans="1:3">
      <c r="A3386" s="22">
        <v>2010</v>
      </c>
      <c r="B3386" s="2" t="s">
        <v>725</v>
      </c>
      <c r="C3386" s="3">
        <v>3.1829161176987264</v>
      </c>
    </row>
    <row r="3387" spans="1:3">
      <c r="A3387" s="22">
        <v>2010</v>
      </c>
      <c r="B3387" s="2" t="s">
        <v>726</v>
      </c>
      <c r="C3387" s="3">
        <v>5.0131578947368425</v>
      </c>
    </row>
    <row r="3388" spans="1:3">
      <c r="A3388" s="22">
        <v>2010</v>
      </c>
      <c r="B3388" s="2" t="s">
        <v>1047</v>
      </c>
      <c r="C3388" s="3">
        <v>2.8575581395348837</v>
      </c>
    </row>
    <row r="3389" spans="1:3">
      <c r="A3389" s="22">
        <v>2010</v>
      </c>
      <c r="B3389" s="2" t="s">
        <v>727</v>
      </c>
      <c r="C3389" s="3">
        <v>4.5349248452696731</v>
      </c>
    </row>
    <row r="3390" spans="1:3">
      <c r="A3390" s="22">
        <v>2010</v>
      </c>
      <c r="B3390" s="2" t="s">
        <v>1048</v>
      </c>
      <c r="C3390" s="3">
        <v>4.333333333333333</v>
      </c>
    </row>
    <row r="3391" spans="1:3">
      <c r="A3391" s="22">
        <v>2010</v>
      </c>
      <c r="B3391" s="2" t="s">
        <v>730</v>
      </c>
      <c r="C3391" s="3">
        <v>4.4889901290812455</v>
      </c>
    </row>
    <row r="3392" spans="1:3">
      <c r="A3392" s="22">
        <v>2010</v>
      </c>
      <c r="B3392" s="2" t="s">
        <v>731</v>
      </c>
      <c r="C3392" s="3">
        <v>5.0546341463414635</v>
      </c>
    </row>
    <row r="3393" spans="1:3">
      <c r="A3393" s="22">
        <v>2010</v>
      </c>
      <c r="B3393" s="2" t="s">
        <v>732</v>
      </c>
      <c r="C3393" s="3">
        <v>4.3062419515513763</v>
      </c>
    </row>
    <row r="3394" spans="1:3">
      <c r="A3394" s="22">
        <v>2010</v>
      </c>
      <c r="B3394" s="2" t="s">
        <v>733</v>
      </c>
      <c r="C3394" s="3">
        <v>5.0560538116591927</v>
      </c>
    </row>
    <row r="3395" spans="1:3">
      <c r="A3395" s="22">
        <v>2010</v>
      </c>
      <c r="B3395" s="2" t="s">
        <v>734</v>
      </c>
      <c r="C3395" s="3">
        <v>3.6534923339011924</v>
      </c>
    </row>
    <row r="3396" spans="1:3">
      <c r="A3396" s="22">
        <v>2010</v>
      </c>
      <c r="B3396" s="2" t="s">
        <v>735</v>
      </c>
      <c r="C3396" s="3">
        <v>4.9936440677966099</v>
      </c>
    </row>
    <row r="3397" spans="1:3">
      <c r="A3397" s="22">
        <v>2010</v>
      </c>
      <c r="B3397" s="2" t="s">
        <v>736</v>
      </c>
      <c r="C3397" s="3">
        <v>4.7934782608695654</v>
      </c>
    </row>
    <row r="3398" spans="1:3">
      <c r="A3398" s="22">
        <v>2010</v>
      </c>
      <c r="B3398" s="2" t="s">
        <v>737</v>
      </c>
      <c r="C3398" s="3">
        <v>4.3811622424925698</v>
      </c>
    </row>
    <row r="3399" spans="1:3">
      <c r="A3399" s="22">
        <v>2010</v>
      </c>
      <c r="B3399" s="2" t="s">
        <v>1049</v>
      </c>
      <c r="C3399" s="3">
        <v>4.6699029126213594</v>
      </c>
    </row>
    <row r="3400" spans="1:3">
      <c r="A3400" s="22">
        <v>2010</v>
      </c>
      <c r="B3400" s="2" t="s">
        <v>739</v>
      </c>
      <c r="C3400" s="3">
        <v>5.374707259953162</v>
      </c>
    </row>
    <row r="3401" spans="1:3">
      <c r="A3401" s="22">
        <v>2010</v>
      </c>
      <c r="B3401" s="2" t="s">
        <v>741</v>
      </c>
      <c r="C3401" s="3">
        <v>9.4851889010499004</v>
      </c>
    </row>
    <row r="3402" spans="1:3">
      <c r="A3402" s="22">
        <v>2010</v>
      </c>
      <c r="B3402" s="2" t="s">
        <v>742</v>
      </c>
      <c r="C3402" s="3">
        <v>5.7726747025109875</v>
      </c>
    </row>
    <row r="3403" spans="1:3">
      <c r="A3403" s="22">
        <v>2010</v>
      </c>
      <c r="B3403" s="2" t="s">
        <v>743</v>
      </c>
      <c r="C3403" s="3">
        <v>4.9150316933293086</v>
      </c>
    </row>
    <row r="3404" spans="1:3">
      <c r="A3404" s="22">
        <v>2010</v>
      </c>
      <c r="B3404" s="2" t="s">
        <v>744</v>
      </c>
      <c r="C3404" s="3">
        <v>2.9811465948441707</v>
      </c>
    </row>
    <row r="3405" spans="1:3">
      <c r="A3405" s="22">
        <v>2010</v>
      </c>
      <c r="B3405" s="2" t="s">
        <v>745</v>
      </c>
      <c r="C3405" s="3">
        <v>4.2524509803921573</v>
      </c>
    </row>
    <row r="3406" spans="1:3">
      <c r="A3406" s="22">
        <v>2010</v>
      </c>
      <c r="B3406" s="2" t="s">
        <v>746</v>
      </c>
      <c r="C3406" s="3">
        <v>5.7664041994750654</v>
      </c>
    </row>
    <row r="3407" spans="1:3">
      <c r="A3407" s="22">
        <v>2010</v>
      </c>
      <c r="B3407" s="2" t="s">
        <v>747</v>
      </c>
      <c r="C3407" s="3">
        <v>5.2443991853360492</v>
      </c>
    </row>
    <row r="3408" spans="1:3">
      <c r="A3408" s="22">
        <v>2010</v>
      </c>
      <c r="B3408" s="2" t="s">
        <v>748</v>
      </c>
      <c r="C3408" s="3">
        <v>3.6776315789473686</v>
      </c>
    </row>
    <row r="3409" spans="1:3">
      <c r="A3409" s="22">
        <v>2010</v>
      </c>
      <c r="B3409" s="2" t="s">
        <v>749</v>
      </c>
      <c r="C3409" s="3">
        <v>4.38523588364703</v>
      </c>
    </row>
    <row r="3410" spans="1:3">
      <c r="A3410" s="22">
        <v>2010</v>
      </c>
      <c r="B3410" s="2" t="s">
        <v>750</v>
      </c>
      <c r="C3410" s="3">
        <v>4.0596877869605139</v>
      </c>
    </row>
    <row r="3411" spans="1:3">
      <c r="A3411" s="22">
        <v>2010</v>
      </c>
      <c r="B3411" s="2" t="s">
        <v>751</v>
      </c>
      <c r="C3411" s="3">
        <v>3.9986371802019449</v>
      </c>
    </row>
    <row r="3412" spans="1:3">
      <c r="A3412" s="22">
        <v>2010</v>
      </c>
      <c r="B3412" s="2" t="s">
        <v>752</v>
      </c>
      <c r="C3412" s="3">
        <v>4.1534731202660264</v>
      </c>
    </row>
    <row r="3413" spans="1:3">
      <c r="A3413" s="22">
        <v>2010</v>
      </c>
      <c r="B3413" s="2" t="s">
        <v>753</v>
      </c>
      <c r="C3413" s="3">
        <v>3.7971335043793681</v>
      </c>
    </row>
    <row r="3414" spans="1:3">
      <c r="A3414" s="22">
        <v>2010</v>
      </c>
      <c r="B3414" s="2" t="s">
        <v>754</v>
      </c>
      <c r="C3414" s="3">
        <v>5.0136925795053005</v>
      </c>
    </row>
    <row r="3415" spans="1:3">
      <c r="A3415" s="22">
        <v>2010</v>
      </c>
      <c r="B3415" s="2" t="s">
        <v>755</v>
      </c>
      <c r="C3415" s="3">
        <v>4.5890410958904111</v>
      </c>
    </row>
    <row r="3416" spans="1:3">
      <c r="A3416" s="22">
        <v>2010</v>
      </c>
      <c r="B3416" s="2" t="s">
        <v>756</v>
      </c>
      <c r="C3416" s="3">
        <v>5.4894117647058822</v>
      </c>
    </row>
    <row r="3417" spans="1:3">
      <c r="A3417" s="22">
        <v>2010</v>
      </c>
      <c r="B3417" s="2" t="s">
        <v>757</v>
      </c>
      <c r="C3417" s="3">
        <v>6.6132282179068564</v>
      </c>
    </row>
    <row r="3418" spans="1:3">
      <c r="A3418" s="22">
        <v>2010</v>
      </c>
      <c r="B3418" s="2" t="s">
        <v>758</v>
      </c>
      <c r="C3418" s="3">
        <v>7.5131578947368425</v>
      </c>
    </row>
    <row r="3419" spans="1:3">
      <c r="A3419" s="22">
        <v>2010</v>
      </c>
      <c r="B3419" s="2" t="s">
        <v>759</v>
      </c>
      <c r="C3419" s="3">
        <v>5.1359489051094886</v>
      </c>
    </row>
    <row r="3420" spans="1:3">
      <c r="A3420" s="22">
        <v>2010</v>
      </c>
      <c r="B3420" s="2" t="s">
        <v>761</v>
      </c>
      <c r="C3420" s="3">
        <v>5.52</v>
      </c>
    </row>
    <row r="3421" spans="1:3">
      <c r="A3421" s="22">
        <v>2010</v>
      </c>
      <c r="B3421" s="2" t="s">
        <v>762</v>
      </c>
      <c r="C3421" s="3">
        <v>4.829586935638809</v>
      </c>
    </row>
    <row r="3422" spans="1:3">
      <c r="A3422" s="22">
        <v>2010</v>
      </c>
      <c r="B3422" s="2" t="s">
        <v>764</v>
      </c>
      <c r="C3422" s="3">
        <v>4.9107526881720434</v>
      </c>
    </row>
    <row r="3423" spans="1:3">
      <c r="A3423" s="22">
        <v>2010</v>
      </c>
      <c r="B3423" s="2" t="s">
        <v>766</v>
      </c>
      <c r="C3423" s="3">
        <v>6.0359712230215825</v>
      </c>
    </row>
    <row r="3424" spans="1:3">
      <c r="A3424" s="22">
        <v>2010</v>
      </c>
      <c r="B3424" s="2" t="s">
        <v>767</v>
      </c>
      <c r="C3424" s="3">
        <v>4.4343248223216634</v>
      </c>
    </row>
    <row r="3425" spans="1:3">
      <c r="A3425" s="22">
        <v>2010</v>
      </c>
      <c r="B3425" s="2" t="s">
        <v>768</v>
      </c>
      <c r="C3425" s="3">
        <v>5.0298507462686564</v>
      </c>
    </row>
    <row r="3426" spans="1:3">
      <c r="A3426" s="22">
        <v>2010</v>
      </c>
      <c r="B3426" s="2" t="s">
        <v>769</v>
      </c>
      <c r="C3426" s="3">
        <v>4.4132390745501286</v>
      </c>
    </row>
    <row r="3427" spans="1:3">
      <c r="A3427" s="22">
        <v>2010</v>
      </c>
      <c r="B3427" s="2" t="s">
        <v>771</v>
      </c>
      <c r="C3427" s="3">
        <v>5.1253761283851551</v>
      </c>
    </row>
    <row r="3428" spans="1:3">
      <c r="A3428" s="22">
        <v>2010</v>
      </c>
      <c r="B3428" s="2" t="s">
        <v>774</v>
      </c>
      <c r="C3428" s="3">
        <v>5.0696202531645573</v>
      </c>
    </row>
    <row r="3429" spans="1:3">
      <c r="A3429" s="22">
        <v>2010</v>
      </c>
      <c r="B3429" s="2" t="s">
        <v>775</v>
      </c>
      <c r="C3429" s="3">
        <v>4.7630136986301368</v>
      </c>
    </row>
    <row r="3430" spans="1:3">
      <c r="A3430" s="22">
        <v>2010</v>
      </c>
      <c r="B3430" s="2" t="s">
        <v>777</v>
      </c>
      <c r="C3430" s="3">
        <v>4.9320214669051881</v>
      </c>
    </row>
    <row r="3431" spans="1:3">
      <c r="A3431" s="22">
        <v>2010</v>
      </c>
      <c r="B3431" s="2" t="s">
        <v>781</v>
      </c>
      <c r="C3431" s="3">
        <v>5.6342592592592595</v>
      </c>
    </row>
    <row r="3432" spans="1:3">
      <c r="A3432" s="22">
        <v>2010</v>
      </c>
      <c r="B3432" s="2" t="s">
        <v>782</v>
      </c>
      <c r="C3432" s="3">
        <v>5.033722438391699</v>
      </c>
    </row>
    <row r="3433" spans="1:3">
      <c r="A3433" s="22">
        <v>2010</v>
      </c>
      <c r="B3433" s="2" t="s">
        <v>783</v>
      </c>
      <c r="C3433" s="3">
        <v>5.8088235294117645</v>
      </c>
    </row>
    <row r="3434" spans="1:3">
      <c r="A3434" s="22">
        <v>2010</v>
      </c>
      <c r="B3434" s="2" t="s">
        <v>784</v>
      </c>
      <c r="C3434" s="3">
        <v>5.2035502958579878</v>
      </c>
    </row>
    <row r="3435" spans="1:3">
      <c r="A3435" s="22">
        <v>2010</v>
      </c>
      <c r="B3435" s="2" t="s">
        <v>785</v>
      </c>
      <c r="C3435" s="3">
        <v>5.3556485355648533</v>
      </c>
    </row>
    <row r="3436" spans="1:3">
      <c r="A3436" s="22">
        <v>2010</v>
      </c>
      <c r="B3436" s="2" t="s">
        <v>786</v>
      </c>
      <c r="C3436" s="3">
        <v>4.7016925246826515</v>
      </c>
    </row>
    <row r="3437" spans="1:3">
      <c r="A3437" s="22">
        <v>2010</v>
      </c>
      <c r="B3437" s="2" t="s">
        <v>787</v>
      </c>
      <c r="C3437" s="3">
        <v>4.916666666666667</v>
      </c>
    </row>
    <row r="3438" spans="1:3">
      <c r="A3438" s="22">
        <v>2010</v>
      </c>
      <c r="B3438" s="2" t="s">
        <v>788</v>
      </c>
      <c r="C3438" s="3">
        <v>5.0376344086021509</v>
      </c>
    </row>
    <row r="3439" spans="1:3">
      <c r="A3439" s="22">
        <v>2010</v>
      </c>
      <c r="B3439" s="2" t="s">
        <v>790</v>
      </c>
      <c r="C3439" s="3">
        <v>5.7739490545397718</v>
      </c>
    </row>
    <row r="3440" spans="1:3">
      <c r="A3440" s="22">
        <v>2010</v>
      </c>
      <c r="B3440" s="2" t="s">
        <v>791</v>
      </c>
      <c r="C3440" s="3">
        <v>4.5115541458994111</v>
      </c>
    </row>
    <row r="3441" spans="1:3">
      <c r="A3441" s="22">
        <v>2010</v>
      </c>
      <c r="B3441" s="2" t="s">
        <v>792</v>
      </c>
      <c r="C3441" s="3">
        <v>3.7742825213400861</v>
      </c>
    </row>
    <row r="3442" spans="1:3">
      <c r="A3442" s="22">
        <v>2010</v>
      </c>
      <c r="B3442" s="2" t="s">
        <v>1050</v>
      </c>
      <c r="C3442" s="3">
        <v>4.9491525423728815</v>
      </c>
    </row>
    <row r="3443" spans="1:3">
      <c r="A3443" s="22">
        <v>2010</v>
      </c>
      <c r="B3443" s="2" t="s">
        <v>793</v>
      </c>
      <c r="C3443" s="3">
        <v>4.1830485407530622</v>
      </c>
    </row>
    <row r="3444" spans="1:3">
      <c r="A3444" s="22">
        <v>2010</v>
      </c>
      <c r="B3444" s="2" t="s">
        <v>794</v>
      </c>
      <c r="C3444" s="3">
        <v>5.5642144638403987</v>
      </c>
    </row>
    <row r="3445" spans="1:3">
      <c r="A3445" s="22">
        <v>2010</v>
      </c>
      <c r="B3445" s="2" t="s">
        <v>795</v>
      </c>
      <c r="C3445" s="3">
        <v>7.1024047112710615</v>
      </c>
    </row>
    <row r="3446" spans="1:3">
      <c r="A3446" s="22">
        <v>2010</v>
      </c>
      <c r="B3446" s="2" t="s">
        <v>796</v>
      </c>
      <c r="C3446" s="3">
        <v>4.6887527839643655</v>
      </c>
    </row>
    <row r="3447" spans="1:3">
      <c r="A3447" s="22">
        <v>2010</v>
      </c>
      <c r="B3447" s="2" t="s">
        <v>797</v>
      </c>
      <c r="C3447" s="3">
        <v>4.8619381756116065</v>
      </c>
    </row>
    <row r="3448" spans="1:3">
      <c r="A3448" s="22">
        <v>2010</v>
      </c>
      <c r="B3448" s="2" t="s">
        <v>798</v>
      </c>
      <c r="C3448" s="3">
        <v>4.7849331713244228</v>
      </c>
    </row>
    <row r="3449" spans="1:3">
      <c r="A3449" s="22">
        <v>2010</v>
      </c>
      <c r="B3449" s="2" t="s">
        <v>799</v>
      </c>
      <c r="C3449" s="3">
        <v>6.059800664451827</v>
      </c>
    </row>
    <row r="3450" spans="1:3">
      <c r="A3450" s="22">
        <v>2010</v>
      </c>
      <c r="B3450" s="2" t="s">
        <v>800</v>
      </c>
      <c r="C3450" s="3">
        <v>5.9152439844065059</v>
      </c>
    </row>
    <row r="3451" spans="1:3">
      <c r="A3451" s="22">
        <v>2010</v>
      </c>
      <c r="B3451" s="2" t="s">
        <v>801</v>
      </c>
      <c r="C3451" s="3">
        <v>5.255220417633411</v>
      </c>
    </row>
    <row r="3452" spans="1:3">
      <c r="A3452" s="22">
        <v>2010</v>
      </c>
      <c r="B3452" s="2" t="s">
        <v>802</v>
      </c>
      <c r="C3452" s="3">
        <v>5.587545126353791</v>
      </c>
    </row>
    <row r="3453" spans="1:3">
      <c r="A3453" s="22">
        <v>2010</v>
      </c>
      <c r="B3453" s="2" t="s">
        <v>803</v>
      </c>
      <c r="C3453" s="3">
        <v>4.7241270342866173</v>
      </c>
    </row>
    <row r="3454" spans="1:3">
      <c r="A3454" s="22">
        <v>2010</v>
      </c>
      <c r="B3454" s="2" t="s">
        <v>804</v>
      </c>
      <c r="C3454" s="3">
        <v>5.1112242671128243</v>
      </c>
    </row>
    <row r="3455" spans="1:3">
      <c r="A3455" s="22">
        <v>2010</v>
      </c>
      <c r="B3455" s="2" t="s">
        <v>805</v>
      </c>
      <c r="C3455" s="3">
        <v>4.7487269534679539</v>
      </c>
    </row>
    <row r="3456" spans="1:3">
      <c r="A3456" s="22">
        <v>2010</v>
      </c>
      <c r="B3456" s="2" t="s">
        <v>806</v>
      </c>
      <c r="C3456" s="3">
        <v>5.6433321415802649</v>
      </c>
    </row>
    <row r="3457" spans="1:3">
      <c r="A3457" s="22">
        <v>2010</v>
      </c>
      <c r="B3457" s="2" t="s">
        <v>807</v>
      </c>
      <c r="C3457" s="3">
        <v>4.5071078227616592</v>
      </c>
    </row>
    <row r="3458" spans="1:3">
      <c r="A3458" s="22">
        <v>2010</v>
      </c>
      <c r="B3458" s="2" t="s">
        <v>808</v>
      </c>
      <c r="C3458" s="3">
        <v>7.1942175471587237</v>
      </c>
    </row>
    <row r="3459" spans="1:3">
      <c r="A3459" s="22">
        <v>2010</v>
      </c>
      <c r="B3459" s="2" t="s">
        <v>809</v>
      </c>
      <c r="C3459" s="3">
        <v>5.7906555090655507</v>
      </c>
    </row>
    <row r="3460" spans="1:3">
      <c r="A3460" s="22">
        <v>2010</v>
      </c>
      <c r="B3460" s="2" t="s">
        <v>810</v>
      </c>
      <c r="C3460" s="3">
        <v>4.6059232689464631</v>
      </c>
    </row>
    <row r="3461" spans="1:3">
      <c r="A3461" s="22">
        <v>2010</v>
      </c>
      <c r="B3461" s="2" t="s">
        <v>811</v>
      </c>
      <c r="C3461" s="3">
        <v>4.7092651757188495</v>
      </c>
    </row>
    <row r="3462" spans="1:3">
      <c r="A3462" s="22">
        <v>2010</v>
      </c>
      <c r="B3462" s="2" t="s">
        <v>812</v>
      </c>
      <c r="C3462" s="3">
        <v>4.583333333333333</v>
      </c>
    </row>
    <row r="3463" spans="1:3">
      <c r="A3463" s="22">
        <v>2010</v>
      </c>
      <c r="B3463" s="2" t="s">
        <v>813</v>
      </c>
      <c r="C3463" s="3">
        <v>4.2554756259293489</v>
      </c>
    </row>
    <row r="3464" spans="1:3">
      <c r="A3464" s="22">
        <v>2010</v>
      </c>
      <c r="B3464" s="2" t="s">
        <v>814</v>
      </c>
      <c r="C3464" s="3">
        <v>4.8538839156800462</v>
      </c>
    </row>
    <row r="3465" spans="1:3">
      <c r="A3465" s="22">
        <v>2010</v>
      </c>
      <c r="B3465" s="2" t="s">
        <v>815</v>
      </c>
      <c r="C3465" s="3">
        <v>4.3510101010101012</v>
      </c>
    </row>
    <row r="3466" spans="1:3">
      <c r="A3466" s="22">
        <v>2010</v>
      </c>
      <c r="B3466" s="2" t="s">
        <v>816</v>
      </c>
      <c r="C3466" s="3">
        <v>6.0668058455114826</v>
      </c>
    </row>
    <row r="3467" spans="1:3">
      <c r="A3467" s="22">
        <v>2010</v>
      </c>
      <c r="B3467" s="2" t="s">
        <v>817</v>
      </c>
      <c r="C3467" s="3">
        <v>4.7121702915316979</v>
      </c>
    </row>
    <row r="3468" spans="1:3">
      <c r="A3468" s="22">
        <v>2010</v>
      </c>
      <c r="B3468" s="2" t="s">
        <v>818</v>
      </c>
      <c r="C3468" s="3">
        <v>4.9257485029940122</v>
      </c>
    </row>
    <row r="3469" spans="1:3">
      <c r="A3469" s="22">
        <v>2010</v>
      </c>
      <c r="B3469" s="2" t="s">
        <v>819</v>
      </c>
      <c r="C3469" s="3">
        <v>4.1702359346642472</v>
      </c>
    </row>
    <row r="3470" spans="1:3">
      <c r="A3470" s="22">
        <v>2010</v>
      </c>
      <c r="B3470" s="2" t="s">
        <v>820</v>
      </c>
      <c r="C3470" s="3">
        <v>4.7107757107757111</v>
      </c>
    </row>
    <row r="3471" spans="1:3">
      <c r="A3471" s="22">
        <v>2010</v>
      </c>
      <c r="B3471" s="2" t="s">
        <v>821</v>
      </c>
      <c r="C3471" s="3">
        <v>4.6231086657496565</v>
      </c>
    </row>
    <row r="3472" spans="1:3">
      <c r="A3472" s="22">
        <v>2010</v>
      </c>
      <c r="B3472" s="2" t="s">
        <v>822</v>
      </c>
      <c r="C3472" s="3">
        <v>5.0331817308308242</v>
      </c>
    </row>
    <row r="3473" spans="1:3">
      <c r="A3473" s="22">
        <v>2010</v>
      </c>
      <c r="B3473" s="2" t="s">
        <v>823</v>
      </c>
      <c r="C3473" s="3">
        <v>8.0116600184105558</v>
      </c>
    </row>
    <row r="3474" spans="1:3">
      <c r="A3474" s="22">
        <v>2010</v>
      </c>
      <c r="B3474" s="2" t="s">
        <v>824</v>
      </c>
      <c r="C3474" s="3">
        <v>4.450022192632046</v>
      </c>
    </row>
    <row r="3475" spans="1:3">
      <c r="A3475" s="22">
        <v>2010</v>
      </c>
      <c r="B3475" s="2" t="s">
        <v>825</v>
      </c>
      <c r="C3475" s="3">
        <v>4.839724746125067</v>
      </c>
    </row>
    <row r="3476" spans="1:3">
      <c r="A3476" s="22">
        <v>2010</v>
      </c>
      <c r="B3476" s="2" t="s">
        <v>826</v>
      </c>
      <c r="C3476" s="3">
        <v>4.9813270142180093</v>
      </c>
    </row>
    <row r="3477" spans="1:3">
      <c r="A3477" s="22">
        <v>2010</v>
      </c>
      <c r="B3477" s="2" t="s">
        <v>827</v>
      </c>
      <c r="C3477" s="3">
        <v>5.6690647482014391</v>
      </c>
    </row>
    <row r="3478" spans="1:3">
      <c r="A3478" s="22">
        <v>2010</v>
      </c>
      <c r="B3478" s="2" t="s">
        <v>828</v>
      </c>
      <c r="C3478" s="3">
        <v>3.5586813186813187</v>
      </c>
    </row>
    <row r="3479" spans="1:3">
      <c r="A3479" s="22">
        <v>2010</v>
      </c>
      <c r="B3479" s="2" t="s">
        <v>829</v>
      </c>
      <c r="C3479" s="3">
        <v>4.5308219178082192</v>
      </c>
    </row>
    <row r="3480" spans="1:3">
      <c r="A3480" s="22">
        <v>2010</v>
      </c>
      <c r="B3480" s="2" t="s">
        <v>830</v>
      </c>
      <c r="C3480" s="3">
        <v>4.76566265060241</v>
      </c>
    </row>
    <row r="3481" spans="1:3">
      <c r="A3481" s="22">
        <v>2010</v>
      </c>
      <c r="B3481" s="2" t="s">
        <v>831</v>
      </c>
      <c r="C3481" s="3">
        <v>5.120614651735945</v>
      </c>
    </row>
    <row r="3482" spans="1:3">
      <c r="A3482" s="22">
        <v>2010</v>
      </c>
      <c r="B3482" s="2" t="s">
        <v>832</v>
      </c>
      <c r="C3482" s="3">
        <v>4.5069306930693065</v>
      </c>
    </row>
    <row r="3483" spans="1:3">
      <c r="A3483" s="22">
        <v>2010</v>
      </c>
      <c r="B3483" s="2" t="s">
        <v>833</v>
      </c>
      <c r="C3483" s="3">
        <v>6.1021276595744682</v>
      </c>
    </row>
    <row r="3484" spans="1:3">
      <c r="A3484" s="22">
        <v>2010</v>
      </c>
      <c r="B3484" s="2" t="s">
        <v>834</v>
      </c>
      <c r="C3484" s="3">
        <v>3.7810137006812905</v>
      </c>
    </row>
    <row r="3485" spans="1:3">
      <c r="A3485" s="22">
        <v>2010</v>
      </c>
      <c r="B3485" s="2" t="s">
        <v>835</v>
      </c>
      <c r="C3485" s="3">
        <v>3.9184397163120566</v>
      </c>
    </row>
    <row r="3486" spans="1:3">
      <c r="A3486" s="22">
        <v>2010</v>
      </c>
      <c r="B3486" s="2" t="s">
        <v>836</v>
      </c>
      <c r="C3486" s="3">
        <v>3.7808133144920708</v>
      </c>
    </row>
    <row r="3487" spans="1:3">
      <c r="A3487" s="22">
        <v>2010</v>
      </c>
      <c r="B3487" s="2" t="s">
        <v>837</v>
      </c>
      <c r="C3487" s="3">
        <v>3.735978520286396</v>
      </c>
    </row>
    <row r="3488" spans="1:3">
      <c r="A3488" s="22">
        <v>2010</v>
      </c>
      <c r="B3488" s="2" t="s">
        <v>838</v>
      </c>
      <c r="C3488" s="3">
        <v>4.4901298239373997</v>
      </c>
    </row>
    <row r="3489" spans="1:3">
      <c r="A3489" s="22">
        <v>2010</v>
      </c>
      <c r="B3489" s="2" t="s">
        <v>839</v>
      </c>
      <c r="C3489" s="3">
        <v>4.5332122470160874</v>
      </c>
    </row>
    <row r="3490" spans="1:3">
      <c r="A3490" s="22">
        <v>2010</v>
      </c>
      <c r="B3490" s="2" t="s">
        <v>840</v>
      </c>
      <c r="C3490" s="3">
        <v>6.1606652006597029</v>
      </c>
    </row>
    <row r="3491" spans="1:3">
      <c r="A3491" s="22">
        <v>2010</v>
      </c>
      <c r="B3491" s="2" t="s">
        <v>841</v>
      </c>
      <c r="C3491" s="3">
        <v>3.6863057324840764</v>
      </c>
    </row>
    <row r="3492" spans="1:3">
      <c r="A3492" s="22">
        <v>2010</v>
      </c>
      <c r="B3492" s="2" t="s">
        <v>842</v>
      </c>
      <c r="C3492" s="3">
        <v>2.9541984732824429</v>
      </c>
    </row>
    <row r="3493" spans="1:3">
      <c r="A3493" s="22">
        <v>2010</v>
      </c>
      <c r="B3493" s="2" t="s">
        <v>843</v>
      </c>
      <c r="C3493" s="3">
        <v>3.4946236559139785</v>
      </c>
    </row>
    <row r="3494" spans="1:3">
      <c r="A3494" s="22">
        <v>2010</v>
      </c>
      <c r="B3494" s="2" t="s">
        <v>844</v>
      </c>
      <c r="C3494" s="3">
        <v>4.3355346710693423</v>
      </c>
    </row>
    <row r="3495" spans="1:3">
      <c r="A3495" s="22">
        <v>2010</v>
      </c>
      <c r="B3495" s="2" t="s">
        <v>845</v>
      </c>
      <c r="C3495" s="3">
        <v>3.6772277227722774</v>
      </c>
    </row>
    <row r="3496" spans="1:3">
      <c r="A3496" s="22">
        <v>2010</v>
      </c>
      <c r="B3496" s="2" t="s">
        <v>846</v>
      </c>
      <c r="C3496" s="3">
        <v>3.6357615894039736</v>
      </c>
    </row>
    <row r="3497" spans="1:3">
      <c r="A3497" s="22">
        <v>2010</v>
      </c>
      <c r="B3497" s="2" t="s">
        <v>847</v>
      </c>
      <c r="C3497" s="3">
        <v>3.983107304306448</v>
      </c>
    </row>
    <row r="3498" spans="1:3">
      <c r="A3498" s="22">
        <v>2010</v>
      </c>
      <c r="B3498" s="2" t="s">
        <v>848</v>
      </c>
      <c r="C3498" s="3">
        <v>3.7172960215778827</v>
      </c>
    </row>
    <row r="3499" spans="1:3">
      <c r="A3499" s="22">
        <v>2010</v>
      </c>
      <c r="B3499" s="2" t="s">
        <v>849</v>
      </c>
      <c r="C3499" s="3">
        <v>3.6020281088774238</v>
      </c>
    </row>
    <row r="3500" spans="1:3">
      <c r="A3500" s="22">
        <v>2010</v>
      </c>
      <c r="B3500" s="2" t="s">
        <v>850</v>
      </c>
      <c r="C3500" s="3">
        <v>3.5666666666666669</v>
      </c>
    </row>
    <row r="3501" spans="1:3">
      <c r="A3501" s="22">
        <v>2010</v>
      </c>
      <c r="B3501" s="2" t="s">
        <v>851</v>
      </c>
      <c r="C3501" s="3">
        <v>4.781840894895236</v>
      </c>
    </row>
    <row r="3502" spans="1:3">
      <c r="A3502" s="22">
        <v>2010</v>
      </c>
      <c r="B3502" s="2" t="s">
        <v>852</v>
      </c>
      <c r="C3502" s="3">
        <v>3.115569823434992</v>
      </c>
    </row>
    <row r="3503" spans="1:3">
      <c r="A3503" s="22">
        <v>2010</v>
      </c>
      <c r="B3503" s="2" t="s">
        <v>853</v>
      </c>
      <c r="C3503" s="3">
        <v>4.8807845069121587</v>
      </c>
    </row>
    <row r="3504" spans="1:3">
      <c r="A3504" s="22">
        <v>2010</v>
      </c>
      <c r="B3504" s="2" t="s">
        <v>854</v>
      </c>
      <c r="C3504" s="3">
        <v>3.7181328545780969</v>
      </c>
    </row>
    <row r="3505" spans="1:3">
      <c r="A3505" s="22">
        <v>2010</v>
      </c>
      <c r="B3505" s="2" t="s">
        <v>855</v>
      </c>
      <c r="C3505" s="3">
        <v>4.1128205128205124</v>
      </c>
    </row>
    <row r="3506" spans="1:3">
      <c r="A3506" s="22">
        <v>2010</v>
      </c>
      <c r="B3506" s="2" t="s">
        <v>856</v>
      </c>
      <c r="C3506" s="3">
        <v>5.9528384279475981</v>
      </c>
    </row>
    <row r="3507" spans="1:3">
      <c r="A3507" s="22">
        <v>2010</v>
      </c>
      <c r="B3507" s="2" t="s">
        <v>857</v>
      </c>
      <c r="C3507" s="3">
        <v>5.9579439252336446</v>
      </c>
    </row>
    <row r="3508" spans="1:3">
      <c r="A3508" s="22">
        <v>2010</v>
      </c>
      <c r="B3508" s="2" t="s">
        <v>858</v>
      </c>
      <c r="C3508" s="3">
        <v>5.1626622479977904</v>
      </c>
    </row>
    <row r="3509" spans="1:3">
      <c r="A3509" s="22">
        <v>2010</v>
      </c>
      <c r="B3509" s="2" t="s">
        <v>859</v>
      </c>
      <c r="C3509" s="3">
        <v>4.4792176039119802</v>
      </c>
    </row>
    <row r="3510" spans="1:3">
      <c r="A3510" s="22">
        <v>2010</v>
      </c>
      <c r="B3510" s="2" t="s">
        <v>860</v>
      </c>
      <c r="C3510" s="3">
        <v>6.9582630144099697</v>
      </c>
    </row>
    <row r="3511" spans="1:3">
      <c r="A3511" s="22">
        <v>2010</v>
      </c>
      <c r="B3511" s="2" t="s">
        <v>861</v>
      </c>
      <c r="C3511" s="3">
        <v>4.0292479108635098</v>
      </c>
    </row>
    <row r="3512" spans="1:3">
      <c r="A3512" s="22">
        <v>2010</v>
      </c>
      <c r="B3512" s="2" t="s">
        <v>862</v>
      </c>
      <c r="C3512" s="3">
        <v>3.5046728971962615</v>
      </c>
    </row>
    <row r="3513" spans="1:3">
      <c r="A3513" s="22">
        <v>2010</v>
      </c>
      <c r="B3513" s="2" t="s">
        <v>863</v>
      </c>
      <c r="C3513" s="3">
        <v>5.8760640108954716</v>
      </c>
    </row>
    <row r="3514" spans="1:3">
      <c r="A3514" s="22">
        <v>2010</v>
      </c>
      <c r="B3514" s="2" t="s">
        <v>864</v>
      </c>
      <c r="C3514" s="3">
        <v>3.7673593607050169</v>
      </c>
    </row>
    <row r="3515" spans="1:3">
      <c r="A3515" s="22">
        <v>2010</v>
      </c>
      <c r="B3515" s="2" t="s">
        <v>866</v>
      </c>
      <c r="C3515" s="3">
        <v>2.9992937853107344</v>
      </c>
    </row>
    <row r="3516" spans="1:3">
      <c r="A3516" s="22">
        <v>2010</v>
      </c>
      <c r="B3516" s="2" t="s">
        <v>867</v>
      </c>
      <c r="C3516" s="3">
        <v>3.0929824561403509</v>
      </c>
    </row>
    <row r="3517" spans="1:3">
      <c r="A3517" s="22">
        <v>2010</v>
      </c>
      <c r="B3517" s="2" t="s">
        <v>868</v>
      </c>
      <c r="C3517" s="3">
        <v>5.2521624670928917</v>
      </c>
    </row>
    <row r="3518" spans="1:3">
      <c r="A3518" s="22">
        <v>2010</v>
      </c>
      <c r="B3518" s="2" t="s">
        <v>869</v>
      </c>
      <c r="C3518" s="3">
        <v>3.6321292775665399</v>
      </c>
    </row>
    <row r="3519" spans="1:3">
      <c r="A3519" s="22">
        <v>2010</v>
      </c>
      <c r="B3519" s="2" t="s">
        <v>871</v>
      </c>
      <c r="C3519" s="3">
        <v>6.9126987474168109</v>
      </c>
    </row>
    <row r="3520" spans="1:3">
      <c r="A3520" s="22">
        <v>2010</v>
      </c>
      <c r="B3520" s="2" t="s">
        <v>872</v>
      </c>
      <c r="C3520" s="3">
        <v>5.5866384289564879</v>
      </c>
    </row>
    <row r="3521" spans="1:3">
      <c r="A3521" s="22">
        <v>2010</v>
      </c>
      <c r="B3521" s="2" t="s">
        <v>873</v>
      </c>
      <c r="C3521" s="3">
        <v>12.064814814814815</v>
      </c>
    </row>
    <row r="3522" spans="1:3">
      <c r="A3522" s="22">
        <v>2010</v>
      </c>
      <c r="B3522" s="2" t="s">
        <v>874</v>
      </c>
      <c r="C3522" s="3">
        <v>7.2757107231920202</v>
      </c>
    </row>
    <row r="3523" spans="1:3">
      <c r="A3523" s="22">
        <v>2010</v>
      </c>
      <c r="B3523" s="2" t="s">
        <v>875</v>
      </c>
      <c r="C3523" s="3">
        <v>5.1063559322033898</v>
      </c>
    </row>
    <row r="3524" spans="1:3">
      <c r="A3524" s="22">
        <v>2010</v>
      </c>
      <c r="B3524" s="2" t="s">
        <v>876</v>
      </c>
      <c r="C3524" s="3">
        <v>6.5623707787732597</v>
      </c>
    </row>
    <row r="3525" spans="1:3">
      <c r="A3525" s="22">
        <v>2010</v>
      </c>
      <c r="B3525" s="2" t="s">
        <v>877</v>
      </c>
      <c r="C3525" s="3">
        <v>8.1774744027303754</v>
      </c>
    </row>
    <row r="3526" spans="1:3">
      <c r="A3526" s="22">
        <v>2010</v>
      </c>
      <c r="B3526" s="2" t="s">
        <v>878</v>
      </c>
      <c r="C3526" s="3">
        <v>8.1231527093596068</v>
      </c>
    </row>
    <row r="3527" spans="1:3">
      <c r="A3527" s="22">
        <v>2010</v>
      </c>
      <c r="B3527" s="2" t="s">
        <v>879</v>
      </c>
      <c r="C3527" s="3">
        <v>8.3304410701373826</v>
      </c>
    </row>
    <row r="3528" spans="1:3">
      <c r="A3528" s="22">
        <v>2010</v>
      </c>
      <c r="B3528" s="2" t="s">
        <v>880</v>
      </c>
      <c r="C3528" s="3">
        <v>5.0327479829140955</v>
      </c>
    </row>
    <row r="3529" spans="1:3">
      <c r="A3529" s="22">
        <v>2010</v>
      </c>
      <c r="B3529" s="2" t="s">
        <v>881</v>
      </c>
      <c r="C3529" s="3">
        <v>5.4422492401215807</v>
      </c>
    </row>
    <row r="3530" spans="1:3">
      <c r="A3530" s="22">
        <v>2010</v>
      </c>
      <c r="B3530" s="2" t="s">
        <v>882</v>
      </c>
      <c r="C3530" s="3">
        <v>5.4530386740331496</v>
      </c>
    </row>
    <row r="3531" spans="1:3">
      <c r="A3531" s="22">
        <v>2010</v>
      </c>
      <c r="B3531" s="2" t="s">
        <v>883</v>
      </c>
      <c r="C3531" s="3">
        <v>7.786068146579435</v>
      </c>
    </row>
    <row r="3532" spans="1:3">
      <c r="A3532" s="22">
        <v>2010</v>
      </c>
      <c r="B3532" s="2" t="s">
        <v>884</v>
      </c>
      <c r="C3532" s="3">
        <v>5.0691823899371071</v>
      </c>
    </row>
    <row r="3533" spans="1:3">
      <c r="A3533" s="22">
        <v>2010</v>
      </c>
      <c r="B3533" s="2" t="s">
        <v>885</v>
      </c>
      <c r="C3533" s="3">
        <v>5.2522115384615384</v>
      </c>
    </row>
    <row r="3534" spans="1:3">
      <c r="A3534" s="22">
        <v>2010</v>
      </c>
      <c r="B3534" s="2" t="s">
        <v>1051</v>
      </c>
      <c r="C3534" s="3">
        <v>5.2456140350877192</v>
      </c>
    </row>
    <row r="3535" spans="1:3">
      <c r="A3535" s="22">
        <v>2010</v>
      </c>
      <c r="B3535" s="2" t="s">
        <v>1052</v>
      </c>
      <c r="C3535" s="3">
        <v>5.5056818181818183</v>
      </c>
    </row>
    <row r="3536" spans="1:3">
      <c r="A3536" s="22">
        <v>2010</v>
      </c>
      <c r="B3536" s="2" t="s">
        <v>886</v>
      </c>
      <c r="C3536" s="3">
        <v>5.3149242229642946</v>
      </c>
    </row>
    <row r="3537" spans="1:3">
      <c r="A3537" s="22">
        <v>2010</v>
      </c>
      <c r="B3537" s="2" t="s">
        <v>887</v>
      </c>
      <c r="C3537" s="3">
        <v>7.5705128205128203</v>
      </c>
    </row>
    <row r="3538" spans="1:3">
      <c r="A3538" s="22">
        <v>2010</v>
      </c>
      <c r="B3538" s="2" t="s">
        <v>888</v>
      </c>
      <c r="C3538" s="3">
        <v>4.8487804878048779</v>
      </c>
    </row>
    <row r="3539" spans="1:3">
      <c r="A3539" s="22">
        <v>2010</v>
      </c>
      <c r="B3539" s="2" t="s">
        <v>889</v>
      </c>
      <c r="C3539" s="3">
        <v>7.6096169519152408</v>
      </c>
    </row>
    <row r="3540" spans="1:3">
      <c r="A3540" s="22">
        <v>2010</v>
      </c>
      <c r="B3540" s="2" t="s">
        <v>890</v>
      </c>
      <c r="C3540" s="3">
        <v>5.6753381893860562</v>
      </c>
    </row>
    <row r="3541" spans="1:3">
      <c r="A3541" s="22">
        <v>2010</v>
      </c>
      <c r="B3541" s="2" t="s">
        <v>891</v>
      </c>
      <c r="C3541" s="3">
        <v>6.2288659793814434</v>
      </c>
    </row>
    <row r="3542" spans="1:3">
      <c r="A3542" s="22">
        <v>2010</v>
      </c>
      <c r="B3542" s="2" t="s">
        <v>892</v>
      </c>
      <c r="C3542" s="3">
        <v>5.9111909650924028</v>
      </c>
    </row>
    <row r="3543" spans="1:3">
      <c r="A3543" s="22">
        <v>2010</v>
      </c>
      <c r="B3543" s="2" t="s">
        <v>893</v>
      </c>
      <c r="C3543" s="3">
        <v>6.3090234857849197</v>
      </c>
    </row>
    <row r="3544" spans="1:3">
      <c r="A3544" s="22">
        <v>2010</v>
      </c>
      <c r="B3544" s="2" t="s">
        <v>894</v>
      </c>
      <c r="C3544" s="3">
        <v>6.3809908454496496</v>
      </c>
    </row>
    <row r="3545" spans="1:3">
      <c r="A3545" s="22">
        <v>2010</v>
      </c>
      <c r="B3545" s="2" t="s">
        <v>895</v>
      </c>
      <c r="C3545" s="3">
        <v>5.12</v>
      </c>
    </row>
    <row r="3546" spans="1:3">
      <c r="A3546" s="22">
        <v>2010</v>
      </c>
      <c r="B3546" s="2" t="s">
        <v>896</v>
      </c>
      <c r="C3546" s="3">
        <v>6.6763888888888889</v>
      </c>
    </row>
    <row r="3547" spans="1:3">
      <c r="A3547" s="22">
        <v>2010</v>
      </c>
      <c r="B3547" s="2" t="s">
        <v>897</v>
      </c>
      <c r="C3547" s="3">
        <v>5.9304589707927677</v>
      </c>
    </row>
    <row r="3548" spans="1:3">
      <c r="A3548" s="22">
        <v>2010</v>
      </c>
      <c r="B3548" s="2" t="s">
        <v>898</v>
      </c>
      <c r="C3548" s="3">
        <v>8.1651376146788994</v>
      </c>
    </row>
    <row r="3549" spans="1:3">
      <c r="A3549" s="22">
        <v>2010</v>
      </c>
      <c r="B3549" s="2" t="s">
        <v>899</v>
      </c>
      <c r="C3549" s="3">
        <v>8.494773519163763</v>
      </c>
    </row>
    <row r="3550" spans="1:3">
      <c r="A3550" s="22">
        <v>2010</v>
      </c>
      <c r="B3550" s="2" t="s">
        <v>900</v>
      </c>
      <c r="C3550" s="3">
        <v>5.1756756756756754</v>
      </c>
    </row>
    <row r="3551" spans="1:3">
      <c r="A3551" s="22">
        <v>2010</v>
      </c>
      <c r="B3551" s="2" t="s">
        <v>901</v>
      </c>
      <c r="C3551" s="3">
        <v>4.5516339869281044</v>
      </c>
    </row>
    <row r="3552" spans="1:3">
      <c r="A3552" s="22">
        <v>2010</v>
      </c>
      <c r="B3552" s="2" t="s">
        <v>1053</v>
      </c>
      <c r="C3552" s="3">
        <v>5.3091787439613523</v>
      </c>
    </row>
    <row r="3553" spans="1:3">
      <c r="A3553" s="22">
        <v>2010</v>
      </c>
      <c r="B3553" s="2" t="s">
        <v>1054</v>
      </c>
      <c r="C3553" s="3">
        <v>4.5911949685534594</v>
      </c>
    </row>
    <row r="3554" spans="1:3">
      <c r="A3554" s="22">
        <v>2010</v>
      </c>
      <c r="B3554" s="2" t="s">
        <v>902</v>
      </c>
      <c r="C3554" s="3">
        <v>5.7971262401642152</v>
      </c>
    </row>
    <row r="3555" spans="1:3">
      <c r="A3555" s="22">
        <v>2010</v>
      </c>
      <c r="B3555" s="2" t="s">
        <v>903</v>
      </c>
      <c r="C3555" s="3">
        <v>6.2642892037127504</v>
      </c>
    </row>
    <row r="3556" spans="1:3">
      <c r="A3556" s="22">
        <v>2010</v>
      </c>
      <c r="B3556" s="2" t="s">
        <v>904</v>
      </c>
      <c r="C3556" s="3">
        <v>7.2934486323902625</v>
      </c>
    </row>
    <row r="3557" spans="1:3">
      <c r="A3557" s="22">
        <v>2010</v>
      </c>
      <c r="B3557" s="2" t="s">
        <v>905</v>
      </c>
      <c r="C3557" s="3">
        <v>4.523312456506611</v>
      </c>
    </row>
    <row r="3558" spans="1:3">
      <c r="A3558" s="22">
        <v>2010</v>
      </c>
      <c r="B3558" s="2" t="s">
        <v>906</v>
      </c>
      <c r="C3558" s="3">
        <v>5.1169794849410737</v>
      </c>
    </row>
    <row r="3559" spans="1:3">
      <c r="A3559" s="22">
        <v>2010</v>
      </c>
      <c r="B3559" s="2" t="s">
        <v>907</v>
      </c>
      <c r="C3559" s="3">
        <v>4.3917808219178083</v>
      </c>
    </row>
    <row r="3560" spans="1:3">
      <c r="A3560" s="22">
        <v>2010</v>
      </c>
      <c r="B3560" s="2" t="s">
        <v>908</v>
      </c>
      <c r="C3560" s="3">
        <v>4.8935291418081688</v>
      </c>
    </row>
    <row r="3561" spans="1:3">
      <c r="A3561" s="22">
        <v>2010</v>
      </c>
      <c r="B3561" s="2" t="s">
        <v>909</v>
      </c>
      <c r="C3561" s="3">
        <v>3.9524421593830334</v>
      </c>
    </row>
    <row r="3562" spans="1:3">
      <c r="A3562" s="22">
        <v>2010</v>
      </c>
      <c r="B3562" s="2" t="s">
        <v>910</v>
      </c>
      <c r="C3562" s="3">
        <v>4.3065326633165828</v>
      </c>
    </row>
    <row r="3563" spans="1:3">
      <c r="A3563" s="22">
        <v>2010</v>
      </c>
      <c r="B3563" s="2" t="s">
        <v>1055</v>
      </c>
      <c r="C3563" s="3">
        <v>3.7297297297297298</v>
      </c>
    </row>
    <row r="3564" spans="1:3">
      <c r="A3564" s="22">
        <v>2010</v>
      </c>
      <c r="B3564" s="2" t="s">
        <v>911</v>
      </c>
      <c r="C3564" s="3">
        <v>4.5579661016949151</v>
      </c>
    </row>
    <row r="3565" spans="1:3">
      <c r="A3565" s="22">
        <v>2010</v>
      </c>
      <c r="B3565" s="2" t="s">
        <v>912</v>
      </c>
      <c r="C3565" s="3">
        <v>3.8799392097264436</v>
      </c>
    </row>
    <row r="3566" spans="1:3">
      <c r="A3566" s="22">
        <v>2010</v>
      </c>
      <c r="B3566" s="2" t="s">
        <v>913</v>
      </c>
      <c r="C3566" s="3">
        <v>2.8411214953271027</v>
      </c>
    </row>
    <row r="3567" spans="1:3">
      <c r="A3567" s="22">
        <v>2010</v>
      </c>
      <c r="B3567" s="2" t="s">
        <v>914</v>
      </c>
      <c r="C3567" s="3">
        <v>7.1516853932584272</v>
      </c>
    </row>
    <row r="3568" spans="1:3">
      <c r="A3568" s="22">
        <v>2010</v>
      </c>
      <c r="B3568" s="2" t="s">
        <v>915</v>
      </c>
      <c r="C3568" s="3">
        <v>5.7877252252252251</v>
      </c>
    </row>
    <row r="3569" spans="1:3">
      <c r="A3569" s="22">
        <v>2010</v>
      </c>
      <c r="B3569" s="2" t="s">
        <v>916</v>
      </c>
      <c r="C3569" s="3">
        <v>5.5838641188959661</v>
      </c>
    </row>
    <row r="3570" spans="1:3">
      <c r="A3570" s="22">
        <v>2010</v>
      </c>
      <c r="B3570" s="2" t="s">
        <v>917</v>
      </c>
      <c r="C3570" s="3">
        <v>7.0503311258278147</v>
      </c>
    </row>
    <row r="3571" spans="1:3">
      <c r="A3571" s="22">
        <v>2010</v>
      </c>
      <c r="B3571" s="2" t="s">
        <v>1135</v>
      </c>
      <c r="C3571" s="3">
        <v>6.0969162995594717</v>
      </c>
    </row>
    <row r="3572" spans="1:3">
      <c r="A3572" s="22">
        <v>2010</v>
      </c>
      <c r="B3572" s="2" t="s">
        <v>918</v>
      </c>
      <c r="C3572" s="3">
        <v>3.591549295774648</v>
      </c>
    </row>
    <row r="3573" spans="1:3">
      <c r="A3573" s="22">
        <v>2010</v>
      </c>
      <c r="B3573" s="2" t="s">
        <v>919</v>
      </c>
      <c r="C3573" s="3">
        <v>6.2475961538461542</v>
      </c>
    </row>
    <row r="3574" spans="1:3">
      <c r="A3574" s="22">
        <v>2010</v>
      </c>
      <c r="B3574" s="2" t="s">
        <v>921</v>
      </c>
      <c r="C3574" s="3">
        <v>8.6084257206208434</v>
      </c>
    </row>
    <row r="3575" spans="1:3">
      <c r="A3575" s="22">
        <v>2010</v>
      </c>
      <c r="B3575" s="2" t="s">
        <v>922</v>
      </c>
      <c r="C3575" s="3">
        <v>7.7052214144084603</v>
      </c>
    </row>
    <row r="3576" spans="1:3">
      <c r="A3576" s="22">
        <v>2010</v>
      </c>
      <c r="B3576" s="2" t="s">
        <v>923</v>
      </c>
      <c r="C3576" s="3">
        <v>4.757097791798107</v>
      </c>
    </row>
    <row r="3577" spans="1:3">
      <c r="A3577" s="22">
        <v>2010</v>
      </c>
      <c r="B3577" s="2" t="s">
        <v>924</v>
      </c>
      <c r="C3577" s="3">
        <v>8.4110787172011658</v>
      </c>
    </row>
    <row r="3578" spans="1:3">
      <c r="A3578" s="22">
        <v>2010</v>
      </c>
      <c r="B3578" s="2" t="s">
        <v>926</v>
      </c>
      <c r="C3578" s="3">
        <v>6.4666117065127784</v>
      </c>
    </row>
    <row r="3579" spans="1:3">
      <c r="A3579" s="22">
        <v>2010</v>
      </c>
      <c r="B3579" s="2" t="s">
        <v>927</v>
      </c>
      <c r="C3579" s="3">
        <v>4.1463414634146343</v>
      </c>
    </row>
    <row r="3580" spans="1:3">
      <c r="A3580" s="22">
        <v>2010</v>
      </c>
      <c r="B3580" s="2" t="s">
        <v>928</v>
      </c>
      <c r="C3580" s="3">
        <v>5.0658436213991767</v>
      </c>
    </row>
    <row r="3581" spans="1:3">
      <c r="A3581" s="22">
        <v>2010</v>
      </c>
      <c r="B3581" s="2" t="s">
        <v>929</v>
      </c>
      <c r="C3581" s="3">
        <v>6.4849785407725324</v>
      </c>
    </row>
    <row r="3582" spans="1:3">
      <c r="A3582" s="22">
        <v>2010</v>
      </c>
      <c r="B3582" s="2" t="s">
        <v>930</v>
      </c>
      <c r="C3582" s="3">
        <v>5.6718241042345277</v>
      </c>
    </row>
    <row r="3583" spans="1:3">
      <c r="A3583" s="22">
        <v>2010</v>
      </c>
      <c r="B3583" s="2" t="s">
        <v>931</v>
      </c>
      <c r="C3583" s="3">
        <v>6.2407002188183807</v>
      </c>
    </row>
    <row r="3584" spans="1:3">
      <c r="A3584" s="22">
        <v>2010</v>
      </c>
      <c r="B3584" s="2" t="s">
        <v>932</v>
      </c>
      <c r="C3584" s="3">
        <v>12.107291666666667</v>
      </c>
    </row>
    <row r="3585" spans="1:3">
      <c r="A3585" s="22">
        <v>2010</v>
      </c>
      <c r="B3585" s="2" t="s">
        <v>933</v>
      </c>
      <c r="C3585" s="3">
        <v>8.7854491462509277</v>
      </c>
    </row>
    <row r="3586" spans="1:3">
      <c r="A3586" s="22">
        <v>2010</v>
      </c>
      <c r="B3586" s="2" t="s">
        <v>934</v>
      </c>
      <c r="C3586" s="3">
        <v>6.9091383812010445</v>
      </c>
    </row>
    <row r="3587" spans="1:3">
      <c r="A3587" s="22">
        <v>2010</v>
      </c>
      <c r="B3587" s="2" t="s">
        <v>935</v>
      </c>
      <c r="C3587" s="3">
        <v>8.2288213627992626</v>
      </c>
    </row>
    <row r="3588" spans="1:3">
      <c r="A3588" s="22">
        <v>2010</v>
      </c>
      <c r="B3588" s="2" t="s">
        <v>936</v>
      </c>
      <c r="C3588" s="3">
        <v>7.1339285714285712</v>
      </c>
    </row>
    <row r="3589" spans="1:3">
      <c r="A3589" s="22">
        <v>2010</v>
      </c>
      <c r="B3589" s="2" t="s">
        <v>937</v>
      </c>
      <c r="C3589" s="3">
        <v>9.306451612903226</v>
      </c>
    </row>
    <row r="3590" spans="1:3">
      <c r="A3590" s="22">
        <v>2010</v>
      </c>
      <c r="B3590" s="2" t="s">
        <v>938</v>
      </c>
      <c r="C3590" s="3">
        <v>7.4006705783738473</v>
      </c>
    </row>
    <row r="3591" spans="1:3">
      <c r="A3591" s="22">
        <v>2010</v>
      </c>
      <c r="B3591" s="2" t="s">
        <v>939</v>
      </c>
      <c r="C3591" s="3">
        <v>5.1645569620253164</v>
      </c>
    </row>
    <row r="3592" spans="1:3">
      <c r="A3592" s="22">
        <v>2010</v>
      </c>
      <c r="B3592" s="2" t="s">
        <v>940</v>
      </c>
      <c r="C3592" s="3">
        <v>8.5751789976133654</v>
      </c>
    </row>
    <row r="3593" spans="1:3">
      <c r="A3593" s="22">
        <v>2010</v>
      </c>
      <c r="B3593" s="2" t="s">
        <v>941</v>
      </c>
      <c r="C3593" s="3">
        <v>5.4244316762428175</v>
      </c>
    </row>
    <row r="3594" spans="1:3">
      <c r="A3594" s="22">
        <v>2010</v>
      </c>
      <c r="B3594" s="2" t="s">
        <v>942</v>
      </c>
      <c r="C3594" s="3">
        <v>6.1096717208891507</v>
      </c>
    </row>
    <row r="3595" spans="1:3">
      <c r="A3595" s="22">
        <v>2010</v>
      </c>
      <c r="B3595" s="2" t="s">
        <v>943</v>
      </c>
      <c r="C3595" s="3">
        <v>10.051362683438155</v>
      </c>
    </row>
    <row r="3596" spans="1:3">
      <c r="A3596" s="22">
        <v>2010</v>
      </c>
      <c r="B3596" s="2" t="s">
        <v>944</v>
      </c>
      <c r="C3596" s="3">
        <v>5.5401785714285712</v>
      </c>
    </row>
    <row r="3597" spans="1:3">
      <c r="A3597" s="22">
        <v>2010</v>
      </c>
      <c r="B3597" s="2" t="s">
        <v>945</v>
      </c>
      <c r="C3597" s="3">
        <v>5.3946360153256707</v>
      </c>
    </row>
    <row r="3598" spans="1:3">
      <c r="A3598" s="22">
        <v>2010</v>
      </c>
      <c r="B3598" s="2" t="s">
        <v>946</v>
      </c>
      <c r="C3598" s="3">
        <v>10.1875</v>
      </c>
    </row>
    <row r="3599" spans="1:3">
      <c r="A3599" s="22">
        <v>2010</v>
      </c>
      <c r="B3599" s="2" t="s">
        <v>947</v>
      </c>
      <c r="C3599" s="3">
        <v>5.328638497652582</v>
      </c>
    </row>
    <row r="3600" spans="1:3">
      <c r="A3600" s="22">
        <v>2010</v>
      </c>
      <c r="B3600" s="2" t="s">
        <v>948</v>
      </c>
      <c r="C3600" s="3">
        <v>7.5247524752475243</v>
      </c>
    </row>
    <row r="3601" spans="1:3">
      <c r="A3601" s="22">
        <v>2010</v>
      </c>
      <c r="B3601" s="2" t="s">
        <v>949</v>
      </c>
      <c r="C3601" s="3">
        <v>6.0809460359760159</v>
      </c>
    </row>
    <row r="3602" spans="1:3">
      <c r="A3602" s="22">
        <v>2010</v>
      </c>
      <c r="B3602" s="2" t="s">
        <v>950</v>
      </c>
      <c r="C3602" s="3">
        <v>5.3249281132492809</v>
      </c>
    </row>
    <row r="3603" spans="1:3">
      <c r="A3603" s="22">
        <v>2010</v>
      </c>
      <c r="B3603" s="2" t="s">
        <v>951</v>
      </c>
      <c r="C3603" s="3">
        <v>6.1377551020408161</v>
      </c>
    </row>
    <row r="3604" spans="1:3">
      <c r="A3604" s="22">
        <v>2010</v>
      </c>
      <c r="B3604" s="2" t="s">
        <v>952</v>
      </c>
      <c r="C3604" s="3">
        <v>10.446578366445916</v>
      </c>
    </row>
    <row r="3605" spans="1:3">
      <c r="A3605" s="22">
        <v>2010</v>
      </c>
      <c r="B3605" s="2" t="s">
        <v>953</v>
      </c>
      <c r="C3605" s="3">
        <v>6.0606754436176304</v>
      </c>
    </row>
    <row r="3606" spans="1:3">
      <c r="A3606" s="22">
        <v>2010</v>
      </c>
      <c r="B3606" s="2" t="s">
        <v>954</v>
      </c>
      <c r="C3606" s="3">
        <v>5.3072164948453606</v>
      </c>
    </row>
    <row r="3607" spans="1:3">
      <c r="A3607" s="22">
        <v>2010</v>
      </c>
      <c r="B3607" s="2" t="s">
        <v>955</v>
      </c>
      <c r="C3607" s="3">
        <v>7.9339783722253845</v>
      </c>
    </row>
    <row r="3608" spans="1:3">
      <c r="A3608" s="22">
        <v>2010</v>
      </c>
      <c r="B3608" s="2" t="s">
        <v>956</v>
      </c>
      <c r="C3608" s="3">
        <v>5.4833333333333334</v>
      </c>
    </row>
    <row r="3609" spans="1:3">
      <c r="A3609" s="22">
        <v>2010</v>
      </c>
      <c r="B3609" s="2" t="s">
        <v>957</v>
      </c>
      <c r="C3609" s="3">
        <v>7.4924882629107978</v>
      </c>
    </row>
    <row r="3610" spans="1:3">
      <c r="A3610" s="22">
        <v>2010</v>
      </c>
      <c r="B3610" s="2" t="s">
        <v>958</v>
      </c>
      <c r="C3610" s="3">
        <v>10.861035422343324</v>
      </c>
    </row>
    <row r="3611" spans="1:3">
      <c r="A3611" s="22">
        <v>2010</v>
      </c>
      <c r="B3611" s="2" t="s">
        <v>959</v>
      </c>
      <c r="C3611" s="3">
        <v>9.3296317942723554</v>
      </c>
    </row>
    <row r="3612" spans="1:3">
      <c r="A3612" s="22">
        <v>2010</v>
      </c>
      <c r="B3612" s="2" t="s">
        <v>1092</v>
      </c>
      <c r="C3612" s="3">
        <v>7.0377358490566042</v>
      </c>
    </row>
    <row r="3613" spans="1:3">
      <c r="A3613" s="22">
        <v>2010</v>
      </c>
      <c r="B3613" s="2" t="s">
        <v>960</v>
      </c>
      <c r="C3613" s="3">
        <v>6.502262443438914</v>
      </c>
    </row>
    <row r="3614" spans="1:3">
      <c r="A3614" s="22">
        <v>2010</v>
      </c>
      <c r="B3614" s="2" t="s">
        <v>1136</v>
      </c>
      <c r="C3614" s="3">
        <v>6.4481707317073171</v>
      </c>
    </row>
    <row r="3615" spans="1:3">
      <c r="A3615" s="22">
        <v>2010</v>
      </c>
      <c r="B3615" s="2" t="s">
        <v>962</v>
      </c>
      <c r="C3615" s="3">
        <v>8.2335260115606932</v>
      </c>
    </row>
    <row r="3616" spans="1:3">
      <c r="A3616" s="22">
        <v>2010</v>
      </c>
      <c r="B3616" s="2" t="s">
        <v>963</v>
      </c>
      <c r="C3616" s="3">
        <v>3.5338345864661656</v>
      </c>
    </row>
    <row r="3617" spans="1:3">
      <c r="A3617" s="22">
        <v>2010</v>
      </c>
      <c r="B3617" s="2" t="s">
        <v>964</v>
      </c>
      <c r="C3617" s="3">
        <v>6.0823863636363633</v>
      </c>
    </row>
    <row r="3618" spans="1:3">
      <c r="A3618" s="22">
        <v>2010</v>
      </c>
      <c r="B3618" s="2" t="s">
        <v>965</v>
      </c>
      <c r="C3618" s="3">
        <v>4.4322033898305087</v>
      </c>
    </row>
    <row r="3619" spans="1:3">
      <c r="A3619" s="22">
        <v>2010</v>
      </c>
      <c r="B3619" s="2" t="s">
        <v>966</v>
      </c>
      <c r="C3619" s="3">
        <v>5.9622641509433958</v>
      </c>
    </row>
    <row r="3620" spans="1:3">
      <c r="A3620" s="22">
        <v>2010</v>
      </c>
      <c r="B3620" s="2" t="s">
        <v>967</v>
      </c>
      <c r="C3620" s="3">
        <v>7.7431466030989275</v>
      </c>
    </row>
    <row r="3621" spans="1:3">
      <c r="A3621" s="22">
        <v>2010</v>
      </c>
      <c r="B3621" s="2" t="s">
        <v>968</v>
      </c>
      <c r="C3621" s="3">
        <v>4.878571428571429</v>
      </c>
    </row>
    <row r="3622" spans="1:3">
      <c r="A3622" s="22">
        <v>2010</v>
      </c>
      <c r="B3622" s="2" t="s">
        <v>969</v>
      </c>
      <c r="C3622" s="3">
        <v>3.5987878787878786</v>
      </c>
    </row>
    <row r="3623" spans="1:3">
      <c r="A3623" s="22">
        <v>2010</v>
      </c>
      <c r="B3623" s="2" t="s">
        <v>970</v>
      </c>
      <c r="C3623" s="3">
        <v>5.455594002306805</v>
      </c>
    </row>
    <row r="3624" spans="1:3">
      <c r="A3624" s="22">
        <v>2010</v>
      </c>
      <c r="B3624" s="2" t="s">
        <v>971</v>
      </c>
      <c r="C3624" s="3">
        <v>6.4252873563218387</v>
      </c>
    </row>
    <row r="3625" spans="1:3">
      <c r="A3625" s="22">
        <v>2010</v>
      </c>
      <c r="B3625" s="2" t="s">
        <v>972</v>
      </c>
      <c r="C3625" s="3">
        <v>6.8775510204081636</v>
      </c>
    </row>
    <row r="3626" spans="1:3">
      <c r="A3626" s="22">
        <v>2010</v>
      </c>
      <c r="B3626" s="2" t="s">
        <v>973</v>
      </c>
      <c r="C3626" s="3">
        <v>3.5733333333333333</v>
      </c>
    </row>
    <row r="3627" spans="1:3">
      <c r="A3627" s="22">
        <v>2010</v>
      </c>
      <c r="B3627" s="2" t="s">
        <v>974</v>
      </c>
      <c r="C3627" s="3">
        <v>3.7490842490842491</v>
      </c>
    </row>
    <row r="3628" spans="1:3">
      <c r="A3628" s="22">
        <v>2010</v>
      </c>
      <c r="B3628" s="2" t="s">
        <v>975</v>
      </c>
      <c r="C3628" s="3">
        <v>5.1621621621621623</v>
      </c>
    </row>
    <row r="3629" spans="1:3">
      <c r="A3629" s="22">
        <v>2010</v>
      </c>
      <c r="B3629" s="2" t="s">
        <v>976</v>
      </c>
      <c r="C3629" s="3">
        <v>4.8885017421602788</v>
      </c>
    </row>
    <row r="3630" spans="1:3">
      <c r="A3630" s="22">
        <v>2010</v>
      </c>
      <c r="B3630" s="2" t="s">
        <v>977</v>
      </c>
      <c r="C3630" s="3">
        <v>6.2952029520295207</v>
      </c>
    </row>
    <row r="3631" spans="1:3">
      <c r="A3631" s="22">
        <v>2010</v>
      </c>
      <c r="B3631" s="2" t="s">
        <v>978</v>
      </c>
      <c r="C3631" s="3">
        <v>5.1269841269841274</v>
      </c>
    </row>
    <row r="3632" spans="1:3">
      <c r="A3632" s="22">
        <v>2010</v>
      </c>
      <c r="B3632" s="2" t="s">
        <v>979</v>
      </c>
      <c r="C3632" s="3">
        <v>9.3652575957727873</v>
      </c>
    </row>
    <row r="3633" spans="1:3">
      <c r="A3633" s="22">
        <v>2010</v>
      </c>
      <c r="B3633" s="2" t="s">
        <v>980</v>
      </c>
      <c r="C3633" s="3">
        <v>8.3755760368663594</v>
      </c>
    </row>
    <row r="3634" spans="1:3">
      <c r="A3634" s="22">
        <v>2010</v>
      </c>
      <c r="B3634" s="2" t="s">
        <v>981</v>
      </c>
      <c r="C3634" s="3">
        <v>10.164989939637827</v>
      </c>
    </row>
    <row r="3635" spans="1:3">
      <c r="A3635" s="22">
        <v>2010</v>
      </c>
      <c r="B3635" s="2" t="s">
        <v>1058</v>
      </c>
      <c r="C3635" s="3">
        <v>9.1374663072776272</v>
      </c>
    </row>
    <row r="3636" spans="1:3">
      <c r="A3636" s="22">
        <v>2010</v>
      </c>
      <c r="B3636" s="2" t="s">
        <v>982</v>
      </c>
      <c r="C3636" s="3">
        <v>6.3080995235574377</v>
      </c>
    </row>
    <row r="3637" spans="1:3">
      <c r="A3637" s="22">
        <v>2010</v>
      </c>
      <c r="B3637" s="2" t="s">
        <v>983</v>
      </c>
      <c r="C3637" s="3">
        <v>4.0069364161849714</v>
      </c>
    </row>
    <row r="3638" spans="1:3">
      <c r="A3638" s="22">
        <v>2010</v>
      </c>
      <c r="B3638" s="2" t="s">
        <v>984</v>
      </c>
      <c r="C3638" s="3">
        <v>4.5871886120996441</v>
      </c>
    </row>
    <row r="3639" spans="1:3">
      <c r="A3639" s="22">
        <v>2010</v>
      </c>
      <c r="B3639" s="2" t="s">
        <v>985</v>
      </c>
      <c r="C3639" s="3">
        <v>6.7637178051511757</v>
      </c>
    </row>
    <row r="3640" spans="1:3">
      <c r="A3640" s="22">
        <v>2010</v>
      </c>
      <c r="B3640" s="2" t="s">
        <v>986</v>
      </c>
      <c r="C3640" s="3">
        <v>7.1398371848739499</v>
      </c>
    </row>
    <row r="3641" spans="1:3">
      <c r="A3641" s="22">
        <v>2010</v>
      </c>
      <c r="B3641" s="2" t="s">
        <v>987</v>
      </c>
      <c r="C3641" s="3">
        <v>5.536964980544747</v>
      </c>
    </row>
    <row r="3642" spans="1:3">
      <c r="A3642" s="22">
        <v>2010</v>
      </c>
      <c r="B3642" s="2" t="s">
        <v>988</v>
      </c>
      <c r="C3642" s="3">
        <v>8.0546318289786232</v>
      </c>
    </row>
    <row r="3643" spans="1:3">
      <c r="A3643" s="22">
        <v>2010</v>
      </c>
      <c r="B3643" s="2" t="s">
        <v>989</v>
      </c>
      <c r="C3643" s="3">
        <v>14.563492063492063</v>
      </c>
    </row>
    <row r="3644" spans="1:3">
      <c r="A3644" s="22">
        <v>2010</v>
      </c>
      <c r="B3644" s="2" t="s">
        <v>990</v>
      </c>
      <c r="C3644" s="3">
        <v>5.3243243243243246</v>
      </c>
    </row>
    <row r="3645" spans="1:3">
      <c r="A3645" s="22">
        <v>2010</v>
      </c>
      <c r="B3645" s="2" t="s">
        <v>991</v>
      </c>
      <c r="C3645" s="3">
        <v>4.6882758620689655</v>
      </c>
    </row>
    <row r="3646" spans="1:3">
      <c r="A3646" s="22">
        <v>2010</v>
      </c>
      <c r="B3646" s="2" t="s">
        <v>992</v>
      </c>
      <c r="C3646" s="3">
        <v>6.7877614252517429</v>
      </c>
    </row>
    <row r="3647" spans="1:3">
      <c r="A3647" s="22">
        <v>2010</v>
      </c>
      <c r="B3647" s="2" t="s">
        <v>993</v>
      </c>
      <c r="C3647" s="3">
        <v>8.1474251958392188</v>
      </c>
    </row>
    <row r="3648" spans="1:3">
      <c r="A3648" s="22">
        <v>2010</v>
      </c>
      <c r="B3648" s="2" t="s">
        <v>994</v>
      </c>
      <c r="C3648" s="3">
        <v>3.9918918918918918</v>
      </c>
    </row>
    <row r="3649" spans="1:3">
      <c r="A3649" s="22">
        <v>2010</v>
      </c>
      <c r="B3649" s="2" t="s">
        <v>995</v>
      </c>
      <c r="C3649" s="3">
        <v>4.8632075471698117</v>
      </c>
    </row>
    <row r="3650" spans="1:3">
      <c r="A3650" s="22">
        <v>2010</v>
      </c>
      <c r="B3650" s="2" t="s">
        <v>996</v>
      </c>
      <c r="C3650" s="3">
        <v>10.082077051926298</v>
      </c>
    </row>
    <row r="3651" spans="1:3">
      <c r="A3651" s="22">
        <v>2010</v>
      </c>
      <c r="B3651" s="2" t="s">
        <v>997</v>
      </c>
      <c r="C3651" s="3">
        <v>12.210227272727273</v>
      </c>
    </row>
    <row r="3652" spans="1:3">
      <c r="A3652" s="22">
        <v>2010</v>
      </c>
      <c r="B3652" s="2" t="s">
        <v>998</v>
      </c>
      <c r="C3652" s="3">
        <v>6.6780141843971634</v>
      </c>
    </row>
    <row r="3653" spans="1:3">
      <c r="A3653" s="22">
        <v>2010</v>
      </c>
      <c r="B3653" s="2" t="s">
        <v>999</v>
      </c>
      <c r="C3653" s="3">
        <v>5.5869565217391308</v>
      </c>
    </row>
    <row r="3654" spans="1:3">
      <c r="A3654" s="22">
        <v>2010</v>
      </c>
      <c r="B3654" s="2" t="s">
        <v>1000</v>
      </c>
      <c r="C3654" s="3">
        <v>6.9143206854345163</v>
      </c>
    </row>
    <row r="3655" spans="1:3">
      <c r="A3655" s="22">
        <v>2010</v>
      </c>
      <c r="B3655" s="2" t="s">
        <v>1001</v>
      </c>
      <c r="C3655" s="3">
        <v>8.1942148760330582</v>
      </c>
    </row>
    <row r="3656" spans="1:3">
      <c r="A3656" s="22">
        <v>2010</v>
      </c>
      <c r="B3656" s="2" t="s">
        <v>1002</v>
      </c>
      <c r="C3656" s="3">
        <v>14.007751937984496</v>
      </c>
    </row>
    <row r="3657" spans="1:3">
      <c r="A3657" s="22">
        <v>2010</v>
      </c>
      <c r="B3657" s="2" t="s">
        <v>1003</v>
      </c>
      <c r="C3657" s="3">
        <v>9.7089552238805972</v>
      </c>
    </row>
    <row r="3658" spans="1:3">
      <c r="A3658" s="22">
        <v>2010</v>
      </c>
      <c r="B3658" s="2" t="s">
        <v>1004</v>
      </c>
      <c r="C3658" s="3">
        <v>7.9595432621320992</v>
      </c>
    </row>
    <row r="3659" spans="1:3">
      <c r="A3659" s="22">
        <v>2010</v>
      </c>
      <c r="B3659" s="2" t="s">
        <v>1005</v>
      </c>
      <c r="C3659" s="3">
        <v>6.8720809847003332</v>
      </c>
    </row>
    <row r="3660" spans="1:3">
      <c r="A3660" s="22">
        <v>2010</v>
      </c>
      <c r="B3660" s="2" t="s">
        <v>1007</v>
      </c>
      <c r="C3660" s="3">
        <v>4.7474226804123711</v>
      </c>
    </row>
    <row r="3661" spans="1:3">
      <c r="A3661" s="22">
        <v>2010</v>
      </c>
      <c r="B3661" s="2" t="s">
        <v>1008</v>
      </c>
      <c r="C3661" s="3">
        <v>9.6621621621621614</v>
      </c>
    </row>
    <row r="3662" spans="1:3">
      <c r="A3662" s="22">
        <v>2010</v>
      </c>
      <c r="B3662" s="2" t="s">
        <v>1009</v>
      </c>
      <c r="C3662" s="3">
        <v>11.064356435643564</v>
      </c>
    </row>
    <row r="3663" spans="1:3">
      <c r="A3663" s="22">
        <v>2010</v>
      </c>
      <c r="B3663" s="2" t="s">
        <v>1010</v>
      </c>
      <c r="C3663" s="3">
        <v>10.46551724137931</v>
      </c>
    </row>
    <row r="3664" spans="1:3">
      <c r="A3664" s="22">
        <v>2010</v>
      </c>
      <c r="B3664" s="2" t="s">
        <v>1011</v>
      </c>
      <c r="C3664" s="3">
        <v>12.341008771929825</v>
      </c>
    </row>
    <row r="3665" spans="1:3">
      <c r="A3665" s="22">
        <v>2010</v>
      </c>
      <c r="B3665" s="2" t="s">
        <v>1012</v>
      </c>
      <c r="C3665" s="3">
        <v>8.3608695652173921</v>
      </c>
    </row>
    <row r="3666" spans="1:3">
      <c r="A3666" s="22">
        <v>2010</v>
      </c>
      <c r="B3666" s="2" t="s">
        <v>1013</v>
      </c>
      <c r="C3666" s="3">
        <v>3.6195652173913042</v>
      </c>
    </row>
    <row r="3667" spans="1:3">
      <c r="A3667" s="22">
        <v>2010</v>
      </c>
      <c r="B3667" s="2" t="s">
        <v>1014</v>
      </c>
      <c r="C3667" s="3">
        <v>4.868235294117647</v>
      </c>
    </row>
    <row r="3668" spans="1:3">
      <c r="A3668" s="22">
        <v>2010</v>
      </c>
      <c r="B3668" s="2" t="s">
        <v>1015</v>
      </c>
      <c r="C3668" s="3">
        <v>5.5555555555555554</v>
      </c>
    </row>
    <row r="3669" spans="1:3">
      <c r="A3669" s="22">
        <v>2010</v>
      </c>
      <c r="B3669" s="2" t="s">
        <v>1016</v>
      </c>
      <c r="C3669" s="3">
        <v>7.0949640287769782</v>
      </c>
    </row>
    <row r="3670" spans="1:3">
      <c r="A3670" s="22">
        <v>2010</v>
      </c>
      <c r="B3670" s="2" t="s">
        <v>1017</v>
      </c>
      <c r="C3670" s="3">
        <v>13.769403824521934</v>
      </c>
    </row>
    <row r="3671" spans="1:3">
      <c r="A3671" s="22">
        <v>2010</v>
      </c>
      <c r="B3671" s="2" t="s">
        <v>1018</v>
      </c>
      <c r="C3671" s="3">
        <v>5.7674050632911396</v>
      </c>
    </row>
    <row r="3672" spans="1:3">
      <c r="A3672" s="22">
        <v>2010</v>
      </c>
      <c r="B3672" s="2" t="s">
        <v>1019</v>
      </c>
      <c r="C3672" s="3">
        <v>5.7931873479318732</v>
      </c>
    </row>
    <row r="3673" spans="1:3">
      <c r="A3673" s="22">
        <v>2010</v>
      </c>
      <c r="B3673" s="2" t="s">
        <v>1020</v>
      </c>
      <c r="C3673" s="3">
        <v>7.1923714759535651</v>
      </c>
    </row>
    <row r="3674" spans="1:3">
      <c r="A3674" s="22">
        <v>2010</v>
      </c>
      <c r="B3674" s="2" t="s">
        <v>1021</v>
      </c>
      <c r="C3674" s="3">
        <v>6.3457189014539583</v>
      </c>
    </row>
    <row r="3675" spans="1:3">
      <c r="A3675" s="22">
        <v>2010</v>
      </c>
      <c r="B3675" s="2" t="s">
        <v>1022</v>
      </c>
      <c r="C3675" s="3">
        <v>6.8506981740064443</v>
      </c>
    </row>
    <row r="3676" spans="1:3">
      <c r="A3676" s="22">
        <v>2010</v>
      </c>
      <c r="B3676" s="2" t="s">
        <v>1023</v>
      </c>
      <c r="C3676" s="3">
        <v>5.8846694796061882</v>
      </c>
    </row>
    <row r="3677" spans="1:3">
      <c r="A3677" s="22">
        <v>2010</v>
      </c>
      <c r="B3677" s="2" t="s">
        <v>1024</v>
      </c>
      <c r="C3677" s="3">
        <v>6.0249307479224381</v>
      </c>
    </row>
    <row r="3678" spans="1:3">
      <c r="A3678" s="22">
        <v>2010</v>
      </c>
      <c r="B3678" s="2" t="s">
        <v>1025</v>
      </c>
      <c r="C3678" s="3">
        <v>6.5571227080394925</v>
      </c>
    </row>
    <row r="3679" spans="1:3">
      <c r="A3679" s="22">
        <v>2010</v>
      </c>
      <c r="B3679" s="2" t="s">
        <v>1026</v>
      </c>
      <c r="C3679" s="3">
        <v>9.4959897337183197</v>
      </c>
    </row>
    <row r="3680" spans="1:3">
      <c r="A3680" s="22">
        <v>2010</v>
      </c>
      <c r="B3680" s="2" t="s">
        <v>1027</v>
      </c>
      <c r="C3680" s="3">
        <v>9.4551495016611291</v>
      </c>
    </row>
    <row r="3681" spans="1:3">
      <c r="A3681" s="22">
        <v>2010</v>
      </c>
      <c r="B3681" s="2" t="s">
        <v>1059</v>
      </c>
      <c r="C3681" s="3">
        <v>4.7450980392156863</v>
      </c>
    </row>
    <row r="3682" spans="1:3">
      <c r="A3682" s="22">
        <v>2010</v>
      </c>
      <c r="B3682" s="2" t="s">
        <v>1028</v>
      </c>
      <c r="C3682" s="3">
        <v>6.9054054054054053</v>
      </c>
    </row>
    <row r="3683" spans="1:3">
      <c r="A3683" s="22">
        <v>2010</v>
      </c>
      <c r="B3683" s="2" t="s">
        <v>1029</v>
      </c>
      <c r="C3683" s="3">
        <v>8.7150119617224888</v>
      </c>
    </row>
    <row r="3684" spans="1:3">
      <c r="A3684" s="22">
        <v>2010</v>
      </c>
      <c r="B3684" s="2" t="s">
        <v>1030</v>
      </c>
      <c r="C3684" s="3">
        <v>4.1558441558441555</v>
      </c>
    </row>
    <row r="3685" spans="1:3">
      <c r="A3685" s="22">
        <v>2011</v>
      </c>
      <c r="B3685" s="2" t="s">
        <v>363</v>
      </c>
      <c r="C3685" s="3">
        <v>6.5131195335276972</v>
      </c>
    </row>
    <row r="3686" spans="1:3">
      <c r="A3686" s="22">
        <v>2011</v>
      </c>
      <c r="B3686" s="2" t="s">
        <v>364</v>
      </c>
      <c r="C3686" s="3">
        <v>5.2151561309977152</v>
      </c>
    </row>
    <row r="3687" spans="1:3">
      <c r="A3687" s="22">
        <v>2011</v>
      </c>
      <c r="B3687" s="2" t="s">
        <v>366</v>
      </c>
      <c r="C3687" s="3">
        <v>5.96875</v>
      </c>
    </row>
    <row r="3688" spans="1:3">
      <c r="A3688" s="22">
        <v>2011</v>
      </c>
      <c r="B3688" s="2" t="s">
        <v>367</v>
      </c>
      <c r="C3688" s="3">
        <v>7.792309704420612</v>
      </c>
    </row>
    <row r="3689" spans="1:3">
      <c r="A3689" s="22">
        <v>2011</v>
      </c>
      <c r="B3689" s="2" t="s">
        <v>368</v>
      </c>
      <c r="C3689" s="3">
        <v>6.5464659685863875</v>
      </c>
    </row>
    <row r="3690" spans="1:3">
      <c r="A3690" s="22">
        <v>2011</v>
      </c>
      <c r="B3690" s="2" t="s">
        <v>369</v>
      </c>
      <c r="C3690" s="3">
        <v>8.3350340136054424</v>
      </c>
    </row>
    <row r="3691" spans="1:3">
      <c r="A3691" s="22">
        <v>2011</v>
      </c>
      <c r="B3691" s="2" t="s">
        <v>370</v>
      </c>
      <c r="C3691" s="3">
        <v>9.8416749750747758</v>
      </c>
    </row>
    <row r="3692" spans="1:3">
      <c r="A3692" s="22">
        <v>2011</v>
      </c>
      <c r="B3692" s="2" t="s">
        <v>371</v>
      </c>
      <c r="C3692" s="3">
        <v>5.6156135531135529</v>
      </c>
    </row>
    <row r="3693" spans="1:3">
      <c r="A3693" s="22">
        <v>2011</v>
      </c>
      <c r="B3693" s="2" t="s">
        <v>1031</v>
      </c>
      <c r="C3693" s="3">
        <v>5.9469696969696972</v>
      </c>
    </row>
    <row r="3694" spans="1:3">
      <c r="A3694" s="22">
        <v>2011</v>
      </c>
      <c r="B3694" s="2" t="s">
        <v>372</v>
      </c>
      <c r="C3694" s="3">
        <v>3.8684210526315788</v>
      </c>
    </row>
    <row r="3695" spans="1:3">
      <c r="A3695" s="22">
        <v>2011</v>
      </c>
      <c r="B3695" s="2" t="s">
        <v>373</v>
      </c>
      <c r="C3695" s="3">
        <v>7.3206896551724139</v>
      </c>
    </row>
    <row r="3696" spans="1:3">
      <c r="A3696" s="22">
        <v>2011</v>
      </c>
      <c r="B3696" s="2" t="s">
        <v>374</v>
      </c>
      <c r="C3696" s="3">
        <v>7.0889830508474576</v>
      </c>
    </row>
    <row r="3697" spans="1:3">
      <c r="A3697" s="22">
        <v>2011</v>
      </c>
      <c r="B3697" s="2" t="s">
        <v>375</v>
      </c>
      <c r="C3697" s="3">
        <v>6.7391304347826084</v>
      </c>
    </row>
    <row r="3698" spans="1:3">
      <c r="A3698" s="22">
        <v>2011</v>
      </c>
      <c r="B3698" s="2" t="s">
        <v>376</v>
      </c>
      <c r="C3698" s="3">
        <v>4.6266094420600856</v>
      </c>
    </row>
    <row r="3699" spans="1:3">
      <c r="A3699" s="22">
        <v>2011</v>
      </c>
      <c r="B3699" s="2" t="s">
        <v>377</v>
      </c>
      <c r="C3699" s="3">
        <v>7.1019955654101992</v>
      </c>
    </row>
    <row r="3700" spans="1:3">
      <c r="A3700" s="22">
        <v>2011</v>
      </c>
      <c r="B3700" s="2" t="s">
        <v>379</v>
      </c>
      <c r="C3700" s="3">
        <v>9.469249394673124</v>
      </c>
    </row>
    <row r="3701" spans="1:3">
      <c r="A3701" s="22">
        <v>2011</v>
      </c>
      <c r="B3701" s="2" t="s">
        <v>381</v>
      </c>
      <c r="C3701" s="3">
        <v>6.8571428571428568</v>
      </c>
    </row>
    <row r="3702" spans="1:3">
      <c r="A3702" s="22">
        <v>2011</v>
      </c>
      <c r="B3702" s="2" t="s">
        <v>383</v>
      </c>
      <c r="C3702" s="3">
        <v>3.2451721242653231</v>
      </c>
    </row>
    <row r="3703" spans="1:3">
      <c r="A3703" s="22">
        <v>2011</v>
      </c>
      <c r="B3703" s="2" t="s">
        <v>1032</v>
      </c>
      <c r="C3703" s="3">
        <v>4.9565632458233893</v>
      </c>
    </row>
    <row r="3704" spans="1:3">
      <c r="A3704" s="22">
        <v>2011</v>
      </c>
      <c r="B3704" s="2" t="s">
        <v>384</v>
      </c>
      <c r="C3704" s="3">
        <v>4.7016735143801984</v>
      </c>
    </row>
    <row r="3705" spans="1:3">
      <c r="A3705" s="22">
        <v>2011</v>
      </c>
      <c r="B3705" s="2" t="s">
        <v>385</v>
      </c>
      <c r="C3705" s="3">
        <v>3.8752475247524751</v>
      </c>
    </row>
    <row r="3706" spans="1:3">
      <c r="A3706" s="22">
        <v>2011</v>
      </c>
      <c r="B3706" s="2" t="s">
        <v>387</v>
      </c>
      <c r="C3706" s="3">
        <v>4.0578034682080926</v>
      </c>
    </row>
    <row r="3707" spans="1:3">
      <c r="A3707" s="22">
        <v>2011</v>
      </c>
      <c r="B3707" s="2" t="s">
        <v>388</v>
      </c>
      <c r="C3707" s="3">
        <v>6.0315457413249209</v>
      </c>
    </row>
    <row r="3708" spans="1:3">
      <c r="A3708" s="22">
        <v>2011</v>
      </c>
      <c r="B3708" s="2" t="s">
        <v>389</v>
      </c>
      <c r="C3708" s="3">
        <v>3.6856686201385189</v>
      </c>
    </row>
    <row r="3709" spans="1:3">
      <c r="A3709" s="22">
        <v>2011</v>
      </c>
      <c r="B3709" s="2" t="s">
        <v>390</v>
      </c>
      <c r="C3709" s="3">
        <v>5.2413297271388952</v>
      </c>
    </row>
    <row r="3710" spans="1:3">
      <c r="A3710" s="22">
        <v>2011</v>
      </c>
      <c r="B3710" s="2" t="s">
        <v>391</v>
      </c>
      <c r="C3710" s="3">
        <v>5.6738666395608863</v>
      </c>
    </row>
    <row r="3711" spans="1:3">
      <c r="A3711" s="22">
        <v>2011</v>
      </c>
      <c r="B3711" s="2" t="s">
        <v>392</v>
      </c>
      <c r="C3711" s="3">
        <v>4.306159238858287</v>
      </c>
    </row>
    <row r="3712" spans="1:3">
      <c r="A3712" s="22">
        <v>2011</v>
      </c>
      <c r="B3712" s="2" t="s">
        <v>393</v>
      </c>
      <c r="C3712" s="3">
        <v>5.6506024096385543</v>
      </c>
    </row>
    <row r="3713" spans="1:3">
      <c r="A3713" s="22">
        <v>2011</v>
      </c>
      <c r="B3713" s="2" t="s">
        <v>1060</v>
      </c>
      <c r="C3713" s="3">
        <v>5.3483146067415728</v>
      </c>
    </row>
    <row r="3714" spans="1:3">
      <c r="A3714" s="22">
        <v>2011</v>
      </c>
      <c r="B3714" s="2" t="s">
        <v>395</v>
      </c>
      <c r="C3714" s="3">
        <v>6.1661288835622754</v>
      </c>
    </row>
    <row r="3715" spans="1:3">
      <c r="A3715" s="22">
        <v>2011</v>
      </c>
      <c r="B3715" s="2" t="s">
        <v>396</v>
      </c>
      <c r="C3715" s="3">
        <v>3.6483634797588285</v>
      </c>
    </row>
    <row r="3716" spans="1:3">
      <c r="A3716" s="22">
        <v>2011</v>
      </c>
      <c r="B3716" s="2" t="s">
        <v>397</v>
      </c>
      <c r="C3716" s="3">
        <v>4.2033096926713949</v>
      </c>
    </row>
    <row r="3717" spans="1:3">
      <c r="A3717" s="22">
        <v>2011</v>
      </c>
      <c r="B3717" s="2" t="s">
        <v>398</v>
      </c>
      <c r="C3717" s="3">
        <v>7.4927053003976081</v>
      </c>
    </row>
    <row r="3718" spans="1:3">
      <c r="A3718" s="22">
        <v>2011</v>
      </c>
      <c r="B3718" s="2" t="s">
        <v>399</v>
      </c>
      <c r="C3718" s="3">
        <v>4.2586206896551726</v>
      </c>
    </row>
    <row r="3719" spans="1:3">
      <c r="A3719" s="22">
        <v>2011</v>
      </c>
      <c r="B3719" s="2" t="s">
        <v>400</v>
      </c>
      <c r="C3719" s="3">
        <v>4.5676314622974505</v>
      </c>
    </row>
    <row r="3720" spans="1:3">
      <c r="A3720" s="22">
        <v>2011</v>
      </c>
      <c r="B3720" s="2" t="s">
        <v>401</v>
      </c>
      <c r="C3720" s="3">
        <v>5.3834481604418283</v>
      </c>
    </row>
    <row r="3721" spans="1:3">
      <c r="A3721" s="22">
        <v>2011</v>
      </c>
      <c r="B3721" s="2" t="s">
        <v>402</v>
      </c>
      <c r="C3721" s="3">
        <v>4.2821164410225352</v>
      </c>
    </row>
    <row r="3722" spans="1:3">
      <c r="A3722" s="22">
        <v>2011</v>
      </c>
      <c r="B3722" s="2" t="s">
        <v>403</v>
      </c>
      <c r="C3722" s="3">
        <v>5.4303933843869201</v>
      </c>
    </row>
    <row r="3723" spans="1:3">
      <c r="A3723" s="22">
        <v>2011</v>
      </c>
      <c r="B3723" s="2" t="s">
        <v>404</v>
      </c>
      <c r="C3723" s="3">
        <v>3.6593774354742585</v>
      </c>
    </row>
    <row r="3724" spans="1:3">
      <c r="A3724" s="22">
        <v>2011</v>
      </c>
      <c r="B3724" s="2" t="s">
        <v>405</v>
      </c>
      <c r="C3724" s="3">
        <v>5.2339813581890811</v>
      </c>
    </row>
    <row r="3725" spans="1:3">
      <c r="A3725" s="22">
        <v>2011</v>
      </c>
      <c r="B3725" s="2" t="s">
        <v>406</v>
      </c>
      <c r="C3725" s="3">
        <v>4.7162198754400215</v>
      </c>
    </row>
    <row r="3726" spans="1:3">
      <c r="A3726" s="22">
        <v>2011</v>
      </c>
      <c r="B3726" s="2" t="s">
        <v>407</v>
      </c>
      <c r="C3726" s="3">
        <v>5.0933296920871172</v>
      </c>
    </row>
    <row r="3727" spans="1:3">
      <c r="A3727" s="22">
        <v>2011</v>
      </c>
      <c r="B3727" s="2" t="s">
        <v>408</v>
      </c>
      <c r="C3727" s="3">
        <v>4.4920885430130202</v>
      </c>
    </row>
    <row r="3728" spans="1:3">
      <c r="A3728" s="22">
        <v>2011</v>
      </c>
      <c r="B3728" s="2" t="s">
        <v>409</v>
      </c>
      <c r="C3728" s="3">
        <v>4.4787217336683414</v>
      </c>
    </row>
    <row r="3729" spans="1:3">
      <c r="A3729" s="22">
        <v>2011</v>
      </c>
      <c r="B3729" s="2" t="s">
        <v>410</v>
      </c>
      <c r="C3729" s="3">
        <v>3.7097929588538481</v>
      </c>
    </row>
    <row r="3730" spans="1:3">
      <c r="A3730" s="22">
        <v>2011</v>
      </c>
      <c r="B3730" s="2" t="s">
        <v>411</v>
      </c>
      <c r="C3730" s="3">
        <v>5.4859766936598851</v>
      </c>
    </row>
    <row r="3731" spans="1:3">
      <c r="A3731" s="22">
        <v>2011</v>
      </c>
      <c r="B3731" s="2" t="s">
        <v>412</v>
      </c>
      <c r="C3731" s="3">
        <v>4.2938099389712292</v>
      </c>
    </row>
    <row r="3732" spans="1:3">
      <c r="A3732" s="22">
        <v>2011</v>
      </c>
      <c r="B3732" s="2" t="s">
        <v>1033</v>
      </c>
      <c r="C3732" s="3">
        <v>5.0667655786350148</v>
      </c>
    </row>
    <row r="3733" spans="1:3">
      <c r="A3733" s="22">
        <v>2011</v>
      </c>
      <c r="B3733" s="2" t="s">
        <v>413</v>
      </c>
      <c r="C3733" s="3">
        <v>3.7401902497027351</v>
      </c>
    </row>
    <row r="3734" spans="1:3">
      <c r="A3734" s="22">
        <v>2011</v>
      </c>
      <c r="B3734" s="2" t="s">
        <v>414</v>
      </c>
      <c r="C3734" s="3">
        <v>5.1436241610738254</v>
      </c>
    </row>
    <row r="3735" spans="1:3">
      <c r="A3735" s="22">
        <v>2011</v>
      </c>
      <c r="B3735" s="2" t="s">
        <v>415</v>
      </c>
      <c r="C3735" s="3">
        <v>5.1092990978487158</v>
      </c>
    </row>
    <row r="3736" spans="1:3">
      <c r="A3736" s="22">
        <v>2011</v>
      </c>
      <c r="B3736" s="2" t="s">
        <v>416</v>
      </c>
      <c r="C3736" s="3">
        <v>5.4421897121283624</v>
      </c>
    </row>
    <row r="3737" spans="1:3">
      <c r="A3737" s="22">
        <v>2011</v>
      </c>
      <c r="B3737" s="2" t="s">
        <v>418</v>
      </c>
      <c r="C3737" s="3">
        <v>4.1780366056572378</v>
      </c>
    </row>
    <row r="3738" spans="1:3">
      <c r="A3738" s="22">
        <v>2011</v>
      </c>
      <c r="B3738" s="2" t="s">
        <v>419</v>
      </c>
      <c r="C3738" s="3">
        <v>4.4918851435705367</v>
      </c>
    </row>
    <row r="3739" spans="1:3">
      <c r="A3739" s="22">
        <v>2011</v>
      </c>
      <c r="B3739" s="2" t="s">
        <v>1062</v>
      </c>
      <c r="C3739" s="3">
        <v>3.1951219512195124</v>
      </c>
    </row>
    <row r="3740" spans="1:3">
      <c r="A3740" s="22">
        <v>2011</v>
      </c>
      <c r="B3740" s="2" t="s">
        <v>420</v>
      </c>
      <c r="C3740" s="3">
        <v>4.6003445305770887</v>
      </c>
    </row>
    <row r="3741" spans="1:3">
      <c r="A3741" s="22">
        <v>2011</v>
      </c>
      <c r="B3741" s="2" t="s">
        <v>421</v>
      </c>
      <c r="C3741" s="3">
        <v>4.5330091185410337</v>
      </c>
    </row>
    <row r="3742" spans="1:3">
      <c r="A3742" s="22">
        <v>2011</v>
      </c>
      <c r="B3742" s="2" t="s">
        <v>422</v>
      </c>
      <c r="C3742" s="3">
        <v>4.1798941798941796</v>
      </c>
    </row>
    <row r="3743" spans="1:3">
      <c r="A3743" s="22">
        <v>2011</v>
      </c>
      <c r="B3743" s="2" t="s">
        <v>423</v>
      </c>
      <c r="C3743" s="3">
        <v>4.2692888588964939</v>
      </c>
    </row>
    <row r="3744" spans="1:3">
      <c r="A3744" s="22">
        <v>2011</v>
      </c>
      <c r="B3744" s="2" t="s">
        <v>424</v>
      </c>
      <c r="C3744" s="3">
        <v>2.9737704918032786</v>
      </c>
    </row>
    <row r="3745" spans="1:3">
      <c r="A3745" s="22">
        <v>2011</v>
      </c>
      <c r="B3745" s="2" t="s">
        <v>425</v>
      </c>
      <c r="C3745" s="3">
        <v>1.9284482758620689</v>
      </c>
    </row>
    <row r="3746" spans="1:3">
      <c r="A3746" s="22">
        <v>2011</v>
      </c>
      <c r="B3746" s="2" t="s">
        <v>426</v>
      </c>
      <c r="C3746" s="3">
        <v>2.1320528211284513</v>
      </c>
    </row>
    <row r="3747" spans="1:3">
      <c r="A3747" s="22">
        <v>2011</v>
      </c>
      <c r="B3747" s="2" t="s">
        <v>427</v>
      </c>
      <c r="C3747" s="3">
        <v>2.6254458977407849</v>
      </c>
    </row>
    <row r="3748" spans="1:3">
      <c r="A3748" s="22">
        <v>2011</v>
      </c>
      <c r="B3748" s="2" t="s">
        <v>429</v>
      </c>
      <c r="C3748" s="3">
        <v>2.6629464285714284</v>
      </c>
    </row>
    <row r="3749" spans="1:3">
      <c r="A3749" s="22">
        <v>2011</v>
      </c>
      <c r="B3749" s="2" t="s">
        <v>430</v>
      </c>
      <c r="C3749" s="3">
        <v>4.0051480051480048</v>
      </c>
    </row>
    <row r="3750" spans="1:3">
      <c r="A3750" s="22">
        <v>2011</v>
      </c>
      <c r="B3750" s="2" t="s">
        <v>431</v>
      </c>
      <c r="C3750" s="3">
        <v>2.1459369817578771</v>
      </c>
    </row>
    <row r="3751" spans="1:3">
      <c r="A3751" s="22">
        <v>2011</v>
      </c>
      <c r="B3751" s="2" t="s">
        <v>1034</v>
      </c>
      <c r="C3751" s="3">
        <v>3.7522796352583585</v>
      </c>
    </row>
    <row r="3752" spans="1:3">
      <c r="A3752" s="22">
        <v>2011</v>
      </c>
      <c r="B3752" s="2" t="s">
        <v>432</v>
      </c>
      <c r="C3752" s="3">
        <v>3.0228882833787467</v>
      </c>
    </row>
    <row r="3753" spans="1:3">
      <c r="A3753" s="22">
        <v>2011</v>
      </c>
      <c r="B3753" s="2" t="s">
        <v>433</v>
      </c>
      <c r="C3753" s="3">
        <v>3.340119760479042</v>
      </c>
    </row>
    <row r="3754" spans="1:3">
      <c r="A3754" s="22">
        <v>2011</v>
      </c>
      <c r="B3754" s="2" t="s">
        <v>434</v>
      </c>
      <c r="C3754" s="3">
        <v>3.9267622825755262</v>
      </c>
    </row>
    <row r="3755" spans="1:3">
      <c r="A3755" s="22">
        <v>2011</v>
      </c>
      <c r="B3755" s="2" t="s">
        <v>435</v>
      </c>
      <c r="C3755" s="3">
        <v>3.7947570332480818</v>
      </c>
    </row>
    <row r="3756" spans="1:3">
      <c r="A3756" s="22">
        <v>2011</v>
      </c>
      <c r="B3756" s="2" t="s">
        <v>436</v>
      </c>
      <c r="C3756" s="3">
        <v>3.0643070787637088</v>
      </c>
    </row>
    <row r="3757" spans="1:3">
      <c r="A3757" s="22">
        <v>2011</v>
      </c>
      <c r="B3757" s="2" t="s">
        <v>437</v>
      </c>
      <c r="C3757" s="3">
        <v>4.6388523872098117</v>
      </c>
    </row>
    <row r="3758" spans="1:3">
      <c r="A3758" s="22">
        <v>2011</v>
      </c>
      <c r="B3758" s="2" t="s">
        <v>438</v>
      </c>
      <c r="C3758" s="3">
        <v>4.0619067031623084</v>
      </c>
    </row>
    <row r="3759" spans="1:3">
      <c r="A3759" s="22">
        <v>2011</v>
      </c>
      <c r="B3759" s="2" t="s">
        <v>439</v>
      </c>
      <c r="C3759" s="3">
        <v>5.0790031813361614</v>
      </c>
    </row>
    <row r="3760" spans="1:3">
      <c r="A3760" s="22">
        <v>2011</v>
      </c>
      <c r="B3760" s="2" t="s">
        <v>440</v>
      </c>
      <c r="C3760" s="3">
        <v>6.1221183123097003</v>
      </c>
    </row>
    <row r="3761" spans="1:3">
      <c r="A3761" s="22">
        <v>2011</v>
      </c>
      <c r="B3761" s="2" t="s">
        <v>441</v>
      </c>
      <c r="C3761" s="3">
        <v>7.0899929871634599</v>
      </c>
    </row>
    <row r="3762" spans="1:3">
      <c r="A3762" s="22">
        <v>2011</v>
      </c>
      <c r="B3762" s="2" t="s">
        <v>442</v>
      </c>
      <c r="C3762" s="3">
        <v>4.9602252727912708</v>
      </c>
    </row>
    <row r="3763" spans="1:3">
      <c r="A3763" s="22">
        <v>2011</v>
      </c>
      <c r="B3763" s="2" t="s">
        <v>443</v>
      </c>
      <c r="C3763" s="3">
        <v>5.1717091715507681</v>
      </c>
    </row>
    <row r="3764" spans="1:3">
      <c r="A3764" s="22">
        <v>2011</v>
      </c>
      <c r="B3764" s="2" t="s">
        <v>444</v>
      </c>
      <c r="C3764" s="3">
        <v>4.2651003915687742</v>
      </c>
    </row>
    <row r="3765" spans="1:3">
      <c r="A3765" s="22">
        <v>2011</v>
      </c>
      <c r="B3765" s="2" t="s">
        <v>445</v>
      </c>
      <c r="C3765" s="3">
        <v>4.1426711560044893</v>
      </c>
    </row>
    <row r="3766" spans="1:3">
      <c r="A3766" s="22">
        <v>2011</v>
      </c>
      <c r="B3766" s="2" t="s">
        <v>446</v>
      </c>
      <c r="C3766" s="3">
        <v>5.0536533079259218</v>
      </c>
    </row>
    <row r="3767" spans="1:3">
      <c r="A3767" s="22">
        <v>2011</v>
      </c>
      <c r="B3767" s="2" t="s">
        <v>447</v>
      </c>
      <c r="C3767" s="3">
        <v>5.1602753195673552</v>
      </c>
    </row>
    <row r="3768" spans="1:3">
      <c r="A3768" s="22">
        <v>2011</v>
      </c>
      <c r="B3768" s="2" t="s">
        <v>448</v>
      </c>
      <c r="C3768" s="3">
        <v>3.9476784696269083</v>
      </c>
    </row>
    <row r="3769" spans="1:3">
      <c r="A3769" s="22">
        <v>2011</v>
      </c>
      <c r="B3769" s="2" t="s">
        <v>1063</v>
      </c>
      <c r="C3769" s="3">
        <v>3.92578125</v>
      </c>
    </row>
    <row r="3770" spans="1:3">
      <c r="A3770" s="22">
        <v>2011</v>
      </c>
      <c r="B3770" s="2" t="s">
        <v>449</v>
      </c>
      <c r="C3770" s="3">
        <v>4.7828173746100315</v>
      </c>
    </row>
    <row r="3771" spans="1:3">
      <c r="A3771" s="22">
        <v>2011</v>
      </c>
      <c r="B3771" s="2" t="s">
        <v>450</v>
      </c>
      <c r="C3771" s="3">
        <v>4.7828994506806781</v>
      </c>
    </row>
    <row r="3772" spans="1:3">
      <c r="A3772" s="22">
        <v>2011</v>
      </c>
      <c r="B3772" s="2" t="s">
        <v>452</v>
      </c>
      <c r="C3772" s="3">
        <v>7.0968223640276022</v>
      </c>
    </row>
    <row r="3773" spans="1:3">
      <c r="A3773" s="22">
        <v>2011</v>
      </c>
      <c r="B3773" s="2" t="s">
        <v>453</v>
      </c>
      <c r="C3773" s="3">
        <v>3.3529096368315701</v>
      </c>
    </row>
    <row r="3774" spans="1:3">
      <c r="A3774" s="22">
        <v>2011</v>
      </c>
      <c r="B3774" s="2" t="s">
        <v>455</v>
      </c>
      <c r="C3774" s="3">
        <v>7.3781133783164403</v>
      </c>
    </row>
    <row r="3775" spans="1:3">
      <c r="A3775" s="22">
        <v>2011</v>
      </c>
      <c r="B3775" s="2" t="s">
        <v>1064</v>
      </c>
      <c r="C3775" s="3">
        <v>5.0381231671554252</v>
      </c>
    </row>
    <row r="3776" spans="1:3">
      <c r="A3776" s="22">
        <v>2011</v>
      </c>
      <c r="B3776" s="2" t="s">
        <v>1035</v>
      </c>
      <c r="C3776" s="3">
        <v>5.9487750556792873</v>
      </c>
    </row>
    <row r="3777" spans="1:3">
      <c r="A3777" s="22">
        <v>2011</v>
      </c>
      <c r="B3777" s="2" t="s">
        <v>456</v>
      </c>
      <c r="C3777" s="3">
        <v>4.9928057553956835</v>
      </c>
    </row>
    <row r="3778" spans="1:3">
      <c r="A3778" s="22">
        <v>2011</v>
      </c>
      <c r="B3778" s="2" t="s">
        <v>457</v>
      </c>
      <c r="C3778" s="3">
        <v>4.0801282051282053</v>
      </c>
    </row>
    <row r="3779" spans="1:3">
      <c r="A3779" s="22">
        <v>2011</v>
      </c>
      <c r="B3779" s="2" t="s">
        <v>458</v>
      </c>
      <c r="C3779" s="3">
        <v>4.6758921210693671</v>
      </c>
    </row>
    <row r="3780" spans="1:3">
      <c r="A3780" s="22">
        <v>2011</v>
      </c>
      <c r="B3780" s="2" t="s">
        <v>459</v>
      </c>
      <c r="C3780" s="3">
        <v>4.9873417721518987</v>
      </c>
    </row>
    <row r="3781" spans="1:3">
      <c r="A3781" s="22">
        <v>2011</v>
      </c>
      <c r="B3781" s="2" t="s">
        <v>460</v>
      </c>
      <c r="C3781" s="3">
        <v>4.0535235136280185</v>
      </c>
    </row>
    <row r="3782" spans="1:3">
      <c r="A3782" s="22">
        <v>2011</v>
      </c>
      <c r="B3782" s="2" t="s">
        <v>461</v>
      </c>
      <c r="C3782" s="3">
        <v>4.2343925013264165</v>
      </c>
    </row>
    <row r="3783" spans="1:3">
      <c r="A3783" s="22">
        <v>2011</v>
      </c>
      <c r="B3783" s="2" t="s">
        <v>462</v>
      </c>
      <c r="C3783" s="3">
        <v>4.1347402597402594</v>
      </c>
    </row>
    <row r="3784" spans="1:3">
      <c r="A3784" s="22">
        <v>2011</v>
      </c>
      <c r="B3784" s="2" t="s">
        <v>463</v>
      </c>
      <c r="C3784" s="3">
        <v>4.6097639141117401</v>
      </c>
    </row>
    <row r="3785" spans="1:3">
      <c r="A3785" s="22">
        <v>2011</v>
      </c>
      <c r="B3785" s="2" t="s">
        <v>464</v>
      </c>
      <c r="C3785" s="3">
        <v>4.432475884244373</v>
      </c>
    </row>
    <row r="3786" spans="1:3">
      <c r="A3786" s="22">
        <v>2011</v>
      </c>
      <c r="B3786" s="2" t="s">
        <v>465</v>
      </c>
      <c r="C3786" s="3">
        <v>3.7876159138498355</v>
      </c>
    </row>
    <row r="3787" spans="1:3">
      <c r="A3787" s="22">
        <v>2011</v>
      </c>
      <c r="B3787" s="2" t="s">
        <v>466</v>
      </c>
      <c r="C3787" s="3">
        <v>4.9038785230813309</v>
      </c>
    </row>
    <row r="3788" spans="1:3">
      <c r="A3788" s="22">
        <v>2011</v>
      </c>
      <c r="B3788" s="2" t="s">
        <v>467</v>
      </c>
      <c r="C3788" s="3">
        <v>5.2085459327024655</v>
      </c>
    </row>
    <row r="3789" spans="1:3">
      <c r="A3789" s="22">
        <v>2011</v>
      </c>
      <c r="B3789" s="2" t="s">
        <v>468</v>
      </c>
      <c r="C3789" s="3">
        <v>3.6579543115867463</v>
      </c>
    </row>
    <row r="3790" spans="1:3">
      <c r="A3790" s="22">
        <v>2011</v>
      </c>
      <c r="B3790" s="2" t="s">
        <v>469</v>
      </c>
      <c r="C3790" s="3">
        <v>3.5879556259904914</v>
      </c>
    </row>
    <row r="3791" spans="1:3">
      <c r="A3791" s="22">
        <v>2011</v>
      </c>
      <c r="B3791" s="2" t="s">
        <v>470</v>
      </c>
      <c r="C3791" s="3">
        <v>4.4537974683544306</v>
      </c>
    </row>
    <row r="3792" spans="1:3">
      <c r="A3792" s="22">
        <v>2011</v>
      </c>
      <c r="B3792" s="2" t="s">
        <v>471</v>
      </c>
      <c r="C3792" s="3">
        <v>6.8493845628526362</v>
      </c>
    </row>
    <row r="3793" spans="1:3">
      <c r="A3793" s="22">
        <v>2011</v>
      </c>
      <c r="B3793" s="2" t="s">
        <v>472</v>
      </c>
      <c r="C3793" s="3">
        <v>4.0993545863485235</v>
      </c>
    </row>
    <row r="3794" spans="1:3">
      <c r="A3794" s="22">
        <v>2011</v>
      </c>
      <c r="B3794" s="2" t="s">
        <v>473</v>
      </c>
      <c r="C3794" s="3">
        <v>4.7347826086956522</v>
      </c>
    </row>
    <row r="3795" spans="1:3">
      <c r="A3795" s="22">
        <v>2011</v>
      </c>
      <c r="B3795" s="2" t="s">
        <v>1036</v>
      </c>
      <c r="C3795" s="3">
        <v>7.430939226519337</v>
      </c>
    </row>
    <row r="3796" spans="1:3">
      <c r="A3796" s="22">
        <v>2011</v>
      </c>
      <c r="B3796" s="2" t="s">
        <v>475</v>
      </c>
      <c r="C3796" s="3">
        <v>8.7158419508304128</v>
      </c>
    </row>
    <row r="3797" spans="1:3">
      <c r="A3797" s="22">
        <v>2011</v>
      </c>
      <c r="B3797" s="2" t="s">
        <v>476</v>
      </c>
      <c r="C3797" s="3">
        <v>5.0029828486204329</v>
      </c>
    </row>
    <row r="3798" spans="1:3">
      <c r="A3798" s="22">
        <v>2011</v>
      </c>
      <c r="B3798" s="2" t="s">
        <v>477</v>
      </c>
      <c r="C3798" s="3">
        <v>6.0282379099499721</v>
      </c>
    </row>
    <row r="3799" spans="1:3">
      <c r="A3799" s="22">
        <v>2011</v>
      </c>
      <c r="B3799" s="2" t="s">
        <v>478</v>
      </c>
      <c r="C3799" s="3">
        <v>4.8369723435225618</v>
      </c>
    </row>
    <row r="3800" spans="1:3">
      <c r="A3800" s="22">
        <v>2011</v>
      </c>
      <c r="B3800" s="2" t="s">
        <v>479</v>
      </c>
      <c r="C3800" s="3">
        <v>4.0253372220196866</v>
      </c>
    </row>
    <row r="3801" spans="1:3">
      <c r="A3801" s="22">
        <v>2011</v>
      </c>
      <c r="B3801" s="2" t="s">
        <v>480</v>
      </c>
      <c r="C3801" s="3">
        <v>4.8610938471100065</v>
      </c>
    </row>
    <row r="3802" spans="1:3">
      <c r="A3802" s="22">
        <v>2011</v>
      </c>
      <c r="B3802" s="2" t="s">
        <v>481</v>
      </c>
      <c r="C3802" s="3">
        <v>5</v>
      </c>
    </row>
    <row r="3803" spans="1:3">
      <c r="A3803" s="22">
        <v>2011</v>
      </c>
      <c r="B3803" s="2" t="s">
        <v>482</v>
      </c>
      <c r="C3803" s="3">
        <v>5</v>
      </c>
    </row>
    <row r="3804" spans="1:3">
      <c r="A3804" s="22">
        <v>2011</v>
      </c>
      <c r="B3804" s="2" t="s">
        <v>483</v>
      </c>
      <c r="C3804" s="3">
        <v>6.2613241849668233</v>
      </c>
    </row>
    <row r="3805" spans="1:3">
      <c r="A3805" s="22">
        <v>2011</v>
      </c>
      <c r="B3805" s="2" t="s">
        <v>484</v>
      </c>
      <c r="C3805" s="3">
        <v>4.8448678071539657</v>
      </c>
    </row>
    <row r="3806" spans="1:3">
      <c r="A3806" s="22">
        <v>2011</v>
      </c>
      <c r="B3806" s="2" t="s">
        <v>485</v>
      </c>
      <c r="C3806" s="3">
        <v>5.0175097276264591</v>
      </c>
    </row>
    <row r="3807" spans="1:3">
      <c r="A3807" s="22">
        <v>2011</v>
      </c>
      <c r="B3807" s="2" t="s">
        <v>486</v>
      </c>
      <c r="C3807" s="3">
        <v>4.8899082568807337</v>
      </c>
    </row>
    <row r="3808" spans="1:3">
      <c r="A3808" s="22">
        <v>2011</v>
      </c>
      <c r="B3808" s="2" t="s">
        <v>487</v>
      </c>
      <c r="C3808" s="3">
        <v>5</v>
      </c>
    </row>
    <row r="3809" spans="1:3">
      <c r="A3809" s="22">
        <v>2011</v>
      </c>
      <c r="B3809" s="2" t="s">
        <v>488</v>
      </c>
      <c r="C3809" s="3">
        <v>5</v>
      </c>
    </row>
    <row r="3810" spans="1:3">
      <c r="A3810" s="22">
        <v>2011</v>
      </c>
      <c r="B3810" s="2" t="s">
        <v>489</v>
      </c>
      <c r="C3810" s="3">
        <v>3.6572708113804002</v>
      </c>
    </row>
    <row r="3811" spans="1:3">
      <c r="A3811" s="22">
        <v>2011</v>
      </c>
      <c r="B3811" s="2" t="s">
        <v>490</v>
      </c>
      <c r="C3811" s="3">
        <v>4.1951219512195124</v>
      </c>
    </row>
    <row r="3812" spans="1:3">
      <c r="A3812" s="22">
        <v>2011</v>
      </c>
      <c r="B3812" s="2" t="s">
        <v>491</v>
      </c>
      <c r="C3812" s="3">
        <v>5.8707890224684576</v>
      </c>
    </row>
    <row r="3813" spans="1:3">
      <c r="A3813" s="22">
        <v>2011</v>
      </c>
      <c r="B3813" s="2" t="s">
        <v>492</v>
      </c>
      <c r="C3813" s="3">
        <v>4.3068965517241375</v>
      </c>
    </row>
    <row r="3814" spans="1:3">
      <c r="A3814" s="22">
        <v>2011</v>
      </c>
      <c r="B3814" s="2" t="s">
        <v>1065</v>
      </c>
      <c r="C3814" s="3">
        <v>4.2033898305084749</v>
      </c>
    </row>
    <row r="3815" spans="1:3">
      <c r="A3815" s="22">
        <v>2011</v>
      </c>
      <c r="B3815" s="2" t="s">
        <v>1066</v>
      </c>
      <c r="C3815" s="3">
        <v>3.0232558139534884</v>
      </c>
    </row>
    <row r="3816" spans="1:3">
      <c r="A3816" s="22">
        <v>2011</v>
      </c>
      <c r="B3816" s="2" t="s">
        <v>1067</v>
      </c>
      <c r="C3816" s="3">
        <v>2.6894701542588866</v>
      </c>
    </row>
    <row r="3817" spans="1:3">
      <c r="A3817" s="22">
        <v>2011</v>
      </c>
      <c r="B3817" s="2" t="s">
        <v>1068</v>
      </c>
      <c r="C3817" s="3">
        <v>2.2776162790697674</v>
      </c>
    </row>
    <row r="3818" spans="1:3">
      <c r="A3818" s="22">
        <v>2011</v>
      </c>
      <c r="B3818" s="2" t="s">
        <v>493</v>
      </c>
      <c r="C3818" s="3">
        <v>4.454257724189902</v>
      </c>
    </row>
    <row r="3819" spans="1:3">
      <c r="A3819" s="22">
        <v>2011</v>
      </c>
      <c r="B3819" s="2" t="s">
        <v>494</v>
      </c>
      <c r="C3819" s="3">
        <v>4.1125307125307122</v>
      </c>
    </row>
    <row r="3820" spans="1:3">
      <c r="A3820" s="22">
        <v>2011</v>
      </c>
      <c r="B3820" s="2" t="s">
        <v>495</v>
      </c>
      <c r="C3820" s="3">
        <v>2.8417059667828584</v>
      </c>
    </row>
    <row r="3821" spans="1:3">
      <c r="A3821" s="22">
        <v>2011</v>
      </c>
      <c r="B3821" s="2" t="s">
        <v>496</v>
      </c>
      <c r="C3821" s="3">
        <v>2.3568521031207599</v>
      </c>
    </row>
    <row r="3822" spans="1:3">
      <c r="A3822" s="22">
        <v>2011</v>
      </c>
      <c r="B3822" s="2" t="s">
        <v>497</v>
      </c>
      <c r="C3822" s="3">
        <v>2.93</v>
      </c>
    </row>
    <row r="3823" spans="1:3">
      <c r="A3823" s="22">
        <v>2011</v>
      </c>
      <c r="B3823" s="2" t="s">
        <v>498</v>
      </c>
      <c r="C3823" s="3">
        <v>2.0015329586101176</v>
      </c>
    </row>
    <row r="3824" spans="1:3">
      <c r="A3824" s="22">
        <v>2011</v>
      </c>
      <c r="B3824" s="2" t="s">
        <v>499</v>
      </c>
      <c r="C3824" s="3">
        <v>2.032258064516129</v>
      </c>
    </row>
    <row r="3825" spans="1:3">
      <c r="A3825" s="22">
        <v>2011</v>
      </c>
      <c r="B3825" s="2" t="s">
        <v>500</v>
      </c>
      <c r="C3825" s="3">
        <v>2.6377471608923733</v>
      </c>
    </row>
    <row r="3826" spans="1:3">
      <c r="A3826" s="22">
        <v>2011</v>
      </c>
      <c r="B3826" s="2" t="s">
        <v>501</v>
      </c>
      <c r="C3826" s="3">
        <v>3.4398871587797659</v>
      </c>
    </row>
    <row r="3827" spans="1:3">
      <c r="A3827" s="22">
        <v>2011</v>
      </c>
      <c r="B3827" s="2" t="s">
        <v>502</v>
      </c>
      <c r="C3827" s="3">
        <v>1.9991071428571427</v>
      </c>
    </row>
    <row r="3828" spans="1:3">
      <c r="A3828" s="22">
        <v>2011</v>
      </c>
      <c r="B3828" s="2" t="s">
        <v>503</v>
      </c>
      <c r="C3828" s="3">
        <v>2.0011820330969265</v>
      </c>
    </row>
    <row r="3829" spans="1:3">
      <c r="A3829" s="22">
        <v>2011</v>
      </c>
      <c r="B3829" s="2" t="s">
        <v>504</v>
      </c>
      <c r="C3829" s="3">
        <v>3.1955491744436468</v>
      </c>
    </row>
    <row r="3830" spans="1:3">
      <c r="A3830" s="22">
        <v>2011</v>
      </c>
      <c r="B3830" s="2" t="s">
        <v>505</v>
      </c>
      <c r="C3830" s="3">
        <v>4.0114810562571757</v>
      </c>
    </row>
    <row r="3831" spans="1:3">
      <c r="A3831" s="22">
        <v>2011</v>
      </c>
      <c r="B3831" s="2" t="s">
        <v>506</v>
      </c>
      <c r="C3831" s="3">
        <v>3.0948409020698175</v>
      </c>
    </row>
    <row r="3832" spans="1:3">
      <c r="A3832" s="22">
        <v>2011</v>
      </c>
      <c r="B3832" s="2" t="s">
        <v>507</v>
      </c>
      <c r="C3832" s="3">
        <v>3.258695652173913</v>
      </c>
    </row>
    <row r="3833" spans="1:3">
      <c r="A3833" s="22">
        <v>2011</v>
      </c>
      <c r="B3833" s="2" t="s">
        <v>508</v>
      </c>
      <c r="C3833" s="3">
        <v>1.5228403437358662</v>
      </c>
    </row>
    <row r="3834" spans="1:3">
      <c r="A3834" s="22">
        <v>2011</v>
      </c>
      <c r="B3834" s="2" t="s">
        <v>509</v>
      </c>
      <c r="C3834" s="3">
        <v>3.9787625910208577</v>
      </c>
    </row>
    <row r="3835" spans="1:3">
      <c r="A3835" s="22">
        <v>2011</v>
      </c>
      <c r="B3835" s="2" t="s">
        <v>510</v>
      </c>
      <c r="C3835" s="3">
        <v>3.5489164086687306</v>
      </c>
    </row>
    <row r="3836" spans="1:3">
      <c r="A3836" s="22">
        <v>2011</v>
      </c>
      <c r="B3836" s="2" t="s">
        <v>511</v>
      </c>
      <c r="C3836" s="3">
        <v>2.1924907456372291</v>
      </c>
    </row>
    <row r="3837" spans="1:3">
      <c r="A3837" s="22">
        <v>2011</v>
      </c>
      <c r="B3837" s="2" t="s">
        <v>512</v>
      </c>
      <c r="C3837" s="3">
        <v>1.9981273408239701</v>
      </c>
    </row>
    <row r="3838" spans="1:3">
      <c r="A3838" s="22">
        <v>2011</v>
      </c>
      <c r="B3838" s="2" t="s">
        <v>513</v>
      </c>
      <c r="C3838" s="3">
        <v>1.895360315893386</v>
      </c>
    </row>
    <row r="3839" spans="1:3">
      <c r="A3839" s="22">
        <v>2011</v>
      </c>
      <c r="B3839" s="2" t="s">
        <v>514</v>
      </c>
      <c r="C3839" s="3">
        <v>2.4385259631490785</v>
      </c>
    </row>
    <row r="3840" spans="1:3">
      <c r="A3840" s="22">
        <v>2011</v>
      </c>
      <c r="B3840" s="2" t="s">
        <v>515</v>
      </c>
      <c r="C3840" s="3">
        <v>2.2776176753121997</v>
      </c>
    </row>
    <row r="3841" spans="1:3">
      <c r="A3841" s="22">
        <v>2011</v>
      </c>
      <c r="B3841" s="2" t="s">
        <v>516</v>
      </c>
      <c r="C3841" s="3">
        <v>2.0188332567753791</v>
      </c>
    </row>
    <row r="3842" spans="1:3">
      <c r="A3842" s="22">
        <v>2011</v>
      </c>
      <c r="B3842" s="2" t="s">
        <v>517</v>
      </c>
      <c r="C3842" s="3">
        <v>1.2337198929527209</v>
      </c>
    </row>
    <row r="3843" spans="1:3">
      <c r="A3843" s="22">
        <v>2011</v>
      </c>
      <c r="B3843" s="2" t="s">
        <v>518</v>
      </c>
      <c r="C3843" s="3">
        <v>2.679277244494636</v>
      </c>
    </row>
    <row r="3844" spans="1:3">
      <c r="A3844" s="22">
        <v>2011</v>
      </c>
      <c r="B3844" s="2" t="s">
        <v>519</v>
      </c>
      <c r="C3844" s="3">
        <v>1.9946070878274269</v>
      </c>
    </row>
    <row r="3845" spans="1:3">
      <c r="A3845" s="22">
        <v>2011</v>
      </c>
      <c r="B3845" s="2" t="s">
        <v>520</v>
      </c>
      <c r="C3845" s="3">
        <v>2.0279069767441862</v>
      </c>
    </row>
    <row r="3846" spans="1:3">
      <c r="A3846" s="22">
        <v>2011</v>
      </c>
      <c r="B3846" s="2" t="s">
        <v>521</v>
      </c>
      <c r="C3846" s="3">
        <v>2.0075431034482758</v>
      </c>
    </row>
    <row r="3847" spans="1:3">
      <c r="A3847" s="22">
        <v>2011</v>
      </c>
      <c r="B3847" s="2" t="s">
        <v>522</v>
      </c>
      <c r="C3847" s="3">
        <v>2.0014836795252227</v>
      </c>
    </row>
    <row r="3848" spans="1:3">
      <c r="A3848" s="22">
        <v>2011</v>
      </c>
      <c r="B3848" s="2" t="s">
        <v>523</v>
      </c>
      <c r="C3848" s="3">
        <v>1.4861538461538462</v>
      </c>
    </row>
    <row r="3849" spans="1:3">
      <c r="A3849" s="22">
        <v>2011</v>
      </c>
      <c r="B3849" s="2" t="s">
        <v>524</v>
      </c>
      <c r="C3849" s="3">
        <v>2.0062047569803516</v>
      </c>
    </row>
    <row r="3850" spans="1:3">
      <c r="A3850" s="22">
        <v>2011</v>
      </c>
      <c r="B3850" s="2" t="s">
        <v>525</v>
      </c>
      <c r="C3850" s="3">
        <v>1.9948586118251928</v>
      </c>
    </row>
    <row r="3851" spans="1:3">
      <c r="A3851" s="22">
        <v>2011</v>
      </c>
      <c r="B3851" s="2" t="s">
        <v>526</v>
      </c>
      <c r="C3851" s="3">
        <v>2.9738430583501008</v>
      </c>
    </row>
    <row r="3852" spans="1:3">
      <c r="A3852" s="22">
        <v>2011</v>
      </c>
      <c r="B3852" s="2" t="s">
        <v>527</v>
      </c>
      <c r="C3852" s="3">
        <v>1.4655172413793103</v>
      </c>
    </row>
    <row r="3853" spans="1:3">
      <c r="A3853" s="22">
        <v>2011</v>
      </c>
      <c r="B3853" s="2" t="s">
        <v>528</v>
      </c>
      <c r="C3853" s="3">
        <v>4.7630516859783878</v>
      </c>
    </row>
    <row r="3854" spans="1:3">
      <c r="A3854" s="22">
        <v>2011</v>
      </c>
      <c r="B3854" s="2" t="s">
        <v>529</v>
      </c>
      <c r="C3854" s="3">
        <v>4</v>
      </c>
    </row>
    <row r="3855" spans="1:3">
      <c r="A3855" s="22">
        <v>2011</v>
      </c>
      <c r="B3855" s="2" t="s">
        <v>530</v>
      </c>
      <c r="C3855" s="3">
        <v>1.8909410729991205</v>
      </c>
    </row>
    <row r="3856" spans="1:3">
      <c r="A3856" s="22">
        <v>2011</v>
      </c>
      <c r="B3856" s="2" t="s">
        <v>531</v>
      </c>
      <c r="C3856" s="3">
        <v>1.9082969432314409</v>
      </c>
    </row>
    <row r="3857" spans="1:3">
      <c r="A3857" s="22">
        <v>2011</v>
      </c>
      <c r="B3857" s="2" t="s">
        <v>532</v>
      </c>
      <c r="C3857" s="3">
        <v>1.9055582882439743</v>
      </c>
    </row>
    <row r="3858" spans="1:3">
      <c r="A3858" s="22">
        <v>2011</v>
      </c>
      <c r="B3858" s="2" t="s">
        <v>533</v>
      </c>
      <c r="C3858" s="3">
        <v>1.7479322567940134</v>
      </c>
    </row>
    <row r="3859" spans="1:3">
      <c r="A3859" s="22">
        <v>2011</v>
      </c>
      <c r="B3859" s="2" t="s">
        <v>534</v>
      </c>
      <c r="C3859" s="3">
        <v>1.5</v>
      </c>
    </row>
    <row r="3860" spans="1:3">
      <c r="A3860" s="22">
        <v>2011</v>
      </c>
      <c r="B3860" s="2" t="s">
        <v>535</v>
      </c>
      <c r="C3860" s="3">
        <v>2.3929411764705883</v>
      </c>
    </row>
    <row r="3861" spans="1:3">
      <c r="A3861" s="22">
        <v>2011</v>
      </c>
      <c r="B3861" s="2" t="s">
        <v>536</v>
      </c>
      <c r="C3861" s="3">
        <v>1.3594847775175645</v>
      </c>
    </row>
    <row r="3862" spans="1:3">
      <c r="A3862" s="22">
        <v>2011</v>
      </c>
      <c r="B3862" s="2" t="s">
        <v>537</v>
      </c>
      <c r="C3862" s="3">
        <v>2</v>
      </c>
    </row>
    <row r="3863" spans="1:3">
      <c r="A3863" s="22">
        <v>2011</v>
      </c>
      <c r="B3863" s="2" t="s">
        <v>538</v>
      </c>
      <c r="C3863" s="3">
        <v>1.8615384615384616</v>
      </c>
    </row>
    <row r="3864" spans="1:3">
      <c r="A3864" s="22">
        <v>2011</v>
      </c>
      <c r="B3864" s="2" t="s">
        <v>539</v>
      </c>
      <c r="C3864" s="3">
        <v>2.886015868517994</v>
      </c>
    </row>
    <row r="3865" spans="1:3">
      <c r="A3865" s="22">
        <v>2011</v>
      </c>
      <c r="B3865" s="2" t="s">
        <v>540</v>
      </c>
      <c r="C3865" s="3">
        <v>3.5428856382978724</v>
      </c>
    </row>
    <row r="3866" spans="1:3">
      <c r="A3866" s="22">
        <v>2011</v>
      </c>
      <c r="B3866" s="2" t="s">
        <v>541</v>
      </c>
      <c r="C3866" s="3">
        <v>2.8695370145139059</v>
      </c>
    </row>
    <row r="3867" spans="1:3">
      <c r="A3867" s="22">
        <v>2011</v>
      </c>
      <c r="B3867" s="2" t="s">
        <v>542</v>
      </c>
      <c r="C3867" s="3">
        <v>2.0819617064158549</v>
      </c>
    </row>
    <row r="3868" spans="1:3">
      <c r="A3868" s="22">
        <v>2011</v>
      </c>
      <c r="B3868" s="2" t="s">
        <v>1037</v>
      </c>
      <c r="C3868" s="3">
        <v>2</v>
      </c>
    </row>
    <row r="3869" spans="1:3">
      <c r="A3869" s="22">
        <v>2011</v>
      </c>
      <c r="B3869" s="2" t="s">
        <v>543</v>
      </c>
      <c r="C3869" s="3">
        <v>3.8623496391339214</v>
      </c>
    </row>
    <row r="3870" spans="1:3">
      <c r="A3870" s="22">
        <v>2011</v>
      </c>
      <c r="B3870" s="2" t="s">
        <v>544</v>
      </c>
      <c r="C3870" s="3">
        <v>7.6214459788789606</v>
      </c>
    </row>
    <row r="3871" spans="1:3">
      <c r="A3871" s="22">
        <v>2011</v>
      </c>
      <c r="B3871" s="2" t="s">
        <v>545</v>
      </c>
      <c r="C3871" s="3">
        <v>3.3869063590018782</v>
      </c>
    </row>
    <row r="3872" spans="1:3">
      <c r="A3872" s="22">
        <v>2011</v>
      </c>
      <c r="B3872" s="2" t="s">
        <v>546</v>
      </c>
      <c r="C3872" s="3">
        <v>7.3396463654223965</v>
      </c>
    </row>
    <row r="3873" spans="1:3">
      <c r="A3873" s="22">
        <v>2011</v>
      </c>
      <c r="B3873" s="2" t="s">
        <v>547</v>
      </c>
      <c r="C3873" s="3">
        <v>3.8649830014570181</v>
      </c>
    </row>
    <row r="3874" spans="1:3">
      <c r="A3874" s="22">
        <v>2011</v>
      </c>
      <c r="B3874" s="2" t="s">
        <v>548</v>
      </c>
      <c r="C3874" s="3">
        <v>5.4496402877697845</v>
      </c>
    </row>
    <row r="3875" spans="1:3">
      <c r="A3875" s="22">
        <v>2011</v>
      </c>
      <c r="B3875" s="2" t="s">
        <v>549</v>
      </c>
      <c r="C3875" s="3">
        <v>6.0986683779881279</v>
      </c>
    </row>
    <row r="3876" spans="1:3">
      <c r="A3876" s="22">
        <v>2011</v>
      </c>
      <c r="B3876" s="2" t="s">
        <v>550</v>
      </c>
      <c r="C3876" s="3">
        <v>7.1201130475741872</v>
      </c>
    </row>
    <row r="3877" spans="1:3">
      <c r="A3877" s="22">
        <v>2011</v>
      </c>
      <c r="B3877" s="2" t="s">
        <v>551</v>
      </c>
      <c r="C3877" s="3">
        <v>7.4488993710691824</v>
      </c>
    </row>
    <row r="3878" spans="1:3">
      <c r="A3878" s="22">
        <v>2011</v>
      </c>
      <c r="B3878" s="2" t="s">
        <v>552</v>
      </c>
      <c r="C3878" s="3">
        <v>3.9698672725098647</v>
      </c>
    </row>
    <row r="3879" spans="1:3">
      <c r="A3879" s="22">
        <v>2011</v>
      </c>
      <c r="B3879" s="2" t="s">
        <v>553</v>
      </c>
      <c r="C3879" s="3">
        <v>6.1386268343815518</v>
      </c>
    </row>
    <row r="3880" spans="1:3">
      <c r="A3880" s="22">
        <v>2011</v>
      </c>
      <c r="B3880" s="2" t="s">
        <v>554</v>
      </c>
      <c r="C3880" s="3">
        <v>3.4068825910931175</v>
      </c>
    </row>
    <row r="3881" spans="1:3">
      <c r="A3881" s="22">
        <v>2011</v>
      </c>
      <c r="B3881" s="2" t="s">
        <v>555</v>
      </c>
      <c r="C3881" s="3">
        <v>4.065135951661631</v>
      </c>
    </row>
    <row r="3882" spans="1:3">
      <c r="A3882" s="22">
        <v>2011</v>
      </c>
      <c r="B3882" s="2" t="s">
        <v>1038</v>
      </c>
      <c r="C3882" s="3">
        <v>3.3452768729641695</v>
      </c>
    </row>
    <row r="3883" spans="1:3">
      <c r="A3883" s="22">
        <v>2011</v>
      </c>
      <c r="B3883" s="2" t="s">
        <v>556</v>
      </c>
      <c r="C3883" s="3">
        <v>4.6232096951891295</v>
      </c>
    </row>
    <row r="3884" spans="1:3">
      <c r="A3884" s="22">
        <v>2011</v>
      </c>
      <c r="B3884" s="2" t="s">
        <v>557</v>
      </c>
      <c r="C3884" s="3">
        <v>5.6454290642518323</v>
      </c>
    </row>
    <row r="3885" spans="1:3">
      <c r="A3885" s="22">
        <v>2011</v>
      </c>
      <c r="B3885" s="2" t="s">
        <v>558</v>
      </c>
      <c r="C3885" s="3">
        <v>3.3079584775086506</v>
      </c>
    </row>
    <row r="3886" spans="1:3">
      <c r="A3886" s="22">
        <v>2011</v>
      </c>
      <c r="B3886" s="2" t="s">
        <v>559</v>
      </c>
      <c r="C3886" s="3">
        <v>4.5979591836734697</v>
      </c>
    </row>
    <row r="3887" spans="1:3">
      <c r="A3887" s="22">
        <v>2011</v>
      </c>
      <c r="B3887" s="2" t="s">
        <v>560</v>
      </c>
      <c r="C3887" s="3">
        <v>4.5265486725663715</v>
      </c>
    </row>
    <row r="3888" spans="1:3">
      <c r="A3888" s="22">
        <v>2011</v>
      </c>
      <c r="B3888" s="2" t="s">
        <v>561</v>
      </c>
      <c r="C3888" s="3">
        <v>3.835753176043557</v>
      </c>
    </row>
    <row r="3889" spans="1:3">
      <c r="A3889" s="22">
        <v>2011</v>
      </c>
      <c r="B3889" s="2" t="s">
        <v>562</v>
      </c>
      <c r="C3889" s="3">
        <v>4.1018518518518521</v>
      </c>
    </row>
    <row r="3890" spans="1:3">
      <c r="A3890" s="22">
        <v>2011</v>
      </c>
      <c r="B3890" s="2" t="s">
        <v>563</v>
      </c>
      <c r="C3890" s="3">
        <v>3.1303387334315169</v>
      </c>
    </row>
    <row r="3891" spans="1:3">
      <c r="A3891" s="22">
        <v>2011</v>
      </c>
      <c r="B3891" s="2" t="s">
        <v>564</v>
      </c>
      <c r="C3891" s="3">
        <v>3.0874110320284696</v>
      </c>
    </row>
    <row r="3892" spans="1:3">
      <c r="A3892" s="22">
        <v>2011</v>
      </c>
      <c r="B3892" s="2" t="s">
        <v>565</v>
      </c>
      <c r="C3892" s="3">
        <v>3.9170258620689653</v>
      </c>
    </row>
    <row r="3893" spans="1:3">
      <c r="A3893" s="22">
        <v>2011</v>
      </c>
      <c r="B3893" s="2" t="s">
        <v>566</v>
      </c>
      <c r="C3893" s="3">
        <v>4.3004201680672267</v>
      </c>
    </row>
    <row r="3894" spans="1:3">
      <c r="A3894" s="22">
        <v>2011</v>
      </c>
      <c r="B3894" s="2" t="s">
        <v>1069</v>
      </c>
      <c r="C3894" s="3">
        <v>4.5614035087719298</v>
      </c>
    </row>
    <row r="3895" spans="1:3">
      <c r="A3895" s="22">
        <v>2011</v>
      </c>
      <c r="B3895" s="2" t="s">
        <v>567</v>
      </c>
      <c r="C3895" s="3">
        <v>6.2251381215469612</v>
      </c>
    </row>
    <row r="3896" spans="1:3">
      <c r="A3896" s="22">
        <v>2011</v>
      </c>
      <c r="B3896" s="2" t="s">
        <v>568</v>
      </c>
      <c r="C3896" s="3">
        <v>3.9273577936468849</v>
      </c>
    </row>
    <row r="3897" spans="1:3">
      <c r="A3897" s="22">
        <v>2011</v>
      </c>
      <c r="B3897" s="2" t="s">
        <v>569</v>
      </c>
      <c r="C3897" s="3">
        <v>5.5650189688239333</v>
      </c>
    </row>
    <row r="3898" spans="1:3">
      <c r="A3898" s="22">
        <v>2011</v>
      </c>
      <c r="B3898" s="2" t="s">
        <v>570</v>
      </c>
      <c r="C3898" s="3">
        <v>3.5375962707742197</v>
      </c>
    </row>
    <row r="3899" spans="1:3">
      <c r="A3899" s="22">
        <v>2011</v>
      </c>
      <c r="B3899" s="2" t="s">
        <v>1070</v>
      </c>
      <c r="C3899" s="3">
        <v>3.0101626016260163</v>
      </c>
    </row>
    <row r="3900" spans="1:3">
      <c r="A3900" s="22">
        <v>2011</v>
      </c>
      <c r="B3900" s="2" t="s">
        <v>1039</v>
      </c>
      <c r="C3900" s="3">
        <v>2.634567901234568</v>
      </c>
    </row>
    <row r="3901" spans="1:3">
      <c r="A3901" s="22">
        <v>2011</v>
      </c>
      <c r="B3901" s="2" t="s">
        <v>1040</v>
      </c>
      <c r="C3901" s="3">
        <v>3.3084577114427862</v>
      </c>
    </row>
    <row r="3902" spans="1:3">
      <c r="A3902" s="22">
        <v>2011</v>
      </c>
      <c r="B3902" s="2" t="s">
        <v>571</v>
      </c>
      <c r="C3902" s="3">
        <v>3.7676348547717842</v>
      </c>
    </row>
    <row r="3903" spans="1:3">
      <c r="A3903" s="22">
        <v>2011</v>
      </c>
      <c r="B3903" s="2" t="s">
        <v>572</v>
      </c>
      <c r="C3903" s="3">
        <v>11.625954198473282</v>
      </c>
    </row>
    <row r="3904" spans="1:3">
      <c r="A3904" s="22">
        <v>2011</v>
      </c>
      <c r="B3904" s="2" t="s">
        <v>1041</v>
      </c>
      <c r="C3904" s="3">
        <v>5.0828157349896479</v>
      </c>
    </row>
    <row r="3905" spans="1:3">
      <c r="A3905" s="22">
        <v>2011</v>
      </c>
      <c r="B3905" s="2" t="s">
        <v>573</v>
      </c>
      <c r="C3905" s="3">
        <v>4.6661459495648296</v>
      </c>
    </row>
    <row r="3906" spans="1:3">
      <c r="A3906" s="22">
        <v>2011</v>
      </c>
      <c r="B3906" s="2" t="s">
        <v>574</v>
      </c>
      <c r="C3906" s="3">
        <v>7.3576687116564417</v>
      </c>
    </row>
    <row r="3907" spans="1:3">
      <c r="A3907" s="22">
        <v>2011</v>
      </c>
      <c r="B3907" s="2" t="s">
        <v>575</v>
      </c>
      <c r="C3907" s="3">
        <v>4.1392857142857142</v>
      </c>
    </row>
    <row r="3908" spans="1:3">
      <c r="A3908" s="22">
        <v>2011</v>
      </c>
      <c r="B3908" s="2" t="s">
        <v>576</v>
      </c>
      <c r="C3908" s="3">
        <v>5.0940487571701718</v>
      </c>
    </row>
    <row r="3909" spans="1:3">
      <c r="A3909" s="22">
        <v>2011</v>
      </c>
      <c r="B3909" s="2" t="s">
        <v>577</v>
      </c>
      <c r="C3909" s="3">
        <v>5.9603399433427766</v>
      </c>
    </row>
    <row r="3910" spans="1:3">
      <c r="A3910" s="22">
        <v>2011</v>
      </c>
      <c r="B3910" s="2" t="s">
        <v>578</v>
      </c>
      <c r="C3910" s="3">
        <v>9.545454545454545</v>
      </c>
    </row>
    <row r="3911" spans="1:3">
      <c r="A3911" s="22">
        <v>2011</v>
      </c>
      <c r="B3911" s="2" t="s">
        <v>579</v>
      </c>
      <c r="C3911" s="3">
        <v>7.3671497584541061</v>
      </c>
    </row>
    <row r="3912" spans="1:3">
      <c r="A3912" s="22">
        <v>2011</v>
      </c>
      <c r="B3912" s="2" t="s">
        <v>580</v>
      </c>
      <c r="C3912" s="3">
        <v>7.4089219330855016</v>
      </c>
    </row>
    <row r="3913" spans="1:3">
      <c r="A3913" s="22">
        <v>2011</v>
      </c>
      <c r="B3913" s="2" t="s">
        <v>581</v>
      </c>
      <c r="C3913" s="3">
        <v>5.6465517241379306</v>
      </c>
    </row>
    <row r="3914" spans="1:3">
      <c r="A3914" s="22">
        <v>2011</v>
      </c>
      <c r="B3914" s="2" t="s">
        <v>582</v>
      </c>
      <c r="C3914" s="3">
        <v>8.5456171735241497</v>
      </c>
    </row>
    <row r="3915" spans="1:3">
      <c r="A3915" s="22">
        <v>2011</v>
      </c>
      <c r="B3915" s="2" t="s">
        <v>583</v>
      </c>
      <c r="C3915" s="3">
        <v>5.5894886363636367</v>
      </c>
    </row>
    <row r="3916" spans="1:3">
      <c r="A3916" s="22">
        <v>2011</v>
      </c>
      <c r="B3916" s="2" t="s">
        <v>584</v>
      </c>
      <c r="C3916" s="3">
        <v>5.4370078740157481</v>
      </c>
    </row>
    <row r="3917" spans="1:3">
      <c r="A3917" s="22">
        <v>2011</v>
      </c>
      <c r="B3917" s="2" t="s">
        <v>585</v>
      </c>
      <c r="C3917" s="3">
        <v>6.746666666666667</v>
      </c>
    </row>
    <row r="3918" spans="1:3">
      <c r="A3918" s="22">
        <v>2011</v>
      </c>
      <c r="B3918" s="2" t="s">
        <v>1138</v>
      </c>
      <c r="C3918" s="3">
        <v>6.2631578947368425</v>
      </c>
    </row>
    <row r="3919" spans="1:3">
      <c r="A3919" s="22">
        <v>2011</v>
      </c>
      <c r="B3919" s="2" t="s">
        <v>586</v>
      </c>
      <c r="C3919" s="3">
        <v>6.1369710467706016</v>
      </c>
    </row>
    <row r="3920" spans="1:3">
      <c r="A3920" s="22">
        <v>2011</v>
      </c>
      <c r="B3920" s="2" t="s">
        <v>587</v>
      </c>
      <c r="C3920" s="3">
        <v>8.442622950819672</v>
      </c>
    </row>
    <row r="3921" spans="1:3">
      <c r="A3921" s="22">
        <v>2011</v>
      </c>
      <c r="B3921" s="2" t="s">
        <v>588</v>
      </c>
      <c r="C3921" s="3">
        <v>11.492424242424242</v>
      </c>
    </row>
    <row r="3922" spans="1:3">
      <c r="A3922" s="22">
        <v>2011</v>
      </c>
      <c r="B3922" s="2" t="s">
        <v>589</v>
      </c>
      <c r="C3922" s="3">
        <v>4.7992424242424239</v>
      </c>
    </row>
    <row r="3923" spans="1:3">
      <c r="A3923" s="22">
        <v>2011</v>
      </c>
      <c r="B3923" s="2" t="s">
        <v>1106</v>
      </c>
      <c r="C3923" s="3">
        <v>4.7016129032258061</v>
      </c>
    </row>
    <row r="3924" spans="1:3">
      <c r="A3924" s="22">
        <v>2011</v>
      </c>
      <c r="B3924" s="2" t="s">
        <v>590</v>
      </c>
      <c r="C3924" s="3">
        <v>4.9681093394077447</v>
      </c>
    </row>
    <row r="3925" spans="1:3">
      <c r="A3925" s="22">
        <v>2011</v>
      </c>
      <c r="B3925" s="2" t="s">
        <v>591</v>
      </c>
      <c r="C3925" s="3">
        <v>6.3023255813953485</v>
      </c>
    </row>
    <row r="3926" spans="1:3">
      <c r="A3926" s="22">
        <v>2011</v>
      </c>
      <c r="B3926" s="2" t="s">
        <v>592</v>
      </c>
      <c r="C3926" s="3">
        <v>6.3272394881170015</v>
      </c>
    </row>
    <row r="3927" spans="1:3">
      <c r="A3927" s="22">
        <v>2011</v>
      </c>
      <c r="B3927" s="2" t="s">
        <v>593</v>
      </c>
      <c r="C3927" s="3">
        <v>5.8226837060702872</v>
      </c>
    </row>
    <row r="3928" spans="1:3">
      <c r="A3928" s="22">
        <v>2011</v>
      </c>
      <c r="B3928" s="2" t="s">
        <v>594</v>
      </c>
      <c r="C3928" s="3">
        <v>4.5774759330080439</v>
      </c>
    </row>
    <row r="3929" spans="1:3">
      <c r="A3929" s="22">
        <v>2011</v>
      </c>
      <c r="B3929" s="2" t="s">
        <v>1071</v>
      </c>
      <c r="C3929" s="3">
        <v>3.0083449235048678</v>
      </c>
    </row>
    <row r="3930" spans="1:3">
      <c r="A3930" s="22">
        <v>2011</v>
      </c>
      <c r="B3930" s="2" t="s">
        <v>1042</v>
      </c>
      <c r="C3930" s="3">
        <v>3.1942446043165469</v>
      </c>
    </row>
    <row r="3931" spans="1:3">
      <c r="A3931" s="22">
        <v>2011</v>
      </c>
      <c r="B3931" s="2" t="s">
        <v>595</v>
      </c>
      <c r="C3931" s="3">
        <v>2.9455694151952048</v>
      </c>
    </row>
    <row r="3932" spans="1:3">
      <c r="A3932" s="22">
        <v>2011</v>
      </c>
      <c r="B3932" s="2" t="s">
        <v>596</v>
      </c>
      <c r="C3932" s="3">
        <v>4.3904932735426012</v>
      </c>
    </row>
    <row r="3933" spans="1:3">
      <c r="A3933" s="22">
        <v>2011</v>
      </c>
      <c r="B3933" s="2" t="s">
        <v>597</v>
      </c>
      <c r="C3933" s="3">
        <v>4.2874209033384245</v>
      </c>
    </row>
    <row r="3934" spans="1:3">
      <c r="A3934" s="22">
        <v>2011</v>
      </c>
      <c r="B3934" s="2" t="s">
        <v>598</v>
      </c>
      <c r="C3934" s="3">
        <v>4.9127020999814164</v>
      </c>
    </row>
    <row r="3935" spans="1:3">
      <c r="A3935" s="22">
        <v>2011</v>
      </c>
      <c r="B3935" s="2" t="s">
        <v>599</v>
      </c>
      <c r="C3935" s="3">
        <v>3.0352100008993617</v>
      </c>
    </row>
    <row r="3936" spans="1:3">
      <c r="A3936" s="22">
        <v>2011</v>
      </c>
      <c r="B3936" s="2" t="s">
        <v>600</v>
      </c>
      <c r="C3936" s="3">
        <v>3.4311061824230662</v>
      </c>
    </row>
    <row r="3937" spans="1:3">
      <c r="A3937" s="22">
        <v>2011</v>
      </c>
      <c r="B3937" s="2" t="s">
        <v>601</v>
      </c>
      <c r="C3937" s="3">
        <v>4.323943661971831</v>
      </c>
    </row>
    <row r="3938" spans="1:3">
      <c r="A3938" s="22">
        <v>2011</v>
      </c>
      <c r="B3938" s="2" t="s">
        <v>1072</v>
      </c>
      <c r="C3938" s="3">
        <v>5.5259740259740262</v>
      </c>
    </row>
    <row r="3939" spans="1:3">
      <c r="A3939" s="22">
        <v>2011</v>
      </c>
      <c r="B3939" s="2" t="s">
        <v>602</v>
      </c>
      <c r="C3939" s="3">
        <v>5.6015037593984962</v>
      </c>
    </row>
    <row r="3940" spans="1:3">
      <c r="A3940" s="22">
        <v>2011</v>
      </c>
      <c r="B3940" s="2" t="s">
        <v>603</v>
      </c>
      <c r="C3940" s="3">
        <v>5.0964218455743877</v>
      </c>
    </row>
    <row r="3941" spans="1:3">
      <c r="A3941" s="22">
        <v>2011</v>
      </c>
      <c r="B3941" s="2" t="s">
        <v>604</v>
      </c>
      <c r="C3941" s="3">
        <v>4.8693320331545591</v>
      </c>
    </row>
    <row r="3942" spans="1:3">
      <c r="A3942" s="22">
        <v>2011</v>
      </c>
      <c r="B3942" s="2" t="s">
        <v>606</v>
      </c>
      <c r="C3942" s="3">
        <v>7.364948453608247</v>
      </c>
    </row>
    <row r="3943" spans="1:3">
      <c r="A3943" s="22">
        <v>2011</v>
      </c>
      <c r="B3943" s="2" t="s">
        <v>607</v>
      </c>
      <c r="C3943" s="3">
        <v>4.9587628865979383</v>
      </c>
    </row>
    <row r="3944" spans="1:3">
      <c r="A3944" s="22">
        <v>2011</v>
      </c>
      <c r="B3944" s="2" t="s">
        <v>610</v>
      </c>
      <c r="C3944" s="3">
        <v>4.9749999999999996</v>
      </c>
    </row>
    <row r="3945" spans="1:3">
      <c r="A3945" s="22">
        <v>2011</v>
      </c>
      <c r="B3945" s="2" t="s">
        <v>611</v>
      </c>
      <c r="C3945" s="3">
        <v>6.2948192322027579</v>
      </c>
    </row>
    <row r="3946" spans="1:3">
      <c r="A3946" s="22">
        <v>2011</v>
      </c>
      <c r="B3946" s="2" t="s">
        <v>612</v>
      </c>
      <c r="C3946" s="3">
        <v>5.222711267605634</v>
      </c>
    </row>
    <row r="3947" spans="1:3">
      <c r="A3947" s="22">
        <v>2011</v>
      </c>
      <c r="B3947" s="2" t="s">
        <v>613</v>
      </c>
      <c r="C3947" s="3">
        <v>3.7847725383062123</v>
      </c>
    </row>
    <row r="3948" spans="1:3">
      <c r="A3948" s="22">
        <v>2011</v>
      </c>
      <c r="B3948" s="2" t="s">
        <v>615</v>
      </c>
      <c r="C3948" s="3">
        <v>5.4208242950108456</v>
      </c>
    </row>
    <row r="3949" spans="1:3">
      <c r="A3949" s="22">
        <v>2011</v>
      </c>
      <c r="B3949" s="2" t="s">
        <v>616</v>
      </c>
      <c r="C3949" s="3">
        <v>7.6823308270676689</v>
      </c>
    </row>
    <row r="3950" spans="1:3">
      <c r="A3950" s="22">
        <v>2011</v>
      </c>
      <c r="B3950" s="2" t="s">
        <v>617</v>
      </c>
      <c r="C3950" s="3">
        <v>5.7061855670103094</v>
      </c>
    </row>
    <row r="3951" spans="1:3">
      <c r="A3951" s="22">
        <v>2011</v>
      </c>
      <c r="B3951" s="2" t="s">
        <v>618</v>
      </c>
      <c r="C3951" s="3">
        <v>5.7699115044247788</v>
      </c>
    </row>
    <row r="3952" spans="1:3">
      <c r="A3952" s="22">
        <v>2011</v>
      </c>
      <c r="B3952" s="2" t="s">
        <v>619</v>
      </c>
      <c r="C3952" s="3">
        <v>5.7996845425867507</v>
      </c>
    </row>
    <row r="3953" spans="1:3">
      <c r="A3953" s="22">
        <v>2011</v>
      </c>
      <c r="B3953" s="2" t="s">
        <v>620</v>
      </c>
      <c r="C3953" s="3">
        <v>5.5527559055118108</v>
      </c>
    </row>
    <row r="3954" spans="1:3">
      <c r="A3954" s="22">
        <v>2011</v>
      </c>
      <c r="B3954" s="2" t="s">
        <v>1073</v>
      </c>
      <c r="C3954" s="3">
        <v>4.003300330033003</v>
      </c>
    </row>
    <row r="3955" spans="1:3">
      <c r="A3955" s="22">
        <v>2011</v>
      </c>
      <c r="B3955" s="2" t="s">
        <v>621</v>
      </c>
      <c r="C3955" s="3">
        <v>7.9466437177280547</v>
      </c>
    </row>
    <row r="3956" spans="1:3">
      <c r="A3956" s="22">
        <v>2011</v>
      </c>
      <c r="B3956" s="2" t="s">
        <v>1130</v>
      </c>
      <c r="C3956" s="3">
        <v>8.0576923076923084</v>
      </c>
    </row>
    <row r="3957" spans="1:3">
      <c r="A3957" s="22">
        <v>2011</v>
      </c>
      <c r="B3957" s="2" t="s">
        <v>1043</v>
      </c>
      <c r="C3957" s="3">
        <v>6.4505494505494507</v>
      </c>
    </row>
    <row r="3958" spans="1:3">
      <c r="A3958" s="22">
        <v>2011</v>
      </c>
      <c r="B3958" s="2" t="s">
        <v>623</v>
      </c>
      <c r="C3958" s="3">
        <v>9.2018367346938774</v>
      </c>
    </row>
    <row r="3959" spans="1:3">
      <c r="A3959" s="22">
        <v>2011</v>
      </c>
      <c r="B3959" s="2" t="s">
        <v>624</v>
      </c>
      <c r="C3959" s="3">
        <v>4.5937435686355217</v>
      </c>
    </row>
    <row r="3960" spans="1:3">
      <c r="A3960" s="22">
        <v>2011</v>
      </c>
      <c r="B3960" s="2" t="s">
        <v>625</v>
      </c>
      <c r="C3960" s="3">
        <v>4.4886260236578712</v>
      </c>
    </row>
    <row r="3961" spans="1:3">
      <c r="A3961" s="22">
        <v>2011</v>
      </c>
      <c r="B3961" s="2" t="s">
        <v>626</v>
      </c>
      <c r="C3961" s="3">
        <v>5.072826086956522</v>
      </c>
    </row>
    <row r="3962" spans="1:3">
      <c r="A3962" s="22">
        <v>2011</v>
      </c>
      <c r="B3962" s="2" t="s">
        <v>627</v>
      </c>
      <c r="C3962" s="3">
        <v>5.9683481701285857</v>
      </c>
    </row>
    <row r="3963" spans="1:3">
      <c r="A3963" s="22">
        <v>2011</v>
      </c>
      <c r="B3963" s="2" t="s">
        <v>628</v>
      </c>
      <c r="C3963" s="3">
        <v>4.2949640287769784</v>
      </c>
    </row>
    <row r="3964" spans="1:3">
      <c r="A3964" s="22">
        <v>2011</v>
      </c>
      <c r="B3964" s="2" t="s">
        <v>629</v>
      </c>
      <c r="C3964" s="3">
        <v>8.1457194899817846</v>
      </c>
    </row>
    <row r="3965" spans="1:3">
      <c r="A3965" s="22">
        <v>2011</v>
      </c>
      <c r="B3965" s="2" t="s">
        <v>630</v>
      </c>
      <c r="C3965" s="3">
        <v>6.1465201465201469</v>
      </c>
    </row>
    <row r="3966" spans="1:3">
      <c r="A3966" s="22">
        <v>2011</v>
      </c>
      <c r="B3966" s="2" t="s">
        <v>631</v>
      </c>
      <c r="C3966" s="3">
        <v>6.1678321678321675</v>
      </c>
    </row>
    <row r="3967" spans="1:3">
      <c r="A3967" s="22">
        <v>2011</v>
      </c>
      <c r="B3967" s="2" t="s">
        <v>632</v>
      </c>
      <c r="C3967" s="3">
        <v>5.4548551959114135</v>
      </c>
    </row>
    <row r="3968" spans="1:3">
      <c r="A3968" s="22">
        <v>2011</v>
      </c>
      <c r="B3968" s="2" t="s">
        <v>1132</v>
      </c>
      <c r="C3968" s="3">
        <v>6.2380952380952381</v>
      </c>
    </row>
    <row r="3969" spans="1:3">
      <c r="A3969" s="22">
        <v>2011</v>
      </c>
      <c r="B3969" s="2" t="s">
        <v>633</v>
      </c>
      <c r="C3969" s="3">
        <v>4.3697368421052634</v>
      </c>
    </row>
    <row r="3970" spans="1:3">
      <c r="A3970" s="22">
        <v>2011</v>
      </c>
      <c r="B3970" s="2" t="s">
        <v>634</v>
      </c>
      <c r="C3970" s="3">
        <v>4.6519337016574589</v>
      </c>
    </row>
    <row r="3971" spans="1:3">
      <c r="A3971" s="22">
        <v>2011</v>
      </c>
      <c r="B3971" s="2" t="s">
        <v>1133</v>
      </c>
      <c r="C3971" s="3">
        <v>6.4359673024523163</v>
      </c>
    </row>
    <row r="3972" spans="1:3">
      <c r="A3972" s="22">
        <v>2011</v>
      </c>
      <c r="B3972" s="2" t="s">
        <v>635</v>
      </c>
      <c r="C3972" s="3">
        <v>7.4778420038535645</v>
      </c>
    </row>
    <row r="3973" spans="1:3">
      <c r="A3973" s="22">
        <v>2011</v>
      </c>
      <c r="B3973" s="2" t="s">
        <v>636</v>
      </c>
      <c r="C3973" s="3">
        <v>10.641586171835282</v>
      </c>
    </row>
    <row r="3974" spans="1:3">
      <c r="A3974" s="22">
        <v>2011</v>
      </c>
      <c r="B3974" s="2" t="s">
        <v>637</v>
      </c>
      <c r="C3974" s="3">
        <v>8.8069898534385569</v>
      </c>
    </row>
    <row r="3975" spans="1:3">
      <c r="A3975" s="22">
        <v>2011</v>
      </c>
      <c r="B3975" s="2" t="s">
        <v>638</v>
      </c>
      <c r="C3975" s="3">
        <v>9.2043478260869573</v>
      </c>
    </row>
    <row r="3976" spans="1:3">
      <c r="A3976" s="22">
        <v>2011</v>
      </c>
      <c r="B3976" s="2" t="s">
        <v>639</v>
      </c>
      <c r="C3976" s="3">
        <v>8.8055555555555554</v>
      </c>
    </row>
    <row r="3977" spans="1:3">
      <c r="A3977" s="22">
        <v>2011</v>
      </c>
      <c r="B3977" s="2" t="s">
        <v>640</v>
      </c>
      <c r="C3977" s="3">
        <v>9.5541490857946556</v>
      </c>
    </row>
    <row r="3978" spans="1:3">
      <c r="A3978" s="22">
        <v>2011</v>
      </c>
      <c r="B3978" s="2" t="s">
        <v>641</v>
      </c>
      <c r="C3978" s="3">
        <v>7.7600554785020801</v>
      </c>
    </row>
    <row r="3979" spans="1:3">
      <c r="A3979" s="22">
        <v>2011</v>
      </c>
      <c r="B3979" s="2" t="s">
        <v>642</v>
      </c>
      <c r="C3979" s="3">
        <v>10.008403361344538</v>
      </c>
    </row>
    <row r="3980" spans="1:3">
      <c r="A3980" s="22">
        <v>2011</v>
      </c>
      <c r="B3980" s="2" t="s">
        <v>643</v>
      </c>
      <c r="C3980" s="3">
        <v>9.5682672233820458</v>
      </c>
    </row>
    <row r="3981" spans="1:3">
      <c r="A3981" s="22">
        <v>2011</v>
      </c>
      <c r="B3981" s="2" t="s">
        <v>644</v>
      </c>
      <c r="C3981" s="3">
        <v>7.0257623554153525</v>
      </c>
    </row>
    <row r="3982" spans="1:3">
      <c r="A3982" s="22">
        <v>2011</v>
      </c>
      <c r="B3982" s="2" t="s">
        <v>645</v>
      </c>
      <c r="C3982" s="3">
        <v>7.2012954658694568</v>
      </c>
    </row>
    <row r="3983" spans="1:3">
      <c r="A3983" s="22">
        <v>2011</v>
      </c>
      <c r="B3983" s="2" t="s">
        <v>647</v>
      </c>
      <c r="C3983" s="3">
        <v>12.400632283659807</v>
      </c>
    </row>
    <row r="3984" spans="1:3">
      <c r="A3984" s="22">
        <v>2011</v>
      </c>
      <c r="B3984" s="2" t="s">
        <v>648</v>
      </c>
      <c r="C3984" s="3">
        <v>7.511749347258486</v>
      </c>
    </row>
    <row r="3985" spans="1:3">
      <c r="A3985" s="22">
        <v>2011</v>
      </c>
      <c r="B3985" s="2" t="s">
        <v>649</v>
      </c>
      <c r="C3985" s="3">
        <v>14.08635419071808</v>
      </c>
    </row>
    <row r="3986" spans="1:3">
      <c r="A3986" s="22">
        <v>2011</v>
      </c>
      <c r="B3986" s="2" t="s">
        <v>650</v>
      </c>
      <c r="C3986" s="3">
        <v>8.6746411483253585</v>
      </c>
    </row>
    <row r="3987" spans="1:3">
      <c r="A3987" s="22">
        <v>2011</v>
      </c>
      <c r="B3987" s="2" t="s">
        <v>651</v>
      </c>
      <c r="C3987" s="3">
        <v>7.7403176869534178</v>
      </c>
    </row>
    <row r="3988" spans="1:3">
      <c r="A3988" s="22">
        <v>2011</v>
      </c>
      <c r="B3988" s="2" t="s">
        <v>652</v>
      </c>
      <c r="C3988" s="3">
        <v>8.5098203592814379</v>
      </c>
    </row>
    <row r="3989" spans="1:3">
      <c r="A3989" s="22">
        <v>2011</v>
      </c>
      <c r="B3989" s="2" t="s">
        <v>654</v>
      </c>
      <c r="C3989" s="3">
        <v>4.8574358974358978</v>
      </c>
    </row>
    <row r="3990" spans="1:3">
      <c r="A3990" s="22">
        <v>2011</v>
      </c>
      <c r="B3990" s="2" t="s">
        <v>655</v>
      </c>
      <c r="C3990" s="3">
        <v>7.59</v>
      </c>
    </row>
    <row r="3991" spans="1:3">
      <c r="A3991" s="22">
        <v>2011</v>
      </c>
      <c r="B3991" s="2" t="s">
        <v>656</v>
      </c>
      <c r="C3991" s="3">
        <v>4.4606741573033704</v>
      </c>
    </row>
    <row r="3992" spans="1:3">
      <c r="A3992" s="22">
        <v>2011</v>
      </c>
      <c r="B3992" s="2" t="s">
        <v>657</v>
      </c>
      <c r="C3992" s="3">
        <v>6.7378048780487809</v>
      </c>
    </row>
    <row r="3993" spans="1:3">
      <c r="A3993" s="22">
        <v>2011</v>
      </c>
      <c r="B3993" s="2" t="s">
        <v>1074</v>
      </c>
      <c r="C3993" s="3">
        <v>3.7571428571428571</v>
      </c>
    </row>
    <row r="3994" spans="1:3">
      <c r="A3994" s="22">
        <v>2011</v>
      </c>
      <c r="B3994" s="2" t="s">
        <v>658</v>
      </c>
      <c r="C3994" s="3">
        <v>5.7817164179104479</v>
      </c>
    </row>
    <row r="3995" spans="1:3">
      <c r="A3995" s="22">
        <v>2011</v>
      </c>
      <c r="B3995" s="2" t="s">
        <v>659</v>
      </c>
      <c r="C3995" s="3">
        <v>7.7063599458728014</v>
      </c>
    </row>
    <row r="3996" spans="1:3">
      <c r="A3996" s="22">
        <v>2011</v>
      </c>
      <c r="B3996" s="2" t="s">
        <v>660</v>
      </c>
      <c r="C3996" s="3">
        <v>8.9048355899419729</v>
      </c>
    </row>
    <row r="3997" spans="1:3">
      <c r="A3997" s="22">
        <v>2011</v>
      </c>
      <c r="B3997" s="2" t="s">
        <v>661</v>
      </c>
      <c r="C3997" s="3">
        <v>5.3108504398826977</v>
      </c>
    </row>
    <row r="3998" spans="1:3">
      <c r="A3998" s="22">
        <v>2011</v>
      </c>
      <c r="B3998" s="2" t="s">
        <v>662</v>
      </c>
      <c r="C3998" s="3">
        <v>5.2611138251099172</v>
      </c>
    </row>
    <row r="3999" spans="1:3">
      <c r="A3999" s="22">
        <v>2011</v>
      </c>
      <c r="B3999" s="2" t="s">
        <v>663</v>
      </c>
      <c r="C3999" s="3">
        <v>4.7632468996617812</v>
      </c>
    </row>
    <row r="4000" spans="1:3">
      <c r="A4000" s="22">
        <v>2011</v>
      </c>
      <c r="B4000" s="2" t="s">
        <v>1075</v>
      </c>
      <c r="C4000" s="3">
        <v>5.4009900990099009</v>
      </c>
    </row>
    <row r="4001" spans="1:3">
      <c r="A4001" s="22">
        <v>2011</v>
      </c>
      <c r="B4001" s="2" t="s">
        <v>664</v>
      </c>
      <c r="C4001" s="3">
        <v>5.3075349471530853</v>
      </c>
    </row>
    <row r="4002" spans="1:3">
      <c r="A4002" s="22">
        <v>2011</v>
      </c>
      <c r="B4002" s="2" t="s">
        <v>665</v>
      </c>
      <c r="C4002" s="3">
        <v>4.6641350210970467</v>
      </c>
    </row>
    <row r="4003" spans="1:3">
      <c r="A4003" s="22">
        <v>2011</v>
      </c>
      <c r="B4003" s="2" t="s">
        <v>666</v>
      </c>
      <c r="C4003" s="3">
        <v>6.343729263437293</v>
      </c>
    </row>
    <row r="4004" spans="1:3">
      <c r="A4004" s="22">
        <v>2011</v>
      </c>
      <c r="B4004" s="2" t="s">
        <v>667</v>
      </c>
      <c r="C4004" s="3">
        <v>5.4220207253886015</v>
      </c>
    </row>
    <row r="4005" spans="1:3">
      <c r="A4005" s="22">
        <v>2011</v>
      </c>
      <c r="B4005" s="2" t="s">
        <v>1076</v>
      </c>
      <c r="C4005" s="3">
        <v>5.9029126213592233</v>
      </c>
    </row>
    <row r="4006" spans="1:3">
      <c r="A4006" s="22">
        <v>2011</v>
      </c>
      <c r="B4006" s="2" t="s">
        <v>668</v>
      </c>
      <c r="C4006" s="3">
        <v>3.5509796081567373</v>
      </c>
    </row>
    <row r="4007" spans="1:3">
      <c r="A4007" s="22">
        <v>2011</v>
      </c>
      <c r="B4007" s="2" t="s">
        <v>669</v>
      </c>
      <c r="C4007" s="3">
        <v>4.8605042016806719</v>
      </c>
    </row>
    <row r="4008" spans="1:3">
      <c r="A4008" s="22">
        <v>2011</v>
      </c>
      <c r="B4008" s="2" t="s">
        <v>670</v>
      </c>
      <c r="C4008" s="3">
        <v>4.0107142857142861</v>
      </c>
    </row>
    <row r="4009" spans="1:3">
      <c r="A4009" s="22">
        <v>2011</v>
      </c>
      <c r="B4009" s="2" t="s">
        <v>672</v>
      </c>
      <c r="C4009" s="3">
        <v>3.8014469453376205</v>
      </c>
    </row>
    <row r="4010" spans="1:3">
      <c r="A4010" s="22">
        <v>2011</v>
      </c>
      <c r="B4010" s="2" t="s">
        <v>673</v>
      </c>
      <c r="C4010" s="3">
        <v>4.9201291409320609</v>
      </c>
    </row>
    <row r="4011" spans="1:3">
      <c r="A4011" s="22">
        <v>2011</v>
      </c>
      <c r="B4011" s="2" t="s">
        <v>674</v>
      </c>
      <c r="C4011" s="3">
        <v>4.779234972677596</v>
      </c>
    </row>
    <row r="4012" spans="1:3">
      <c r="A4012" s="22">
        <v>2011</v>
      </c>
      <c r="B4012" s="2" t="s">
        <v>675</v>
      </c>
      <c r="C4012" s="3">
        <v>3.5518867924528301</v>
      </c>
    </row>
    <row r="4013" spans="1:3">
      <c r="A4013" s="22">
        <v>2011</v>
      </c>
      <c r="B4013" s="2" t="s">
        <v>676</v>
      </c>
      <c r="C4013" s="3">
        <v>4.9468526423375216</v>
      </c>
    </row>
    <row r="4014" spans="1:3">
      <c r="A4014" s="22">
        <v>2011</v>
      </c>
      <c r="B4014" s="2" t="s">
        <v>677</v>
      </c>
      <c r="C4014" s="3">
        <v>4.514990138067061</v>
      </c>
    </row>
    <row r="4015" spans="1:3">
      <c r="A4015" s="22">
        <v>2011</v>
      </c>
      <c r="B4015" s="2" t="s">
        <v>678</v>
      </c>
      <c r="C4015" s="3">
        <v>4.5446898002103051</v>
      </c>
    </row>
    <row r="4016" spans="1:3">
      <c r="A4016" s="22">
        <v>2011</v>
      </c>
      <c r="B4016" s="2" t="s">
        <v>679</v>
      </c>
      <c r="C4016" s="3">
        <v>4.5667269271774904</v>
      </c>
    </row>
    <row r="4017" spans="1:3">
      <c r="A4017" s="22">
        <v>2011</v>
      </c>
      <c r="B4017" s="2" t="s">
        <v>680</v>
      </c>
      <c r="C4017" s="3">
        <v>4.4398148148148149</v>
      </c>
    </row>
    <row r="4018" spans="1:3">
      <c r="A4018" s="22">
        <v>2011</v>
      </c>
      <c r="B4018" s="2" t="s">
        <v>681</v>
      </c>
      <c r="C4018" s="3">
        <v>5.2627610718421787</v>
      </c>
    </row>
    <row r="4019" spans="1:3">
      <c r="A4019" s="22">
        <v>2011</v>
      </c>
      <c r="B4019" s="2" t="s">
        <v>682</v>
      </c>
      <c r="C4019" s="3">
        <v>4.3493222106360792</v>
      </c>
    </row>
    <row r="4020" spans="1:3">
      <c r="A4020" s="22">
        <v>2011</v>
      </c>
      <c r="B4020" s="2" t="s">
        <v>683</v>
      </c>
      <c r="C4020" s="3">
        <v>3.9222852341944971</v>
      </c>
    </row>
    <row r="4021" spans="1:3">
      <c r="A4021" s="22">
        <v>2011</v>
      </c>
      <c r="B4021" s="2" t="s">
        <v>1046</v>
      </c>
      <c r="C4021" s="3">
        <v>4.783018867924528</v>
      </c>
    </row>
    <row r="4022" spans="1:3">
      <c r="A4022" s="22">
        <v>2011</v>
      </c>
      <c r="B4022" s="2" t="s">
        <v>684</v>
      </c>
      <c r="C4022" s="3">
        <v>3.639059603941079</v>
      </c>
    </row>
    <row r="4023" spans="1:3">
      <c r="A4023" s="22">
        <v>2011</v>
      </c>
      <c r="B4023" s="2" t="s">
        <v>685</v>
      </c>
      <c r="C4023" s="3">
        <v>4.3407367280606719</v>
      </c>
    </row>
    <row r="4024" spans="1:3">
      <c r="A4024" s="22">
        <v>2011</v>
      </c>
      <c r="B4024" s="2" t="s">
        <v>686</v>
      </c>
      <c r="C4024" s="3">
        <v>4.6514823826259351</v>
      </c>
    </row>
    <row r="4025" spans="1:3">
      <c r="A4025" s="22">
        <v>2011</v>
      </c>
      <c r="B4025" s="2" t="s">
        <v>687</v>
      </c>
      <c r="C4025" s="3">
        <v>5.3034698521046648</v>
      </c>
    </row>
    <row r="4026" spans="1:3">
      <c r="A4026" s="22">
        <v>2011</v>
      </c>
      <c r="B4026" s="2" t="s">
        <v>688</v>
      </c>
      <c r="C4026" s="3">
        <v>4.547854785478548</v>
      </c>
    </row>
    <row r="4027" spans="1:3">
      <c r="A4027" s="22">
        <v>2011</v>
      </c>
      <c r="B4027" s="2" t="s">
        <v>689</v>
      </c>
      <c r="C4027" s="3">
        <v>4.0535987748851454</v>
      </c>
    </row>
    <row r="4028" spans="1:3">
      <c r="A4028" s="22">
        <v>2011</v>
      </c>
      <c r="B4028" s="2" t="s">
        <v>690</v>
      </c>
      <c r="C4028" s="3">
        <v>9.8991049803012512</v>
      </c>
    </row>
    <row r="4029" spans="1:3">
      <c r="A4029" s="22">
        <v>2011</v>
      </c>
      <c r="B4029" s="2" t="s">
        <v>691</v>
      </c>
      <c r="C4029" s="3">
        <v>4.2510474603680199</v>
      </c>
    </row>
    <row r="4030" spans="1:3">
      <c r="A4030" s="22">
        <v>2011</v>
      </c>
      <c r="B4030" s="2" t="s">
        <v>692</v>
      </c>
      <c r="C4030" s="3">
        <v>3.932324910378596</v>
      </c>
    </row>
    <row r="4031" spans="1:3">
      <c r="A4031" s="22">
        <v>2011</v>
      </c>
      <c r="B4031" s="2" t="s">
        <v>693</v>
      </c>
      <c r="C4031" s="3">
        <v>5.1344215404502265</v>
      </c>
    </row>
    <row r="4032" spans="1:3">
      <c r="A4032" s="22">
        <v>2011</v>
      </c>
      <c r="B4032" s="2" t="s">
        <v>694</v>
      </c>
      <c r="C4032" s="3">
        <v>4.9129387474191324</v>
      </c>
    </row>
    <row r="4033" spans="1:3">
      <c r="A4033" s="22">
        <v>2011</v>
      </c>
      <c r="B4033" s="2" t="s">
        <v>695</v>
      </c>
      <c r="C4033" s="3">
        <v>5.0152671755725189</v>
      </c>
    </row>
    <row r="4034" spans="1:3">
      <c r="A4034" s="22">
        <v>2011</v>
      </c>
      <c r="B4034" s="2" t="s">
        <v>1077</v>
      </c>
      <c r="C4034" s="3">
        <v>4.2578616352201255</v>
      </c>
    </row>
    <row r="4035" spans="1:3">
      <c r="A4035" s="22">
        <v>2011</v>
      </c>
      <c r="B4035" s="2" t="s">
        <v>696</v>
      </c>
      <c r="C4035" s="3">
        <v>4.2634455618714471</v>
      </c>
    </row>
    <row r="4036" spans="1:3">
      <c r="A4036" s="22">
        <v>2011</v>
      </c>
      <c r="B4036" s="2" t="s">
        <v>697</v>
      </c>
      <c r="C4036" s="3">
        <v>4.9645390070921982</v>
      </c>
    </row>
    <row r="4037" spans="1:3">
      <c r="A4037" s="22">
        <v>2011</v>
      </c>
      <c r="B4037" s="2" t="s">
        <v>698</v>
      </c>
      <c r="C4037" s="3">
        <v>3.8889229825099725</v>
      </c>
    </row>
    <row r="4038" spans="1:3">
      <c r="A4038" s="22">
        <v>2011</v>
      </c>
      <c r="B4038" s="2" t="s">
        <v>699</v>
      </c>
      <c r="C4038" s="3">
        <v>4.6280292874084772</v>
      </c>
    </row>
    <row r="4039" spans="1:3">
      <c r="A4039" s="22">
        <v>2011</v>
      </c>
      <c r="B4039" s="2" t="s">
        <v>701</v>
      </c>
      <c r="C4039" s="3">
        <v>4.3687411544199213</v>
      </c>
    </row>
    <row r="4040" spans="1:3">
      <c r="A4040" s="22">
        <v>2011</v>
      </c>
      <c r="B4040" s="2" t="s">
        <v>702</v>
      </c>
      <c r="C4040" s="3">
        <v>4.9598163030998847</v>
      </c>
    </row>
    <row r="4041" spans="1:3">
      <c r="A4041" s="22">
        <v>2011</v>
      </c>
      <c r="B4041" s="2" t="s">
        <v>703</v>
      </c>
      <c r="C4041" s="3">
        <v>5.3703241895261842</v>
      </c>
    </row>
    <row r="4042" spans="1:3">
      <c r="A4042" s="22">
        <v>2011</v>
      </c>
      <c r="B4042" s="2" t="s">
        <v>704</v>
      </c>
      <c r="C4042" s="3">
        <v>3.2365777623830967</v>
      </c>
    </row>
    <row r="4043" spans="1:3">
      <c r="A4043" s="22">
        <v>2011</v>
      </c>
      <c r="B4043" s="2" t="s">
        <v>705</v>
      </c>
      <c r="C4043" s="3">
        <v>4.7438607398197075</v>
      </c>
    </row>
    <row r="4044" spans="1:3">
      <c r="A4044" s="22">
        <v>2011</v>
      </c>
      <c r="B4044" s="2" t="s">
        <v>706</v>
      </c>
      <c r="C4044" s="3">
        <v>6.7649599012954962</v>
      </c>
    </row>
    <row r="4045" spans="1:3">
      <c r="A4045" s="22">
        <v>2011</v>
      </c>
      <c r="B4045" s="2" t="s">
        <v>707</v>
      </c>
      <c r="C4045" s="3">
        <v>4.2878839507374771</v>
      </c>
    </row>
    <row r="4046" spans="1:3">
      <c r="A4046" s="22">
        <v>2011</v>
      </c>
      <c r="B4046" s="2" t="s">
        <v>708</v>
      </c>
      <c r="C4046" s="3">
        <v>4.5618159146538586</v>
      </c>
    </row>
    <row r="4047" spans="1:3">
      <c r="A4047" s="22">
        <v>2011</v>
      </c>
      <c r="B4047" s="2" t="s">
        <v>709</v>
      </c>
      <c r="C4047" s="3">
        <v>4.5174129353233834</v>
      </c>
    </row>
    <row r="4048" spans="1:3">
      <c r="A4048" s="22">
        <v>2011</v>
      </c>
      <c r="B4048" s="2" t="s">
        <v>710</v>
      </c>
      <c r="C4048" s="3">
        <v>5.5889929742388755</v>
      </c>
    </row>
    <row r="4049" spans="1:3">
      <c r="A4049" s="22">
        <v>2011</v>
      </c>
      <c r="B4049" s="2" t="s">
        <v>711</v>
      </c>
      <c r="C4049" s="3">
        <v>4.1088709677419351</v>
      </c>
    </row>
    <row r="4050" spans="1:3">
      <c r="A4050" s="22">
        <v>2011</v>
      </c>
      <c r="B4050" s="2" t="s">
        <v>712</v>
      </c>
      <c r="C4050" s="3">
        <v>5.713615023474178</v>
      </c>
    </row>
    <row r="4051" spans="1:3">
      <c r="A4051" s="22">
        <v>2011</v>
      </c>
      <c r="B4051" s="2" t="s">
        <v>713</v>
      </c>
      <c r="C4051" s="3">
        <v>4.8533927138944977</v>
      </c>
    </row>
    <row r="4052" spans="1:3">
      <c r="A4052" s="22">
        <v>2011</v>
      </c>
      <c r="B4052" s="2" t="s">
        <v>714</v>
      </c>
      <c r="C4052" s="3">
        <v>4.3181421718273008</v>
      </c>
    </row>
    <row r="4053" spans="1:3">
      <c r="A4053" s="22">
        <v>2011</v>
      </c>
      <c r="B4053" s="2" t="s">
        <v>715</v>
      </c>
      <c r="C4053" s="3">
        <v>5.7602739726027394</v>
      </c>
    </row>
    <row r="4054" spans="1:3">
      <c r="A4054" s="22">
        <v>2011</v>
      </c>
      <c r="B4054" s="2" t="s">
        <v>716</v>
      </c>
      <c r="C4054" s="3">
        <v>2.5213579136690649</v>
      </c>
    </row>
    <row r="4055" spans="1:3">
      <c r="A4055" s="22">
        <v>2011</v>
      </c>
      <c r="B4055" s="2" t="s">
        <v>717</v>
      </c>
      <c r="C4055" s="3">
        <v>4.6478260869565213</v>
      </c>
    </row>
    <row r="4056" spans="1:3">
      <c r="A4056" s="22">
        <v>2011</v>
      </c>
      <c r="B4056" s="2" t="s">
        <v>718</v>
      </c>
      <c r="C4056" s="3">
        <v>4.7672413793103452</v>
      </c>
    </row>
    <row r="4057" spans="1:3">
      <c r="A4057" s="22">
        <v>2011</v>
      </c>
      <c r="B4057" s="2" t="s">
        <v>719</v>
      </c>
      <c r="C4057" s="3">
        <v>2.955758426966292</v>
      </c>
    </row>
    <row r="4058" spans="1:3">
      <c r="A4058" s="22">
        <v>2011</v>
      </c>
      <c r="B4058" s="2" t="s">
        <v>720</v>
      </c>
      <c r="C4058" s="3">
        <v>4.1024590163934427</v>
      </c>
    </row>
    <row r="4059" spans="1:3">
      <c r="A4059" s="22">
        <v>2011</v>
      </c>
      <c r="B4059" s="2" t="s">
        <v>721</v>
      </c>
      <c r="C4059" s="3">
        <v>3.5561497326203209</v>
      </c>
    </row>
    <row r="4060" spans="1:3">
      <c r="A4060" s="22">
        <v>2011</v>
      </c>
      <c r="B4060" s="2" t="s">
        <v>722</v>
      </c>
      <c r="C4060" s="3">
        <v>4.0341614906832302</v>
      </c>
    </row>
    <row r="4061" spans="1:3">
      <c r="A4061" s="22">
        <v>2011</v>
      </c>
      <c r="B4061" s="2" t="s">
        <v>723</v>
      </c>
      <c r="C4061" s="3">
        <v>3.7636363636363637</v>
      </c>
    </row>
    <row r="4062" spans="1:3">
      <c r="A4062" s="22">
        <v>2011</v>
      </c>
      <c r="B4062" s="2" t="s">
        <v>724</v>
      </c>
      <c r="C4062" s="3">
        <v>5.5649350649350646</v>
      </c>
    </row>
    <row r="4063" spans="1:3">
      <c r="A4063" s="22">
        <v>2011</v>
      </c>
      <c r="B4063" s="2" t="s">
        <v>725</v>
      </c>
      <c r="C4063" s="3">
        <v>3.2855337965887554</v>
      </c>
    </row>
    <row r="4064" spans="1:3">
      <c r="A4064" s="22">
        <v>2011</v>
      </c>
      <c r="B4064" s="2" t="s">
        <v>726</v>
      </c>
      <c r="C4064" s="3">
        <v>4.9868604626949589</v>
      </c>
    </row>
    <row r="4065" spans="1:3">
      <c r="A4065" s="22">
        <v>2011</v>
      </c>
      <c r="B4065" s="2" t="s">
        <v>1047</v>
      </c>
      <c r="C4065" s="3">
        <v>2.7349397590361444</v>
      </c>
    </row>
    <row r="4066" spans="1:3">
      <c r="A4066" s="22">
        <v>2011</v>
      </c>
      <c r="B4066" s="2" t="s">
        <v>727</v>
      </c>
      <c r="C4066" s="3">
        <v>4.0251630941286116</v>
      </c>
    </row>
    <row r="4067" spans="1:3">
      <c r="A4067" s="22">
        <v>2011</v>
      </c>
      <c r="B4067" s="2" t="s">
        <v>1048</v>
      </c>
      <c r="C4067" s="3">
        <v>4.3631284916201114</v>
      </c>
    </row>
    <row r="4068" spans="1:3">
      <c r="A4068" s="22">
        <v>2011</v>
      </c>
      <c r="B4068" s="2" t="s">
        <v>730</v>
      </c>
      <c r="C4068" s="3">
        <v>4.9100486223662889</v>
      </c>
    </row>
    <row r="4069" spans="1:3">
      <c r="A4069" s="22">
        <v>2011</v>
      </c>
      <c r="B4069" s="2" t="s">
        <v>731</v>
      </c>
      <c r="C4069" s="3">
        <v>4.9180057684384018</v>
      </c>
    </row>
    <row r="4070" spans="1:3">
      <c r="A4070" s="22">
        <v>2011</v>
      </c>
      <c r="B4070" s="2" t="s">
        <v>732</v>
      </c>
      <c r="C4070" s="3">
        <v>4.2964588551600524</v>
      </c>
    </row>
    <row r="4071" spans="1:3">
      <c r="A4071" s="22">
        <v>2011</v>
      </c>
      <c r="B4071" s="2" t="s">
        <v>733</v>
      </c>
      <c r="C4071" s="3">
        <v>5.0711902113459395</v>
      </c>
    </row>
    <row r="4072" spans="1:3">
      <c r="A4072" s="22">
        <v>2011</v>
      </c>
      <c r="B4072" s="2" t="s">
        <v>734</v>
      </c>
      <c r="C4072" s="3">
        <v>3.7287437032514119</v>
      </c>
    </row>
    <row r="4073" spans="1:3">
      <c r="A4073" s="22">
        <v>2011</v>
      </c>
      <c r="B4073" s="2" t="s">
        <v>735</v>
      </c>
      <c r="C4073" s="3">
        <v>5.0393487109905024</v>
      </c>
    </row>
    <row r="4074" spans="1:3">
      <c r="A4074" s="22">
        <v>2011</v>
      </c>
      <c r="B4074" s="2" t="s">
        <v>736</v>
      </c>
      <c r="C4074" s="3">
        <v>4.9365079365079367</v>
      </c>
    </row>
    <row r="4075" spans="1:3">
      <c r="A4075" s="22">
        <v>2011</v>
      </c>
      <c r="B4075" s="2" t="s">
        <v>737</v>
      </c>
      <c r="C4075" s="3">
        <v>4.9263416632527655</v>
      </c>
    </row>
    <row r="4076" spans="1:3">
      <c r="A4076" s="22">
        <v>2011</v>
      </c>
      <c r="B4076" s="2" t="s">
        <v>1049</v>
      </c>
      <c r="C4076" s="3">
        <v>3.948905109489051</v>
      </c>
    </row>
    <row r="4077" spans="1:3">
      <c r="A4077" s="22">
        <v>2011</v>
      </c>
      <c r="B4077" s="2" t="s">
        <v>739</v>
      </c>
      <c r="C4077" s="3">
        <v>5.3071253071253075</v>
      </c>
    </row>
    <row r="4078" spans="1:3">
      <c r="A4078" s="22">
        <v>2011</v>
      </c>
      <c r="B4078" s="2" t="s">
        <v>741</v>
      </c>
      <c r="C4078" s="3">
        <v>9.5722438034996049</v>
      </c>
    </row>
    <row r="4079" spans="1:3">
      <c r="A4079" s="22">
        <v>2011</v>
      </c>
      <c r="B4079" s="2" t="s">
        <v>742</v>
      </c>
      <c r="C4079" s="3">
        <v>5.7590226992117008</v>
      </c>
    </row>
    <row r="4080" spans="1:3">
      <c r="A4080" s="22">
        <v>2011</v>
      </c>
      <c r="B4080" s="2" t="s">
        <v>743</v>
      </c>
      <c r="C4080" s="3">
        <v>4.3911450381679389</v>
      </c>
    </row>
    <row r="4081" spans="1:3">
      <c r="A4081" s="22">
        <v>2011</v>
      </c>
      <c r="B4081" s="2" t="s">
        <v>744</v>
      </c>
      <c r="C4081" s="3">
        <v>2.8526430123099202</v>
      </c>
    </row>
    <row r="4082" spans="1:3">
      <c r="A4082" s="22">
        <v>2011</v>
      </c>
      <c r="B4082" s="2" t="s">
        <v>745</v>
      </c>
      <c r="C4082" s="3">
        <v>4.147651006711409</v>
      </c>
    </row>
    <row r="4083" spans="1:3">
      <c r="A4083" s="22">
        <v>2011</v>
      </c>
      <c r="B4083" s="2" t="s">
        <v>746</v>
      </c>
      <c r="C4083" s="3">
        <v>4.9398280802292263</v>
      </c>
    </row>
    <row r="4084" spans="1:3">
      <c r="A4084" s="22">
        <v>2011</v>
      </c>
      <c r="B4084" s="2" t="s">
        <v>747</v>
      </c>
      <c r="C4084" s="3">
        <v>5.2046351084812628</v>
      </c>
    </row>
    <row r="4085" spans="1:3">
      <c r="A4085" s="22">
        <v>2011</v>
      </c>
      <c r="B4085" s="2" t="s">
        <v>748</v>
      </c>
      <c r="C4085" s="3">
        <v>3.6332599118942732</v>
      </c>
    </row>
    <row r="4086" spans="1:3">
      <c r="A4086" s="22">
        <v>2011</v>
      </c>
      <c r="B4086" s="2" t="s">
        <v>749</v>
      </c>
      <c r="C4086" s="3">
        <v>4.2133399950037473</v>
      </c>
    </row>
    <row r="4087" spans="1:3">
      <c r="A4087" s="22">
        <v>2011</v>
      </c>
      <c r="B4087" s="2" t="s">
        <v>750</v>
      </c>
      <c r="C4087" s="3">
        <v>4.1583184257602861</v>
      </c>
    </row>
    <row r="4088" spans="1:3">
      <c r="A4088" s="22">
        <v>2011</v>
      </c>
      <c r="B4088" s="2" t="s">
        <v>751</v>
      </c>
      <c r="C4088" s="3">
        <v>3.9937449007342942</v>
      </c>
    </row>
    <row r="4089" spans="1:3">
      <c r="A4089" s="22">
        <v>2011</v>
      </c>
      <c r="B4089" s="2" t="s">
        <v>752</v>
      </c>
      <c r="C4089" s="3">
        <v>4.5006612213146635</v>
      </c>
    </row>
    <row r="4090" spans="1:3">
      <c r="A4090" s="22">
        <v>2011</v>
      </c>
      <c r="B4090" s="2" t="s">
        <v>753</v>
      </c>
      <c r="C4090" s="3">
        <v>4.0561029738126946</v>
      </c>
    </row>
    <row r="4091" spans="1:3">
      <c r="A4091" s="22">
        <v>2011</v>
      </c>
      <c r="B4091" s="2" t="s">
        <v>754</v>
      </c>
      <c r="C4091" s="3">
        <v>5.2156456953642385</v>
      </c>
    </row>
    <row r="4092" spans="1:3">
      <c r="A4092" s="22">
        <v>2011</v>
      </c>
      <c r="B4092" s="2" t="s">
        <v>755</v>
      </c>
      <c r="C4092" s="3">
        <v>4.3495440729483281</v>
      </c>
    </row>
    <row r="4093" spans="1:3">
      <c r="A4093" s="22">
        <v>2011</v>
      </c>
      <c r="B4093" s="2" t="s">
        <v>756</v>
      </c>
      <c r="C4093" s="3">
        <v>5.7679999999999998</v>
      </c>
    </row>
    <row r="4094" spans="1:3">
      <c r="A4094" s="22">
        <v>2011</v>
      </c>
      <c r="B4094" s="2" t="s">
        <v>757</v>
      </c>
      <c r="C4094" s="3">
        <v>6.6684798502661282</v>
      </c>
    </row>
    <row r="4095" spans="1:3">
      <c r="A4095" s="22">
        <v>2011</v>
      </c>
      <c r="B4095" s="2" t="s">
        <v>758</v>
      </c>
      <c r="C4095" s="3">
        <v>7.1601049868766404</v>
      </c>
    </row>
    <row r="4096" spans="1:3">
      <c r="A4096" s="22">
        <v>2011</v>
      </c>
      <c r="B4096" s="2" t="s">
        <v>759</v>
      </c>
      <c r="C4096" s="3">
        <v>5.0570054945054945</v>
      </c>
    </row>
    <row r="4097" spans="1:3">
      <c r="A4097" s="22">
        <v>2011</v>
      </c>
      <c r="B4097" s="2" t="s">
        <v>760</v>
      </c>
      <c r="C4097" s="3">
        <v>4.4225806451612906</v>
      </c>
    </row>
    <row r="4098" spans="1:3">
      <c r="A4098" s="22">
        <v>2011</v>
      </c>
      <c r="B4098" s="2" t="s">
        <v>761</v>
      </c>
      <c r="C4098" s="3">
        <v>5.7847309136420524</v>
      </c>
    </row>
    <row r="4099" spans="1:3">
      <c r="A4099" s="22">
        <v>2011</v>
      </c>
      <c r="B4099" s="2" t="s">
        <v>762</v>
      </c>
      <c r="C4099" s="3">
        <v>4.9418487914124647</v>
      </c>
    </row>
    <row r="4100" spans="1:3">
      <c r="A4100" s="22">
        <v>2011</v>
      </c>
      <c r="B4100" s="2" t="s">
        <v>763</v>
      </c>
      <c r="C4100" s="3">
        <v>4.4191616766467066</v>
      </c>
    </row>
    <row r="4101" spans="1:3">
      <c r="A4101" s="22">
        <v>2011</v>
      </c>
      <c r="B4101" s="2" t="s">
        <v>764</v>
      </c>
      <c r="C4101" s="3">
        <v>5.1154791154791157</v>
      </c>
    </row>
    <row r="4102" spans="1:3">
      <c r="A4102" s="22">
        <v>2011</v>
      </c>
      <c r="B4102" s="2" t="s">
        <v>765</v>
      </c>
      <c r="C4102" s="3">
        <v>3.76056338028169</v>
      </c>
    </row>
    <row r="4103" spans="1:3">
      <c r="A4103" s="22">
        <v>2011</v>
      </c>
      <c r="B4103" s="2" t="s">
        <v>766</v>
      </c>
      <c r="C4103" s="3">
        <v>6.160211267605634</v>
      </c>
    </row>
    <row r="4104" spans="1:3">
      <c r="A4104" s="22">
        <v>2011</v>
      </c>
      <c r="B4104" s="2" t="s">
        <v>767</v>
      </c>
      <c r="C4104" s="3">
        <v>4.7106149211412367</v>
      </c>
    </row>
    <row r="4105" spans="1:3">
      <c r="A4105" s="22">
        <v>2011</v>
      </c>
      <c r="B4105" s="2" t="s">
        <v>768</v>
      </c>
      <c r="C4105" s="3">
        <v>4.6182987848463188</v>
      </c>
    </row>
    <row r="4106" spans="1:3">
      <c r="A4106" s="22">
        <v>2011</v>
      </c>
      <c r="B4106" s="2" t="s">
        <v>769</v>
      </c>
      <c r="C4106" s="3">
        <v>4.4077154485931693</v>
      </c>
    </row>
    <row r="4107" spans="1:3">
      <c r="A4107" s="22">
        <v>2011</v>
      </c>
      <c r="B4107" s="2" t="s">
        <v>770</v>
      </c>
      <c r="C4107" s="3">
        <v>3.5763546798029555</v>
      </c>
    </row>
    <row r="4108" spans="1:3">
      <c r="A4108" s="22">
        <v>2011</v>
      </c>
      <c r="B4108" s="2" t="s">
        <v>771</v>
      </c>
      <c r="C4108" s="3">
        <v>5.1825095057034218</v>
      </c>
    </row>
    <row r="4109" spans="1:3">
      <c r="A4109" s="22">
        <v>2011</v>
      </c>
      <c r="B4109" s="2" t="s">
        <v>772</v>
      </c>
      <c r="C4109" s="3">
        <v>3.6233480176211454</v>
      </c>
    </row>
    <row r="4110" spans="1:3">
      <c r="A4110" s="22">
        <v>2011</v>
      </c>
      <c r="B4110" s="2" t="s">
        <v>773</v>
      </c>
      <c r="C4110" s="3">
        <v>3.5477996965098635</v>
      </c>
    </row>
    <row r="4111" spans="1:3">
      <c r="A4111" s="22">
        <v>2011</v>
      </c>
      <c r="B4111" s="2" t="s">
        <v>774</v>
      </c>
      <c r="C4111" s="3">
        <v>5.7682758620689656</v>
      </c>
    </row>
    <row r="4112" spans="1:3">
      <c r="A4112" s="22">
        <v>2011</v>
      </c>
      <c r="B4112" s="2" t="s">
        <v>775</v>
      </c>
      <c r="C4112" s="3">
        <v>4.9631992149165844</v>
      </c>
    </row>
    <row r="4113" spans="1:3">
      <c r="A4113" s="22">
        <v>2011</v>
      </c>
      <c r="B4113" s="2" t="s">
        <v>776</v>
      </c>
      <c r="C4113" s="3">
        <v>3.609105180533752</v>
      </c>
    </row>
    <row r="4114" spans="1:3">
      <c r="A4114" s="22">
        <v>2011</v>
      </c>
      <c r="B4114" s="2" t="s">
        <v>777</v>
      </c>
      <c r="C4114" s="3">
        <v>5.0811128526645772</v>
      </c>
    </row>
    <row r="4115" spans="1:3">
      <c r="A4115" s="22">
        <v>2011</v>
      </c>
      <c r="B4115" s="2" t="s">
        <v>778</v>
      </c>
      <c r="C4115" s="3">
        <v>3.5456674473067915</v>
      </c>
    </row>
    <row r="4116" spans="1:3">
      <c r="A4116" s="22">
        <v>2011</v>
      </c>
      <c r="B4116" s="2" t="s">
        <v>779</v>
      </c>
      <c r="C4116" s="3">
        <v>3.6339092872570196</v>
      </c>
    </row>
    <row r="4117" spans="1:3">
      <c r="A4117" s="22">
        <v>2011</v>
      </c>
      <c r="B4117" s="2" t="s">
        <v>780</v>
      </c>
      <c r="C4117" s="3">
        <v>3.2472826086956523</v>
      </c>
    </row>
    <row r="4118" spans="1:3">
      <c r="A4118" s="22">
        <v>2011</v>
      </c>
      <c r="B4118" s="2" t="s">
        <v>781</v>
      </c>
      <c r="C4118" s="3">
        <v>5.2924071082390949</v>
      </c>
    </row>
    <row r="4119" spans="1:3">
      <c r="A4119" s="22">
        <v>2011</v>
      </c>
      <c r="B4119" s="2" t="s">
        <v>782</v>
      </c>
      <c r="C4119" s="3">
        <v>5.1448618882671644</v>
      </c>
    </row>
    <row r="4120" spans="1:3">
      <c r="A4120" s="22">
        <v>2011</v>
      </c>
      <c r="B4120" s="2" t="s">
        <v>783</v>
      </c>
      <c r="C4120" s="3">
        <v>5.391959798994975</v>
      </c>
    </row>
    <row r="4121" spans="1:3">
      <c r="A4121" s="22">
        <v>2011</v>
      </c>
      <c r="B4121" s="2" t="s">
        <v>784</v>
      </c>
      <c r="C4121" s="3">
        <v>5.3194982475558019</v>
      </c>
    </row>
    <row r="4122" spans="1:3">
      <c r="A4122" s="22">
        <v>2011</v>
      </c>
      <c r="B4122" s="2" t="s">
        <v>785</v>
      </c>
      <c r="C4122" s="3">
        <v>5.1269841269841274</v>
      </c>
    </row>
    <row r="4123" spans="1:3">
      <c r="A4123" s="22">
        <v>2011</v>
      </c>
      <c r="B4123" s="2" t="s">
        <v>786</v>
      </c>
      <c r="C4123" s="3">
        <v>4.7977883096366511</v>
      </c>
    </row>
    <row r="4124" spans="1:3">
      <c r="A4124" s="22">
        <v>2011</v>
      </c>
      <c r="B4124" s="2" t="s">
        <v>1078</v>
      </c>
      <c r="C4124" s="3">
        <v>3.7769516728624537</v>
      </c>
    </row>
    <row r="4125" spans="1:3">
      <c r="A4125" s="22">
        <v>2011</v>
      </c>
      <c r="B4125" s="2" t="s">
        <v>787</v>
      </c>
      <c r="C4125" s="3">
        <v>4.7866618859806378</v>
      </c>
    </row>
    <row r="4126" spans="1:3">
      <c r="A4126" s="22">
        <v>2011</v>
      </c>
      <c r="B4126" s="2" t="s">
        <v>788</v>
      </c>
      <c r="C4126" s="3">
        <v>4.557291666666667</v>
      </c>
    </row>
    <row r="4127" spans="1:3">
      <c r="A4127" s="22">
        <v>2011</v>
      </c>
      <c r="B4127" s="2" t="s">
        <v>790</v>
      </c>
      <c r="C4127" s="3">
        <v>5.9621655758410839</v>
      </c>
    </row>
    <row r="4128" spans="1:3">
      <c r="A4128" s="22">
        <v>2011</v>
      </c>
      <c r="B4128" s="2" t="s">
        <v>791</v>
      </c>
      <c r="C4128" s="3">
        <v>4.2568181818181818</v>
      </c>
    </row>
    <row r="4129" spans="1:3">
      <c r="A4129" s="22">
        <v>2011</v>
      </c>
      <c r="B4129" s="2" t="s">
        <v>792</v>
      </c>
      <c r="C4129" s="3">
        <v>3.7571656229659056</v>
      </c>
    </row>
    <row r="4130" spans="1:3">
      <c r="A4130" s="22">
        <v>2011</v>
      </c>
      <c r="B4130" s="2" t="s">
        <v>1050</v>
      </c>
      <c r="C4130" s="3">
        <v>4.9907975460122698</v>
      </c>
    </row>
    <row r="4131" spans="1:3">
      <c r="A4131" s="22">
        <v>2011</v>
      </c>
      <c r="B4131" s="2" t="s">
        <v>793</v>
      </c>
      <c r="C4131" s="3">
        <v>4.5065379352288275</v>
      </c>
    </row>
    <row r="4132" spans="1:3">
      <c r="A4132" s="22">
        <v>2011</v>
      </c>
      <c r="B4132" s="2" t="s">
        <v>794</v>
      </c>
      <c r="C4132" s="3">
        <v>5.629572385368367</v>
      </c>
    </row>
    <row r="4133" spans="1:3">
      <c r="A4133" s="22">
        <v>2011</v>
      </c>
      <c r="B4133" s="2" t="s">
        <v>795</v>
      </c>
      <c r="C4133" s="3">
        <v>6.7609460791214984</v>
      </c>
    </row>
    <row r="4134" spans="1:3">
      <c r="A4134" s="22">
        <v>2011</v>
      </c>
      <c r="B4134" s="2" t="s">
        <v>796</v>
      </c>
      <c r="C4134" s="3">
        <v>4.7899761336515514</v>
      </c>
    </row>
    <row r="4135" spans="1:3">
      <c r="A4135" s="22">
        <v>2011</v>
      </c>
      <c r="B4135" s="2" t="s">
        <v>797</v>
      </c>
      <c r="C4135" s="3">
        <v>4.8692239336492893</v>
      </c>
    </row>
    <row r="4136" spans="1:3">
      <c r="A4136" s="22">
        <v>2011</v>
      </c>
      <c r="B4136" s="2" t="s">
        <v>800</v>
      </c>
      <c r="C4136" s="3">
        <v>5.0159793454748449</v>
      </c>
    </row>
    <row r="4137" spans="1:3">
      <c r="A4137" s="22">
        <v>2011</v>
      </c>
      <c r="B4137" s="2" t="s">
        <v>801</v>
      </c>
      <c r="C4137" s="3">
        <v>4.9922367782629795</v>
      </c>
    </row>
    <row r="4138" spans="1:3">
      <c r="A4138" s="22">
        <v>2011</v>
      </c>
      <c r="B4138" s="2" t="s">
        <v>802</v>
      </c>
      <c r="C4138" s="3">
        <v>5.4691658856607308</v>
      </c>
    </row>
    <row r="4139" spans="1:3">
      <c r="A4139" s="22">
        <v>2011</v>
      </c>
      <c r="B4139" s="2" t="s">
        <v>803</v>
      </c>
      <c r="C4139" s="3">
        <v>4.9617522066034656</v>
      </c>
    </row>
    <row r="4140" spans="1:3">
      <c r="A4140" s="22">
        <v>2011</v>
      </c>
      <c r="B4140" s="2" t="s">
        <v>804</v>
      </c>
      <c r="C4140" s="3">
        <v>5.0102610992583561</v>
      </c>
    </row>
    <row r="4141" spans="1:3">
      <c r="A4141" s="22">
        <v>2011</v>
      </c>
      <c r="B4141" s="2" t="s">
        <v>805</v>
      </c>
      <c r="C4141" s="3">
        <v>4.3145524790727627</v>
      </c>
    </row>
    <row r="4142" spans="1:3">
      <c r="A4142" s="22">
        <v>2011</v>
      </c>
      <c r="B4142" s="2" t="s">
        <v>806</v>
      </c>
      <c r="C4142" s="3">
        <v>5.2893776606527467</v>
      </c>
    </row>
    <row r="4143" spans="1:3">
      <c r="A4143" s="22">
        <v>2011</v>
      </c>
      <c r="B4143" s="2" t="s">
        <v>807</v>
      </c>
      <c r="C4143" s="3">
        <v>4.5187344779181515</v>
      </c>
    </row>
    <row r="4144" spans="1:3">
      <c r="A4144" s="22">
        <v>2011</v>
      </c>
      <c r="B4144" s="2" t="s">
        <v>808</v>
      </c>
      <c r="C4144" s="3">
        <v>5.9374051593323216</v>
      </c>
    </row>
    <row r="4145" spans="1:3">
      <c r="A4145" s="22">
        <v>2011</v>
      </c>
      <c r="B4145" s="2" t="s">
        <v>809</v>
      </c>
      <c r="C4145" s="3">
        <v>5.4993470880125361</v>
      </c>
    </row>
    <row r="4146" spans="1:3">
      <c r="A4146" s="22">
        <v>2011</v>
      </c>
      <c r="B4146" s="2" t="s">
        <v>810</v>
      </c>
      <c r="C4146" s="3">
        <v>4.7166692454484505</v>
      </c>
    </row>
    <row r="4147" spans="1:3">
      <c r="A4147" s="22">
        <v>2011</v>
      </c>
      <c r="B4147" s="2" t="s">
        <v>811</v>
      </c>
      <c r="C4147" s="3">
        <v>4.6400679117147705</v>
      </c>
    </row>
    <row r="4148" spans="1:3">
      <c r="A4148" s="22">
        <v>2011</v>
      </c>
      <c r="B4148" s="2" t="s">
        <v>812</v>
      </c>
      <c r="C4148" s="3">
        <v>4.9731707317073175</v>
      </c>
    </row>
    <row r="4149" spans="1:3">
      <c r="A4149" s="22">
        <v>2011</v>
      </c>
      <c r="B4149" s="2" t="s">
        <v>813</v>
      </c>
      <c r="C4149" s="3">
        <v>4.2995848615533436</v>
      </c>
    </row>
    <row r="4150" spans="1:3">
      <c r="A4150" s="22">
        <v>2011</v>
      </c>
      <c r="B4150" s="2" t="s">
        <v>814</v>
      </c>
      <c r="C4150" s="3">
        <v>4.8391191709844561</v>
      </c>
    </row>
    <row r="4151" spans="1:3">
      <c r="A4151" s="22">
        <v>2011</v>
      </c>
      <c r="B4151" s="2" t="s">
        <v>815</v>
      </c>
      <c r="C4151" s="3">
        <v>4.2455934195064629</v>
      </c>
    </row>
    <row r="4152" spans="1:3">
      <c r="A4152" s="22">
        <v>2011</v>
      </c>
      <c r="B4152" s="2" t="s">
        <v>817</v>
      </c>
      <c r="C4152" s="3">
        <v>4.8318163011998347</v>
      </c>
    </row>
    <row r="4153" spans="1:3">
      <c r="A4153" s="22">
        <v>2011</v>
      </c>
      <c r="B4153" s="2" t="s">
        <v>818</v>
      </c>
      <c r="C4153" s="3">
        <v>4.893428063943162</v>
      </c>
    </row>
    <row r="4154" spans="1:3">
      <c r="A4154" s="22">
        <v>2011</v>
      </c>
      <c r="B4154" s="2" t="s">
        <v>819</v>
      </c>
      <c r="C4154" s="3">
        <v>4.4552109181141439</v>
      </c>
    </row>
    <row r="4155" spans="1:3">
      <c r="A4155" s="22">
        <v>2011</v>
      </c>
      <c r="B4155" s="2" t="s">
        <v>820</v>
      </c>
      <c r="C4155" s="3">
        <v>4.7856705450091859</v>
      </c>
    </row>
    <row r="4156" spans="1:3">
      <c r="A4156" s="22">
        <v>2011</v>
      </c>
      <c r="B4156" s="2" t="s">
        <v>821</v>
      </c>
      <c r="C4156" s="3">
        <v>4.9366396500707577</v>
      </c>
    </row>
    <row r="4157" spans="1:3">
      <c r="A4157" s="22">
        <v>2011</v>
      </c>
      <c r="B4157" s="2" t="s">
        <v>822</v>
      </c>
      <c r="C4157" s="3">
        <v>4.9488428745432396</v>
      </c>
    </row>
    <row r="4158" spans="1:3">
      <c r="A4158" s="22">
        <v>2011</v>
      </c>
      <c r="B4158" s="2" t="s">
        <v>823</v>
      </c>
      <c r="C4158" s="3">
        <v>6.6519040975117054</v>
      </c>
    </row>
    <row r="4159" spans="1:3">
      <c r="A4159" s="22">
        <v>2011</v>
      </c>
      <c r="B4159" s="2" t="s">
        <v>1079</v>
      </c>
      <c r="C4159" s="3">
        <v>4.745788667687596</v>
      </c>
    </row>
    <row r="4160" spans="1:3">
      <c r="A4160" s="22">
        <v>2011</v>
      </c>
      <c r="B4160" s="2" t="s">
        <v>824</v>
      </c>
      <c r="C4160" s="3">
        <v>4.6424077780955102</v>
      </c>
    </row>
    <row r="4161" spans="1:3">
      <c r="A4161" s="22">
        <v>2011</v>
      </c>
      <c r="B4161" s="2" t="s">
        <v>825</v>
      </c>
      <c r="C4161" s="3">
        <v>4.758498319013821</v>
      </c>
    </row>
    <row r="4162" spans="1:3">
      <c r="A4162" s="22">
        <v>2011</v>
      </c>
      <c r="B4162" s="2" t="s">
        <v>826</v>
      </c>
      <c r="C4162" s="3">
        <v>4.9665099882491184</v>
      </c>
    </row>
    <row r="4163" spans="1:3">
      <c r="A4163" s="22">
        <v>2011</v>
      </c>
      <c r="B4163" s="2" t="s">
        <v>827</v>
      </c>
      <c r="C4163" s="3">
        <v>6.3397027600849256</v>
      </c>
    </row>
    <row r="4164" spans="1:3">
      <c r="A4164" s="22">
        <v>2011</v>
      </c>
      <c r="B4164" s="2" t="s">
        <v>828</v>
      </c>
      <c r="C4164" s="3">
        <v>3.3465598835092827</v>
      </c>
    </row>
    <row r="4165" spans="1:3">
      <c r="A4165" s="22">
        <v>2011</v>
      </c>
      <c r="B4165" s="2" t="s">
        <v>829</v>
      </c>
      <c r="C4165" s="3">
        <v>4.773946360153257</v>
      </c>
    </row>
    <row r="4166" spans="1:3">
      <c r="A4166" s="22">
        <v>2011</v>
      </c>
      <c r="B4166" s="2" t="s">
        <v>830</v>
      </c>
      <c r="C4166" s="3">
        <v>3.2995780590717301</v>
      </c>
    </row>
    <row r="4167" spans="1:3">
      <c r="A4167" s="22">
        <v>2011</v>
      </c>
      <c r="B4167" s="2" t="s">
        <v>831</v>
      </c>
      <c r="C4167" s="3">
        <v>4.9404166181775864</v>
      </c>
    </row>
    <row r="4168" spans="1:3">
      <c r="A4168" s="22">
        <v>2011</v>
      </c>
      <c r="B4168" s="2" t="s">
        <v>832</v>
      </c>
      <c r="C4168" s="3">
        <v>4.8091674462114122</v>
      </c>
    </row>
    <row r="4169" spans="1:3">
      <c r="A4169" s="22">
        <v>2011</v>
      </c>
      <c r="B4169" s="2" t="s">
        <v>833</v>
      </c>
      <c r="C4169" s="3">
        <v>7.0409290361628081</v>
      </c>
    </row>
    <row r="4170" spans="1:3">
      <c r="A4170" s="22">
        <v>2011</v>
      </c>
      <c r="B4170" s="2" t="s">
        <v>834</v>
      </c>
      <c r="C4170" s="3">
        <v>3.9622258643565127</v>
      </c>
    </row>
    <row r="4171" spans="1:3">
      <c r="A4171" s="22">
        <v>2011</v>
      </c>
      <c r="B4171" s="2" t="s">
        <v>835</v>
      </c>
      <c r="C4171" s="3">
        <v>3.9559748427672954</v>
      </c>
    </row>
    <row r="4172" spans="1:3">
      <c r="A4172" s="22">
        <v>2011</v>
      </c>
      <c r="B4172" s="2" t="s">
        <v>836</v>
      </c>
      <c r="C4172" s="3">
        <v>3.863193851409052</v>
      </c>
    </row>
    <row r="4173" spans="1:3">
      <c r="A4173" s="22">
        <v>2011</v>
      </c>
      <c r="B4173" s="2" t="s">
        <v>837</v>
      </c>
      <c r="C4173" s="3">
        <v>3.8082057961576035</v>
      </c>
    </row>
    <row r="4174" spans="1:3">
      <c r="A4174" s="22">
        <v>2011</v>
      </c>
      <c r="B4174" s="2" t="s">
        <v>838</v>
      </c>
      <c r="C4174" s="3">
        <v>4.6446689595872739</v>
      </c>
    </row>
    <row r="4175" spans="1:3">
      <c r="A4175" s="22">
        <v>2011</v>
      </c>
      <c r="B4175" s="2" t="s">
        <v>839</v>
      </c>
      <c r="C4175" s="3">
        <v>4.5829949238578678</v>
      </c>
    </row>
    <row r="4176" spans="1:3">
      <c r="A4176" s="22">
        <v>2011</v>
      </c>
      <c r="B4176" s="2" t="s">
        <v>840</v>
      </c>
      <c r="C4176" s="3">
        <v>6.5828959087377541</v>
      </c>
    </row>
    <row r="4177" spans="1:3">
      <c r="A4177" s="22">
        <v>2011</v>
      </c>
      <c r="B4177" s="2" t="s">
        <v>841</v>
      </c>
      <c r="C4177" s="3">
        <v>3.8795986622073579</v>
      </c>
    </row>
    <row r="4178" spans="1:3">
      <c r="A4178" s="22">
        <v>2011</v>
      </c>
      <c r="B4178" s="2" t="s">
        <v>842</v>
      </c>
      <c r="C4178" s="3">
        <v>3.073394495412844</v>
      </c>
    </row>
    <row r="4179" spans="1:3">
      <c r="A4179" s="22">
        <v>2011</v>
      </c>
      <c r="B4179" s="2" t="s">
        <v>843</v>
      </c>
      <c r="C4179" s="3">
        <v>3.5335689045936394</v>
      </c>
    </row>
    <row r="4180" spans="1:3">
      <c r="A4180" s="22">
        <v>2011</v>
      </c>
      <c r="B4180" s="2" t="s">
        <v>844</v>
      </c>
      <c r="C4180" s="3">
        <v>4.2415204678362572</v>
      </c>
    </row>
    <row r="4181" spans="1:3">
      <c r="A4181" s="22">
        <v>2011</v>
      </c>
      <c r="B4181" s="2" t="s">
        <v>845</v>
      </c>
      <c r="C4181" s="3">
        <v>3.5738396624472575</v>
      </c>
    </row>
    <row r="4182" spans="1:3">
      <c r="A4182" s="22">
        <v>2011</v>
      </c>
      <c r="B4182" s="2" t="s">
        <v>846</v>
      </c>
      <c r="C4182" s="3">
        <v>3.834329632792485</v>
      </c>
    </row>
    <row r="4183" spans="1:3">
      <c r="A4183" s="22">
        <v>2011</v>
      </c>
      <c r="B4183" s="2" t="s">
        <v>847</v>
      </c>
      <c r="C4183" s="3">
        <v>4.4888715345568135</v>
      </c>
    </row>
    <row r="4184" spans="1:3">
      <c r="A4184" s="22">
        <v>2011</v>
      </c>
      <c r="B4184" s="2" t="s">
        <v>848</v>
      </c>
      <c r="C4184" s="3">
        <v>3.9117112752815792</v>
      </c>
    </row>
    <row r="4185" spans="1:3">
      <c r="A4185" s="22">
        <v>2011</v>
      </c>
      <c r="B4185" s="2" t="s">
        <v>849</v>
      </c>
      <c r="C4185" s="3">
        <v>3.7617341454675746</v>
      </c>
    </row>
    <row r="4186" spans="1:3">
      <c r="A4186" s="22">
        <v>2011</v>
      </c>
      <c r="B4186" s="2" t="s">
        <v>850</v>
      </c>
      <c r="C4186" s="3">
        <v>3.9077809798270895</v>
      </c>
    </row>
    <row r="4187" spans="1:3">
      <c r="A4187" s="22">
        <v>2011</v>
      </c>
      <c r="B4187" s="2" t="s">
        <v>851</v>
      </c>
      <c r="C4187" s="3">
        <v>4.9256454260558122</v>
      </c>
    </row>
    <row r="4188" spans="1:3">
      <c r="A4188" s="22">
        <v>2011</v>
      </c>
      <c r="B4188" s="2" t="s">
        <v>852</v>
      </c>
      <c r="C4188" s="3">
        <v>3.6354166666666665</v>
      </c>
    </row>
    <row r="4189" spans="1:3">
      <c r="A4189" s="22">
        <v>2011</v>
      </c>
      <c r="B4189" s="2" t="s">
        <v>853</v>
      </c>
      <c r="C4189" s="3">
        <v>5.1141384153738105</v>
      </c>
    </row>
    <row r="4190" spans="1:3">
      <c r="A4190" s="22">
        <v>2011</v>
      </c>
      <c r="B4190" s="2" t="s">
        <v>854</v>
      </c>
      <c r="C4190" s="3">
        <v>3.6037037037037036</v>
      </c>
    </row>
    <row r="4191" spans="1:3">
      <c r="A4191" s="22">
        <v>2011</v>
      </c>
      <c r="B4191" s="2" t="s">
        <v>855</v>
      </c>
      <c r="C4191" s="3">
        <v>4.4869614512471658</v>
      </c>
    </row>
    <row r="4192" spans="1:3">
      <c r="A4192" s="22">
        <v>2011</v>
      </c>
      <c r="B4192" s="2" t="s">
        <v>856</v>
      </c>
      <c r="C4192" s="3">
        <v>5.9143977346983228</v>
      </c>
    </row>
    <row r="4193" spans="1:3">
      <c r="A4193" s="22">
        <v>2011</v>
      </c>
      <c r="B4193" s="2" t="s">
        <v>857</v>
      </c>
      <c r="C4193" s="3">
        <v>6.2317596566523603</v>
      </c>
    </row>
    <row r="4194" spans="1:3">
      <c r="A4194" s="22">
        <v>2011</v>
      </c>
      <c r="B4194" s="2" t="s">
        <v>858</v>
      </c>
      <c r="C4194" s="3">
        <v>5.5215815485996709</v>
      </c>
    </row>
    <row r="4195" spans="1:3">
      <c r="A4195" s="22">
        <v>2011</v>
      </c>
      <c r="B4195" s="2" t="s">
        <v>859</v>
      </c>
      <c r="C4195" s="3">
        <v>4.6912751677852347</v>
      </c>
    </row>
    <row r="4196" spans="1:3">
      <c r="A4196" s="22">
        <v>2011</v>
      </c>
      <c r="B4196" s="2" t="s">
        <v>860</v>
      </c>
      <c r="C4196" s="3">
        <v>6.7494792389945841</v>
      </c>
    </row>
    <row r="4197" spans="1:3">
      <c r="A4197" s="22">
        <v>2011</v>
      </c>
      <c r="B4197" s="2" t="s">
        <v>861</v>
      </c>
      <c r="C4197" s="3">
        <v>4.2370820668693012</v>
      </c>
    </row>
    <row r="4198" spans="1:3">
      <c r="A4198" s="22">
        <v>2011</v>
      </c>
      <c r="B4198" s="2" t="s">
        <v>862</v>
      </c>
      <c r="C4198" s="3">
        <v>3.4088620342396778</v>
      </c>
    </row>
    <row r="4199" spans="1:3">
      <c r="A4199" s="22">
        <v>2011</v>
      </c>
      <c r="B4199" s="2" t="s">
        <v>863</v>
      </c>
      <c r="C4199" s="3">
        <v>5.5860612460401269</v>
      </c>
    </row>
    <row r="4200" spans="1:3">
      <c r="A4200" s="22">
        <v>2011</v>
      </c>
      <c r="B4200" s="2" t="s">
        <v>864</v>
      </c>
      <c r="C4200" s="3">
        <v>3.7595354544354769</v>
      </c>
    </row>
    <row r="4201" spans="1:3">
      <c r="A4201" s="22">
        <v>2011</v>
      </c>
      <c r="B4201" s="2" t="s">
        <v>866</v>
      </c>
      <c r="C4201" s="3">
        <v>3.0180555555555557</v>
      </c>
    </row>
    <row r="4202" spans="1:3">
      <c r="A4202" s="22">
        <v>2011</v>
      </c>
      <c r="B4202" s="2" t="s">
        <v>867</v>
      </c>
      <c r="C4202" s="3">
        <v>3.1945606694560671</v>
      </c>
    </row>
    <row r="4203" spans="1:3">
      <c r="A4203" s="22">
        <v>2011</v>
      </c>
      <c r="B4203" s="2" t="s">
        <v>868</v>
      </c>
      <c r="C4203" s="3">
        <v>5.0165299808476158</v>
      </c>
    </row>
    <row r="4204" spans="1:3">
      <c r="A4204" s="22">
        <v>2011</v>
      </c>
      <c r="B4204" s="2" t="s">
        <v>869</v>
      </c>
      <c r="C4204" s="3">
        <v>3.6614525139664806</v>
      </c>
    </row>
    <row r="4205" spans="1:3">
      <c r="A4205" s="22">
        <v>2011</v>
      </c>
      <c r="B4205" s="2" t="s">
        <v>871</v>
      </c>
      <c r="C4205" s="3">
        <v>6.1019782241987421</v>
      </c>
    </row>
    <row r="4206" spans="1:3">
      <c r="A4206" s="22">
        <v>2011</v>
      </c>
      <c r="B4206" s="2" t="s">
        <v>872</v>
      </c>
      <c r="C4206" s="3">
        <v>5.1778941665161637</v>
      </c>
    </row>
    <row r="4207" spans="1:3">
      <c r="A4207" s="22">
        <v>2011</v>
      </c>
      <c r="B4207" s="2" t="s">
        <v>873</v>
      </c>
      <c r="C4207" s="3">
        <v>9.9787234042553195</v>
      </c>
    </row>
    <row r="4208" spans="1:3">
      <c r="A4208" s="22">
        <v>2011</v>
      </c>
      <c r="B4208" s="2" t="s">
        <v>874</v>
      </c>
      <c r="C4208" s="3">
        <v>6.5040587553150369</v>
      </c>
    </row>
    <row r="4209" spans="1:3">
      <c r="A4209" s="22">
        <v>2011</v>
      </c>
      <c r="B4209" s="2" t="s">
        <v>875</v>
      </c>
      <c r="C4209" s="3">
        <v>5.0793201133144477</v>
      </c>
    </row>
    <row r="4210" spans="1:3">
      <c r="A4210" s="22">
        <v>2011</v>
      </c>
      <c r="B4210" s="2" t="s">
        <v>876</v>
      </c>
      <c r="C4210" s="3">
        <v>6.4375484871993791</v>
      </c>
    </row>
    <row r="4211" spans="1:3">
      <c r="A4211" s="22">
        <v>2011</v>
      </c>
      <c r="B4211" s="2" t="s">
        <v>877</v>
      </c>
      <c r="C4211" s="3">
        <v>9.8384279475982535</v>
      </c>
    </row>
    <row r="4212" spans="1:3">
      <c r="A4212" s="22">
        <v>2011</v>
      </c>
      <c r="B4212" s="2" t="s">
        <v>878</v>
      </c>
      <c r="C4212" s="3">
        <v>7.781842818428184</v>
      </c>
    </row>
    <row r="4213" spans="1:3">
      <c r="A4213" s="22">
        <v>2011</v>
      </c>
      <c r="B4213" s="2" t="s">
        <v>879</v>
      </c>
      <c r="C4213" s="3">
        <v>9.3886974500344582</v>
      </c>
    </row>
    <row r="4214" spans="1:3">
      <c r="A4214" s="22">
        <v>2011</v>
      </c>
      <c r="B4214" s="2" t="s">
        <v>880</v>
      </c>
      <c r="C4214" s="3">
        <v>4.8043212392988179</v>
      </c>
    </row>
    <row r="4215" spans="1:3">
      <c r="A4215" s="22">
        <v>2011</v>
      </c>
      <c r="B4215" s="2" t="s">
        <v>1080</v>
      </c>
      <c r="C4215" s="3">
        <v>4.3076923076923075</v>
      </c>
    </row>
    <row r="4216" spans="1:3">
      <c r="A4216" s="22">
        <v>2011</v>
      </c>
      <c r="B4216" s="2" t="s">
        <v>881</v>
      </c>
      <c r="C4216" s="3">
        <v>5.658163265306122</v>
      </c>
    </row>
    <row r="4217" spans="1:3">
      <c r="A4217" s="22">
        <v>2011</v>
      </c>
      <c r="B4217" s="2" t="s">
        <v>882</v>
      </c>
      <c r="C4217" s="3">
        <v>6.2986111111111107</v>
      </c>
    </row>
    <row r="4218" spans="1:3">
      <c r="A4218" s="22">
        <v>2011</v>
      </c>
      <c r="B4218" s="2" t="s">
        <v>883</v>
      </c>
      <c r="C4218" s="3">
        <v>8.8804897904375046</v>
      </c>
    </row>
    <row r="4219" spans="1:3">
      <c r="A4219" s="22">
        <v>2011</v>
      </c>
      <c r="B4219" s="2" t="s">
        <v>884</v>
      </c>
      <c r="C4219" s="3">
        <v>4.584507042253521</v>
      </c>
    </row>
    <row r="4220" spans="1:3">
      <c r="A4220" s="22">
        <v>2011</v>
      </c>
      <c r="B4220" s="2" t="s">
        <v>885</v>
      </c>
      <c r="C4220" s="3">
        <v>4.6683230936031803</v>
      </c>
    </row>
    <row r="4221" spans="1:3">
      <c r="A4221" s="22">
        <v>2011</v>
      </c>
      <c r="B4221" s="2" t="s">
        <v>1051</v>
      </c>
      <c r="C4221" s="3">
        <v>4.8558558558558556</v>
      </c>
    </row>
    <row r="4222" spans="1:3">
      <c r="A4222" s="22">
        <v>2011</v>
      </c>
      <c r="B4222" s="2" t="s">
        <v>1052</v>
      </c>
      <c r="C4222" s="3">
        <v>5.2602339181286553</v>
      </c>
    </row>
    <row r="4223" spans="1:3">
      <c r="A4223" s="22">
        <v>2011</v>
      </c>
      <c r="B4223" s="2" t="s">
        <v>886</v>
      </c>
      <c r="C4223" s="3">
        <v>5.2311525683618703</v>
      </c>
    </row>
    <row r="4224" spans="1:3">
      <c r="A4224" s="22">
        <v>2011</v>
      </c>
      <c r="B4224" s="2" t="s">
        <v>887</v>
      </c>
      <c r="C4224" s="3">
        <v>6.9</v>
      </c>
    </row>
    <row r="4225" spans="1:3">
      <c r="A4225" s="22">
        <v>2011</v>
      </c>
      <c r="B4225" s="2" t="s">
        <v>888</v>
      </c>
      <c r="C4225" s="3">
        <v>4.6724137931034484</v>
      </c>
    </row>
    <row r="4226" spans="1:3">
      <c r="A4226" s="22">
        <v>2011</v>
      </c>
      <c r="B4226" s="2" t="s">
        <v>889</v>
      </c>
      <c r="C4226" s="3">
        <v>7.555650684931507</v>
      </c>
    </row>
    <row r="4227" spans="1:3">
      <c r="A4227" s="22">
        <v>2011</v>
      </c>
      <c r="B4227" s="2" t="s">
        <v>890</v>
      </c>
      <c r="C4227" s="3">
        <v>5.511480362537764</v>
      </c>
    </row>
    <row r="4228" spans="1:3">
      <c r="A4228" s="22">
        <v>2011</v>
      </c>
      <c r="B4228" s="2" t="s">
        <v>891</v>
      </c>
      <c r="C4228" s="3">
        <v>6.8751773049645388</v>
      </c>
    </row>
    <row r="4229" spans="1:3">
      <c r="A4229" s="22">
        <v>2011</v>
      </c>
      <c r="B4229" s="2" t="s">
        <v>892</v>
      </c>
      <c r="C4229" s="3">
        <v>6.3984760197220973</v>
      </c>
    </row>
    <row r="4230" spans="1:3">
      <c r="A4230" s="22">
        <v>2011</v>
      </c>
      <c r="B4230" s="2" t="s">
        <v>893</v>
      </c>
      <c r="C4230" s="3">
        <v>5.8511137162954281</v>
      </c>
    </row>
    <row r="4231" spans="1:3">
      <c r="A4231" s="22">
        <v>2011</v>
      </c>
      <c r="B4231" s="2" t="s">
        <v>894</v>
      </c>
      <c r="C4231" s="3">
        <v>5.8780722891566262</v>
      </c>
    </row>
    <row r="4232" spans="1:3">
      <c r="A4232" s="22">
        <v>2011</v>
      </c>
      <c r="B4232" s="2" t="s">
        <v>895</v>
      </c>
      <c r="C4232" s="3">
        <v>5.1749853200234881</v>
      </c>
    </row>
    <row r="4233" spans="1:3">
      <c r="A4233" s="22">
        <v>2011</v>
      </c>
      <c r="B4233" s="2" t="s">
        <v>896</v>
      </c>
      <c r="C4233" s="3">
        <v>5.9527777777777775</v>
      </c>
    </row>
    <row r="4234" spans="1:3">
      <c r="A4234" s="22">
        <v>2011</v>
      </c>
      <c r="B4234" s="2" t="s">
        <v>897</v>
      </c>
      <c r="C4234" s="3">
        <v>6.1353591160220997</v>
      </c>
    </row>
    <row r="4235" spans="1:3">
      <c r="A4235" s="22">
        <v>2011</v>
      </c>
      <c r="B4235" s="2" t="s">
        <v>898</v>
      </c>
      <c r="C4235" s="3">
        <v>6.8162650602409638</v>
      </c>
    </row>
    <row r="4236" spans="1:3">
      <c r="A4236" s="22">
        <v>2011</v>
      </c>
      <c r="B4236" s="2" t="s">
        <v>899</v>
      </c>
      <c r="C4236" s="3">
        <v>7.9576470588235297</v>
      </c>
    </row>
    <row r="4237" spans="1:3">
      <c r="A4237" s="22">
        <v>2011</v>
      </c>
      <c r="B4237" s="2" t="s">
        <v>1082</v>
      </c>
      <c r="C4237" s="3">
        <v>5.209982788296041</v>
      </c>
    </row>
    <row r="4238" spans="1:3">
      <c r="A4238" s="22">
        <v>2011</v>
      </c>
      <c r="B4238" s="2" t="s">
        <v>900</v>
      </c>
      <c r="C4238" s="3">
        <v>4.7016806722689077</v>
      </c>
    </row>
    <row r="4239" spans="1:3">
      <c r="A4239" s="22">
        <v>2011</v>
      </c>
      <c r="B4239" s="2" t="s">
        <v>901</v>
      </c>
      <c r="C4239" s="3">
        <v>4.9233128834355826</v>
      </c>
    </row>
    <row r="4240" spans="1:3">
      <c r="A4240" s="22">
        <v>2011</v>
      </c>
      <c r="B4240" s="2" t="s">
        <v>1053</v>
      </c>
      <c r="C4240" s="3">
        <v>5.2779836916234251</v>
      </c>
    </row>
    <row r="4241" spans="1:3">
      <c r="A4241" s="22">
        <v>2011</v>
      </c>
      <c r="B4241" s="2" t="s">
        <v>1054</v>
      </c>
      <c r="C4241" s="3">
        <v>4.5609756097560972</v>
      </c>
    </row>
    <row r="4242" spans="1:3">
      <c r="A4242" s="22">
        <v>2011</v>
      </c>
      <c r="B4242" s="2" t="s">
        <v>902</v>
      </c>
      <c r="C4242" s="3">
        <v>5.7873924553275975</v>
      </c>
    </row>
    <row r="4243" spans="1:3">
      <c r="A4243" s="22">
        <v>2011</v>
      </c>
      <c r="B4243" s="2" t="s">
        <v>903</v>
      </c>
      <c r="C4243" s="3">
        <v>6.4858513189448441</v>
      </c>
    </row>
    <row r="4244" spans="1:3">
      <c r="A4244" s="22">
        <v>2011</v>
      </c>
      <c r="B4244" s="2" t="s">
        <v>904</v>
      </c>
      <c r="C4244" s="3">
        <v>6.1929121400696125</v>
      </c>
    </row>
    <row r="4245" spans="1:3">
      <c r="A4245" s="22">
        <v>2011</v>
      </c>
      <c r="B4245" s="2" t="s">
        <v>905</v>
      </c>
      <c r="C4245" s="3">
        <v>4.4124513618677046</v>
      </c>
    </row>
    <row r="4246" spans="1:3">
      <c r="A4246" s="22">
        <v>2011</v>
      </c>
      <c r="B4246" s="2" t="s">
        <v>906</v>
      </c>
      <c r="C4246" s="3">
        <v>5.5218181818181815</v>
      </c>
    </row>
    <row r="4247" spans="1:3">
      <c r="A4247" s="22">
        <v>2011</v>
      </c>
      <c r="B4247" s="2" t="s">
        <v>907</v>
      </c>
      <c r="C4247" s="3">
        <v>3.5948339483394833</v>
      </c>
    </row>
    <row r="4248" spans="1:3">
      <c r="A4248" s="22">
        <v>2011</v>
      </c>
      <c r="B4248" s="2" t="s">
        <v>908</v>
      </c>
      <c r="C4248" s="3">
        <v>4.8557795698924728</v>
      </c>
    </row>
    <row r="4249" spans="1:3">
      <c r="A4249" s="22">
        <v>2011</v>
      </c>
      <c r="B4249" s="2" t="s">
        <v>909</v>
      </c>
      <c r="C4249" s="3">
        <v>4.1032171581769434</v>
      </c>
    </row>
    <row r="4250" spans="1:3">
      <c r="A4250" s="22">
        <v>2011</v>
      </c>
      <c r="B4250" s="2" t="s">
        <v>1055</v>
      </c>
      <c r="C4250" s="3">
        <v>4.1071428571428568</v>
      </c>
    </row>
    <row r="4251" spans="1:3">
      <c r="A4251" s="22">
        <v>2011</v>
      </c>
      <c r="B4251" s="2" t="s">
        <v>911</v>
      </c>
      <c r="C4251" s="3">
        <v>4.6929150218159155</v>
      </c>
    </row>
    <row r="4252" spans="1:3">
      <c r="A4252" s="22">
        <v>2011</v>
      </c>
      <c r="B4252" s="2" t="s">
        <v>912</v>
      </c>
      <c r="C4252" s="3">
        <v>3.5872560275545351</v>
      </c>
    </row>
    <row r="4253" spans="1:3">
      <c r="A4253" s="22">
        <v>2011</v>
      </c>
      <c r="B4253" s="2" t="s">
        <v>1083</v>
      </c>
      <c r="C4253" s="3">
        <v>3.4403669724770642</v>
      </c>
    </row>
    <row r="4254" spans="1:3">
      <c r="A4254" s="22">
        <v>2011</v>
      </c>
      <c r="B4254" s="2" t="s">
        <v>913</v>
      </c>
      <c r="C4254" s="3">
        <v>2.9510204081632652</v>
      </c>
    </row>
    <row r="4255" spans="1:3">
      <c r="A4255" s="22">
        <v>2011</v>
      </c>
      <c r="B4255" s="2" t="s">
        <v>914</v>
      </c>
      <c r="C4255" s="3">
        <v>6.5205479452054798</v>
      </c>
    </row>
    <row r="4256" spans="1:3">
      <c r="A4256" s="22">
        <v>2011</v>
      </c>
      <c r="B4256" s="2" t="s">
        <v>915</v>
      </c>
      <c r="C4256" s="3">
        <v>5.8018143754361482</v>
      </c>
    </row>
    <row r="4257" spans="1:3">
      <c r="A4257" s="22">
        <v>2011</v>
      </c>
      <c r="B4257" s="2" t="s">
        <v>916</v>
      </c>
      <c r="C4257" s="3">
        <v>5.2115384615384617</v>
      </c>
    </row>
    <row r="4258" spans="1:3">
      <c r="A4258" s="22">
        <v>2011</v>
      </c>
      <c r="B4258" s="2" t="s">
        <v>917</v>
      </c>
      <c r="C4258" s="3">
        <v>6.810483870967742</v>
      </c>
    </row>
    <row r="4259" spans="1:3">
      <c r="A4259" s="22">
        <v>2011</v>
      </c>
      <c r="B4259" s="2" t="s">
        <v>1135</v>
      </c>
      <c r="C4259" s="3">
        <v>5.6859903381642516</v>
      </c>
    </row>
    <row r="4260" spans="1:3">
      <c r="A4260" s="22">
        <v>2011</v>
      </c>
      <c r="B4260" s="2" t="s">
        <v>918</v>
      </c>
      <c r="C4260" s="3">
        <v>3.6633663366336635</v>
      </c>
    </row>
    <row r="4261" spans="1:3">
      <c r="A4261" s="22">
        <v>2011</v>
      </c>
      <c r="B4261" s="2" t="s">
        <v>919</v>
      </c>
      <c r="C4261" s="3">
        <v>6.0440414507772022</v>
      </c>
    </row>
    <row r="4262" spans="1:3">
      <c r="A4262" s="22">
        <v>2011</v>
      </c>
      <c r="B4262" s="2" t="s">
        <v>921</v>
      </c>
      <c r="C4262" s="3">
        <v>9.3560855263157894</v>
      </c>
    </row>
    <row r="4263" spans="1:3">
      <c r="A4263" s="22">
        <v>2011</v>
      </c>
      <c r="B4263" s="2" t="s">
        <v>922</v>
      </c>
      <c r="C4263" s="3">
        <v>7.8161194029850742</v>
      </c>
    </row>
    <row r="4264" spans="1:3">
      <c r="A4264" s="22">
        <v>2011</v>
      </c>
      <c r="B4264" s="2" t="s">
        <v>923</v>
      </c>
      <c r="C4264" s="3">
        <v>5.5544933078393885</v>
      </c>
    </row>
    <row r="4265" spans="1:3">
      <c r="A4265" s="22">
        <v>2011</v>
      </c>
      <c r="B4265" s="2" t="s">
        <v>924</v>
      </c>
      <c r="C4265" s="3">
        <v>6.3050847457627119</v>
      </c>
    </row>
    <row r="4266" spans="1:3">
      <c r="A4266" s="22">
        <v>2011</v>
      </c>
      <c r="B4266" s="2" t="s">
        <v>926</v>
      </c>
      <c r="C4266" s="3">
        <v>6.9270186335403725</v>
      </c>
    </row>
    <row r="4267" spans="1:3">
      <c r="A4267" s="22">
        <v>2011</v>
      </c>
      <c r="B4267" s="2" t="s">
        <v>927</v>
      </c>
      <c r="C4267" s="3">
        <v>3.855</v>
      </c>
    </row>
    <row r="4268" spans="1:3">
      <c r="A4268" s="22">
        <v>2011</v>
      </c>
      <c r="B4268" s="2" t="s">
        <v>928</v>
      </c>
      <c r="C4268" s="3">
        <v>4.6462264150943398</v>
      </c>
    </row>
    <row r="4269" spans="1:3">
      <c r="A4269" s="22">
        <v>2011</v>
      </c>
      <c r="B4269" s="2" t="s">
        <v>929</v>
      </c>
      <c r="C4269" s="3">
        <v>6.1760000000000002</v>
      </c>
    </row>
    <row r="4270" spans="1:3">
      <c r="A4270" s="22">
        <v>2011</v>
      </c>
      <c r="B4270" s="2" t="s">
        <v>930</v>
      </c>
      <c r="C4270" s="3">
        <v>4.8540305010893245</v>
      </c>
    </row>
    <row r="4271" spans="1:3">
      <c r="A4271" s="22">
        <v>2011</v>
      </c>
      <c r="B4271" s="2" t="s">
        <v>931</v>
      </c>
      <c r="C4271" s="3">
        <v>8.0740131578947363</v>
      </c>
    </row>
    <row r="4272" spans="1:3">
      <c r="A4272" s="22">
        <v>2011</v>
      </c>
      <c r="B4272" s="2" t="s">
        <v>932</v>
      </c>
      <c r="C4272" s="3">
        <v>13.155946030749922</v>
      </c>
    </row>
    <row r="4273" spans="1:3">
      <c r="A4273" s="22">
        <v>2011</v>
      </c>
      <c r="B4273" s="2" t="s">
        <v>933</v>
      </c>
      <c r="C4273" s="3">
        <v>8.1704834605597956</v>
      </c>
    </row>
    <row r="4274" spans="1:3">
      <c r="A4274" s="22">
        <v>2011</v>
      </c>
      <c r="B4274" s="2" t="s">
        <v>934</v>
      </c>
      <c r="C4274" s="3">
        <v>7.7293916998294483</v>
      </c>
    </row>
    <row r="4275" spans="1:3">
      <c r="A4275" s="22">
        <v>2011</v>
      </c>
      <c r="B4275" s="2" t="s">
        <v>935</v>
      </c>
      <c r="C4275" s="3">
        <v>7.8002075765438503</v>
      </c>
    </row>
    <row r="4276" spans="1:3">
      <c r="A4276" s="22">
        <v>2011</v>
      </c>
      <c r="B4276" s="2" t="s">
        <v>936</v>
      </c>
      <c r="C4276" s="3">
        <v>8.07981220657277</v>
      </c>
    </row>
    <row r="4277" spans="1:3">
      <c r="A4277" s="22">
        <v>2011</v>
      </c>
      <c r="B4277" s="2" t="s">
        <v>1085</v>
      </c>
      <c r="C4277" s="3">
        <v>6.8083832335329344</v>
      </c>
    </row>
    <row r="4278" spans="1:3">
      <c r="A4278" s="22">
        <v>2011</v>
      </c>
      <c r="B4278" s="2" t="s">
        <v>937</v>
      </c>
      <c r="C4278" s="3">
        <v>9.0588235294117645</v>
      </c>
    </row>
    <row r="4279" spans="1:3">
      <c r="A4279" s="22">
        <v>2011</v>
      </c>
      <c r="B4279" s="2" t="s">
        <v>938</v>
      </c>
      <c r="C4279" s="3">
        <v>7.2037037037037033</v>
      </c>
    </row>
    <row r="4280" spans="1:3">
      <c r="A4280" s="22">
        <v>2011</v>
      </c>
      <c r="B4280" s="2" t="s">
        <v>939</v>
      </c>
      <c r="C4280" s="3">
        <v>4.5396226415094336</v>
      </c>
    </row>
    <row r="4281" spans="1:3">
      <c r="A4281" s="22">
        <v>2011</v>
      </c>
      <c r="B4281" s="2" t="s">
        <v>940</v>
      </c>
      <c r="C4281" s="3">
        <v>8.5581264108352144</v>
      </c>
    </row>
    <row r="4282" spans="1:3">
      <c r="A4282" s="22">
        <v>2011</v>
      </c>
      <c r="B4282" s="2" t="s">
        <v>941</v>
      </c>
      <c r="C4282" s="3">
        <v>5.2860092927207019</v>
      </c>
    </row>
    <row r="4283" spans="1:3">
      <c r="A4283" s="22">
        <v>2011</v>
      </c>
      <c r="B4283" s="2" t="s">
        <v>942</v>
      </c>
      <c r="C4283" s="3">
        <v>6.2396059869515161</v>
      </c>
    </row>
    <row r="4284" spans="1:3">
      <c r="A4284" s="22">
        <v>2011</v>
      </c>
      <c r="B4284" s="2" t="s">
        <v>943</v>
      </c>
      <c r="C4284" s="3">
        <v>9.5338858195211778</v>
      </c>
    </row>
    <row r="4285" spans="1:3">
      <c r="A4285" s="22">
        <v>2011</v>
      </c>
      <c r="B4285" s="2" t="s">
        <v>944</v>
      </c>
      <c r="C4285" s="3">
        <v>5.6124999999999998</v>
      </c>
    </row>
    <row r="4286" spans="1:3">
      <c r="A4286" s="22">
        <v>2011</v>
      </c>
      <c r="B4286" s="2" t="s">
        <v>945</v>
      </c>
      <c r="C4286" s="3">
        <v>5.3297101449275361</v>
      </c>
    </row>
    <row r="4287" spans="1:3">
      <c r="A4287" s="22">
        <v>2011</v>
      </c>
      <c r="B4287" s="2" t="s">
        <v>946</v>
      </c>
      <c r="C4287" s="3">
        <v>8.1145833333333339</v>
      </c>
    </row>
    <row r="4288" spans="1:3">
      <c r="A4288" s="22">
        <v>2011</v>
      </c>
      <c r="B4288" s="2" t="s">
        <v>947</v>
      </c>
      <c r="C4288" s="3">
        <v>6.4</v>
      </c>
    </row>
    <row r="4289" spans="1:3">
      <c r="A4289" s="22">
        <v>2011</v>
      </c>
      <c r="B4289" s="2" t="s">
        <v>1086</v>
      </c>
      <c r="C4289" s="3">
        <v>6.9132947976878611</v>
      </c>
    </row>
    <row r="4290" spans="1:3">
      <c r="A4290" s="22">
        <v>2011</v>
      </c>
      <c r="B4290" s="2" t="s">
        <v>948</v>
      </c>
      <c r="C4290" s="3">
        <v>7.2675585284280935</v>
      </c>
    </row>
    <row r="4291" spans="1:3">
      <c r="A4291" s="22">
        <v>2011</v>
      </c>
      <c r="B4291" s="2" t="s">
        <v>949</v>
      </c>
      <c r="C4291" s="3">
        <v>5.8901373283395753</v>
      </c>
    </row>
    <row r="4292" spans="1:3">
      <c r="A4292" s="22">
        <v>2011</v>
      </c>
      <c r="B4292" s="2" t="s">
        <v>950</v>
      </c>
      <c r="C4292" s="3">
        <v>6.2617127166638067</v>
      </c>
    </row>
    <row r="4293" spans="1:3">
      <c r="A4293" s="22">
        <v>2011</v>
      </c>
      <c r="B4293" s="2" t="s">
        <v>951</v>
      </c>
      <c r="C4293" s="3">
        <v>6.0825688073394497</v>
      </c>
    </row>
    <row r="4294" spans="1:3">
      <c r="A4294" s="22">
        <v>2011</v>
      </c>
      <c r="B4294" s="2" t="s">
        <v>952</v>
      </c>
      <c r="C4294" s="3">
        <v>9.588847755668672</v>
      </c>
    </row>
    <row r="4295" spans="1:3">
      <c r="A4295" s="22">
        <v>2011</v>
      </c>
      <c r="B4295" s="2" t="s">
        <v>953</v>
      </c>
      <c r="C4295" s="3">
        <v>6.1670258620689653</v>
      </c>
    </row>
    <row r="4296" spans="1:3">
      <c r="A4296" s="22">
        <v>2011</v>
      </c>
      <c r="B4296" s="2" t="s">
        <v>954</v>
      </c>
      <c r="C4296" s="3">
        <v>5.2736842105263158</v>
      </c>
    </row>
    <row r="4297" spans="1:3">
      <c r="A4297" s="22">
        <v>2011</v>
      </c>
      <c r="B4297" s="2" t="s">
        <v>1087</v>
      </c>
      <c r="C4297" s="3">
        <v>8.6287425149700603</v>
      </c>
    </row>
    <row r="4298" spans="1:3">
      <c r="A4298" s="22">
        <v>2011</v>
      </c>
      <c r="B4298" s="2" t="s">
        <v>955</v>
      </c>
      <c r="C4298" s="3">
        <v>8.1881720430107521</v>
      </c>
    </row>
    <row r="4299" spans="1:3">
      <c r="A4299" s="22">
        <v>2011</v>
      </c>
      <c r="B4299" s="2" t="s">
        <v>956</v>
      </c>
      <c r="C4299" s="3">
        <v>5.9183098591549292</v>
      </c>
    </row>
    <row r="4300" spans="1:3">
      <c r="A4300" s="22">
        <v>2011</v>
      </c>
      <c r="B4300" s="2" t="s">
        <v>1088</v>
      </c>
      <c r="C4300" s="3">
        <v>6.081818181818182</v>
      </c>
    </row>
    <row r="4301" spans="1:3">
      <c r="A4301" s="22">
        <v>2011</v>
      </c>
      <c r="B4301" s="2" t="s">
        <v>957</v>
      </c>
      <c r="C4301" s="3">
        <v>7.3252240717029453</v>
      </c>
    </row>
    <row r="4302" spans="1:3">
      <c r="A4302" s="22">
        <v>2011</v>
      </c>
      <c r="B4302" s="2" t="s">
        <v>1089</v>
      </c>
      <c r="C4302" s="3">
        <v>8.1601208459214494</v>
      </c>
    </row>
    <row r="4303" spans="1:3">
      <c r="A4303" s="22">
        <v>2011</v>
      </c>
      <c r="B4303" s="2" t="s">
        <v>1090</v>
      </c>
      <c r="C4303" s="3">
        <v>7.1232876712328768</v>
      </c>
    </row>
    <row r="4304" spans="1:3">
      <c r="A4304" s="22">
        <v>2011</v>
      </c>
      <c r="B4304" s="2" t="s">
        <v>1091</v>
      </c>
      <c r="C4304" s="3">
        <v>10.23721881390593</v>
      </c>
    </row>
    <row r="4305" spans="1:3">
      <c r="A4305" s="22">
        <v>2011</v>
      </c>
      <c r="B4305" s="2" t="s">
        <v>958</v>
      </c>
      <c r="C4305" s="3">
        <v>10.15928369462771</v>
      </c>
    </row>
    <row r="4306" spans="1:3">
      <c r="A4306" s="22">
        <v>2011</v>
      </c>
      <c r="B4306" s="2" t="s">
        <v>959</v>
      </c>
      <c r="C4306" s="3">
        <v>9.7596846846846841</v>
      </c>
    </row>
    <row r="4307" spans="1:3">
      <c r="A4307" s="22">
        <v>2011</v>
      </c>
      <c r="B4307" s="2" t="s">
        <v>1092</v>
      </c>
      <c r="C4307" s="3">
        <v>6.5819209039548019</v>
      </c>
    </row>
    <row r="4308" spans="1:3">
      <c r="A4308" s="22">
        <v>2011</v>
      </c>
      <c r="B4308" s="2" t="s">
        <v>1093</v>
      </c>
      <c r="C4308" s="3">
        <v>7.6865671641791042</v>
      </c>
    </row>
    <row r="4309" spans="1:3">
      <c r="A4309" s="22">
        <v>2011</v>
      </c>
      <c r="B4309" s="2" t="s">
        <v>1094</v>
      </c>
      <c r="C4309" s="3">
        <v>6.5752212389380533</v>
      </c>
    </row>
    <row r="4310" spans="1:3">
      <c r="A4310" s="22">
        <v>2011</v>
      </c>
      <c r="B4310" s="2" t="s">
        <v>1095</v>
      </c>
      <c r="C4310" s="3">
        <v>4.7522388059701495</v>
      </c>
    </row>
    <row r="4311" spans="1:3">
      <c r="A4311" s="22">
        <v>2011</v>
      </c>
      <c r="B4311" s="2" t="s">
        <v>1056</v>
      </c>
      <c r="C4311" s="3">
        <v>8.6491228070175445</v>
      </c>
    </row>
    <row r="4312" spans="1:3">
      <c r="A4312" s="22">
        <v>2011</v>
      </c>
      <c r="B4312" s="2" t="s">
        <v>960</v>
      </c>
      <c r="C4312" s="3">
        <v>6.92176386913229</v>
      </c>
    </row>
    <row r="4313" spans="1:3">
      <c r="A4313" s="22">
        <v>2011</v>
      </c>
      <c r="B4313" s="2" t="s">
        <v>1136</v>
      </c>
      <c r="C4313" s="3">
        <v>7.2770083102493075</v>
      </c>
    </row>
    <row r="4314" spans="1:3">
      <c r="A4314" s="22">
        <v>2011</v>
      </c>
      <c r="B4314" s="2" t="s">
        <v>962</v>
      </c>
      <c r="C4314" s="3">
        <v>10.592320261437909</v>
      </c>
    </row>
    <row r="4315" spans="1:3">
      <c r="A4315" s="22">
        <v>2011</v>
      </c>
      <c r="B4315" s="2" t="s">
        <v>963</v>
      </c>
      <c r="C4315" s="3">
        <v>4.375</v>
      </c>
    </row>
    <row r="4316" spans="1:3">
      <c r="A4316" s="22">
        <v>2011</v>
      </c>
      <c r="B4316" s="2" t="s">
        <v>964</v>
      </c>
      <c r="C4316" s="3">
        <v>6.0334261838440115</v>
      </c>
    </row>
    <row r="4317" spans="1:3">
      <c r="A4317" s="22">
        <v>2011</v>
      </c>
      <c r="B4317" s="2" t="s">
        <v>965</v>
      </c>
      <c r="C4317" s="3">
        <v>4.7038834951456314</v>
      </c>
    </row>
    <row r="4318" spans="1:3">
      <c r="A4318" s="22">
        <v>2011</v>
      </c>
      <c r="B4318" s="2" t="s">
        <v>966</v>
      </c>
      <c r="C4318" s="3">
        <v>5.6962962962962962</v>
      </c>
    </row>
    <row r="4319" spans="1:3">
      <c r="A4319" s="22">
        <v>2011</v>
      </c>
      <c r="B4319" s="2" t="s">
        <v>967</v>
      </c>
      <c r="C4319" s="3">
        <v>9.1552270327349525</v>
      </c>
    </row>
    <row r="4320" spans="1:3">
      <c r="A4320" s="22">
        <v>2011</v>
      </c>
      <c r="B4320" s="2" t="s">
        <v>968</v>
      </c>
      <c r="C4320" s="3">
        <v>5.1464968152866239</v>
      </c>
    </row>
    <row r="4321" spans="1:3">
      <c r="A4321" s="22">
        <v>2011</v>
      </c>
      <c r="B4321" s="2" t="s">
        <v>969</v>
      </c>
      <c r="C4321" s="3">
        <v>3.7958477508650521</v>
      </c>
    </row>
    <row r="4322" spans="1:3">
      <c r="A4322" s="22">
        <v>2011</v>
      </c>
      <c r="B4322" s="2" t="s">
        <v>970</v>
      </c>
      <c r="C4322" s="3">
        <v>5.1027322404371587</v>
      </c>
    </row>
    <row r="4323" spans="1:3">
      <c r="A4323" s="22">
        <v>2011</v>
      </c>
      <c r="B4323" s="2" t="s">
        <v>971</v>
      </c>
      <c r="C4323" s="3">
        <v>6.2323340471092079</v>
      </c>
    </row>
    <row r="4324" spans="1:3">
      <c r="A4324" s="22">
        <v>2011</v>
      </c>
      <c r="B4324" s="2" t="s">
        <v>972</v>
      </c>
      <c r="C4324" s="3">
        <v>7.5897435897435894</v>
      </c>
    </row>
    <row r="4325" spans="1:3">
      <c r="A4325" s="22">
        <v>2011</v>
      </c>
      <c r="B4325" s="2" t="s">
        <v>973</v>
      </c>
      <c r="C4325" s="3">
        <v>3.380664652567976</v>
      </c>
    </row>
    <row r="4326" spans="1:3">
      <c r="A4326" s="22">
        <v>2011</v>
      </c>
      <c r="B4326" s="2" t="s">
        <v>974</v>
      </c>
      <c r="C4326" s="3">
        <v>3.3773946360153255</v>
      </c>
    </row>
    <row r="4327" spans="1:3">
      <c r="A4327" s="22">
        <v>2011</v>
      </c>
      <c r="B4327" s="2" t="s">
        <v>975</v>
      </c>
      <c r="C4327" s="3">
        <v>5.2988047808764938</v>
      </c>
    </row>
    <row r="4328" spans="1:3">
      <c r="A4328" s="22">
        <v>2011</v>
      </c>
      <c r="B4328" s="2" t="s">
        <v>976</v>
      </c>
      <c r="C4328" s="3">
        <v>5.1168478260869561</v>
      </c>
    </row>
    <row r="4329" spans="1:3">
      <c r="A4329" s="22">
        <v>2011</v>
      </c>
      <c r="B4329" s="2" t="s">
        <v>977</v>
      </c>
      <c r="C4329" s="3">
        <v>6.5188679245283021</v>
      </c>
    </row>
    <row r="4330" spans="1:3">
      <c r="A4330" s="22">
        <v>2011</v>
      </c>
      <c r="B4330" s="2" t="s">
        <v>978</v>
      </c>
      <c r="C4330" s="3">
        <v>5.5032467532467528</v>
      </c>
    </row>
    <row r="4331" spans="1:3">
      <c r="A4331" s="22">
        <v>2011</v>
      </c>
      <c r="B4331" s="2" t="s">
        <v>979</v>
      </c>
      <c r="C4331" s="3">
        <v>9.2347417840375581</v>
      </c>
    </row>
    <row r="4332" spans="1:3">
      <c r="A4332" s="22">
        <v>2011</v>
      </c>
      <c r="B4332" s="2" t="s">
        <v>980</v>
      </c>
      <c r="C4332" s="3">
        <v>7.4548022598870061</v>
      </c>
    </row>
    <row r="4333" spans="1:3">
      <c r="A4333" s="22">
        <v>2011</v>
      </c>
      <c r="B4333" s="2" t="s">
        <v>981</v>
      </c>
      <c r="C4333" s="3">
        <v>10.664804469273744</v>
      </c>
    </row>
    <row r="4334" spans="1:3">
      <c r="A4334" s="22">
        <v>2011</v>
      </c>
      <c r="B4334" s="2" t="s">
        <v>1058</v>
      </c>
      <c r="C4334" s="3">
        <v>7.5657894736842106</v>
      </c>
    </row>
    <row r="4335" spans="1:3">
      <c r="A4335" s="22">
        <v>2011</v>
      </c>
      <c r="B4335" s="2" t="s">
        <v>982</v>
      </c>
      <c r="C4335" s="3">
        <v>6.6327885597548519</v>
      </c>
    </row>
    <row r="4336" spans="1:3">
      <c r="A4336" s="22">
        <v>2011</v>
      </c>
      <c r="B4336" s="2" t="s">
        <v>983</v>
      </c>
      <c r="C4336" s="3">
        <v>4.055769230769231</v>
      </c>
    </row>
    <row r="4337" spans="1:3">
      <c r="A4337" s="22">
        <v>2011</v>
      </c>
      <c r="B4337" s="2" t="s">
        <v>984</v>
      </c>
      <c r="C4337" s="3">
        <v>4.3344155844155843</v>
      </c>
    </row>
    <row r="4338" spans="1:3">
      <c r="A4338" s="22">
        <v>2011</v>
      </c>
      <c r="B4338" s="2" t="s">
        <v>985</v>
      </c>
      <c r="C4338" s="3">
        <v>6.4087301587301591</v>
      </c>
    </row>
    <row r="4339" spans="1:3">
      <c r="A4339" s="22">
        <v>2011</v>
      </c>
      <c r="B4339" s="2" t="s">
        <v>986</v>
      </c>
      <c r="C4339" s="3">
        <v>6.7056815595843133</v>
      </c>
    </row>
    <row r="4340" spans="1:3">
      <c r="A4340" s="22">
        <v>2011</v>
      </c>
      <c r="B4340" s="2" t="s">
        <v>987</v>
      </c>
      <c r="C4340" s="3">
        <v>7.5268085106382978</v>
      </c>
    </row>
    <row r="4341" spans="1:3">
      <c r="A4341" s="22">
        <v>2011</v>
      </c>
      <c r="B4341" s="2" t="s">
        <v>988</v>
      </c>
      <c r="C4341" s="3">
        <v>7.5671936758893281</v>
      </c>
    </row>
    <row r="4342" spans="1:3">
      <c r="A4342" s="22">
        <v>2011</v>
      </c>
      <c r="B4342" s="2" t="s">
        <v>989</v>
      </c>
      <c r="C4342" s="3">
        <v>13.201244813278008</v>
      </c>
    </row>
    <row r="4343" spans="1:3">
      <c r="A4343" s="22">
        <v>2011</v>
      </c>
      <c r="B4343" s="2" t="s">
        <v>990</v>
      </c>
      <c r="C4343" s="3">
        <v>6.2383177570093462</v>
      </c>
    </row>
    <row r="4344" spans="1:3">
      <c r="A4344" s="22">
        <v>2011</v>
      </c>
      <c r="B4344" s="2" t="s">
        <v>1097</v>
      </c>
      <c r="C4344" s="3">
        <v>6.9805907172995783</v>
      </c>
    </row>
    <row r="4345" spans="1:3">
      <c r="A4345" s="22">
        <v>2011</v>
      </c>
      <c r="B4345" s="2" t="s">
        <v>991</v>
      </c>
      <c r="C4345" s="3">
        <v>4.1632653061224492</v>
      </c>
    </row>
    <row r="4346" spans="1:3">
      <c r="A4346" s="22">
        <v>2011</v>
      </c>
      <c r="B4346" s="2" t="s">
        <v>992</v>
      </c>
      <c r="C4346" s="3">
        <v>6.8059313215400623</v>
      </c>
    </row>
    <row r="4347" spans="1:3">
      <c r="A4347" s="22">
        <v>2011</v>
      </c>
      <c r="B4347" s="2" t="s">
        <v>993</v>
      </c>
      <c r="C4347" s="3">
        <v>7.6861140756551638</v>
      </c>
    </row>
    <row r="4348" spans="1:3">
      <c r="A4348" s="22">
        <v>2011</v>
      </c>
      <c r="B4348" s="2" t="s">
        <v>994</v>
      </c>
      <c r="C4348" s="3">
        <v>3.3313468414779499</v>
      </c>
    </row>
    <row r="4349" spans="1:3">
      <c r="A4349" s="22">
        <v>2011</v>
      </c>
      <c r="B4349" s="2" t="s">
        <v>995</v>
      </c>
      <c r="C4349" s="3">
        <v>4.6032225579053376</v>
      </c>
    </row>
    <row r="4350" spans="1:3">
      <c r="A4350" s="22">
        <v>2011</v>
      </c>
      <c r="B4350" s="2" t="s">
        <v>996</v>
      </c>
      <c r="C4350" s="3">
        <v>9.7575000000000003</v>
      </c>
    </row>
    <row r="4351" spans="1:3">
      <c r="A4351" s="22">
        <v>2011</v>
      </c>
      <c r="B4351" s="2" t="s">
        <v>997</v>
      </c>
      <c r="C4351" s="3">
        <v>12.072222222222223</v>
      </c>
    </row>
    <row r="4352" spans="1:3">
      <c r="A4352" s="22">
        <v>2011</v>
      </c>
      <c r="B4352" s="2" t="s">
        <v>998</v>
      </c>
      <c r="C4352" s="3">
        <v>6.1505235602094244</v>
      </c>
    </row>
    <row r="4353" spans="1:3">
      <c r="A4353" s="22">
        <v>2011</v>
      </c>
      <c r="B4353" s="2" t="s">
        <v>999</v>
      </c>
      <c r="C4353" s="3">
        <v>6.6287625418060196</v>
      </c>
    </row>
    <row r="4354" spans="1:3">
      <c r="A4354" s="22">
        <v>2011</v>
      </c>
      <c r="B4354" s="2" t="s">
        <v>1000</v>
      </c>
      <c r="C4354" s="3">
        <v>6.8930669800235016</v>
      </c>
    </row>
    <row r="4355" spans="1:3">
      <c r="A4355" s="22">
        <v>2011</v>
      </c>
      <c r="B4355" s="2" t="s">
        <v>1001</v>
      </c>
      <c r="C4355" s="3">
        <v>5.3945111492281308</v>
      </c>
    </row>
    <row r="4356" spans="1:3">
      <c r="A4356" s="22">
        <v>2011</v>
      </c>
      <c r="B4356" s="2" t="s">
        <v>1002</v>
      </c>
      <c r="C4356" s="3">
        <v>13.0390625</v>
      </c>
    </row>
    <row r="4357" spans="1:3">
      <c r="A4357" s="22">
        <v>2011</v>
      </c>
      <c r="B4357" s="2" t="s">
        <v>1003</v>
      </c>
      <c r="C4357" s="3">
        <v>8.545090180360722</v>
      </c>
    </row>
    <row r="4358" spans="1:3">
      <c r="A4358" s="22">
        <v>2011</v>
      </c>
      <c r="B4358" s="2" t="s">
        <v>1004</v>
      </c>
      <c r="C4358" s="3">
        <v>7.7720398087924147</v>
      </c>
    </row>
    <row r="4359" spans="1:3">
      <c r="A4359" s="22">
        <v>2011</v>
      </c>
      <c r="B4359" s="2" t="s">
        <v>1005</v>
      </c>
      <c r="C4359" s="3">
        <v>6.4658945922072828</v>
      </c>
    </row>
    <row r="4360" spans="1:3">
      <c r="A4360" s="22">
        <v>2011</v>
      </c>
      <c r="B4360" s="2" t="s">
        <v>1006</v>
      </c>
      <c r="C4360" s="3">
        <v>7.2303102625298328</v>
      </c>
    </row>
    <row r="4361" spans="1:3">
      <c r="A4361" s="22">
        <v>2011</v>
      </c>
      <c r="B4361" s="2" t="s">
        <v>1007</v>
      </c>
      <c r="C4361" s="3">
        <v>4.9224489795918371</v>
      </c>
    </row>
    <row r="4362" spans="1:3">
      <c r="A4362" s="22">
        <v>2011</v>
      </c>
      <c r="B4362" s="2" t="s">
        <v>1008</v>
      </c>
      <c r="C4362" s="3">
        <v>6.0756013745704465</v>
      </c>
    </row>
    <row r="4363" spans="1:3">
      <c r="A4363" s="22">
        <v>2011</v>
      </c>
      <c r="B4363" s="2" t="s">
        <v>1009</v>
      </c>
      <c r="C4363" s="3">
        <v>10.096</v>
      </c>
    </row>
    <row r="4364" spans="1:3">
      <c r="A4364" s="22">
        <v>2011</v>
      </c>
      <c r="B4364" s="2" t="s">
        <v>1010</v>
      </c>
      <c r="C4364" s="3">
        <v>9.9419237749546276</v>
      </c>
    </row>
    <row r="4365" spans="1:3">
      <c r="A4365" s="22">
        <v>2011</v>
      </c>
      <c r="B4365" s="2" t="s">
        <v>1011</v>
      </c>
      <c r="C4365" s="3">
        <v>12.021322620519159</v>
      </c>
    </row>
    <row r="4366" spans="1:3">
      <c r="A4366" s="22">
        <v>2011</v>
      </c>
      <c r="B4366" s="2" t="s">
        <v>1012</v>
      </c>
      <c r="C4366" s="3">
        <v>7.1946902654867255</v>
      </c>
    </row>
    <row r="4367" spans="1:3">
      <c r="A4367" s="22">
        <v>2011</v>
      </c>
      <c r="B4367" s="2" t="s">
        <v>1013</v>
      </c>
      <c r="C4367" s="3">
        <v>3.4723618090452262</v>
      </c>
    </row>
    <row r="4368" spans="1:3">
      <c r="A4368" s="22">
        <v>2011</v>
      </c>
      <c r="B4368" s="2" t="s">
        <v>1015</v>
      </c>
      <c r="C4368" s="3">
        <v>6.2920792079207919</v>
      </c>
    </row>
    <row r="4369" spans="1:3">
      <c r="A4369" s="22">
        <v>2011</v>
      </c>
      <c r="B4369" s="2" t="s">
        <v>1016</v>
      </c>
      <c r="C4369" s="3">
        <v>6.9807692307692308</v>
      </c>
    </row>
    <row r="4370" spans="1:3">
      <c r="A4370" s="22">
        <v>2011</v>
      </c>
      <c r="B4370" s="2" t="s">
        <v>1017</v>
      </c>
      <c r="C4370" s="3">
        <v>10.839846952719322</v>
      </c>
    </row>
    <row r="4371" spans="1:3">
      <c r="A4371" s="22">
        <v>2011</v>
      </c>
      <c r="B4371" s="2" t="s">
        <v>1018</v>
      </c>
      <c r="C4371" s="3">
        <v>6.1129653401797173</v>
      </c>
    </row>
    <row r="4372" spans="1:3">
      <c r="A4372" s="22">
        <v>2011</v>
      </c>
      <c r="B4372" s="2" t="s">
        <v>1019</v>
      </c>
      <c r="C4372" s="3">
        <v>6.1951219512195124</v>
      </c>
    </row>
    <row r="4373" spans="1:3">
      <c r="A4373" s="22">
        <v>2011</v>
      </c>
      <c r="B4373" s="2" t="s">
        <v>1020</v>
      </c>
      <c r="C4373" s="3">
        <v>7.3070866141732287</v>
      </c>
    </row>
    <row r="4374" spans="1:3">
      <c r="A4374" s="22">
        <v>2011</v>
      </c>
      <c r="B4374" s="2" t="s">
        <v>1021</v>
      </c>
      <c r="C4374" s="3">
        <v>6.7172897196261685</v>
      </c>
    </row>
    <row r="4375" spans="1:3">
      <c r="A4375" s="22">
        <v>2011</v>
      </c>
      <c r="B4375" s="2" t="s">
        <v>1022</v>
      </c>
      <c r="C4375" s="3">
        <v>7.5452522255192882</v>
      </c>
    </row>
    <row r="4376" spans="1:3">
      <c r="A4376" s="22">
        <v>2011</v>
      </c>
      <c r="B4376" s="2" t="s">
        <v>1126</v>
      </c>
      <c r="C4376" s="3">
        <v>3.6923076923076925</v>
      </c>
    </row>
    <row r="4377" spans="1:3">
      <c r="A4377" s="22">
        <v>2011</v>
      </c>
      <c r="B4377" s="2" t="s">
        <v>1023</v>
      </c>
      <c r="C4377" s="3">
        <v>6.8328729281767959</v>
      </c>
    </row>
    <row r="4378" spans="1:3">
      <c r="A4378" s="22">
        <v>2011</v>
      </c>
      <c r="B4378" s="2" t="s">
        <v>1098</v>
      </c>
      <c r="C4378" s="3">
        <v>6.1984732824427482</v>
      </c>
    </row>
    <row r="4379" spans="1:3">
      <c r="A4379" s="22">
        <v>2011</v>
      </c>
      <c r="B4379" s="2" t="s">
        <v>1099</v>
      </c>
      <c r="C4379" s="3">
        <v>9.2471264367816097</v>
      </c>
    </row>
    <row r="4380" spans="1:3">
      <c r="A4380" s="22">
        <v>2011</v>
      </c>
      <c r="B4380" s="2" t="s">
        <v>1024</v>
      </c>
      <c r="C4380" s="3">
        <v>5.9807162534435259</v>
      </c>
    </row>
    <row r="4381" spans="1:3">
      <c r="A4381" s="22">
        <v>2011</v>
      </c>
      <c r="B4381" s="2" t="s">
        <v>1025</v>
      </c>
      <c r="C4381" s="3">
        <v>7.1676406135865598</v>
      </c>
    </row>
    <row r="4382" spans="1:3">
      <c r="A4382" s="22">
        <v>2011</v>
      </c>
      <c r="B4382" s="2" t="s">
        <v>1026</v>
      </c>
      <c r="C4382" s="3">
        <v>9.4196169471851423</v>
      </c>
    </row>
    <row r="4383" spans="1:3">
      <c r="A4383" s="22">
        <v>2011</v>
      </c>
      <c r="B4383" s="2" t="s">
        <v>1027</v>
      </c>
      <c r="C4383" s="3">
        <v>10.530434782608696</v>
      </c>
    </row>
    <row r="4384" spans="1:3">
      <c r="A4384" s="22">
        <v>2011</v>
      </c>
      <c r="B4384" s="2" t="s">
        <v>1100</v>
      </c>
      <c r="C4384" s="3">
        <v>4.6173913043478265</v>
      </c>
    </row>
    <row r="4385" spans="1:3">
      <c r="A4385" s="22">
        <v>2011</v>
      </c>
      <c r="B4385" s="2" t="s">
        <v>1059</v>
      </c>
      <c r="C4385" s="3">
        <v>4.4662162162162158</v>
      </c>
    </row>
    <row r="4386" spans="1:3">
      <c r="A4386" s="22">
        <v>2011</v>
      </c>
      <c r="B4386" s="2" t="s">
        <v>1028</v>
      </c>
      <c r="C4386" s="3">
        <v>6.9267015706806285</v>
      </c>
    </row>
    <row r="4387" spans="1:3">
      <c r="A4387" s="22">
        <v>2011</v>
      </c>
      <c r="B4387" s="2" t="s">
        <v>1029</v>
      </c>
      <c r="C4387" s="3">
        <v>9.0731707317073162</v>
      </c>
    </row>
    <row r="4388" spans="1:3">
      <c r="A4388" s="22">
        <v>2011</v>
      </c>
      <c r="B4388" s="2" t="s">
        <v>1127</v>
      </c>
      <c r="C4388" s="3">
        <v>8.7006369426751586</v>
      </c>
    </row>
    <row r="4389" spans="1:3">
      <c r="A4389" s="22">
        <v>2011</v>
      </c>
      <c r="B4389" s="2" t="s">
        <v>1030</v>
      </c>
      <c r="C4389" s="3">
        <v>7.6488095238095237</v>
      </c>
    </row>
    <row r="4390" spans="1:3">
      <c r="A4390" s="22">
        <v>2012</v>
      </c>
      <c r="B4390" s="2" t="s">
        <v>363</v>
      </c>
      <c r="C4390" s="3">
        <v>6.6452012383900927</v>
      </c>
    </row>
    <row r="4391" spans="1:3">
      <c r="A4391" s="22">
        <v>2012</v>
      </c>
      <c r="B4391" s="2" t="s">
        <v>364</v>
      </c>
      <c r="C4391" s="3">
        <v>5.1279165522920671</v>
      </c>
    </row>
    <row r="4392" spans="1:3">
      <c r="A4392" s="22">
        <v>2012</v>
      </c>
      <c r="B4392" s="2" t="s">
        <v>366</v>
      </c>
      <c r="C4392" s="3">
        <v>6.3307086614173231</v>
      </c>
    </row>
    <row r="4393" spans="1:3">
      <c r="A4393" s="22">
        <v>2012</v>
      </c>
      <c r="B4393" s="2" t="s">
        <v>367</v>
      </c>
      <c r="C4393" s="3">
        <v>7.5476190476190474</v>
      </c>
    </row>
    <row r="4394" spans="1:3">
      <c r="A4394" s="22">
        <v>2012</v>
      </c>
      <c r="B4394" s="2" t="s">
        <v>368</v>
      </c>
      <c r="C4394" s="3">
        <v>7.0248883216336946</v>
      </c>
    </row>
    <row r="4395" spans="1:3">
      <c r="A4395" s="22">
        <v>2012</v>
      </c>
      <c r="B4395" s="2" t="s">
        <v>369</v>
      </c>
      <c r="C4395" s="3">
        <v>8.6565349544072951</v>
      </c>
    </row>
    <row r="4396" spans="1:3">
      <c r="A4396" s="22">
        <v>2012</v>
      </c>
      <c r="B4396" s="2" t="s">
        <v>370</v>
      </c>
      <c r="C4396" s="3">
        <v>10.20041067761807</v>
      </c>
    </row>
    <row r="4397" spans="1:3">
      <c r="A4397" s="22">
        <v>2012</v>
      </c>
      <c r="B4397" s="2" t="s">
        <v>371</v>
      </c>
      <c r="C4397" s="3">
        <v>5.6707755521314844</v>
      </c>
    </row>
    <row r="4398" spans="1:3">
      <c r="A4398" s="22">
        <v>2012</v>
      </c>
      <c r="B4398" s="2" t="s">
        <v>1031</v>
      </c>
      <c r="C4398" s="3">
        <v>7.5194805194805197</v>
      </c>
    </row>
    <row r="4399" spans="1:3">
      <c r="A4399" s="22">
        <v>2012</v>
      </c>
      <c r="B4399" s="2" t="s">
        <v>372</v>
      </c>
      <c r="C4399" s="3">
        <v>4.0193548387096776</v>
      </c>
    </row>
    <row r="4400" spans="1:3">
      <c r="A4400" s="22">
        <v>2012</v>
      </c>
      <c r="B4400" s="2" t="s">
        <v>373</v>
      </c>
      <c r="C4400" s="3">
        <v>6.9202657807308974</v>
      </c>
    </row>
    <row r="4401" spans="1:3">
      <c r="A4401" s="22">
        <v>2012</v>
      </c>
      <c r="B4401" s="2" t="s">
        <v>374</v>
      </c>
      <c r="C4401" s="3">
        <v>7.0725388601036272</v>
      </c>
    </row>
    <row r="4402" spans="1:3">
      <c r="A4402" s="22">
        <v>2012</v>
      </c>
      <c r="B4402" s="2" t="s">
        <v>375</v>
      </c>
      <c r="C4402" s="3">
        <v>8.0210210210210207</v>
      </c>
    </row>
    <row r="4403" spans="1:3">
      <c r="A4403" s="22">
        <v>2012</v>
      </c>
      <c r="B4403" s="2" t="s">
        <v>376</v>
      </c>
      <c r="C4403" s="3">
        <v>4.5091277890466532</v>
      </c>
    </row>
    <row r="4404" spans="1:3">
      <c r="A4404" s="22">
        <v>2012</v>
      </c>
      <c r="B4404" s="2" t="s">
        <v>377</v>
      </c>
      <c r="C4404" s="3">
        <v>7.1602895553257495</v>
      </c>
    </row>
    <row r="4405" spans="1:3">
      <c r="A4405" s="22">
        <v>2012</v>
      </c>
      <c r="B4405" s="2" t="s">
        <v>379</v>
      </c>
      <c r="C4405" s="3">
        <v>10.023981900452489</v>
      </c>
    </row>
    <row r="4406" spans="1:3">
      <c r="A4406" s="22">
        <v>2012</v>
      </c>
      <c r="B4406" s="2" t="s">
        <v>381</v>
      </c>
      <c r="C4406" s="3">
        <v>6.7044534412955468</v>
      </c>
    </row>
    <row r="4407" spans="1:3">
      <c r="A4407" s="22">
        <v>2012</v>
      </c>
      <c r="B4407" s="2" t="s">
        <v>383</v>
      </c>
      <c r="C4407" s="3">
        <v>3.1031518624641832</v>
      </c>
    </row>
    <row r="4408" spans="1:3">
      <c r="A4408" s="22">
        <v>2012</v>
      </c>
      <c r="B4408" s="2" t="s">
        <v>1101</v>
      </c>
      <c r="C4408" s="3">
        <v>4.7818677573278796</v>
      </c>
    </row>
    <row r="4409" spans="1:3">
      <c r="A4409" s="22">
        <v>2012</v>
      </c>
      <c r="B4409" s="2" t="s">
        <v>384</v>
      </c>
      <c r="C4409" s="3">
        <v>4.8631486109069524</v>
      </c>
    </row>
    <row r="4410" spans="1:3">
      <c r="A4410" s="22">
        <v>2012</v>
      </c>
      <c r="B4410" s="2" t="s">
        <v>385</v>
      </c>
      <c r="C4410" s="3">
        <v>3.8402244536326049</v>
      </c>
    </row>
    <row r="4411" spans="1:3">
      <c r="A4411" s="22">
        <v>2012</v>
      </c>
      <c r="B4411" s="2" t="s">
        <v>386</v>
      </c>
      <c r="C4411" s="3">
        <v>3.980952380952381</v>
      </c>
    </row>
    <row r="4412" spans="1:3">
      <c r="A4412" s="22">
        <v>2012</v>
      </c>
      <c r="B4412" s="2" t="s">
        <v>387</v>
      </c>
      <c r="C4412" s="3">
        <v>3.7947019867549669</v>
      </c>
    </row>
    <row r="4413" spans="1:3">
      <c r="A4413" s="22">
        <v>2012</v>
      </c>
      <c r="B4413" s="2" t="s">
        <v>388</v>
      </c>
      <c r="C4413" s="3">
        <v>5.648305084745763</v>
      </c>
    </row>
    <row r="4414" spans="1:3">
      <c r="A4414" s="22">
        <v>2012</v>
      </c>
      <c r="B4414" s="2" t="s">
        <v>389</v>
      </c>
      <c r="C4414" s="3">
        <v>3.3905635648754915</v>
      </c>
    </row>
    <row r="4415" spans="1:3">
      <c r="A4415" s="22">
        <v>2012</v>
      </c>
      <c r="B4415" s="2" t="s">
        <v>390</v>
      </c>
      <c r="C4415" s="3">
        <v>5.2460309858480398</v>
      </c>
    </row>
    <row r="4416" spans="1:3">
      <c r="A4416" s="22">
        <v>2012</v>
      </c>
      <c r="B4416" s="2" t="s">
        <v>391</v>
      </c>
      <c r="C4416" s="3">
        <v>5.9930173889539597</v>
      </c>
    </row>
    <row r="4417" spans="1:3">
      <c r="A4417" s="22">
        <v>2012</v>
      </c>
      <c r="B4417" s="2" t="s">
        <v>392</v>
      </c>
      <c r="C4417" s="3">
        <v>4.1574400000000002</v>
      </c>
    </row>
    <row r="4418" spans="1:3">
      <c r="A4418" s="22">
        <v>2012</v>
      </c>
      <c r="B4418" s="2" t="s">
        <v>393</v>
      </c>
      <c r="C4418" s="3">
        <v>5.449704142011834</v>
      </c>
    </row>
    <row r="4419" spans="1:3">
      <c r="A4419" s="22">
        <v>2012</v>
      </c>
      <c r="B4419" s="2" t="s">
        <v>1102</v>
      </c>
      <c r="C4419" s="3">
        <v>3.25</v>
      </c>
    </row>
    <row r="4420" spans="1:3">
      <c r="A4420" s="22">
        <v>2012</v>
      </c>
      <c r="B4420" s="2" t="s">
        <v>1060</v>
      </c>
      <c r="C4420" s="3">
        <v>5.8193548387096774</v>
      </c>
    </row>
    <row r="4421" spans="1:3">
      <c r="A4421" s="22">
        <v>2012</v>
      </c>
      <c r="B4421" s="2" t="s">
        <v>395</v>
      </c>
      <c r="C4421" s="3">
        <v>6.2577370972857853</v>
      </c>
    </row>
    <row r="4422" spans="1:3">
      <c r="A4422" s="22">
        <v>2012</v>
      </c>
      <c r="B4422" s="2" t="s">
        <v>396</v>
      </c>
      <c r="C4422" s="3">
        <v>3.6070139828597205</v>
      </c>
    </row>
    <row r="4423" spans="1:3">
      <c r="A4423" s="22">
        <v>2012</v>
      </c>
      <c r="B4423" s="2" t="s">
        <v>397</v>
      </c>
      <c r="C4423" s="3">
        <v>4.59480122324159</v>
      </c>
    </row>
    <row r="4424" spans="1:3">
      <c r="A4424" s="22">
        <v>2012</v>
      </c>
      <c r="B4424" s="2" t="s">
        <v>398</v>
      </c>
      <c r="C4424" s="3">
        <v>9.6837869622769865</v>
      </c>
    </row>
    <row r="4425" spans="1:3">
      <c r="A4425" s="22">
        <v>2012</v>
      </c>
      <c r="B4425" s="2" t="s">
        <v>399</v>
      </c>
      <c r="C4425" s="3">
        <v>4.3100361835840788</v>
      </c>
    </row>
    <row r="4426" spans="1:3">
      <c r="A4426" s="22">
        <v>2012</v>
      </c>
      <c r="B4426" s="2" t="s">
        <v>400</v>
      </c>
      <c r="C4426" s="3">
        <v>4.7037709111018939</v>
      </c>
    </row>
    <row r="4427" spans="1:3">
      <c r="A4427" s="22">
        <v>2012</v>
      </c>
      <c r="B4427" s="2" t="s">
        <v>401</v>
      </c>
      <c r="C4427" s="3">
        <v>5.1003768506056524</v>
      </c>
    </row>
    <row r="4428" spans="1:3">
      <c r="A4428" s="22">
        <v>2012</v>
      </c>
      <c r="B4428" s="2" t="s">
        <v>402</v>
      </c>
      <c r="C4428" s="3">
        <v>4.3240046195073276</v>
      </c>
    </row>
    <row r="4429" spans="1:3">
      <c r="A4429" s="22">
        <v>2012</v>
      </c>
      <c r="B4429" s="2" t="s">
        <v>403</v>
      </c>
      <c r="C4429" s="3">
        <v>5.3745484236681804</v>
      </c>
    </row>
    <row r="4430" spans="1:3">
      <c r="A4430" s="22">
        <v>2012</v>
      </c>
      <c r="B4430" s="2" t="s">
        <v>404</v>
      </c>
      <c r="C4430" s="3">
        <v>3.7059504850152019</v>
      </c>
    </row>
    <row r="4431" spans="1:3">
      <c r="A4431" s="22">
        <v>2012</v>
      </c>
      <c r="B4431" s="2" t="s">
        <v>405</v>
      </c>
      <c r="C4431" s="3">
        <v>5.2755960353602998</v>
      </c>
    </row>
    <row r="4432" spans="1:3">
      <c r="A4432" s="22">
        <v>2012</v>
      </c>
      <c r="B4432" s="2" t="s">
        <v>406</v>
      </c>
      <c r="C4432" s="3">
        <v>4.7656301145662852</v>
      </c>
    </row>
    <row r="4433" spans="1:3">
      <c r="A4433" s="22">
        <v>2012</v>
      </c>
      <c r="B4433" s="2" t="s">
        <v>407</v>
      </c>
      <c r="C4433" s="3">
        <v>5.1496840353520588</v>
      </c>
    </row>
    <row r="4434" spans="1:3">
      <c r="A4434" s="22">
        <v>2012</v>
      </c>
      <c r="B4434" s="2" t="s">
        <v>408</v>
      </c>
      <c r="C4434" s="3">
        <v>4.5574949200229247</v>
      </c>
    </row>
    <row r="4435" spans="1:3">
      <c r="A4435" s="22">
        <v>2012</v>
      </c>
      <c r="B4435" s="2" t="s">
        <v>409</v>
      </c>
      <c r="C4435" s="3">
        <v>4.6151742714880415</v>
      </c>
    </row>
    <row r="4436" spans="1:3">
      <c r="A4436" s="22">
        <v>2012</v>
      </c>
      <c r="B4436" s="2" t="s">
        <v>410</v>
      </c>
      <c r="C4436" s="3">
        <v>3.682266982622433</v>
      </c>
    </row>
    <row r="4437" spans="1:3">
      <c r="A4437" s="22">
        <v>2012</v>
      </c>
      <c r="B4437" s="2" t="s">
        <v>411</v>
      </c>
      <c r="C4437" s="3">
        <v>5.5764985040751061</v>
      </c>
    </row>
    <row r="4438" spans="1:3">
      <c r="A4438" s="22">
        <v>2012</v>
      </c>
      <c r="B4438" s="2" t="s">
        <v>1061</v>
      </c>
      <c r="C4438" s="3">
        <v>5.0284463894967173</v>
      </c>
    </row>
    <row r="4439" spans="1:3">
      <c r="A4439" s="22">
        <v>2012</v>
      </c>
      <c r="B4439" s="2" t="s">
        <v>412</v>
      </c>
      <c r="C4439" s="3">
        <v>4.0634662327095201</v>
      </c>
    </row>
    <row r="4440" spans="1:3">
      <c r="A4440" s="22">
        <v>2012</v>
      </c>
      <c r="B4440" s="2" t="s">
        <v>1033</v>
      </c>
      <c r="C4440" s="3">
        <v>5.4755052051439073</v>
      </c>
    </row>
    <row r="4441" spans="1:3">
      <c r="A4441" s="22">
        <v>2012</v>
      </c>
      <c r="B4441" s="2" t="s">
        <v>413</v>
      </c>
      <c r="C4441" s="3">
        <v>3.8900304414003046</v>
      </c>
    </row>
    <row r="4442" spans="1:3">
      <c r="A4442" s="22">
        <v>2012</v>
      </c>
      <c r="B4442" s="2" t="s">
        <v>414</v>
      </c>
      <c r="C4442" s="3">
        <v>5.2120576671035383</v>
      </c>
    </row>
    <row r="4443" spans="1:3">
      <c r="A4443" s="22">
        <v>2012</v>
      </c>
      <c r="B4443" s="2" t="s">
        <v>415</v>
      </c>
      <c r="C4443" s="3">
        <v>5.0635937499999999</v>
      </c>
    </row>
    <row r="4444" spans="1:3">
      <c r="A4444" s="22">
        <v>2012</v>
      </c>
      <c r="B4444" s="2" t="s">
        <v>416</v>
      </c>
      <c r="C4444" s="3">
        <v>5.1358960476448292</v>
      </c>
    </row>
    <row r="4445" spans="1:3">
      <c r="A4445" s="22">
        <v>2012</v>
      </c>
      <c r="B4445" s="2" t="s">
        <v>418</v>
      </c>
      <c r="C4445" s="3">
        <v>5.0356536502546687</v>
      </c>
    </row>
    <row r="4446" spans="1:3">
      <c r="A4446" s="22">
        <v>2012</v>
      </c>
      <c r="B4446" s="2" t="s">
        <v>419</v>
      </c>
      <c r="C4446" s="3">
        <v>5.0492929292929292</v>
      </c>
    </row>
    <row r="4447" spans="1:3">
      <c r="A4447" s="22">
        <v>2012</v>
      </c>
      <c r="B4447" s="2" t="s">
        <v>1062</v>
      </c>
      <c r="C4447" s="3">
        <v>3.2401433691756272</v>
      </c>
    </row>
    <row r="4448" spans="1:3">
      <c r="A4448" s="22">
        <v>2012</v>
      </c>
      <c r="B4448" s="2" t="s">
        <v>420</v>
      </c>
      <c r="C4448" s="3">
        <v>4.4984833164812938</v>
      </c>
    </row>
    <row r="4449" spans="1:3">
      <c r="A4449" s="22">
        <v>2012</v>
      </c>
      <c r="B4449" s="2" t="s">
        <v>421</v>
      </c>
      <c r="C4449" s="3">
        <v>4.8016092230094873</v>
      </c>
    </row>
    <row r="4450" spans="1:3">
      <c r="A4450" s="22">
        <v>2012</v>
      </c>
      <c r="B4450" s="2" t="s">
        <v>423</v>
      </c>
      <c r="C4450" s="3">
        <v>4.2847367840194241</v>
      </c>
    </row>
    <row r="4451" spans="1:3">
      <c r="A4451" s="22">
        <v>2012</v>
      </c>
      <c r="B4451" s="2" t="s">
        <v>424</v>
      </c>
      <c r="C4451" s="3">
        <v>3.1965566714490676</v>
      </c>
    </row>
    <row r="4452" spans="1:3">
      <c r="A4452" s="22">
        <v>2012</v>
      </c>
      <c r="B4452" s="2" t="s">
        <v>425</v>
      </c>
      <c r="C4452" s="3">
        <v>2.0962078651685392</v>
      </c>
    </row>
    <row r="4453" spans="1:3">
      <c r="A4453" s="22">
        <v>2012</v>
      </c>
      <c r="B4453" s="2" t="s">
        <v>427</v>
      </c>
      <c r="C4453" s="3">
        <v>3.4104046242774566</v>
      </c>
    </row>
    <row r="4454" spans="1:3">
      <c r="A4454" s="22">
        <v>2012</v>
      </c>
      <c r="B4454" s="2" t="s">
        <v>429</v>
      </c>
      <c r="C4454" s="3">
        <v>2.8980477223427332</v>
      </c>
    </row>
    <row r="4455" spans="1:3">
      <c r="A4455" s="22">
        <v>2012</v>
      </c>
      <c r="B4455" s="2" t="s">
        <v>430</v>
      </c>
      <c r="C4455" s="3">
        <v>4.1662707838479811</v>
      </c>
    </row>
    <row r="4456" spans="1:3">
      <c r="A4456" s="22">
        <v>2012</v>
      </c>
      <c r="B4456" s="2" t="s">
        <v>431</v>
      </c>
      <c r="C4456" s="3">
        <v>2.0972527472527474</v>
      </c>
    </row>
    <row r="4457" spans="1:3">
      <c r="A4457" s="22">
        <v>2012</v>
      </c>
      <c r="B4457" s="2" t="s">
        <v>1034</v>
      </c>
      <c r="C4457" s="3">
        <v>3.8056206088992974</v>
      </c>
    </row>
    <row r="4458" spans="1:3">
      <c r="A4458" s="22">
        <v>2012</v>
      </c>
      <c r="B4458" s="2" t="s">
        <v>432</v>
      </c>
      <c r="C4458" s="3">
        <v>3.437799043062201</v>
      </c>
    </row>
    <row r="4459" spans="1:3">
      <c r="A4459" s="22">
        <v>2012</v>
      </c>
      <c r="B4459" s="2" t="s">
        <v>433</v>
      </c>
      <c r="C4459" s="3">
        <v>3.2844089091947457</v>
      </c>
    </row>
    <row r="4460" spans="1:3">
      <c r="A4460" s="22">
        <v>2012</v>
      </c>
      <c r="B4460" s="2" t="s">
        <v>434</v>
      </c>
      <c r="C4460" s="3">
        <v>3.7684526039715247</v>
      </c>
    </row>
    <row r="4461" spans="1:3">
      <c r="A4461" s="22">
        <v>2012</v>
      </c>
      <c r="B4461" s="2" t="s">
        <v>435</v>
      </c>
      <c r="C4461" s="3">
        <v>3.6694893507826531</v>
      </c>
    </row>
    <row r="4462" spans="1:3">
      <c r="A4462" s="22">
        <v>2012</v>
      </c>
      <c r="B4462" s="2" t="s">
        <v>436</v>
      </c>
      <c r="C4462" s="3">
        <v>3.1657223796033995</v>
      </c>
    </row>
    <row r="4463" spans="1:3">
      <c r="A4463" s="22">
        <v>2012</v>
      </c>
      <c r="B4463" s="2" t="s">
        <v>437</v>
      </c>
      <c r="C4463" s="3">
        <v>4.4779579579579583</v>
      </c>
    </row>
    <row r="4464" spans="1:3">
      <c r="A4464" s="22">
        <v>2012</v>
      </c>
      <c r="B4464" s="2" t="s">
        <v>438</v>
      </c>
      <c r="C4464" s="3">
        <v>4.2221026193039108</v>
      </c>
    </row>
    <row r="4465" spans="1:3">
      <c r="A4465" s="22">
        <v>2012</v>
      </c>
      <c r="B4465" s="2" t="s">
        <v>439</v>
      </c>
      <c r="C4465" s="3">
        <v>5.3256262042389206</v>
      </c>
    </row>
    <row r="4466" spans="1:3">
      <c r="A4466" s="22">
        <v>2012</v>
      </c>
      <c r="B4466" s="2" t="s">
        <v>440</v>
      </c>
      <c r="C4466" s="3">
        <v>6.1358011230442129</v>
      </c>
    </row>
    <row r="4467" spans="1:3">
      <c r="A4467" s="22">
        <v>2012</v>
      </c>
      <c r="B4467" s="2" t="s">
        <v>441</v>
      </c>
      <c r="C4467" s="3">
        <v>6.6696881216710517</v>
      </c>
    </row>
    <row r="4468" spans="1:3">
      <c r="A4468" s="22">
        <v>2012</v>
      </c>
      <c r="B4468" s="2" t="s">
        <v>442</v>
      </c>
      <c r="C4468" s="3">
        <v>4.5291150848234754</v>
      </c>
    </row>
    <row r="4469" spans="1:3">
      <c r="A4469" s="22">
        <v>2012</v>
      </c>
      <c r="B4469" s="2" t="s">
        <v>443</v>
      </c>
      <c r="C4469" s="3">
        <v>5.0664775030401294</v>
      </c>
    </row>
    <row r="4470" spans="1:3">
      <c r="A4470" s="22">
        <v>2012</v>
      </c>
      <c r="B4470" s="2" t="s">
        <v>444</v>
      </c>
      <c r="C4470" s="3">
        <v>4.2068239824474993</v>
      </c>
    </row>
    <row r="4471" spans="1:3">
      <c r="A4471" s="22">
        <v>2012</v>
      </c>
      <c r="B4471" s="2" t="s">
        <v>445</v>
      </c>
      <c r="C4471" s="3">
        <v>4.2719004575382211</v>
      </c>
    </row>
    <row r="4472" spans="1:3">
      <c r="A4472" s="22">
        <v>2012</v>
      </c>
      <c r="B4472" s="2" t="s">
        <v>446</v>
      </c>
      <c r="C4472" s="3">
        <v>5.0589287844447099</v>
      </c>
    </row>
    <row r="4473" spans="1:3">
      <c r="A4473" s="22">
        <v>2012</v>
      </c>
      <c r="B4473" s="2" t="s">
        <v>447</v>
      </c>
      <c r="C4473" s="3">
        <v>5.1492740471869327</v>
      </c>
    </row>
    <row r="4474" spans="1:3">
      <c r="A4474" s="22">
        <v>2012</v>
      </c>
      <c r="B4474" s="2" t="s">
        <v>448</v>
      </c>
      <c r="C4474" s="3">
        <v>4.1958310094813163</v>
      </c>
    </row>
    <row r="4475" spans="1:3">
      <c r="A4475" s="22">
        <v>2012</v>
      </c>
      <c r="B4475" s="2" t="s">
        <v>1063</v>
      </c>
      <c r="C4475" s="3">
        <v>4.065065065065065</v>
      </c>
    </row>
    <row r="4476" spans="1:3">
      <c r="A4476" s="22">
        <v>2012</v>
      </c>
      <c r="B4476" s="2" t="s">
        <v>449</v>
      </c>
      <c r="C4476" s="3">
        <v>4.739405106607002</v>
      </c>
    </row>
    <row r="4477" spans="1:3">
      <c r="A4477" s="22">
        <v>2012</v>
      </c>
      <c r="B4477" s="2" t="s">
        <v>450</v>
      </c>
      <c r="C4477" s="3">
        <v>4.6399844820897451</v>
      </c>
    </row>
    <row r="4478" spans="1:3">
      <c r="A4478" s="22">
        <v>2012</v>
      </c>
      <c r="B4478" s="2" t="s">
        <v>452</v>
      </c>
      <c r="C4478" s="3">
        <v>7.2822908898133756</v>
      </c>
    </row>
    <row r="4479" spans="1:3">
      <c r="A4479" s="22">
        <v>2012</v>
      </c>
      <c r="B4479" s="2" t="s">
        <v>453</v>
      </c>
      <c r="C4479" s="3">
        <v>3.3102228746830376</v>
      </c>
    </row>
    <row r="4480" spans="1:3">
      <c r="A4480" s="22">
        <v>2012</v>
      </c>
      <c r="B4480" s="2" t="s">
        <v>455</v>
      </c>
      <c r="C4480" s="3">
        <v>7.3076333338970532</v>
      </c>
    </row>
    <row r="4481" spans="1:3">
      <c r="A4481" s="22">
        <v>2012</v>
      </c>
      <c r="B4481" s="2" t="s">
        <v>1064</v>
      </c>
      <c r="C4481" s="3">
        <v>4.6258449304174949</v>
      </c>
    </row>
    <row r="4482" spans="1:3">
      <c r="A4482" s="22">
        <v>2012</v>
      </c>
      <c r="B4482" s="2" t="s">
        <v>457</v>
      </c>
      <c r="C4482" s="3">
        <v>3.9812667261373775</v>
      </c>
    </row>
    <row r="4483" spans="1:3">
      <c r="A4483" s="22">
        <v>2012</v>
      </c>
      <c r="B4483" s="2" t="s">
        <v>458</v>
      </c>
      <c r="C4483" s="3">
        <v>4.7480499219968797</v>
      </c>
    </row>
    <row r="4484" spans="1:3">
      <c r="A4484" s="22">
        <v>2012</v>
      </c>
      <c r="B4484" s="2" t="s">
        <v>459</v>
      </c>
      <c r="C4484" s="3">
        <v>4.9007633587786259</v>
      </c>
    </row>
    <row r="4485" spans="1:3">
      <c r="A4485" s="22">
        <v>2012</v>
      </c>
      <c r="B4485" s="2" t="s">
        <v>460</v>
      </c>
      <c r="C4485" s="3">
        <v>3.7679683078664401</v>
      </c>
    </row>
    <row r="4486" spans="1:3">
      <c r="A4486" s="22">
        <v>2012</v>
      </c>
      <c r="B4486" s="2" t="s">
        <v>461</v>
      </c>
      <c r="C4486" s="3">
        <v>4.3462998692973178</v>
      </c>
    </row>
    <row r="4487" spans="1:3">
      <c r="A4487" s="22">
        <v>2012</v>
      </c>
      <c r="B4487" s="2" t="s">
        <v>462</v>
      </c>
      <c r="C4487" s="3">
        <v>4.0351668169522092</v>
      </c>
    </row>
    <row r="4488" spans="1:3">
      <c r="A4488" s="22">
        <v>2012</v>
      </c>
      <c r="B4488" s="2" t="s">
        <v>463</v>
      </c>
      <c r="C4488" s="3">
        <v>4.7645225276282233</v>
      </c>
    </row>
    <row r="4489" spans="1:3">
      <c r="A4489" s="22">
        <v>2012</v>
      </c>
      <c r="B4489" s="2" t="s">
        <v>464</v>
      </c>
      <c r="C4489" s="3">
        <v>4.3416627587592949</v>
      </c>
    </row>
    <row r="4490" spans="1:3">
      <c r="A4490" s="22">
        <v>2012</v>
      </c>
      <c r="B4490" s="2" t="s">
        <v>465</v>
      </c>
      <c r="C4490" s="3">
        <v>4.0482038685907273</v>
      </c>
    </row>
    <row r="4491" spans="1:3">
      <c r="A4491" s="22">
        <v>2012</v>
      </c>
      <c r="B4491" s="2" t="s">
        <v>466</v>
      </c>
      <c r="C4491" s="3">
        <v>4.8074312394554086</v>
      </c>
    </row>
    <row r="4492" spans="1:3">
      <c r="A4492" s="22">
        <v>2012</v>
      </c>
      <c r="B4492" s="2" t="s">
        <v>467</v>
      </c>
      <c r="C4492" s="3">
        <v>5.0756274168851059</v>
      </c>
    </row>
    <row r="4493" spans="1:3">
      <c r="A4493" s="22">
        <v>2012</v>
      </c>
      <c r="B4493" s="2" t="s">
        <v>468</v>
      </c>
      <c r="C4493" s="3">
        <v>3.7497459349593494</v>
      </c>
    </row>
    <row r="4494" spans="1:3">
      <c r="A4494" s="22">
        <v>2012</v>
      </c>
      <c r="B4494" s="2" t="s">
        <v>469</v>
      </c>
      <c r="C4494" s="3">
        <v>3.5217391304347827</v>
      </c>
    </row>
    <row r="4495" spans="1:3">
      <c r="A4495" s="22">
        <v>2012</v>
      </c>
      <c r="B4495" s="2" t="s">
        <v>470</v>
      </c>
      <c r="C4495" s="3">
        <v>4.4451134784622512</v>
      </c>
    </row>
    <row r="4496" spans="1:3">
      <c r="A4496" s="22">
        <v>2012</v>
      </c>
      <c r="B4496" s="2" t="s">
        <v>471</v>
      </c>
      <c r="C4496" s="3">
        <v>6.7199952641905147</v>
      </c>
    </row>
    <row r="4497" spans="1:3">
      <c r="A4497" s="22">
        <v>2012</v>
      </c>
      <c r="B4497" s="2" t="s">
        <v>472</v>
      </c>
      <c r="C4497" s="3">
        <v>4.1175373134328357</v>
      </c>
    </row>
    <row r="4498" spans="1:3">
      <c r="A4498" s="22">
        <v>2012</v>
      </c>
      <c r="B4498" s="2" t="s">
        <v>473</v>
      </c>
      <c r="C4498" s="3">
        <v>5.0505836575875485</v>
      </c>
    </row>
    <row r="4499" spans="1:3">
      <c r="A4499" s="22">
        <v>2012</v>
      </c>
      <c r="B4499" s="2" t="s">
        <v>1036</v>
      </c>
      <c r="C4499" s="3">
        <v>6.5882352941176467</v>
      </c>
    </row>
    <row r="4500" spans="1:3">
      <c r="A4500" s="22">
        <v>2012</v>
      </c>
      <c r="B4500" s="2" t="s">
        <v>475</v>
      </c>
      <c r="C4500" s="3">
        <v>8.6593881344295784</v>
      </c>
    </row>
    <row r="4501" spans="1:3">
      <c r="A4501" s="22">
        <v>2012</v>
      </c>
      <c r="B4501" s="2" t="s">
        <v>476</v>
      </c>
      <c r="C4501" s="3">
        <v>4.6761102603369062</v>
      </c>
    </row>
    <row r="4502" spans="1:3">
      <c r="A4502" s="22">
        <v>2012</v>
      </c>
      <c r="B4502" s="2" t="s">
        <v>477</v>
      </c>
      <c r="C4502" s="3">
        <v>6.3105162523900571</v>
      </c>
    </row>
    <row r="4503" spans="1:3">
      <c r="A4503" s="22">
        <v>2012</v>
      </c>
      <c r="B4503" s="2" t="s">
        <v>478</v>
      </c>
      <c r="C4503" s="3">
        <v>4.8959212376933898</v>
      </c>
    </row>
    <row r="4504" spans="1:3">
      <c r="A4504" s="22">
        <v>2012</v>
      </c>
      <c r="B4504" s="2" t="s">
        <v>479</v>
      </c>
      <c r="C4504" s="3">
        <v>3.6805975159449478</v>
      </c>
    </row>
    <row r="4505" spans="1:3">
      <c r="A4505" s="22">
        <v>2012</v>
      </c>
      <c r="B4505" s="2" t="s">
        <v>480</v>
      </c>
      <c r="C4505" s="3">
        <v>4.1100566572237964</v>
      </c>
    </row>
    <row r="4506" spans="1:3">
      <c r="A4506" s="22">
        <v>2012</v>
      </c>
      <c r="B4506" s="2" t="s">
        <v>483</v>
      </c>
      <c r="C4506" s="3">
        <v>5.8570346738850221</v>
      </c>
    </row>
    <row r="4507" spans="1:3">
      <c r="A4507" s="22">
        <v>2012</v>
      </c>
      <c r="B4507" s="2" t="s">
        <v>484</v>
      </c>
      <c r="C4507" s="3">
        <v>4.9910437478470548</v>
      </c>
    </row>
    <row r="4508" spans="1:3">
      <c r="A4508" s="22">
        <v>2012</v>
      </c>
      <c r="B4508" s="2" t="s">
        <v>485</v>
      </c>
      <c r="C4508" s="3">
        <v>5.0272925764192138</v>
      </c>
    </row>
    <row r="4509" spans="1:3">
      <c r="A4509" s="22">
        <v>2012</v>
      </c>
      <c r="B4509" s="2" t="s">
        <v>486</v>
      </c>
      <c r="C4509" s="3">
        <v>4.7768493487343324</v>
      </c>
    </row>
    <row r="4510" spans="1:3">
      <c r="A4510" s="22">
        <v>2012</v>
      </c>
      <c r="B4510" s="2" t="s">
        <v>488</v>
      </c>
      <c r="C4510" s="3">
        <v>5.130208333333333</v>
      </c>
    </row>
    <row r="4511" spans="1:3">
      <c r="A4511" s="22">
        <v>2012</v>
      </c>
      <c r="B4511" s="2" t="s">
        <v>489</v>
      </c>
      <c r="C4511" s="3">
        <v>3.930935251798561</v>
      </c>
    </row>
    <row r="4512" spans="1:3">
      <c r="A4512" s="22">
        <v>2012</v>
      </c>
      <c r="B4512" s="2" t="s">
        <v>490</v>
      </c>
      <c r="C4512" s="3">
        <v>4.3409130060292851</v>
      </c>
    </row>
    <row r="4513" spans="1:3">
      <c r="A4513" s="22">
        <v>2012</v>
      </c>
      <c r="B4513" s="2" t="s">
        <v>491</v>
      </c>
      <c r="C4513" s="3">
        <v>5.9366564729867486</v>
      </c>
    </row>
    <row r="4514" spans="1:3">
      <c r="A4514" s="22">
        <v>2012</v>
      </c>
      <c r="B4514" s="2" t="s">
        <v>1065</v>
      </c>
      <c r="C4514" s="3">
        <v>4.8108108108108105</v>
      </c>
    </row>
    <row r="4515" spans="1:3">
      <c r="A4515" s="22">
        <v>2012</v>
      </c>
      <c r="B4515" s="2" t="s">
        <v>1067</v>
      </c>
      <c r="C4515" s="3">
        <v>2.8333333333333335</v>
      </c>
    </row>
    <row r="4516" spans="1:3">
      <c r="A4516" s="22">
        <v>2012</v>
      </c>
      <c r="B4516" s="2" t="s">
        <v>1068</v>
      </c>
      <c r="C4516" s="3">
        <v>2.202749140893471</v>
      </c>
    </row>
    <row r="4517" spans="1:3">
      <c r="A4517" s="22">
        <v>2012</v>
      </c>
      <c r="B4517" s="2" t="s">
        <v>1103</v>
      </c>
      <c r="C4517" s="3">
        <v>2.6181818181818182</v>
      </c>
    </row>
    <row r="4518" spans="1:3">
      <c r="A4518" s="22">
        <v>2012</v>
      </c>
      <c r="B4518" s="2" t="s">
        <v>493</v>
      </c>
      <c r="C4518" s="3">
        <v>4.7070689655172417</v>
      </c>
    </row>
    <row r="4519" spans="1:3">
      <c r="A4519" s="22">
        <v>2012</v>
      </c>
      <c r="B4519" s="2" t="s">
        <v>494</v>
      </c>
      <c r="C4519" s="3">
        <v>4.1413431325557859</v>
      </c>
    </row>
    <row r="4520" spans="1:3">
      <c r="A4520" s="22">
        <v>2012</v>
      </c>
      <c r="B4520" s="2" t="s">
        <v>495</v>
      </c>
      <c r="C4520" s="3">
        <v>2.9186396091694853</v>
      </c>
    </row>
    <row r="4521" spans="1:3">
      <c r="A4521" s="22">
        <v>2012</v>
      </c>
      <c r="B4521" s="2" t="s">
        <v>496</v>
      </c>
      <c r="C4521" s="3">
        <v>2.5323349217154525</v>
      </c>
    </row>
    <row r="4522" spans="1:3">
      <c r="A4522" s="22">
        <v>2012</v>
      </c>
      <c r="B4522" s="2" t="s">
        <v>497</v>
      </c>
      <c r="C4522" s="3">
        <v>2.8446514423076925</v>
      </c>
    </row>
    <row r="4523" spans="1:3">
      <c r="A4523" s="22">
        <v>2012</v>
      </c>
      <c r="B4523" s="2" t="s">
        <v>498</v>
      </c>
      <c r="C4523" s="3">
        <v>1.9332674246169055</v>
      </c>
    </row>
    <row r="4524" spans="1:3">
      <c r="A4524" s="22">
        <v>2012</v>
      </c>
      <c r="B4524" s="2" t="s">
        <v>499</v>
      </c>
      <c r="C4524" s="3">
        <v>2.22991452991453</v>
      </c>
    </row>
    <row r="4525" spans="1:3">
      <c r="A4525" s="22">
        <v>2012</v>
      </c>
      <c r="B4525" s="2" t="s">
        <v>500</v>
      </c>
      <c r="C4525" s="3">
        <v>2.682455347049514</v>
      </c>
    </row>
    <row r="4526" spans="1:3">
      <c r="A4526" s="22">
        <v>2012</v>
      </c>
      <c r="B4526" s="2" t="s">
        <v>501</v>
      </c>
      <c r="C4526" s="3">
        <v>3.3876289767841787</v>
      </c>
    </row>
    <row r="4527" spans="1:3">
      <c r="A4527" s="22">
        <v>2012</v>
      </c>
      <c r="B4527" s="2" t="s">
        <v>502</v>
      </c>
      <c r="C4527" s="3">
        <v>2.271861471861472</v>
      </c>
    </row>
    <row r="4528" spans="1:3">
      <c r="A4528" s="22">
        <v>2012</v>
      </c>
      <c r="B4528" s="2" t="s">
        <v>503</v>
      </c>
      <c r="C4528" s="3">
        <v>3.0323325635103928</v>
      </c>
    </row>
    <row r="4529" spans="1:3">
      <c r="A4529" s="22">
        <v>2012</v>
      </c>
      <c r="B4529" s="2" t="s">
        <v>504</v>
      </c>
      <c r="C4529" s="3">
        <v>3.3168198162205353</v>
      </c>
    </row>
    <row r="4530" spans="1:3">
      <c r="A4530" s="22">
        <v>2012</v>
      </c>
      <c r="B4530" s="2" t="s">
        <v>505</v>
      </c>
      <c r="C4530" s="3">
        <v>3.9237713139418253</v>
      </c>
    </row>
    <row r="4531" spans="1:3">
      <c r="A4531" s="22">
        <v>2012</v>
      </c>
      <c r="B4531" s="2" t="s">
        <v>506</v>
      </c>
      <c r="C4531" s="3">
        <v>3.0119897230944903</v>
      </c>
    </row>
    <row r="4532" spans="1:3">
      <c r="A4532" s="22">
        <v>2012</v>
      </c>
      <c r="B4532" s="2" t="s">
        <v>507</v>
      </c>
      <c r="C4532" s="3">
        <v>3.1521035598705502</v>
      </c>
    </row>
    <row r="4533" spans="1:3">
      <c r="A4533" s="22">
        <v>2012</v>
      </c>
      <c r="B4533" s="2" t="s">
        <v>508</v>
      </c>
      <c r="C4533" s="3">
        <v>1.6059113300492611</v>
      </c>
    </row>
    <row r="4534" spans="1:3">
      <c r="A4534" s="22">
        <v>2012</v>
      </c>
      <c r="B4534" s="2" t="s">
        <v>509</v>
      </c>
      <c r="C4534" s="3">
        <v>3.8699984572242743</v>
      </c>
    </row>
    <row r="4535" spans="1:3">
      <c r="A4535" s="22">
        <v>2012</v>
      </c>
      <c r="B4535" s="2" t="s">
        <v>510</v>
      </c>
      <c r="C4535" s="3">
        <v>3.5891536565324569</v>
      </c>
    </row>
    <row r="4536" spans="1:3">
      <c r="A4536" s="22">
        <v>2012</v>
      </c>
      <c r="B4536" s="2" t="s">
        <v>511</v>
      </c>
      <c r="C4536" s="3">
        <v>2.4847702632937532</v>
      </c>
    </row>
    <row r="4537" spans="1:3">
      <c r="A4537" s="22">
        <v>2012</v>
      </c>
      <c r="B4537" s="2" t="s">
        <v>512</v>
      </c>
      <c r="C4537" s="3">
        <v>2.1088560885608856</v>
      </c>
    </row>
    <row r="4538" spans="1:3">
      <c r="A4538" s="22">
        <v>2012</v>
      </c>
      <c r="B4538" s="2" t="s">
        <v>513</v>
      </c>
      <c r="C4538" s="3">
        <v>1.9941234084231145</v>
      </c>
    </row>
    <row r="4539" spans="1:3">
      <c r="A4539" s="22">
        <v>2012</v>
      </c>
      <c r="B4539" s="2" t="s">
        <v>514</v>
      </c>
      <c r="C4539" s="3">
        <v>2.3767926988265971</v>
      </c>
    </row>
    <row r="4540" spans="1:3">
      <c r="A4540" s="22">
        <v>2012</v>
      </c>
      <c r="B4540" s="2" t="s">
        <v>515</v>
      </c>
      <c r="C4540" s="3">
        <v>2.4119885823025689</v>
      </c>
    </row>
    <row r="4541" spans="1:3">
      <c r="A4541" s="22">
        <v>2012</v>
      </c>
      <c r="B4541" s="2" t="s">
        <v>516</v>
      </c>
      <c r="C4541" s="3">
        <v>2.3273835437527208</v>
      </c>
    </row>
    <row r="4542" spans="1:3">
      <c r="A4542" s="22">
        <v>2012</v>
      </c>
      <c r="B4542" s="2" t="s">
        <v>517</v>
      </c>
      <c r="C4542" s="3">
        <v>1.1606354810238306</v>
      </c>
    </row>
    <row r="4543" spans="1:3">
      <c r="A4543" s="22">
        <v>2012</v>
      </c>
      <c r="B4543" s="2" t="s">
        <v>518</v>
      </c>
      <c r="C4543" s="3">
        <v>2.7644245142002988</v>
      </c>
    </row>
    <row r="4544" spans="1:3">
      <c r="A4544" s="22">
        <v>2012</v>
      </c>
      <c r="B4544" s="2" t="s">
        <v>519</v>
      </c>
      <c r="C4544" s="3">
        <v>2.0665926748057712</v>
      </c>
    </row>
    <row r="4545" spans="1:3">
      <c r="A4545" s="22">
        <v>2012</v>
      </c>
      <c r="B4545" s="2" t="s">
        <v>520</v>
      </c>
      <c r="C4545" s="3">
        <v>2.2106027596223674</v>
      </c>
    </row>
    <row r="4546" spans="1:3">
      <c r="A4546" s="22">
        <v>2012</v>
      </c>
      <c r="B4546" s="2" t="s">
        <v>521</v>
      </c>
      <c r="C4546" s="3">
        <v>2.0915104740904078</v>
      </c>
    </row>
    <row r="4547" spans="1:3">
      <c r="A4547" s="22">
        <v>2012</v>
      </c>
      <c r="B4547" s="2" t="s">
        <v>522</v>
      </c>
      <c r="C4547" s="3">
        <v>1.8663400979706088</v>
      </c>
    </row>
    <row r="4548" spans="1:3">
      <c r="A4548" s="22">
        <v>2012</v>
      </c>
      <c r="B4548" s="2" t="s">
        <v>523</v>
      </c>
      <c r="C4548" s="3">
        <v>1.3971942130644455</v>
      </c>
    </row>
    <row r="4549" spans="1:3">
      <c r="A4549" s="22">
        <v>2012</v>
      </c>
      <c r="B4549" s="2" t="s">
        <v>524</v>
      </c>
      <c r="C4549" s="3">
        <v>2.0569620253164556</v>
      </c>
    </row>
    <row r="4550" spans="1:3">
      <c r="A4550" s="22">
        <v>2012</v>
      </c>
      <c r="B4550" s="2" t="s">
        <v>525</v>
      </c>
      <c r="C4550" s="3">
        <v>2.1067746686303388</v>
      </c>
    </row>
    <row r="4551" spans="1:3">
      <c r="A4551" s="22">
        <v>2012</v>
      </c>
      <c r="B4551" s="2" t="s">
        <v>526</v>
      </c>
      <c r="C4551" s="3">
        <v>3.1013289036544851</v>
      </c>
    </row>
    <row r="4552" spans="1:3">
      <c r="A4552" s="22">
        <v>2012</v>
      </c>
      <c r="B4552" s="2" t="s">
        <v>527</v>
      </c>
      <c r="C4552" s="3">
        <v>1.3478260869565217</v>
      </c>
    </row>
    <row r="4553" spans="1:3">
      <c r="A4553" s="22">
        <v>2012</v>
      </c>
      <c r="B4553" s="2" t="s">
        <v>528</v>
      </c>
      <c r="C4553" s="3">
        <v>4.9952944168892284</v>
      </c>
    </row>
    <row r="4554" spans="1:3">
      <c r="A4554" s="22">
        <v>2012</v>
      </c>
      <c r="B4554" s="2" t="s">
        <v>529</v>
      </c>
      <c r="C4554" s="3">
        <v>3.8731501057082451</v>
      </c>
    </row>
    <row r="4555" spans="1:3">
      <c r="A4555" s="22">
        <v>2012</v>
      </c>
      <c r="B4555" s="2" t="s">
        <v>530</v>
      </c>
      <c r="C4555" s="3">
        <v>1.9654300168634065</v>
      </c>
    </row>
    <row r="4556" spans="1:3">
      <c r="A4556" s="22">
        <v>2012</v>
      </c>
      <c r="B4556" s="2" t="s">
        <v>531</v>
      </c>
      <c r="C4556" s="3">
        <v>1.9743879472693031</v>
      </c>
    </row>
    <row r="4557" spans="1:3">
      <c r="A4557" s="22">
        <v>2012</v>
      </c>
      <c r="B4557" s="2" t="s">
        <v>532</v>
      </c>
      <c r="C4557" s="3">
        <v>1.9984646878198566</v>
      </c>
    </row>
    <row r="4558" spans="1:3">
      <c r="A4558" s="22">
        <v>2012</v>
      </c>
      <c r="B4558" s="2" t="s">
        <v>533</v>
      </c>
      <c r="C4558" s="3">
        <v>1.7012835472578762</v>
      </c>
    </row>
    <row r="4559" spans="1:3">
      <c r="A4559" s="22">
        <v>2012</v>
      </c>
      <c r="B4559" s="2" t="s">
        <v>534</v>
      </c>
      <c r="C4559" s="3">
        <v>1.303030303030303</v>
      </c>
    </row>
    <row r="4560" spans="1:3">
      <c r="A4560" s="22">
        <v>2012</v>
      </c>
      <c r="B4560" s="2" t="s">
        <v>535</v>
      </c>
      <c r="C4560" s="3">
        <v>2.4565217391304346</v>
      </c>
    </row>
    <row r="4561" spans="1:3">
      <c r="A4561" s="22">
        <v>2012</v>
      </c>
      <c r="B4561" s="2" t="s">
        <v>536</v>
      </c>
      <c r="C4561" s="3">
        <v>1.2807825086306099</v>
      </c>
    </row>
    <row r="4562" spans="1:3">
      <c r="A4562" s="22">
        <v>2012</v>
      </c>
      <c r="B4562" s="2" t="s">
        <v>537</v>
      </c>
      <c r="C4562" s="3">
        <v>2.1524663677130045</v>
      </c>
    </row>
    <row r="4563" spans="1:3">
      <c r="A4563" s="22">
        <v>2012</v>
      </c>
      <c r="B4563" s="2" t="s">
        <v>538</v>
      </c>
      <c r="C4563" s="3">
        <v>1.8265546218487394</v>
      </c>
    </row>
    <row r="4564" spans="1:3">
      <c r="A4564" s="22">
        <v>2012</v>
      </c>
      <c r="B4564" s="2" t="s">
        <v>539</v>
      </c>
      <c r="C4564" s="3">
        <v>2.8756100778261442</v>
      </c>
    </row>
    <row r="4565" spans="1:3">
      <c r="A4565" s="22">
        <v>2012</v>
      </c>
      <c r="B4565" s="2" t="s">
        <v>540</v>
      </c>
      <c r="C4565" s="3">
        <v>4.1067961165048548</v>
      </c>
    </row>
    <row r="4566" spans="1:3">
      <c r="A4566" s="22">
        <v>2012</v>
      </c>
      <c r="B4566" s="2" t="s">
        <v>541</v>
      </c>
      <c r="C4566" s="3">
        <v>2.8604386862143425</v>
      </c>
    </row>
    <row r="4567" spans="1:3">
      <c r="A4567" s="22">
        <v>2012</v>
      </c>
      <c r="B4567" s="2" t="s">
        <v>542</v>
      </c>
      <c r="C4567" s="3">
        <v>2.6941215543008967</v>
      </c>
    </row>
    <row r="4568" spans="1:3">
      <c r="A4568" s="22">
        <v>2012</v>
      </c>
      <c r="B4568" s="2" t="s">
        <v>543</v>
      </c>
      <c r="C4568" s="3">
        <v>3.9122651336857133</v>
      </c>
    </row>
    <row r="4569" spans="1:3">
      <c r="A4569" s="22">
        <v>2012</v>
      </c>
      <c r="B4569" s="2" t="s">
        <v>544</v>
      </c>
      <c r="C4569" s="3">
        <v>7.5841379310344825</v>
      </c>
    </row>
    <row r="4570" spans="1:3">
      <c r="A4570" s="22">
        <v>2012</v>
      </c>
      <c r="B4570" s="2" t="s">
        <v>545</v>
      </c>
      <c r="C4570" s="3">
        <v>3.3263854830799411</v>
      </c>
    </row>
    <row r="4571" spans="1:3">
      <c r="A4571" s="22">
        <v>2012</v>
      </c>
      <c r="B4571" s="2" t="s">
        <v>546</v>
      </c>
      <c r="C4571" s="3">
        <v>7.1321441063308848</v>
      </c>
    </row>
    <row r="4572" spans="1:3">
      <c r="A4572" s="22">
        <v>2012</v>
      </c>
      <c r="B4572" s="2" t="s">
        <v>547</v>
      </c>
      <c r="C4572" s="3">
        <v>3.8676802470602207</v>
      </c>
    </row>
    <row r="4573" spans="1:3">
      <c r="A4573" s="22">
        <v>2012</v>
      </c>
      <c r="B4573" s="2" t="s">
        <v>548</v>
      </c>
      <c r="C4573" s="3">
        <v>5.9843283582089555</v>
      </c>
    </row>
    <row r="4574" spans="1:3">
      <c r="A4574" s="22">
        <v>2012</v>
      </c>
      <c r="B4574" s="2" t="s">
        <v>1105</v>
      </c>
      <c r="C4574" s="3">
        <v>5.1577784790154624</v>
      </c>
    </row>
    <row r="4575" spans="1:3">
      <c r="A4575" s="22">
        <v>2012</v>
      </c>
      <c r="B4575" s="2" t="s">
        <v>549</v>
      </c>
      <c r="C4575" s="3">
        <v>5.8802725032613425</v>
      </c>
    </row>
    <row r="4576" spans="1:3">
      <c r="A4576" s="22">
        <v>2012</v>
      </c>
      <c r="B4576" s="2" t="s">
        <v>550</v>
      </c>
      <c r="C4576" s="3">
        <v>7.02424716464607</v>
      </c>
    </row>
    <row r="4577" spans="1:3">
      <c r="A4577" s="22">
        <v>2012</v>
      </c>
      <c r="B4577" s="2" t="s">
        <v>551</v>
      </c>
      <c r="C4577" s="3">
        <v>7.3650458069062719</v>
      </c>
    </row>
    <row r="4578" spans="1:3">
      <c r="A4578" s="22">
        <v>2012</v>
      </c>
      <c r="B4578" s="2" t="s">
        <v>552</v>
      </c>
      <c r="C4578" s="3">
        <v>3.7967776795363002</v>
      </c>
    </row>
    <row r="4579" spans="1:3">
      <c r="A4579" s="22">
        <v>2012</v>
      </c>
      <c r="B4579" s="2" t="s">
        <v>553</v>
      </c>
      <c r="C4579" s="3">
        <v>4.8269052044609664</v>
      </c>
    </row>
    <row r="4580" spans="1:3">
      <c r="A4580" s="22">
        <v>2012</v>
      </c>
      <c r="B4580" s="2" t="s">
        <v>554</v>
      </c>
      <c r="C4580" s="3">
        <v>3.2135076252723311</v>
      </c>
    </row>
    <row r="4581" spans="1:3">
      <c r="A4581" s="22">
        <v>2012</v>
      </c>
      <c r="B4581" s="2" t="s">
        <v>555</v>
      </c>
      <c r="C4581" s="3">
        <v>3.9824147092312234</v>
      </c>
    </row>
    <row r="4582" spans="1:3">
      <c r="A4582" s="22">
        <v>2012</v>
      </c>
      <c r="B4582" s="2" t="s">
        <v>1038</v>
      </c>
      <c r="C4582" s="3">
        <v>3.9525222551928785</v>
      </c>
    </row>
    <row r="4583" spans="1:3">
      <c r="A4583" s="22">
        <v>2012</v>
      </c>
      <c r="B4583" s="2" t="s">
        <v>556</v>
      </c>
      <c r="C4583" s="3">
        <v>4.446531791907514</v>
      </c>
    </row>
    <row r="4584" spans="1:3">
      <c r="A4584" s="22">
        <v>2012</v>
      </c>
      <c r="B4584" s="2" t="s">
        <v>557</v>
      </c>
      <c r="C4584" s="3">
        <v>5.6982241420686348</v>
      </c>
    </row>
    <row r="4585" spans="1:3">
      <c r="A4585" s="22">
        <v>2012</v>
      </c>
      <c r="B4585" s="2" t="s">
        <v>558</v>
      </c>
      <c r="C4585" s="3">
        <v>3.2830626450116007</v>
      </c>
    </row>
    <row r="4586" spans="1:3">
      <c r="A4586" s="22">
        <v>2012</v>
      </c>
      <c r="B4586" s="2" t="s">
        <v>559</v>
      </c>
      <c r="C4586" s="3">
        <v>4.6396842105263154</v>
      </c>
    </row>
    <row r="4587" spans="1:3">
      <c r="A4587" s="22">
        <v>2012</v>
      </c>
      <c r="B4587" s="2" t="s">
        <v>560</v>
      </c>
      <c r="C4587" s="3">
        <v>4.7985074626865671</v>
      </c>
    </row>
    <row r="4588" spans="1:3">
      <c r="A4588" s="22">
        <v>2012</v>
      </c>
      <c r="B4588" s="2" t="s">
        <v>561</v>
      </c>
      <c r="C4588" s="3">
        <v>3.7190305206463194</v>
      </c>
    </row>
    <row r="4589" spans="1:3">
      <c r="A4589" s="22">
        <v>2012</v>
      </c>
      <c r="B4589" s="2" t="s">
        <v>562</v>
      </c>
      <c r="C4589" s="3">
        <v>3.915929203539823</v>
      </c>
    </row>
    <row r="4590" spans="1:3">
      <c r="A4590" s="22">
        <v>2012</v>
      </c>
      <c r="B4590" s="2" t="s">
        <v>563</v>
      </c>
      <c r="C4590" s="3">
        <v>2.9768115942028985</v>
      </c>
    </row>
    <row r="4591" spans="1:3">
      <c r="A4591" s="22">
        <v>2012</v>
      </c>
      <c r="B4591" s="2" t="s">
        <v>564</v>
      </c>
      <c r="C4591" s="3">
        <v>3.0967238689547583</v>
      </c>
    </row>
    <row r="4592" spans="1:3">
      <c r="A4592" s="22">
        <v>2012</v>
      </c>
      <c r="B4592" s="2" t="s">
        <v>565</v>
      </c>
      <c r="C4592" s="3">
        <v>3.8129189518586228</v>
      </c>
    </row>
    <row r="4593" spans="1:3">
      <c r="A4593" s="22">
        <v>2012</v>
      </c>
      <c r="B4593" s="2" t="s">
        <v>566</v>
      </c>
      <c r="C4593" s="3">
        <v>4.0321428571428575</v>
      </c>
    </row>
    <row r="4594" spans="1:3">
      <c r="A4594" s="22">
        <v>2012</v>
      </c>
      <c r="B4594" s="2" t="s">
        <v>1069</v>
      </c>
      <c r="C4594" s="3">
        <v>3.3446153846153845</v>
      </c>
    </row>
    <row r="4595" spans="1:3">
      <c r="A4595" s="22">
        <v>2012</v>
      </c>
      <c r="B4595" s="2" t="s">
        <v>567</v>
      </c>
      <c r="C4595" s="3">
        <v>5.9986910994764395</v>
      </c>
    </row>
    <row r="4596" spans="1:3">
      <c r="A4596" s="22">
        <v>2012</v>
      </c>
      <c r="B4596" s="2" t="s">
        <v>568</v>
      </c>
      <c r="C4596" s="3">
        <v>3.7086809470124011</v>
      </c>
    </row>
    <row r="4597" spans="1:3">
      <c r="A4597" s="22">
        <v>2012</v>
      </c>
      <c r="B4597" s="2" t="s">
        <v>569</v>
      </c>
      <c r="C4597" s="3">
        <v>5.5170055178554565</v>
      </c>
    </row>
    <row r="4598" spans="1:3">
      <c r="A4598" s="22">
        <v>2012</v>
      </c>
      <c r="B4598" s="2" t="s">
        <v>570</v>
      </c>
      <c r="C4598" s="3">
        <v>3.6290119931467735</v>
      </c>
    </row>
    <row r="4599" spans="1:3">
      <c r="A4599" s="22">
        <v>2012</v>
      </c>
      <c r="B4599" s="2" t="s">
        <v>1070</v>
      </c>
      <c r="C4599" s="3">
        <v>3.4198895027624308</v>
      </c>
    </row>
    <row r="4600" spans="1:3">
      <c r="A4600" s="22">
        <v>2012</v>
      </c>
      <c r="B4600" s="2" t="s">
        <v>1039</v>
      </c>
      <c r="C4600" s="3">
        <v>2.6705202312138727</v>
      </c>
    </row>
    <row r="4601" spans="1:3">
      <c r="A4601" s="22">
        <v>2012</v>
      </c>
      <c r="B4601" s="2" t="s">
        <v>1040</v>
      </c>
      <c r="C4601" s="3">
        <v>3.1696428571428572</v>
      </c>
    </row>
    <row r="4602" spans="1:3">
      <c r="A4602" s="22">
        <v>2012</v>
      </c>
      <c r="B4602" s="2" t="s">
        <v>571</v>
      </c>
      <c r="C4602" s="3">
        <v>3.6023765996343693</v>
      </c>
    </row>
    <row r="4603" spans="1:3">
      <c r="A4603" s="22">
        <v>2012</v>
      </c>
      <c r="B4603" s="2" t="s">
        <v>572</v>
      </c>
      <c r="C4603" s="3">
        <v>11.089285714285714</v>
      </c>
    </row>
    <row r="4604" spans="1:3">
      <c r="A4604" s="22">
        <v>2012</v>
      </c>
      <c r="B4604" s="2" t="s">
        <v>1041</v>
      </c>
      <c r="C4604" s="3">
        <v>5.0648648648648651</v>
      </c>
    </row>
    <row r="4605" spans="1:3">
      <c r="A4605" s="22">
        <v>2012</v>
      </c>
      <c r="B4605" s="2" t="s">
        <v>573</v>
      </c>
      <c r="C4605" s="3">
        <v>4.8310634200027511</v>
      </c>
    </row>
    <row r="4606" spans="1:3">
      <c r="A4606" s="22">
        <v>2012</v>
      </c>
      <c r="B4606" s="2" t="s">
        <v>574</v>
      </c>
      <c r="C4606" s="3">
        <v>6.4146010186757216</v>
      </c>
    </row>
    <row r="4607" spans="1:3">
      <c r="A4607" s="22">
        <v>2012</v>
      </c>
      <c r="B4607" s="2" t="s">
        <v>575</v>
      </c>
      <c r="C4607" s="3">
        <v>3.5415573053368328</v>
      </c>
    </row>
    <row r="4608" spans="1:3">
      <c r="A4608" s="22">
        <v>2012</v>
      </c>
      <c r="B4608" s="2" t="s">
        <v>576</v>
      </c>
      <c r="C4608" s="3">
        <v>5.1476367498672335</v>
      </c>
    </row>
    <row r="4609" spans="1:3">
      <c r="A4609" s="22">
        <v>2012</v>
      </c>
      <c r="B4609" s="2" t="s">
        <v>577</v>
      </c>
      <c r="C4609" s="3">
        <v>5.9517177344475396</v>
      </c>
    </row>
    <row r="4610" spans="1:3">
      <c r="A4610" s="22">
        <v>2012</v>
      </c>
      <c r="B4610" s="2" t="s">
        <v>578</v>
      </c>
      <c r="C4610" s="3">
        <v>9.6470797720797723</v>
      </c>
    </row>
    <row r="4611" spans="1:3">
      <c r="A4611" s="22">
        <v>2012</v>
      </c>
      <c r="B4611" s="2" t="s">
        <v>579</v>
      </c>
      <c r="C4611" s="3">
        <v>7.565853658536585</v>
      </c>
    </row>
    <row r="4612" spans="1:3">
      <c r="A4612" s="22">
        <v>2012</v>
      </c>
      <c r="B4612" s="2" t="s">
        <v>580</v>
      </c>
      <c r="C4612" s="3">
        <v>7.1094339622641511</v>
      </c>
    </row>
    <row r="4613" spans="1:3">
      <c r="A4613" s="22">
        <v>2012</v>
      </c>
      <c r="B4613" s="2" t="s">
        <v>581</v>
      </c>
      <c r="C4613" s="3">
        <v>6.4946236559139781</v>
      </c>
    </row>
    <row r="4614" spans="1:3">
      <c r="A4614" s="22">
        <v>2012</v>
      </c>
      <c r="B4614" s="2" t="s">
        <v>582</v>
      </c>
      <c r="C4614" s="3">
        <v>8.3350168350168357</v>
      </c>
    </row>
    <row r="4615" spans="1:3">
      <c r="A4615" s="22">
        <v>2012</v>
      </c>
      <c r="B4615" s="2" t="s">
        <v>583</v>
      </c>
      <c r="C4615" s="3">
        <v>4.8737864077669899</v>
      </c>
    </row>
    <row r="4616" spans="1:3">
      <c r="A4616" s="22">
        <v>2012</v>
      </c>
      <c r="B4616" s="2" t="s">
        <v>584</v>
      </c>
      <c r="C4616" s="3">
        <v>6.1861702127659575</v>
      </c>
    </row>
    <row r="4617" spans="1:3">
      <c r="A4617" s="22">
        <v>2012</v>
      </c>
      <c r="B4617" s="2" t="s">
        <v>585</v>
      </c>
      <c r="C4617" s="3">
        <v>7.1189427312775333</v>
      </c>
    </row>
    <row r="4618" spans="1:3">
      <c r="A4618" s="22">
        <v>2012</v>
      </c>
      <c r="B4618" s="2" t="s">
        <v>1138</v>
      </c>
      <c r="C4618" s="3">
        <v>6.5238095238095237</v>
      </c>
    </row>
    <row r="4619" spans="1:3">
      <c r="A4619" s="22">
        <v>2012</v>
      </c>
      <c r="B4619" s="2" t="s">
        <v>586</v>
      </c>
      <c r="C4619" s="3">
        <v>6.4239733629300773</v>
      </c>
    </row>
    <row r="4620" spans="1:3">
      <c r="A4620" s="22">
        <v>2012</v>
      </c>
      <c r="B4620" s="2" t="s">
        <v>587</v>
      </c>
      <c r="C4620" s="3">
        <v>8.2657657657657655</v>
      </c>
    </row>
    <row r="4621" spans="1:3">
      <c r="A4621" s="22">
        <v>2012</v>
      </c>
      <c r="B4621" s="2" t="s">
        <v>588</v>
      </c>
      <c r="C4621" s="3">
        <v>11.562730627306273</v>
      </c>
    </row>
    <row r="4622" spans="1:3">
      <c r="A4622" s="22">
        <v>2012</v>
      </c>
      <c r="B4622" s="2" t="s">
        <v>589</v>
      </c>
      <c r="C4622" s="3">
        <v>4.8174904942965782</v>
      </c>
    </row>
    <row r="4623" spans="1:3">
      <c r="A4623" s="22">
        <v>2012</v>
      </c>
      <c r="B4623" s="2" t="s">
        <v>1106</v>
      </c>
      <c r="C4623" s="3">
        <v>5.1858974358974361</v>
      </c>
    </row>
    <row r="4624" spans="1:3">
      <c r="A4624" s="22">
        <v>2012</v>
      </c>
      <c r="B4624" s="2" t="s">
        <v>590</v>
      </c>
      <c r="C4624" s="3">
        <v>6.0801526717557248</v>
      </c>
    </row>
    <row r="4625" spans="1:3">
      <c r="A4625" s="22">
        <v>2012</v>
      </c>
      <c r="B4625" s="2" t="s">
        <v>591</v>
      </c>
      <c r="C4625" s="3">
        <v>6.1113537117903931</v>
      </c>
    </row>
    <row r="4626" spans="1:3">
      <c r="A4626" s="22">
        <v>2012</v>
      </c>
      <c r="B4626" s="2" t="s">
        <v>592</v>
      </c>
      <c r="C4626" s="3">
        <v>5.9383177570093455</v>
      </c>
    </row>
    <row r="4627" spans="1:3">
      <c r="A4627" s="22">
        <v>2012</v>
      </c>
      <c r="B4627" s="2" t="s">
        <v>593</v>
      </c>
      <c r="C4627" s="3">
        <v>5.7640449438202248</v>
      </c>
    </row>
    <row r="4628" spans="1:3">
      <c r="A4628" s="22">
        <v>2012</v>
      </c>
      <c r="B4628" s="2" t="s">
        <v>594</v>
      </c>
      <c r="C4628" s="3">
        <v>4.699543155490292</v>
      </c>
    </row>
    <row r="4629" spans="1:3">
      <c r="A4629" s="22">
        <v>2012</v>
      </c>
      <c r="B4629" s="2" t="s">
        <v>1071</v>
      </c>
      <c r="C4629" s="3">
        <v>3.0089485458612977</v>
      </c>
    </row>
    <row r="4630" spans="1:3">
      <c r="A4630" s="22">
        <v>2012</v>
      </c>
      <c r="B4630" s="2" t="s">
        <v>1042</v>
      </c>
      <c r="C4630" s="3">
        <v>2.8319209039548023</v>
      </c>
    </row>
    <row r="4631" spans="1:3">
      <c r="A4631" s="22">
        <v>2012</v>
      </c>
      <c r="B4631" s="2" t="s">
        <v>595</v>
      </c>
      <c r="C4631" s="3">
        <v>2.855113024757804</v>
      </c>
    </row>
    <row r="4632" spans="1:3">
      <c r="A4632" s="22">
        <v>2012</v>
      </c>
      <c r="B4632" s="2" t="s">
        <v>596</v>
      </c>
      <c r="C4632" s="3">
        <v>4.1940132713613378</v>
      </c>
    </row>
    <row r="4633" spans="1:3">
      <c r="A4633" s="22">
        <v>2012</v>
      </c>
      <c r="B4633" s="2" t="s">
        <v>597</v>
      </c>
      <c r="C4633" s="3">
        <v>4.4722344506634801</v>
      </c>
    </row>
    <row r="4634" spans="1:3">
      <c r="A4634" s="22">
        <v>2012</v>
      </c>
      <c r="B4634" s="2" t="s">
        <v>598</v>
      </c>
      <c r="C4634" s="3">
        <v>4.950948988860735</v>
      </c>
    </row>
    <row r="4635" spans="1:3">
      <c r="A4635" s="22">
        <v>2012</v>
      </c>
      <c r="B4635" s="2" t="s">
        <v>599</v>
      </c>
      <c r="C4635" s="3">
        <v>3.1076888987369822</v>
      </c>
    </row>
    <row r="4636" spans="1:3">
      <c r="A4636" s="22">
        <v>2012</v>
      </c>
      <c r="B4636" s="2" t="s">
        <v>600</v>
      </c>
      <c r="C4636" s="3">
        <v>3.3303206997084547</v>
      </c>
    </row>
    <row r="4637" spans="1:3">
      <c r="A4637" s="22">
        <v>2012</v>
      </c>
      <c r="B4637" s="2" t="s">
        <v>601</v>
      </c>
      <c r="C4637" s="3">
        <v>4.931034482758621</v>
      </c>
    </row>
    <row r="4638" spans="1:3">
      <c r="A4638" s="22">
        <v>2012</v>
      </c>
      <c r="B4638" s="2" t="s">
        <v>1072</v>
      </c>
      <c r="C4638" s="3">
        <v>5.0671641791044779</v>
      </c>
    </row>
    <row r="4639" spans="1:3">
      <c r="A4639" s="22">
        <v>2012</v>
      </c>
      <c r="B4639" s="2" t="s">
        <v>602</v>
      </c>
      <c r="C4639" s="3">
        <v>5.3238095238095235</v>
      </c>
    </row>
    <row r="4640" spans="1:3">
      <c r="A4640" s="22">
        <v>2012</v>
      </c>
      <c r="B4640" s="2" t="s">
        <v>603</v>
      </c>
      <c r="C4640" s="3">
        <v>5.0853960396039604</v>
      </c>
    </row>
    <row r="4641" spans="1:3">
      <c r="A4641" s="22">
        <v>2012</v>
      </c>
      <c r="B4641" s="2" t="s">
        <v>604</v>
      </c>
      <c r="C4641" s="3">
        <v>4.8410423452768727</v>
      </c>
    </row>
    <row r="4642" spans="1:3">
      <c r="A4642" s="22">
        <v>2012</v>
      </c>
      <c r="B4642" s="2" t="s">
        <v>606</v>
      </c>
      <c r="C4642" s="3">
        <v>7.1309523809523814</v>
      </c>
    </row>
    <row r="4643" spans="1:3">
      <c r="A4643" s="22">
        <v>2012</v>
      </c>
      <c r="B4643" s="2" t="s">
        <v>607</v>
      </c>
      <c r="C4643" s="3">
        <v>5.3545258620689653</v>
      </c>
    </row>
    <row r="4644" spans="1:3">
      <c r="A4644" s="22">
        <v>2012</v>
      </c>
      <c r="B4644" s="2" t="s">
        <v>610</v>
      </c>
      <c r="C4644" s="3">
        <v>5</v>
      </c>
    </row>
    <row r="4645" spans="1:3">
      <c r="A4645" s="22">
        <v>2012</v>
      </c>
      <c r="B4645" s="2" t="s">
        <v>611</v>
      </c>
      <c r="C4645" s="3">
        <v>6.3087085467781074</v>
      </c>
    </row>
    <row r="4646" spans="1:3">
      <c r="A4646" s="22">
        <v>2012</v>
      </c>
      <c r="B4646" s="2" t="s">
        <v>612</v>
      </c>
      <c r="C4646" s="3">
        <v>5.0298672566371678</v>
      </c>
    </row>
    <row r="4647" spans="1:3">
      <c r="A4647" s="22">
        <v>2012</v>
      </c>
      <c r="B4647" s="2" t="s">
        <v>613</v>
      </c>
      <c r="C4647" s="3">
        <v>3.8897175693850103</v>
      </c>
    </row>
    <row r="4648" spans="1:3">
      <c r="A4648" s="22">
        <v>2012</v>
      </c>
      <c r="B4648" s="2" t="s">
        <v>615</v>
      </c>
      <c r="C4648" s="3">
        <v>5.6451418225709116</v>
      </c>
    </row>
    <row r="4649" spans="1:3">
      <c r="A4649" s="22">
        <v>2012</v>
      </c>
      <c r="B4649" s="2" t="s">
        <v>616</v>
      </c>
      <c r="C4649" s="3">
        <v>6.6058879392212724</v>
      </c>
    </row>
    <row r="4650" spans="1:3">
      <c r="A4650" s="22">
        <v>2012</v>
      </c>
      <c r="B4650" s="2" t="s">
        <v>617</v>
      </c>
      <c r="C4650" s="3">
        <v>6.6439393939393936</v>
      </c>
    </row>
    <row r="4651" spans="1:3">
      <c r="A4651" s="22">
        <v>2012</v>
      </c>
      <c r="B4651" s="2" t="s">
        <v>618</v>
      </c>
      <c r="C4651" s="3">
        <v>5.6181818181818182</v>
      </c>
    </row>
    <row r="4652" spans="1:3">
      <c r="A4652" s="22">
        <v>2012</v>
      </c>
      <c r="B4652" s="2" t="s">
        <v>619</v>
      </c>
      <c r="C4652" s="3">
        <v>5.6543535620052774</v>
      </c>
    </row>
    <row r="4653" spans="1:3">
      <c r="A4653" s="22">
        <v>2012</v>
      </c>
      <c r="B4653" s="2" t="s">
        <v>620</v>
      </c>
      <c r="C4653" s="3">
        <v>5.3981797497155855</v>
      </c>
    </row>
    <row r="4654" spans="1:3">
      <c r="A4654" s="22">
        <v>2012</v>
      </c>
      <c r="B4654" s="2" t="s">
        <v>1073</v>
      </c>
      <c r="C4654" s="3">
        <v>4.060702875399361</v>
      </c>
    </row>
    <row r="4655" spans="1:3">
      <c r="A4655" s="22">
        <v>2012</v>
      </c>
      <c r="B4655" s="2" t="s">
        <v>1107</v>
      </c>
      <c r="C4655" s="3">
        <v>4.2980769230769234</v>
      </c>
    </row>
    <row r="4656" spans="1:3">
      <c r="A4656" s="22">
        <v>2012</v>
      </c>
      <c r="B4656" s="2" t="s">
        <v>621</v>
      </c>
      <c r="C4656" s="3">
        <v>7.7857142857142856</v>
      </c>
    </row>
    <row r="4657" spans="1:3">
      <c r="A4657" s="22">
        <v>2012</v>
      </c>
      <c r="B4657" s="2" t="s">
        <v>1130</v>
      </c>
      <c r="C4657" s="3">
        <v>7.8592592592592592</v>
      </c>
    </row>
    <row r="4658" spans="1:3">
      <c r="A4658" s="22">
        <v>2012</v>
      </c>
      <c r="B4658" s="2" t="s">
        <v>1043</v>
      </c>
      <c r="C4658" s="3">
        <v>5.9852941176470589</v>
      </c>
    </row>
    <row r="4659" spans="1:3">
      <c r="A4659" s="22">
        <v>2012</v>
      </c>
      <c r="B4659" s="2" t="s">
        <v>623</v>
      </c>
      <c r="C4659" s="3">
        <v>8.9594747566221411</v>
      </c>
    </row>
    <row r="4660" spans="1:3">
      <c r="A4660" s="22">
        <v>2012</v>
      </c>
      <c r="B4660" s="2" t="s">
        <v>624</v>
      </c>
      <c r="C4660" s="3">
        <v>4.8217726396917149</v>
      </c>
    </row>
    <row r="4661" spans="1:3">
      <c r="A4661" s="22">
        <v>2012</v>
      </c>
      <c r="B4661" s="2" t="s">
        <v>625</v>
      </c>
      <c r="C4661" s="3">
        <v>4.4539400665926747</v>
      </c>
    </row>
    <row r="4662" spans="1:3">
      <c r="A4662" s="22">
        <v>2012</v>
      </c>
      <c r="B4662" s="2" t="s">
        <v>626</v>
      </c>
      <c r="C4662" s="3">
        <v>5.2164869029275813</v>
      </c>
    </row>
    <row r="4663" spans="1:3">
      <c r="A4663" s="22">
        <v>2012</v>
      </c>
      <c r="B4663" s="2" t="s">
        <v>627</v>
      </c>
      <c r="C4663" s="3">
        <v>6.3822360463106964</v>
      </c>
    </row>
    <row r="4664" spans="1:3">
      <c r="A4664" s="22">
        <v>2012</v>
      </c>
      <c r="B4664" s="2" t="s">
        <v>628</v>
      </c>
      <c r="C4664" s="3">
        <v>4.3692810457516336</v>
      </c>
    </row>
    <row r="4665" spans="1:3">
      <c r="A4665" s="22">
        <v>2012</v>
      </c>
      <c r="B4665" s="2" t="s">
        <v>629</v>
      </c>
      <c r="C4665" s="3">
        <v>8.3355342136854738</v>
      </c>
    </row>
    <row r="4666" spans="1:3">
      <c r="A4666" s="22">
        <v>2012</v>
      </c>
      <c r="B4666" s="2" t="s">
        <v>630</v>
      </c>
      <c r="C4666" s="3">
        <v>5.8939393939393936</v>
      </c>
    </row>
    <row r="4667" spans="1:3">
      <c r="A4667" s="22">
        <v>2012</v>
      </c>
      <c r="B4667" s="2" t="s">
        <v>631</v>
      </c>
      <c r="C4667" s="3">
        <v>6.1109185441941074</v>
      </c>
    </row>
    <row r="4668" spans="1:3">
      <c r="A4668" s="22">
        <v>2012</v>
      </c>
      <c r="B4668" s="2" t="s">
        <v>632</v>
      </c>
      <c r="C4668" s="3">
        <v>4.9470556455969747</v>
      </c>
    </row>
    <row r="4669" spans="1:3">
      <c r="A4669" s="22">
        <v>2012</v>
      </c>
      <c r="B4669" s="2" t="s">
        <v>1108</v>
      </c>
      <c r="C4669" s="3">
        <v>6.3639705882352944</v>
      </c>
    </row>
    <row r="4670" spans="1:3">
      <c r="A4670" s="22">
        <v>2012</v>
      </c>
      <c r="B4670" s="2" t="s">
        <v>1132</v>
      </c>
      <c r="C4670" s="3">
        <v>6.1756168359941945</v>
      </c>
    </row>
    <row r="4671" spans="1:3">
      <c r="A4671" s="22">
        <v>2012</v>
      </c>
      <c r="B4671" s="2" t="s">
        <v>633</v>
      </c>
      <c r="C4671" s="3">
        <v>4.8161328588374852</v>
      </c>
    </row>
    <row r="4672" spans="1:3">
      <c r="A4672" s="22">
        <v>2012</v>
      </c>
      <c r="B4672" s="2" t="s">
        <v>634</v>
      </c>
      <c r="C4672" s="3">
        <v>4.955399061032864</v>
      </c>
    </row>
    <row r="4673" spans="1:3">
      <c r="A4673" s="22">
        <v>2012</v>
      </c>
      <c r="B4673" s="2" t="s">
        <v>1133</v>
      </c>
      <c r="C4673" s="3">
        <v>7.1899038461538458</v>
      </c>
    </row>
    <row r="4674" spans="1:3">
      <c r="A4674" s="22">
        <v>2012</v>
      </c>
      <c r="B4674" s="2" t="s">
        <v>635</v>
      </c>
      <c r="C4674" s="3">
        <v>7.7011494252873565</v>
      </c>
    </row>
    <row r="4675" spans="1:3">
      <c r="A4675" s="22">
        <v>2012</v>
      </c>
      <c r="B4675" s="2" t="s">
        <v>636</v>
      </c>
      <c r="C4675" s="3">
        <v>10.824074074074074</v>
      </c>
    </row>
    <row r="4676" spans="1:3">
      <c r="A4676" s="22">
        <v>2012</v>
      </c>
      <c r="B4676" s="2" t="s">
        <v>637</v>
      </c>
      <c r="C4676" s="3">
        <v>8.6834890965732079</v>
      </c>
    </row>
    <row r="4677" spans="1:3">
      <c r="A4677" s="22">
        <v>2012</v>
      </c>
      <c r="B4677" s="2" t="s">
        <v>638</v>
      </c>
      <c r="C4677" s="3">
        <v>8.8681818181818191</v>
      </c>
    </row>
    <row r="4678" spans="1:3">
      <c r="A4678" s="22">
        <v>2012</v>
      </c>
      <c r="B4678" s="2" t="s">
        <v>639</v>
      </c>
      <c r="C4678" s="3">
        <v>8.7823529411764714</v>
      </c>
    </row>
    <row r="4679" spans="1:3">
      <c r="A4679" s="22">
        <v>2012</v>
      </c>
      <c r="B4679" s="2" t="s">
        <v>640</v>
      </c>
      <c r="C4679" s="3">
        <v>9.1046676096181045</v>
      </c>
    </row>
    <row r="4680" spans="1:3">
      <c r="A4680" s="22">
        <v>2012</v>
      </c>
      <c r="B4680" s="2" t="s">
        <v>641</v>
      </c>
      <c r="C4680" s="3">
        <v>8.3313873626373631</v>
      </c>
    </row>
    <row r="4681" spans="1:3">
      <c r="A4681" s="22">
        <v>2012</v>
      </c>
      <c r="B4681" s="2" t="s">
        <v>642</v>
      </c>
      <c r="C4681" s="3">
        <v>9.5501285347043705</v>
      </c>
    </row>
    <row r="4682" spans="1:3">
      <c r="A4682" s="22">
        <v>2012</v>
      </c>
      <c r="B4682" s="2" t="s">
        <v>643</v>
      </c>
      <c r="C4682" s="3">
        <v>8.6853448275862064</v>
      </c>
    </row>
    <row r="4683" spans="1:3">
      <c r="A4683" s="22">
        <v>2012</v>
      </c>
      <c r="B4683" s="2" t="s">
        <v>644</v>
      </c>
      <c r="C4683" s="3">
        <v>6.768428890543559</v>
      </c>
    </row>
    <row r="4684" spans="1:3">
      <c r="A4684" s="22">
        <v>2012</v>
      </c>
      <c r="B4684" s="2" t="s">
        <v>645</v>
      </c>
      <c r="C4684" s="3">
        <v>7.5761851015801351</v>
      </c>
    </row>
    <row r="4685" spans="1:3">
      <c r="A4685" s="22">
        <v>2012</v>
      </c>
      <c r="B4685" s="2" t="s">
        <v>647</v>
      </c>
      <c r="C4685" s="3">
        <v>12.611484009250381</v>
      </c>
    </row>
    <row r="4686" spans="1:3">
      <c r="A4686" s="22">
        <v>2012</v>
      </c>
      <c r="B4686" s="2" t="s">
        <v>648</v>
      </c>
      <c r="C4686" s="3">
        <v>10.031809145129225</v>
      </c>
    </row>
    <row r="4687" spans="1:3">
      <c r="A4687" s="22">
        <v>2012</v>
      </c>
      <c r="B4687" s="2" t="s">
        <v>649</v>
      </c>
      <c r="C4687" s="3">
        <v>13.701441317776252</v>
      </c>
    </row>
    <row r="4688" spans="1:3">
      <c r="A4688" s="22">
        <v>2012</v>
      </c>
      <c r="B4688" s="2" t="s">
        <v>650</v>
      </c>
      <c r="C4688" s="3">
        <v>8.6908548707753486</v>
      </c>
    </row>
    <row r="4689" spans="1:3">
      <c r="A4689" s="22">
        <v>2012</v>
      </c>
      <c r="B4689" s="2" t="s">
        <v>651</v>
      </c>
      <c r="C4689" s="3">
        <v>8.0796398891966756</v>
      </c>
    </row>
    <row r="4690" spans="1:3">
      <c r="A4690" s="22">
        <v>2012</v>
      </c>
      <c r="B4690" s="2" t="s">
        <v>652</v>
      </c>
      <c r="C4690" s="3">
        <v>8.3655548817465135</v>
      </c>
    </row>
    <row r="4691" spans="1:3">
      <c r="A4691" s="22">
        <v>2012</v>
      </c>
      <c r="B4691" s="2" t="s">
        <v>654</v>
      </c>
      <c r="C4691" s="3">
        <v>4.7302423603793464</v>
      </c>
    </row>
    <row r="4692" spans="1:3">
      <c r="A4692" s="22">
        <v>2012</v>
      </c>
      <c r="B4692" s="2" t="s">
        <v>655</v>
      </c>
      <c r="C4692" s="3">
        <v>7.7091503267973858</v>
      </c>
    </row>
    <row r="4693" spans="1:3">
      <c r="A4693" s="22">
        <v>2012</v>
      </c>
      <c r="B4693" s="2" t="s">
        <v>656</v>
      </c>
      <c r="C4693" s="3">
        <v>4.493036211699164</v>
      </c>
    </row>
    <row r="4694" spans="1:3">
      <c r="A4694" s="22">
        <v>2012</v>
      </c>
      <c r="B4694" s="2" t="s">
        <v>657</v>
      </c>
      <c r="C4694" s="3">
        <v>6.75</v>
      </c>
    </row>
    <row r="4695" spans="1:3">
      <c r="A4695" s="22">
        <v>2012</v>
      </c>
      <c r="B4695" s="2" t="s">
        <v>1074</v>
      </c>
      <c r="C4695" s="3">
        <v>4.4297752808988768</v>
      </c>
    </row>
    <row r="4696" spans="1:3">
      <c r="A4696" s="22">
        <v>2012</v>
      </c>
      <c r="B4696" s="2" t="s">
        <v>658</v>
      </c>
      <c r="C4696" s="3">
        <v>5.7766367137355585</v>
      </c>
    </row>
    <row r="4697" spans="1:3">
      <c r="A4697" s="22">
        <v>2012</v>
      </c>
      <c r="B4697" s="2" t="s">
        <v>659</v>
      </c>
      <c r="C4697" s="3">
        <v>7.7641752577319592</v>
      </c>
    </row>
    <row r="4698" spans="1:3">
      <c r="A4698" s="22">
        <v>2012</v>
      </c>
      <c r="B4698" s="2" t="s">
        <v>660</v>
      </c>
      <c r="C4698" s="3">
        <v>9.2915873620098974</v>
      </c>
    </row>
    <row r="4699" spans="1:3">
      <c r="A4699" s="22">
        <v>2012</v>
      </c>
      <c r="B4699" s="2" t="s">
        <v>661</v>
      </c>
      <c r="C4699" s="3">
        <v>4.9133858267716537</v>
      </c>
    </row>
    <row r="4700" spans="1:3">
      <c r="A4700" s="22">
        <v>2012</v>
      </c>
      <c r="B4700" s="2" t="s">
        <v>662</v>
      </c>
      <c r="C4700" s="3">
        <v>5.3162939297124598</v>
      </c>
    </row>
    <row r="4701" spans="1:3">
      <c r="A4701" s="22">
        <v>2012</v>
      </c>
      <c r="B4701" s="2" t="s">
        <v>663</v>
      </c>
      <c r="C4701" s="3">
        <v>4.8966369930761626</v>
      </c>
    </row>
    <row r="4702" spans="1:3">
      <c r="A4702" s="22">
        <v>2012</v>
      </c>
      <c r="B4702" s="2" t="s">
        <v>1075</v>
      </c>
      <c r="C4702" s="3">
        <v>5.7828054298642533</v>
      </c>
    </row>
    <row r="4703" spans="1:3">
      <c r="A4703" s="22">
        <v>2012</v>
      </c>
      <c r="B4703" s="2" t="s">
        <v>664</v>
      </c>
      <c r="C4703" s="3">
        <v>5.6302434456928836</v>
      </c>
    </row>
    <row r="4704" spans="1:3">
      <c r="A4704" s="22">
        <v>2012</v>
      </c>
      <c r="B4704" s="2" t="s">
        <v>665</v>
      </c>
      <c r="C4704" s="3">
        <v>4.566071428571429</v>
      </c>
    </row>
    <row r="4705" spans="1:3">
      <c r="A4705" s="22">
        <v>2012</v>
      </c>
      <c r="B4705" s="2" t="s">
        <v>666</v>
      </c>
      <c r="C4705" s="3">
        <v>6.1917788391952522</v>
      </c>
    </row>
    <row r="4706" spans="1:3">
      <c r="A4706" s="22">
        <v>2012</v>
      </c>
      <c r="B4706" s="2" t="s">
        <v>667</v>
      </c>
      <c r="C4706" s="3">
        <v>5.4007775225304826</v>
      </c>
    </row>
    <row r="4707" spans="1:3">
      <c r="A4707" s="22">
        <v>2012</v>
      </c>
      <c r="B4707" s="2" t="s">
        <v>1076</v>
      </c>
      <c r="C4707" s="3">
        <v>5.48</v>
      </c>
    </row>
    <row r="4708" spans="1:3">
      <c r="A4708" s="22">
        <v>2012</v>
      </c>
      <c r="B4708" s="2" t="s">
        <v>668</v>
      </c>
      <c r="C4708" s="3">
        <v>3.3914793693391481</v>
      </c>
    </row>
    <row r="4709" spans="1:3">
      <c r="A4709" s="22">
        <v>2012</v>
      </c>
      <c r="B4709" s="2" t="s">
        <v>669</v>
      </c>
      <c r="C4709" s="3">
        <v>4.6909090909090905</v>
      </c>
    </row>
    <row r="4710" spans="1:3">
      <c r="A4710" s="22">
        <v>2012</v>
      </c>
      <c r="B4710" s="2" t="s">
        <v>670</v>
      </c>
      <c r="C4710" s="3">
        <v>3.6233766233766236</v>
      </c>
    </row>
    <row r="4711" spans="1:3">
      <c r="A4711" s="22">
        <v>2012</v>
      </c>
      <c r="B4711" s="2" t="s">
        <v>672</v>
      </c>
      <c r="C4711" s="3">
        <v>3.4628246175738173</v>
      </c>
    </row>
    <row r="4712" spans="1:3">
      <c r="A4712" s="22">
        <v>2012</v>
      </c>
      <c r="B4712" s="2" t="s">
        <v>673</v>
      </c>
      <c r="C4712" s="3">
        <v>5.1612422888747078</v>
      </c>
    </row>
    <row r="4713" spans="1:3">
      <c r="A4713" s="22">
        <v>2012</v>
      </c>
      <c r="B4713" s="2" t="s">
        <v>674</v>
      </c>
      <c r="C4713" s="3">
        <v>4.8182711198428292</v>
      </c>
    </row>
    <row r="4714" spans="1:3">
      <c r="A4714" s="22">
        <v>2012</v>
      </c>
      <c r="B4714" s="2" t="s">
        <v>676</v>
      </c>
      <c r="C4714" s="3">
        <v>4.8578314182154703</v>
      </c>
    </row>
    <row r="4715" spans="1:3">
      <c r="A4715" s="22">
        <v>2012</v>
      </c>
      <c r="B4715" s="2" t="s">
        <v>677</v>
      </c>
      <c r="C4715" s="3">
        <v>4.7055143651529194</v>
      </c>
    </row>
    <row r="4716" spans="1:3">
      <c r="A4716" s="22">
        <v>2012</v>
      </c>
      <c r="B4716" s="2" t="s">
        <v>678</v>
      </c>
      <c r="C4716" s="3">
        <v>4.9741066804764369</v>
      </c>
    </row>
    <row r="4717" spans="1:3">
      <c r="A4717" s="22">
        <v>2012</v>
      </c>
      <c r="B4717" s="2" t="s">
        <v>679</v>
      </c>
      <c r="C4717" s="3">
        <v>4.702980618869355</v>
      </c>
    </row>
    <row r="4718" spans="1:3">
      <c r="A4718" s="22">
        <v>2012</v>
      </c>
      <c r="B4718" s="2" t="s">
        <v>680</v>
      </c>
      <c r="C4718" s="3">
        <v>4.1384615384615389</v>
      </c>
    </row>
    <row r="4719" spans="1:3">
      <c r="A4719" s="22">
        <v>2012</v>
      </c>
      <c r="B4719" s="2" t="s">
        <v>681</v>
      </c>
      <c r="C4719" s="3">
        <v>4.7945297451104203</v>
      </c>
    </row>
    <row r="4720" spans="1:3">
      <c r="A4720" s="22">
        <v>2012</v>
      </c>
      <c r="B4720" s="2" t="s">
        <v>683</v>
      </c>
      <c r="C4720" s="3">
        <v>3.5313632562029551</v>
      </c>
    </row>
    <row r="4721" spans="1:3">
      <c r="A4721" s="22">
        <v>2012</v>
      </c>
      <c r="B4721" s="2" t="s">
        <v>1046</v>
      </c>
      <c r="C4721" s="3">
        <v>4.8959276018099551</v>
      </c>
    </row>
    <row r="4722" spans="1:3">
      <c r="A4722" s="22">
        <v>2012</v>
      </c>
      <c r="B4722" s="2" t="s">
        <v>684</v>
      </c>
      <c r="C4722" s="3">
        <v>3.8194949494949495</v>
      </c>
    </row>
    <row r="4723" spans="1:3">
      <c r="A4723" s="22">
        <v>2012</v>
      </c>
      <c r="B4723" s="2" t="s">
        <v>685</v>
      </c>
      <c r="C4723" s="3">
        <v>3.9404040404040406</v>
      </c>
    </row>
    <row r="4724" spans="1:3">
      <c r="A4724" s="22">
        <v>2012</v>
      </c>
      <c r="B4724" s="2" t="s">
        <v>686</v>
      </c>
      <c r="C4724" s="3">
        <v>4.8552993130520115</v>
      </c>
    </row>
    <row r="4725" spans="1:3">
      <c r="A4725" s="22">
        <v>2012</v>
      </c>
      <c r="B4725" s="2" t="s">
        <v>687</v>
      </c>
      <c r="C4725" s="3">
        <v>5.3804238143289602</v>
      </c>
    </row>
    <row r="4726" spans="1:3">
      <c r="A4726" s="22">
        <v>2012</v>
      </c>
      <c r="B4726" s="2" t="s">
        <v>688</v>
      </c>
      <c r="C4726" s="3">
        <v>4.4038824480992185</v>
      </c>
    </row>
    <row r="4727" spans="1:3">
      <c r="A4727" s="22">
        <v>2012</v>
      </c>
      <c r="B4727" s="2" t="s">
        <v>689</v>
      </c>
      <c r="C4727" s="3">
        <v>4.0242537313432836</v>
      </c>
    </row>
    <row r="4728" spans="1:3">
      <c r="A4728" s="22">
        <v>2012</v>
      </c>
      <c r="B4728" s="2" t="s">
        <v>690</v>
      </c>
      <c r="C4728" s="3">
        <v>9.6890368593789447</v>
      </c>
    </row>
    <row r="4729" spans="1:3">
      <c r="A4729" s="22">
        <v>2012</v>
      </c>
      <c r="B4729" s="2" t="s">
        <v>691</v>
      </c>
      <c r="C4729" s="3">
        <v>4.3769801790770639</v>
      </c>
    </row>
    <row r="4730" spans="1:3">
      <c r="A4730" s="22">
        <v>2012</v>
      </c>
      <c r="B4730" s="2" t="s">
        <v>692</v>
      </c>
      <c r="C4730" s="3">
        <v>4.1273674242424239</v>
      </c>
    </row>
    <row r="4731" spans="1:3">
      <c r="A4731" s="22">
        <v>2012</v>
      </c>
      <c r="B4731" s="2" t="s">
        <v>693</v>
      </c>
      <c r="C4731" s="3">
        <v>5.0977517664692025</v>
      </c>
    </row>
    <row r="4732" spans="1:3">
      <c r="A4732" s="22">
        <v>2012</v>
      </c>
      <c r="B4732" s="2" t="s">
        <v>694</v>
      </c>
      <c r="C4732" s="3">
        <v>4.9808718861209966</v>
      </c>
    </row>
    <row r="4733" spans="1:3">
      <c r="A4733" s="22">
        <v>2012</v>
      </c>
      <c r="B4733" s="2" t="s">
        <v>695</v>
      </c>
      <c r="C4733" s="3">
        <v>5.115254237288136</v>
      </c>
    </row>
    <row r="4734" spans="1:3">
      <c r="A4734" s="22">
        <v>2012</v>
      </c>
      <c r="B4734" s="2" t="s">
        <v>696</v>
      </c>
      <c r="C4734" s="3">
        <v>4.4158686730506158</v>
      </c>
    </row>
    <row r="4735" spans="1:3">
      <c r="A4735" s="22">
        <v>2012</v>
      </c>
      <c r="B4735" s="2" t="s">
        <v>697</v>
      </c>
      <c r="C4735" s="3">
        <v>4.4811320754716979</v>
      </c>
    </row>
    <row r="4736" spans="1:3">
      <c r="A4736" s="22">
        <v>2012</v>
      </c>
      <c r="B4736" s="2" t="s">
        <v>698</v>
      </c>
      <c r="C4736" s="3">
        <v>3.8742225293711128</v>
      </c>
    </row>
    <row r="4737" spans="1:3">
      <c r="A4737" s="22">
        <v>2012</v>
      </c>
      <c r="B4737" s="2" t="s">
        <v>699</v>
      </c>
      <c r="C4737" s="3">
        <v>5.0760535692345501</v>
      </c>
    </row>
    <row r="4738" spans="1:3">
      <c r="A4738" s="22">
        <v>2012</v>
      </c>
      <c r="B4738" s="2" t="s">
        <v>701</v>
      </c>
      <c r="C4738" s="3">
        <v>4.612646776625394</v>
      </c>
    </row>
    <row r="4739" spans="1:3">
      <c r="A4739" s="22">
        <v>2012</v>
      </c>
      <c r="B4739" s="2" t="s">
        <v>702</v>
      </c>
      <c r="C4739" s="3">
        <v>5.0070575461454938</v>
      </c>
    </row>
    <row r="4740" spans="1:3">
      <c r="A4740" s="22">
        <v>2012</v>
      </c>
      <c r="B4740" s="2" t="s">
        <v>703</v>
      </c>
      <c r="C4740" s="3">
        <v>5.4598269468479605</v>
      </c>
    </row>
    <row r="4741" spans="1:3">
      <c r="A4741" s="22">
        <v>2012</v>
      </c>
      <c r="B4741" s="2" t="s">
        <v>704</v>
      </c>
      <c r="C4741" s="3">
        <v>2.8153211245808616</v>
      </c>
    </row>
    <row r="4742" spans="1:3">
      <c r="A4742" s="22">
        <v>2012</v>
      </c>
      <c r="B4742" s="2" t="s">
        <v>705</v>
      </c>
      <c r="C4742" s="3">
        <v>4.9111417255037022</v>
      </c>
    </row>
    <row r="4743" spans="1:3">
      <c r="A4743" s="22">
        <v>2012</v>
      </c>
      <c r="B4743" s="2" t="s">
        <v>706</v>
      </c>
      <c r="C4743" s="3">
        <v>7.2052282481467032</v>
      </c>
    </row>
    <row r="4744" spans="1:3">
      <c r="A4744" s="22">
        <v>2012</v>
      </c>
      <c r="B4744" s="2" t="s">
        <v>707</v>
      </c>
      <c r="C4744" s="3">
        <v>4.1362519021421047</v>
      </c>
    </row>
    <row r="4745" spans="1:3">
      <c r="A4745" s="22">
        <v>2012</v>
      </c>
      <c r="B4745" s="2" t="s">
        <v>708</v>
      </c>
      <c r="C4745" s="3">
        <v>4.5361869895803997</v>
      </c>
    </row>
    <row r="4746" spans="1:3">
      <c r="A4746" s="22">
        <v>2012</v>
      </c>
      <c r="B4746" s="2" t="s">
        <v>709</v>
      </c>
      <c r="C4746" s="3">
        <v>4.3557603686635948</v>
      </c>
    </row>
    <row r="4747" spans="1:3">
      <c r="A4747" s="22">
        <v>2012</v>
      </c>
      <c r="B4747" s="2" t="s">
        <v>710</v>
      </c>
      <c r="C4747" s="3">
        <v>5.8817966903073282</v>
      </c>
    </row>
    <row r="4748" spans="1:3">
      <c r="A4748" s="22">
        <v>2012</v>
      </c>
      <c r="B4748" s="2" t="s">
        <v>711</v>
      </c>
      <c r="C4748" s="3">
        <v>4.3928571428571432</v>
      </c>
    </row>
    <row r="4749" spans="1:3">
      <c r="A4749" s="22">
        <v>2012</v>
      </c>
      <c r="B4749" s="2" t="s">
        <v>712</v>
      </c>
      <c r="C4749" s="3">
        <v>5.7693561532192339</v>
      </c>
    </row>
    <row r="4750" spans="1:3">
      <c r="A4750" s="22">
        <v>2012</v>
      </c>
      <c r="B4750" s="2" t="s">
        <v>713</v>
      </c>
      <c r="C4750" s="3">
        <v>4.7513613047481256</v>
      </c>
    </row>
    <row r="4751" spans="1:3">
      <c r="A4751" s="22">
        <v>2012</v>
      </c>
      <c r="B4751" s="2" t="s">
        <v>714</v>
      </c>
      <c r="C4751" s="3">
        <v>4.2974324017268799</v>
      </c>
    </row>
    <row r="4752" spans="1:3">
      <c r="A4752" s="22">
        <v>2012</v>
      </c>
      <c r="B4752" s="2" t="s">
        <v>715</v>
      </c>
      <c r="C4752" s="3">
        <v>5.5089285714285712</v>
      </c>
    </row>
    <row r="4753" spans="1:3">
      <c r="A4753" s="22">
        <v>2012</v>
      </c>
      <c r="B4753" s="2" t="s">
        <v>716</v>
      </c>
      <c r="C4753" s="3">
        <v>2.5516873131140536</v>
      </c>
    </row>
    <row r="4754" spans="1:3">
      <c r="A4754" s="22">
        <v>2012</v>
      </c>
      <c r="B4754" s="2" t="s">
        <v>717</v>
      </c>
      <c r="C4754" s="3">
        <v>4.5313014827018119</v>
      </c>
    </row>
    <row r="4755" spans="1:3">
      <c r="A4755" s="22">
        <v>2012</v>
      </c>
      <c r="B4755" s="2" t="s">
        <v>718</v>
      </c>
      <c r="C4755" s="3">
        <v>4.8517350157728707</v>
      </c>
    </row>
    <row r="4756" spans="1:3">
      <c r="A4756" s="22">
        <v>2012</v>
      </c>
      <c r="B4756" s="2" t="s">
        <v>719</v>
      </c>
      <c r="C4756" s="3">
        <v>3.0071890726096333</v>
      </c>
    </row>
    <row r="4757" spans="1:3">
      <c r="A4757" s="22">
        <v>2012</v>
      </c>
      <c r="B4757" s="2" t="s">
        <v>720</v>
      </c>
      <c r="C4757" s="3">
        <v>4.1641721234798874</v>
      </c>
    </row>
    <row r="4758" spans="1:3">
      <c r="A4758" s="22">
        <v>2012</v>
      </c>
      <c r="B4758" s="2" t="s">
        <v>721</v>
      </c>
      <c r="C4758" s="3">
        <v>3.4566712517193947</v>
      </c>
    </row>
    <row r="4759" spans="1:3">
      <c r="A4759" s="22">
        <v>2012</v>
      </c>
      <c r="B4759" s="2" t="s">
        <v>722</v>
      </c>
      <c r="C4759" s="3">
        <v>4.0214105793450878</v>
      </c>
    </row>
    <row r="4760" spans="1:3">
      <c r="A4760" s="22">
        <v>2012</v>
      </c>
      <c r="B4760" s="2" t="s">
        <v>723</v>
      </c>
      <c r="C4760" s="3">
        <v>3.821544151641239</v>
      </c>
    </row>
    <row r="4761" spans="1:3">
      <c r="A4761" s="22">
        <v>2012</v>
      </c>
      <c r="B4761" s="2" t="s">
        <v>724</v>
      </c>
      <c r="C4761" s="3">
        <v>5.1816192560175054</v>
      </c>
    </row>
    <row r="4762" spans="1:3">
      <c r="A4762" s="22">
        <v>2012</v>
      </c>
      <c r="B4762" s="2" t="s">
        <v>725</v>
      </c>
      <c r="C4762" s="3">
        <v>3.1294663573085848</v>
      </c>
    </row>
    <row r="4763" spans="1:3">
      <c r="A4763" s="22">
        <v>2012</v>
      </c>
      <c r="B4763" s="2" t="s">
        <v>726</v>
      </c>
      <c r="C4763" s="3">
        <v>4.7807237921225836</v>
      </c>
    </row>
    <row r="4764" spans="1:3">
      <c r="A4764" s="22">
        <v>2012</v>
      </c>
      <c r="B4764" s="2" t="s">
        <v>727</v>
      </c>
      <c r="C4764" s="3">
        <v>4.0354609929078018</v>
      </c>
    </row>
    <row r="4765" spans="1:3">
      <c r="A4765" s="22">
        <v>2012</v>
      </c>
      <c r="B4765" s="2" t="s">
        <v>1048</v>
      </c>
      <c r="C4765" s="3">
        <v>5.475903614457831</v>
      </c>
    </row>
    <row r="4766" spans="1:3">
      <c r="A4766" s="22">
        <v>2012</v>
      </c>
      <c r="B4766" s="2" t="s">
        <v>730</v>
      </c>
      <c r="C4766" s="3">
        <v>5.0444282592862342</v>
      </c>
    </row>
    <row r="4767" spans="1:3">
      <c r="A4767" s="22">
        <v>2012</v>
      </c>
      <c r="B4767" s="2" t="s">
        <v>731</v>
      </c>
      <c r="C4767" s="3">
        <v>4.6972133211261156</v>
      </c>
    </row>
    <row r="4768" spans="1:3">
      <c r="A4768" s="22">
        <v>2012</v>
      </c>
      <c r="B4768" s="2" t="s">
        <v>732</v>
      </c>
      <c r="C4768" s="3">
        <v>4.1949841416538893</v>
      </c>
    </row>
    <row r="4769" spans="1:3">
      <c r="A4769" s="22">
        <v>2012</v>
      </c>
      <c r="B4769" s="2" t="s">
        <v>733</v>
      </c>
      <c r="C4769" s="3">
        <v>5.2396466040861407</v>
      </c>
    </row>
    <row r="4770" spans="1:3">
      <c r="A4770" s="22">
        <v>2012</v>
      </c>
      <c r="B4770" s="2" t="s">
        <v>734</v>
      </c>
      <c r="C4770" s="3">
        <v>3.8314146033748622</v>
      </c>
    </row>
    <row r="4771" spans="1:3">
      <c r="A4771" s="22">
        <v>2012</v>
      </c>
      <c r="B4771" s="2" t="s">
        <v>735</v>
      </c>
      <c r="C4771" s="3">
        <v>4.84</v>
      </c>
    </row>
    <row r="4772" spans="1:3">
      <c r="A4772" s="22">
        <v>2012</v>
      </c>
      <c r="B4772" s="2" t="s">
        <v>736</v>
      </c>
      <c r="C4772" s="3">
        <v>4.9683257918552037</v>
      </c>
    </row>
    <row r="4773" spans="1:3">
      <c r="A4773" s="22">
        <v>2012</v>
      </c>
      <c r="B4773" s="2" t="s">
        <v>737</v>
      </c>
      <c r="C4773" s="3">
        <v>4.9534538058358759</v>
      </c>
    </row>
    <row r="4774" spans="1:3">
      <c r="A4774" s="22">
        <v>2012</v>
      </c>
      <c r="B4774" s="2" t="s">
        <v>1049</v>
      </c>
      <c r="C4774" s="3">
        <v>4.3323863636363633</v>
      </c>
    </row>
    <row r="4775" spans="1:3">
      <c r="A4775" s="22">
        <v>2012</v>
      </c>
      <c r="B4775" s="2" t="s">
        <v>739</v>
      </c>
      <c r="C4775" s="3">
        <v>5.2392739273927393</v>
      </c>
    </row>
    <row r="4776" spans="1:3">
      <c r="A4776" s="22">
        <v>2012</v>
      </c>
      <c r="B4776" s="2" t="s">
        <v>741</v>
      </c>
      <c r="C4776" s="3">
        <v>9.5186550767971951</v>
      </c>
    </row>
    <row r="4777" spans="1:3">
      <c r="A4777" s="22">
        <v>2012</v>
      </c>
      <c r="B4777" s="2" t="s">
        <v>742</v>
      </c>
      <c r="C4777" s="3">
        <v>5.6865587824053909</v>
      </c>
    </row>
    <row r="4778" spans="1:3">
      <c r="A4778" s="22">
        <v>2012</v>
      </c>
      <c r="B4778" s="2" t="s">
        <v>743</v>
      </c>
      <c r="C4778" s="3">
        <v>4.2447940074906363</v>
      </c>
    </row>
    <row r="4779" spans="1:3">
      <c r="A4779" s="22">
        <v>2012</v>
      </c>
      <c r="B4779" s="2" t="s">
        <v>744</v>
      </c>
      <c r="C4779" s="3">
        <v>2.8372915613946437</v>
      </c>
    </row>
    <row r="4780" spans="1:3">
      <c r="A4780" s="22">
        <v>2012</v>
      </c>
      <c r="B4780" s="2" t="s">
        <v>745</v>
      </c>
      <c r="C4780" s="3">
        <v>4.4068825910931171</v>
      </c>
    </row>
    <row r="4781" spans="1:3">
      <c r="A4781" s="22">
        <v>2012</v>
      </c>
      <c r="B4781" s="2" t="s">
        <v>746</v>
      </c>
      <c r="C4781" s="3">
        <v>5.4716417910447763</v>
      </c>
    </row>
    <row r="4782" spans="1:3">
      <c r="A4782" s="22">
        <v>2012</v>
      </c>
      <c r="B4782" s="2" t="s">
        <v>747</v>
      </c>
      <c r="C4782" s="3">
        <v>5.1861861861861858</v>
      </c>
    </row>
    <row r="4783" spans="1:3">
      <c r="A4783" s="22">
        <v>2012</v>
      </c>
      <c r="B4783" s="2" t="s">
        <v>748</v>
      </c>
      <c r="C4783" s="3">
        <v>3.6565656565656566</v>
      </c>
    </row>
    <row r="4784" spans="1:3">
      <c r="A4784" s="22">
        <v>2012</v>
      </c>
      <c r="B4784" s="2" t="s">
        <v>749</v>
      </c>
      <c r="C4784" s="3">
        <v>4.0499306518723994</v>
      </c>
    </row>
    <row r="4785" spans="1:3">
      <c r="A4785" s="22">
        <v>2012</v>
      </c>
      <c r="B4785" s="2" t="s">
        <v>750</v>
      </c>
      <c r="C4785" s="3">
        <v>3.9857262804366078</v>
      </c>
    </row>
    <row r="4786" spans="1:3">
      <c r="A4786" s="22">
        <v>2012</v>
      </c>
      <c r="B4786" s="2" t="s">
        <v>751</v>
      </c>
      <c r="C4786" s="3">
        <v>3.8966299082757909</v>
      </c>
    </row>
    <row r="4787" spans="1:3">
      <c r="A4787" s="22">
        <v>2012</v>
      </c>
      <c r="B4787" s="2" t="s">
        <v>752</v>
      </c>
      <c r="C4787" s="3">
        <v>4.5586880559085134</v>
      </c>
    </row>
    <row r="4788" spans="1:3">
      <c r="A4788" s="22">
        <v>2012</v>
      </c>
      <c r="B4788" s="2" t="s">
        <v>753</v>
      </c>
      <c r="C4788" s="3">
        <v>3.8351049332243119</v>
      </c>
    </row>
    <row r="4789" spans="1:3">
      <c r="A4789" s="22">
        <v>2012</v>
      </c>
      <c r="B4789" s="2" t="s">
        <v>754</v>
      </c>
      <c r="C4789" s="3">
        <v>5.2660735948241006</v>
      </c>
    </row>
    <row r="4790" spans="1:3">
      <c r="A4790" s="22">
        <v>2012</v>
      </c>
      <c r="B4790" s="2" t="s">
        <v>755</v>
      </c>
      <c r="C4790" s="3">
        <v>4.4091603053435113</v>
      </c>
    </row>
    <row r="4791" spans="1:3">
      <c r="A4791" s="22">
        <v>2012</v>
      </c>
      <c r="B4791" s="2" t="s">
        <v>756</v>
      </c>
      <c r="C4791" s="3">
        <v>5.8073959938366722</v>
      </c>
    </row>
    <row r="4792" spans="1:3">
      <c r="A4792" s="22">
        <v>2012</v>
      </c>
      <c r="B4792" s="2" t="s">
        <v>757</v>
      </c>
      <c r="C4792" s="3">
        <v>6.6779495365770227</v>
      </c>
    </row>
    <row r="4793" spans="1:3">
      <c r="A4793" s="22">
        <v>2012</v>
      </c>
      <c r="B4793" s="2" t="s">
        <v>758</v>
      </c>
      <c r="C4793" s="3">
        <v>6.897832817337461</v>
      </c>
    </row>
    <row r="4794" spans="1:3">
      <c r="A4794" s="22">
        <v>2012</v>
      </c>
      <c r="B4794" s="2" t="s">
        <v>759</v>
      </c>
      <c r="C4794" s="3">
        <v>5.3092948717948714</v>
      </c>
    </row>
    <row r="4795" spans="1:3">
      <c r="A4795" s="22">
        <v>2012</v>
      </c>
      <c r="B4795" s="2" t="s">
        <v>760</v>
      </c>
      <c r="C4795" s="3">
        <v>4.7958115183246077</v>
      </c>
    </row>
    <row r="4796" spans="1:3">
      <c r="A4796" s="22">
        <v>2012</v>
      </c>
      <c r="B4796" s="2" t="s">
        <v>761</v>
      </c>
      <c r="C4796" s="3">
        <v>5.96</v>
      </c>
    </row>
    <row r="4797" spans="1:3">
      <c r="A4797" s="22">
        <v>2012</v>
      </c>
      <c r="B4797" s="2" t="s">
        <v>762</v>
      </c>
      <c r="C4797" s="3">
        <v>5.0343628719275548</v>
      </c>
    </row>
    <row r="4798" spans="1:3">
      <c r="A4798" s="22">
        <v>2012</v>
      </c>
      <c r="B4798" s="2" t="s">
        <v>763</v>
      </c>
      <c r="C4798" s="3">
        <v>4.4373333333333331</v>
      </c>
    </row>
    <row r="4799" spans="1:3">
      <c r="A4799" s="22">
        <v>2012</v>
      </c>
      <c r="B4799" s="2" t="s">
        <v>764</v>
      </c>
      <c r="C4799" s="3">
        <v>5.1816254416961129</v>
      </c>
    </row>
    <row r="4800" spans="1:3">
      <c r="A4800" s="22">
        <v>2012</v>
      </c>
      <c r="B4800" s="2" t="s">
        <v>765</v>
      </c>
      <c r="C4800" s="3">
        <v>3.8600823045267489</v>
      </c>
    </row>
    <row r="4801" spans="1:3">
      <c r="A4801" s="22">
        <v>2012</v>
      </c>
      <c r="B4801" s="2" t="s">
        <v>766</v>
      </c>
      <c r="C4801" s="3">
        <v>6.135496183206107</v>
      </c>
    </row>
    <row r="4802" spans="1:3">
      <c r="A4802" s="22">
        <v>2012</v>
      </c>
      <c r="B4802" s="2" t="s">
        <v>767</v>
      </c>
      <c r="C4802" s="3">
        <v>4.7563831829525824</v>
      </c>
    </row>
    <row r="4803" spans="1:3">
      <c r="A4803" s="22">
        <v>2012</v>
      </c>
      <c r="B4803" s="2" t="s">
        <v>768</v>
      </c>
      <c r="C4803" s="3">
        <v>4.662303664921466</v>
      </c>
    </row>
    <row r="4804" spans="1:3">
      <c r="A4804" s="22">
        <v>2012</v>
      </c>
      <c r="B4804" s="2" t="s">
        <v>769</v>
      </c>
      <c r="C4804" s="3">
        <v>4.4524572649572649</v>
      </c>
    </row>
    <row r="4805" spans="1:3">
      <c r="A4805" s="22">
        <v>2012</v>
      </c>
      <c r="B4805" s="2" t="s">
        <v>770</v>
      </c>
      <c r="C4805" s="3">
        <v>3.8165467625899279</v>
      </c>
    </row>
    <row r="4806" spans="1:3">
      <c r="A4806" s="22">
        <v>2012</v>
      </c>
      <c r="B4806" s="2" t="s">
        <v>771</v>
      </c>
      <c r="C4806" s="3">
        <v>5.4430604982206408</v>
      </c>
    </row>
    <row r="4807" spans="1:3">
      <c r="A4807" s="22">
        <v>2012</v>
      </c>
      <c r="B4807" s="2" t="s">
        <v>772</v>
      </c>
      <c r="C4807" s="3">
        <v>3.8142857142857145</v>
      </c>
    </row>
    <row r="4808" spans="1:3">
      <c r="A4808" s="22">
        <v>2012</v>
      </c>
      <c r="B4808" s="2" t="s">
        <v>773</v>
      </c>
      <c r="C4808" s="3">
        <v>3.7755395683453239</v>
      </c>
    </row>
    <row r="4809" spans="1:3">
      <c r="A4809" s="22">
        <v>2012</v>
      </c>
      <c r="B4809" s="2" t="s">
        <v>774</v>
      </c>
      <c r="C4809" s="3">
        <v>5.9485049833887045</v>
      </c>
    </row>
    <row r="4810" spans="1:3">
      <c r="A4810" s="22">
        <v>2012</v>
      </c>
      <c r="B4810" s="2" t="s">
        <v>775</v>
      </c>
      <c r="C4810" s="3">
        <v>5.1494153313122561</v>
      </c>
    </row>
    <row r="4811" spans="1:3">
      <c r="A4811" s="22">
        <v>2012</v>
      </c>
      <c r="B4811" s="2" t="s">
        <v>776</v>
      </c>
      <c r="C4811" s="3">
        <v>3.9263157894736844</v>
      </c>
    </row>
    <row r="4812" spans="1:3">
      <c r="A4812" s="22">
        <v>2012</v>
      </c>
      <c r="B4812" s="2" t="s">
        <v>777</v>
      </c>
      <c r="C4812" s="3">
        <v>5.3768374164810693</v>
      </c>
    </row>
    <row r="4813" spans="1:3">
      <c r="A4813" s="22">
        <v>2012</v>
      </c>
      <c r="B4813" s="2" t="s">
        <v>778</v>
      </c>
      <c r="C4813" s="3">
        <v>3.8888888888888888</v>
      </c>
    </row>
    <row r="4814" spans="1:3">
      <c r="A4814" s="22">
        <v>2012</v>
      </c>
      <c r="B4814" s="2" t="s">
        <v>779</v>
      </c>
      <c r="C4814" s="3">
        <v>3.9708029197080292</v>
      </c>
    </row>
    <row r="4815" spans="1:3">
      <c r="A4815" s="22">
        <v>2012</v>
      </c>
      <c r="B4815" s="2" t="s">
        <v>780</v>
      </c>
      <c r="C4815" s="3">
        <v>3.4513715710723192</v>
      </c>
    </row>
    <row r="4816" spans="1:3">
      <c r="A4816" s="22">
        <v>2012</v>
      </c>
      <c r="B4816" s="2" t="s">
        <v>781</v>
      </c>
      <c r="C4816" s="3">
        <v>5.6226415094339623</v>
      </c>
    </row>
    <row r="4817" spans="1:3">
      <c r="A4817" s="22">
        <v>2012</v>
      </c>
      <c r="B4817" s="2" t="s">
        <v>782</v>
      </c>
      <c r="C4817" s="3">
        <v>5.2076974757654284</v>
      </c>
    </row>
    <row r="4818" spans="1:3">
      <c r="A4818" s="22">
        <v>2012</v>
      </c>
      <c r="B4818" s="2" t="s">
        <v>783</v>
      </c>
      <c r="C4818" s="3">
        <v>5.5601750547045956</v>
      </c>
    </row>
    <row r="4819" spans="1:3">
      <c r="A4819" s="22">
        <v>2012</v>
      </c>
      <c r="B4819" s="2" t="s">
        <v>784</v>
      </c>
      <c r="C4819" s="3">
        <v>5.1371681415929205</v>
      </c>
    </row>
    <row r="4820" spans="1:3">
      <c r="A4820" s="22">
        <v>2012</v>
      </c>
      <c r="B4820" s="2" t="s">
        <v>785</v>
      </c>
      <c r="C4820" s="3">
        <v>5.2778390297684679</v>
      </c>
    </row>
    <row r="4821" spans="1:3">
      <c r="A4821" s="22">
        <v>2012</v>
      </c>
      <c r="B4821" s="2" t="s">
        <v>786</v>
      </c>
      <c r="C4821" s="3">
        <v>5.0552451893234016</v>
      </c>
    </row>
    <row r="4822" spans="1:3">
      <c r="A4822" s="22">
        <v>2012</v>
      </c>
      <c r="B4822" s="2" t="s">
        <v>1078</v>
      </c>
      <c r="C4822" s="3">
        <v>4.0205479452054798</v>
      </c>
    </row>
    <row r="4823" spans="1:3">
      <c r="A4823" s="22">
        <v>2012</v>
      </c>
      <c r="B4823" s="2" t="s">
        <v>787</v>
      </c>
      <c r="C4823" s="3">
        <v>4.914487632508834</v>
      </c>
    </row>
    <row r="4824" spans="1:3">
      <c r="A4824" s="22">
        <v>2012</v>
      </c>
      <c r="B4824" s="2" t="s">
        <v>788</v>
      </c>
      <c r="C4824" s="3">
        <v>4.333333333333333</v>
      </c>
    </row>
    <row r="4825" spans="1:3">
      <c r="A4825" s="22">
        <v>2012</v>
      </c>
      <c r="B4825" s="2" t="s">
        <v>790</v>
      </c>
      <c r="C4825" s="3">
        <v>5.8088048026196111</v>
      </c>
    </row>
    <row r="4826" spans="1:3">
      <c r="A4826" s="22">
        <v>2012</v>
      </c>
      <c r="B4826" s="2" t="s">
        <v>791</v>
      </c>
      <c r="C4826" s="3">
        <v>4.2872709262010895</v>
      </c>
    </row>
    <row r="4827" spans="1:3">
      <c r="A4827" s="22">
        <v>2012</v>
      </c>
      <c r="B4827" s="2" t="s">
        <v>792</v>
      </c>
      <c r="C4827" s="3">
        <v>4.2759832087885918</v>
      </c>
    </row>
    <row r="4828" spans="1:3">
      <c r="A4828" s="22">
        <v>2012</v>
      </c>
      <c r="B4828" s="2" t="s">
        <v>1109</v>
      </c>
      <c r="C4828" s="3">
        <v>6.2095238095238097</v>
      </c>
    </row>
    <row r="4829" spans="1:3">
      <c r="A4829" s="22">
        <v>2012</v>
      </c>
      <c r="B4829" s="2" t="s">
        <v>1110</v>
      </c>
      <c r="C4829" s="3">
        <v>4.1637931034482758</v>
      </c>
    </row>
    <row r="4830" spans="1:3">
      <c r="A4830" s="22">
        <v>2012</v>
      </c>
      <c r="B4830" s="2" t="s">
        <v>1050</v>
      </c>
      <c r="C4830" s="3">
        <v>4.9981238273921198</v>
      </c>
    </row>
    <row r="4831" spans="1:3">
      <c r="A4831" s="22">
        <v>2012</v>
      </c>
      <c r="B4831" s="2" t="s">
        <v>793</v>
      </c>
      <c r="C4831" s="3">
        <v>4.4927389639476916</v>
      </c>
    </row>
    <row r="4832" spans="1:3">
      <c r="A4832" s="22">
        <v>2012</v>
      </c>
      <c r="B4832" s="2" t="s">
        <v>794</v>
      </c>
      <c r="C4832" s="3">
        <v>5.6452088452088454</v>
      </c>
    </row>
    <row r="4833" spans="1:3">
      <c r="A4833" s="22">
        <v>2012</v>
      </c>
      <c r="B4833" s="2" t="s">
        <v>795</v>
      </c>
      <c r="C4833" s="3">
        <v>6.3379836799157676</v>
      </c>
    </row>
    <row r="4834" spans="1:3">
      <c r="A4834" s="22">
        <v>2012</v>
      </c>
      <c r="B4834" s="2" t="s">
        <v>796</v>
      </c>
      <c r="C4834" s="3">
        <v>4.8060247038064032</v>
      </c>
    </row>
    <row r="4835" spans="1:3">
      <c r="A4835" s="22">
        <v>2012</v>
      </c>
      <c r="B4835" s="2" t="s">
        <v>797</v>
      </c>
      <c r="C4835" s="3">
        <v>5.0065457265756503</v>
      </c>
    </row>
    <row r="4836" spans="1:3">
      <c r="A4836" s="22">
        <v>2012</v>
      </c>
      <c r="B4836" s="2" t="s">
        <v>798</v>
      </c>
      <c r="C4836" s="3">
        <v>4.8181818181818183</v>
      </c>
    </row>
    <row r="4837" spans="1:3">
      <c r="A4837" s="22">
        <v>2012</v>
      </c>
      <c r="B4837" s="2" t="s">
        <v>799</v>
      </c>
      <c r="C4837" s="3">
        <v>6.1818181818181817</v>
      </c>
    </row>
    <row r="4838" spans="1:3">
      <c r="A4838" s="22">
        <v>2012</v>
      </c>
      <c r="B4838" s="2" t="s">
        <v>800</v>
      </c>
      <c r="C4838" s="3">
        <v>5.0927983025461812</v>
      </c>
    </row>
    <row r="4839" spans="1:3">
      <c r="A4839" s="22">
        <v>2012</v>
      </c>
      <c r="B4839" s="2" t="s">
        <v>801</v>
      </c>
      <c r="C4839" s="3">
        <v>4.9632808774439674</v>
      </c>
    </row>
    <row r="4840" spans="1:3">
      <c r="A4840" s="22">
        <v>2012</v>
      </c>
      <c r="B4840" s="2" t="s">
        <v>802</v>
      </c>
      <c r="C4840" s="3">
        <v>5.1178170144462278</v>
      </c>
    </row>
    <row r="4841" spans="1:3">
      <c r="A4841" s="22">
        <v>2012</v>
      </c>
      <c r="B4841" s="2" t="s">
        <v>1111</v>
      </c>
      <c r="C4841" s="3">
        <v>5.7356608478802995</v>
      </c>
    </row>
    <row r="4842" spans="1:3">
      <c r="A4842" s="22">
        <v>2012</v>
      </c>
      <c r="B4842" s="2" t="s">
        <v>803</v>
      </c>
      <c r="C4842" s="3">
        <v>4.9665049303490374</v>
      </c>
    </row>
    <row r="4843" spans="1:3">
      <c r="A4843" s="22">
        <v>2012</v>
      </c>
      <c r="B4843" s="2" t="s">
        <v>804</v>
      </c>
      <c r="C4843" s="3">
        <v>5.2284750337381913</v>
      </c>
    </row>
    <row r="4844" spans="1:3">
      <c r="A4844" s="22">
        <v>2012</v>
      </c>
      <c r="B4844" s="2" t="s">
        <v>805</v>
      </c>
      <c r="C4844" s="3">
        <v>4.7670026795967848</v>
      </c>
    </row>
    <row r="4845" spans="1:3">
      <c r="A4845" s="22">
        <v>2012</v>
      </c>
      <c r="B4845" s="2" t="s">
        <v>806</v>
      </c>
      <c r="C4845" s="3">
        <v>5.3168911760254272</v>
      </c>
    </row>
    <row r="4846" spans="1:3">
      <c r="A4846" s="22">
        <v>2012</v>
      </c>
      <c r="B4846" s="2" t="s">
        <v>807</v>
      </c>
      <c r="C4846" s="3">
        <v>4.5872665534804753</v>
      </c>
    </row>
    <row r="4847" spans="1:3">
      <c r="A4847" s="22">
        <v>2012</v>
      </c>
      <c r="B4847" s="2" t="s">
        <v>808</v>
      </c>
      <c r="C4847" s="3">
        <v>6.1251235536949826</v>
      </c>
    </row>
    <row r="4848" spans="1:3">
      <c r="A4848" s="22">
        <v>2012</v>
      </c>
      <c r="B4848" s="2" t="s">
        <v>809</v>
      </c>
      <c r="C4848" s="3">
        <v>5.5253480430785391</v>
      </c>
    </row>
    <row r="4849" spans="1:3">
      <c r="A4849" s="22">
        <v>2012</v>
      </c>
      <c r="B4849" s="2" t="s">
        <v>810</v>
      </c>
      <c r="C4849" s="3">
        <v>4.7274211951050358</v>
      </c>
    </row>
    <row r="4850" spans="1:3">
      <c r="A4850" s="22">
        <v>2012</v>
      </c>
      <c r="B4850" s="2" t="s">
        <v>811</v>
      </c>
      <c r="C4850" s="3">
        <v>4.2989130434782608</v>
      </c>
    </row>
    <row r="4851" spans="1:3">
      <c r="A4851" s="22">
        <v>2012</v>
      </c>
      <c r="B4851" s="2" t="s">
        <v>812</v>
      </c>
      <c r="C4851" s="3">
        <v>5.3290488431876604</v>
      </c>
    </row>
    <row r="4852" spans="1:3">
      <c r="A4852" s="22">
        <v>2012</v>
      </c>
      <c r="B4852" s="2" t="s">
        <v>813</v>
      </c>
      <c r="C4852" s="3">
        <v>4.2918034023612837</v>
      </c>
    </row>
    <row r="4853" spans="1:3">
      <c r="A4853" s="22">
        <v>2012</v>
      </c>
      <c r="B4853" s="2" t="s">
        <v>814</v>
      </c>
      <c r="C4853" s="3">
        <v>4.7607086518626378</v>
      </c>
    </row>
    <row r="4854" spans="1:3">
      <c r="A4854" s="22">
        <v>2012</v>
      </c>
      <c r="B4854" s="2" t="s">
        <v>815</v>
      </c>
      <c r="C4854" s="3">
        <v>4.5244755244755241</v>
      </c>
    </row>
    <row r="4855" spans="1:3">
      <c r="A4855" s="22">
        <v>2012</v>
      </c>
      <c r="B4855" s="2" t="s">
        <v>817</v>
      </c>
      <c r="C4855" s="3">
        <v>4.8161169267232866</v>
      </c>
    </row>
    <row r="4856" spans="1:3">
      <c r="A4856" s="22">
        <v>2012</v>
      </c>
      <c r="B4856" s="2" t="s">
        <v>818</v>
      </c>
      <c r="C4856" s="3">
        <v>5.3849372384937242</v>
      </c>
    </row>
    <row r="4857" spans="1:3">
      <c r="A4857" s="22">
        <v>2012</v>
      </c>
      <c r="B4857" s="2" t="s">
        <v>819</v>
      </c>
      <c r="C4857" s="3">
        <v>4.3286032276015582</v>
      </c>
    </row>
    <row r="4858" spans="1:3">
      <c r="A4858" s="22">
        <v>2012</v>
      </c>
      <c r="B4858" s="2" t="s">
        <v>820</v>
      </c>
      <c r="C4858" s="3">
        <v>4.7742839352428392</v>
      </c>
    </row>
    <row r="4859" spans="1:3">
      <c r="A4859" s="22">
        <v>2012</v>
      </c>
      <c r="B4859" s="2" t="s">
        <v>821</v>
      </c>
      <c r="C4859" s="3">
        <v>4.7600133612705351</v>
      </c>
    </row>
    <row r="4860" spans="1:3">
      <c r="A4860" s="22">
        <v>2012</v>
      </c>
      <c r="B4860" s="2" t="s">
        <v>822</v>
      </c>
      <c r="C4860" s="3">
        <v>4.9764260020554989</v>
      </c>
    </row>
    <row r="4861" spans="1:3">
      <c r="A4861" s="22">
        <v>2012</v>
      </c>
      <c r="B4861" s="2" t="s">
        <v>823</v>
      </c>
      <c r="C4861" s="3">
        <v>6.6116460748444457</v>
      </c>
    </row>
    <row r="4862" spans="1:3">
      <c r="A4862" s="22">
        <v>2012</v>
      </c>
      <c r="B4862" s="2" t="s">
        <v>1079</v>
      </c>
      <c r="C4862" s="3">
        <v>5</v>
      </c>
    </row>
    <row r="4863" spans="1:3">
      <c r="A4863" s="22">
        <v>2012</v>
      </c>
      <c r="B4863" s="2" t="s">
        <v>824</v>
      </c>
      <c r="C4863" s="3">
        <v>4.6408173958606236</v>
      </c>
    </row>
    <row r="4864" spans="1:3">
      <c r="A4864" s="22">
        <v>2012</v>
      </c>
      <c r="B4864" s="2" t="s">
        <v>825</v>
      </c>
      <c r="C4864" s="3">
        <v>5.029052734375</v>
      </c>
    </row>
    <row r="4865" spans="1:3">
      <c r="A4865" s="22">
        <v>2012</v>
      </c>
      <c r="B4865" s="2" t="s">
        <v>826</v>
      </c>
      <c r="C4865" s="3">
        <v>4.9210103911464049</v>
      </c>
    </row>
    <row r="4866" spans="1:3">
      <c r="A4866" s="22">
        <v>2012</v>
      </c>
      <c r="B4866" s="2" t="s">
        <v>827</v>
      </c>
      <c r="C4866" s="3">
        <v>7.1242331288343559</v>
      </c>
    </row>
    <row r="4867" spans="1:3">
      <c r="A4867" s="22">
        <v>2012</v>
      </c>
      <c r="B4867" s="2" t="s">
        <v>828</v>
      </c>
      <c r="C4867" s="3">
        <v>3.4348428835489835</v>
      </c>
    </row>
    <row r="4868" spans="1:3">
      <c r="A4868" s="22">
        <v>2012</v>
      </c>
      <c r="B4868" s="2" t="s">
        <v>829</v>
      </c>
      <c r="C4868" s="3">
        <v>4.654929577464789</v>
      </c>
    </row>
    <row r="4869" spans="1:3">
      <c r="A4869" s="22">
        <v>2012</v>
      </c>
      <c r="B4869" s="2" t="s">
        <v>830</v>
      </c>
      <c r="C4869" s="3">
        <v>3.4022346368715084</v>
      </c>
    </row>
    <row r="4870" spans="1:3">
      <c r="A4870" s="22">
        <v>2012</v>
      </c>
      <c r="B4870" s="2" t="s">
        <v>1112</v>
      </c>
      <c r="C4870" s="3">
        <v>4.1083032490974727</v>
      </c>
    </row>
    <row r="4871" spans="1:3">
      <c r="A4871" s="22">
        <v>2012</v>
      </c>
      <c r="B4871" s="2" t="s">
        <v>831</v>
      </c>
      <c r="C4871" s="3">
        <v>4.8868639532529148</v>
      </c>
    </row>
    <row r="4872" spans="1:3">
      <c r="A4872" s="22">
        <v>2012</v>
      </c>
      <c r="B4872" s="2" t="s">
        <v>832</v>
      </c>
      <c r="C4872" s="3">
        <v>4.9292364990689013</v>
      </c>
    </row>
    <row r="4873" spans="1:3">
      <c r="A4873" s="22">
        <v>2012</v>
      </c>
      <c r="B4873" s="2" t="s">
        <v>833</v>
      </c>
      <c r="C4873" s="3">
        <v>6.806798623063683</v>
      </c>
    </row>
    <row r="4874" spans="1:3">
      <c r="A4874" s="22">
        <v>2012</v>
      </c>
      <c r="B4874" s="2" t="s">
        <v>834</v>
      </c>
      <c r="C4874" s="3">
        <v>3.9379615952732645</v>
      </c>
    </row>
    <row r="4875" spans="1:3">
      <c r="A4875" s="22">
        <v>2012</v>
      </c>
      <c r="B4875" s="2" t="s">
        <v>835</v>
      </c>
      <c r="C4875" s="3">
        <v>3.9049773755656108</v>
      </c>
    </row>
    <row r="4876" spans="1:3">
      <c r="A4876" s="22">
        <v>2012</v>
      </c>
      <c r="B4876" s="2" t="s">
        <v>836</v>
      </c>
      <c r="C4876" s="3">
        <v>4.0827232796486088</v>
      </c>
    </row>
    <row r="4877" spans="1:3">
      <c r="A4877" s="22">
        <v>2012</v>
      </c>
      <c r="B4877" s="2" t="s">
        <v>837</v>
      </c>
      <c r="C4877" s="3">
        <v>3.8390332877336983</v>
      </c>
    </row>
    <row r="4878" spans="1:3">
      <c r="A4878" s="22">
        <v>2012</v>
      </c>
      <c r="B4878" s="2" t="s">
        <v>838</v>
      </c>
      <c r="C4878" s="3">
        <v>4.6994859628311589</v>
      </c>
    </row>
    <row r="4879" spans="1:3">
      <c r="A4879" s="22">
        <v>2012</v>
      </c>
      <c r="B4879" s="2" t="s">
        <v>839</v>
      </c>
      <c r="C4879" s="3">
        <v>4.6142802204845532</v>
      </c>
    </row>
    <row r="4880" spans="1:3">
      <c r="A4880" s="22">
        <v>2012</v>
      </c>
      <c r="B4880" s="2" t="s">
        <v>840</v>
      </c>
      <c r="C4880" s="3">
        <v>6.5170414894903832</v>
      </c>
    </row>
    <row r="4881" spans="1:3">
      <c r="A4881" s="22">
        <v>2012</v>
      </c>
      <c r="B4881" s="2" t="s">
        <v>844</v>
      </c>
      <c r="C4881" s="3">
        <v>4.3920761065026976</v>
      </c>
    </row>
    <row r="4882" spans="1:3">
      <c r="A4882" s="22">
        <v>2012</v>
      </c>
      <c r="B4882" s="2" t="s">
        <v>846</v>
      </c>
      <c r="C4882" s="3">
        <v>4.115254237288136</v>
      </c>
    </row>
    <row r="4883" spans="1:3">
      <c r="A4883" s="22">
        <v>2012</v>
      </c>
      <c r="B4883" s="2" t="s">
        <v>847</v>
      </c>
      <c r="C4883" s="3">
        <v>5.8124031007751942</v>
      </c>
    </row>
    <row r="4884" spans="1:3">
      <c r="A4884" s="22">
        <v>2012</v>
      </c>
      <c r="B4884" s="2" t="s">
        <v>848</v>
      </c>
      <c r="C4884" s="3">
        <v>3.8933966335779027</v>
      </c>
    </row>
    <row r="4885" spans="1:3">
      <c r="A4885" s="22">
        <v>2012</v>
      </c>
      <c r="B4885" s="2" t="s">
        <v>849</v>
      </c>
      <c r="C4885" s="3">
        <v>3.5735294117647061</v>
      </c>
    </row>
    <row r="4886" spans="1:3">
      <c r="A4886" s="22">
        <v>2012</v>
      </c>
      <c r="B4886" s="2" t="s">
        <v>851</v>
      </c>
      <c r="C4886" s="3">
        <v>4.7901813880126181</v>
      </c>
    </row>
    <row r="4887" spans="1:3">
      <c r="A4887" s="22">
        <v>2012</v>
      </c>
      <c r="B4887" s="2" t="s">
        <v>852</v>
      </c>
      <c r="C4887" s="3">
        <v>4.7103174603174605</v>
      </c>
    </row>
    <row r="4888" spans="1:3">
      <c r="A4888" s="22">
        <v>2012</v>
      </c>
      <c r="B4888" s="2" t="s">
        <v>853</v>
      </c>
      <c r="C4888" s="3">
        <v>5.1592148481086264</v>
      </c>
    </row>
    <row r="4889" spans="1:3">
      <c r="A4889" s="22">
        <v>2012</v>
      </c>
      <c r="B4889" s="2" t="s">
        <v>855</v>
      </c>
      <c r="C4889" s="3">
        <v>4.4367749419953597</v>
      </c>
    </row>
    <row r="4890" spans="1:3">
      <c r="A4890" s="22">
        <v>2012</v>
      </c>
      <c r="B4890" s="2" t="s">
        <v>856</v>
      </c>
      <c r="C4890" s="3">
        <v>6.2135706340378194</v>
      </c>
    </row>
    <row r="4891" spans="1:3">
      <c r="A4891" s="22">
        <v>2012</v>
      </c>
      <c r="B4891" s="2" t="s">
        <v>857</v>
      </c>
      <c r="C4891" s="3">
        <v>6.4982206405693947</v>
      </c>
    </row>
    <row r="4892" spans="1:3">
      <c r="A4892" s="22">
        <v>2012</v>
      </c>
      <c r="B4892" s="2" t="s">
        <v>858</v>
      </c>
      <c r="C4892" s="3">
        <v>5.5424286759326993</v>
      </c>
    </row>
    <row r="4893" spans="1:3">
      <c r="A4893" s="22">
        <v>2012</v>
      </c>
      <c r="B4893" s="2" t="s">
        <v>859</v>
      </c>
      <c r="C4893" s="3">
        <v>4.4560000000000004</v>
      </c>
    </row>
    <row r="4894" spans="1:3">
      <c r="A4894" s="22">
        <v>2012</v>
      </c>
      <c r="B4894" s="2" t="s">
        <v>860</v>
      </c>
      <c r="C4894" s="3">
        <v>7.1490313809901442</v>
      </c>
    </row>
    <row r="4895" spans="1:3">
      <c r="A4895" s="22">
        <v>2012</v>
      </c>
      <c r="B4895" s="2" t="s">
        <v>861</v>
      </c>
      <c r="C4895" s="3">
        <v>4.1053227633069085</v>
      </c>
    </row>
    <row r="4896" spans="1:3">
      <c r="A4896" s="22">
        <v>2012</v>
      </c>
      <c r="B4896" s="2" t="s">
        <v>862</v>
      </c>
      <c r="C4896" s="3">
        <v>2.8248031496062991</v>
      </c>
    </row>
    <row r="4897" spans="1:3">
      <c r="A4897" s="22">
        <v>2012</v>
      </c>
      <c r="B4897" s="2" t="s">
        <v>863</v>
      </c>
      <c r="C4897" s="3">
        <v>5.0953230988932523</v>
      </c>
    </row>
    <row r="4898" spans="1:3">
      <c r="A4898" s="22">
        <v>2012</v>
      </c>
      <c r="B4898" s="2" t="s">
        <v>864</v>
      </c>
      <c r="C4898" s="3">
        <v>3.7890254679842532</v>
      </c>
    </row>
    <row r="4899" spans="1:3">
      <c r="A4899" s="22">
        <v>2012</v>
      </c>
      <c r="B4899" s="2" t="s">
        <v>866</v>
      </c>
      <c r="C4899" s="3">
        <v>3.0280308339173092</v>
      </c>
    </row>
    <row r="4900" spans="1:3">
      <c r="A4900" s="22">
        <v>2012</v>
      </c>
      <c r="B4900" s="2" t="s">
        <v>867</v>
      </c>
      <c r="C4900" s="3">
        <v>3.1313364055299537</v>
      </c>
    </row>
    <row r="4901" spans="1:3">
      <c r="A4901" s="22">
        <v>2012</v>
      </c>
      <c r="B4901" s="2" t="s">
        <v>868</v>
      </c>
      <c r="C4901" s="3">
        <v>5.1020713824226167</v>
      </c>
    </row>
    <row r="4902" spans="1:3">
      <c r="A4902" s="22">
        <v>2012</v>
      </c>
      <c r="B4902" s="2" t="s">
        <v>869</v>
      </c>
      <c r="C4902" s="3">
        <v>3.7374429223744294</v>
      </c>
    </row>
    <row r="4903" spans="1:3">
      <c r="A4903" s="22">
        <v>2012</v>
      </c>
      <c r="B4903" s="2" t="s">
        <v>871</v>
      </c>
      <c r="C4903" s="3">
        <v>6.2066246651827823</v>
      </c>
    </row>
    <row r="4904" spans="1:3">
      <c r="A4904" s="22">
        <v>2012</v>
      </c>
      <c r="B4904" s="2" t="s">
        <v>872</v>
      </c>
      <c r="C4904" s="3">
        <v>4.7639813581890813</v>
      </c>
    </row>
    <row r="4905" spans="1:3">
      <c r="A4905" s="22">
        <v>2012</v>
      </c>
      <c r="B4905" s="2" t="s">
        <v>874</v>
      </c>
      <c r="C4905" s="3">
        <v>6.7869781692837989</v>
      </c>
    </row>
    <row r="4906" spans="1:3">
      <c r="A4906" s="22">
        <v>2012</v>
      </c>
      <c r="B4906" s="2" t="s">
        <v>875</v>
      </c>
      <c r="C4906" s="3">
        <v>5.1587703435804704</v>
      </c>
    </row>
    <row r="4907" spans="1:3">
      <c r="A4907" s="22">
        <v>2012</v>
      </c>
      <c r="B4907" s="2" t="s">
        <v>876</v>
      </c>
      <c r="C4907" s="3">
        <v>5.8055130168453291</v>
      </c>
    </row>
    <row r="4908" spans="1:3">
      <c r="A4908" s="22">
        <v>2012</v>
      </c>
      <c r="B4908" s="2" t="s">
        <v>877</v>
      </c>
      <c r="C4908" s="3">
        <v>11.216438356164383</v>
      </c>
    </row>
    <row r="4909" spans="1:3">
      <c r="A4909" s="22">
        <v>2012</v>
      </c>
      <c r="B4909" s="2" t="s">
        <v>878</v>
      </c>
      <c r="C4909" s="3">
        <v>8.0150250417362265</v>
      </c>
    </row>
    <row r="4910" spans="1:3">
      <c r="A4910" s="22">
        <v>2012</v>
      </c>
      <c r="B4910" s="2" t="s">
        <v>879</v>
      </c>
      <c r="C4910" s="3">
        <v>9.6101468624833117</v>
      </c>
    </row>
    <row r="4911" spans="1:3">
      <c r="A4911" s="22">
        <v>2012</v>
      </c>
      <c r="B4911" s="2" t="s">
        <v>880</v>
      </c>
      <c r="C4911" s="3">
        <v>4.4286245353159854</v>
      </c>
    </row>
    <row r="4912" spans="1:3">
      <c r="A4912" s="22">
        <v>2012</v>
      </c>
      <c r="B4912" s="2" t="s">
        <v>881</v>
      </c>
      <c r="C4912" s="3">
        <v>5.6045197740112993</v>
      </c>
    </row>
    <row r="4913" spans="1:3">
      <c r="A4913" s="22">
        <v>2012</v>
      </c>
      <c r="B4913" s="2" t="s">
        <v>882</v>
      </c>
      <c r="C4913" s="3">
        <v>6.8030534351145038</v>
      </c>
    </row>
    <row r="4914" spans="1:3">
      <c r="A4914" s="22">
        <v>2012</v>
      </c>
      <c r="B4914" s="2" t="s">
        <v>883</v>
      </c>
      <c r="C4914" s="3">
        <v>9.3836938270905215</v>
      </c>
    </row>
    <row r="4915" spans="1:3">
      <c r="A4915" s="22">
        <v>2012</v>
      </c>
      <c r="B4915" s="2" t="s">
        <v>885</v>
      </c>
      <c r="C4915" s="3">
        <v>4.7488695090439279</v>
      </c>
    </row>
    <row r="4916" spans="1:3">
      <c r="A4916" s="22">
        <v>2012</v>
      </c>
      <c r="B4916" s="2" t="s">
        <v>1052</v>
      </c>
      <c r="C4916" s="3">
        <v>5.1404958677685952</v>
      </c>
    </row>
    <row r="4917" spans="1:3">
      <c r="A4917" s="22">
        <v>2012</v>
      </c>
      <c r="B4917" s="2" t="s">
        <v>886</v>
      </c>
      <c r="C4917" s="3">
        <v>5.0451370231058572</v>
      </c>
    </row>
    <row r="4918" spans="1:3">
      <c r="A4918" s="22">
        <v>2012</v>
      </c>
      <c r="B4918" s="2" t="s">
        <v>888</v>
      </c>
      <c r="C4918" s="3">
        <v>4.5210526315789474</v>
      </c>
    </row>
    <row r="4919" spans="1:3">
      <c r="A4919" s="22">
        <v>2012</v>
      </c>
      <c r="B4919" s="2" t="s">
        <v>889</v>
      </c>
      <c r="C4919" s="3">
        <v>7.0658640226628897</v>
      </c>
    </row>
    <row r="4920" spans="1:3">
      <c r="A4920" s="22">
        <v>2012</v>
      </c>
      <c r="B4920" s="2" t="s">
        <v>890</v>
      </c>
      <c r="C4920" s="3">
        <v>5.961944235116805</v>
      </c>
    </row>
    <row r="4921" spans="1:3">
      <c r="A4921" s="22">
        <v>2012</v>
      </c>
      <c r="B4921" s="2" t="s">
        <v>891</v>
      </c>
      <c r="C4921" s="3">
        <v>4.7369146005509641</v>
      </c>
    </row>
    <row r="4922" spans="1:3">
      <c r="A4922" s="22">
        <v>2012</v>
      </c>
      <c r="B4922" s="2" t="s">
        <v>892</v>
      </c>
      <c r="C4922" s="3">
        <v>5.8132635253054099</v>
      </c>
    </row>
    <row r="4923" spans="1:3">
      <c r="A4923" s="22">
        <v>2012</v>
      </c>
      <c r="B4923" s="2" t="s">
        <v>893</v>
      </c>
      <c r="C4923" s="3">
        <v>5.374413145539906</v>
      </c>
    </row>
    <row r="4924" spans="1:3">
      <c r="A4924" s="22">
        <v>2012</v>
      </c>
      <c r="B4924" s="2" t="s">
        <v>894</v>
      </c>
      <c r="C4924" s="3">
        <v>5.4835390946502054</v>
      </c>
    </row>
    <row r="4925" spans="1:3">
      <c r="A4925" s="22">
        <v>2012</v>
      </c>
      <c r="B4925" s="2" t="s">
        <v>895</v>
      </c>
      <c r="C4925" s="3">
        <v>4.976773383553045</v>
      </c>
    </row>
    <row r="4926" spans="1:3">
      <c r="A4926" s="22">
        <v>2012</v>
      </c>
      <c r="B4926" s="2" t="s">
        <v>896</v>
      </c>
      <c r="C4926" s="3">
        <v>5.509888220120378</v>
      </c>
    </row>
    <row r="4927" spans="1:3">
      <c r="A4927" s="22">
        <v>2012</v>
      </c>
      <c r="B4927" s="2" t="s">
        <v>897</v>
      </c>
      <c r="C4927" s="3">
        <v>6.4245810055865924</v>
      </c>
    </row>
    <row r="4928" spans="1:3">
      <c r="A4928" s="22">
        <v>2012</v>
      </c>
      <c r="B4928" s="2" t="s">
        <v>898</v>
      </c>
      <c r="C4928" s="3">
        <v>6.595890410958904</v>
      </c>
    </row>
    <row r="4929" spans="1:3">
      <c r="A4929" s="22">
        <v>2012</v>
      </c>
      <c r="B4929" s="2" t="s">
        <v>899</v>
      </c>
      <c r="C4929" s="3">
        <v>8.1873198847262252</v>
      </c>
    </row>
    <row r="4930" spans="1:3">
      <c r="A4930" s="22">
        <v>2012</v>
      </c>
      <c r="B4930" s="2" t="s">
        <v>1082</v>
      </c>
      <c r="C4930" s="3">
        <v>5.8913738019169326</v>
      </c>
    </row>
    <row r="4931" spans="1:3">
      <c r="A4931" s="22">
        <v>2012</v>
      </c>
      <c r="B4931" s="2" t="s">
        <v>900</v>
      </c>
      <c r="C4931" s="3">
        <v>3.9176136363636362</v>
      </c>
    </row>
    <row r="4932" spans="1:3">
      <c r="A4932" s="22">
        <v>2012</v>
      </c>
      <c r="B4932" s="2" t="s">
        <v>901</v>
      </c>
      <c r="C4932" s="3">
        <v>5.062182741116751</v>
      </c>
    </row>
    <row r="4933" spans="1:3">
      <c r="A4933" s="22">
        <v>2012</v>
      </c>
      <c r="B4933" s="2" t="s">
        <v>1113</v>
      </c>
      <c r="C4933" s="3">
        <v>5.0889370932754883</v>
      </c>
    </row>
    <row r="4934" spans="1:3">
      <c r="A4934" s="22">
        <v>2012</v>
      </c>
      <c r="B4934" s="2" t="s">
        <v>1114</v>
      </c>
      <c r="C4934" s="3">
        <v>6.1024096385542173</v>
      </c>
    </row>
    <row r="4935" spans="1:3">
      <c r="A4935" s="22">
        <v>2012</v>
      </c>
      <c r="B4935" s="2" t="s">
        <v>1053</v>
      </c>
      <c r="C4935" s="3">
        <v>5.0928308823529411</v>
      </c>
    </row>
    <row r="4936" spans="1:3">
      <c r="A4936" s="22">
        <v>2012</v>
      </c>
      <c r="B4936" s="2" t="s">
        <v>902</v>
      </c>
      <c r="C4936" s="3">
        <v>6.683458762094916</v>
      </c>
    </row>
    <row r="4937" spans="1:3">
      <c r="A4937" s="22">
        <v>2012</v>
      </c>
      <c r="B4937" s="2" t="s">
        <v>903</v>
      </c>
      <c r="C4937" s="3">
        <v>6.6983285772523438</v>
      </c>
    </row>
    <row r="4938" spans="1:3">
      <c r="A4938" s="22">
        <v>2012</v>
      </c>
      <c r="B4938" s="2" t="s">
        <v>904</v>
      </c>
      <c r="C4938" s="3">
        <v>5.1502197802197802</v>
      </c>
    </row>
    <row r="4939" spans="1:3">
      <c r="A4939" s="22">
        <v>2012</v>
      </c>
      <c r="B4939" s="2" t="s">
        <v>905</v>
      </c>
      <c r="C4939" s="3">
        <v>4.5577023498694516</v>
      </c>
    </row>
    <row r="4940" spans="1:3">
      <c r="A4940" s="22">
        <v>2012</v>
      </c>
      <c r="B4940" s="2" t="s">
        <v>906</v>
      </c>
      <c r="C4940" s="3">
        <v>5.1624365482233499</v>
      </c>
    </row>
    <row r="4941" spans="1:3">
      <c r="A4941" s="22">
        <v>2012</v>
      </c>
      <c r="B4941" s="2" t="s">
        <v>907</v>
      </c>
      <c r="C4941" s="3">
        <v>3.4016897081413209</v>
      </c>
    </row>
    <row r="4942" spans="1:3">
      <c r="A4942" s="22">
        <v>2012</v>
      </c>
      <c r="B4942" s="2" t="s">
        <v>908</v>
      </c>
      <c r="C4942" s="3">
        <v>4.9222065063649225</v>
      </c>
    </row>
    <row r="4943" spans="1:3">
      <c r="A4943" s="22">
        <v>2012</v>
      </c>
      <c r="B4943" s="2" t="s">
        <v>909</v>
      </c>
      <c r="C4943" s="3">
        <v>4.1887477313974593</v>
      </c>
    </row>
    <row r="4944" spans="1:3">
      <c r="A4944" s="22">
        <v>2012</v>
      </c>
      <c r="B4944" s="2" t="s">
        <v>1055</v>
      </c>
      <c r="C4944" s="3">
        <v>4.4380165289256199</v>
      </c>
    </row>
    <row r="4945" spans="1:3">
      <c r="A4945" s="22">
        <v>2012</v>
      </c>
      <c r="B4945" s="2" t="s">
        <v>911</v>
      </c>
      <c r="C4945" s="3">
        <v>4.9572341016384334</v>
      </c>
    </row>
    <row r="4946" spans="1:3">
      <c r="A4946" s="22">
        <v>2012</v>
      </c>
      <c r="B4946" s="2" t="s">
        <v>912</v>
      </c>
      <c r="C4946" s="3">
        <v>3.920515574650913</v>
      </c>
    </row>
    <row r="4947" spans="1:3">
      <c r="A4947" s="22">
        <v>2012</v>
      </c>
      <c r="B4947" s="2" t="s">
        <v>915</v>
      </c>
      <c r="C4947" s="3">
        <v>7.2352941176470589</v>
      </c>
    </row>
    <row r="4948" spans="1:3">
      <c r="A4948" s="22">
        <v>2012</v>
      </c>
      <c r="B4948" s="2" t="s">
        <v>916</v>
      </c>
      <c r="C4948" s="3">
        <v>5.8597122302158278</v>
      </c>
    </row>
    <row r="4949" spans="1:3">
      <c r="A4949" s="22">
        <v>2012</v>
      </c>
      <c r="B4949" s="2" t="s">
        <v>917</v>
      </c>
      <c r="C4949" s="3">
        <v>6.8383311603650583</v>
      </c>
    </row>
    <row r="4950" spans="1:3">
      <c r="A4950" s="22">
        <v>2012</v>
      </c>
      <c r="B4950" s="2" t="s">
        <v>1135</v>
      </c>
      <c r="C4950" s="3">
        <v>5.6965174129353233</v>
      </c>
    </row>
    <row r="4951" spans="1:3">
      <c r="A4951" s="22">
        <v>2012</v>
      </c>
      <c r="B4951" s="2" t="s">
        <v>918</v>
      </c>
      <c r="C4951" s="3">
        <v>3.1586206896551725</v>
      </c>
    </row>
    <row r="4952" spans="1:3">
      <c r="A4952" s="22">
        <v>2012</v>
      </c>
      <c r="B4952" s="2" t="s">
        <v>919</v>
      </c>
      <c r="C4952" s="3">
        <v>6.4</v>
      </c>
    </row>
    <row r="4953" spans="1:3">
      <c r="A4953" s="22">
        <v>2012</v>
      </c>
      <c r="B4953" s="2" t="s">
        <v>921</v>
      </c>
      <c r="C4953" s="3">
        <v>9.052841918294849</v>
      </c>
    </row>
    <row r="4954" spans="1:3">
      <c r="A4954" s="22">
        <v>2012</v>
      </c>
      <c r="B4954" s="2" t="s">
        <v>922</v>
      </c>
      <c r="C4954" s="3">
        <v>8.2202056866303685</v>
      </c>
    </row>
    <row r="4955" spans="1:3">
      <c r="A4955" s="22">
        <v>2012</v>
      </c>
      <c r="B4955" s="2" t="s">
        <v>923</v>
      </c>
      <c r="C4955" s="3">
        <v>5.1824104234527688</v>
      </c>
    </row>
    <row r="4956" spans="1:3">
      <c r="A4956" s="22">
        <v>2012</v>
      </c>
      <c r="B4956" s="2" t="s">
        <v>924</v>
      </c>
      <c r="C4956" s="3">
        <v>5.1388888888888893</v>
      </c>
    </row>
    <row r="4957" spans="1:3">
      <c r="A4957" s="22">
        <v>2012</v>
      </c>
      <c r="B4957" s="2" t="s">
        <v>926</v>
      </c>
      <c r="C4957" s="3">
        <v>8.1297836938435939</v>
      </c>
    </row>
    <row r="4958" spans="1:3">
      <c r="A4958" s="22">
        <v>2012</v>
      </c>
      <c r="B4958" s="2" t="s">
        <v>927</v>
      </c>
      <c r="C4958" s="3">
        <v>3.9681818181818183</v>
      </c>
    </row>
    <row r="4959" spans="1:3">
      <c r="A4959" s="22">
        <v>2012</v>
      </c>
      <c r="B4959" s="2" t="s">
        <v>928</v>
      </c>
      <c r="C4959" s="3">
        <v>4.8766233766233764</v>
      </c>
    </row>
    <row r="4960" spans="1:3">
      <c r="A4960" s="22">
        <v>2012</v>
      </c>
      <c r="B4960" s="2" t="s">
        <v>929</v>
      </c>
      <c r="C4960" s="3">
        <v>5.592307692307692</v>
      </c>
    </row>
    <row r="4961" spans="1:3">
      <c r="A4961" s="22">
        <v>2012</v>
      </c>
      <c r="B4961" s="2" t="s">
        <v>1115</v>
      </c>
      <c r="C4961" s="3">
        <v>10.715789473684211</v>
      </c>
    </row>
    <row r="4962" spans="1:3">
      <c r="A4962" s="22">
        <v>2012</v>
      </c>
      <c r="B4962" s="2" t="s">
        <v>930</v>
      </c>
      <c r="C4962" s="3">
        <v>4.7049180327868854</v>
      </c>
    </row>
    <row r="4963" spans="1:3">
      <c r="A4963" s="22">
        <v>2012</v>
      </c>
      <c r="B4963" s="2" t="s">
        <v>931</v>
      </c>
      <c r="C4963" s="3">
        <v>6.1099611901681756</v>
      </c>
    </row>
    <row r="4964" spans="1:3">
      <c r="A4964" s="22">
        <v>2012</v>
      </c>
      <c r="B4964" s="2" t="s">
        <v>932</v>
      </c>
      <c r="C4964" s="3">
        <v>12.474278128111516</v>
      </c>
    </row>
    <row r="4965" spans="1:3">
      <c r="A4965" s="22">
        <v>2012</v>
      </c>
      <c r="B4965" s="2" t="s">
        <v>933</v>
      </c>
      <c r="C4965" s="3">
        <v>7.4346405228758172</v>
      </c>
    </row>
    <row r="4966" spans="1:3">
      <c r="A4966" s="22">
        <v>2012</v>
      </c>
      <c r="B4966" s="2" t="s">
        <v>934</v>
      </c>
      <c r="C4966" s="3">
        <v>7.9334055224688687</v>
      </c>
    </row>
    <row r="4967" spans="1:3">
      <c r="A4967" s="22">
        <v>2012</v>
      </c>
      <c r="B4967" s="2" t="s">
        <v>935</v>
      </c>
      <c r="C4967" s="3">
        <v>7.6709920468815405</v>
      </c>
    </row>
    <row r="4968" spans="1:3">
      <c r="A4968" s="22">
        <v>2012</v>
      </c>
      <c r="B4968" s="2" t="s">
        <v>936</v>
      </c>
      <c r="C4968" s="3">
        <v>7.2289156626506026</v>
      </c>
    </row>
    <row r="4969" spans="1:3">
      <c r="A4969" s="22">
        <v>2012</v>
      </c>
      <c r="B4969" s="2" t="s">
        <v>1085</v>
      </c>
      <c r="C4969" s="3">
        <v>8.1325757575757578</v>
      </c>
    </row>
    <row r="4970" spans="1:3">
      <c r="A4970" s="22">
        <v>2012</v>
      </c>
      <c r="B4970" s="2" t="s">
        <v>937</v>
      </c>
      <c r="C4970" s="3">
        <v>8.0972222222222214</v>
      </c>
    </row>
    <row r="4971" spans="1:3">
      <c r="A4971" s="22">
        <v>2012</v>
      </c>
      <c r="B4971" s="2" t="s">
        <v>938</v>
      </c>
      <c r="C4971" s="3">
        <v>7.9830836152730784</v>
      </c>
    </row>
    <row r="4972" spans="1:3">
      <c r="A4972" s="22">
        <v>2012</v>
      </c>
      <c r="B4972" s="2" t="s">
        <v>939</v>
      </c>
      <c r="C4972" s="3">
        <v>4.8735177865612647</v>
      </c>
    </row>
    <row r="4973" spans="1:3">
      <c r="A4973" s="22">
        <v>2012</v>
      </c>
      <c r="B4973" s="2" t="s">
        <v>940</v>
      </c>
      <c r="C4973" s="3">
        <v>8.0698954320308207</v>
      </c>
    </row>
    <row r="4974" spans="1:3">
      <c r="A4974" s="22">
        <v>2012</v>
      </c>
      <c r="B4974" s="2" t="s">
        <v>941</v>
      </c>
      <c r="C4974" s="3">
        <v>5.3315707620528769</v>
      </c>
    </row>
    <row r="4975" spans="1:3">
      <c r="A4975" s="22">
        <v>2012</v>
      </c>
      <c r="B4975" s="2" t="s">
        <v>942</v>
      </c>
      <c r="C4975" s="3">
        <v>6.1217000118385227</v>
      </c>
    </row>
    <row r="4976" spans="1:3">
      <c r="A4976" s="22">
        <v>2012</v>
      </c>
      <c r="B4976" s="2" t="s">
        <v>943</v>
      </c>
      <c r="C4976" s="3">
        <v>8.7714003944773182</v>
      </c>
    </row>
    <row r="4977" spans="1:3">
      <c r="A4977" s="22">
        <v>2012</v>
      </c>
      <c r="B4977" s="2" t="s">
        <v>944</v>
      </c>
      <c r="C4977" s="3">
        <v>5.9526315789473685</v>
      </c>
    </row>
    <row r="4978" spans="1:3">
      <c r="A4978" s="22">
        <v>2012</v>
      </c>
      <c r="B4978" s="2" t="s">
        <v>946</v>
      </c>
      <c r="C4978" s="3">
        <v>7.9056603773584904</v>
      </c>
    </row>
    <row r="4979" spans="1:3">
      <c r="A4979" s="22">
        <v>2012</v>
      </c>
      <c r="B4979" s="2" t="s">
        <v>1117</v>
      </c>
      <c r="C4979" s="3">
        <v>7.3797468354430382</v>
      </c>
    </row>
    <row r="4980" spans="1:3">
      <c r="A4980" s="22">
        <v>2012</v>
      </c>
      <c r="B4980" s="2" t="s">
        <v>1118</v>
      </c>
      <c r="C4980" s="3">
        <v>7.2409638554216871</v>
      </c>
    </row>
    <row r="4981" spans="1:3">
      <c r="A4981" s="22">
        <v>2012</v>
      </c>
      <c r="B4981" s="2" t="s">
        <v>1119</v>
      </c>
      <c r="C4981" s="3">
        <v>7.7037037037037033</v>
      </c>
    </row>
    <row r="4982" spans="1:3">
      <c r="A4982" s="22">
        <v>2012</v>
      </c>
      <c r="B4982" s="2" t="s">
        <v>947</v>
      </c>
      <c r="C4982" s="3">
        <v>6.4130094043887151</v>
      </c>
    </row>
    <row r="4983" spans="1:3">
      <c r="A4983" s="22">
        <v>2012</v>
      </c>
      <c r="B4983" s="2" t="s">
        <v>1120</v>
      </c>
      <c r="C4983" s="3">
        <v>6.8457711442786069</v>
      </c>
    </row>
    <row r="4984" spans="1:3">
      <c r="A4984" s="22">
        <v>2012</v>
      </c>
      <c r="B4984" s="2" t="s">
        <v>1121</v>
      </c>
      <c r="C4984" s="3">
        <v>3.9430379746835444</v>
      </c>
    </row>
    <row r="4985" spans="1:3">
      <c r="A4985" s="22">
        <v>2012</v>
      </c>
      <c r="B4985" s="2" t="s">
        <v>1086</v>
      </c>
      <c r="C4985" s="3">
        <v>6.1631701631701628</v>
      </c>
    </row>
    <row r="4986" spans="1:3">
      <c r="A4986" s="22">
        <v>2012</v>
      </c>
      <c r="B4986" s="2" t="s">
        <v>950</v>
      </c>
      <c r="C4986" s="3">
        <v>6.2784212467724085</v>
      </c>
    </row>
    <row r="4987" spans="1:3">
      <c r="A4987" s="22">
        <v>2012</v>
      </c>
      <c r="B4987" s="2" t="s">
        <v>951</v>
      </c>
      <c r="C4987" s="3">
        <v>6.5891472868217056</v>
      </c>
    </row>
    <row r="4988" spans="1:3">
      <c r="A4988" s="22">
        <v>2012</v>
      </c>
      <c r="B4988" s="2" t="s">
        <v>1122</v>
      </c>
      <c r="C4988" s="3">
        <v>5.9755244755244759</v>
      </c>
    </row>
    <row r="4989" spans="1:3">
      <c r="A4989" s="22">
        <v>2012</v>
      </c>
      <c r="B4989" s="2" t="s">
        <v>952</v>
      </c>
      <c r="C4989" s="3">
        <v>9.6243209360635191</v>
      </c>
    </row>
    <row r="4990" spans="1:3">
      <c r="A4990" s="22">
        <v>2012</v>
      </c>
      <c r="B4990" s="2" t="s">
        <v>953</v>
      </c>
      <c r="C4990" s="3">
        <v>6.339780449555672</v>
      </c>
    </row>
    <row r="4991" spans="1:3">
      <c r="A4991" s="22">
        <v>2012</v>
      </c>
      <c r="B4991" s="2" t="s">
        <v>954</v>
      </c>
      <c r="C4991" s="3">
        <v>5.3001485884101038</v>
      </c>
    </row>
    <row r="4992" spans="1:3">
      <c r="A4992" s="22">
        <v>2012</v>
      </c>
      <c r="B4992" s="2" t="s">
        <v>1087</v>
      </c>
      <c r="C4992" s="3">
        <v>8.3924050632911396</v>
      </c>
    </row>
    <row r="4993" spans="1:3">
      <c r="A4993" s="22">
        <v>2012</v>
      </c>
      <c r="B4993" s="2" t="s">
        <v>955</v>
      </c>
      <c r="C4993" s="3">
        <v>7.9134438305709027</v>
      </c>
    </row>
    <row r="4994" spans="1:3">
      <c r="A4994" s="22">
        <v>2012</v>
      </c>
      <c r="B4994" s="2" t="s">
        <v>957</v>
      </c>
      <c r="C4994" s="3">
        <v>8.036812144212524</v>
      </c>
    </row>
    <row r="4995" spans="1:3">
      <c r="A4995" s="22">
        <v>2012</v>
      </c>
      <c r="B4995" s="2" t="s">
        <v>1089</v>
      </c>
      <c r="C4995" s="3">
        <v>8.0686567164179106</v>
      </c>
    </row>
    <row r="4996" spans="1:3">
      <c r="A4996" s="22">
        <v>2012</v>
      </c>
      <c r="B4996" s="2" t="s">
        <v>1090</v>
      </c>
      <c r="C4996" s="3">
        <v>7.2071197411003238</v>
      </c>
    </row>
    <row r="4997" spans="1:3">
      <c r="A4997" s="22">
        <v>2012</v>
      </c>
      <c r="B4997" s="2" t="s">
        <v>1091</v>
      </c>
      <c r="C4997" s="3">
        <v>11.571839080459769</v>
      </c>
    </row>
    <row r="4998" spans="1:3">
      <c r="A4998" s="22">
        <v>2012</v>
      </c>
      <c r="B4998" s="2" t="s">
        <v>958</v>
      </c>
      <c r="C4998" s="3">
        <v>8.5969985358711565</v>
      </c>
    </row>
    <row r="4999" spans="1:3">
      <c r="A4999" s="22">
        <v>2012</v>
      </c>
      <c r="B4999" s="2" t="s">
        <v>959</v>
      </c>
      <c r="C4999" s="3">
        <v>9.192281954048628</v>
      </c>
    </row>
    <row r="5000" spans="1:3">
      <c r="A5000" s="22">
        <v>2012</v>
      </c>
      <c r="B5000" s="2" t="s">
        <v>1092</v>
      </c>
      <c r="C5000" s="3">
        <v>6.5294117647058822</v>
      </c>
    </row>
    <row r="5001" spans="1:3">
      <c r="A5001" s="22">
        <v>2012</v>
      </c>
      <c r="B5001" s="2" t="s">
        <v>1093</v>
      </c>
      <c r="C5001" s="3">
        <v>7.8192090395480225</v>
      </c>
    </row>
    <row r="5002" spans="1:3">
      <c r="A5002" s="22">
        <v>2012</v>
      </c>
      <c r="B5002" s="2" t="s">
        <v>1094</v>
      </c>
      <c r="C5002" s="3">
        <v>6.3578947368421055</v>
      </c>
    </row>
    <row r="5003" spans="1:3">
      <c r="A5003" s="22">
        <v>2012</v>
      </c>
      <c r="B5003" s="2" t="s">
        <v>1095</v>
      </c>
      <c r="C5003" s="3">
        <v>5.044776119402985</v>
      </c>
    </row>
    <row r="5004" spans="1:3">
      <c r="A5004" s="22">
        <v>2012</v>
      </c>
      <c r="B5004" s="2" t="s">
        <v>1056</v>
      </c>
      <c r="C5004" s="3">
        <v>8.3366935483870961</v>
      </c>
    </row>
    <row r="5005" spans="1:3">
      <c r="A5005" s="22">
        <v>2012</v>
      </c>
      <c r="B5005" s="2" t="s">
        <v>960</v>
      </c>
      <c r="C5005" s="3">
        <v>8.0260989010989015</v>
      </c>
    </row>
    <row r="5006" spans="1:3">
      <c r="A5006" s="22">
        <v>2012</v>
      </c>
      <c r="B5006" s="2" t="s">
        <v>1136</v>
      </c>
      <c r="C5006" s="3">
        <v>6.4037383177570097</v>
      </c>
    </row>
    <row r="5007" spans="1:3">
      <c r="A5007" s="22">
        <v>2012</v>
      </c>
      <c r="B5007" s="2" t="s">
        <v>962</v>
      </c>
      <c r="C5007" s="3">
        <v>9.5478105451295807</v>
      </c>
    </row>
    <row r="5008" spans="1:3">
      <c r="A5008" s="22">
        <v>2012</v>
      </c>
      <c r="B5008" s="2" t="s">
        <v>963</v>
      </c>
      <c r="C5008" s="3">
        <v>3.4814814814814814</v>
      </c>
    </row>
    <row r="5009" spans="1:3">
      <c r="A5009" s="22">
        <v>2012</v>
      </c>
      <c r="B5009" s="2" t="s">
        <v>964</v>
      </c>
      <c r="C5009" s="3">
        <v>5.427710843373494</v>
      </c>
    </row>
    <row r="5010" spans="1:3">
      <c r="A5010" s="22">
        <v>2012</v>
      </c>
      <c r="B5010" s="2" t="s">
        <v>965</v>
      </c>
      <c r="C5010" s="3">
        <v>5.0332103321033212</v>
      </c>
    </row>
    <row r="5011" spans="1:3">
      <c r="A5011" s="22">
        <v>2012</v>
      </c>
      <c r="B5011" s="2" t="s">
        <v>966</v>
      </c>
      <c r="C5011" s="3">
        <v>5.6217228464419478</v>
      </c>
    </row>
    <row r="5012" spans="1:3">
      <c r="A5012" s="22">
        <v>2012</v>
      </c>
      <c r="B5012" s="2" t="s">
        <v>967</v>
      </c>
      <c r="C5012" s="3">
        <v>8.9394723228142787</v>
      </c>
    </row>
    <row r="5013" spans="1:3">
      <c r="A5013" s="22">
        <v>2012</v>
      </c>
      <c r="B5013" s="2" t="s">
        <v>968</v>
      </c>
      <c r="C5013" s="3">
        <v>4.7067039106145252</v>
      </c>
    </row>
    <row r="5014" spans="1:3">
      <c r="A5014" s="22">
        <v>2012</v>
      </c>
      <c r="B5014" s="2" t="s">
        <v>969</v>
      </c>
      <c r="C5014" s="3">
        <v>3.8626373626373627</v>
      </c>
    </row>
    <row r="5015" spans="1:3">
      <c r="A5015" s="22">
        <v>2012</v>
      </c>
      <c r="B5015" s="2" t="s">
        <v>970</v>
      </c>
      <c r="C5015" s="3">
        <v>5.4945770065075923</v>
      </c>
    </row>
    <row r="5016" spans="1:3">
      <c r="A5016" s="22">
        <v>2012</v>
      </c>
      <c r="B5016" s="2" t="s">
        <v>971</v>
      </c>
      <c r="C5016" s="3">
        <v>6.3512690355329946</v>
      </c>
    </row>
    <row r="5017" spans="1:3">
      <c r="A5017" s="22">
        <v>2012</v>
      </c>
      <c r="B5017" s="2" t="s">
        <v>1057</v>
      </c>
      <c r="C5017" s="3">
        <v>7.3081761006289305</v>
      </c>
    </row>
    <row r="5018" spans="1:3">
      <c r="A5018" s="22">
        <v>2012</v>
      </c>
      <c r="B5018" s="2" t="s">
        <v>972</v>
      </c>
      <c r="C5018" s="3">
        <v>9.704545454545455</v>
      </c>
    </row>
    <row r="5019" spans="1:3">
      <c r="A5019" s="22">
        <v>2012</v>
      </c>
      <c r="B5019" s="2" t="s">
        <v>973</v>
      </c>
      <c r="C5019" s="3">
        <v>3.1698630136986301</v>
      </c>
    </row>
    <row r="5020" spans="1:3">
      <c r="A5020" s="22">
        <v>2012</v>
      </c>
      <c r="B5020" s="2" t="s">
        <v>974</v>
      </c>
      <c r="C5020" s="3">
        <v>3.6204986149584486</v>
      </c>
    </row>
    <row r="5021" spans="1:3">
      <c r="A5021" s="22">
        <v>2012</v>
      </c>
      <c r="B5021" s="2" t="s">
        <v>976</v>
      </c>
      <c r="C5021" s="3">
        <v>5.2407045009784738</v>
      </c>
    </row>
    <row r="5022" spans="1:3">
      <c r="A5022" s="22">
        <v>2012</v>
      </c>
      <c r="B5022" s="2" t="s">
        <v>977</v>
      </c>
      <c r="C5022" s="3">
        <v>6.0643015521064303</v>
      </c>
    </row>
    <row r="5023" spans="1:3">
      <c r="A5023" s="22">
        <v>2012</v>
      </c>
      <c r="B5023" s="2" t="s">
        <v>978</v>
      </c>
      <c r="C5023" s="3">
        <v>5.5031645569620249</v>
      </c>
    </row>
    <row r="5024" spans="1:3">
      <c r="A5024" s="22">
        <v>2012</v>
      </c>
      <c r="B5024" s="2" t="s">
        <v>979</v>
      </c>
      <c r="C5024" s="3">
        <v>9.2131608548931379</v>
      </c>
    </row>
    <row r="5025" spans="1:3">
      <c r="A5025" s="22">
        <v>2012</v>
      </c>
      <c r="B5025" s="2" t="s">
        <v>980</v>
      </c>
      <c r="C5025" s="3">
        <v>7.2086061739943874</v>
      </c>
    </row>
    <row r="5026" spans="1:3">
      <c r="A5026" s="22">
        <v>2012</v>
      </c>
      <c r="B5026" s="2" t="s">
        <v>981</v>
      </c>
      <c r="C5026" s="3">
        <v>9.5183946488294318</v>
      </c>
    </row>
    <row r="5027" spans="1:3">
      <c r="A5027" s="22">
        <v>2012</v>
      </c>
      <c r="B5027" s="2" t="s">
        <v>1123</v>
      </c>
      <c r="C5027" s="3">
        <v>7.321739130434783</v>
      </c>
    </row>
    <row r="5028" spans="1:3">
      <c r="A5028" s="22">
        <v>2012</v>
      </c>
      <c r="B5028" s="2" t="s">
        <v>1058</v>
      </c>
      <c r="C5028" s="3">
        <v>6.7445783132530117</v>
      </c>
    </row>
    <row r="5029" spans="1:3">
      <c r="A5029" s="22">
        <v>2012</v>
      </c>
      <c r="B5029" s="2" t="s">
        <v>982</v>
      </c>
      <c r="C5029" s="3">
        <v>7.6298861949529933</v>
      </c>
    </row>
    <row r="5030" spans="1:3">
      <c r="A5030" s="22">
        <v>2012</v>
      </c>
      <c r="B5030" s="2" t="s">
        <v>1139</v>
      </c>
      <c r="C5030" s="3">
        <v>8.7019230769230766</v>
      </c>
    </row>
    <row r="5031" spans="1:3">
      <c r="A5031" s="22">
        <v>2012</v>
      </c>
      <c r="B5031" s="2" t="s">
        <v>983</v>
      </c>
      <c r="C5031" s="3">
        <v>4.490591397849462</v>
      </c>
    </row>
    <row r="5032" spans="1:3">
      <c r="A5032" s="22">
        <v>2012</v>
      </c>
      <c r="B5032" s="2" t="s">
        <v>984</v>
      </c>
      <c r="C5032" s="3">
        <v>4.1076923076923073</v>
      </c>
    </row>
    <row r="5033" spans="1:3">
      <c r="A5033" s="22">
        <v>2012</v>
      </c>
      <c r="B5033" s="2" t="s">
        <v>985</v>
      </c>
      <c r="C5033" s="3">
        <v>6.6904384574749072</v>
      </c>
    </row>
    <row r="5034" spans="1:3">
      <c r="A5034" s="22">
        <v>2012</v>
      </c>
      <c r="B5034" s="2" t="s">
        <v>986</v>
      </c>
      <c r="C5034" s="3">
        <v>6.8857536132140398</v>
      </c>
    </row>
    <row r="5035" spans="1:3">
      <c r="A5035" s="22">
        <v>2012</v>
      </c>
      <c r="B5035" s="2" t="s">
        <v>987</v>
      </c>
      <c r="C5035" s="3">
        <v>6.3433900164563903</v>
      </c>
    </row>
    <row r="5036" spans="1:3">
      <c r="A5036" s="22">
        <v>2012</v>
      </c>
      <c r="B5036" s="2" t="s">
        <v>988</v>
      </c>
      <c r="C5036" s="3">
        <v>7.0329799764428742</v>
      </c>
    </row>
    <row r="5037" spans="1:3">
      <c r="A5037" s="22">
        <v>2012</v>
      </c>
      <c r="B5037" s="2" t="s">
        <v>989</v>
      </c>
      <c r="C5037" s="3">
        <v>11.746192893401016</v>
      </c>
    </row>
    <row r="5038" spans="1:3">
      <c r="A5038" s="22">
        <v>2012</v>
      </c>
      <c r="B5038" s="2" t="s">
        <v>990</v>
      </c>
      <c r="C5038" s="3">
        <v>5.5877934272300473</v>
      </c>
    </row>
    <row r="5039" spans="1:3">
      <c r="A5039" s="22">
        <v>2012</v>
      </c>
      <c r="B5039" s="2" t="s">
        <v>1097</v>
      </c>
      <c r="C5039" s="3">
        <v>6.9128065395095364</v>
      </c>
    </row>
    <row r="5040" spans="1:3">
      <c r="A5040" s="22">
        <v>2012</v>
      </c>
      <c r="B5040" s="2" t="s">
        <v>991</v>
      </c>
      <c r="C5040" s="3">
        <v>4.4602898550724639</v>
      </c>
    </row>
    <row r="5041" spans="1:3">
      <c r="A5041" s="22">
        <v>2012</v>
      </c>
      <c r="B5041" s="2" t="s">
        <v>992</v>
      </c>
      <c r="C5041" s="3">
        <v>6.5297423887587822</v>
      </c>
    </row>
    <row r="5042" spans="1:3">
      <c r="A5042" s="22">
        <v>2012</v>
      </c>
      <c r="B5042" s="2" t="s">
        <v>993</v>
      </c>
      <c r="C5042" s="3">
        <v>8.3742085971342881</v>
      </c>
    </row>
    <row r="5043" spans="1:3">
      <c r="A5043" s="22">
        <v>2012</v>
      </c>
      <c r="B5043" s="2" t="s">
        <v>994</v>
      </c>
      <c r="C5043" s="3">
        <v>3.4065359477124182</v>
      </c>
    </row>
    <row r="5044" spans="1:3">
      <c r="A5044" s="22">
        <v>2012</v>
      </c>
      <c r="B5044" s="2" t="s">
        <v>995</v>
      </c>
      <c r="C5044" s="3">
        <v>4.5455497382198953</v>
      </c>
    </row>
    <row r="5045" spans="1:3">
      <c r="A5045" s="22">
        <v>2012</v>
      </c>
      <c r="B5045" s="2" t="s">
        <v>996</v>
      </c>
      <c r="C5045" s="3">
        <v>10.016282225237449</v>
      </c>
    </row>
    <row r="5046" spans="1:3">
      <c r="A5046" s="22">
        <v>2012</v>
      </c>
      <c r="B5046" s="2" t="s">
        <v>1124</v>
      </c>
      <c r="C5046" s="3">
        <v>9.9740740740740748</v>
      </c>
    </row>
    <row r="5047" spans="1:3">
      <c r="A5047" s="22">
        <v>2012</v>
      </c>
      <c r="B5047" s="2" t="s">
        <v>997</v>
      </c>
      <c r="C5047" s="3">
        <v>11.449468085106384</v>
      </c>
    </row>
    <row r="5048" spans="1:3">
      <c r="A5048" s="22">
        <v>2012</v>
      </c>
      <c r="B5048" s="2" t="s">
        <v>998</v>
      </c>
      <c r="C5048" s="3">
        <v>6.367593712212817</v>
      </c>
    </row>
    <row r="5049" spans="1:3">
      <c r="A5049" s="22">
        <v>2012</v>
      </c>
      <c r="B5049" s="2" t="s">
        <v>999</v>
      </c>
      <c r="C5049" s="3">
        <v>5.4432989690721651</v>
      </c>
    </row>
    <row r="5050" spans="1:3">
      <c r="A5050" s="22">
        <v>2012</v>
      </c>
      <c r="B5050" s="2" t="s">
        <v>1000</v>
      </c>
      <c r="C5050" s="3">
        <v>6.7872928176795577</v>
      </c>
    </row>
    <row r="5051" spans="1:3">
      <c r="A5051" s="22">
        <v>2012</v>
      </c>
      <c r="B5051" s="2" t="s">
        <v>1001</v>
      </c>
      <c r="C5051" s="3">
        <v>5.0029239766081872</v>
      </c>
    </row>
    <row r="5052" spans="1:3">
      <c r="A5052" s="22">
        <v>2012</v>
      </c>
      <c r="B5052" s="2" t="s">
        <v>1002</v>
      </c>
      <c r="C5052" s="3">
        <v>11.807692307692308</v>
      </c>
    </row>
    <row r="5053" spans="1:3">
      <c r="A5053" s="22">
        <v>2012</v>
      </c>
      <c r="B5053" s="2" t="s">
        <v>1003</v>
      </c>
      <c r="C5053" s="3">
        <v>8.7325581395348841</v>
      </c>
    </row>
    <row r="5054" spans="1:3">
      <c r="A5054" s="22">
        <v>2012</v>
      </c>
      <c r="B5054" s="2" t="s">
        <v>1004</v>
      </c>
      <c r="C5054" s="3">
        <v>7.4866298463389294</v>
      </c>
    </row>
    <row r="5055" spans="1:3">
      <c r="A5055" s="22">
        <v>2012</v>
      </c>
      <c r="B5055" s="2" t="s">
        <v>1005</v>
      </c>
      <c r="C5055" s="3">
        <v>6.7895213193885757</v>
      </c>
    </row>
    <row r="5056" spans="1:3">
      <c r="A5056" s="22">
        <v>2012</v>
      </c>
      <c r="B5056" s="2" t="s">
        <v>1006</v>
      </c>
      <c r="C5056" s="3">
        <v>7.793413173652695</v>
      </c>
    </row>
    <row r="5057" spans="1:3">
      <c r="A5057" s="22">
        <v>2012</v>
      </c>
      <c r="B5057" s="2" t="s">
        <v>1007</v>
      </c>
      <c r="C5057" s="3">
        <v>5.5805084745762707</v>
      </c>
    </row>
    <row r="5058" spans="1:3">
      <c r="A5058" s="22">
        <v>2012</v>
      </c>
      <c r="B5058" s="2" t="s">
        <v>1008</v>
      </c>
      <c r="C5058" s="3">
        <v>5.2926829268292686</v>
      </c>
    </row>
    <row r="5059" spans="1:3">
      <c r="A5059" s="22">
        <v>2012</v>
      </c>
      <c r="B5059" s="2" t="s">
        <v>1009</v>
      </c>
      <c r="C5059" s="3">
        <v>7.045045045045045</v>
      </c>
    </row>
    <row r="5060" spans="1:3">
      <c r="A5060" s="22">
        <v>2012</v>
      </c>
      <c r="B5060" s="2" t="s">
        <v>1010</v>
      </c>
      <c r="C5060" s="3">
        <v>9.0878734622144108</v>
      </c>
    </row>
    <row r="5061" spans="1:3">
      <c r="A5061" s="22">
        <v>2012</v>
      </c>
      <c r="B5061" s="2" t="s">
        <v>1011</v>
      </c>
      <c r="C5061" s="3">
        <v>11.307666098807497</v>
      </c>
    </row>
    <row r="5062" spans="1:3">
      <c r="A5062" s="22">
        <v>2012</v>
      </c>
      <c r="B5062" s="2" t="s">
        <v>1013</v>
      </c>
      <c r="C5062" s="3">
        <v>3.5594059405940595</v>
      </c>
    </row>
    <row r="5063" spans="1:3">
      <c r="A5063" s="22">
        <v>2012</v>
      </c>
      <c r="B5063" s="2" t="s">
        <v>1125</v>
      </c>
      <c r="C5063" s="3">
        <v>8.1624999999999996</v>
      </c>
    </row>
    <row r="5064" spans="1:3">
      <c r="A5064" s="22">
        <v>2012</v>
      </c>
      <c r="B5064" s="2" t="s">
        <v>1016</v>
      </c>
      <c r="C5064" s="3">
        <v>7.0108728480821503</v>
      </c>
    </row>
    <row r="5065" spans="1:3">
      <c r="A5065" s="22">
        <v>2012</v>
      </c>
      <c r="B5065" s="2" t="s">
        <v>1017</v>
      </c>
      <c r="C5065" s="3">
        <v>9.9534756431308153</v>
      </c>
    </row>
    <row r="5066" spans="1:3">
      <c r="A5066" s="22">
        <v>2012</v>
      </c>
      <c r="B5066" s="2" t="s">
        <v>1018</v>
      </c>
      <c r="C5066" s="3">
        <v>6.3892733564013842</v>
      </c>
    </row>
    <row r="5067" spans="1:3">
      <c r="A5067" s="22">
        <v>2012</v>
      </c>
      <c r="B5067" s="2" t="s">
        <v>1019</v>
      </c>
      <c r="C5067" s="3">
        <v>5.5900383141762449</v>
      </c>
    </row>
    <row r="5068" spans="1:3">
      <c r="A5068" s="22">
        <v>2012</v>
      </c>
      <c r="B5068" s="2" t="s">
        <v>1020</v>
      </c>
      <c r="C5068" s="3">
        <v>8.2373983739837406</v>
      </c>
    </row>
    <row r="5069" spans="1:3">
      <c r="A5069" s="22">
        <v>2012</v>
      </c>
      <c r="B5069" s="2" t="s">
        <v>1021</v>
      </c>
      <c r="C5069" s="3">
        <v>7.0458515283842793</v>
      </c>
    </row>
    <row r="5070" spans="1:3">
      <c r="A5070" s="22">
        <v>2012</v>
      </c>
      <c r="B5070" s="2" t="s">
        <v>1022</v>
      </c>
      <c r="C5070" s="3">
        <v>7.3952721275426061</v>
      </c>
    </row>
    <row r="5071" spans="1:3">
      <c r="A5071" s="22">
        <v>2012</v>
      </c>
      <c r="B5071" s="2" t="s">
        <v>1126</v>
      </c>
      <c r="C5071" s="3">
        <v>4.1805555555555554</v>
      </c>
    </row>
    <row r="5072" spans="1:3">
      <c r="A5072" s="22">
        <v>2012</v>
      </c>
      <c r="B5072" s="2" t="s">
        <v>1023</v>
      </c>
      <c r="C5072" s="3">
        <v>6.1566091954022992</v>
      </c>
    </row>
    <row r="5073" spans="1:3">
      <c r="A5073" s="22">
        <v>2012</v>
      </c>
      <c r="B5073" s="2" t="s">
        <v>1099</v>
      </c>
      <c r="C5073" s="3">
        <v>8.5</v>
      </c>
    </row>
    <row r="5074" spans="1:3">
      <c r="A5074" s="22">
        <v>2012</v>
      </c>
      <c r="B5074" s="2" t="s">
        <v>1024</v>
      </c>
      <c r="C5074" s="3">
        <v>6.6375321336760926</v>
      </c>
    </row>
    <row r="5075" spans="1:3">
      <c r="A5075" s="22">
        <v>2012</v>
      </c>
      <c r="B5075" s="2" t="s">
        <v>1025</v>
      </c>
      <c r="C5075" s="3">
        <v>7.5354247444483606</v>
      </c>
    </row>
    <row r="5076" spans="1:3">
      <c r="A5076" s="22">
        <v>2012</v>
      </c>
      <c r="B5076" s="2" t="s">
        <v>1026</v>
      </c>
      <c r="C5076" s="3">
        <v>9.6304460580912856</v>
      </c>
    </row>
    <row r="5077" spans="1:3">
      <c r="A5077" s="22">
        <v>2012</v>
      </c>
      <c r="B5077" s="2" t="s">
        <v>1027</v>
      </c>
      <c r="C5077" s="3">
        <v>10.695454545454545</v>
      </c>
    </row>
    <row r="5078" spans="1:3">
      <c r="A5078" s="22">
        <v>2012</v>
      </c>
      <c r="B5078" s="2" t="s">
        <v>1100</v>
      </c>
      <c r="C5078" s="3">
        <v>4.6301369863013697</v>
      </c>
    </row>
    <row r="5079" spans="1:3">
      <c r="A5079" s="22">
        <v>2012</v>
      </c>
      <c r="B5079" s="2" t="s">
        <v>1059</v>
      </c>
      <c r="C5079" s="3">
        <v>4.3067484662576687</v>
      </c>
    </row>
    <row r="5080" spans="1:3">
      <c r="A5080" s="22">
        <v>2012</v>
      </c>
      <c r="B5080" s="2" t="s">
        <v>1028</v>
      </c>
      <c r="C5080" s="3">
        <v>6.8961038961038961</v>
      </c>
    </row>
    <row r="5081" spans="1:3">
      <c r="A5081" s="22">
        <v>2012</v>
      </c>
      <c r="B5081" s="2" t="s">
        <v>1029</v>
      </c>
      <c r="C5081" s="3">
        <v>10.222459893048129</v>
      </c>
    </row>
    <row r="5082" spans="1:3">
      <c r="A5082" s="22">
        <v>2012</v>
      </c>
      <c r="B5082" s="2" t="s">
        <v>1127</v>
      </c>
      <c r="C5082" s="3">
        <v>7.6307053941908718</v>
      </c>
    </row>
    <row r="5083" spans="1:3">
      <c r="A5083" s="22">
        <v>2012</v>
      </c>
      <c r="B5083" s="2" t="s">
        <v>1030</v>
      </c>
      <c r="C5083" s="3">
        <v>9.7314285714285713</v>
      </c>
    </row>
    <row r="5084" spans="1:3">
      <c r="A5084" s="22">
        <v>2012</v>
      </c>
      <c r="B5084" s="2" t="s">
        <v>1128</v>
      </c>
      <c r="C5084" s="3">
        <v>6.1271186440677967</v>
      </c>
    </row>
    <row r="5085" spans="1:3">
      <c r="A5085" s="22">
        <v>2013</v>
      </c>
      <c r="B5085" s="2" t="s">
        <v>363</v>
      </c>
      <c r="C5085" s="3">
        <v>6.8245901639344266</v>
      </c>
    </row>
    <row r="5086" spans="1:3">
      <c r="A5086" s="22">
        <v>2013</v>
      </c>
      <c r="B5086" s="2" t="s">
        <v>364</v>
      </c>
      <c r="C5086" s="3">
        <v>5.4922992299229927</v>
      </c>
    </row>
    <row r="5087" spans="1:3">
      <c r="A5087" s="22">
        <v>2013</v>
      </c>
      <c r="B5087" s="2" t="s">
        <v>367</v>
      </c>
      <c r="C5087" s="3">
        <v>6.8480475382003396</v>
      </c>
    </row>
    <row r="5088" spans="1:3">
      <c r="A5088" s="22">
        <v>2013</v>
      </c>
      <c r="B5088" s="2" t="s">
        <v>368</v>
      </c>
      <c r="C5088" s="3">
        <v>7.2160963244613434</v>
      </c>
    </row>
    <row r="5089" spans="1:3">
      <c r="A5089" s="22">
        <v>2013</v>
      </c>
      <c r="B5089" s="2" t="s">
        <v>369</v>
      </c>
      <c r="C5089" s="3">
        <v>8.4767063921993504</v>
      </c>
    </row>
    <row r="5090" spans="1:3">
      <c r="A5090" s="22">
        <v>2013</v>
      </c>
      <c r="B5090" s="2" t="s">
        <v>370</v>
      </c>
      <c r="C5090" s="3">
        <v>10.038113287007791</v>
      </c>
    </row>
    <row r="5091" spans="1:3">
      <c r="A5091" s="22">
        <v>2013</v>
      </c>
      <c r="B5091" s="2" t="s">
        <v>371</v>
      </c>
      <c r="C5091" s="3">
        <v>5.8078153564899448</v>
      </c>
    </row>
    <row r="5092" spans="1:3">
      <c r="A5092" s="22">
        <v>2013</v>
      </c>
      <c r="B5092" s="2" t="s">
        <v>1031</v>
      </c>
      <c r="C5092" s="3">
        <v>6.5981087470449173</v>
      </c>
    </row>
    <row r="5093" spans="1:3">
      <c r="A5093" s="22">
        <v>2013</v>
      </c>
      <c r="B5093" s="2" t="s">
        <v>373</v>
      </c>
      <c r="C5093" s="3">
        <v>6.9561403508771926</v>
      </c>
    </row>
    <row r="5094" spans="1:3">
      <c r="A5094" s="22">
        <v>2013</v>
      </c>
      <c r="B5094" s="2" t="s">
        <v>374</v>
      </c>
      <c r="C5094" s="3">
        <v>6.7607655502392348</v>
      </c>
    </row>
    <row r="5095" spans="1:3">
      <c r="A5095" s="22">
        <v>2013</v>
      </c>
      <c r="B5095" s="2" t="s">
        <v>375</v>
      </c>
      <c r="C5095" s="3">
        <v>6.4661016949152543</v>
      </c>
    </row>
    <row r="5096" spans="1:3">
      <c r="A5096" s="22">
        <v>2013</v>
      </c>
      <c r="B5096" s="2" t="s">
        <v>376</v>
      </c>
      <c r="C5096" s="3">
        <v>4.669535283993115</v>
      </c>
    </row>
    <row r="5097" spans="1:3">
      <c r="A5097" s="22">
        <v>2013</v>
      </c>
      <c r="B5097" s="2" t="s">
        <v>377</v>
      </c>
      <c r="C5097" s="3">
        <v>7.0509090909090908</v>
      </c>
    </row>
    <row r="5098" spans="1:3">
      <c r="A5098" s="22">
        <v>2013</v>
      </c>
      <c r="B5098" s="2" t="s">
        <v>379</v>
      </c>
      <c r="C5098" s="3">
        <v>9.7168299198575241</v>
      </c>
    </row>
    <row r="5099" spans="1:3">
      <c r="A5099" s="22">
        <v>2013</v>
      </c>
      <c r="B5099" s="2" t="s">
        <v>381</v>
      </c>
      <c r="C5099" s="3">
        <v>7.3583690987124459</v>
      </c>
    </row>
    <row r="5100" spans="1:3">
      <c r="A5100" s="22">
        <v>2013</v>
      </c>
      <c r="B5100" s="2" t="s">
        <v>383</v>
      </c>
      <c r="C5100" s="3">
        <v>3.6314285714285712</v>
      </c>
    </row>
    <row r="5101" spans="1:3">
      <c r="A5101" s="22">
        <v>2013</v>
      </c>
      <c r="B5101" s="2" t="s">
        <v>1101</v>
      </c>
      <c r="C5101" s="3">
        <v>4.6376324631687771</v>
      </c>
    </row>
    <row r="5102" spans="1:3">
      <c r="A5102" s="22">
        <v>2013</v>
      </c>
      <c r="B5102" s="2" t="s">
        <v>384</v>
      </c>
      <c r="C5102" s="3">
        <v>4.834432973686253</v>
      </c>
    </row>
    <row r="5103" spans="1:3">
      <c r="A5103" s="22">
        <v>2013</v>
      </c>
      <c r="B5103" s="2" t="s">
        <v>385</v>
      </c>
      <c r="C5103" s="3">
        <v>3.8846517491333121</v>
      </c>
    </row>
    <row r="5104" spans="1:3">
      <c r="A5104" s="22">
        <v>2013</v>
      </c>
      <c r="B5104" s="2" t="s">
        <v>387</v>
      </c>
      <c r="C5104" s="3">
        <v>4.02112676056338</v>
      </c>
    </row>
    <row r="5105" spans="1:3">
      <c r="A5105" s="22">
        <v>2013</v>
      </c>
      <c r="B5105" s="2" t="s">
        <v>388</v>
      </c>
      <c r="C5105" s="3">
        <v>5.3069767441860467</v>
      </c>
    </row>
    <row r="5106" spans="1:3">
      <c r="A5106" s="22">
        <v>2013</v>
      </c>
      <c r="B5106" s="2" t="s">
        <v>389</v>
      </c>
      <c r="C5106" s="3">
        <v>3.3124006359300475</v>
      </c>
    </row>
    <row r="5107" spans="1:3">
      <c r="A5107" s="22">
        <v>2013</v>
      </c>
      <c r="B5107" s="2" t="s">
        <v>390</v>
      </c>
      <c r="C5107" s="3">
        <v>5.1468288766751069</v>
      </c>
    </row>
    <row r="5108" spans="1:3">
      <c r="A5108" s="22">
        <v>2013</v>
      </c>
      <c r="B5108" s="2" t="s">
        <v>391</v>
      </c>
      <c r="C5108" s="3">
        <v>5.9850298079046151</v>
      </c>
    </row>
    <row r="5109" spans="1:3">
      <c r="A5109" s="22">
        <v>2013</v>
      </c>
      <c r="B5109" s="2" t="s">
        <v>392</v>
      </c>
      <c r="C5109" s="3">
        <v>4.0925161426908012</v>
      </c>
    </row>
    <row r="5110" spans="1:3">
      <c r="A5110" s="22">
        <v>2013</v>
      </c>
      <c r="B5110" s="2" t="s">
        <v>393</v>
      </c>
      <c r="C5110" s="3">
        <v>5.5671819262782405</v>
      </c>
    </row>
    <row r="5111" spans="1:3">
      <c r="A5111" s="22">
        <v>2013</v>
      </c>
      <c r="B5111" s="2" t="s">
        <v>1060</v>
      </c>
      <c r="C5111" s="3">
        <v>6.3809523809523814</v>
      </c>
    </row>
    <row r="5112" spans="1:3">
      <c r="A5112" s="22">
        <v>2013</v>
      </c>
      <c r="B5112" s="2" t="s">
        <v>395</v>
      </c>
      <c r="C5112" s="3">
        <v>6.4040378095140245</v>
      </c>
    </row>
    <row r="5113" spans="1:3">
      <c r="A5113" s="22">
        <v>2013</v>
      </c>
      <c r="B5113" s="2" t="s">
        <v>396</v>
      </c>
      <c r="C5113" s="3">
        <v>3.98306657388077</v>
      </c>
    </row>
    <row r="5114" spans="1:3">
      <c r="A5114" s="22">
        <v>2013</v>
      </c>
      <c r="B5114" s="2" t="s">
        <v>397</v>
      </c>
      <c r="C5114" s="3">
        <v>4.7658227848101262</v>
      </c>
    </row>
    <row r="5115" spans="1:3">
      <c r="A5115" s="22">
        <v>2013</v>
      </c>
      <c r="B5115" s="2" t="s">
        <v>398</v>
      </c>
      <c r="C5115" s="3">
        <v>8.9153334092869585</v>
      </c>
    </row>
    <row r="5116" spans="1:3">
      <c r="A5116" s="22">
        <v>2013</v>
      </c>
      <c r="B5116" s="2" t="s">
        <v>399</v>
      </c>
      <c r="C5116" s="3">
        <v>4.5041789577187803</v>
      </c>
    </row>
    <row r="5117" spans="1:3">
      <c r="A5117" s="22">
        <v>2013</v>
      </c>
      <c r="B5117" s="2" t="s">
        <v>400</v>
      </c>
      <c r="C5117" s="3">
        <v>4.8223499820337761</v>
      </c>
    </row>
    <row r="5118" spans="1:3">
      <c r="A5118" s="22">
        <v>2013</v>
      </c>
      <c r="B5118" s="2" t="s">
        <v>401</v>
      </c>
      <c r="C5118" s="3">
        <v>5.2604603381736403</v>
      </c>
    </row>
    <row r="5119" spans="1:3">
      <c r="A5119" s="22">
        <v>2013</v>
      </c>
      <c r="B5119" s="2" t="s">
        <v>402</v>
      </c>
      <c r="C5119" s="3">
        <v>4.6114774671990872</v>
      </c>
    </row>
    <row r="5120" spans="1:3">
      <c r="A5120" s="22">
        <v>2013</v>
      </c>
      <c r="B5120" s="2" t="s">
        <v>403</v>
      </c>
      <c r="C5120" s="3">
        <v>5.4994549498742922</v>
      </c>
    </row>
    <row r="5121" spans="1:3">
      <c r="A5121" s="22">
        <v>2013</v>
      </c>
      <c r="B5121" s="2" t="s">
        <v>404</v>
      </c>
      <c r="C5121" s="3">
        <v>3.6101847229156268</v>
      </c>
    </row>
    <row r="5122" spans="1:3">
      <c r="A5122" s="22">
        <v>2013</v>
      </c>
      <c r="B5122" s="2" t="s">
        <v>405</v>
      </c>
      <c r="C5122" s="3">
        <v>5.2148692330296793</v>
      </c>
    </row>
    <row r="5123" spans="1:3">
      <c r="A5123" s="22">
        <v>2013</v>
      </c>
      <c r="B5123" s="2" t="s">
        <v>406</v>
      </c>
      <c r="C5123" s="3">
        <v>4.8390304536979487</v>
      </c>
    </row>
    <row r="5124" spans="1:3">
      <c r="A5124" s="22">
        <v>2013</v>
      </c>
      <c r="B5124" s="2" t="s">
        <v>407</v>
      </c>
      <c r="C5124" s="3">
        <v>4.9977059835595492</v>
      </c>
    </row>
    <row r="5125" spans="1:3">
      <c r="A5125" s="22">
        <v>2013</v>
      </c>
      <c r="B5125" s="2" t="s">
        <v>408</v>
      </c>
      <c r="C5125" s="3">
        <v>4.5778404815650866</v>
      </c>
    </row>
    <row r="5126" spans="1:3">
      <c r="A5126" s="22">
        <v>2013</v>
      </c>
      <c r="B5126" s="2" t="s">
        <v>409</v>
      </c>
      <c r="C5126" s="3">
        <v>4.6873299319727888</v>
      </c>
    </row>
    <row r="5127" spans="1:3">
      <c r="A5127" s="22">
        <v>2013</v>
      </c>
      <c r="B5127" s="2" t="s">
        <v>410</v>
      </c>
      <c r="C5127" s="3">
        <v>3.6703560703560703</v>
      </c>
    </row>
    <row r="5128" spans="1:3">
      <c r="A5128" s="22">
        <v>2013</v>
      </c>
      <c r="B5128" s="2" t="s">
        <v>411</v>
      </c>
      <c r="C5128" s="3">
        <v>5.5191184573002756</v>
      </c>
    </row>
    <row r="5129" spans="1:3">
      <c r="A5129" s="22">
        <v>2013</v>
      </c>
      <c r="B5129" s="2" t="s">
        <v>1061</v>
      </c>
      <c r="C5129" s="3">
        <v>5.4266304347826084</v>
      </c>
    </row>
    <row r="5130" spans="1:3">
      <c r="A5130" s="22">
        <v>2013</v>
      </c>
      <c r="B5130" s="2" t="s">
        <v>412</v>
      </c>
      <c r="C5130" s="3">
        <v>4.5179282868525901</v>
      </c>
    </row>
    <row r="5131" spans="1:3">
      <c r="A5131" s="22">
        <v>2013</v>
      </c>
      <c r="B5131" s="2" t="s">
        <v>1033</v>
      </c>
      <c r="C5131" s="3">
        <v>5.801769911504425</v>
      </c>
    </row>
    <row r="5132" spans="1:3">
      <c r="A5132" s="22">
        <v>2013</v>
      </c>
      <c r="B5132" s="2" t="s">
        <v>413</v>
      </c>
      <c r="C5132" s="3">
        <v>4.0339805825242721</v>
      </c>
    </row>
    <row r="5133" spans="1:3">
      <c r="A5133" s="22">
        <v>2013</v>
      </c>
      <c r="B5133" s="2" t="s">
        <v>414</v>
      </c>
      <c r="C5133" s="3">
        <v>5.276573787409701</v>
      </c>
    </row>
    <row r="5134" spans="1:3">
      <c r="A5134" s="22">
        <v>2013</v>
      </c>
      <c r="B5134" s="2" t="s">
        <v>415</v>
      </c>
      <c r="C5134" s="3">
        <v>5.4738967838444275</v>
      </c>
    </row>
    <row r="5135" spans="1:3">
      <c r="A5135" s="22">
        <v>2013</v>
      </c>
      <c r="B5135" s="2" t="s">
        <v>416</v>
      </c>
      <c r="C5135" s="3">
        <v>5.1769188894937397</v>
      </c>
    </row>
    <row r="5136" spans="1:3">
      <c r="A5136" s="22">
        <v>2013</v>
      </c>
      <c r="B5136" s="2" t="s">
        <v>418</v>
      </c>
      <c r="C5136" s="3">
        <v>5</v>
      </c>
    </row>
    <row r="5137" spans="1:3">
      <c r="A5137" s="22">
        <v>2013</v>
      </c>
      <c r="B5137" s="2" t="s">
        <v>419</v>
      </c>
      <c r="C5137" s="3">
        <v>5.1673195299384442</v>
      </c>
    </row>
    <row r="5138" spans="1:3">
      <c r="A5138" s="22">
        <v>2013</v>
      </c>
      <c r="B5138" s="2" t="s">
        <v>1062</v>
      </c>
      <c r="C5138" s="3">
        <v>3.7104247104247103</v>
      </c>
    </row>
    <row r="5139" spans="1:3">
      <c r="A5139" s="22">
        <v>2013</v>
      </c>
      <c r="B5139" s="2" t="s">
        <v>420</v>
      </c>
      <c r="C5139" s="3">
        <v>4.1324245374878288</v>
      </c>
    </row>
    <row r="5140" spans="1:3">
      <c r="A5140" s="22">
        <v>2013</v>
      </c>
      <c r="B5140" s="2" t="s">
        <v>421</v>
      </c>
      <c r="C5140" s="3">
        <v>4.6876155268022179</v>
      </c>
    </row>
    <row r="5141" spans="1:3">
      <c r="A5141" s="22">
        <v>2013</v>
      </c>
      <c r="B5141" s="2" t="s">
        <v>423</v>
      </c>
      <c r="C5141" s="3">
        <v>4.2650024611490052</v>
      </c>
    </row>
    <row r="5142" spans="1:3">
      <c r="A5142" s="22">
        <v>2013</v>
      </c>
      <c r="B5142" s="2" t="s">
        <v>424</v>
      </c>
      <c r="C5142" s="3">
        <v>3.1285500747384156</v>
      </c>
    </row>
    <row r="5143" spans="1:3">
      <c r="A5143" s="22">
        <v>2013</v>
      </c>
      <c r="B5143" s="2" t="s">
        <v>425</v>
      </c>
      <c r="C5143" s="3">
        <v>2.0919037199124726</v>
      </c>
    </row>
    <row r="5144" spans="1:3">
      <c r="A5144" s="22">
        <v>2013</v>
      </c>
      <c r="B5144" s="2" t="s">
        <v>429</v>
      </c>
      <c r="C5144" s="3">
        <v>2.8960739030023093</v>
      </c>
    </row>
    <row r="5145" spans="1:3">
      <c r="A5145" s="22">
        <v>2013</v>
      </c>
      <c r="B5145" s="2" t="s">
        <v>430</v>
      </c>
      <c r="C5145" s="3">
        <v>4.1053169734151327</v>
      </c>
    </row>
    <row r="5146" spans="1:3">
      <c r="A5146" s="22">
        <v>2013</v>
      </c>
      <c r="B5146" s="2" t="s">
        <v>431</v>
      </c>
      <c r="C5146" s="3">
        <v>2.1550321199143467</v>
      </c>
    </row>
    <row r="5147" spans="1:3">
      <c r="A5147" s="22">
        <v>2013</v>
      </c>
      <c r="B5147" s="2" t="s">
        <v>1034</v>
      </c>
      <c r="C5147" s="3">
        <v>3.6832298136645965</v>
      </c>
    </row>
    <row r="5148" spans="1:3">
      <c r="A5148" s="22">
        <v>2013</v>
      </c>
      <c r="B5148" s="2" t="s">
        <v>432</v>
      </c>
      <c r="C5148" s="3">
        <v>3.1736753574432295</v>
      </c>
    </row>
    <row r="5149" spans="1:3">
      <c r="A5149" s="22">
        <v>2013</v>
      </c>
      <c r="B5149" s="2" t="s">
        <v>433</v>
      </c>
      <c r="C5149" s="3">
        <v>3.3033256880733943</v>
      </c>
    </row>
    <row r="5150" spans="1:3">
      <c r="A5150" s="22">
        <v>2013</v>
      </c>
      <c r="B5150" s="2" t="s">
        <v>434</v>
      </c>
      <c r="C5150" s="3">
        <v>3.5391958345386172</v>
      </c>
    </row>
    <row r="5151" spans="1:3">
      <c r="A5151" s="22">
        <v>2013</v>
      </c>
      <c r="B5151" s="2" t="s">
        <v>435</v>
      </c>
      <c r="C5151" s="3">
        <v>3.3827493261455523</v>
      </c>
    </row>
    <row r="5152" spans="1:3">
      <c r="A5152" s="22">
        <v>2013</v>
      </c>
      <c r="B5152" s="2" t="s">
        <v>436</v>
      </c>
      <c r="C5152" s="3">
        <v>2.9544891640866875</v>
      </c>
    </row>
    <row r="5153" spans="1:3">
      <c r="A5153" s="22">
        <v>2013</v>
      </c>
      <c r="B5153" s="2" t="s">
        <v>437</v>
      </c>
      <c r="C5153" s="3">
        <v>4.4006183176606983</v>
      </c>
    </row>
    <row r="5154" spans="1:3">
      <c r="A5154" s="22">
        <v>2013</v>
      </c>
      <c r="B5154" s="2" t="s">
        <v>438</v>
      </c>
      <c r="C5154" s="3">
        <v>4.4757450763957474</v>
      </c>
    </row>
    <row r="5155" spans="1:3">
      <c r="A5155" s="22">
        <v>2013</v>
      </c>
      <c r="B5155" s="2" t="s">
        <v>439</v>
      </c>
      <c r="C5155" s="3">
        <v>5.386604774535809</v>
      </c>
    </row>
    <row r="5156" spans="1:3">
      <c r="A5156" s="22">
        <v>2013</v>
      </c>
      <c r="B5156" s="2" t="s">
        <v>440</v>
      </c>
      <c r="C5156" s="3">
        <v>6.1618878993684101</v>
      </c>
    </row>
    <row r="5157" spans="1:3">
      <c r="A5157" s="22">
        <v>2013</v>
      </c>
      <c r="B5157" s="2" t="s">
        <v>441</v>
      </c>
      <c r="C5157" s="3">
        <v>6.7220012527403696</v>
      </c>
    </row>
    <row r="5158" spans="1:3">
      <c r="A5158" s="22">
        <v>2013</v>
      </c>
      <c r="B5158" s="2" t="s">
        <v>442</v>
      </c>
      <c r="C5158" s="3">
        <v>4.7459954233409611</v>
      </c>
    </row>
    <row r="5159" spans="1:3">
      <c r="A5159" s="22">
        <v>2013</v>
      </c>
      <c r="B5159" s="2" t="s">
        <v>443</v>
      </c>
      <c r="C5159" s="3">
        <v>5.2562291544045516</v>
      </c>
    </row>
    <row r="5160" spans="1:3">
      <c r="A5160" s="22">
        <v>2013</v>
      </c>
      <c r="B5160" s="2" t="s">
        <v>444</v>
      </c>
      <c r="C5160" s="3">
        <v>4.2084226855865312</v>
      </c>
    </row>
    <row r="5161" spans="1:3">
      <c r="A5161" s="22">
        <v>2013</v>
      </c>
      <c r="B5161" s="2" t="s">
        <v>445</v>
      </c>
      <c r="C5161" s="3">
        <v>4.3066092128421438</v>
      </c>
    </row>
    <row r="5162" spans="1:3">
      <c r="A5162" s="22">
        <v>2013</v>
      </c>
      <c r="B5162" s="2" t="s">
        <v>446</v>
      </c>
      <c r="C5162" s="3">
        <v>5.2731422697865655</v>
      </c>
    </row>
    <row r="5163" spans="1:3">
      <c r="A5163" s="22">
        <v>2013</v>
      </c>
      <c r="B5163" s="2" t="s">
        <v>447</v>
      </c>
      <c r="C5163" s="3">
        <v>5.1433926897844424</v>
      </c>
    </row>
    <row r="5164" spans="1:3">
      <c r="A5164" s="22">
        <v>2013</v>
      </c>
      <c r="B5164" s="2" t="s">
        <v>448</v>
      </c>
      <c r="C5164" s="3">
        <v>4.529858474283742</v>
      </c>
    </row>
    <row r="5165" spans="1:3">
      <c r="A5165" s="22">
        <v>2013</v>
      </c>
      <c r="B5165" s="2" t="s">
        <v>1063</v>
      </c>
      <c r="C5165" s="3">
        <v>4.5183098591549298</v>
      </c>
    </row>
    <row r="5166" spans="1:3">
      <c r="A5166" s="22">
        <v>2013</v>
      </c>
      <c r="B5166" s="2" t="s">
        <v>449</v>
      </c>
      <c r="C5166" s="3">
        <v>4.9571964956195247</v>
      </c>
    </row>
    <row r="5167" spans="1:3">
      <c r="A5167" s="22">
        <v>2013</v>
      </c>
      <c r="B5167" s="2" t="s">
        <v>450</v>
      </c>
      <c r="C5167" s="3">
        <v>4.7523690773067333</v>
      </c>
    </row>
    <row r="5168" spans="1:3">
      <c r="A5168" s="22">
        <v>2013</v>
      </c>
      <c r="B5168" s="2" t="s">
        <v>452</v>
      </c>
      <c r="C5168" s="3">
        <v>6.8584013940716746</v>
      </c>
    </row>
    <row r="5169" spans="1:3">
      <c r="A5169" s="22">
        <v>2013</v>
      </c>
      <c r="B5169" s="2" t="s">
        <v>453</v>
      </c>
      <c r="C5169" s="3">
        <v>3.3408384127379027</v>
      </c>
    </row>
    <row r="5170" spans="1:3">
      <c r="A5170" s="22">
        <v>2013</v>
      </c>
      <c r="B5170" s="2" t="s">
        <v>455</v>
      </c>
      <c r="C5170" s="3">
        <v>7.5788522950872554</v>
      </c>
    </row>
    <row r="5171" spans="1:3">
      <c r="A5171" s="22">
        <v>2013</v>
      </c>
      <c r="B5171" s="2" t="s">
        <v>1064</v>
      </c>
      <c r="C5171" s="3">
        <v>4.4015191199580936</v>
      </c>
    </row>
    <row r="5172" spans="1:3">
      <c r="A5172" s="22">
        <v>2013</v>
      </c>
      <c r="B5172" s="2" t="s">
        <v>457</v>
      </c>
      <c r="C5172" s="3">
        <v>3.8126110124333925</v>
      </c>
    </row>
    <row r="5173" spans="1:3">
      <c r="A5173" s="22">
        <v>2013</v>
      </c>
      <c r="B5173" s="2" t="s">
        <v>458</v>
      </c>
      <c r="C5173" s="3">
        <v>4.9266489546032108</v>
      </c>
    </row>
    <row r="5174" spans="1:3">
      <c r="A5174" s="22">
        <v>2013</v>
      </c>
      <c r="B5174" s="2" t="s">
        <v>460</v>
      </c>
      <c r="C5174" s="3">
        <v>3.9572622107969151</v>
      </c>
    </row>
    <row r="5175" spans="1:3">
      <c r="A5175" s="22">
        <v>2013</v>
      </c>
      <c r="B5175" s="2" t="s">
        <v>461</v>
      </c>
      <c r="C5175" s="3">
        <v>4.5714753454259709</v>
      </c>
    </row>
    <row r="5176" spans="1:3">
      <c r="A5176" s="22">
        <v>2013</v>
      </c>
      <c r="B5176" s="2" t="s">
        <v>462</v>
      </c>
      <c r="C5176" s="3">
        <v>3.957486136783734</v>
      </c>
    </row>
    <row r="5177" spans="1:3">
      <c r="A5177" s="22">
        <v>2013</v>
      </c>
      <c r="B5177" s="2" t="s">
        <v>463</v>
      </c>
      <c r="C5177" s="3">
        <v>4.7304855224044919</v>
      </c>
    </row>
    <row r="5178" spans="1:3">
      <c r="A5178" s="22">
        <v>2013</v>
      </c>
      <c r="B5178" s="2" t="s">
        <v>464</v>
      </c>
      <c r="C5178" s="3">
        <v>4.3398537972113171</v>
      </c>
    </row>
    <row r="5179" spans="1:3">
      <c r="A5179" s="22">
        <v>2013</v>
      </c>
      <c r="B5179" s="2" t="s">
        <v>465</v>
      </c>
      <c r="C5179" s="3">
        <v>4.0642982971227246</v>
      </c>
    </row>
    <row r="5180" spans="1:3">
      <c r="A5180" s="22">
        <v>2013</v>
      </c>
      <c r="B5180" s="2" t="s">
        <v>466</v>
      </c>
      <c r="C5180" s="3">
        <v>4.8586446771924336</v>
      </c>
    </row>
    <row r="5181" spans="1:3">
      <c r="A5181" s="22">
        <v>2013</v>
      </c>
      <c r="B5181" s="2" t="s">
        <v>467</v>
      </c>
      <c r="C5181" s="3">
        <v>5.1280119358448344</v>
      </c>
    </row>
    <row r="5182" spans="1:3">
      <c r="A5182" s="22">
        <v>2013</v>
      </c>
      <c r="B5182" s="2" t="s">
        <v>468</v>
      </c>
      <c r="C5182" s="3">
        <v>3.8996946206248531</v>
      </c>
    </row>
    <row r="5183" spans="1:3">
      <c r="A5183" s="22">
        <v>2013</v>
      </c>
      <c r="B5183" s="2" t="s">
        <v>469</v>
      </c>
      <c r="C5183" s="3">
        <v>3.5743034055727554</v>
      </c>
    </row>
    <row r="5184" spans="1:3">
      <c r="A5184" s="22">
        <v>2013</v>
      </c>
      <c r="B5184" s="2" t="s">
        <v>470</v>
      </c>
      <c r="C5184" s="3">
        <v>4.3059335873707134</v>
      </c>
    </row>
    <row r="5185" spans="1:3">
      <c r="A5185" s="22">
        <v>2013</v>
      </c>
      <c r="B5185" s="2" t="s">
        <v>471</v>
      </c>
      <c r="C5185" s="3">
        <v>6.7438559534557125</v>
      </c>
    </row>
    <row r="5186" spans="1:3">
      <c r="A5186" s="22">
        <v>2013</v>
      </c>
      <c r="B5186" s="2" t="s">
        <v>472</v>
      </c>
      <c r="C5186" s="3">
        <v>4.311744049941475</v>
      </c>
    </row>
    <row r="5187" spans="1:3">
      <c r="A5187" s="22">
        <v>2013</v>
      </c>
      <c r="B5187" s="2" t="s">
        <v>475</v>
      </c>
      <c r="C5187" s="3">
        <v>7.9348153626243842</v>
      </c>
    </row>
    <row r="5188" spans="1:3">
      <c r="A5188" s="22">
        <v>2013</v>
      </c>
      <c r="B5188" s="2" t="s">
        <v>476</v>
      </c>
      <c r="C5188" s="3">
        <v>5.0690045248868776</v>
      </c>
    </row>
    <row r="5189" spans="1:3">
      <c r="A5189" s="22">
        <v>2013</v>
      </c>
      <c r="B5189" s="2" t="s">
        <v>477</v>
      </c>
      <c r="C5189" s="3">
        <v>5.4721940500338064</v>
      </c>
    </row>
    <row r="5190" spans="1:3">
      <c r="A5190" s="22">
        <v>2013</v>
      </c>
      <c r="B5190" s="2" t="s">
        <v>478</v>
      </c>
      <c r="C5190" s="3">
        <v>5.4122137404580153</v>
      </c>
    </row>
    <row r="5191" spans="1:3">
      <c r="A5191" s="22">
        <v>2013</v>
      </c>
      <c r="B5191" s="2" t="s">
        <v>479</v>
      </c>
      <c r="C5191" s="3">
        <v>3.7004323656578135</v>
      </c>
    </row>
    <row r="5192" spans="1:3">
      <c r="A5192" s="22">
        <v>2013</v>
      </c>
      <c r="B5192" s="2" t="s">
        <v>480</v>
      </c>
      <c r="C5192" s="3">
        <v>4.3957631874298544</v>
      </c>
    </row>
    <row r="5193" spans="1:3">
      <c r="A5193" s="22">
        <v>2013</v>
      </c>
      <c r="B5193" s="2" t="s">
        <v>483</v>
      </c>
      <c r="C5193" s="3">
        <v>5.92599288948312</v>
      </c>
    </row>
    <row r="5194" spans="1:3">
      <c r="A5194" s="22">
        <v>2013</v>
      </c>
      <c r="B5194" s="2" t="s">
        <v>484</v>
      </c>
      <c r="C5194" s="3">
        <v>5.0369573017581626</v>
      </c>
    </row>
    <row r="5195" spans="1:3">
      <c r="A5195" s="22">
        <v>2013</v>
      </c>
      <c r="B5195" s="2" t="s">
        <v>485</v>
      </c>
      <c r="C5195" s="3">
        <v>5.0854616895874267</v>
      </c>
    </row>
    <row r="5196" spans="1:3">
      <c r="A5196" s="22">
        <v>2013</v>
      </c>
      <c r="B5196" s="2" t="s">
        <v>486</v>
      </c>
      <c r="C5196" s="3">
        <v>4.7845831392640896</v>
      </c>
    </row>
    <row r="5197" spans="1:3">
      <c r="A5197" s="22">
        <v>2013</v>
      </c>
      <c r="B5197" s="2" t="s">
        <v>488</v>
      </c>
      <c r="C5197" s="3">
        <v>5.6369863013698627</v>
      </c>
    </row>
    <row r="5198" spans="1:3">
      <c r="A5198" s="22">
        <v>2013</v>
      </c>
      <c r="B5198" s="2" t="s">
        <v>489</v>
      </c>
      <c r="C5198" s="3">
        <v>3.9224489795918367</v>
      </c>
    </row>
    <row r="5199" spans="1:3">
      <c r="A5199" s="22">
        <v>2013</v>
      </c>
      <c r="B5199" s="2" t="s">
        <v>490</v>
      </c>
      <c r="C5199" s="3">
        <v>4.3155543643348517</v>
      </c>
    </row>
    <row r="5200" spans="1:3">
      <c r="A5200" s="22">
        <v>2013</v>
      </c>
      <c r="B5200" s="2" t="s">
        <v>491</v>
      </c>
      <c r="C5200" s="3">
        <v>5.7496259739250393</v>
      </c>
    </row>
    <row r="5201" spans="1:3">
      <c r="A5201" s="22">
        <v>2013</v>
      </c>
      <c r="B5201" s="2" t="s">
        <v>1065</v>
      </c>
      <c r="C5201" s="3">
        <v>5.1175942549371634</v>
      </c>
    </row>
    <row r="5202" spans="1:3">
      <c r="A5202" s="22">
        <v>2013</v>
      </c>
      <c r="B5202" s="2" t="s">
        <v>493</v>
      </c>
      <c r="C5202" s="3">
        <v>4.7315900210399757</v>
      </c>
    </row>
    <row r="5203" spans="1:3">
      <c r="A5203" s="22">
        <v>2013</v>
      </c>
      <c r="B5203" s="2" t="s">
        <v>494</v>
      </c>
      <c r="C5203" s="3">
        <v>4.1797140211912351</v>
      </c>
    </row>
    <row r="5204" spans="1:3">
      <c r="A5204" s="22">
        <v>2013</v>
      </c>
      <c r="B5204" s="2" t="s">
        <v>495</v>
      </c>
      <c r="C5204" s="3">
        <v>2.741446148660037</v>
      </c>
    </row>
    <row r="5205" spans="1:3">
      <c r="A5205" s="22">
        <v>2013</v>
      </c>
      <c r="B5205" s="2" t="s">
        <v>496</v>
      </c>
      <c r="C5205" s="3">
        <v>2.6749509483322433</v>
      </c>
    </row>
    <row r="5206" spans="1:3">
      <c r="A5206" s="22">
        <v>2013</v>
      </c>
      <c r="B5206" s="2" t="s">
        <v>497</v>
      </c>
      <c r="C5206" s="3">
        <v>2.9060422960725076</v>
      </c>
    </row>
    <row r="5207" spans="1:3">
      <c r="A5207" s="22">
        <v>2013</v>
      </c>
      <c r="B5207" s="2" t="s">
        <v>498</v>
      </c>
      <c r="C5207" s="3">
        <v>1.9271356783919598</v>
      </c>
    </row>
    <row r="5208" spans="1:3">
      <c r="A5208" s="22">
        <v>2013</v>
      </c>
      <c r="B5208" s="2" t="s">
        <v>499</v>
      </c>
      <c r="C5208" s="3">
        <v>2.1461426491994176</v>
      </c>
    </row>
    <row r="5209" spans="1:3">
      <c r="A5209" s="22">
        <v>2013</v>
      </c>
      <c r="B5209" s="2" t="s">
        <v>500</v>
      </c>
      <c r="C5209" s="3">
        <v>2.5324705744568718</v>
      </c>
    </row>
    <row r="5210" spans="1:3">
      <c r="A5210" s="22">
        <v>2013</v>
      </c>
      <c r="B5210" s="2" t="s">
        <v>501</v>
      </c>
      <c r="C5210" s="3">
        <v>3.2108401802279354</v>
      </c>
    </row>
    <row r="5211" spans="1:3">
      <c r="A5211" s="22">
        <v>2013</v>
      </c>
      <c r="B5211" s="2" t="s">
        <v>502</v>
      </c>
      <c r="C5211" s="3">
        <v>2.275336322869955</v>
      </c>
    </row>
    <row r="5212" spans="1:3">
      <c r="A5212" s="22">
        <v>2013</v>
      </c>
      <c r="B5212" s="2" t="s">
        <v>503</v>
      </c>
      <c r="C5212" s="3">
        <v>2.8581818181818184</v>
      </c>
    </row>
    <row r="5213" spans="1:3">
      <c r="A5213" s="22">
        <v>2013</v>
      </c>
      <c r="B5213" s="2" t="s">
        <v>504</v>
      </c>
      <c r="C5213" s="3">
        <v>3.3252865812542143</v>
      </c>
    </row>
    <row r="5214" spans="1:3">
      <c r="A5214" s="22">
        <v>2013</v>
      </c>
      <c r="B5214" s="2" t="s">
        <v>505</v>
      </c>
      <c r="C5214" s="3">
        <v>3.7809430255402749</v>
      </c>
    </row>
    <row r="5215" spans="1:3">
      <c r="A5215" s="22">
        <v>2013</v>
      </c>
      <c r="B5215" s="2" t="s">
        <v>506</v>
      </c>
      <c r="C5215" s="3">
        <v>3.0108379592915675</v>
      </c>
    </row>
    <row r="5216" spans="1:3">
      <c r="A5216" s="22">
        <v>2013</v>
      </c>
      <c r="B5216" s="2" t="s">
        <v>508</v>
      </c>
      <c r="C5216" s="3">
        <v>1.5930797826708607</v>
      </c>
    </row>
    <row r="5217" spans="1:3">
      <c r="A5217" s="22">
        <v>2013</v>
      </c>
      <c r="B5217" s="2" t="s">
        <v>509</v>
      </c>
      <c r="C5217" s="3">
        <v>3.908993101702424</v>
      </c>
    </row>
    <row r="5218" spans="1:3">
      <c r="A5218" s="22">
        <v>2013</v>
      </c>
      <c r="B5218" s="2" t="s">
        <v>510</v>
      </c>
      <c r="C5218" s="3">
        <v>3.4473061760840999</v>
      </c>
    </row>
    <row r="5219" spans="1:3">
      <c r="A5219" s="22">
        <v>2013</v>
      </c>
      <c r="B5219" s="2" t="s">
        <v>511</v>
      </c>
      <c r="C5219" s="3">
        <v>2.7702503681885124</v>
      </c>
    </row>
    <row r="5220" spans="1:3">
      <c r="A5220" s="22">
        <v>2013</v>
      </c>
      <c r="B5220" s="2" t="s">
        <v>512</v>
      </c>
      <c r="C5220" s="3">
        <v>2.1447368421052633</v>
      </c>
    </row>
    <row r="5221" spans="1:3">
      <c r="A5221" s="22">
        <v>2013</v>
      </c>
      <c r="B5221" s="2" t="s">
        <v>513</v>
      </c>
      <c r="C5221" s="3">
        <v>1.873284054910243</v>
      </c>
    </row>
    <row r="5222" spans="1:3">
      <c r="A5222" s="22">
        <v>2013</v>
      </c>
      <c r="B5222" s="2" t="s">
        <v>514</v>
      </c>
      <c r="C5222" s="3">
        <v>2.2474991932881574</v>
      </c>
    </row>
    <row r="5223" spans="1:3">
      <c r="A5223" s="22">
        <v>2013</v>
      </c>
      <c r="B5223" s="2" t="s">
        <v>515</v>
      </c>
      <c r="C5223" s="3">
        <v>2.5748898678414096</v>
      </c>
    </row>
    <row r="5224" spans="1:3">
      <c r="A5224" s="22">
        <v>2013</v>
      </c>
      <c r="B5224" s="2" t="s">
        <v>516</v>
      </c>
      <c r="C5224" s="3">
        <v>2.3833943833943834</v>
      </c>
    </row>
    <row r="5225" spans="1:3">
      <c r="A5225" s="22">
        <v>2013</v>
      </c>
      <c r="B5225" s="2" t="s">
        <v>517</v>
      </c>
      <c r="C5225" s="3">
        <v>1.2994871794871794</v>
      </c>
    </row>
    <row r="5226" spans="1:3">
      <c r="A5226" s="22">
        <v>2013</v>
      </c>
      <c r="B5226" s="2" t="s">
        <v>518</v>
      </c>
      <c r="C5226" s="3">
        <v>2.4863676341248899</v>
      </c>
    </row>
    <row r="5227" spans="1:3">
      <c r="A5227" s="22">
        <v>2013</v>
      </c>
      <c r="B5227" s="2" t="s">
        <v>519</v>
      </c>
      <c r="C5227" s="3">
        <v>2.0852336448598132</v>
      </c>
    </row>
    <row r="5228" spans="1:3">
      <c r="A5228" s="22">
        <v>2013</v>
      </c>
      <c r="B5228" s="2" t="s">
        <v>520</v>
      </c>
      <c r="C5228" s="3">
        <v>2.2589073634204277</v>
      </c>
    </row>
    <row r="5229" spans="1:3">
      <c r="A5229" s="22">
        <v>2013</v>
      </c>
      <c r="B5229" s="2" t="s">
        <v>521</v>
      </c>
      <c r="C5229" s="3">
        <v>2.1817142857142855</v>
      </c>
    </row>
    <row r="5230" spans="1:3">
      <c r="A5230" s="22">
        <v>2013</v>
      </c>
      <c r="B5230" s="2" t="s">
        <v>522</v>
      </c>
      <c r="C5230" s="3">
        <v>1.9138655462184875</v>
      </c>
    </row>
    <row r="5231" spans="1:3">
      <c r="A5231" s="22">
        <v>2013</v>
      </c>
      <c r="B5231" s="2" t="s">
        <v>523</v>
      </c>
      <c r="C5231" s="3">
        <v>1.4869825010670081</v>
      </c>
    </row>
    <row r="5232" spans="1:3">
      <c r="A5232" s="22">
        <v>2013</v>
      </c>
      <c r="B5232" s="2" t="s">
        <v>524</v>
      </c>
      <c r="C5232" s="3">
        <v>2.1225061253062654</v>
      </c>
    </row>
    <row r="5233" spans="1:3">
      <c r="A5233" s="22">
        <v>2013</v>
      </c>
      <c r="B5233" s="2" t="s">
        <v>525</v>
      </c>
      <c r="C5233" s="3">
        <v>2.0897615708274895</v>
      </c>
    </row>
    <row r="5234" spans="1:3">
      <c r="A5234" s="22">
        <v>2013</v>
      </c>
      <c r="B5234" s="2" t="s">
        <v>526</v>
      </c>
      <c r="C5234" s="3">
        <v>2.1428571428571428</v>
      </c>
    </row>
    <row r="5235" spans="1:3">
      <c r="A5235" s="22">
        <v>2013</v>
      </c>
      <c r="B5235" s="2" t="s">
        <v>527</v>
      </c>
      <c r="C5235" s="3">
        <v>1.3096446700507614</v>
      </c>
    </row>
    <row r="5236" spans="1:3">
      <c r="A5236" s="22">
        <v>2013</v>
      </c>
      <c r="B5236" s="2" t="s">
        <v>528</v>
      </c>
      <c r="C5236" s="3">
        <v>5.2534229208924952</v>
      </c>
    </row>
    <row r="5237" spans="1:3">
      <c r="A5237" s="22">
        <v>2013</v>
      </c>
      <c r="B5237" s="2" t="s">
        <v>529</v>
      </c>
      <c r="C5237" s="3">
        <v>2.9915254237288136</v>
      </c>
    </row>
    <row r="5238" spans="1:3">
      <c r="A5238" s="22">
        <v>2013</v>
      </c>
      <c r="B5238" s="2" t="s">
        <v>530</v>
      </c>
      <c r="C5238" s="3">
        <v>1.9322916666666667</v>
      </c>
    </row>
    <row r="5239" spans="1:3">
      <c r="A5239" s="22">
        <v>2013</v>
      </c>
      <c r="B5239" s="2" t="s">
        <v>531</v>
      </c>
      <c r="C5239" s="3">
        <v>2.0600775193798451</v>
      </c>
    </row>
    <row r="5240" spans="1:3">
      <c r="A5240" s="22">
        <v>2013</v>
      </c>
      <c r="B5240" s="2" t="s">
        <v>532</v>
      </c>
      <c r="C5240" s="3">
        <v>1.9122807017543859</v>
      </c>
    </row>
    <row r="5241" spans="1:3">
      <c r="A5241" s="22">
        <v>2013</v>
      </c>
      <c r="B5241" s="2" t="s">
        <v>533</v>
      </c>
      <c r="C5241" s="3">
        <v>1.7786785569517634</v>
      </c>
    </row>
    <row r="5242" spans="1:3">
      <c r="A5242" s="22">
        <v>2013</v>
      </c>
      <c r="B5242" s="2" t="s">
        <v>534</v>
      </c>
      <c r="C5242" s="3">
        <v>1.6991525423728813</v>
      </c>
    </row>
    <row r="5243" spans="1:3">
      <c r="A5243" s="22">
        <v>2013</v>
      </c>
      <c r="B5243" s="2" t="s">
        <v>535</v>
      </c>
      <c r="C5243" s="3">
        <v>2.524421593830334</v>
      </c>
    </row>
    <row r="5244" spans="1:3">
      <c r="A5244" s="22">
        <v>2013</v>
      </c>
      <c r="B5244" s="2" t="s">
        <v>536</v>
      </c>
      <c r="C5244" s="3">
        <v>1.5270413573700954</v>
      </c>
    </row>
    <row r="5245" spans="1:3">
      <c r="A5245" s="22">
        <v>2013</v>
      </c>
      <c r="B5245" s="2" t="s">
        <v>537</v>
      </c>
      <c r="C5245" s="3">
        <v>2.3691345151199168</v>
      </c>
    </row>
    <row r="5246" spans="1:3">
      <c r="A5246" s="22">
        <v>2013</v>
      </c>
      <c r="B5246" s="2" t="s">
        <v>538</v>
      </c>
      <c r="C5246" s="3">
        <v>1.8523026315789475</v>
      </c>
    </row>
    <row r="5247" spans="1:3">
      <c r="A5247" s="22">
        <v>2013</v>
      </c>
      <c r="B5247" s="2" t="s">
        <v>539</v>
      </c>
      <c r="C5247" s="3">
        <v>2.6776248069994852</v>
      </c>
    </row>
    <row r="5248" spans="1:3">
      <c r="A5248" s="22">
        <v>2013</v>
      </c>
      <c r="B5248" s="2" t="s">
        <v>540</v>
      </c>
      <c r="C5248" s="3">
        <v>3.926373821803308</v>
      </c>
    </row>
    <row r="5249" spans="1:3">
      <c r="A5249" s="22">
        <v>2013</v>
      </c>
      <c r="B5249" s="2" t="s">
        <v>541</v>
      </c>
      <c r="C5249" s="3">
        <v>2.5544485634847081</v>
      </c>
    </row>
    <row r="5250" spans="1:3">
      <c r="A5250" s="22">
        <v>2013</v>
      </c>
      <c r="B5250" s="2" t="s">
        <v>542</v>
      </c>
      <c r="C5250" s="3">
        <v>2.8061041292639137</v>
      </c>
    </row>
    <row r="5251" spans="1:3">
      <c r="A5251" s="22">
        <v>2013</v>
      </c>
      <c r="B5251" s="2" t="s">
        <v>543</v>
      </c>
      <c r="C5251" s="3">
        <v>3.6003295633285894</v>
      </c>
    </row>
    <row r="5252" spans="1:3">
      <c r="A5252" s="22">
        <v>2013</v>
      </c>
      <c r="B5252" s="2" t="s">
        <v>544</v>
      </c>
      <c r="C5252" s="3">
        <v>7.8293216630196936</v>
      </c>
    </row>
    <row r="5253" spans="1:3">
      <c r="A5253" s="22">
        <v>2013</v>
      </c>
      <c r="B5253" s="2" t="s">
        <v>545</v>
      </c>
      <c r="C5253" s="3">
        <v>3.2840898322751824</v>
      </c>
    </row>
    <row r="5254" spans="1:3">
      <c r="A5254" s="22">
        <v>2013</v>
      </c>
      <c r="B5254" s="2" t="s">
        <v>546</v>
      </c>
      <c r="C5254" s="3">
        <v>7.5571690614490983</v>
      </c>
    </row>
    <row r="5255" spans="1:3">
      <c r="A5255" s="22">
        <v>2013</v>
      </c>
      <c r="B5255" s="2" t="s">
        <v>547</v>
      </c>
      <c r="C5255" s="3">
        <v>4.1397437590807025</v>
      </c>
    </row>
    <row r="5256" spans="1:3">
      <c r="A5256" s="22">
        <v>2013</v>
      </c>
      <c r="B5256" s="2" t="s">
        <v>548</v>
      </c>
      <c r="C5256" s="3">
        <v>7.0516898608349905</v>
      </c>
    </row>
    <row r="5257" spans="1:3">
      <c r="A5257" s="22">
        <v>2013</v>
      </c>
      <c r="B5257" s="2" t="s">
        <v>1105</v>
      </c>
      <c r="C5257" s="3">
        <v>5.4653465346534658</v>
      </c>
    </row>
    <row r="5258" spans="1:3">
      <c r="A5258" s="22">
        <v>2013</v>
      </c>
      <c r="B5258" s="2" t="s">
        <v>549</v>
      </c>
      <c r="C5258" s="3">
        <v>5.5841244193092301</v>
      </c>
    </row>
    <row r="5259" spans="1:3">
      <c r="A5259" s="22">
        <v>2013</v>
      </c>
      <c r="B5259" s="2" t="s">
        <v>550</v>
      </c>
      <c r="C5259" s="3">
        <v>5.2391304347826084</v>
      </c>
    </row>
    <row r="5260" spans="1:3">
      <c r="A5260" s="22">
        <v>2013</v>
      </c>
      <c r="B5260" s="2" t="s">
        <v>551</v>
      </c>
      <c r="C5260" s="3">
        <v>7.0429292929292933</v>
      </c>
    </row>
    <row r="5261" spans="1:3">
      <c r="A5261" s="22">
        <v>2013</v>
      </c>
      <c r="B5261" s="2" t="s">
        <v>552</v>
      </c>
      <c r="C5261" s="3">
        <v>4.7557966673323131</v>
      </c>
    </row>
    <row r="5262" spans="1:3">
      <c r="A5262" s="22">
        <v>2013</v>
      </c>
      <c r="B5262" s="2" t="s">
        <v>553</v>
      </c>
      <c r="C5262" s="3">
        <v>4.6119447333234289</v>
      </c>
    </row>
    <row r="5263" spans="1:3">
      <c r="A5263" s="22">
        <v>2013</v>
      </c>
      <c r="B5263" s="2" t="s">
        <v>554</v>
      </c>
      <c r="C5263" s="3">
        <v>2.6238341968911918</v>
      </c>
    </row>
    <row r="5264" spans="1:3">
      <c r="A5264" s="22">
        <v>2013</v>
      </c>
      <c r="B5264" s="2" t="s">
        <v>555</v>
      </c>
      <c r="C5264" s="3">
        <v>3.901894753925427</v>
      </c>
    </row>
    <row r="5265" spans="1:3">
      <c r="A5265" s="22">
        <v>2013</v>
      </c>
      <c r="B5265" s="2" t="s">
        <v>1038</v>
      </c>
      <c r="C5265" s="3">
        <v>4.9296482412060305</v>
      </c>
    </row>
    <row r="5266" spans="1:3">
      <c r="A5266" s="22">
        <v>2013</v>
      </c>
      <c r="B5266" s="2" t="s">
        <v>556</v>
      </c>
      <c r="C5266" s="3">
        <v>4.5163025210084031</v>
      </c>
    </row>
    <row r="5267" spans="1:3">
      <c r="A5267" s="22">
        <v>2013</v>
      </c>
      <c r="B5267" s="2" t="s">
        <v>557</v>
      </c>
      <c r="C5267" s="3">
        <v>5.5585275761049546</v>
      </c>
    </row>
    <row r="5268" spans="1:3">
      <c r="A5268" s="22">
        <v>2013</v>
      </c>
      <c r="B5268" s="2" t="s">
        <v>558</v>
      </c>
      <c r="C5268" s="3">
        <v>3.186511240632806</v>
      </c>
    </row>
    <row r="5269" spans="1:3">
      <c r="A5269" s="22">
        <v>2013</v>
      </c>
      <c r="B5269" s="2" t="s">
        <v>559</v>
      </c>
      <c r="C5269" s="3">
        <v>4.334967974379504</v>
      </c>
    </row>
    <row r="5270" spans="1:3">
      <c r="A5270" s="22">
        <v>2013</v>
      </c>
      <c r="B5270" s="2" t="s">
        <v>560</v>
      </c>
      <c r="C5270" s="3">
        <v>5.0221238938053094</v>
      </c>
    </row>
    <row r="5271" spans="1:3">
      <c r="A5271" s="22">
        <v>2013</v>
      </c>
      <c r="B5271" s="2" t="s">
        <v>561</v>
      </c>
      <c r="C5271" s="3">
        <v>3.1461794019933556</v>
      </c>
    </row>
    <row r="5272" spans="1:3">
      <c r="A5272" s="22">
        <v>2013</v>
      </c>
      <c r="B5272" s="2" t="s">
        <v>562</v>
      </c>
      <c r="C5272" s="3">
        <v>3.0680203045685279</v>
      </c>
    </row>
    <row r="5273" spans="1:3">
      <c r="A5273" s="22">
        <v>2013</v>
      </c>
      <c r="B5273" s="2" t="s">
        <v>563</v>
      </c>
      <c r="C5273" s="3">
        <v>2.4895199459093984</v>
      </c>
    </row>
    <row r="5274" spans="1:3">
      <c r="A5274" s="22">
        <v>2013</v>
      </c>
      <c r="B5274" s="2" t="s">
        <v>564</v>
      </c>
      <c r="C5274" s="3">
        <v>2.8653805829314321</v>
      </c>
    </row>
    <row r="5275" spans="1:3">
      <c r="A5275" s="22">
        <v>2013</v>
      </c>
      <c r="B5275" s="2" t="s">
        <v>565</v>
      </c>
      <c r="C5275" s="3">
        <v>3.3431098696461823</v>
      </c>
    </row>
    <row r="5276" spans="1:3">
      <c r="A5276" s="22">
        <v>2013</v>
      </c>
      <c r="B5276" s="2" t="s">
        <v>566</v>
      </c>
      <c r="C5276" s="3">
        <v>4.0662878787878789</v>
      </c>
    </row>
    <row r="5277" spans="1:3">
      <c r="A5277" s="22">
        <v>2013</v>
      </c>
      <c r="B5277" s="2" t="s">
        <v>1069</v>
      </c>
      <c r="C5277" s="3">
        <v>4.8024691358024691</v>
      </c>
    </row>
    <row r="5278" spans="1:3">
      <c r="A5278" s="22">
        <v>2013</v>
      </c>
      <c r="B5278" s="2" t="s">
        <v>567</v>
      </c>
      <c r="C5278" s="3">
        <v>5.9352791878172591</v>
      </c>
    </row>
    <row r="5279" spans="1:3">
      <c r="A5279" s="22">
        <v>2013</v>
      </c>
      <c r="B5279" s="2" t="s">
        <v>568</v>
      </c>
      <c r="C5279" s="3">
        <v>3.2099933964340743</v>
      </c>
    </row>
    <row r="5280" spans="1:3">
      <c r="A5280" s="22">
        <v>2013</v>
      </c>
      <c r="B5280" s="2" t="s">
        <v>569</v>
      </c>
      <c r="C5280" s="3">
        <v>5.3797196879238589</v>
      </c>
    </row>
    <row r="5281" spans="1:3">
      <c r="A5281" s="22">
        <v>2013</v>
      </c>
      <c r="B5281" s="2" t="s">
        <v>570</v>
      </c>
      <c r="C5281" s="3">
        <v>3.7367118677620508</v>
      </c>
    </row>
    <row r="5282" spans="1:3">
      <c r="A5282" s="22">
        <v>2013</v>
      </c>
      <c r="B5282" s="2" t="s">
        <v>1070</v>
      </c>
      <c r="C5282" s="3">
        <v>3.5672727272727274</v>
      </c>
    </row>
    <row r="5283" spans="1:3">
      <c r="A5283" s="22">
        <v>2013</v>
      </c>
      <c r="B5283" s="2" t="s">
        <v>1040</v>
      </c>
      <c r="C5283" s="3">
        <v>3.1063829787234041</v>
      </c>
    </row>
    <row r="5284" spans="1:3">
      <c r="A5284" s="22">
        <v>2013</v>
      </c>
      <c r="B5284" s="2" t="s">
        <v>571</v>
      </c>
      <c r="C5284" s="3">
        <v>3.0008703220191473</v>
      </c>
    </row>
    <row r="5285" spans="1:3">
      <c r="A5285" s="22">
        <v>2013</v>
      </c>
      <c r="B5285" s="2" t="s">
        <v>1041</v>
      </c>
      <c r="C5285" s="3">
        <v>4.9730290456431536</v>
      </c>
    </row>
    <row r="5286" spans="1:3">
      <c r="A5286" s="22">
        <v>2013</v>
      </c>
      <c r="B5286" s="2" t="s">
        <v>573</v>
      </c>
      <c r="C5286" s="3">
        <v>4.866263990051519</v>
      </c>
    </row>
    <row r="5287" spans="1:3">
      <c r="A5287" s="22">
        <v>2013</v>
      </c>
      <c r="B5287" s="2" t="s">
        <v>574</v>
      </c>
      <c r="C5287" s="3">
        <v>6.5770223752151464</v>
      </c>
    </row>
    <row r="5288" spans="1:3">
      <c r="A5288" s="22">
        <v>2013</v>
      </c>
      <c r="B5288" s="2" t="s">
        <v>575</v>
      </c>
      <c r="C5288" s="3">
        <v>3.3492682926829267</v>
      </c>
    </row>
    <row r="5289" spans="1:3">
      <c r="A5289" s="22">
        <v>2013</v>
      </c>
      <c r="B5289" s="2" t="s">
        <v>576</v>
      </c>
      <c r="C5289" s="3">
        <v>5.1439886845827436</v>
      </c>
    </row>
    <row r="5290" spans="1:3">
      <c r="A5290" s="22">
        <v>2013</v>
      </c>
      <c r="B5290" s="2" t="s">
        <v>577</v>
      </c>
      <c r="C5290" s="3">
        <v>6.1747388414055084</v>
      </c>
    </row>
    <row r="5291" spans="1:3">
      <c r="A5291" s="22">
        <v>2013</v>
      </c>
      <c r="B5291" s="2" t="s">
        <v>579</v>
      </c>
      <c r="C5291" s="3">
        <v>6.9463414634146341</v>
      </c>
    </row>
    <row r="5292" spans="1:3">
      <c r="A5292" s="22">
        <v>2013</v>
      </c>
      <c r="B5292" s="2" t="s">
        <v>580</v>
      </c>
      <c r="C5292" s="3">
        <v>7.1368821292775664</v>
      </c>
    </row>
    <row r="5293" spans="1:3">
      <c r="A5293" s="22">
        <v>2013</v>
      </c>
      <c r="B5293" s="2" t="s">
        <v>581</v>
      </c>
      <c r="C5293" s="3">
        <v>6.1966759002770084</v>
      </c>
    </row>
    <row r="5294" spans="1:3">
      <c r="A5294" s="22">
        <v>2013</v>
      </c>
      <c r="B5294" s="2" t="s">
        <v>582</v>
      </c>
      <c r="C5294" s="3">
        <v>7.2063829787234042</v>
      </c>
    </row>
    <row r="5295" spans="1:3">
      <c r="A5295" s="22">
        <v>2013</v>
      </c>
      <c r="B5295" s="2" t="s">
        <v>583</v>
      </c>
      <c r="C5295" s="3">
        <v>5.1801324503311257</v>
      </c>
    </row>
    <row r="5296" spans="1:3">
      <c r="A5296" s="22">
        <v>2013</v>
      </c>
      <c r="B5296" s="2" t="s">
        <v>584</v>
      </c>
      <c r="C5296" s="3">
        <v>4.9598997493734336</v>
      </c>
    </row>
    <row r="5297" spans="1:3">
      <c r="A5297" s="22">
        <v>2013</v>
      </c>
      <c r="B5297" s="2" t="s">
        <v>586</v>
      </c>
      <c r="C5297" s="3">
        <v>6.7901960784313724</v>
      </c>
    </row>
    <row r="5298" spans="1:3">
      <c r="A5298" s="22">
        <v>2013</v>
      </c>
      <c r="B5298" s="2" t="s">
        <v>587</v>
      </c>
      <c r="C5298" s="3">
        <v>7.8659217877094969</v>
      </c>
    </row>
    <row r="5299" spans="1:3">
      <c r="A5299" s="22">
        <v>2013</v>
      </c>
      <c r="B5299" s="2" t="s">
        <v>588</v>
      </c>
      <c r="C5299" s="3">
        <v>11.565340909090908</v>
      </c>
    </row>
    <row r="5300" spans="1:3">
      <c r="A5300" s="22">
        <v>2013</v>
      </c>
      <c r="B5300" s="2" t="s">
        <v>589</v>
      </c>
      <c r="C5300" s="3">
        <v>4.8469387755102042</v>
      </c>
    </row>
    <row r="5301" spans="1:3">
      <c r="A5301" s="22">
        <v>2013</v>
      </c>
      <c r="B5301" s="2" t="s">
        <v>1106</v>
      </c>
      <c r="C5301" s="3">
        <v>5.1813471502590671</v>
      </c>
    </row>
    <row r="5302" spans="1:3">
      <c r="A5302" s="22">
        <v>2013</v>
      </c>
      <c r="B5302" s="2" t="s">
        <v>590</v>
      </c>
      <c r="C5302" s="3">
        <v>6.703862660944206</v>
      </c>
    </row>
    <row r="5303" spans="1:3">
      <c r="A5303" s="22">
        <v>2013</v>
      </c>
      <c r="B5303" s="2" t="s">
        <v>591</v>
      </c>
      <c r="C5303" s="3">
        <v>7.6511254019292601</v>
      </c>
    </row>
    <row r="5304" spans="1:3">
      <c r="A5304" s="22">
        <v>2013</v>
      </c>
      <c r="B5304" s="2" t="s">
        <v>592</v>
      </c>
      <c r="C5304" s="3">
        <v>6.1082802547770703</v>
      </c>
    </row>
    <row r="5305" spans="1:3">
      <c r="A5305" s="22">
        <v>2013</v>
      </c>
      <c r="B5305" s="2" t="s">
        <v>593</v>
      </c>
      <c r="C5305" s="3">
        <v>5.4489164086687305</v>
      </c>
    </row>
    <row r="5306" spans="1:3">
      <c r="A5306" s="22">
        <v>2013</v>
      </c>
      <c r="B5306" s="2" t="s">
        <v>594</v>
      </c>
      <c r="C5306" s="3">
        <v>4.5849220789494503</v>
      </c>
    </row>
    <row r="5307" spans="1:3">
      <c r="A5307" s="22">
        <v>2013</v>
      </c>
      <c r="B5307" s="2" t="s">
        <v>1071</v>
      </c>
      <c r="C5307" s="3">
        <v>3.0276967930029155</v>
      </c>
    </row>
    <row r="5308" spans="1:3">
      <c r="A5308" s="22">
        <v>2013</v>
      </c>
      <c r="B5308" s="2" t="s">
        <v>1042</v>
      </c>
      <c r="C5308" s="3">
        <v>2.8969132207338379</v>
      </c>
    </row>
    <row r="5309" spans="1:3">
      <c r="A5309" s="22">
        <v>2013</v>
      </c>
      <c r="B5309" s="2" t="s">
        <v>595</v>
      </c>
      <c r="C5309" s="3">
        <v>2.6963829009864817</v>
      </c>
    </row>
    <row r="5310" spans="1:3">
      <c r="A5310" s="22">
        <v>2013</v>
      </c>
      <c r="B5310" s="2" t="s">
        <v>596</v>
      </c>
      <c r="C5310" s="3">
        <v>4.0367970903304631</v>
      </c>
    </row>
    <row r="5311" spans="1:3">
      <c r="A5311" s="22">
        <v>2013</v>
      </c>
      <c r="B5311" s="2" t="s">
        <v>597</v>
      </c>
      <c r="C5311" s="3">
        <v>4.3202176403207329</v>
      </c>
    </row>
    <row r="5312" spans="1:3">
      <c r="A5312" s="22">
        <v>2013</v>
      </c>
      <c r="B5312" s="2" t="s">
        <v>598</v>
      </c>
      <c r="C5312" s="3">
        <v>5.0621511540202144</v>
      </c>
    </row>
    <row r="5313" spans="1:3">
      <c r="A5313" s="22">
        <v>2013</v>
      </c>
      <c r="B5313" s="2" t="s">
        <v>599</v>
      </c>
      <c r="C5313" s="3">
        <v>3.1072564612326046</v>
      </c>
    </row>
    <row r="5314" spans="1:3">
      <c r="A5314" s="22">
        <v>2013</v>
      </c>
      <c r="B5314" s="2" t="s">
        <v>600</v>
      </c>
      <c r="C5314" s="3">
        <v>3.536977491961415</v>
      </c>
    </row>
    <row r="5315" spans="1:3">
      <c r="A5315" s="22">
        <v>2013</v>
      </c>
      <c r="B5315" s="2" t="s">
        <v>601</v>
      </c>
      <c r="C5315" s="3">
        <v>6.2103174603174605</v>
      </c>
    </row>
    <row r="5316" spans="1:3">
      <c r="A5316" s="22">
        <v>2013</v>
      </c>
      <c r="B5316" s="2" t="s">
        <v>1072</v>
      </c>
      <c r="C5316" s="3">
        <v>4.7071428571428573</v>
      </c>
    </row>
    <row r="5317" spans="1:3">
      <c r="A5317" s="22">
        <v>2013</v>
      </c>
      <c r="B5317" s="2" t="s">
        <v>602</v>
      </c>
      <c r="C5317" s="3">
        <v>6.3039215686274508</v>
      </c>
    </row>
    <row r="5318" spans="1:3">
      <c r="A5318" s="22">
        <v>2013</v>
      </c>
      <c r="B5318" s="2" t="s">
        <v>603</v>
      </c>
      <c r="C5318" s="3">
        <v>5.24248851184164</v>
      </c>
    </row>
    <row r="5319" spans="1:3">
      <c r="A5319" s="22">
        <v>2013</v>
      </c>
      <c r="B5319" s="2" t="s">
        <v>604</v>
      </c>
      <c r="C5319" s="3">
        <v>4.5810132359653126</v>
      </c>
    </row>
    <row r="5320" spans="1:3">
      <c r="A5320" s="22">
        <v>2013</v>
      </c>
      <c r="B5320" s="2" t="s">
        <v>606</v>
      </c>
      <c r="C5320" s="3">
        <v>8.0435393258426959</v>
      </c>
    </row>
    <row r="5321" spans="1:3">
      <c r="A5321" s="22">
        <v>2013</v>
      </c>
      <c r="B5321" s="2" t="s">
        <v>607</v>
      </c>
      <c r="C5321" s="3">
        <v>5.2247946228528752</v>
      </c>
    </row>
    <row r="5322" spans="1:3">
      <c r="A5322" s="22">
        <v>2013</v>
      </c>
      <c r="B5322" s="2" t="s">
        <v>610</v>
      </c>
      <c r="C5322" s="3">
        <v>4.9034090909090908</v>
      </c>
    </row>
    <row r="5323" spans="1:3">
      <c r="A5323" s="22">
        <v>2013</v>
      </c>
      <c r="B5323" s="2" t="s">
        <v>611</v>
      </c>
      <c r="C5323" s="3">
        <v>6.3792072774528918</v>
      </c>
    </row>
    <row r="5324" spans="1:3">
      <c r="A5324" s="22">
        <v>2013</v>
      </c>
      <c r="B5324" s="2" t="s">
        <v>612</v>
      </c>
      <c r="C5324" s="3">
        <v>4.9970238095238093</v>
      </c>
    </row>
    <row r="5325" spans="1:3">
      <c r="A5325" s="22">
        <v>2013</v>
      </c>
      <c r="B5325" s="2" t="s">
        <v>613</v>
      </c>
      <c r="C5325" s="3">
        <v>3.8275625306522807</v>
      </c>
    </row>
    <row r="5326" spans="1:3">
      <c r="A5326" s="22">
        <v>2013</v>
      </c>
      <c r="B5326" s="2" t="s">
        <v>615</v>
      </c>
      <c r="C5326" s="3">
        <v>5.6372045220966083</v>
      </c>
    </row>
    <row r="5327" spans="1:3">
      <c r="A5327" s="22">
        <v>2013</v>
      </c>
      <c r="B5327" s="2" t="s">
        <v>616</v>
      </c>
      <c r="C5327" s="3">
        <v>6.2594161958568737</v>
      </c>
    </row>
    <row r="5328" spans="1:3">
      <c r="A5328" s="22">
        <v>2013</v>
      </c>
      <c r="B5328" s="2" t="s">
        <v>617</v>
      </c>
      <c r="C5328" s="3">
        <v>6.1924398625429555</v>
      </c>
    </row>
    <row r="5329" spans="1:3">
      <c r="A5329" s="22">
        <v>2013</v>
      </c>
      <c r="B5329" s="2" t="s">
        <v>618</v>
      </c>
      <c r="C5329" s="3">
        <v>5.0426829268292686</v>
      </c>
    </row>
    <row r="5330" spans="1:3">
      <c r="A5330" s="22">
        <v>2013</v>
      </c>
      <c r="B5330" s="2" t="s">
        <v>619</v>
      </c>
      <c r="C5330" s="3">
        <v>5.6613496932515339</v>
      </c>
    </row>
    <row r="5331" spans="1:3">
      <c r="A5331" s="22">
        <v>2013</v>
      </c>
      <c r="B5331" s="2" t="s">
        <v>620</v>
      </c>
      <c r="C5331" s="3">
        <v>5.4658385093167698</v>
      </c>
    </row>
    <row r="5332" spans="1:3">
      <c r="A5332" s="22">
        <v>2013</v>
      </c>
      <c r="B5332" s="2" t="s">
        <v>1073</v>
      </c>
      <c r="C5332" s="3">
        <v>4.1116504854368934</v>
      </c>
    </row>
    <row r="5333" spans="1:3">
      <c r="A5333" s="22">
        <v>2013</v>
      </c>
      <c r="B5333" s="2" t="s">
        <v>1107</v>
      </c>
      <c r="C5333" s="3">
        <v>3.991304347826087</v>
      </c>
    </row>
    <row r="5334" spans="1:3">
      <c r="A5334" s="22">
        <v>2013</v>
      </c>
      <c r="B5334" s="2" t="s">
        <v>621</v>
      </c>
      <c r="C5334" s="3">
        <v>7.1753086419753087</v>
      </c>
    </row>
    <row r="5335" spans="1:3">
      <c r="A5335" s="22">
        <v>2013</v>
      </c>
      <c r="B5335" s="2" t="s">
        <v>1043</v>
      </c>
      <c r="C5335" s="3">
        <v>5.8038585209003219</v>
      </c>
    </row>
    <row r="5336" spans="1:3">
      <c r="A5336" s="22">
        <v>2013</v>
      </c>
      <c r="B5336" s="2" t="s">
        <v>623</v>
      </c>
      <c r="C5336" s="3">
        <v>7.6276297335203367</v>
      </c>
    </row>
    <row r="5337" spans="1:3">
      <c r="A5337" s="22">
        <v>2013</v>
      </c>
      <c r="B5337" s="2" t="s">
        <v>624</v>
      </c>
      <c r="C5337" s="3">
        <v>4.9192307692307695</v>
      </c>
    </row>
    <row r="5338" spans="1:3">
      <c r="A5338" s="22">
        <v>2013</v>
      </c>
      <c r="B5338" s="2" t="s">
        <v>625</v>
      </c>
      <c r="C5338" s="3">
        <v>4.3400447427293063</v>
      </c>
    </row>
    <row r="5339" spans="1:3">
      <c r="A5339" s="22">
        <v>2013</v>
      </c>
      <c r="B5339" s="2" t="s">
        <v>626</v>
      </c>
      <c r="C5339" s="3">
        <v>5.0739091718610867</v>
      </c>
    </row>
    <row r="5340" spans="1:3">
      <c r="A5340" s="22">
        <v>2013</v>
      </c>
      <c r="B5340" s="2" t="s">
        <v>627</v>
      </c>
      <c r="C5340" s="3">
        <v>5.6484551620195926</v>
      </c>
    </row>
    <row r="5341" spans="1:3">
      <c r="A5341" s="22">
        <v>2013</v>
      </c>
      <c r="B5341" s="2" t="s">
        <v>628</v>
      </c>
      <c r="C5341" s="3">
        <v>4.6317829457364343</v>
      </c>
    </row>
    <row r="5342" spans="1:3">
      <c r="A5342" s="22">
        <v>2013</v>
      </c>
      <c r="B5342" s="2" t="s">
        <v>629</v>
      </c>
      <c r="C5342" s="3">
        <v>8.4496684749849305</v>
      </c>
    </row>
    <row r="5343" spans="1:3">
      <c r="A5343" s="22">
        <v>2013</v>
      </c>
      <c r="B5343" s="2" t="s">
        <v>630</v>
      </c>
      <c r="C5343" s="3">
        <v>6.3071428571428569</v>
      </c>
    </row>
    <row r="5344" spans="1:3">
      <c r="A5344" s="22">
        <v>2013</v>
      </c>
      <c r="B5344" s="2" t="s">
        <v>631</v>
      </c>
      <c r="C5344" s="3">
        <v>6.3954248366013076</v>
      </c>
    </row>
    <row r="5345" spans="1:3">
      <c r="A5345" s="22">
        <v>2013</v>
      </c>
      <c r="B5345" s="2" t="s">
        <v>632</v>
      </c>
      <c r="C5345" s="3">
        <v>4.9691765741963891</v>
      </c>
    </row>
    <row r="5346" spans="1:3">
      <c r="A5346" s="22">
        <v>2013</v>
      </c>
      <c r="B5346" s="2" t="s">
        <v>1108</v>
      </c>
      <c r="C5346" s="3">
        <v>8.4518950437317777</v>
      </c>
    </row>
    <row r="5347" spans="1:3">
      <c r="A5347" s="22">
        <v>2013</v>
      </c>
      <c r="B5347" s="2" t="s">
        <v>1132</v>
      </c>
      <c r="C5347" s="3">
        <v>5.7633928571428568</v>
      </c>
    </row>
    <row r="5348" spans="1:3">
      <c r="A5348" s="22">
        <v>2013</v>
      </c>
      <c r="B5348" s="2" t="s">
        <v>633</v>
      </c>
      <c r="C5348" s="3">
        <v>4.6701966717095313</v>
      </c>
    </row>
    <row r="5349" spans="1:3">
      <c r="A5349" s="22">
        <v>2013</v>
      </c>
      <c r="B5349" s="2" t="s">
        <v>634</v>
      </c>
      <c r="C5349" s="3">
        <v>5.1603498542274053</v>
      </c>
    </row>
    <row r="5350" spans="1:3">
      <c r="A5350" s="22">
        <v>2013</v>
      </c>
      <c r="B5350" s="2" t="s">
        <v>1133</v>
      </c>
      <c r="C5350" s="3">
        <v>7.0695652173913039</v>
      </c>
    </row>
    <row r="5351" spans="1:3">
      <c r="A5351" s="22">
        <v>2013</v>
      </c>
      <c r="B5351" s="2" t="s">
        <v>635</v>
      </c>
      <c r="C5351" s="3">
        <v>7.4368421052631577</v>
      </c>
    </row>
    <row r="5352" spans="1:3">
      <c r="A5352" s="22">
        <v>2013</v>
      </c>
      <c r="B5352" s="2" t="s">
        <v>636</v>
      </c>
      <c r="C5352" s="3">
        <v>10.718796992481202</v>
      </c>
    </row>
    <row r="5353" spans="1:3">
      <c r="A5353" s="22">
        <v>2013</v>
      </c>
      <c r="B5353" s="2" t="s">
        <v>637</v>
      </c>
      <c r="C5353" s="3">
        <v>9.0736460457738506</v>
      </c>
    </row>
    <row r="5354" spans="1:3">
      <c r="A5354" s="22">
        <v>2013</v>
      </c>
      <c r="B5354" s="2" t="s">
        <v>638</v>
      </c>
      <c r="C5354" s="3">
        <v>9.1518072289156631</v>
      </c>
    </row>
    <row r="5355" spans="1:3">
      <c r="A5355" s="22">
        <v>2013</v>
      </c>
      <c r="B5355" s="2" t="s">
        <v>639</v>
      </c>
      <c r="C5355" s="3">
        <v>8.6968838526912187</v>
      </c>
    </row>
    <row r="5356" spans="1:3">
      <c r="A5356" s="22">
        <v>2013</v>
      </c>
      <c r="B5356" s="2" t="s">
        <v>640</v>
      </c>
      <c r="C5356" s="3">
        <v>9.3714285714285719</v>
      </c>
    </row>
    <row r="5357" spans="1:3">
      <c r="A5357" s="22">
        <v>2013</v>
      </c>
      <c r="B5357" s="2" t="s">
        <v>641</v>
      </c>
      <c r="C5357" s="3">
        <v>8.7958821441249562</v>
      </c>
    </row>
    <row r="5358" spans="1:3">
      <c r="A5358" s="22">
        <v>2013</v>
      </c>
      <c r="B5358" s="2" t="s">
        <v>642</v>
      </c>
      <c r="C5358" s="3">
        <v>9.5131414267834788</v>
      </c>
    </row>
    <row r="5359" spans="1:3">
      <c r="A5359" s="22">
        <v>2013</v>
      </c>
      <c r="B5359" s="2" t="s">
        <v>643</v>
      </c>
      <c r="C5359" s="3">
        <v>8.7635648754914808</v>
      </c>
    </row>
    <row r="5360" spans="1:3">
      <c r="A5360" s="22">
        <v>2013</v>
      </c>
      <c r="B5360" s="2" t="s">
        <v>644</v>
      </c>
      <c r="C5360" s="3">
        <v>7.4283505154639178</v>
      </c>
    </row>
    <row r="5361" spans="1:3">
      <c r="A5361" s="22">
        <v>2013</v>
      </c>
      <c r="B5361" s="2" t="s">
        <v>645</v>
      </c>
      <c r="C5361" s="3">
        <v>8.257560483870968</v>
      </c>
    </row>
    <row r="5362" spans="1:3">
      <c r="A5362" s="22">
        <v>2013</v>
      </c>
      <c r="B5362" s="2" t="s">
        <v>647</v>
      </c>
      <c r="C5362" s="3">
        <v>13.091900059359991</v>
      </c>
    </row>
    <row r="5363" spans="1:3">
      <c r="A5363" s="22">
        <v>2013</v>
      </c>
      <c r="B5363" s="2" t="s">
        <v>648</v>
      </c>
      <c r="C5363" s="3">
        <v>10.114754098360656</v>
      </c>
    </row>
    <row r="5364" spans="1:3">
      <c r="A5364" s="22">
        <v>2013</v>
      </c>
      <c r="B5364" s="2" t="s">
        <v>649</v>
      </c>
      <c r="C5364" s="3">
        <v>12.13299585826047</v>
      </c>
    </row>
    <row r="5365" spans="1:3">
      <c r="A5365" s="22">
        <v>2013</v>
      </c>
      <c r="B5365" s="2" t="s">
        <v>650</v>
      </c>
      <c r="C5365" s="3">
        <v>9.0986214209968193</v>
      </c>
    </row>
    <row r="5366" spans="1:3">
      <c r="A5366" s="22">
        <v>2013</v>
      </c>
      <c r="B5366" s="2" t="s">
        <v>651</v>
      </c>
      <c r="C5366" s="3">
        <v>7.6741686261336914</v>
      </c>
    </row>
    <row r="5367" spans="1:3">
      <c r="A5367" s="22">
        <v>2013</v>
      </c>
      <c r="B5367" s="2" t="s">
        <v>652</v>
      </c>
      <c r="C5367" s="3">
        <v>8.9076499724821137</v>
      </c>
    </row>
    <row r="5368" spans="1:3">
      <c r="A5368" s="22">
        <v>2013</v>
      </c>
      <c r="B5368" s="2" t="s">
        <v>654</v>
      </c>
      <c r="C5368" s="3">
        <v>4.7525667351129366</v>
      </c>
    </row>
    <row r="5369" spans="1:3">
      <c r="A5369" s="22">
        <v>2013</v>
      </c>
      <c r="B5369" s="2" t="s">
        <v>655</v>
      </c>
      <c r="C5369" s="3">
        <v>7.3511235955056176</v>
      </c>
    </row>
    <row r="5370" spans="1:3">
      <c r="A5370" s="22">
        <v>2013</v>
      </c>
      <c r="B5370" s="2" t="s">
        <v>656</v>
      </c>
      <c r="C5370" s="3">
        <v>4.4509803921568629</v>
      </c>
    </row>
    <row r="5371" spans="1:3">
      <c r="A5371" s="22">
        <v>2013</v>
      </c>
      <c r="B5371" s="2" t="s">
        <v>657</v>
      </c>
      <c r="C5371" s="3">
        <v>7.1875</v>
      </c>
    </row>
    <row r="5372" spans="1:3">
      <c r="A5372" s="22">
        <v>2013</v>
      </c>
      <c r="B5372" s="2" t="s">
        <v>1074</v>
      </c>
      <c r="C5372" s="3">
        <v>4.4676056338028172</v>
      </c>
    </row>
    <row r="5373" spans="1:3">
      <c r="A5373" s="22">
        <v>2013</v>
      </c>
      <c r="B5373" s="2" t="s">
        <v>658</v>
      </c>
      <c r="C5373" s="3">
        <v>5.0232558139534884</v>
      </c>
    </row>
    <row r="5374" spans="1:3">
      <c r="A5374" s="22">
        <v>2013</v>
      </c>
      <c r="B5374" s="2" t="s">
        <v>659</v>
      </c>
      <c r="C5374" s="3">
        <v>8.2556818181818183</v>
      </c>
    </row>
    <row r="5375" spans="1:3">
      <c r="A5375" s="22">
        <v>2013</v>
      </c>
      <c r="B5375" s="2" t="s">
        <v>660</v>
      </c>
      <c r="C5375" s="3">
        <v>8.8353272343420119</v>
      </c>
    </row>
    <row r="5376" spans="1:3">
      <c r="A5376" s="22">
        <v>2013</v>
      </c>
      <c r="B5376" s="2" t="s">
        <v>661</v>
      </c>
      <c r="C5376" s="3">
        <v>5.049479166666667</v>
      </c>
    </row>
    <row r="5377" spans="1:3">
      <c r="A5377" s="22">
        <v>2013</v>
      </c>
      <c r="B5377" s="2" t="s">
        <v>662</v>
      </c>
      <c r="C5377" s="3">
        <v>5.536193029490617</v>
      </c>
    </row>
    <row r="5378" spans="1:3">
      <c r="A5378" s="22">
        <v>2013</v>
      </c>
      <c r="B5378" s="2" t="s">
        <v>663</v>
      </c>
      <c r="C5378" s="3">
        <v>4.7254063301967495</v>
      </c>
    </row>
    <row r="5379" spans="1:3">
      <c r="A5379" s="22">
        <v>2013</v>
      </c>
      <c r="B5379" s="2" t="s">
        <v>1075</v>
      </c>
      <c r="C5379" s="3">
        <v>6.2476190476190476</v>
      </c>
    </row>
    <row r="5380" spans="1:3">
      <c r="A5380" s="22">
        <v>2013</v>
      </c>
      <c r="B5380" s="2" t="s">
        <v>664</v>
      </c>
      <c r="C5380" s="3">
        <v>5.6085717094269141</v>
      </c>
    </row>
    <row r="5381" spans="1:3">
      <c r="A5381" s="22">
        <v>2013</v>
      </c>
      <c r="B5381" s="2" t="s">
        <v>665</v>
      </c>
      <c r="C5381" s="3">
        <v>4.6341263330598848</v>
      </c>
    </row>
    <row r="5382" spans="1:3">
      <c r="A5382" s="22">
        <v>2013</v>
      </c>
      <c r="B5382" s="2" t="s">
        <v>666</v>
      </c>
      <c r="C5382" s="3">
        <v>6.073898858075041</v>
      </c>
    </row>
    <row r="5383" spans="1:3">
      <c r="A5383" s="22">
        <v>2013</v>
      </c>
      <c r="B5383" s="2" t="s">
        <v>667</v>
      </c>
      <c r="C5383" s="3">
        <v>5.3785928407688237</v>
      </c>
    </row>
    <row r="5384" spans="1:3">
      <c r="A5384" s="22">
        <v>2013</v>
      </c>
      <c r="B5384" s="2" t="s">
        <v>668</v>
      </c>
      <c r="C5384" s="3">
        <v>3.4754842615012107</v>
      </c>
    </row>
    <row r="5385" spans="1:3">
      <c r="A5385" s="22">
        <v>2013</v>
      </c>
      <c r="B5385" s="2" t="s">
        <v>669</v>
      </c>
      <c r="C5385" s="3">
        <v>4.5525641025641024</v>
      </c>
    </row>
    <row r="5386" spans="1:3">
      <c r="A5386" s="22">
        <v>2013</v>
      </c>
      <c r="B5386" s="2" t="s">
        <v>670</v>
      </c>
      <c r="C5386" s="3">
        <v>3.7766798418972334</v>
      </c>
    </row>
    <row r="5387" spans="1:3">
      <c r="A5387" s="22">
        <v>2013</v>
      </c>
      <c r="B5387" s="2" t="s">
        <v>672</v>
      </c>
      <c r="C5387" s="3">
        <v>3.4894946053378764</v>
      </c>
    </row>
    <row r="5388" spans="1:3">
      <c r="A5388" s="22">
        <v>2013</v>
      </c>
      <c r="B5388" s="2" t="s">
        <v>673</v>
      </c>
      <c r="C5388" s="3">
        <v>5.2710049423393741</v>
      </c>
    </row>
    <row r="5389" spans="1:3">
      <c r="A5389" s="22">
        <v>2013</v>
      </c>
      <c r="B5389" s="2" t="s">
        <v>674</v>
      </c>
      <c r="C5389" s="3">
        <v>4.4560606060606061</v>
      </c>
    </row>
    <row r="5390" spans="1:3">
      <c r="A5390" s="22">
        <v>2013</v>
      </c>
      <c r="B5390" s="2" t="s">
        <v>676</v>
      </c>
      <c r="C5390" s="3">
        <v>5.0015023408566837</v>
      </c>
    </row>
    <row r="5391" spans="1:3">
      <c r="A5391" s="22">
        <v>2013</v>
      </c>
      <c r="B5391" s="2" t="s">
        <v>677</v>
      </c>
      <c r="C5391" s="3">
        <v>4.8759002770083102</v>
      </c>
    </row>
    <row r="5392" spans="1:3">
      <c r="A5392" s="22">
        <v>2013</v>
      </c>
      <c r="B5392" s="2" t="s">
        <v>678</v>
      </c>
      <c r="C5392" s="3">
        <v>4.4730632235084595</v>
      </c>
    </row>
    <row r="5393" spans="1:3">
      <c r="A5393" s="22">
        <v>2013</v>
      </c>
      <c r="B5393" s="2" t="s">
        <v>679</v>
      </c>
      <c r="C5393" s="3">
        <v>4.578706478504877</v>
      </c>
    </row>
    <row r="5394" spans="1:3">
      <c r="A5394" s="22">
        <v>2013</v>
      </c>
      <c r="B5394" s="2" t="s">
        <v>680</v>
      </c>
      <c r="C5394" s="3">
        <v>3.3864734299516908</v>
      </c>
    </row>
    <row r="5395" spans="1:3">
      <c r="A5395" s="22">
        <v>2013</v>
      </c>
      <c r="B5395" s="2" t="s">
        <v>681</v>
      </c>
      <c r="C5395" s="3">
        <v>4.7633547186118408</v>
      </c>
    </row>
    <row r="5396" spans="1:3">
      <c r="A5396" s="22">
        <v>2013</v>
      </c>
      <c r="B5396" s="2" t="s">
        <v>683</v>
      </c>
      <c r="C5396" s="3">
        <v>3.32577065351418</v>
      </c>
    </row>
    <row r="5397" spans="1:3">
      <c r="A5397" s="22">
        <v>2013</v>
      </c>
      <c r="B5397" s="2" t="s">
        <v>1046</v>
      </c>
      <c r="C5397" s="3">
        <v>4.78</v>
      </c>
    </row>
    <row r="5398" spans="1:3">
      <c r="A5398" s="22">
        <v>2013</v>
      </c>
      <c r="B5398" s="2" t="s">
        <v>684</v>
      </c>
      <c r="C5398" s="3">
        <v>3.7531729109554268</v>
      </c>
    </row>
    <row r="5399" spans="1:3">
      <c r="A5399" s="22">
        <v>2013</v>
      </c>
      <c r="B5399" s="2" t="s">
        <v>685</v>
      </c>
      <c r="C5399" s="3">
        <v>4.0481569560047559</v>
      </c>
    </row>
    <row r="5400" spans="1:3">
      <c r="A5400" s="22">
        <v>2013</v>
      </c>
      <c r="B5400" s="2" t="s">
        <v>686</v>
      </c>
      <c r="C5400" s="3">
        <v>4.9708257621643446</v>
      </c>
    </row>
    <row r="5401" spans="1:3">
      <c r="A5401" s="22">
        <v>2013</v>
      </c>
      <c r="B5401" s="2" t="s">
        <v>687</v>
      </c>
      <c r="C5401" s="3">
        <v>5.425818882466281</v>
      </c>
    </row>
    <row r="5402" spans="1:3">
      <c r="A5402" s="22">
        <v>2013</v>
      </c>
      <c r="B5402" s="2" t="s">
        <v>688</v>
      </c>
      <c r="C5402" s="3">
        <v>4.5582614056720097</v>
      </c>
    </row>
    <row r="5403" spans="1:3">
      <c r="A5403" s="22">
        <v>2013</v>
      </c>
      <c r="B5403" s="2" t="s">
        <v>689</v>
      </c>
      <c r="C5403" s="3">
        <v>4.041666666666667</v>
      </c>
    </row>
    <row r="5404" spans="1:3">
      <c r="A5404" s="22">
        <v>2013</v>
      </c>
      <c r="B5404" s="2" t="s">
        <v>690</v>
      </c>
      <c r="C5404" s="3">
        <v>9.1535954183357955</v>
      </c>
    </row>
    <row r="5405" spans="1:3">
      <c r="A5405" s="22">
        <v>2013</v>
      </c>
      <c r="B5405" s="2" t="s">
        <v>691</v>
      </c>
      <c r="C5405" s="3">
        <v>4.2286516168395361</v>
      </c>
    </row>
    <row r="5406" spans="1:3">
      <c r="A5406" s="22">
        <v>2013</v>
      </c>
      <c r="B5406" s="2" t="s">
        <v>692</v>
      </c>
      <c r="C5406" s="3">
        <v>4.3263812293191615</v>
      </c>
    </row>
    <row r="5407" spans="1:3">
      <c r="A5407" s="22">
        <v>2013</v>
      </c>
      <c r="B5407" s="2" t="s">
        <v>693</v>
      </c>
      <c r="C5407" s="3">
        <v>5.0802211997619633</v>
      </c>
    </row>
    <row r="5408" spans="1:3">
      <c r="A5408" s="22">
        <v>2013</v>
      </c>
      <c r="B5408" s="2" t="s">
        <v>694</v>
      </c>
      <c r="C5408" s="3">
        <v>5.0466392318244173</v>
      </c>
    </row>
    <row r="5409" spans="1:3">
      <c r="A5409" s="22">
        <v>2013</v>
      </c>
      <c r="B5409" s="2" t="s">
        <v>695</v>
      </c>
      <c r="C5409" s="3">
        <v>4.9957264957264957</v>
      </c>
    </row>
    <row r="5410" spans="1:3">
      <c r="A5410" s="22">
        <v>2013</v>
      </c>
      <c r="B5410" s="2" t="s">
        <v>696</v>
      </c>
      <c r="C5410" s="3">
        <v>4.5162327225972358</v>
      </c>
    </row>
    <row r="5411" spans="1:3">
      <c r="A5411" s="22">
        <v>2013</v>
      </c>
      <c r="B5411" s="2" t="s">
        <v>697</v>
      </c>
      <c r="C5411" s="3">
        <v>4.6532663316582914</v>
      </c>
    </row>
    <row r="5412" spans="1:3">
      <c r="A5412" s="22">
        <v>2013</v>
      </c>
      <c r="B5412" s="2" t="s">
        <v>698</v>
      </c>
      <c r="C5412" s="3">
        <v>3.9014014014014013</v>
      </c>
    </row>
    <row r="5413" spans="1:3">
      <c r="A5413" s="22">
        <v>2013</v>
      </c>
      <c r="B5413" s="2" t="s">
        <v>699</v>
      </c>
      <c r="C5413" s="3">
        <v>4.8767711464147707</v>
      </c>
    </row>
    <row r="5414" spans="1:3">
      <c r="A5414" s="22">
        <v>2013</v>
      </c>
      <c r="B5414" s="2" t="s">
        <v>701</v>
      </c>
      <c r="C5414" s="3">
        <v>4.589908301868288</v>
      </c>
    </row>
    <row r="5415" spans="1:3">
      <c r="A5415" s="22">
        <v>2013</v>
      </c>
      <c r="B5415" s="2" t="s">
        <v>702</v>
      </c>
      <c r="C5415" s="3">
        <v>4.9856244384546269</v>
      </c>
    </row>
    <row r="5416" spans="1:3">
      <c r="A5416" s="22">
        <v>2013</v>
      </c>
      <c r="B5416" s="2" t="s">
        <v>703</v>
      </c>
      <c r="C5416" s="3">
        <v>5.4976881042454817</v>
      </c>
    </row>
    <row r="5417" spans="1:3">
      <c r="A5417" s="22">
        <v>2013</v>
      </c>
      <c r="B5417" s="2" t="s">
        <v>704</v>
      </c>
      <c r="C5417" s="3">
        <v>2.9992897727272729</v>
      </c>
    </row>
    <row r="5418" spans="1:3">
      <c r="A5418" s="22">
        <v>2013</v>
      </c>
      <c r="B5418" s="2" t="s">
        <v>705</v>
      </c>
      <c r="C5418" s="3">
        <v>4.8870693321990641</v>
      </c>
    </row>
    <row r="5419" spans="1:3">
      <c r="A5419" s="22">
        <v>2013</v>
      </c>
      <c r="B5419" s="2" t="s">
        <v>706</v>
      </c>
      <c r="C5419" s="3">
        <v>6.4375308641975311</v>
      </c>
    </row>
    <row r="5420" spans="1:3">
      <c r="A5420" s="22">
        <v>2013</v>
      </c>
      <c r="B5420" s="2" t="s">
        <v>707</v>
      </c>
      <c r="C5420" s="3">
        <v>4.2353189691592732</v>
      </c>
    </row>
    <row r="5421" spans="1:3">
      <c r="A5421" s="22">
        <v>2013</v>
      </c>
      <c r="B5421" s="2" t="s">
        <v>708</v>
      </c>
      <c r="C5421" s="3">
        <v>4.5448418594778177</v>
      </c>
    </row>
    <row r="5422" spans="1:3">
      <c r="A5422" s="22">
        <v>2013</v>
      </c>
      <c r="B5422" s="2" t="s">
        <v>709</v>
      </c>
      <c r="C5422" s="3">
        <v>4.4429037520391521</v>
      </c>
    </row>
    <row r="5423" spans="1:3">
      <c r="A5423" s="22">
        <v>2013</v>
      </c>
      <c r="B5423" s="2" t="s">
        <v>710</v>
      </c>
      <c r="C5423" s="3">
        <v>5.7706919945725916</v>
      </c>
    </row>
    <row r="5424" spans="1:3">
      <c r="A5424" s="22">
        <v>2013</v>
      </c>
      <c r="B5424" s="2" t="s">
        <v>711</v>
      </c>
      <c r="C5424" s="3">
        <v>4.3529411764705879</v>
      </c>
    </row>
    <row r="5425" spans="1:3">
      <c r="A5425" s="22">
        <v>2013</v>
      </c>
      <c r="B5425" s="2" t="s">
        <v>712</v>
      </c>
      <c r="C5425" s="3">
        <v>5.5991935483870972</v>
      </c>
    </row>
    <row r="5426" spans="1:3">
      <c r="A5426" s="22">
        <v>2013</v>
      </c>
      <c r="B5426" s="2" t="s">
        <v>713</v>
      </c>
      <c r="C5426" s="3">
        <v>4.7602318109479622</v>
      </c>
    </row>
    <row r="5427" spans="1:3">
      <c r="A5427" s="22">
        <v>2013</v>
      </c>
      <c r="B5427" s="2" t="s">
        <v>714</v>
      </c>
      <c r="C5427" s="3">
        <v>4.543434918826545</v>
      </c>
    </row>
    <row r="5428" spans="1:3">
      <c r="A5428" s="22">
        <v>2013</v>
      </c>
      <c r="B5428" s="2" t="s">
        <v>715</v>
      </c>
      <c r="C5428" s="3">
        <v>5.9942244224422438</v>
      </c>
    </row>
    <row r="5429" spans="1:3">
      <c r="A5429" s="22">
        <v>2013</v>
      </c>
      <c r="B5429" s="2" t="s">
        <v>716</v>
      </c>
      <c r="C5429" s="3">
        <v>2.9792848335388409</v>
      </c>
    </row>
    <row r="5430" spans="1:3">
      <c r="A5430" s="22">
        <v>2013</v>
      </c>
      <c r="B5430" s="2" t="s">
        <v>717</v>
      </c>
      <c r="C5430" s="3">
        <v>4.8183673469387758</v>
      </c>
    </row>
    <row r="5431" spans="1:3">
      <c r="A5431" s="22">
        <v>2013</v>
      </c>
      <c r="B5431" s="2" t="s">
        <v>718</v>
      </c>
      <c r="C5431" s="3">
        <v>5.0501138952164011</v>
      </c>
    </row>
    <row r="5432" spans="1:3">
      <c r="A5432" s="22">
        <v>2013</v>
      </c>
      <c r="B5432" s="2" t="s">
        <v>719</v>
      </c>
      <c r="C5432" s="3">
        <v>3.9679389312977098</v>
      </c>
    </row>
    <row r="5433" spans="1:3">
      <c r="A5433" s="22">
        <v>2013</v>
      </c>
      <c r="B5433" s="2" t="s">
        <v>720</v>
      </c>
      <c r="C5433" s="3">
        <v>4.4374769457764662</v>
      </c>
    </row>
    <row r="5434" spans="1:3">
      <c r="A5434" s="22">
        <v>2013</v>
      </c>
      <c r="B5434" s="2" t="s">
        <v>721</v>
      </c>
      <c r="C5434" s="3">
        <v>3.6964006259780908</v>
      </c>
    </row>
    <row r="5435" spans="1:3">
      <c r="A5435" s="22">
        <v>2013</v>
      </c>
      <c r="B5435" s="2" t="s">
        <v>722</v>
      </c>
      <c r="C5435" s="3">
        <v>4.2</v>
      </c>
    </row>
    <row r="5436" spans="1:3">
      <c r="A5436" s="22">
        <v>2013</v>
      </c>
      <c r="B5436" s="2" t="s">
        <v>723</v>
      </c>
      <c r="C5436" s="3">
        <v>4.1018068102849199</v>
      </c>
    </row>
    <row r="5437" spans="1:3">
      <c r="A5437" s="22">
        <v>2013</v>
      </c>
      <c r="B5437" s="2" t="s">
        <v>724</v>
      </c>
      <c r="C5437" s="3">
        <v>5.4308510638297873</v>
      </c>
    </row>
    <row r="5438" spans="1:3">
      <c r="A5438" s="22">
        <v>2013</v>
      </c>
      <c r="B5438" s="2" t="s">
        <v>725</v>
      </c>
      <c r="C5438" s="3">
        <v>3.0703346568349406</v>
      </c>
    </row>
    <row r="5439" spans="1:3">
      <c r="A5439" s="22">
        <v>2013</v>
      </c>
      <c r="B5439" s="2" t="s">
        <v>726</v>
      </c>
      <c r="C5439" s="3">
        <v>4.9544554933384823</v>
      </c>
    </row>
    <row r="5440" spans="1:3">
      <c r="A5440" s="22">
        <v>2013</v>
      </c>
      <c r="B5440" s="2" t="s">
        <v>727</v>
      </c>
      <c r="C5440" s="3">
        <v>4.4117647058823533</v>
      </c>
    </row>
    <row r="5441" spans="1:3">
      <c r="A5441" s="22">
        <v>2013</v>
      </c>
      <c r="B5441" s="2" t="s">
        <v>1048</v>
      </c>
      <c r="C5441" s="3">
        <v>5.508</v>
      </c>
    </row>
    <row r="5442" spans="1:3">
      <c r="A5442" s="22">
        <v>2013</v>
      </c>
      <c r="B5442" s="2" t="s">
        <v>730</v>
      </c>
      <c r="C5442" s="3">
        <v>5.1579973992197656</v>
      </c>
    </row>
    <row r="5443" spans="1:3">
      <c r="A5443" s="22">
        <v>2013</v>
      </c>
      <c r="B5443" s="2" t="s">
        <v>731</v>
      </c>
      <c r="C5443" s="3">
        <v>5.0149547547229716</v>
      </c>
    </row>
    <row r="5444" spans="1:3">
      <c r="A5444" s="22">
        <v>2013</v>
      </c>
      <c r="B5444" s="2" t="s">
        <v>732</v>
      </c>
      <c r="C5444" s="3">
        <v>4.2085279594288005</v>
      </c>
    </row>
    <row r="5445" spans="1:3">
      <c r="A5445" s="22">
        <v>2013</v>
      </c>
      <c r="B5445" s="2" t="s">
        <v>733</v>
      </c>
      <c r="C5445" s="3">
        <v>5.5578947368421057</v>
      </c>
    </row>
    <row r="5446" spans="1:3">
      <c r="A5446" s="22">
        <v>2013</v>
      </c>
      <c r="B5446" s="2" t="s">
        <v>734</v>
      </c>
      <c r="C5446" s="3">
        <v>4.0009416195856877</v>
      </c>
    </row>
    <row r="5447" spans="1:3">
      <c r="A5447" s="22">
        <v>2013</v>
      </c>
      <c r="B5447" s="2" t="s">
        <v>735</v>
      </c>
      <c r="C5447" s="3">
        <v>4.9463243873978993</v>
      </c>
    </row>
    <row r="5448" spans="1:3">
      <c r="A5448" s="22">
        <v>2013</v>
      </c>
      <c r="B5448" s="2" t="s">
        <v>737</v>
      </c>
      <c r="C5448" s="3">
        <v>4.9009984639016899</v>
      </c>
    </row>
    <row r="5449" spans="1:3">
      <c r="A5449" s="22">
        <v>2013</v>
      </c>
      <c r="B5449" s="2" t="s">
        <v>1049</v>
      </c>
      <c r="C5449" s="3">
        <v>4.4825870646766166</v>
      </c>
    </row>
    <row r="5450" spans="1:3">
      <c r="A5450" s="22">
        <v>2013</v>
      </c>
      <c r="B5450" s="2" t="s">
        <v>739</v>
      </c>
      <c r="C5450" s="3">
        <v>5.190630048465267</v>
      </c>
    </row>
    <row r="5451" spans="1:3">
      <c r="A5451" s="22">
        <v>2013</v>
      </c>
      <c r="B5451" s="2" t="s">
        <v>741</v>
      </c>
      <c r="C5451" s="3">
        <v>9.4291549519919364</v>
      </c>
    </row>
    <row r="5452" spans="1:3">
      <c r="A5452" s="22">
        <v>2013</v>
      </c>
      <c r="B5452" s="2" t="s">
        <v>742</v>
      </c>
      <c r="C5452" s="3">
        <v>5.6400217381031146</v>
      </c>
    </row>
    <row r="5453" spans="1:3">
      <c r="A5453" s="22">
        <v>2013</v>
      </c>
      <c r="B5453" s="2" t="s">
        <v>743</v>
      </c>
      <c r="C5453" s="3">
        <v>4.8429985855728432</v>
      </c>
    </row>
    <row r="5454" spans="1:3">
      <c r="A5454" s="22">
        <v>2013</v>
      </c>
      <c r="B5454" s="2" t="s">
        <v>744</v>
      </c>
      <c r="C5454" s="3">
        <v>3.339061345158906</v>
      </c>
    </row>
    <row r="5455" spans="1:3">
      <c r="A5455" s="22">
        <v>2013</v>
      </c>
      <c r="B5455" s="2" t="s">
        <v>745</v>
      </c>
      <c r="C5455" s="3">
        <v>4.3864118895966033</v>
      </c>
    </row>
    <row r="5456" spans="1:3">
      <c r="A5456" s="22">
        <v>2013</v>
      </c>
      <c r="B5456" s="2" t="s">
        <v>746</v>
      </c>
      <c r="C5456" s="3">
        <v>5.5389908256880735</v>
      </c>
    </row>
    <row r="5457" spans="1:3">
      <c r="A5457" s="22">
        <v>2013</v>
      </c>
      <c r="B5457" s="2" t="s">
        <v>747</v>
      </c>
      <c r="C5457" s="3">
        <v>6.5415525114155253</v>
      </c>
    </row>
    <row r="5458" spans="1:3">
      <c r="A5458" s="22">
        <v>2013</v>
      </c>
      <c r="B5458" s="2" t="s">
        <v>748</v>
      </c>
      <c r="C5458" s="3">
        <v>5.4483306836248016</v>
      </c>
    </row>
    <row r="5459" spans="1:3">
      <c r="A5459" s="22">
        <v>2013</v>
      </c>
      <c r="B5459" s="2" t="s">
        <v>749</v>
      </c>
      <c r="C5459" s="3">
        <v>4.1966233766233767</v>
      </c>
    </row>
    <row r="5460" spans="1:3">
      <c r="A5460" s="22">
        <v>2013</v>
      </c>
      <c r="B5460" s="2" t="s">
        <v>750</v>
      </c>
      <c r="C5460" s="3">
        <v>5.2587064676616917</v>
      </c>
    </row>
    <row r="5461" spans="1:3">
      <c r="A5461" s="22">
        <v>2013</v>
      </c>
      <c r="B5461" s="2" t="s">
        <v>751</v>
      </c>
      <c r="C5461" s="3">
        <v>4.1282358307674762</v>
      </c>
    </row>
    <row r="5462" spans="1:3">
      <c r="A5462" s="22">
        <v>2013</v>
      </c>
      <c r="B5462" s="2" t="s">
        <v>752</v>
      </c>
      <c r="C5462" s="3">
        <v>4.4946838486681449</v>
      </c>
    </row>
    <row r="5463" spans="1:3">
      <c r="A5463" s="22">
        <v>2013</v>
      </c>
      <c r="B5463" s="2" t="s">
        <v>753</v>
      </c>
      <c r="C5463" s="3">
        <v>4.0414622751693532</v>
      </c>
    </row>
    <row r="5464" spans="1:3">
      <c r="A5464" s="22">
        <v>2013</v>
      </c>
      <c r="B5464" s="2" t="s">
        <v>754</v>
      </c>
      <c r="C5464" s="3">
        <v>5.3004539826661166</v>
      </c>
    </row>
    <row r="5465" spans="1:3">
      <c r="A5465" s="22">
        <v>2013</v>
      </c>
      <c r="B5465" s="2" t="s">
        <v>755</v>
      </c>
      <c r="C5465" s="3">
        <v>4.4063926940639266</v>
      </c>
    </row>
    <row r="5466" spans="1:3">
      <c r="A5466" s="22">
        <v>2013</v>
      </c>
      <c r="B5466" s="2" t="s">
        <v>756</v>
      </c>
      <c r="C5466" s="3">
        <v>6.3327171903881698</v>
      </c>
    </row>
    <row r="5467" spans="1:3">
      <c r="A5467" s="22">
        <v>2013</v>
      </c>
      <c r="B5467" s="2" t="s">
        <v>757</v>
      </c>
      <c r="C5467" s="3">
        <v>6.9090810458934575</v>
      </c>
    </row>
    <row r="5468" spans="1:3">
      <c r="A5468" s="22">
        <v>2013</v>
      </c>
      <c r="B5468" s="2" t="s">
        <v>758</v>
      </c>
      <c r="C5468" s="3">
        <v>7.6218750000000002</v>
      </c>
    </row>
    <row r="5469" spans="1:3">
      <c r="A5469" s="22">
        <v>2013</v>
      </c>
      <c r="B5469" s="2" t="s">
        <v>759</v>
      </c>
      <c r="C5469" s="3">
        <v>5.5936936936936936</v>
      </c>
    </row>
    <row r="5470" spans="1:3">
      <c r="A5470" s="22">
        <v>2013</v>
      </c>
      <c r="B5470" s="2" t="s">
        <v>760</v>
      </c>
      <c r="C5470" s="3">
        <v>5.4824797843665767</v>
      </c>
    </row>
    <row r="5471" spans="1:3">
      <c r="A5471" s="22">
        <v>2013</v>
      </c>
      <c r="B5471" s="2" t="s">
        <v>761</v>
      </c>
      <c r="C5471" s="3">
        <v>6.536458333333333</v>
      </c>
    </row>
    <row r="5472" spans="1:3">
      <c r="A5472" s="22">
        <v>2013</v>
      </c>
      <c r="B5472" s="2" t="s">
        <v>762</v>
      </c>
      <c r="C5472" s="3">
        <v>5.0810897693482282</v>
      </c>
    </row>
    <row r="5473" spans="1:3">
      <c r="A5473" s="22">
        <v>2013</v>
      </c>
      <c r="B5473" s="2" t="s">
        <v>763</v>
      </c>
      <c r="C5473" s="3">
        <v>5.0051020408163263</v>
      </c>
    </row>
    <row r="5474" spans="1:3">
      <c r="A5474" s="22">
        <v>2013</v>
      </c>
      <c r="B5474" s="2" t="s">
        <v>764</v>
      </c>
      <c r="C5474" s="3">
        <v>4.9749152542372883</v>
      </c>
    </row>
    <row r="5475" spans="1:3">
      <c r="A5475" s="22">
        <v>2013</v>
      </c>
      <c r="B5475" s="2" t="s">
        <v>765</v>
      </c>
      <c r="C5475" s="3">
        <v>4.9442231075697212</v>
      </c>
    </row>
    <row r="5476" spans="1:3">
      <c r="A5476" s="22">
        <v>2013</v>
      </c>
      <c r="B5476" s="2" t="s">
        <v>766</v>
      </c>
      <c r="C5476" s="3">
        <v>6.2059308072487642</v>
      </c>
    </row>
    <row r="5477" spans="1:3">
      <c r="A5477" s="22">
        <v>2013</v>
      </c>
      <c r="B5477" s="2" t="s">
        <v>767</v>
      </c>
      <c r="C5477" s="3">
        <v>5.0111607142857144</v>
      </c>
    </row>
    <row r="5478" spans="1:3">
      <c r="A5478" s="22">
        <v>2013</v>
      </c>
      <c r="B5478" s="2" t="s">
        <v>768</v>
      </c>
      <c r="C5478" s="3">
        <v>5.3642091997479522</v>
      </c>
    </row>
    <row r="5479" spans="1:3">
      <c r="A5479" s="22">
        <v>2013</v>
      </c>
      <c r="B5479" s="2" t="s">
        <v>769</v>
      </c>
      <c r="C5479" s="3">
        <v>4.5357605177993525</v>
      </c>
    </row>
    <row r="5480" spans="1:3">
      <c r="A5480" s="22">
        <v>2013</v>
      </c>
      <c r="B5480" s="2" t="s">
        <v>770</v>
      </c>
      <c r="C5480" s="3">
        <v>4.6131907308377897</v>
      </c>
    </row>
    <row r="5481" spans="1:3">
      <c r="A5481" s="22">
        <v>2013</v>
      </c>
      <c r="B5481" s="2" t="s">
        <v>771</v>
      </c>
      <c r="C5481" s="3">
        <v>5.542884071630537</v>
      </c>
    </row>
    <row r="5482" spans="1:3">
      <c r="A5482" s="22">
        <v>2013</v>
      </c>
      <c r="B5482" s="2" t="s">
        <v>772</v>
      </c>
      <c r="C5482" s="3">
        <v>4.5924812030075186</v>
      </c>
    </row>
    <row r="5483" spans="1:3">
      <c r="A5483" s="22">
        <v>2013</v>
      </c>
      <c r="B5483" s="2" t="s">
        <v>773</v>
      </c>
      <c r="C5483" s="3">
        <v>4.7802816901408454</v>
      </c>
    </row>
    <row r="5484" spans="1:3">
      <c r="A5484" s="22">
        <v>2013</v>
      </c>
      <c r="B5484" s="2" t="s">
        <v>774</v>
      </c>
      <c r="C5484" s="3">
        <v>6.7820773930753564</v>
      </c>
    </row>
    <row r="5485" spans="1:3">
      <c r="A5485" s="22">
        <v>2013</v>
      </c>
      <c r="B5485" s="2" t="s">
        <v>775</v>
      </c>
      <c r="C5485" s="3">
        <v>5.189883580891208</v>
      </c>
    </row>
    <row r="5486" spans="1:3">
      <c r="A5486" s="22">
        <v>2013</v>
      </c>
      <c r="B5486" s="2" t="s">
        <v>776</v>
      </c>
      <c r="C5486" s="3">
        <v>4.5629921259842519</v>
      </c>
    </row>
    <row r="5487" spans="1:3">
      <c r="A5487" s="22">
        <v>2013</v>
      </c>
      <c r="B5487" s="2" t="s">
        <v>777</v>
      </c>
      <c r="C5487" s="3">
        <v>5.3663999999999996</v>
      </c>
    </row>
    <row r="5488" spans="1:3">
      <c r="A5488" s="22">
        <v>2013</v>
      </c>
      <c r="B5488" s="2" t="s">
        <v>778</v>
      </c>
      <c r="C5488" s="3">
        <v>5.1130653266331656</v>
      </c>
    </row>
    <row r="5489" spans="1:3">
      <c r="A5489" s="22">
        <v>2013</v>
      </c>
      <c r="B5489" s="2" t="s">
        <v>779</v>
      </c>
      <c r="C5489" s="3">
        <v>5.0277264325323472</v>
      </c>
    </row>
    <row r="5490" spans="1:3">
      <c r="A5490" s="22">
        <v>2013</v>
      </c>
      <c r="B5490" s="2" t="s">
        <v>780</v>
      </c>
      <c r="C5490" s="3">
        <v>4.4617346938775508</v>
      </c>
    </row>
    <row r="5491" spans="1:3">
      <c r="A5491" s="22">
        <v>2013</v>
      </c>
      <c r="B5491" s="2" t="s">
        <v>781</v>
      </c>
      <c r="C5491" s="3">
        <v>5.6209335219236207</v>
      </c>
    </row>
    <row r="5492" spans="1:3">
      <c r="A5492" s="22">
        <v>2013</v>
      </c>
      <c r="B5492" s="2" t="s">
        <v>782</v>
      </c>
      <c r="C5492" s="3">
        <v>5.5545210213092728</v>
      </c>
    </row>
    <row r="5493" spans="1:3">
      <c r="A5493" s="22">
        <v>2013</v>
      </c>
      <c r="B5493" s="2" t="s">
        <v>783</v>
      </c>
      <c r="C5493" s="3">
        <v>5.2246575342465755</v>
      </c>
    </row>
    <row r="5494" spans="1:3">
      <c r="A5494" s="22">
        <v>2013</v>
      </c>
      <c r="B5494" s="2" t="s">
        <v>784</v>
      </c>
      <c r="C5494" s="3">
        <v>5.0692179700499169</v>
      </c>
    </row>
    <row r="5495" spans="1:3">
      <c r="A5495" s="22">
        <v>2013</v>
      </c>
      <c r="B5495" s="2" t="s">
        <v>785</v>
      </c>
      <c r="C5495" s="3">
        <v>5.6297539149888145</v>
      </c>
    </row>
    <row r="5496" spans="1:3">
      <c r="A5496" s="22">
        <v>2013</v>
      </c>
      <c r="B5496" s="2" t="s">
        <v>786</v>
      </c>
      <c r="C5496" s="3">
        <v>5.4066530889341484</v>
      </c>
    </row>
    <row r="5497" spans="1:3">
      <c r="A5497" s="22">
        <v>2013</v>
      </c>
      <c r="B5497" s="2" t="s">
        <v>1078</v>
      </c>
      <c r="C5497" s="3">
        <v>4.8096774193548386</v>
      </c>
    </row>
    <row r="5498" spans="1:3">
      <c r="A5498" s="22">
        <v>2013</v>
      </c>
      <c r="B5498" s="2" t="s">
        <v>787</v>
      </c>
      <c r="C5498" s="3">
        <v>5.0233160621761659</v>
      </c>
    </row>
    <row r="5499" spans="1:3">
      <c r="A5499" s="22">
        <v>2013</v>
      </c>
      <c r="B5499" s="2" t="s">
        <v>788</v>
      </c>
      <c r="C5499" s="3">
        <v>5.4191419141914192</v>
      </c>
    </row>
    <row r="5500" spans="1:3">
      <c r="A5500" s="22">
        <v>2013</v>
      </c>
      <c r="B5500" s="2" t="s">
        <v>790</v>
      </c>
      <c r="C5500" s="3">
        <v>5.922403693749569</v>
      </c>
    </row>
    <row r="5501" spans="1:3">
      <c r="A5501" s="22">
        <v>2013</v>
      </c>
      <c r="B5501" s="2" t="s">
        <v>791</v>
      </c>
      <c r="C5501" s="3">
        <v>4.5266024298282366</v>
      </c>
    </row>
    <row r="5502" spans="1:3">
      <c r="A5502" s="22">
        <v>2013</v>
      </c>
      <c r="B5502" s="2" t="s">
        <v>792</v>
      </c>
      <c r="C5502" s="3">
        <v>4.3539021601781096</v>
      </c>
    </row>
    <row r="5503" spans="1:3">
      <c r="A5503" s="22">
        <v>2013</v>
      </c>
      <c r="B5503" s="2" t="s">
        <v>1109</v>
      </c>
      <c r="C5503" s="3">
        <v>6.5207823960880198</v>
      </c>
    </row>
    <row r="5504" spans="1:3">
      <c r="A5504" s="22">
        <v>2013</v>
      </c>
      <c r="B5504" s="2" t="s">
        <v>1110</v>
      </c>
      <c r="C5504" s="3">
        <v>4.3114754098360653</v>
      </c>
    </row>
    <row r="5505" spans="1:3">
      <c r="A5505" s="22">
        <v>2013</v>
      </c>
      <c r="B5505" s="2" t="s">
        <v>793</v>
      </c>
      <c r="C5505" s="3">
        <v>4.4669973597887829</v>
      </c>
    </row>
    <row r="5506" spans="1:3">
      <c r="A5506" s="22">
        <v>2013</v>
      </c>
      <c r="B5506" s="2" t="s">
        <v>794</v>
      </c>
      <c r="C5506" s="3">
        <v>5.6084788029925186</v>
      </c>
    </row>
    <row r="5507" spans="1:3">
      <c r="A5507" s="22">
        <v>2013</v>
      </c>
      <c r="B5507" s="2" t="s">
        <v>795</v>
      </c>
      <c r="C5507" s="3">
        <v>5.6279365977922442</v>
      </c>
    </row>
    <row r="5508" spans="1:3">
      <c r="A5508" s="22">
        <v>2013</v>
      </c>
      <c r="B5508" s="2" t="s">
        <v>796</v>
      </c>
      <c r="C5508" s="3">
        <v>4.7955549779048612</v>
      </c>
    </row>
    <row r="5509" spans="1:3">
      <c r="A5509" s="22">
        <v>2013</v>
      </c>
      <c r="B5509" s="2" t="s">
        <v>797</v>
      </c>
      <c r="C5509" s="3">
        <v>5.0028937215012279</v>
      </c>
    </row>
    <row r="5510" spans="1:3">
      <c r="A5510" s="22">
        <v>2013</v>
      </c>
      <c r="B5510" s="2" t="s">
        <v>798</v>
      </c>
      <c r="C5510" s="3">
        <v>5.3869346733668344</v>
      </c>
    </row>
    <row r="5511" spans="1:3">
      <c r="A5511" s="22">
        <v>2013</v>
      </c>
      <c r="B5511" s="2" t="s">
        <v>800</v>
      </c>
      <c r="C5511" s="3">
        <v>5.3090847913862715</v>
      </c>
    </row>
    <row r="5512" spans="1:3">
      <c r="A5512" s="22">
        <v>2013</v>
      </c>
      <c r="B5512" s="2" t="s">
        <v>801</v>
      </c>
      <c r="C5512" s="3">
        <v>4.9075508228460798</v>
      </c>
    </row>
    <row r="5513" spans="1:3">
      <c r="A5513" s="22">
        <v>2013</v>
      </c>
      <c r="B5513" s="2" t="s">
        <v>802</v>
      </c>
      <c r="C5513" s="3">
        <v>5.1859096692111963</v>
      </c>
    </row>
    <row r="5514" spans="1:3">
      <c r="A5514" s="22">
        <v>2013</v>
      </c>
      <c r="B5514" s="2" t="s">
        <v>803</v>
      </c>
      <c r="C5514" s="3">
        <v>4.9825627899536071</v>
      </c>
    </row>
    <row r="5515" spans="1:3">
      <c r="A5515" s="22">
        <v>2013</v>
      </c>
      <c r="B5515" s="2" t="s">
        <v>804</v>
      </c>
      <c r="C5515" s="3">
        <v>5.1951166810717373</v>
      </c>
    </row>
    <row r="5516" spans="1:3">
      <c r="A5516" s="22">
        <v>2013</v>
      </c>
      <c r="B5516" s="2" t="s">
        <v>805</v>
      </c>
      <c r="C5516" s="3">
        <v>4.8061930783242257</v>
      </c>
    </row>
    <row r="5517" spans="1:3">
      <c r="A5517" s="22">
        <v>2013</v>
      </c>
      <c r="B5517" s="2" t="s">
        <v>806</v>
      </c>
      <c r="C5517" s="3">
        <v>5.2267807742707841</v>
      </c>
    </row>
    <row r="5518" spans="1:3">
      <c r="A5518" s="22">
        <v>2013</v>
      </c>
      <c r="B5518" s="2" t="s">
        <v>807</v>
      </c>
      <c r="C5518" s="3">
        <v>4.6087319243604004</v>
      </c>
    </row>
    <row r="5519" spans="1:3">
      <c r="A5519" s="22">
        <v>2013</v>
      </c>
      <c r="B5519" s="2" t="s">
        <v>808</v>
      </c>
      <c r="C5519" s="3">
        <v>6.0912708600770218</v>
      </c>
    </row>
    <row r="5520" spans="1:3">
      <c r="A5520" s="22">
        <v>2013</v>
      </c>
      <c r="B5520" s="2" t="s">
        <v>809</v>
      </c>
      <c r="C5520" s="3">
        <v>5.549743443557583</v>
      </c>
    </row>
    <row r="5521" spans="1:3">
      <c r="A5521" s="22">
        <v>2013</v>
      </c>
      <c r="B5521" s="2" t="s">
        <v>810</v>
      </c>
      <c r="C5521" s="3">
        <v>4.7070465713899283</v>
      </c>
    </row>
    <row r="5522" spans="1:3">
      <c r="A5522" s="22">
        <v>2013</v>
      </c>
      <c r="B5522" s="2" t="s">
        <v>811</v>
      </c>
      <c r="C5522" s="3">
        <v>4.3322147651006713</v>
      </c>
    </row>
    <row r="5523" spans="1:3">
      <c r="A5523" s="22">
        <v>2013</v>
      </c>
      <c r="B5523" s="2" t="s">
        <v>812</v>
      </c>
      <c r="C5523" s="3">
        <v>5.7059679767103351</v>
      </c>
    </row>
    <row r="5524" spans="1:3">
      <c r="A5524" s="22">
        <v>2013</v>
      </c>
      <c r="B5524" s="2" t="s">
        <v>813</v>
      </c>
      <c r="C5524" s="3">
        <v>4.2852206273258906</v>
      </c>
    </row>
    <row r="5525" spans="1:3">
      <c r="A5525" s="22">
        <v>2013</v>
      </c>
      <c r="B5525" s="2" t="s">
        <v>814</v>
      </c>
      <c r="C5525" s="3">
        <v>4.8536984062116879</v>
      </c>
    </row>
    <row r="5526" spans="1:3">
      <c r="A5526" s="22">
        <v>2013</v>
      </c>
      <c r="B5526" s="2" t="s">
        <v>815</v>
      </c>
      <c r="C5526" s="3">
        <v>4.7050359712230216</v>
      </c>
    </row>
    <row r="5527" spans="1:3">
      <c r="A5527" s="22">
        <v>2013</v>
      </c>
      <c r="B5527" s="2" t="s">
        <v>817</v>
      </c>
      <c r="C5527" s="3">
        <v>4.7877059569074776</v>
      </c>
    </row>
    <row r="5528" spans="1:3">
      <c r="A5528" s="22">
        <v>2013</v>
      </c>
      <c r="B5528" s="2" t="s">
        <v>818</v>
      </c>
      <c r="C5528" s="3">
        <v>5.5026178010471201</v>
      </c>
    </row>
    <row r="5529" spans="1:3">
      <c r="A5529" s="22">
        <v>2013</v>
      </c>
      <c r="B5529" s="2" t="s">
        <v>819</v>
      </c>
      <c r="C5529" s="3">
        <v>4.5740123750594952</v>
      </c>
    </row>
    <row r="5530" spans="1:3">
      <c r="A5530" s="22">
        <v>2013</v>
      </c>
      <c r="B5530" s="2" t="s">
        <v>820</v>
      </c>
      <c r="C5530" s="3">
        <v>4.5624446412754649</v>
      </c>
    </row>
    <row r="5531" spans="1:3">
      <c r="A5531" s="22">
        <v>2013</v>
      </c>
      <c r="B5531" s="2" t="s">
        <v>821</v>
      </c>
      <c r="C5531" s="3">
        <v>4.7782593341680313</v>
      </c>
    </row>
    <row r="5532" spans="1:3">
      <c r="A5532" s="22">
        <v>2013</v>
      </c>
      <c r="B5532" s="2" t="s">
        <v>822</v>
      </c>
      <c r="C5532" s="3">
        <v>5.065899712392147</v>
      </c>
    </row>
    <row r="5533" spans="1:3">
      <c r="A5533" s="22">
        <v>2013</v>
      </c>
      <c r="B5533" s="2" t="s">
        <v>823</v>
      </c>
      <c r="C5533" s="3">
        <v>6.6907753080023964</v>
      </c>
    </row>
    <row r="5534" spans="1:3">
      <c r="A5534" s="22">
        <v>2013</v>
      </c>
      <c r="B5534" s="2" t="s">
        <v>824</v>
      </c>
      <c r="C5534" s="3">
        <v>4.6574945368594749</v>
      </c>
    </row>
    <row r="5535" spans="1:3">
      <c r="A5535" s="22">
        <v>2013</v>
      </c>
      <c r="B5535" s="2" t="s">
        <v>825</v>
      </c>
      <c r="C5535" s="3">
        <v>4.8686260847532781</v>
      </c>
    </row>
    <row r="5536" spans="1:3">
      <c r="A5536" s="22">
        <v>2013</v>
      </c>
      <c r="B5536" s="2" t="s">
        <v>826</v>
      </c>
      <c r="C5536" s="3">
        <v>5.1884057971014492</v>
      </c>
    </row>
    <row r="5537" spans="1:3">
      <c r="A5537" s="22">
        <v>2013</v>
      </c>
      <c r="B5537" s="2" t="s">
        <v>827</v>
      </c>
      <c r="C5537" s="3">
        <v>7.9939209726443767</v>
      </c>
    </row>
    <row r="5538" spans="1:3">
      <c r="A5538" s="22">
        <v>2013</v>
      </c>
      <c r="B5538" s="2" t="s">
        <v>828</v>
      </c>
      <c r="C5538" s="3">
        <v>3.8969754253308126</v>
      </c>
    </row>
    <row r="5539" spans="1:3">
      <c r="A5539" s="22">
        <v>2013</v>
      </c>
      <c r="B5539" s="2" t="s">
        <v>829</v>
      </c>
      <c r="C5539" s="3">
        <v>4.9852941176470589</v>
      </c>
    </row>
    <row r="5540" spans="1:3">
      <c r="A5540" s="22">
        <v>2013</v>
      </c>
      <c r="B5540" s="2" t="s">
        <v>830</v>
      </c>
      <c r="C5540" s="3">
        <v>4.4112646121147714</v>
      </c>
    </row>
    <row r="5541" spans="1:3">
      <c r="A5541" s="22">
        <v>2013</v>
      </c>
      <c r="B5541" s="2" t="s">
        <v>1112</v>
      </c>
      <c r="C5541" s="3">
        <v>4.1260945709281964</v>
      </c>
    </row>
    <row r="5542" spans="1:3">
      <c r="A5542" s="22">
        <v>2013</v>
      </c>
      <c r="B5542" s="2" t="s">
        <v>831</v>
      </c>
      <c r="C5542" s="3">
        <v>4.7993750813696137</v>
      </c>
    </row>
    <row r="5543" spans="1:3">
      <c r="A5543" s="22">
        <v>2013</v>
      </c>
      <c r="B5543" s="2" t="s">
        <v>832</v>
      </c>
      <c r="C5543" s="3">
        <v>5.5048183839881393</v>
      </c>
    </row>
    <row r="5544" spans="1:3">
      <c r="A5544" s="22">
        <v>2013</v>
      </c>
      <c r="B5544" s="2" t="s">
        <v>833</v>
      </c>
      <c r="C5544" s="3">
        <v>6.8199938669119904</v>
      </c>
    </row>
    <row r="5545" spans="1:3">
      <c r="A5545" s="22">
        <v>2013</v>
      </c>
      <c r="B5545" s="2" t="s">
        <v>834</v>
      </c>
      <c r="C5545" s="3">
        <v>3.9436686550976137</v>
      </c>
    </row>
    <row r="5546" spans="1:3">
      <c r="A5546" s="22">
        <v>2013</v>
      </c>
      <c r="B5546" s="2" t="s">
        <v>835</v>
      </c>
      <c r="C5546" s="3">
        <v>3.8356899073622621</v>
      </c>
    </row>
    <row r="5547" spans="1:3">
      <c r="A5547" s="22">
        <v>2013</v>
      </c>
      <c r="B5547" s="2" t="s">
        <v>836</v>
      </c>
      <c r="C5547" s="3">
        <v>4.1795585234650341</v>
      </c>
    </row>
    <row r="5548" spans="1:3">
      <c r="A5548" s="22">
        <v>2013</v>
      </c>
      <c r="B5548" s="2" t="s">
        <v>837</v>
      </c>
      <c r="C5548" s="3">
        <v>3.8750607681088964</v>
      </c>
    </row>
    <row r="5549" spans="1:3">
      <c r="A5549" s="22">
        <v>2013</v>
      </c>
      <c r="B5549" s="2" t="s">
        <v>838</v>
      </c>
      <c r="C5549" s="3">
        <v>4.7130109981323924</v>
      </c>
    </row>
    <row r="5550" spans="1:3">
      <c r="A5550" s="22">
        <v>2013</v>
      </c>
      <c r="B5550" s="2" t="s">
        <v>839</v>
      </c>
      <c r="C5550" s="3">
        <v>4.5937222010420635</v>
      </c>
    </row>
    <row r="5551" spans="1:3">
      <c r="A5551" s="22">
        <v>2013</v>
      </c>
      <c r="B5551" s="2" t="s">
        <v>840</v>
      </c>
      <c r="C5551" s="3">
        <v>6.5585586471340083</v>
      </c>
    </row>
    <row r="5552" spans="1:3">
      <c r="A5552" s="22">
        <v>2013</v>
      </c>
      <c r="B5552" s="2" t="s">
        <v>844</v>
      </c>
      <c r="C5552" s="3">
        <v>4.2428265759587429</v>
      </c>
    </row>
    <row r="5553" spans="1:3">
      <c r="A5553" s="22">
        <v>2013</v>
      </c>
      <c r="B5553" s="2" t="s">
        <v>846</v>
      </c>
      <c r="C5553" s="3">
        <v>4.2517241379310349</v>
      </c>
    </row>
    <row r="5554" spans="1:3">
      <c r="A5554" s="22">
        <v>2013</v>
      </c>
      <c r="B5554" s="2" t="s">
        <v>847</v>
      </c>
      <c r="C5554" s="3">
        <v>5.5421487603305781</v>
      </c>
    </row>
    <row r="5555" spans="1:3">
      <c r="A5555" s="22">
        <v>2013</v>
      </c>
      <c r="B5555" s="2" t="s">
        <v>848</v>
      </c>
      <c r="C5555" s="3">
        <v>3.9349626612355735</v>
      </c>
    </row>
    <row r="5556" spans="1:3">
      <c r="A5556" s="22">
        <v>2013</v>
      </c>
      <c r="B5556" s="2" t="s">
        <v>849</v>
      </c>
      <c r="C5556" s="3">
        <v>3.8910614525139664</v>
      </c>
    </row>
    <row r="5557" spans="1:3">
      <c r="A5557" s="22">
        <v>2013</v>
      </c>
      <c r="B5557" s="2" t="s">
        <v>851</v>
      </c>
      <c r="C5557" s="3">
        <v>4.6934351616138237</v>
      </c>
    </row>
    <row r="5558" spans="1:3">
      <c r="A5558" s="22">
        <v>2013</v>
      </c>
      <c r="B5558" s="2" t="s">
        <v>852</v>
      </c>
      <c r="C5558" s="3">
        <v>5.695067264573991</v>
      </c>
    </row>
    <row r="5559" spans="1:3">
      <c r="A5559" s="22">
        <v>2013</v>
      </c>
      <c r="B5559" s="2" t="s">
        <v>853</v>
      </c>
      <c r="C5559" s="3">
        <v>5.0206219109740795</v>
      </c>
    </row>
    <row r="5560" spans="1:3">
      <c r="A5560" s="22">
        <v>2013</v>
      </c>
      <c r="B5560" s="2" t="s">
        <v>855</v>
      </c>
      <c r="C5560" s="3">
        <v>4.6475686085700527</v>
      </c>
    </row>
    <row r="5561" spans="1:3">
      <c r="A5561" s="22">
        <v>2013</v>
      </c>
      <c r="B5561" s="2" t="s">
        <v>857</v>
      </c>
      <c r="C5561" s="3">
        <v>7.0426356589147288</v>
      </c>
    </row>
    <row r="5562" spans="1:3">
      <c r="A5562" s="22">
        <v>2013</v>
      </c>
      <c r="B5562" s="2" t="s">
        <v>858</v>
      </c>
      <c r="C5562" s="3">
        <v>5.3002628120893558</v>
      </c>
    </row>
    <row r="5563" spans="1:3">
      <c r="A5563" s="22">
        <v>2013</v>
      </c>
      <c r="B5563" s="2" t="s">
        <v>859</v>
      </c>
      <c r="C5563" s="3">
        <v>4.7224334600760454</v>
      </c>
    </row>
    <row r="5564" spans="1:3">
      <c r="A5564" s="22">
        <v>2013</v>
      </c>
      <c r="B5564" s="2" t="s">
        <v>860</v>
      </c>
      <c r="C5564" s="3">
        <v>7.3303828628293095</v>
      </c>
    </row>
    <row r="5565" spans="1:3">
      <c r="A5565" s="22">
        <v>2013</v>
      </c>
      <c r="B5565" s="2" t="s">
        <v>861</v>
      </c>
      <c r="C5565" s="3">
        <v>4.4202294056308657</v>
      </c>
    </row>
    <row r="5566" spans="1:3">
      <c r="A5566" s="22">
        <v>2013</v>
      </c>
      <c r="B5566" s="2" t="s">
        <v>862</v>
      </c>
      <c r="C5566" s="3">
        <v>3.1874497184231698</v>
      </c>
    </row>
    <row r="5567" spans="1:3">
      <c r="A5567" s="22">
        <v>2013</v>
      </c>
      <c r="B5567" s="2" t="s">
        <v>863</v>
      </c>
      <c r="C5567" s="3">
        <v>4.8716308816811331</v>
      </c>
    </row>
    <row r="5568" spans="1:3">
      <c r="A5568" s="22">
        <v>2013</v>
      </c>
      <c r="B5568" s="2" t="s">
        <v>864</v>
      </c>
      <c r="C5568" s="3">
        <v>3.7886346188399407</v>
      </c>
    </row>
    <row r="5569" spans="1:3">
      <c r="A5569" s="22">
        <v>2013</v>
      </c>
      <c r="B5569" s="2" t="s">
        <v>866</v>
      </c>
      <c r="C5569" s="3">
        <v>3.0071123755334281</v>
      </c>
    </row>
    <row r="5570" spans="1:3">
      <c r="A5570" s="22">
        <v>2013</v>
      </c>
      <c r="B5570" s="2" t="s">
        <v>868</v>
      </c>
      <c r="C5570" s="3">
        <v>5.0298711401898988</v>
      </c>
    </row>
    <row r="5571" spans="1:3">
      <c r="A5571" s="22">
        <v>2013</v>
      </c>
      <c r="B5571" s="2" t="s">
        <v>869</v>
      </c>
      <c r="C5571" s="3">
        <v>4.2441860465116283</v>
      </c>
    </row>
    <row r="5572" spans="1:3">
      <c r="A5572" s="22">
        <v>2013</v>
      </c>
      <c r="B5572" s="2" t="s">
        <v>871</v>
      </c>
      <c r="C5572" s="3">
        <v>6.2718219631417558</v>
      </c>
    </row>
    <row r="5573" spans="1:3">
      <c r="A5573" s="22">
        <v>2013</v>
      </c>
      <c r="B5573" s="2" t="s">
        <v>872</v>
      </c>
      <c r="C5573" s="3">
        <v>4.8416584123390409</v>
      </c>
    </row>
    <row r="5574" spans="1:3">
      <c r="A5574" s="22">
        <v>2013</v>
      </c>
      <c r="B5574" s="2" t="s">
        <v>874</v>
      </c>
      <c r="C5574" s="3">
        <v>6.8952118059241956</v>
      </c>
    </row>
    <row r="5575" spans="1:3">
      <c r="A5575" s="22">
        <v>2013</v>
      </c>
      <c r="B5575" s="2" t="s">
        <v>875</v>
      </c>
      <c r="C5575" s="3">
        <v>5.1383333333333336</v>
      </c>
    </row>
    <row r="5576" spans="1:3">
      <c r="A5576" s="22">
        <v>2013</v>
      </c>
      <c r="B5576" s="2" t="s">
        <v>876</v>
      </c>
      <c r="C5576" s="3">
        <v>5.3543010752688174</v>
      </c>
    </row>
    <row r="5577" spans="1:3">
      <c r="A5577" s="22">
        <v>2013</v>
      </c>
      <c r="B5577" s="2" t="s">
        <v>877</v>
      </c>
      <c r="C5577" s="3">
        <v>9.7130681818181817</v>
      </c>
    </row>
    <row r="5578" spans="1:3">
      <c r="A5578" s="22">
        <v>2013</v>
      </c>
      <c r="B5578" s="2" t="s">
        <v>878</v>
      </c>
      <c r="C5578" s="3">
        <v>8.1677255400254136</v>
      </c>
    </row>
    <row r="5579" spans="1:3">
      <c r="A5579" s="22">
        <v>2013</v>
      </c>
      <c r="B5579" s="2" t="s">
        <v>879</v>
      </c>
      <c r="C5579" s="3">
        <v>9.6223463687150836</v>
      </c>
    </row>
    <row r="5580" spans="1:3">
      <c r="A5580" s="22">
        <v>2013</v>
      </c>
      <c r="B5580" s="2" t="s">
        <v>880</v>
      </c>
      <c r="C5580" s="3">
        <v>4.4146725440806049</v>
      </c>
    </row>
    <row r="5581" spans="1:3">
      <c r="A5581" s="22">
        <v>2013</v>
      </c>
      <c r="B5581" s="2" t="s">
        <v>881</v>
      </c>
      <c r="C5581" s="3">
        <v>5.2869955156950672</v>
      </c>
    </row>
    <row r="5582" spans="1:3">
      <c r="A5582" s="22">
        <v>2013</v>
      </c>
      <c r="B5582" s="2" t="s">
        <v>882</v>
      </c>
      <c r="C5582" s="3">
        <v>7.4957020057306591</v>
      </c>
    </row>
    <row r="5583" spans="1:3">
      <c r="A5583" s="22">
        <v>2013</v>
      </c>
      <c r="B5583" s="2" t="s">
        <v>883</v>
      </c>
      <c r="C5583" s="3">
        <v>9.3593183213790567</v>
      </c>
    </row>
    <row r="5584" spans="1:3">
      <c r="A5584" s="22">
        <v>2013</v>
      </c>
      <c r="B5584" s="2" t="s">
        <v>885</v>
      </c>
      <c r="C5584" s="3">
        <v>5.1986233269598472</v>
      </c>
    </row>
    <row r="5585" spans="1:3">
      <c r="A5585" s="22">
        <v>2013</v>
      </c>
      <c r="B5585" s="2" t="s">
        <v>886</v>
      </c>
      <c r="C5585" s="3">
        <v>5.2863968148639682</v>
      </c>
    </row>
    <row r="5586" spans="1:3">
      <c r="A5586" s="22">
        <v>2013</v>
      </c>
      <c r="B5586" s="2" t="s">
        <v>888</v>
      </c>
      <c r="C5586" s="3">
        <v>4.0625</v>
      </c>
    </row>
    <row r="5587" spans="1:3">
      <c r="A5587" s="22">
        <v>2013</v>
      </c>
      <c r="B5587" s="2" t="s">
        <v>889</v>
      </c>
      <c r="C5587" s="3">
        <v>4.6546242774566471</v>
      </c>
    </row>
    <row r="5588" spans="1:3">
      <c r="A5588" s="22">
        <v>2013</v>
      </c>
      <c r="B5588" s="2" t="s">
        <v>890</v>
      </c>
      <c r="C5588" s="3">
        <v>6.5130902290790091</v>
      </c>
    </row>
    <row r="5589" spans="1:3">
      <c r="A5589" s="22">
        <v>2013</v>
      </c>
      <c r="B5589" s="2" t="s">
        <v>891</v>
      </c>
      <c r="C5589" s="3">
        <v>5.5986666666666665</v>
      </c>
    </row>
    <row r="5590" spans="1:3">
      <c r="A5590" s="22">
        <v>2013</v>
      </c>
      <c r="B5590" s="2" t="s">
        <v>892</v>
      </c>
      <c r="C5590" s="3">
        <v>6.0555760029444237</v>
      </c>
    </row>
    <row r="5591" spans="1:3">
      <c r="A5591" s="22">
        <v>2013</v>
      </c>
      <c r="B5591" s="2" t="s">
        <v>893</v>
      </c>
      <c r="C5591" s="3">
        <v>5.2491935483870966</v>
      </c>
    </row>
    <row r="5592" spans="1:3">
      <c r="A5592" s="22">
        <v>2013</v>
      </c>
      <c r="B5592" s="2" t="s">
        <v>894</v>
      </c>
      <c r="C5592" s="3">
        <v>5.9352890422778257</v>
      </c>
    </row>
    <row r="5593" spans="1:3">
      <c r="A5593" s="22">
        <v>2013</v>
      </c>
      <c r="B5593" s="2" t="s">
        <v>895</v>
      </c>
      <c r="C5593" s="3">
        <v>5.146320346320346</v>
      </c>
    </row>
    <row r="5594" spans="1:3">
      <c r="A5594" s="22">
        <v>2013</v>
      </c>
      <c r="B5594" s="2" t="s">
        <v>896</v>
      </c>
      <c r="C5594" s="3">
        <v>5.321080270067517</v>
      </c>
    </row>
    <row r="5595" spans="1:3">
      <c r="A5595" s="22">
        <v>2013</v>
      </c>
      <c r="B5595" s="2" t="s">
        <v>897</v>
      </c>
      <c r="C5595" s="3">
        <v>6.491935483870968</v>
      </c>
    </row>
    <row r="5596" spans="1:3">
      <c r="A5596" s="22">
        <v>2013</v>
      </c>
      <c r="B5596" s="2" t="s">
        <v>899</v>
      </c>
      <c r="C5596" s="3">
        <v>8.558673469387756</v>
      </c>
    </row>
    <row r="5597" spans="1:3">
      <c r="A5597" s="22">
        <v>2013</v>
      </c>
      <c r="B5597" s="2" t="s">
        <v>1082</v>
      </c>
      <c r="C5597" s="3">
        <v>5.4053672316384178</v>
      </c>
    </row>
    <row r="5598" spans="1:3">
      <c r="A5598" s="22">
        <v>2013</v>
      </c>
      <c r="B5598" s="2" t="s">
        <v>900</v>
      </c>
      <c r="C5598" s="3">
        <v>3.7128953771289539</v>
      </c>
    </row>
    <row r="5599" spans="1:3">
      <c r="A5599" s="22">
        <v>2013</v>
      </c>
      <c r="B5599" s="2" t="s">
        <v>901</v>
      </c>
      <c r="C5599" s="3">
        <v>4.9663865546218489</v>
      </c>
    </row>
    <row r="5600" spans="1:3">
      <c r="A5600" s="22">
        <v>2013</v>
      </c>
      <c r="B5600" s="2" t="s">
        <v>1113</v>
      </c>
      <c r="C5600" s="3">
        <v>5.4068224889450409</v>
      </c>
    </row>
    <row r="5601" spans="1:3">
      <c r="A5601" s="22">
        <v>2013</v>
      </c>
      <c r="B5601" s="2" t="s">
        <v>1114</v>
      </c>
      <c r="C5601" s="3">
        <v>5.2526799387442571</v>
      </c>
    </row>
    <row r="5602" spans="1:3">
      <c r="A5602" s="22">
        <v>2013</v>
      </c>
      <c r="B5602" s="2" t="s">
        <v>1053</v>
      </c>
      <c r="C5602" s="3">
        <v>4.9903244166192371</v>
      </c>
    </row>
    <row r="5603" spans="1:3">
      <c r="A5603" s="22">
        <v>2013</v>
      </c>
      <c r="B5603" s="2" t="s">
        <v>902</v>
      </c>
      <c r="C5603" s="3">
        <v>7.4561622464898596</v>
      </c>
    </row>
    <row r="5604" spans="1:3">
      <c r="A5604" s="22">
        <v>2013</v>
      </c>
      <c r="B5604" s="2" t="s">
        <v>903</v>
      </c>
      <c r="C5604" s="3">
        <v>7.1782945736434112</v>
      </c>
    </row>
    <row r="5605" spans="1:3">
      <c r="A5605" s="22">
        <v>2013</v>
      </c>
      <c r="B5605" s="2" t="s">
        <v>904</v>
      </c>
      <c r="C5605" s="3">
        <v>5.5278665659324693</v>
      </c>
    </row>
    <row r="5606" spans="1:3">
      <c r="A5606" s="22">
        <v>2013</v>
      </c>
      <c r="B5606" s="2" t="s">
        <v>905</v>
      </c>
      <c r="C5606" s="3">
        <v>4.4986225895316805</v>
      </c>
    </row>
    <row r="5607" spans="1:3">
      <c r="A5607" s="22">
        <v>2013</v>
      </c>
      <c r="B5607" s="2" t="s">
        <v>906</v>
      </c>
      <c r="C5607" s="3">
        <v>5.0923300617957103</v>
      </c>
    </row>
    <row r="5608" spans="1:3">
      <c r="A5608" s="22">
        <v>2013</v>
      </c>
      <c r="B5608" s="2" t="s">
        <v>907</v>
      </c>
      <c r="C5608" s="3">
        <v>3.3471901462663589</v>
      </c>
    </row>
    <row r="5609" spans="1:3">
      <c r="A5609" s="22">
        <v>2013</v>
      </c>
      <c r="B5609" s="2" t="s">
        <v>908</v>
      </c>
      <c r="C5609" s="3">
        <v>4.9775295326142786</v>
      </c>
    </row>
    <row r="5610" spans="1:3">
      <c r="A5610" s="22">
        <v>2013</v>
      </c>
      <c r="B5610" s="2" t="s">
        <v>909</v>
      </c>
      <c r="C5610" s="3">
        <v>4.2111111111111112</v>
      </c>
    </row>
    <row r="5611" spans="1:3">
      <c r="A5611" s="22">
        <v>2013</v>
      </c>
      <c r="B5611" s="2" t="s">
        <v>1055</v>
      </c>
      <c r="C5611" s="3">
        <v>4.6391752577319592</v>
      </c>
    </row>
    <row r="5612" spans="1:3">
      <c r="A5612" s="22">
        <v>2013</v>
      </c>
      <c r="B5612" s="2" t="s">
        <v>911</v>
      </c>
      <c r="C5612" s="3">
        <v>5.3229890764647472</v>
      </c>
    </row>
    <row r="5613" spans="1:3">
      <c r="A5613" s="22">
        <v>2013</v>
      </c>
      <c r="B5613" s="2" t="s">
        <v>912</v>
      </c>
      <c r="C5613" s="3">
        <v>4.0931372549019605</v>
      </c>
    </row>
    <row r="5614" spans="1:3">
      <c r="A5614" s="22">
        <v>2013</v>
      </c>
      <c r="B5614" s="2" t="s">
        <v>915</v>
      </c>
      <c r="C5614" s="3">
        <v>7.4875583203732505</v>
      </c>
    </row>
    <row r="5615" spans="1:3">
      <c r="A5615" s="22">
        <v>2013</v>
      </c>
      <c r="B5615" s="2" t="s">
        <v>916</v>
      </c>
      <c r="C5615" s="3">
        <v>5.2981818181818179</v>
      </c>
    </row>
    <row r="5616" spans="1:3">
      <c r="A5616" s="22">
        <v>2013</v>
      </c>
      <c r="B5616" s="2" t="s">
        <v>917</v>
      </c>
      <c r="C5616" s="3">
        <v>6.3425925925925926</v>
      </c>
    </row>
    <row r="5617" spans="1:3">
      <c r="A5617" s="22">
        <v>2013</v>
      </c>
      <c r="B5617" s="2" t="s">
        <v>1135</v>
      </c>
      <c r="C5617" s="3">
        <v>5.6521739130434785</v>
      </c>
    </row>
    <row r="5618" spans="1:3">
      <c r="A5618" s="22">
        <v>2013</v>
      </c>
      <c r="B5618" s="2" t="s">
        <v>918</v>
      </c>
      <c r="C5618" s="3">
        <v>2.9873417721518987</v>
      </c>
    </row>
    <row r="5619" spans="1:3">
      <c r="A5619" s="22">
        <v>2013</v>
      </c>
      <c r="B5619" s="2" t="s">
        <v>919</v>
      </c>
      <c r="C5619" s="3">
        <v>6.4033613445378155</v>
      </c>
    </row>
    <row r="5620" spans="1:3">
      <c r="A5620" s="22">
        <v>2013</v>
      </c>
      <c r="B5620" s="2" t="s">
        <v>921</v>
      </c>
      <c r="C5620" s="3">
        <v>8.738585496866607</v>
      </c>
    </row>
    <row r="5621" spans="1:3">
      <c r="A5621" s="22">
        <v>2013</v>
      </c>
      <c r="B5621" s="2" t="s">
        <v>922</v>
      </c>
      <c r="C5621" s="3">
        <v>9.0499129425420772</v>
      </c>
    </row>
    <row r="5622" spans="1:3">
      <c r="A5622" s="22">
        <v>2013</v>
      </c>
      <c r="B5622" s="2" t="s">
        <v>923</v>
      </c>
      <c r="C5622" s="3">
        <v>4.7664576802507836</v>
      </c>
    </row>
    <row r="5623" spans="1:3">
      <c r="A5623" s="22">
        <v>2013</v>
      </c>
      <c r="B5623" s="2" t="s">
        <v>924</v>
      </c>
      <c r="C5623" s="3">
        <v>5.5580736543909346</v>
      </c>
    </row>
    <row r="5624" spans="1:3">
      <c r="A5624" s="22">
        <v>2013</v>
      </c>
      <c r="B5624" s="2" t="s">
        <v>926</v>
      </c>
      <c r="C5624" s="3">
        <v>5.8238747553816044</v>
      </c>
    </row>
    <row r="5625" spans="1:3">
      <c r="A5625" s="22">
        <v>2013</v>
      </c>
      <c r="B5625" s="2" t="s">
        <v>927</v>
      </c>
      <c r="C5625" s="3">
        <v>4.1398963730569944</v>
      </c>
    </row>
    <row r="5626" spans="1:3">
      <c r="A5626" s="22">
        <v>2013</v>
      </c>
      <c r="B5626" s="2" t="s">
        <v>928</v>
      </c>
      <c r="C5626" s="3">
        <v>4.405228758169935</v>
      </c>
    </row>
    <row r="5627" spans="1:3">
      <c r="A5627" s="22">
        <v>2013</v>
      </c>
      <c r="B5627" s="2" t="s">
        <v>929</v>
      </c>
      <c r="C5627" s="3">
        <v>5.1901140684410647</v>
      </c>
    </row>
    <row r="5628" spans="1:3">
      <c r="A5628" s="22">
        <v>2013</v>
      </c>
      <c r="B5628" s="2" t="s">
        <v>1115</v>
      </c>
      <c r="C5628" s="3">
        <v>9.2411347517730498</v>
      </c>
    </row>
    <row r="5629" spans="1:3">
      <c r="A5629" s="22">
        <v>2013</v>
      </c>
      <c r="B5629" s="2" t="s">
        <v>930</v>
      </c>
      <c r="C5629" s="3">
        <v>4.8691823899371069</v>
      </c>
    </row>
    <row r="5630" spans="1:3">
      <c r="A5630" s="22">
        <v>2013</v>
      </c>
      <c r="B5630" s="2" t="s">
        <v>931</v>
      </c>
      <c r="C5630" s="3">
        <v>6.2977190876350537</v>
      </c>
    </row>
    <row r="5631" spans="1:3">
      <c r="A5631" s="22">
        <v>2013</v>
      </c>
      <c r="B5631" s="2" t="s">
        <v>932</v>
      </c>
      <c r="C5631" s="3">
        <v>12.406035141329259</v>
      </c>
    </row>
    <row r="5632" spans="1:3">
      <c r="A5632" s="22">
        <v>2013</v>
      </c>
      <c r="B5632" s="2" t="s">
        <v>933</v>
      </c>
      <c r="C5632" s="3">
        <v>7.6548913043478262</v>
      </c>
    </row>
    <row r="5633" spans="1:3">
      <c r="A5633" s="22">
        <v>2013</v>
      </c>
      <c r="B5633" s="2" t="s">
        <v>934</v>
      </c>
      <c r="C5633" s="3">
        <v>9.6567622950819665</v>
      </c>
    </row>
    <row r="5634" spans="1:3">
      <c r="A5634" s="22">
        <v>2013</v>
      </c>
      <c r="B5634" s="2" t="s">
        <v>935</v>
      </c>
      <c r="C5634" s="3">
        <v>7.0545129579982131</v>
      </c>
    </row>
    <row r="5635" spans="1:3">
      <c r="A5635" s="22">
        <v>2013</v>
      </c>
      <c r="B5635" s="2" t="s">
        <v>936</v>
      </c>
      <c r="C5635" s="3">
        <v>6.7559055118110241</v>
      </c>
    </row>
    <row r="5636" spans="1:3">
      <c r="A5636" s="22">
        <v>2013</v>
      </c>
      <c r="B5636" s="2" t="s">
        <v>1085</v>
      </c>
      <c r="C5636" s="3">
        <v>7.9101123595505616</v>
      </c>
    </row>
    <row r="5637" spans="1:3">
      <c r="A5637" s="22">
        <v>2013</v>
      </c>
      <c r="B5637" s="2" t="s">
        <v>937</v>
      </c>
      <c r="C5637" s="3">
        <v>6.5042735042735043</v>
      </c>
    </row>
    <row r="5638" spans="1:3">
      <c r="A5638" s="22">
        <v>2013</v>
      </c>
      <c r="B5638" s="2" t="s">
        <v>938</v>
      </c>
      <c r="C5638" s="3">
        <v>8.0958350181965226</v>
      </c>
    </row>
    <row r="5639" spans="1:3">
      <c r="A5639" s="22">
        <v>2013</v>
      </c>
      <c r="B5639" s="2" t="s">
        <v>939</v>
      </c>
      <c r="C5639" s="3">
        <v>5.3626373626373622</v>
      </c>
    </row>
    <row r="5640" spans="1:3">
      <c r="A5640" s="22">
        <v>2013</v>
      </c>
      <c r="B5640" s="2" t="s">
        <v>940</v>
      </c>
      <c r="C5640" s="3">
        <v>7.691901408450704</v>
      </c>
    </row>
    <row r="5641" spans="1:3">
      <c r="A5641" s="22">
        <v>2013</v>
      </c>
      <c r="B5641" s="2" t="s">
        <v>941</v>
      </c>
      <c r="C5641" s="3">
        <v>5.5468836183121901</v>
      </c>
    </row>
    <row r="5642" spans="1:3">
      <c r="A5642" s="22">
        <v>2013</v>
      </c>
      <c r="B5642" s="2" t="s">
        <v>942</v>
      </c>
      <c r="C5642" s="3">
        <v>6.4579220779220776</v>
      </c>
    </row>
    <row r="5643" spans="1:3">
      <c r="A5643" s="22">
        <v>2013</v>
      </c>
      <c r="B5643" s="2" t="s">
        <v>943</v>
      </c>
      <c r="C5643" s="3">
        <v>8.1857698961937722</v>
      </c>
    </row>
    <row r="5644" spans="1:3">
      <c r="A5644" s="22">
        <v>2013</v>
      </c>
      <c r="B5644" s="2" t="s">
        <v>944</v>
      </c>
      <c r="C5644" s="3">
        <v>6.7796610169491522</v>
      </c>
    </row>
    <row r="5645" spans="1:3">
      <c r="A5645" s="22">
        <v>2013</v>
      </c>
      <c r="B5645" s="2" t="s">
        <v>946</v>
      </c>
      <c r="C5645" s="3">
        <v>8.890995260663507</v>
      </c>
    </row>
    <row r="5646" spans="1:3">
      <c r="A5646" s="22">
        <v>2013</v>
      </c>
      <c r="B5646" s="2" t="s">
        <v>1117</v>
      </c>
      <c r="C5646" s="3">
        <v>7.6121212121212123</v>
      </c>
    </row>
    <row r="5647" spans="1:3">
      <c r="A5647" s="22">
        <v>2013</v>
      </c>
      <c r="B5647" s="2" t="s">
        <v>1118</v>
      </c>
      <c r="C5647" s="3">
        <v>7.9970887918486175</v>
      </c>
    </row>
    <row r="5648" spans="1:3">
      <c r="A5648" s="22">
        <v>2013</v>
      </c>
      <c r="B5648" s="2" t="s">
        <v>1119</v>
      </c>
      <c r="C5648" s="3">
        <v>9.3106060606060606</v>
      </c>
    </row>
    <row r="5649" spans="1:3">
      <c r="A5649" s="22">
        <v>2013</v>
      </c>
      <c r="B5649" s="2" t="s">
        <v>947</v>
      </c>
      <c r="C5649" s="3">
        <v>6.1693693693693694</v>
      </c>
    </row>
    <row r="5650" spans="1:3">
      <c r="A5650" s="22">
        <v>2013</v>
      </c>
      <c r="B5650" s="2" t="s">
        <v>1120</v>
      </c>
      <c r="C5650" s="3">
        <v>5.5900277008310253</v>
      </c>
    </row>
    <row r="5651" spans="1:3">
      <c r="A5651" s="22">
        <v>2013</v>
      </c>
      <c r="B5651" s="2" t="s">
        <v>1121</v>
      </c>
      <c r="C5651" s="3">
        <v>3.4571428571428573</v>
      </c>
    </row>
    <row r="5652" spans="1:3">
      <c r="A5652" s="22">
        <v>2013</v>
      </c>
      <c r="B5652" s="2" t="s">
        <v>1086</v>
      </c>
      <c r="C5652" s="3">
        <v>5.6843434343434343</v>
      </c>
    </row>
    <row r="5653" spans="1:3">
      <c r="A5653" s="22">
        <v>2013</v>
      </c>
      <c r="B5653" s="2" t="s">
        <v>950</v>
      </c>
      <c r="C5653" s="3">
        <v>6.2206675994403362</v>
      </c>
    </row>
    <row r="5654" spans="1:3">
      <c r="A5654" s="22">
        <v>2013</v>
      </c>
      <c r="B5654" s="2" t="s">
        <v>951</v>
      </c>
      <c r="C5654" s="3">
        <v>6.3369565217391308</v>
      </c>
    </row>
    <row r="5655" spans="1:3">
      <c r="A5655" s="22">
        <v>2013</v>
      </c>
      <c r="B5655" s="2" t="s">
        <v>1122</v>
      </c>
      <c r="C5655" s="3">
        <v>5.4417344173441737</v>
      </c>
    </row>
    <row r="5656" spans="1:3">
      <c r="A5656" s="22">
        <v>2013</v>
      </c>
      <c r="B5656" s="2" t="s">
        <v>952</v>
      </c>
      <c r="C5656" s="3">
        <v>9.1857260386672159</v>
      </c>
    </row>
    <row r="5657" spans="1:3">
      <c r="A5657" s="22">
        <v>2013</v>
      </c>
      <c r="B5657" s="2" t="s">
        <v>953</v>
      </c>
      <c r="C5657" s="3">
        <v>6.334351145038168</v>
      </c>
    </row>
    <row r="5658" spans="1:3">
      <c r="A5658" s="22">
        <v>2013</v>
      </c>
      <c r="B5658" s="2" t="s">
        <v>954</v>
      </c>
      <c r="C5658" s="3">
        <v>5.3567164179104481</v>
      </c>
    </row>
    <row r="5659" spans="1:3">
      <c r="A5659" s="22">
        <v>2013</v>
      </c>
      <c r="B5659" s="2" t="s">
        <v>1087</v>
      </c>
      <c r="C5659" s="3">
        <v>7.1040723981900449</v>
      </c>
    </row>
    <row r="5660" spans="1:3">
      <c r="A5660" s="22">
        <v>2013</v>
      </c>
      <c r="B5660" s="2" t="s">
        <v>955</v>
      </c>
      <c r="C5660" s="3">
        <v>8.3304035157810628</v>
      </c>
    </row>
    <row r="5661" spans="1:3">
      <c r="A5661" s="22">
        <v>2013</v>
      </c>
      <c r="B5661" s="2" t="s">
        <v>957</v>
      </c>
      <c r="C5661" s="3">
        <v>6.8690744920993225</v>
      </c>
    </row>
    <row r="5662" spans="1:3">
      <c r="A5662" s="22">
        <v>2013</v>
      </c>
      <c r="B5662" s="2" t="s">
        <v>1089</v>
      </c>
      <c r="C5662" s="3">
        <v>8.5166163141993962</v>
      </c>
    </row>
    <row r="5663" spans="1:3">
      <c r="A5663" s="22">
        <v>2013</v>
      </c>
      <c r="B5663" s="2" t="s">
        <v>1090</v>
      </c>
      <c r="C5663" s="3">
        <v>7.5958188153310102</v>
      </c>
    </row>
    <row r="5664" spans="1:3">
      <c r="A5664" s="22">
        <v>2013</v>
      </c>
      <c r="B5664" s="2" t="s">
        <v>1091</v>
      </c>
      <c r="C5664" s="3">
        <v>12.00257731958763</v>
      </c>
    </row>
    <row r="5665" spans="1:3">
      <c r="A5665" s="22">
        <v>2013</v>
      </c>
      <c r="B5665" s="2" t="s">
        <v>958</v>
      </c>
      <c r="C5665" s="3">
        <v>8.5997253690353581</v>
      </c>
    </row>
    <row r="5666" spans="1:3">
      <c r="A5666" s="22">
        <v>2013</v>
      </c>
      <c r="B5666" s="2" t="s">
        <v>959</v>
      </c>
      <c r="C5666" s="3">
        <v>9.4381523428825229</v>
      </c>
    </row>
    <row r="5667" spans="1:3">
      <c r="A5667" s="22">
        <v>2013</v>
      </c>
      <c r="B5667" s="2" t="s">
        <v>1092</v>
      </c>
      <c r="C5667" s="3">
        <v>6.7160120845921449</v>
      </c>
    </row>
    <row r="5668" spans="1:3">
      <c r="A5668" s="22">
        <v>2013</v>
      </c>
      <c r="B5668" s="2" t="s">
        <v>1093</v>
      </c>
      <c r="C5668" s="3">
        <v>8.2937853107344637</v>
      </c>
    </row>
    <row r="5669" spans="1:3">
      <c r="A5669" s="22">
        <v>2013</v>
      </c>
      <c r="B5669" s="2" t="s">
        <v>1094</v>
      </c>
      <c r="C5669" s="3">
        <v>7.0434782608695654</v>
      </c>
    </row>
    <row r="5670" spans="1:3">
      <c r="A5670" s="22">
        <v>2013</v>
      </c>
      <c r="B5670" s="2" t="s">
        <v>1095</v>
      </c>
      <c r="C5670" s="3">
        <v>4.4805970149253733</v>
      </c>
    </row>
    <row r="5671" spans="1:3">
      <c r="A5671" s="22">
        <v>2013</v>
      </c>
      <c r="B5671" s="2" t="s">
        <v>1056</v>
      </c>
      <c r="C5671" s="3">
        <v>8.7378048780487809</v>
      </c>
    </row>
    <row r="5672" spans="1:3">
      <c r="A5672" s="22">
        <v>2013</v>
      </c>
      <c r="B5672" s="2" t="s">
        <v>960</v>
      </c>
      <c r="C5672" s="3">
        <v>9.8353253652058434</v>
      </c>
    </row>
    <row r="5673" spans="1:3">
      <c r="A5673" s="22">
        <v>2013</v>
      </c>
      <c r="B5673" s="2" t="s">
        <v>962</v>
      </c>
      <c r="C5673" s="3">
        <v>9.1794145420207744</v>
      </c>
    </row>
    <row r="5674" spans="1:3">
      <c r="A5674" s="22">
        <v>2013</v>
      </c>
      <c r="B5674" s="2" t="s">
        <v>963</v>
      </c>
      <c r="C5674" s="3">
        <v>4.1839080459770113</v>
      </c>
    </row>
    <row r="5675" spans="1:3">
      <c r="A5675" s="22">
        <v>2013</v>
      </c>
      <c r="B5675" s="2" t="s">
        <v>964</v>
      </c>
      <c r="C5675" s="3">
        <v>5.7631578947368425</v>
      </c>
    </row>
    <row r="5676" spans="1:3">
      <c r="A5676" s="22">
        <v>2013</v>
      </c>
      <c r="B5676" s="2" t="s">
        <v>965</v>
      </c>
      <c r="C5676" s="3">
        <v>4.8786959818043973</v>
      </c>
    </row>
    <row r="5677" spans="1:3">
      <c r="A5677" s="22">
        <v>2013</v>
      </c>
      <c r="B5677" s="2" t="s">
        <v>966</v>
      </c>
      <c r="C5677" s="3">
        <v>6.625</v>
      </c>
    </row>
    <row r="5678" spans="1:3">
      <c r="A5678" s="22">
        <v>2013</v>
      </c>
      <c r="B5678" s="2" t="s">
        <v>967</v>
      </c>
      <c r="C5678" s="3">
        <v>8.2646755921730168</v>
      </c>
    </row>
    <row r="5679" spans="1:3">
      <c r="A5679" s="22">
        <v>2013</v>
      </c>
      <c r="B5679" s="2" t="s">
        <v>968</v>
      </c>
      <c r="C5679" s="3">
        <v>4.888524590163934</v>
      </c>
    </row>
    <row r="5680" spans="1:3">
      <c r="A5680" s="22">
        <v>2013</v>
      </c>
      <c r="B5680" s="2" t="s">
        <v>969</v>
      </c>
      <c r="C5680" s="3">
        <v>3.9040902679830749</v>
      </c>
    </row>
    <row r="5681" spans="1:3">
      <c r="A5681" s="22">
        <v>2013</v>
      </c>
      <c r="B5681" s="2" t="s">
        <v>970</v>
      </c>
      <c r="C5681" s="3">
        <v>4.3378378378378377</v>
      </c>
    </row>
    <row r="5682" spans="1:3">
      <c r="A5682" s="22">
        <v>2013</v>
      </c>
      <c r="B5682" s="2" t="s">
        <v>971</v>
      </c>
      <c r="C5682" s="3">
        <v>5.4706814580031695</v>
      </c>
    </row>
    <row r="5683" spans="1:3">
      <c r="A5683" s="22">
        <v>2013</v>
      </c>
      <c r="B5683" s="2" t="s">
        <v>1057</v>
      </c>
      <c r="C5683" s="3">
        <v>7.8461538461538458</v>
      </c>
    </row>
    <row r="5684" spans="1:3">
      <c r="A5684" s="22">
        <v>2013</v>
      </c>
      <c r="B5684" s="2" t="s">
        <v>973</v>
      </c>
      <c r="C5684" s="3">
        <v>3.2785923753665691</v>
      </c>
    </row>
    <row r="5685" spans="1:3">
      <c r="A5685" s="22">
        <v>2013</v>
      </c>
      <c r="B5685" s="2" t="s">
        <v>974</v>
      </c>
      <c r="C5685" s="3">
        <v>3.8144654088050314</v>
      </c>
    </row>
    <row r="5686" spans="1:3">
      <c r="A5686" s="22">
        <v>2013</v>
      </c>
      <c r="B5686" s="2" t="s">
        <v>976</v>
      </c>
      <c r="C5686" s="3">
        <v>5.1760299625468162</v>
      </c>
    </row>
    <row r="5687" spans="1:3">
      <c r="A5687" s="22">
        <v>2013</v>
      </c>
      <c r="B5687" s="2" t="s">
        <v>977</v>
      </c>
      <c r="C5687" s="3">
        <v>5.7894736842105265</v>
      </c>
    </row>
    <row r="5688" spans="1:3">
      <c r="A5688" s="22">
        <v>2013</v>
      </c>
      <c r="B5688" s="2" t="s">
        <v>978</v>
      </c>
      <c r="C5688" s="3">
        <v>5.5754716981132075</v>
      </c>
    </row>
    <row r="5689" spans="1:3">
      <c r="A5689" s="22">
        <v>2013</v>
      </c>
      <c r="B5689" s="2" t="s">
        <v>979</v>
      </c>
      <c r="C5689" s="3">
        <v>8.8235294117647065</v>
      </c>
    </row>
    <row r="5690" spans="1:3">
      <c r="A5690" s="22">
        <v>2013</v>
      </c>
      <c r="B5690" s="2" t="s">
        <v>980</v>
      </c>
      <c r="C5690" s="3">
        <v>7.3944723618090453</v>
      </c>
    </row>
    <row r="5691" spans="1:3">
      <c r="A5691" s="22">
        <v>2013</v>
      </c>
      <c r="B5691" s="2" t="s">
        <v>981</v>
      </c>
      <c r="C5691" s="3">
        <v>10.066666666666666</v>
      </c>
    </row>
    <row r="5692" spans="1:3">
      <c r="A5692" s="22">
        <v>2013</v>
      </c>
      <c r="B5692" s="2" t="s">
        <v>1123</v>
      </c>
      <c r="C5692" s="3">
        <v>6.7307692307692308</v>
      </c>
    </row>
    <row r="5693" spans="1:3">
      <c r="A5693" s="22">
        <v>2013</v>
      </c>
      <c r="B5693" s="2" t="s">
        <v>1058</v>
      </c>
      <c r="C5693" s="3">
        <v>6.5241545893719808</v>
      </c>
    </row>
    <row r="5694" spans="1:3">
      <c r="A5694" s="22">
        <v>2013</v>
      </c>
      <c r="B5694" s="2" t="s">
        <v>982</v>
      </c>
      <c r="C5694" s="3">
        <v>7.4501860272840013</v>
      </c>
    </row>
    <row r="5695" spans="1:3">
      <c r="A5695" s="22">
        <v>2013</v>
      </c>
      <c r="B5695" s="2" t="s">
        <v>1139</v>
      </c>
      <c r="C5695" s="3">
        <v>8.3684210526315788</v>
      </c>
    </row>
    <row r="5696" spans="1:3">
      <c r="A5696" s="22">
        <v>2013</v>
      </c>
      <c r="B5696" s="2" t="s">
        <v>983</v>
      </c>
      <c r="C5696" s="3">
        <v>4.6219081272084805</v>
      </c>
    </row>
    <row r="5697" spans="1:3">
      <c r="A5697" s="22">
        <v>2013</v>
      </c>
      <c r="B5697" s="2" t="s">
        <v>984</v>
      </c>
      <c r="C5697" s="3">
        <v>4.2822822822822824</v>
      </c>
    </row>
    <row r="5698" spans="1:3">
      <c r="A5698" s="22">
        <v>2013</v>
      </c>
      <c r="B5698" s="2" t="s">
        <v>985</v>
      </c>
      <c r="C5698" s="3">
        <v>6.7475728155339807</v>
      </c>
    </row>
    <row r="5699" spans="1:3">
      <c r="A5699" s="22">
        <v>2013</v>
      </c>
      <c r="B5699" s="2" t="s">
        <v>986</v>
      </c>
      <c r="C5699" s="3">
        <v>5.6735885788449059</v>
      </c>
    </row>
    <row r="5700" spans="1:3">
      <c r="A5700" s="22">
        <v>2013</v>
      </c>
      <c r="B5700" s="2" t="s">
        <v>987</v>
      </c>
      <c r="C5700" s="3">
        <v>5.7685676392572942</v>
      </c>
    </row>
    <row r="5701" spans="1:3">
      <c r="A5701" s="22">
        <v>2013</v>
      </c>
      <c r="B5701" s="2" t="s">
        <v>988</v>
      </c>
      <c r="C5701" s="3">
        <v>7.1749379652605461</v>
      </c>
    </row>
    <row r="5702" spans="1:3">
      <c r="A5702" s="22">
        <v>2013</v>
      </c>
      <c r="B5702" s="2" t="s">
        <v>989</v>
      </c>
      <c r="C5702" s="3">
        <v>13.21792618629174</v>
      </c>
    </row>
    <row r="5703" spans="1:3">
      <c r="A5703" s="22">
        <v>2013</v>
      </c>
      <c r="B5703" s="2" t="s">
        <v>990</v>
      </c>
      <c r="C5703" s="3">
        <v>5.2920560747663554</v>
      </c>
    </row>
    <row r="5704" spans="1:3">
      <c r="A5704" s="22">
        <v>2013</v>
      </c>
      <c r="B5704" s="2" t="s">
        <v>1097</v>
      </c>
      <c r="C5704" s="3">
        <v>7.1129217351388574</v>
      </c>
    </row>
    <row r="5705" spans="1:3">
      <c r="A5705" s="22">
        <v>2013</v>
      </c>
      <c r="B5705" s="2" t="s">
        <v>991</v>
      </c>
      <c r="C5705" s="3">
        <v>4.2105597964376589</v>
      </c>
    </row>
    <row r="5706" spans="1:3">
      <c r="A5706" s="22">
        <v>2013</v>
      </c>
      <c r="B5706" s="2" t="s">
        <v>992</v>
      </c>
      <c r="C5706" s="3">
        <v>6.1184727681078046</v>
      </c>
    </row>
    <row r="5707" spans="1:3">
      <c r="A5707" s="22">
        <v>2013</v>
      </c>
      <c r="B5707" s="2" t="s">
        <v>993</v>
      </c>
      <c r="C5707" s="3">
        <v>8.9613103917565855</v>
      </c>
    </row>
    <row r="5708" spans="1:3">
      <c r="A5708" s="22">
        <v>2013</v>
      </c>
      <c r="B5708" s="2" t="s">
        <v>994</v>
      </c>
      <c r="C5708" s="3">
        <v>3.9136460554371002</v>
      </c>
    </row>
    <row r="5709" spans="1:3">
      <c r="A5709" s="22">
        <v>2013</v>
      </c>
      <c r="B5709" s="2" t="s">
        <v>995</v>
      </c>
      <c r="C5709" s="3">
        <v>4.8895643363728469</v>
      </c>
    </row>
    <row r="5710" spans="1:3">
      <c r="A5710" s="22">
        <v>2013</v>
      </c>
      <c r="B5710" s="2" t="s">
        <v>996</v>
      </c>
      <c r="C5710" s="3">
        <v>10.361979166666666</v>
      </c>
    </row>
    <row r="5711" spans="1:3">
      <c r="A5711" s="22">
        <v>2013</v>
      </c>
      <c r="B5711" s="2" t="s">
        <v>1124</v>
      </c>
      <c r="C5711" s="3">
        <v>10.245614035087719</v>
      </c>
    </row>
    <row r="5712" spans="1:3">
      <c r="A5712" s="22">
        <v>2013</v>
      </c>
      <c r="B5712" s="2" t="s">
        <v>997</v>
      </c>
      <c r="C5712" s="3">
        <v>10.095671981776766</v>
      </c>
    </row>
    <row r="5713" spans="1:3">
      <c r="A5713" s="22">
        <v>2013</v>
      </c>
      <c r="B5713" s="2" t="s">
        <v>998</v>
      </c>
      <c r="C5713" s="3">
        <v>6.7507919746568108</v>
      </c>
    </row>
    <row r="5714" spans="1:3">
      <c r="A5714" s="22">
        <v>2013</v>
      </c>
      <c r="B5714" s="2" t="s">
        <v>999</v>
      </c>
      <c r="C5714" s="3">
        <v>5.4251497005988023</v>
      </c>
    </row>
    <row r="5715" spans="1:3">
      <c r="A5715" s="22">
        <v>2013</v>
      </c>
      <c r="B5715" s="2" t="s">
        <v>1000</v>
      </c>
      <c r="C5715" s="3">
        <v>7.1236823612087141</v>
      </c>
    </row>
    <row r="5716" spans="1:3">
      <c r="A5716" s="22">
        <v>2013</v>
      </c>
      <c r="B5716" s="2" t="s">
        <v>1001</v>
      </c>
      <c r="C5716" s="3">
        <v>5.5068870523415976</v>
      </c>
    </row>
    <row r="5717" spans="1:3">
      <c r="A5717" s="22">
        <v>2013</v>
      </c>
      <c r="B5717" s="2" t="s">
        <v>1002</v>
      </c>
      <c r="C5717" s="3">
        <v>9.6422018348623855</v>
      </c>
    </row>
    <row r="5718" spans="1:3">
      <c r="A5718" s="22">
        <v>2013</v>
      </c>
      <c r="B5718" s="2" t="s">
        <v>1003</v>
      </c>
      <c r="C5718" s="3">
        <v>8.1227364185110655</v>
      </c>
    </row>
    <row r="5719" spans="1:3">
      <c r="A5719" s="22">
        <v>2013</v>
      </c>
      <c r="B5719" s="2" t="s">
        <v>1004</v>
      </c>
      <c r="C5719" s="3">
        <v>7.776930671347082</v>
      </c>
    </row>
    <row r="5720" spans="1:3">
      <c r="A5720" s="22">
        <v>2013</v>
      </c>
      <c r="B5720" s="2" t="s">
        <v>1005</v>
      </c>
      <c r="C5720" s="3">
        <v>6.1263118788891981</v>
      </c>
    </row>
    <row r="5721" spans="1:3">
      <c r="A5721" s="22">
        <v>2013</v>
      </c>
      <c r="B5721" s="2" t="s">
        <v>1006</v>
      </c>
      <c r="C5721" s="3">
        <v>7.9764150943396226</v>
      </c>
    </row>
    <row r="5722" spans="1:3">
      <c r="A5722" s="22">
        <v>2013</v>
      </c>
      <c r="B5722" s="2" t="s">
        <v>1007</v>
      </c>
      <c r="C5722" s="3">
        <v>6.2592592592592595</v>
      </c>
    </row>
    <row r="5723" spans="1:3">
      <c r="A5723" s="22">
        <v>2013</v>
      </c>
      <c r="B5723" s="2" t="s">
        <v>1008</v>
      </c>
      <c r="C5723" s="3">
        <v>8.3339041095890405</v>
      </c>
    </row>
    <row r="5724" spans="1:3">
      <c r="A5724" s="22">
        <v>2013</v>
      </c>
      <c r="B5724" s="2" t="s">
        <v>1009</v>
      </c>
      <c r="C5724" s="3">
        <v>6.6452476572958501</v>
      </c>
    </row>
    <row r="5725" spans="1:3">
      <c r="A5725" s="22">
        <v>2013</v>
      </c>
      <c r="B5725" s="2" t="s">
        <v>1010</v>
      </c>
      <c r="C5725" s="3">
        <v>9.3688311688311696</v>
      </c>
    </row>
    <row r="5726" spans="1:3">
      <c r="A5726" s="22">
        <v>2013</v>
      </c>
      <c r="B5726" s="2" t="s">
        <v>1011</v>
      </c>
      <c r="C5726" s="3">
        <v>10.350439367311072</v>
      </c>
    </row>
    <row r="5727" spans="1:3">
      <c r="A5727" s="22">
        <v>2013</v>
      </c>
      <c r="B5727" s="2" t="s">
        <v>1013</v>
      </c>
      <c r="C5727" s="3">
        <v>3.6055555555555556</v>
      </c>
    </row>
    <row r="5728" spans="1:3">
      <c r="A5728" s="22">
        <v>2013</v>
      </c>
      <c r="B5728" s="2" t="s">
        <v>1125</v>
      </c>
      <c r="C5728" s="3">
        <v>8.5522875816993462</v>
      </c>
    </row>
    <row r="5729" spans="1:3">
      <c r="A5729" s="22">
        <v>2013</v>
      </c>
      <c r="B5729" s="2" t="s">
        <v>1016</v>
      </c>
      <c r="C5729" s="3">
        <v>6.9350152905198774</v>
      </c>
    </row>
    <row r="5730" spans="1:3">
      <c r="A5730" s="22">
        <v>2013</v>
      </c>
      <c r="B5730" s="2" t="s">
        <v>1017</v>
      </c>
      <c r="C5730" s="3">
        <v>10.478447045389666</v>
      </c>
    </row>
    <row r="5731" spans="1:3">
      <c r="A5731" s="22">
        <v>2013</v>
      </c>
      <c r="B5731" s="2" t="s">
        <v>1018</v>
      </c>
      <c r="C5731" s="3">
        <v>6.2971274685816878</v>
      </c>
    </row>
    <row r="5732" spans="1:3">
      <c r="A5732" s="22">
        <v>2013</v>
      </c>
      <c r="B5732" s="2" t="s">
        <v>1019</v>
      </c>
      <c r="C5732" s="3">
        <v>5.0512820512820511</v>
      </c>
    </row>
    <row r="5733" spans="1:3">
      <c r="A5733" s="22">
        <v>2013</v>
      </c>
      <c r="B5733" s="2" t="s">
        <v>1020</v>
      </c>
      <c r="C5733" s="3">
        <v>7.1098901098901095</v>
      </c>
    </row>
    <row r="5734" spans="1:3">
      <c r="A5734" s="22">
        <v>2013</v>
      </c>
      <c r="B5734" s="2" t="s">
        <v>1021</v>
      </c>
      <c r="C5734" s="3">
        <v>6.4958123953098825</v>
      </c>
    </row>
    <row r="5735" spans="1:3">
      <c r="A5735" s="22">
        <v>2013</v>
      </c>
      <c r="B5735" s="2" t="s">
        <v>1022</v>
      </c>
      <c r="C5735" s="3">
        <v>7.7252453166815345</v>
      </c>
    </row>
    <row r="5736" spans="1:3">
      <c r="A5736" s="22">
        <v>2013</v>
      </c>
      <c r="B5736" s="2" t="s">
        <v>1126</v>
      </c>
      <c r="C5736" s="3">
        <v>3.5099337748344372</v>
      </c>
    </row>
    <row r="5737" spans="1:3">
      <c r="A5737" s="22">
        <v>2013</v>
      </c>
      <c r="B5737" s="2" t="s">
        <v>1023</v>
      </c>
      <c r="C5737" s="3">
        <v>6.7641509433962268</v>
      </c>
    </row>
    <row r="5738" spans="1:3">
      <c r="A5738" s="22">
        <v>2013</v>
      </c>
      <c r="B5738" s="2" t="s">
        <v>1099</v>
      </c>
      <c r="C5738" s="3">
        <v>7.8546255506607929</v>
      </c>
    </row>
    <row r="5739" spans="1:3">
      <c r="A5739" s="22">
        <v>2013</v>
      </c>
      <c r="B5739" s="2" t="s">
        <v>1024</v>
      </c>
      <c r="C5739" s="3">
        <v>7.329192546583851</v>
      </c>
    </row>
    <row r="5740" spans="1:3">
      <c r="A5740" s="22">
        <v>2013</v>
      </c>
      <c r="B5740" s="2" t="s">
        <v>1025</v>
      </c>
      <c r="C5740" s="3">
        <v>7.5884210526315785</v>
      </c>
    </row>
    <row r="5741" spans="1:3">
      <c r="A5741" s="22">
        <v>2013</v>
      </c>
      <c r="B5741" s="2" t="s">
        <v>1026</v>
      </c>
      <c r="C5741" s="3">
        <v>10.133066666666666</v>
      </c>
    </row>
    <row r="5742" spans="1:3">
      <c r="A5742" s="22">
        <v>2013</v>
      </c>
      <c r="B5742" s="2" t="s">
        <v>1027</v>
      </c>
      <c r="C5742" s="3">
        <v>11.061120543293718</v>
      </c>
    </row>
    <row r="5743" spans="1:3">
      <c r="A5743" s="22">
        <v>2013</v>
      </c>
      <c r="B5743" s="2" t="s">
        <v>1100</v>
      </c>
      <c r="C5743" s="3">
        <v>4.2932330827067666</v>
      </c>
    </row>
    <row r="5744" spans="1:3">
      <c r="A5744" s="22">
        <v>2013</v>
      </c>
      <c r="B5744" s="2" t="s">
        <v>1059</v>
      </c>
      <c r="C5744" s="3">
        <v>5.647887323943662</v>
      </c>
    </row>
    <row r="5745" spans="1:3">
      <c r="A5745" s="22">
        <v>2013</v>
      </c>
      <c r="B5745" s="2" t="s">
        <v>1028</v>
      </c>
      <c r="C5745" s="3">
        <v>6.9403973509933774</v>
      </c>
    </row>
    <row r="5746" spans="1:3">
      <c r="A5746" s="22">
        <v>2013</v>
      </c>
      <c r="B5746" s="2" t="s">
        <v>1029</v>
      </c>
      <c r="C5746" s="3">
        <v>10.40852064819655</v>
      </c>
    </row>
    <row r="5747" spans="1:3">
      <c r="A5747" s="22">
        <v>2013</v>
      </c>
      <c r="B5747" s="2" t="s">
        <v>1127</v>
      </c>
      <c r="C5747" s="3">
        <v>7.3564356435643568</v>
      </c>
    </row>
    <row r="5748" spans="1:3">
      <c r="A5748" s="22">
        <v>2013</v>
      </c>
      <c r="B5748" s="2" t="s">
        <v>1030</v>
      </c>
      <c r="C5748" s="3">
        <v>10.202702702702704</v>
      </c>
    </row>
    <row r="5749" spans="1:3">
      <c r="A5749" s="22">
        <v>2013</v>
      </c>
      <c r="B5749" s="2" t="s">
        <v>1128</v>
      </c>
      <c r="C5749" s="3">
        <v>7.3986486486486482</v>
      </c>
    </row>
    <row r="5750" spans="1:3">
      <c r="A5750" s="22">
        <v>2014</v>
      </c>
      <c r="B5750" s="1" t="s">
        <v>363</v>
      </c>
      <c r="C5750" s="3">
        <v>6.7570664629488162</v>
      </c>
    </row>
    <row r="5751" spans="1:3">
      <c r="A5751" s="17">
        <v>2014</v>
      </c>
      <c r="B5751" s="1" t="s">
        <v>364</v>
      </c>
      <c r="C5751" s="3">
        <v>5.4840731070496087</v>
      </c>
    </row>
    <row r="5752" spans="1:3">
      <c r="A5752" s="17">
        <v>2014</v>
      </c>
      <c r="B5752" s="1" t="s">
        <v>366</v>
      </c>
      <c r="C5752" s="3">
        <v>6.4367816091954024</v>
      </c>
    </row>
    <row r="5753" spans="1:3">
      <c r="A5753" s="17">
        <v>2014</v>
      </c>
      <c r="B5753" s="1" t="s">
        <v>367</v>
      </c>
      <c r="C5753" s="3">
        <v>7.0887316276537833</v>
      </c>
    </row>
    <row r="5754" spans="1:3">
      <c r="A5754" s="17">
        <v>2014</v>
      </c>
      <c r="B5754" s="1" t="s">
        <v>368</v>
      </c>
      <c r="C5754" s="3">
        <v>7.0128597672994486</v>
      </c>
    </row>
    <row r="5755" spans="1:3">
      <c r="A5755" s="17">
        <v>2014</v>
      </c>
      <c r="B5755" s="1" t="s">
        <v>369</v>
      </c>
      <c r="C5755" s="3">
        <v>9.1017130620985007</v>
      </c>
    </row>
    <row r="5756" spans="1:3">
      <c r="A5756" s="17">
        <v>2014</v>
      </c>
      <c r="B5756" s="1" t="s">
        <v>370</v>
      </c>
      <c r="C5756" s="3">
        <v>10.879552390640896</v>
      </c>
    </row>
    <row r="5757" spans="1:3">
      <c r="A5757" s="17">
        <v>2014</v>
      </c>
      <c r="B5757" s="1" t="s">
        <v>371</v>
      </c>
      <c r="C5757" s="3">
        <v>6.1449088960342984</v>
      </c>
    </row>
    <row r="5758" spans="1:3">
      <c r="A5758" s="17">
        <v>2014</v>
      </c>
      <c r="B5758" s="1" t="s">
        <v>1262</v>
      </c>
      <c r="C5758" s="3">
        <v>5.258064516129032</v>
      </c>
    </row>
    <row r="5759" spans="1:3">
      <c r="A5759" s="17">
        <v>2014</v>
      </c>
      <c r="B5759" s="1" t="s">
        <v>1031</v>
      </c>
      <c r="C5759" s="3">
        <v>6.0505952380952381</v>
      </c>
    </row>
    <row r="5760" spans="1:3">
      <c r="A5760" s="17">
        <v>2014</v>
      </c>
      <c r="B5760" s="1" t="s">
        <v>372</v>
      </c>
      <c r="C5760" s="3">
        <v>5.0784313725490193</v>
      </c>
    </row>
    <row r="5761" spans="1:3">
      <c r="A5761" s="17">
        <v>2014</v>
      </c>
      <c r="B5761" s="1" t="s">
        <v>373</v>
      </c>
      <c r="C5761" s="3">
        <v>6.7673267326732676</v>
      </c>
    </row>
    <row r="5762" spans="1:3">
      <c r="A5762" s="17">
        <v>2014</v>
      </c>
      <c r="B5762" s="1" t="s">
        <v>374</v>
      </c>
      <c r="C5762" s="3">
        <v>6.9014778325123149</v>
      </c>
    </row>
    <row r="5763" spans="1:3">
      <c r="A5763" s="17">
        <v>2014</v>
      </c>
      <c r="B5763" s="1" t="s">
        <v>375</v>
      </c>
      <c r="C5763" s="3">
        <v>7.8976109215017063</v>
      </c>
    </row>
    <row r="5764" spans="1:3">
      <c r="A5764" s="17">
        <v>2014</v>
      </c>
      <c r="B5764" s="1" t="s">
        <v>376</v>
      </c>
      <c r="C5764" s="3">
        <v>4.5909090909090908</v>
      </c>
    </row>
    <row r="5765" spans="1:3">
      <c r="A5765" s="17">
        <v>2014</v>
      </c>
      <c r="B5765" s="1" t="s">
        <v>377</v>
      </c>
      <c r="C5765" s="3">
        <v>7.1845861084681255</v>
      </c>
    </row>
    <row r="5766" spans="1:3">
      <c r="A5766" s="17">
        <v>2014</v>
      </c>
      <c r="B5766" s="1" t="s">
        <v>378</v>
      </c>
      <c r="C5766" s="3">
        <v>6.5679999999999996</v>
      </c>
    </row>
    <row r="5767" spans="1:3">
      <c r="A5767" s="17">
        <v>2014</v>
      </c>
      <c r="B5767" s="1" t="s">
        <v>379</v>
      </c>
      <c r="C5767" s="3">
        <v>11.259206798866856</v>
      </c>
    </row>
    <row r="5768" spans="1:3">
      <c r="A5768" s="17">
        <v>2014</v>
      </c>
      <c r="B5768" s="1" t="s">
        <v>381</v>
      </c>
      <c r="C5768" s="3">
        <v>7.3524416135881108</v>
      </c>
    </row>
    <row r="5769" spans="1:3">
      <c r="A5769" s="17">
        <v>2014</v>
      </c>
      <c r="B5769" s="1" t="s">
        <v>383</v>
      </c>
      <c r="C5769" s="3">
        <v>3.6513274336283188</v>
      </c>
    </row>
    <row r="5770" spans="1:3">
      <c r="A5770" s="17">
        <v>2014</v>
      </c>
      <c r="B5770" s="1" t="s">
        <v>1101</v>
      </c>
      <c r="C5770" s="3">
        <v>4.5737136763529724</v>
      </c>
    </row>
    <row r="5771" spans="1:3">
      <c r="A5771" s="17">
        <v>2014</v>
      </c>
      <c r="B5771" s="1" t="s">
        <v>384</v>
      </c>
      <c r="C5771" s="3">
        <v>4.7018623481781381</v>
      </c>
    </row>
    <row r="5772" spans="1:3">
      <c r="A5772" s="17">
        <v>2014</v>
      </c>
      <c r="B5772" s="1" t="s">
        <v>385</v>
      </c>
      <c r="C5772" s="3">
        <v>4.0563338301043217</v>
      </c>
    </row>
    <row r="5773" spans="1:3">
      <c r="A5773" s="17">
        <v>2014</v>
      </c>
      <c r="B5773" s="1" t="s">
        <v>387</v>
      </c>
      <c r="C5773" s="3">
        <v>4.1037735849056602</v>
      </c>
    </row>
    <row r="5774" spans="1:3">
      <c r="A5774" s="17">
        <v>2014</v>
      </c>
      <c r="B5774" s="1" t="s">
        <v>388</v>
      </c>
      <c r="C5774" s="3">
        <v>5.44392523364486</v>
      </c>
    </row>
    <row r="5775" spans="1:3">
      <c r="A5775" s="17">
        <v>2014</v>
      </c>
      <c r="B5775" s="1" t="s">
        <v>389</v>
      </c>
      <c r="C5775" s="3">
        <v>3.2884615384615383</v>
      </c>
    </row>
    <row r="5776" spans="1:3">
      <c r="A5776" s="17">
        <v>2014</v>
      </c>
      <c r="B5776" s="1" t="s">
        <v>390</v>
      </c>
      <c r="C5776" s="3">
        <v>5.2940348448136607</v>
      </c>
    </row>
    <row r="5777" spans="1:3">
      <c r="A5777" s="17">
        <v>2014</v>
      </c>
      <c r="B5777" s="1" t="s">
        <v>391</v>
      </c>
      <c r="C5777" s="3">
        <v>6.1424022729499361</v>
      </c>
    </row>
    <row r="5778" spans="1:3">
      <c r="A5778" s="17">
        <v>2014</v>
      </c>
      <c r="B5778" s="1" t="s">
        <v>392</v>
      </c>
      <c r="C5778" s="3">
        <v>4.7299232736572892</v>
      </c>
    </row>
    <row r="5779" spans="1:3">
      <c r="A5779" s="17">
        <v>2014</v>
      </c>
      <c r="B5779" s="1" t="s">
        <v>393</v>
      </c>
      <c r="C5779" s="3">
        <v>4.7831978319783195</v>
      </c>
    </row>
    <row r="5780" spans="1:3">
      <c r="A5780" s="17">
        <v>2014</v>
      </c>
      <c r="B5780" s="1" t="s">
        <v>1102</v>
      </c>
      <c r="C5780" s="3">
        <v>4.9629629629629628</v>
      </c>
    </row>
    <row r="5781" spans="1:3">
      <c r="A5781" s="17">
        <v>2014</v>
      </c>
      <c r="B5781" s="1" t="s">
        <v>395</v>
      </c>
      <c r="C5781" s="3">
        <v>6.5123188405797103</v>
      </c>
    </row>
    <row r="5782" spans="1:3">
      <c r="A5782" s="17">
        <v>2014</v>
      </c>
      <c r="B5782" s="1" t="s">
        <v>396</v>
      </c>
      <c r="C5782" s="3">
        <v>3.7939602900963023</v>
      </c>
    </row>
    <row r="5783" spans="1:3">
      <c r="A5783" s="17">
        <v>2014</v>
      </c>
      <c r="B5783" s="1" t="s">
        <v>397</v>
      </c>
      <c r="C5783" s="3">
        <v>4.8656488549618322</v>
      </c>
    </row>
    <row r="5784" spans="1:3">
      <c r="A5784" s="17">
        <v>2014</v>
      </c>
      <c r="B5784" s="1" t="s">
        <v>398</v>
      </c>
      <c r="C5784" s="3">
        <v>8.9237406266701189</v>
      </c>
    </row>
    <row r="5785" spans="1:3">
      <c r="A5785" s="17">
        <v>2014</v>
      </c>
      <c r="B5785" s="1" t="s">
        <v>399</v>
      </c>
      <c r="C5785" s="3">
        <v>4.5375764993880052</v>
      </c>
    </row>
    <row r="5786" spans="1:3">
      <c r="A5786" s="17">
        <v>2014</v>
      </c>
      <c r="B5786" s="1" t="s">
        <v>400</v>
      </c>
      <c r="C5786" s="3">
        <v>4.6122734541577826</v>
      </c>
    </row>
    <row r="5787" spans="1:3">
      <c r="A5787" s="17">
        <v>2014</v>
      </c>
      <c r="B5787" s="1" t="s">
        <v>401</v>
      </c>
      <c r="C5787" s="3">
        <v>5.4020329477742726</v>
      </c>
    </row>
    <row r="5788" spans="1:3">
      <c r="A5788" s="17">
        <v>2014</v>
      </c>
      <c r="B5788" s="1" t="s">
        <v>402</v>
      </c>
      <c r="C5788" s="3">
        <v>4.3393490433971067</v>
      </c>
    </row>
    <row r="5789" spans="1:3">
      <c r="A5789" s="17">
        <v>2014</v>
      </c>
      <c r="B5789" s="1" t="s">
        <v>403</v>
      </c>
      <c r="C5789" s="3">
        <v>5.3941539554900437</v>
      </c>
    </row>
    <row r="5790" spans="1:3">
      <c r="A5790" s="17">
        <v>2014</v>
      </c>
      <c r="B5790" s="1" t="s">
        <v>404</v>
      </c>
      <c r="C5790" s="3">
        <v>3.5731339953140688</v>
      </c>
    </row>
    <row r="5791" spans="1:3">
      <c r="A5791" s="17">
        <v>2014</v>
      </c>
      <c r="B5791" s="1" t="s">
        <v>405</v>
      </c>
      <c r="C5791" s="3">
        <v>4.7757549664801031</v>
      </c>
    </row>
    <row r="5792" spans="1:3">
      <c r="A5792" s="17">
        <v>2014</v>
      </c>
      <c r="B5792" s="1" t="s">
        <v>406</v>
      </c>
      <c r="C5792" s="3">
        <v>4.9622245540398744</v>
      </c>
    </row>
    <row r="5793" spans="1:3">
      <c r="A5793" s="17">
        <v>2014</v>
      </c>
      <c r="B5793" s="1" t="s">
        <v>407</v>
      </c>
      <c r="C5793" s="3">
        <v>5.3301762169437454</v>
      </c>
    </row>
    <row r="5794" spans="1:3">
      <c r="A5794" s="17">
        <v>2014</v>
      </c>
      <c r="B5794" s="1" t="s">
        <v>408</v>
      </c>
      <c r="C5794" s="3">
        <v>4.6479389724910165</v>
      </c>
    </row>
    <row r="5795" spans="1:3">
      <c r="A5795" s="17">
        <v>2014</v>
      </c>
      <c r="B5795" s="1" t="s">
        <v>409</v>
      </c>
      <c r="C5795" s="3">
        <v>4.8022477923468019</v>
      </c>
    </row>
    <row r="5796" spans="1:3">
      <c r="A5796" s="17">
        <v>2014</v>
      </c>
      <c r="B5796" s="1" t="s">
        <v>410</v>
      </c>
      <c r="C5796" s="3">
        <v>3.8548091481392941</v>
      </c>
    </row>
    <row r="5797" spans="1:3">
      <c r="A5797" s="17">
        <v>2014</v>
      </c>
      <c r="B5797" s="1" t="s">
        <v>411</v>
      </c>
      <c r="C5797" s="3">
        <v>6.0696259867995339</v>
      </c>
    </row>
    <row r="5798" spans="1:3">
      <c r="A5798" s="17">
        <v>2014</v>
      </c>
      <c r="B5798" s="1" t="s">
        <v>1061</v>
      </c>
      <c r="C5798" s="3">
        <v>5.8654618473895583</v>
      </c>
    </row>
    <row r="5799" spans="1:3">
      <c r="A5799" s="17">
        <v>2014</v>
      </c>
      <c r="B5799" s="1" t="s">
        <v>412</v>
      </c>
      <c r="C5799" s="3">
        <v>4.4093457943925234</v>
      </c>
    </row>
    <row r="5800" spans="1:3">
      <c r="A5800" s="17">
        <v>2014</v>
      </c>
      <c r="B5800" s="1" t="s">
        <v>1033</v>
      </c>
      <c r="C5800" s="3">
        <v>6.0944099378881988</v>
      </c>
    </row>
    <row r="5801" spans="1:3">
      <c r="A5801" s="17">
        <v>2014</v>
      </c>
      <c r="B5801" s="1" t="s">
        <v>413</v>
      </c>
      <c r="C5801" s="3">
        <v>3.9087452471482891</v>
      </c>
    </row>
    <row r="5802" spans="1:3">
      <c r="A5802" s="17">
        <v>2014</v>
      </c>
      <c r="B5802" s="1" t="s">
        <v>414</v>
      </c>
      <c r="C5802" s="3">
        <v>5.3103505565708593</v>
      </c>
    </row>
    <row r="5803" spans="1:3">
      <c r="A5803" s="17">
        <v>2014</v>
      </c>
      <c r="B5803" s="1" t="s">
        <v>415</v>
      </c>
      <c r="C5803" s="3">
        <v>5.6010808984968756</v>
      </c>
    </row>
    <row r="5804" spans="1:3">
      <c r="A5804" s="17">
        <v>2014</v>
      </c>
      <c r="B5804" s="1" t="s">
        <v>416</v>
      </c>
      <c r="C5804" s="3">
        <v>5.2720247295208651</v>
      </c>
    </row>
    <row r="5805" spans="1:3">
      <c r="A5805" s="17">
        <v>2014</v>
      </c>
      <c r="B5805" s="1" t="s">
        <v>418</v>
      </c>
      <c r="C5805" s="3">
        <v>4.9858012170385395</v>
      </c>
    </row>
    <row r="5806" spans="1:3">
      <c r="A5806" s="17">
        <v>2014</v>
      </c>
      <c r="B5806" s="1" t="s">
        <v>419</v>
      </c>
      <c r="C5806" s="3">
        <v>4.9081786251881585</v>
      </c>
    </row>
    <row r="5807" spans="1:3">
      <c r="A5807" s="17">
        <v>2014</v>
      </c>
      <c r="B5807" s="1" t="s">
        <v>1062</v>
      </c>
      <c r="C5807" s="3">
        <v>3.4397031539888681</v>
      </c>
    </row>
    <row r="5808" spans="1:3">
      <c r="A5808" s="17">
        <v>2014</v>
      </c>
      <c r="B5808" s="1" t="s">
        <v>1263</v>
      </c>
      <c r="C5808" s="3">
        <v>5.6301369863013697</v>
      </c>
    </row>
    <row r="5809" spans="1:3">
      <c r="A5809" s="17">
        <v>2014</v>
      </c>
      <c r="B5809" s="1" t="s">
        <v>420</v>
      </c>
      <c r="C5809" s="3">
        <v>3.9446092977250249</v>
      </c>
    </row>
    <row r="5810" spans="1:3">
      <c r="A5810" s="17">
        <v>2014</v>
      </c>
      <c r="B5810" s="1" t="s">
        <v>421</v>
      </c>
      <c r="C5810" s="3">
        <v>4.9234578381437464</v>
      </c>
    </row>
    <row r="5811" spans="1:3">
      <c r="A5811" s="17">
        <v>2014</v>
      </c>
      <c r="B5811" s="1" t="s">
        <v>422</v>
      </c>
      <c r="C5811" s="3">
        <v>2.3025210084033612</v>
      </c>
    </row>
    <row r="5812" spans="1:3">
      <c r="A5812" s="17">
        <v>2014</v>
      </c>
      <c r="B5812" s="1" t="s">
        <v>423</v>
      </c>
      <c r="C5812" s="3">
        <v>4.287770189396606</v>
      </c>
    </row>
    <row r="5813" spans="1:3">
      <c r="A5813" s="17">
        <v>2014</v>
      </c>
      <c r="B5813" s="1" t="s">
        <v>424</v>
      </c>
      <c r="C5813" s="3">
        <v>3.1903409090909092</v>
      </c>
    </row>
    <row r="5814" spans="1:3">
      <c r="A5814" s="17">
        <v>2014</v>
      </c>
      <c r="B5814" s="1" t="s">
        <v>425</v>
      </c>
      <c r="C5814" s="3">
        <v>2.013353115727003</v>
      </c>
    </row>
    <row r="5815" spans="1:3">
      <c r="A5815" s="17">
        <v>2014</v>
      </c>
      <c r="B5815" s="1" t="s">
        <v>426</v>
      </c>
      <c r="C5815" s="3">
        <v>2.0048780487804878</v>
      </c>
    </row>
    <row r="5816" spans="1:3">
      <c r="A5816" s="17">
        <v>2014</v>
      </c>
      <c r="B5816" s="1" t="s">
        <v>1142</v>
      </c>
      <c r="C5816" s="3">
        <v>2.0540540540540539</v>
      </c>
    </row>
    <row r="5817" spans="1:3">
      <c r="A5817" s="17">
        <v>2014</v>
      </c>
      <c r="B5817" s="1" t="s">
        <v>427</v>
      </c>
      <c r="C5817" s="3">
        <v>2.8422090729783038</v>
      </c>
    </row>
    <row r="5818" spans="1:3">
      <c r="A5818" s="17">
        <v>2014</v>
      </c>
      <c r="B5818" s="1" t="s">
        <v>428</v>
      </c>
      <c r="C5818" s="3">
        <v>2.0825471698113209</v>
      </c>
    </row>
    <row r="5819" spans="1:3">
      <c r="A5819" s="17">
        <v>2014</v>
      </c>
      <c r="B5819" s="1" t="s">
        <v>429</v>
      </c>
      <c r="C5819" s="3">
        <v>2.7163814180929093</v>
      </c>
    </row>
    <row r="5820" spans="1:3">
      <c r="A5820" s="17">
        <v>2014</v>
      </c>
      <c r="B5820" s="1" t="s">
        <v>430</v>
      </c>
      <c r="C5820" s="3">
        <v>3.8715874620829118</v>
      </c>
    </row>
    <row r="5821" spans="1:3">
      <c r="A5821" s="17">
        <v>2014</v>
      </c>
      <c r="B5821" s="1" t="s">
        <v>431</v>
      </c>
      <c r="C5821" s="3">
        <v>2.1245870693723456</v>
      </c>
    </row>
    <row r="5822" spans="1:3">
      <c r="A5822" s="17">
        <v>2014</v>
      </c>
      <c r="B5822" s="1" t="s">
        <v>1034</v>
      </c>
      <c r="C5822" s="3">
        <v>3.443661971830986</v>
      </c>
    </row>
    <row r="5823" spans="1:3">
      <c r="A5823" s="17">
        <v>2014</v>
      </c>
      <c r="B5823" s="1" t="s">
        <v>1143</v>
      </c>
      <c r="C5823" s="3">
        <v>2.5696202531645569</v>
      </c>
    </row>
    <row r="5824" spans="1:3">
      <c r="A5824" s="17">
        <v>2014</v>
      </c>
      <c r="B5824" s="1" t="s">
        <v>432</v>
      </c>
      <c r="C5824" s="3">
        <v>3.1489218328840969</v>
      </c>
    </row>
    <row r="5825" spans="1:3">
      <c r="A5825" s="17">
        <v>2014</v>
      </c>
      <c r="B5825" s="1" t="s">
        <v>433</v>
      </c>
      <c r="C5825" s="3">
        <v>3.1568513119533526</v>
      </c>
    </row>
    <row r="5826" spans="1:3">
      <c r="A5826" s="17">
        <v>2014</v>
      </c>
      <c r="B5826" s="1" t="s">
        <v>1264</v>
      </c>
      <c r="C5826" s="3">
        <v>2.1463414634146343</v>
      </c>
    </row>
    <row r="5827" spans="1:3">
      <c r="A5827" s="17">
        <v>2014</v>
      </c>
      <c r="B5827" s="1" t="s">
        <v>434</v>
      </c>
      <c r="C5827" s="3">
        <v>3.3827720207253886</v>
      </c>
    </row>
    <row r="5828" spans="1:3">
      <c r="A5828" s="17">
        <v>2014</v>
      </c>
      <c r="B5828" s="1" t="s">
        <v>435</v>
      </c>
      <c r="C5828" s="3">
        <v>3.2689277149708804</v>
      </c>
    </row>
    <row r="5829" spans="1:3">
      <c r="A5829" s="17">
        <v>2014</v>
      </c>
      <c r="B5829" s="1" t="s">
        <v>436</v>
      </c>
      <c r="C5829" s="3">
        <v>2.8536498936924168</v>
      </c>
    </row>
    <row r="5830" spans="1:3">
      <c r="A5830" s="17">
        <v>2014</v>
      </c>
      <c r="B5830" s="1" t="s">
        <v>437</v>
      </c>
      <c r="C5830" s="3">
        <v>4.6715517845873364</v>
      </c>
    </row>
    <row r="5831" spans="1:3">
      <c r="A5831" s="17">
        <v>2014</v>
      </c>
      <c r="B5831" s="1" t="s">
        <v>438</v>
      </c>
      <c r="C5831" s="3">
        <v>4.2032451923076923</v>
      </c>
    </row>
    <row r="5832" spans="1:3">
      <c r="A5832" s="17">
        <v>2014</v>
      </c>
      <c r="B5832" s="1" t="s">
        <v>439</v>
      </c>
      <c r="C5832" s="3">
        <v>5.6535742340926944</v>
      </c>
    </row>
    <row r="5833" spans="1:3">
      <c r="A5833" s="17">
        <v>2014</v>
      </c>
      <c r="B5833" s="1" t="s">
        <v>440</v>
      </c>
      <c r="C5833" s="3">
        <v>6.0373416257613526</v>
      </c>
    </row>
    <row r="5834" spans="1:3">
      <c r="A5834" s="17">
        <v>2014</v>
      </c>
      <c r="B5834" s="1" t="s">
        <v>441</v>
      </c>
      <c r="C5834" s="3">
        <v>6.7914525885772647</v>
      </c>
    </row>
    <row r="5835" spans="1:3">
      <c r="A5835" s="17">
        <v>2014</v>
      </c>
      <c r="B5835" s="1" t="s">
        <v>442</v>
      </c>
      <c r="C5835" s="3">
        <v>4.3354231974921627</v>
      </c>
    </row>
    <row r="5836" spans="1:3">
      <c r="A5836" s="17">
        <v>2014</v>
      </c>
      <c r="B5836" s="1" t="s">
        <v>443</v>
      </c>
      <c r="C5836" s="3">
        <v>4.9785056294779935</v>
      </c>
    </row>
    <row r="5837" spans="1:3">
      <c r="A5837" s="17">
        <v>2014</v>
      </c>
      <c r="B5837" s="1" t="s">
        <v>444</v>
      </c>
      <c r="C5837" s="3">
        <v>4.1288892992336814</v>
      </c>
    </row>
    <row r="5838" spans="1:3">
      <c r="A5838" s="17">
        <v>2014</v>
      </c>
      <c r="B5838" s="1" t="s">
        <v>445</v>
      </c>
      <c r="C5838" s="3">
        <v>4.3774350649350646</v>
      </c>
    </row>
    <row r="5839" spans="1:3">
      <c r="A5839" s="17">
        <v>2014</v>
      </c>
      <c r="B5839" s="1" t="s">
        <v>446</v>
      </c>
      <c r="C5839" s="3">
        <v>5.5371201272871922</v>
      </c>
    </row>
    <row r="5840" spans="1:3">
      <c r="A5840" s="17">
        <v>2014</v>
      </c>
      <c r="B5840" s="1" t="s">
        <v>447</v>
      </c>
      <c r="C5840" s="3">
        <v>5.1236005373936404</v>
      </c>
    </row>
    <row r="5841" spans="1:3">
      <c r="A5841" s="17">
        <v>2014</v>
      </c>
      <c r="B5841" s="1" t="s">
        <v>448</v>
      </c>
      <c r="C5841" s="3">
        <v>4.1452450387652036</v>
      </c>
    </row>
    <row r="5842" spans="1:3">
      <c r="A5842" s="17">
        <v>2014</v>
      </c>
      <c r="B5842" s="1" t="s">
        <v>1063</v>
      </c>
      <c r="C5842" s="3">
        <v>4.3022653721682849</v>
      </c>
    </row>
    <row r="5843" spans="1:3">
      <c r="A5843" s="17">
        <v>2014</v>
      </c>
      <c r="B5843" s="1" t="s">
        <v>449</v>
      </c>
      <c r="C5843" s="3">
        <v>4.5715358618099886</v>
      </c>
    </row>
    <row r="5844" spans="1:3">
      <c r="A5844" s="17">
        <v>2014</v>
      </c>
      <c r="B5844" s="1" t="s">
        <v>450</v>
      </c>
      <c r="C5844" s="3">
        <v>4.4807539155826914</v>
      </c>
    </row>
    <row r="5845" spans="1:3">
      <c r="A5845" s="17">
        <v>2014</v>
      </c>
      <c r="B5845" s="1" t="s">
        <v>452</v>
      </c>
      <c r="C5845" s="3">
        <v>7.0645396472712125</v>
      </c>
    </row>
    <row r="5846" spans="1:3">
      <c r="A5846" s="17">
        <v>2014</v>
      </c>
      <c r="B5846" s="1" t="s">
        <v>453</v>
      </c>
      <c r="C5846" s="3">
        <v>3.4379789178886773</v>
      </c>
    </row>
    <row r="5847" spans="1:3">
      <c r="A5847" s="17">
        <v>2014</v>
      </c>
      <c r="B5847" s="1" t="s">
        <v>455</v>
      </c>
      <c r="C5847" s="3">
        <v>7.7307299242444723</v>
      </c>
    </row>
    <row r="5848" spans="1:3">
      <c r="A5848" s="17">
        <v>2014</v>
      </c>
      <c r="B5848" s="1" t="s">
        <v>1064</v>
      </c>
      <c r="C5848" s="3">
        <v>5.2225519287833828</v>
      </c>
    </row>
    <row r="5849" spans="1:3">
      <c r="A5849" s="17">
        <v>2014</v>
      </c>
      <c r="B5849" s="1" t="s">
        <v>1035</v>
      </c>
      <c r="C5849" s="3">
        <v>4.9854368932038833</v>
      </c>
    </row>
    <row r="5850" spans="1:3">
      <c r="A5850" s="17">
        <v>2014</v>
      </c>
      <c r="B5850" s="1" t="s">
        <v>456</v>
      </c>
      <c r="C5850" s="3">
        <v>5.0212765957446805</v>
      </c>
    </row>
    <row r="5851" spans="1:3">
      <c r="A5851" s="17">
        <v>2014</v>
      </c>
      <c r="B5851" s="1" t="s">
        <v>457</v>
      </c>
      <c r="C5851" s="3">
        <v>3.629764065335753</v>
      </c>
    </row>
    <row r="5852" spans="1:3">
      <c r="A5852" s="17">
        <v>2014</v>
      </c>
      <c r="B5852" s="1" t="s">
        <v>458</v>
      </c>
      <c r="C5852" s="3">
        <v>4.4592366006117832</v>
      </c>
    </row>
    <row r="5853" spans="1:3">
      <c r="A5853" s="17">
        <v>2014</v>
      </c>
      <c r="B5853" s="1" t="s">
        <v>460</v>
      </c>
      <c r="C5853" s="3">
        <v>3.8761700468018723</v>
      </c>
    </row>
    <row r="5854" spans="1:3">
      <c r="A5854" s="17">
        <v>2014</v>
      </c>
      <c r="B5854" s="1" t="s">
        <v>461</v>
      </c>
      <c r="C5854" s="3">
        <v>4.3540744775001698</v>
      </c>
    </row>
    <row r="5855" spans="1:3">
      <c r="A5855" s="17">
        <v>2014</v>
      </c>
      <c r="B5855" s="1" t="s">
        <v>462</v>
      </c>
      <c r="C5855" s="3">
        <v>3.8369565217391304</v>
      </c>
    </row>
    <row r="5856" spans="1:3">
      <c r="A5856" s="17">
        <v>2014</v>
      </c>
      <c r="B5856" s="1" t="s">
        <v>463</v>
      </c>
      <c r="C5856" s="3">
        <v>4.7631398892828267</v>
      </c>
    </row>
    <row r="5857" spans="1:3">
      <c r="A5857" s="17">
        <v>2014</v>
      </c>
      <c r="B5857" s="1" t="s">
        <v>464</v>
      </c>
      <c r="C5857" s="3">
        <v>4.3142066642607961</v>
      </c>
    </row>
    <row r="5858" spans="1:3">
      <c r="A5858" s="17">
        <v>2014</v>
      </c>
      <c r="B5858" s="1" t="s">
        <v>465</v>
      </c>
      <c r="C5858" s="3">
        <v>4.4406727828746178</v>
      </c>
    </row>
    <row r="5859" spans="1:3">
      <c r="A5859" s="17">
        <v>2014</v>
      </c>
      <c r="B5859" s="1" t="s">
        <v>466</v>
      </c>
      <c r="C5859" s="3">
        <v>4.7477917247791721</v>
      </c>
    </row>
    <row r="5860" spans="1:3">
      <c r="A5860" s="17">
        <v>2014</v>
      </c>
      <c r="B5860" s="1" t="s">
        <v>467</v>
      </c>
      <c r="C5860" s="3">
        <v>5.0454201177649098</v>
      </c>
    </row>
    <row r="5861" spans="1:3">
      <c r="A5861" s="17">
        <v>2014</v>
      </c>
      <c r="B5861" s="1" t="s">
        <v>468</v>
      </c>
      <c r="C5861" s="3">
        <v>3.9380335124881443</v>
      </c>
    </row>
    <row r="5862" spans="1:3">
      <c r="A5862" s="17">
        <v>2014</v>
      </c>
      <c r="B5862" s="1" t="s">
        <v>469</v>
      </c>
      <c r="C5862" s="3">
        <v>3.5069444444444446</v>
      </c>
    </row>
    <row r="5863" spans="1:3">
      <c r="A5863" s="17">
        <v>2014</v>
      </c>
      <c r="B5863" s="1" t="s">
        <v>470</v>
      </c>
      <c r="C5863" s="3">
        <v>4.0379596678529062</v>
      </c>
    </row>
    <row r="5864" spans="1:3">
      <c r="A5864" s="17">
        <v>2014</v>
      </c>
      <c r="B5864" s="1" t="s">
        <v>471</v>
      </c>
      <c r="C5864" s="3">
        <v>6.8671221889749203</v>
      </c>
    </row>
    <row r="5865" spans="1:3">
      <c r="A5865" s="17">
        <v>2014</v>
      </c>
      <c r="B5865" s="1" t="s">
        <v>472</v>
      </c>
      <c r="C5865" s="3">
        <v>4.0855185909980429</v>
      </c>
    </row>
    <row r="5866" spans="1:3">
      <c r="A5866" s="17">
        <v>2014</v>
      </c>
      <c r="B5866" s="1" t="s">
        <v>475</v>
      </c>
      <c r="C5866" s="3">
        <v>8.5306483345274238</v>
      </c>
    </row>
    <row r="5867" spans="1:3">
      <c r="A5867" s="17">
        <v>2014</v>
      </c>
      <c r="B5867" s="1" t="s">
        <v>476</v>
      </c>
      <c r="C5867" s="3">
        <v>5.042253521126761</v>
      </c>
    </row>
    <row r="5868" spans="1:3">
      <c r="A5868" s="17">
        <v>2014</v>
      </c>
      <c r="B5868" s="1" t="s">
        <v>477</v>
      </c>
      <c r="C5868" s="3">
        <v>5.5256650430872982</v>
      </c>
    </row>
    <row r="5869" spans="1:3">
      <c r="A5869" s="17">
        <v>2014</v>
      </c>
      <c r="B5869" s="1" t="s">
        <v>478</v>
      </c>
      <c r="C5869" s="3">
        <v>5.0877192982456139</v>
      </c>
    </row>
    <row r="5870" spans="1:3">
      <c r="A5870" s="17">
        <v>2014</v>
      </c>
      <c r="B5870" s="1" t="s">
        <v>479</v>
      </c>
      <c r="C5870" s="3">
        <v>3.8545324256538875</v>
      </c>
    </row>
    <row r="5871" spans="1:3">
      <c r="A5871" s="17">
        <v>2014</v>
      </c>
      <c r="B5871" s="1" t="s">
        <v>480</v>
      </c>
      <c r="C5871" s="3">
        <v>4.4735330836454432</v>
      </c>
    </row>
    <row r="5872" spans="1:3">
      <c r="A5872" s="17">
        <v>2014</v>
      </c>
      <c r="B5872" s="1" t="s">
        <v>483</v>
      </c>
      <c r="C5872" s="3">
        <v>6.0379349725497748</v>
      </c>
    </row>
    <row r="5873" spans="1:3">
      <c r="A5873" s="17">
        <v>2014</v>
      </c>
      <c r="B5873" s="1" t="s">
        <v>484</v>
      </c>
      <c r="C5873" s="3">
        <v>5.1258191349934465</v>
      </c>
    </row>
    <row r="5874" spans="1:3">
      <c r="A5874" s="17">
        <v>2014</v>
      </c>
      <c r="B5874" s="1" t="s">
        <v>485</v>
      </c>
      <c r="C5874" s="3">
        <v>4.9975806451612907</v>
      </c>
    </row>
    <row r="5875" spans="1:3">
      <c r="A5875" s="17">
        <v>2014</v>
      </c>
      <c r="B5875" s="1" t="s">
        <v>486</v>
      </c>
      <c r="C5875" s="3">
        <v>4.7219760380764813</v>
      </c>
    </row>
    <row r="5876" spans="1:3">
      <c r="A5876" s="17">
        <v>2014</v>
      </c>
      <c r="B5876" s="1" t="s">
        <v>488</v>
      </c>
      <c r="C5876" s="3">
        <v>5.2867132867132867</v>
      </c>
    </row>
    <row r="5877" spans="1:3">
      <c r="A5877" s="17">
        <v>2014</v>
      </c>
      <c r="B5877" s="1" t="s">
        <v>489</v>
      </c>
      <c r="C5877" s="3">
        <v>3.8705926481620403</v>
      </c>
    </row>
    <row r="5878" spans="1:3">
      <c r="A5878" s="17">
        <v>2014</v>
      </c>
      <c r="B5878" s="1" t="s">
        <v>490</v>
      </c>
      <c r="C5878" s="3">
        <v>4.4142919389978212</v>
      </c>
    </row>
    <row r="5879" spans="1:3">
      <c r="A5879" s="17">
        <v>2014</v>
      </c>
      <c r="B5879" s="1" t="s">
        <v>491</v>
      </c>
      <c r="C5879" s="3">
        <v>5.7376709737790428</v>
      </c>
    </row>
    <row r="5880" spans="1:3">
      <c r="A5880" s="17">
        <v>2014</v>
      </c>
      <c r="B5880" s="1" t="s">
        <v>1065</v>
      </c>
      <c r="C5880" s="3">
        <v>4.310672514619883</v>
      </c>
    </row>
    <row r="5881" spans="1:3">
      <c r="A5881" s="17">
        <v>2014</v>
      </c>
      <c r="B5881" s="1" t="s">
        <v>1066</v>
      </c>
      <c r="C5881" s="3">
        <v>3.3150684931506849</v>
      </c>
    </row>
    <row r="5882" spans="1:3">
      <c r="A5882" s="17">
        <v>2014</v>
      </c>
      <c r="B5882" s="1" t="s">
        <v>1103</v>
      </c>
      <c r="C5882" s="3">
        <v>3.5030674846625769</v>
      </c>
    </row>
    <row r="5883" spans="1:3">
      <c r="A5883" s="17">
        <v>2014</v>
      </c>
      <c r="B5883" s="1" t="s">
        <v>493</v>
      </c>
      <c r="C5883" s="3">
        <v>4.5822544995263659</v>
      </c>
    </row>
    <row r="5884" spans="1:3">
      <c r="A5884" s="17">
        <v>2014</v>
      </c>
      <c r="B5884" s="1" t="s">
        <v>494</v>
      </c>
      <c r="C5884" s="3">
        <v>4.1983983076458147</v>
      </c>
    </row>
    <row r="5885" spans="1:3">
      <c r="A5885" s="17">
        <v>2014</v>
      </c>
      <c r="B5885" s="1" t="s">
        <v>495</v>
      </c>
      <c r="C5885" s="3">
        <v>2.6444234106325917</v>
      </c>
    </row>
    <row r="5886" spans="1:3">
      <c r="A5886" s="17">
        <v>2014</v>
      </c>
      <c r="B5886" s="1" t="s">
        <v>496</v>
      </c>
      <c r="C5886" s="3">
        <v>4.2411994784876139</v>
      </c>
    </row>
    <row r="5887" spans="1:3">
      <c r="A5887" s="17">
        <v>2014</v>
      </c>
      <c r="B5887" s="1" t="s">
        <v>497</v>
      </c>
      <c r="C5887" s="3">
        <v>2.9866295264623957</v>
      </c>
    </row>
    <row r="5888" spans="1:3">
      <c r="A5888" s="17">
        <v>2014</v>
      </c>
      <c r="B5888" s="1" t="s">
        <v>498</v>
      </c>
      <c r="C5888" s="3">
        <v>1.9026290165530673</v>
      </c>
    </row>
    <row r="5889" spans="1:3">
      <c r="A5889" s="17">
        <v>2014</v>
      </c>
      <c r="B5889" s="1" t="s">
        <v>499</v>
      </c>
      <c r="C5889" s="3">
        <v>2.0487435664547382</v>
      </c>
    </row>
    <row r="5890" spans="1:3">
      <c r="A5890" s="17">
        <v>2014</v>
      </c>
      <c r="B5890" s="1" t="s">
        <v>500</v>
      </c>
      <c r="C5890" s="3">
        <v>2.5850972293925314</v>
      </c>
    </row>
    <row r="5891" spans="1:3">
      <c r="A5891" s="17">
        <v>2014</v>
      </c>
      <c r="B5891" s="1" t="s">
        <v>501</v>
      </c>
      <c r="C5891" s="3">
        <v>3.1662497696095211</v>
      </c>
    </row>
    <row r="5892" spans="1:3">
      <c r="A5892" s="17">
        <v>2014</v>
      </c>
      <c r="B5892" s="1" t="s">
        <v>502</v>
      </c>
      <c r="C5892" s="3">
        <v>2.2596732588134136</v>
      </c>
    </row>
    <row r="5893" spans="1:3">
      <c r="A5893" s="17">
        <v>2014</v>
      </c>
      <c r="B5893" s="1" t="s">
        <v>503</v>
      </c>
      <c r="C5893" s="3">
        <v>2.8973471741637833</v>
      </c>
    </row>
    <row r="5894" spans="1:3">
      <c r="A5894" s="17">
        <v>2014</v>
      </c>
      <c r="B5894" s="1" t="s">
        <v>504</v>
      </c>
      <c r="C5894" s="3">
        <v>3.4113668877617376</v>
      </c>
    </row>
    <row r="5895" spans="1:3">
      <c r="A5895" s="17">
        <v>2014</v>
      </c>
      <c r="B5895" s="1" t="s">
        <v>505</v>
      </c>
      <c r="C5895" s="3">
        <v>3.8393536121673004</v>
      </c>
    </row>
    <row r="5896" spans="1:3">
      <c r="A5896" s="17">
        <v>2014</v>
      </c>
      <c r="B5896" s="1" t="s">
        <v>506</v>
      </c>
      <c r="C5896" s="3">
        <v>2.9670490602880157</v>
      </c>
    </row>
    <row r="5897" spans="1:3">
      <c r="A5897" s="17">
        <v>2014</v>
      </c>
      <c r="B5897" s="1" t="s">
        <v>507</v>
      </c>
      <c r="C5897" s="3">
        <v>3.4520255863539444</v>
      </c>
    </row>
    <row r="5898" spans="1:3">
      <c r="A5898" s="17">
        <v>2014</v>
      </c>
      <c r="B5898" s="1" t="s">
        <v>508</v>
      </c>
      <c r="C5898" s="3">
        <v>1.5373685706166524</v>
      </c>
    </row>
    <row r="5899" spans="1:3">
      <c r="A5899" s="17">
        <v>2014</v>
      </c>
      <c r="B5899" s="1" t="s">
        <v>509</v>
      </c>
      <c r="C5899" s="3">
        <v>4.0787253580961043</v>
      </c>
    </row>
    <row r="5900" spans="1:3">
      <c r="A5900" s="17">
        <v>2014</v>
      </c>
      <c r="B5900" s="1" t="s">
        <v>510</v>
      </c>
      <c r="C5900" s="3">
        <v>3.2939125770984177</v>
      </c>
    </row>
    <row r="5901" spans="1:3">
      <c r="A5901" s="17">
        <v>2014</v>
      </c>
      <c r="B5901" s="1" t="s">
        <v>511</v>
      </c>
      <c r="C5901" s="3">
        <v>2.6756131420638591</v>
      </c>
    </row>
    <row r="5902" spans="1:3">
      <c r="A5902" s="17">
        <v>2014</v>
      </c>
      <c r="B5902" s="1" t="s">
        <v>512</v>
      </c>
      <c r="C5902" s="3">
        <v>2.0998151571164509</v>
      </c>
    </row>
    <row r="5903" spans="1:3">
      <c r="A5903" s="17">
        <v>2014</v>
      </c>
      <c r="B5903" s="1" t="s">
        <v>513</v>
      </c>
      <c r="C5903" s="3">
        <v>1.9230028873917229</v>
      </c>
    </row>
    <row r="5904" spans="1:3">
      <c r="A5904" s="17">
        <v>2014</v>
      </c>
      <c r="B5904" s="1" t="s">
        <v>514</v>
      </c>
      <c r="C5904" s="3">
        <v>2.3405320813771517</v>
      </c>
    </row>
    <row r="5905" spans="1:3">
      <c r="A5905" s="17">
        <v>2014</v>
      </c>
      <c r="B5905" s="1" t="s">
        <v>515</v>
      </c>
      <c r="C5905" s="3">
        <v>2.5961844197138313</v>
      </c>
    </row>
    <row r="5906" spans="1:3">
      <c r="A5906" s="17">
        <v>2014</v>
      </c>
      <c r="B5906" s="1" t="s">
        <v>516</v>
      </c>
      <c r="C5906" s="3">
        <v>2.2188284518828452</v>
      </c>
    </row>
    <row r="5907" spans="1:3">
      <c r="A5907" s="17">
        <v>2014</v>
      </c>
      <c r="B5907" s="1" t="s">
        <v>517</v>
      </c>
      <c r="C5907" s="3">
        <v>1.3914209115281502</v>
      </c>
    </row>
    <row r="5908" spans="1:3">
      <c r="A5908" s="17">
        <v>2014</v>
      </c>
      <c r="B5908" s="1" t="s">
        <v>518</v>
      </c>
      <c r="C5908" s="3">
        <v>2.5531578947368421</v>
      </c>
    </row>
    <row r="5909" spans="1:3">
      <c r="A5909" s="17">
        <v>2014</v>
      </c>
      <c r="B5909" s="1" t="s">
        <v>519</v>
      </c>
      <c r="C5909" s="3">
        <v>2.1009440813362383</v>
      </c>
    </row>
    <row r="5910" spans="1:3">
      <c r="A5910" s="17">
        <v>2014</v>
      </c>
      <c r="B5910" s="1" t="s">
        <v>520</v>
      </c>
      <c r="C5910" s="3">
        <v>2.18188622754491</v>
      </c>
    </row>
    <row r="5911" spans="1:3">
      <c r="A5911" s="17">
        <v>2014</v>
      </c>
      <c r="B5911" s="1" t="s">
        <v>521</v>
      </c>
      <c r="C5911" s="3">
        <v>2.206858407079646</v>
      </c>
    </row>
    <row r="5912" spans="1:3">
      <c r="A5912" s="17">
        <v>2014</v>
      </c>
      <c r="B5912" s="1" t="s">
        <v>522</v>
      </c>
      <c r="C5912" s="3">
        <v>1.947261663286004</v>
      </c>
    </row>
    <row r="5913" spans="1:3">
      <c r="A5913" s="17">
        <v>2014</v>
      </c>
      <c r="B5913" s="1" t="s">
        <v>523</v>
      </c>
      <c r="C5913" s="3">
        <v>1.4584690553745929</v>
      </c>
    </row>
    <row r="5914" spans="1:3">
      <c r="A5914" s="17">
        <v>2014</v>
      </c>
      <c r="B5914" s="1" t="s">
        <v>524</v>
      </c>
      <c r="C5914" s="3">
        <v>2.0666886761307364</v>
      </c>
    </row>
    <row r="5915" spans="1:3">
      <c r="A5915" s="17">
        <v>2014</v>
      </c>
      <c r="B5915" s="1" t="s">
        <v>525</v>
      </c>
      <c r="C5915" s="3">
        <v>2.102081934184016</v>
      </c>
    </row>
    <row r="5916" spans="1:3">
      <c r="A5916" s="17">
        <v>2014</v>
      </c>
      <c r="B5916" s="1" t="s">
        <v>526</v>
      </c>
      <c r="C5916" s="3">
        <v>2.0822368421052633</v>
      </c>
    </row>
    <row r="5917" spans="1:3">
      <c r="A5917" s="17">
        <v>2014</v>
      </c>
      <c r="B5917" s="1" t="s">
        <v>527</v>
      </c>
      <c r="C5917" s="3">
        <v>1.2998324958123952</v>
      </c>
    </row>
    <row r="5918" spans="1:3">
      <c r="A5918" s="17">
        <v>2014</v>
      </c>
      <c r="B5918" s="1" t="s">
        <v>528</v>
      </c>
      <c r="C5918" s="3">
        <v>5.447688564476886</v>
      </c>
    </row>
    <row r="5919" spans="1:3">
      <c r="A5919" s="17">
        <v>2014</v>
      </c>
      <c r="B5919" s="1" t="s">
        <v>529</v>
      </c>
      <c r="C5919" s="3">
        <v>3.2332155477031801</v>
      </c>
    </row>
    <row r="5920" spans="1:3">
      <c r="A5920" s="17">
        <v>2014</v>
      </c>
      <c r="B5920" s="1" t="s">
        <v>530</v>
      </c>
      <c r="C5920" s="3">
        <v>1.898866608544028</v>
      </c>
    </row>
    <row r="5921" spans="1:3">
      <c r="A5921" s="17">
        <v>2014</v>
      </c>
      <c r="B5921" s="1" t="s">
        <v>531</v>
      </c>
      <c r="C5921" s="3">
        <v>2.021406727828746</v>
      </c>
    </row>
    <row r="5922" spans="1:3">
      <c r="A5922" s="17">
        <v>2014</v>
      </c>
      <c r="B5922" s="1" t="s">
        <v>532</v>
      </c>
      <c r="C5922" s="3">
        <v>1.7725612936880542</v>
      </c>
    </row>
    <row r="5923" spans="1:3">
      <c r="A5923" s="17">
        <v>2014</v>
      </c>
      <c r="B5923" s="1" t="s">
        <v>533</v>
      </c>
      <c r="C5923" s="3">
        <v>1.7431156569630213</v>
      </c>
    </row>
    <row r="5924" spans="1:3">
      <c r="A5924" s="17">
        <v>2014</v>
      </c>
      <c r="B5924" s="1" t="s">
        <v>534</v>
      </c>
      <c r="C5924" s="3">
        <v>1.6292134831460674</v>
      </c>
    </row>
    <row r="5925" spans="1:3">
      <c r="A5925" s="17">
        <v>2014</v>
      </c>
      <c r="B5925" s="1" t="s">
        <v>535</v>
      </c>
      <c r="C5925" s="3">
        <v>2.4592391304347827</v>
      </c>
    </row>
    <row r="5926" spans="1:3">
      <c r="A5926" s="17">
        <v>2014</v>
      </c>
      <c r="B5926" s="1" t="s">
        <v>536</v>
      </c>
      <c r="C5926" s="3">
        <v>1.5275895450145207</v>
      </c>
    </row>
    <row r="5927" spans="1:3">
      <c r="A5927" s="17">
        <v>2014</v>
      </c>
      <c r="B5927" s="1" t="s">
        <v>537</v>
      </c>
      <c r="C5927" s="3">
        <v>2.3085664335664338</v>
      </c>
    </row>
    <row r="5928" spans="1:3">
      <c r="A5928" s="17">
        <v>2014</v>
      </c>
      <c r="B5928" s="1" t="s">
        <v>538</v>
      </c>
      <c r="C5928" s="3">
        <v>1.665287831782144</v>
      </c>
    </row>
    <row r="5929" spans="1:3">
      <c r="A5929" s="17">
        <v>2014</v>
      </c>
      <c r="B5929" s="1" t="s">
        <v>539</v>
      </c>
      <c r="C5929" s="3">
        <v>2.560530280204881</v>
      </c>
    </row>
    <row r="5930" spans="1:3">
      <c r="A5930" s="17">
        <v>2014</v>
      </c>
      <c r="B5930" s="1" t="s">
        <v>540</v>
      </c>
      <c r="C5930" s="3">
        <v>3.7400831129580658</v>
      </c>
    </row>
    <row r="5931" spans="1:3">
      <c r="A5931" s="17">
        <v>2014</v>
      </c>
      <c r="B5931" s="1" t="s">
        <v>541</v>
      </c>
      <c r="C5931" s="3">
        <v>2.5529771338012224</v>
      </c>
    </row>
    <row r="5932" spans="1:3">
      <c r="A5932" s="17">
        <v>2014</v>
      </c>
      <c r="B5932" s="1" t="s">
        <v>542</v>
      </c>
      <c r="C5932" s="3">
        <v>2.6632841328413286</v>
      </c>
    </row>
    <row r="5933" spans="1:3">
      <c r="A5933" s="17">
        <v>2014</v>
      </c>
      <c r="B5933" s="1" t="s">
        <v>543</v>
      </c>
      <c r="C5933" s="3">
        <v>3.5394068091624313</v>
      </c>
    </row>
    <row r="5934" spans="1:3">
      <c r="A5934" s="17">
        <v>2014</v>
      </c>
      <c r="B5934" s="1" t="s">
        <v>544</v>
      </c>
      <c r="C5934" s="3">
        <v>7.4309623430962342</v>
      </c>
    </row>
    <row r="5935" spans="1:3">
      <c r="A5935" s="17">
        <v>2014</v>
      </c>
      <c r="B5935" s="1" t="s">
        <v>545</v>
      </c>
      <c r="C5935" s="3">
        <v>3.4062104545897012</v>
      </c>
    </row>
    <row r="5936" spans="1:3">
      <c r="A5936" s="17">
        <v>2014</v>
      </c>
      <c r="B5936" s="1" t="s">
        <v>546</v>
      </c>
      <c r="C5936" s="3">
        <v>7.4678899082568808</v>
      </c>
    </row>
    <row r="5937" spans="1:3">
      <c r="A5937" s="17">
        <v>2014</v>
      </c>
      <c r="B5937" s="1" t="s">
        <v>547</v>
      </c>
      <c r="C5937" s="3">
        <v>3.9960406266138748</v>
      </c>
    </row>
    <row r="5938" spans="1:3">
      <c r="A5938" s="17">
        <v>2014</v>
      </c>
      <c r="B5938" s="1" t="s">
        <v>1265</v>
      </c>
      <c r="C5938" s="3">
        <v>4.6714975845410631</v>
      </c>
    </row>
    <row r="5939" spans="1:3">
      <c r="A5939" s="17">
        <v>2014</v>
      </c>
      <c r="B5939" s="1" t="s">
        <v>548</v>
      </c>
      <c r="C5939" s="3">
        <v>7.2173913043478262</v>
      </c>
    </row>
    <row r="5940" spans="1:3">
      <c r="A5940" s="17">
        <v>2014</v>
      </c>
      <c r="B5940" s="1" t="s">
        <v>1105</v>
      </c>
      <c r="C5940" s="3">
        <v>5.287511230907457</v>
      </c>
    </row>
    <row r="5941" spans="1:3">
      <c r="A5941" s="17">
        <v>2014</v>
      </c>
      <c r="B5941" s="1" t="s">
        <v>549</v>
      </c>
      <c r="C5941" s="3">
        <v>5.2405475880052155</v>
      </c>
    </row>
    <row r="5942" spans="1:3">
      <c r="A5942" s="17">
        <v>2014</v>
      </c>
      <c r="B5942" s="1" t="s">
        <v>550</v>
      </c>
      <c r="C5942" s="3">
        <v>5.0688545688545688</v>
      </c>
    </row>
    <row r="5943" spans="1:3">
      <c r="A5943" s="17">
        <v>2014</v>
      </c>
      <c r="B5943" s="1" t="s">
        <v>551</v>
      </c>
      <c r="C5943" s="3">
        <v>7.2568389057750764</v>
      </c>
    </row>
    <row r="5944" spans="1:3">
      <c r="A5944" s="17">
        <v>2014</v>
      </c>
      <c r="B5944" s="1" t="s">
        <v>552</v>
      </c>
      <c r="C5944" s="3">
        <v>4.321470008121592</v>
      </c>
    </row>
    <row r="5945" spans="1:3">
      <c r="A5945" s="17">
        <v>2014</v>
      </c>
      <c r="B5945" s="1" t="s">
        <v>553</v>
      </c>
      <c r="C5945" s="3">
        <v>4.9436573311367384</v>
      </c>
    </row>
    <row r="5946" spans="1:3">
      <c r="A5946" s="17">
        <v>2014</v>
      </c>
      <c r="B5946" s="1" t="s">
        <v>554</v>
      </c>
      <c r="C5946" s="3">
        <v>2.5964718853362734</v>
      </c>
    </row>
    <row r="5947" spans="1:3">
      <c r="A5947" s="17">
        <v>2014</v>
      </c>
      <c r="B5947" s="1" t="s">
        <v>555</v>
      </c>
      <c r="C5947" s="3">
        <v>3.8836206896551726</v>
      </c>
    </row>
    <row r="5948" spans="1:3">
      <c r="A5948" s="17">
        <v>2014</v>
      </c>
      <c r="B5948" s="1" t="s">
        <v>1038</v>
      </c>
      <c r="C5948" s="3">
        <v>4.3908045977011492</v>
      </c>
    </row>
    <row r="5949" spans="1:3">
      <c r="A5949" s="17">
        <v>2014</v>
      </c>
      <c r="B5949" s="1" t="s">
        <v>556</v>
      </c>
      <c r="C5949" s="3">
        <v>4.5532377227292482</v>
      </c>
    </row>
    <row r="5950" spans="1:3">
      <c r="A5950" s="17">
        <v>2014</v>
      </c>
      <c r="B5950" s="1" t="s">
        <v>557</v>
      </c>
      <c r="C5950" s="3">
        <v>5.3460949464012248</v>
      </c>
    </row>
    <row r="5951" spans="1:3">
      <c r="A5951" s="17">
        <v>2014</v>
      </c>
      <c r="B5951" s="1" t="s">
        <v>558</v>
      </c>
      <c r="C5951" s="3">
        <v>3.0205223880597014</v>
      </c>
    </row>
    <row r="5952" spans="1:3">
      <c r="A5952" s="17">
        <v>2014</v>
      </c>
      <c r="B5952" s="1" t="s">
        <v>559</v>
      </c>
      <c r="C5952" s="3">
        <v>4.3347806215722118</v>
      </c>
    </row>
    <row r="5953" spans="1:3">
      <c r="A5953" s="17">
        <v>2014</v>
      </c>
      <c r="B5953" s="1" t="s">
        <v>560</v>
      </c>
      <c r="C5953" s="3">
        <v>4.04</v>
      </c>
    </row>
    <row r="5954" spans="1:3">
      <c r="A5954" s="17">
        <v>2014</v>
      </c>
      <c r="B5954" s="1" t="s">
        <v>561</v>
      </c>
      <c r="C5954" s="3">
        <v>3.1098214285714287</v>
      </c>
    </row>
    <row r="5955" spans="1:3">
      <c r="A5955" s="17">
        <v>2014</v>
      </c>
      <c r="B5955" s="1" t="s">
        <v>562</v>
      </c>
      <c r="C5955" s="3">
        <v>3.1742857142857144</v>
      </c>
    </row>
    <row r="5956" spans="1:3">
      <c r="A5956" s="17">
        <v>2014</v>
      </c>
      <c r="B5956" s="1" t="s">
        <v>563</v>
      </c>
      <c r="C5956" s="3">
        <v>2.484543010752688</v>
      </c>
    </row>
    <row r="5957" spans="1:3">
      <c r="A5957" s="17">
        <v>2014</v>
      </c>
      <c r="B5957" s="1" t="s">
        <v>564</v>
      </c>
      <c r="C5957" s="3">
        <v>2.7160308615516504</v>
      </c>
    </row>
    <row r="5958" spans="1:3">
      <c r="A5958" s="17">
        <v>2014</v>
      </c>
      <c r="B5958" s="1" t="s">
        <v>1152</v>
      </c>
      <c r="C5958" s="3">
        <v>5.7920792079207919</v>
      </c>
    </row>
    <row r="5959" spans="1:3">
      <c r="A5959" s="17">
        <v>2014</v>
      </c>
      <c r="B5959" s="1" t="s">
        <v>565</v>
      </c>
      <c r="C5959" s="3">
        <v>3.2990718459951873</v>
      </c>
    </row>
    <row r="5960" spans="1:3">
      <c r="A5960" s="17">
        <v>2014</v>
      </c>
      <c r="B5960" s="1" t="s">
        <v>566</v>
      </c>
      <c r="C5960" s="3">
        <v>3.9168900804289546</v>
      </c>
    </row>
    <row r="5961" spans="1:3">
      <c r="A5961" s="17">
        <v>2014</v>
      </c>
      <c r="B5961" s="1" t="s">
        <v>1069</v>
      </c>
      <c r="C5961" s="3">
        <v>4.0625</v>
      </c>
    </row>
    <row r="5962" spans="1:3">
      <c r="A5962" s="17">
        <v>2014</v>
      </c>
      <c r="B5962" s="1" t="s">
        <v>567</v>
      </c>
      <c r="C5962" s="3">
        <v>6.3886138613861387</v>
      </c>
    </row>
    <row r="5963" spans="1:3">
      <c r="A5963" s="17">
        <v>2014</v>
      </c>
      <c r="B5963" s="1" t="s">
        <v>568</v>
      </c>
      <c r="C5963" s="3">
        <v>3.2303073967339095</v>
      </c>
    </row>
    <row r="5964" spans="1:3">
      <c r="A5964" s="17">
        <v>2014</v>
      </c>
      <c r="B5964" s="1" t="s">
        <v>569</v>
      </c>
      <c r="C5964" s="3">
        <v>5.3639880429048707</v>
      </c>
    </row>
    <row r="5965" spans="1:3">
      <c r="A5965" s="17">
        <v>2014</v>
      </c>
      <c r="B5965" s="1" t="s">
        <v>570</v>
      </c>
      <c r="C5965" s="3">
        <v>4.0857677235482726</v>
      </c>
    </row>
    <row r="5966" spans="1:3">
      <c r="A5966" s="17">
        <v>2014</v>
      </c>
      <c r="B5966" s="1" t="s">
        <v>1070</v>
      </c>
      <c r="C5966" s="3">
        <v>2.403314917127072</v>
      </c>
    </row>
    <row r="5967" spans="1:3">
      <c r="A5967" s="17">
        <v>2014</v>
      </c>
      <c r="B5967" s="1" t="s">
        <v>1039</v>
      </c>
      <c r="C5967" s="3">
        <v>2.9137931034482758</v>
      </c>
    </row>
    <row r="5968" spans="1:3">
      <c r="A5968" s="17">
        <v>2014</v>
      </c>
      <c r="B5968" s="1" t="s">
        <v>1040</v>
      </c>
      <c r="C5968" s="3">
        <v>2.0360453141091659</v>
      </c>
    </row>
    <row r="5969" spans="1:3">
      <c r="A5969" s="17">
        <v>2014</v>
      </c>
      <c r="B5969" s="1" t="s">
        <v>571</v>
      </c>
      <c r="C5969" s="3">
        <v>2.8694390715667311</v>
      </c>
    </row>
    <row r="5970" spans="1:3">
      <c r="A5970" s="17">
        <v>2014</v>
      </c>
      <c r="B5970" s="1" t="s">
        <v>1041</v>
      </c>
      <c r="C5970" s="3">
        <v>5.0541012216404884</v>
      </c>
    </row>
    <row r="5971" spans="1:3">
      <c r="A5971" s="17">
        <v>2014</v>
      </c>
      <c r="B5971" s="1" t="s">
        <v>573</v>
      </c>
      <c r="C5971" s="3">
        <v>5.0858913705211428</v>
      </c>
    </row>
    <row r="5972" spans="1:3">
      <c r="A5972" s="17">
        <v>2014</v>
      </c>
      <c r="B5972" s="1" t="s">
        <v>574</v>
      </c>
      <c r="C5972" s="3">
        <v>7.4977856510186003</v>
      </c>
    </row>
    <row r="5973" spans="1:3">
      <c r="A5973" s="17">
        <v>2014</v>
      </c>
      <c r="B5973" s="1" t="s">
        <v>575</v>
      </c>
      <c r="C5973" s="3">
        <v>3.5567117585848074</v>
      </c>
    </row>
    <row r="5974" spans="1:3">
      <c r="A5974" s="17">
        <v>2014</v>
      </c>
      <c r="B5974" s="1" t="s">
        <v>576</v>
      </c>
      <c r="C5974" s="3">
        <v>5.4089581304771182</v>
      </c>
    </row>
    <row r="5975" spans="1:3">
      <c r="A5975" s="17">
        <v>2014</v>
      </c>
      <c r="B5975" s="1" t="s">
        <v>577</v>
      </c>
      <c r="C5975" s="3">
        <v>6.0181660899653977</v>
      </c>
    </row>
    <row r="5976" spans="1:3">
      <c r="A5976" s="17">
        <v>2014</v>
      </c>
      <c r="B5976" s="1" t="s">
        <v>1266</v>
      </c>
      <c r="C5976" s="3">
        <v>9.1303074670571007</v>
      </c>
    </row>
    <row r="5977" spans="1:3">
      <c r="A5977" s="17">
        <v>2014</v>
      </c>
      <c r="B5977" s="1" t="s">
        <v>579</v>
      </c>
      <c r="C5977" s="3">
        <v>6.4805825242718447</v>
      </c>
    </row>
    <row r="5978" spans="1:3">
      <c r="A5978" s="17">
        <v>2014</v>
      </c>
      <c r="B5978" s="1" t="s">
        <v>580</v>
      </c>
      <c r="C5978" s="3">
        <v>7.1032258064516132</v>
      </c>
    </row>
    <row r="5979" spans="1:3">
      <c r="A5979" s="17">
        <v>2014</v>
      </c>
      <c r="B5979" s="1" t="s">
        <v>1267</v>
      </c>
      <c r="C5979" s="3">
        <v>6.6792452830188678</v>
      </c>
    </row>
    <row r="5980" spans="1:3">
      <c r="A5980" s="17">
        <v>2014</v>
      </c>
      <c r="B5980" s="1" t="s">
        <v>581</v>
      </c>
      <c r="C5980" s="3">
        <v>6.0409356725146202</v>
      </c>
    </row>
    <row r="5981" spans="1:3">
      <c r="A5981" s="17">
        <v>2014</v>
      </c>
      <c r="B5981" s="1" t="s">
        <v>582</v>
      </c>
      <c r="C5981" s="3">
        <v>7.056451612903226</v>
      </c>
    </row>
    <row r="5982" spans="1:3">
      <c r="A5982" s="17">
        <v>2014</v>
      </c>
      <c r="B5982" s="1" t="s">
        <v>583</v>
      </c>
      <c r="C5982" s="3">
        <v>5.2441679626749611</v>
      </c>
    </row>
    <row r="5983" spans="1:3">
      <c r="A5983" s="17">
        <v>2014</v>
      </c>
      <c r="B5983" s="1" t="s">
        <v>584</v>
      </c>
      <c r="C5983" s="3">
        <v>4.9805194805194803</v>
      </c>
    </row>
    <row r="5984" spans="1:3">
      <c r="A5984" s="17">
        <v>2014</v>
      </c>
      <c r="B5984" s="1" t="s">
        <v>586</v>
      </c>
      <c r="C5984" s="3">
        <v>6.1129363449691994</v>
      </c>
    </row>
    <row r="5985" spans="1:3">
      <c r="A5985" s="17">
        <v>2014</v>
      </c>
      <c r="B5985" s="1" t="s">
        <v>587</v>
      </c>
      <c r="C5985" s="3">
        <v>7.4011976047904193</v>
      </c>
    </row>
    <row r="5986" spans="1:3">
      <c r="A5986" s="17">
        <v>2014</v>
      </c>
      <c r="B5986" s="1" t="s">
        <v>588</v>
      </c>
      <c r="C5986" s="3">
        <v>11.847089487402259</v>
      </c>
    </row>
    <row r="5987" spans="1:3">
      <c r="A5987" s="17">
        <v>2014</v>
      </c>
      <c r="B5987" s="1" t="s">
        <v>589</v>
      </c>
      <c r="C5987" s="3">
        <v>5.889784946236559</v>
      </c>
    </row>
    <row r="5988" spans="1:3">
      <c r="A5988" s="17">
        <v>2014</v>
      </c>
      <c r="B5988" s="1" t="s">
        <v>1106</v>
      </c>
      <c r="C5988" s="3">
        <v>5.4576271186440675</v>
      </c>
    </row>
    <row r="5989" spans="1:3">
      <c r="A5989" s="17">
        <v>2014</v>
      </c>
      <c r="B5989" s="1" t="s">
        <v>590</v>
      </c>
      <c r="C5989" s="3">
        <v>6.8553719008264462</v>
      </c>
    </row>
    <row r="5990" spans="1:3">
      <c r="A5990" s="17">
        <v>2014</v>
      </c>
      <c r="B5990" s="1" t="s">
        <v>1156</v>
      </c>
      <c r="C5990" s="3">
        <v>4.6559999999999997</v>
      </c>
    </row>
    <row r="5991" spans="1:3">
      <c r="A5991" s="17">
        <v>2014</v>
      </c>
      <c r="B5991" s="1" t="s">
        <v>591</v>
      </c>
      <c r="C5991" s="3">
        <v>8.016759776536313</v>
      </c>
    </row>
    <row r="5992" spans="1:3">
      <c r="A5992" s="17">
        <v>2014</v>
      </c>
      <c r="B5992" s="1" t="s">
        <v>592</v>
      </c>
      <c r="C5992" s="3">
        <v>5.9168173598553349</v>
      </c>
    </row>
    <row r="5993" spans="1:3">
      <c r="A5993" s="17">
        <v>2014</v>
      </c>
      <c r="B5993" s="1" t="s">
        <v>593</v>
      </c>
      <c r="C5993" s="3">
        <v>5.511152416356877</v>
      </c>
    </row>
    <row r="5994" spans="1:3">
      <c r="A5994" s="17">
        <v>2014</v>
      </c>
      <c r="B5994" s="1" t="s">
        <v>594</v>
      </c>
      <c r="C5994" s="3">
        <v>4.7354744525547448</v>
      </c>
    </row>
    <row r="5995" spans="1:3">
      <c r="A5995" s="17">
        <v>2014</v>
      </c>
      <c r="B5995" s="1" t="s">
        <v>1071</v>
      </c>
      <c r="C5995" s="3">
        <v>2.9870129870129869</v>
      </c>
    </row>
    <row r="5996" spans="1:3">
      <c r="A5996" s="17">
        <v>2014</v>
      </c>
      <c r="B5996" s="1" t="s">
        <v>1042</v>
      </c>
      <c r="C5996" s="3">
        <v>2.8986232790988735</v>
      </c>
    </row>
    <row r="5997" spans="1:3">
      <c r="A5997" s="17">
        <v>2014</v>
      </c>
      <c r="B5997" s="1" t="s">
        <v>595</v>
      </c>
      <c r="C5997" s="3">
        <v>2.7379638439581351</v>
      </c>
    </row>
    <row r="5998" spans="1:3">
      <c r="A5998" s="17">
        <v>2014</v>
      </c>
      <c r="B5998" s="1" t="s">
        <v>596</v>
      </c>
      <c r="C5998" s="3">
        <v>4.1281055900621118</v>
      </c>
    </row>
    <row r="5999" spans="1:3">
      <c r="A5999" s="17">
        <v>2014</v>
      </c>
      <c r="B5999" s="1" t="s">
        <v>597</v>
      </c>
      <c r="C5999" s="3">
        <v>4.3230970271153222</v>
      </c>
    </row>
    <row r="6000" spans="1:3">
      <c r="A6000" s="17">
        <v>2014</v>
      </c>
      <c r="B6000" s="1" t="s">
        <v>598</v>
      </c>
      <c r="C6000" s="3">
        <v>5.0786623149330685</v>
      </c>
    </row>
    <row r="6001" spans="1:3">
      <c r="A6001" s="17">
        <v>2014</v>
      </c>
      <c r="B6001" s="1" t="s">
        <v>599</v>
      </c>
      <c r="C6001" s="3">
        <v>3.1521772036934257</v>
      </c>
    </row>
    <row r="6002" spans="1:3">
      <c r="A6002" s="17">
        <v>2014</v>
      </c>
      <c r="B6002" s="1" t="s">
        <v>600</v>
      </c>
      <c r="C6002" s="3">
        <v>3.5273483947681332</v>
      </c>
    </row>
    <row r="6003" spans="1:3">
      <c r="A6003" s="17">
        <v>2014</v>
      </c>
      <c r="B6003" s="1" t="s">
        <v>601</v>
      </c>
      <c r="C6003" s="3">
        <v>4.2350877192982459</v>
      </c>
    </row>
    <row r="6004" spans="1:3">
      <c r="A6004" s="17">
        <v>2014</v>
      </c>
      <c r="B6004" s="1" t="s">
        <v>602</v>
      </c>
      <c r="C6004" s="3">
        <v>7.4545454545454541</v>
      </c>
    </row>
    <row r="6005" spans="1:3">
      <c r="A6005" s="17">
        <v>2014</v>
      </c>
      <c r="B6005" s="1" t="s">
        <v>603</v>
      </c>
      <c r="C6005" s="3">
        <v>5.2767567567567566</v>
      </c>
    </row>
    <row r="6006" spans="1:3">
      <c r="A6006" s="17">
        <v>2014</v>
      </c>
      <c r="B6006" s="1" t="s">
        <v>604</v>
      </c>
      <c r="C6006" s="3">
        <v>4.1181332036947014</v>
      </c>
    </row>
    <row r="6007" spans="1:3">
      <c r="A6007" s="17">
        <v>2014</v>
      </c>
      <c r="B6007" s="1" t="s">
        <v>606</v>
      </c>
      <c r="C6007" s="3">
        <v>7.7298288508557453</v>
      </c>
    </row>
    <row r="6008" spans="1:3">
      <c r="A6008" s="17">
        <v>2014</v>
      </c>
      <c r="B6008" s="1" t="s">
        <v>607</v>
      </c>
      <c r="C6008" s="3">
        <v>5.3225976768743397</v>
      </c>
    </row>
    <row r="6009" spans="1:3">
      <c r="A6009" s="17">
        <v>2014</v>
      </c>
      <c r="B6009" s="1" t="s">
        <v>609</v>
      </c>
      <c r="C6009" s="3">
        <v>4.9103448275862069</v>
      </c>
    </row>
    <row r="6010" spans="1:3">
      <c r="A6010" s="17">
        <v>2014</v>
      </c>
      <c r="B6010" s="1" t="s">
        <v>610</v>
      </c>
      <c r="C6010" s="3">
        <v>4.6737588652482271</v>
      </c>
    </row>
    <row r="6011" spans="1:3">
      <c r="A6011" s="17">
        <v>2014</v>
      </c>
      <c r="B6011" s="1" t="s">
        <v>611</v>
      </c>
      <c r="C6011" s="3">
        <v>6.2061436530642977</v>
      </c>
    </row>
    <row r="6012" spans="1:3">
      <c r="A6012" s="17">
        <v>2014</v>
      </c>
      <c r="B6012" s="1" t="s">
        <v>612</v>
      </c>
      <c r="C6012" s="3">
        <v>4.881606765327696</v>
      </c>
    </row>
    <row r="6013" spans="1:3">
      <c r="A6013" s="17">
        <v>2014</v>
      </c>
      <c r="B6013" s="1" t="s">
        <v>613</v>
      </c>
      <c r="C6013" s="3">
        <v>3.8057706489675516</v>
      </c>
    </row>
    <row r="6014" spans="1:3">
      <c r="A6014" s="17">
        <v>2014</v>
      </c>
      <c r="B6014" s="1" t="s">
        <v>1268</v>
      </c>
      <c r="C6014" s="3">
        <v>5.9411764705882355</v>
      </c>
    </row>
    <row r="6015" spans="1:3">
      <c r="A6015" s="17">
        <v>2014</v>
      </c>
      <c r="B6015" s="1" t="s">
        <v>615</v>
      </c>
      <c r="C6015" s="3">
        <v>5.8508771929824563</v>
      </c>
    </row>
    <row r="6016" spans="1:3">
      <c r="A6016" s="17">
        <v>2014</v>
      </c>
      <c r="B6016" s="1" t="s">
        <v>616</v>
      </c>
      <c r="C6016" s="3">
        <v>5.9790598290598291</v>
      </c>
    </row>
    <row r="6017" spans="1:3">
      <c r="A6017" s="17">
        <v>2014</v>
      </c>
      <c r="B6017" s="1" t="s">
        <v>617</v>
      </c>
      <c r="C6017" s="3">
        <v>5.9033989266547406</v>
      </c>
    </row>
    <row r="6018" spans="1:3">
      <c r="A6018" s="17">
        <v>2014</v>
      </c>
      <c r="B6018" s="1" t="s">
        <v>618</v>
      </c>
      <c r="C6018" s="3">
        <v>4.6165413533834583</v>
      </c>
    </row>
    <row r="6019" spans="1:3">
      <c r="A6019" s="17">
        <v>2014</v>
      </c>
      <c r="B6019" s="1" t="s">
        <v>619</v>
      </c>
      <c r="C6019" s="3">
        <v>5.7660455486542439</v>
      </c>
    </row>
    <row r="6020" spans="1:3">
      <c r="A6020" s="17">
        <v>2014</v>
      </c>
      <c r="B6020" s="1" t="s">
        <v>620</v>
      </c>
      <c r="C6020" s="3">
        <v>5.5404896421845571</v>
      </c>
    </row>
    <row r="6021" spans="1:3">
      <c r="A6021" s="17">
        <v>2014</v>
      </c>
      <c r="B6021" s="1" t="s">
        <v>1073</v>
      </c>
      <c r="C6021" s="3">
        <v>4.1294964028776979</v>
      </c>
    </row>
    <row r="6022" spans="1:3">
      <c r="A6022" s="17">
        <v>2014</v>
      </c>
      <c r="B6022" s="1" t="s">
        <v>1107</v>
      </c>
      <c r="C6022" s="3">
        <v>3.9636363636363638</v>
      </c>
    </row>
    <row r="6023" spans="1:3">
      <c r="A6023" s="17">
        <v>2014</v>
      </c>
      <c r="B6023" s="1" t="s">
        <v>621</v>
      </c>
      <c r="C6023" s="3">
        <v>7.6105610561056105</v>
      </c>
    </row>
    <row r="6024" spans="1:3">
      <c r="A6024" s="17">
        <v>2014</v>
      </c>
      <c r="B6024" s="1" t="s">
        <v>1130</v>
      </c>
      <c r="C6024" s="3">
        <v>7.4885496183206106</v>
      </c>
    </row>
    <row r="6025" spans="1:3">
      <c r="A6025" s="17">
        <v>2014</v>
      </c>
      <c r="B6025" s="1" t="s">
        <v>1131</v>
      </c>
      <c r="C6025" s="3">
        <v>6.4291044776119399</v>
      </c>
    </row>
    <row r="6026" spans="1:3">
      <c r="A6026" s="17">
        <v>2014</v>
      </c>
      <c r="B6026" s="1" t="s">
        <v>1043</v>
      </c>
      <c r="C6026" s="3">
        <v>5.6378737541528237</v>
      </c>
    </row>
    <row r="6027" spans="1:3">
      <c r="A6027" s="17">
        <v>2014</v>
      </c>
      <c r="B6027" s="1" t="s">
        <v>623</v>
      </c>
      <c r="C6027" s="3">
        <v>10.060788746546095</v>
      </c>
    </row>
    <row r="6028" spans="1:3">
      <c r="A6028" s="17">
        <v>2014</v>
      </c>
      <c r="B6028" s="1" t="s">
        <v>624</v>
      </c>
      <c r="C6028" s="3">
        <v>5.2306695464362853</v>
      </c>
    </row>
    <row r="6029" spans="1:3">
      <c r="A6029" s="17">
        <v>2014</v>
      </c>
      <c r="B6029" s="1" t="s">
        <v>625</v>
      </c>
      <c r="C6029" s="3">
        <v>3.8461538461538463</v>
      </c>
    </row>
    <row r="6030" spans="1:3">
      <c r="A6030" s="17">
        <v>2014</v>
      </c>
      <c r="B6030" s="1" t="s">
        <v>626</v>
      </c>
      <c r="C6030" s="3">
        <v>5.1970802919708028</v>
      </c>
    </row>
    <row r="6031" spans="1:3">
      <c r="A6031" s="17">
        <v>2014</v>
      </c>
      <c r="B6031" s="1" t="s">
        <v>627</v>
      </c>
      <c r="C6031" s="3">
        <v>5.5594164456233424</v>
      </c>
    </row>
    <row r="6032" spans="1:3">
      <c r="A6032" s="17">
        <v>2014</v>
      </c>
      <c r="B6032" s="1" t="s">
        <v>629</v>
      </c>
      <c r="C6032" s="3">
        <v>8.5558391831525213</v>
      </c>
    </row>
    <row r="6033" spans="1:3">
      <c r="A6033" s="17">
        <v>2014</v>
      </c>
      <c r="B6033" s="1" t="s">
        <v>630</v>
      </c>
      <c r="C6033" s="3">
        <v>5.6265060240963853</v>
      </c>
    </row>
    <row r="6034" spans="1:3">
      <c r="A6034" s="17">
        <v>2014</v>
      </c>
      <c r="B6034" s="1" t="s">
        <v>631</v>
      </c>
      <c r="C6034" s="3">
        <v>6.0867768595041323</v>
      </c>
    </row>
    <row r="6035" spans="1:3">
      <c r="A6035" s="17">
        <v>2014</v>
      </c>
      <c r="B6035" s="1" t="s">
        <v>632</v>
      </c>
      <c r="C6035" s="3">
        <v>5.0625</v>
      </c>
    </row>
    <row r="6036" spans="1:3">
      <c r="A6036" s="17">
        <v>2014</v>
      </c>
      <c r="B6036" s="1" t="s">
        <v>1108</v>
      </c>
      <c r="C6036" s="3">
        <v>8.6535087719298254</v>
      </c>
    </row>
    <row r="6037" spans="1:3">
      <c r="A6037" s="17">
        <v>2014</v>
      </c>
      <c r="B6037" s="1" t="s">
        <v>1132</v>
      </c>
      <c r="C6037" s="3">
        <v>5.5294771968854279</v>
      </c>
    </row>
    <row r="6038" spans="1:3">
      <c r="A6038" s="17">
        <v>2014</v>
      </c>
      <c r="B6038" s="1" t="s">
        <v>633</v>
      </c>
      <c r="C6038" s="3">
        <v>4.800569800569801</v>
      </c>
    </row>
    <row r="6039" spans="1:3">
      <c r="A6039" s="17">
        <v>2014</v>
      </c>
      <c r="B6039" s="1" t="s">
        <v>634</v>
      </c>
      <c r="C6039" s="3">
        <v>5.1604095563139936</v>
      </c>
    </row>
    <row r="6040" spans="1:3">
      <c r="A6040" s="17">
        <v>2014</v>
      </c>
      <c r="B6040" s="1" t="s">
        <v>1133</v>
      </c>
      <c r="C6040" s="3">
        <v>7.5878693623639188</v>
      </c>
    </row>
    <row r="6041" spans="1:3">
      <c r="A6041" s="17">
        <v>2014</v>
      </c>
      <c r="B6041" s="1" t="s">
        <v>1269</v>
      </c>
      <c r="C6041" s="3">
        <v>5.2251655629139071</v>
      </c>
    </row>
    <row r="6042" spans="1:3">
      <c r="A6042" s="17">
        <v>2014</v>
      </c>
      <c r="B6042" s="1" t="s">
        <v>635</v>
      </c>
      <c r="C6042" s="3">
        <v>7.2599118942731273</v>
      </c>
    </row>
    <row r="6043" spans="1:3">
      <c r="A6043" s="17">
        <v>2014</v>
      </c>
      <c r="B6043" s="1" t="s">
        <v>636</v>
      </c>
      <c r="C6043" s="3">
        <v>10.754198473282443</v>
      </c>
    </row>
    <row r="6044" spans="1:3">
      <c r="A6044" s="17">
        <v>2014</v>
      </c>
      <c r="B6044" s="1" t="s">
        <v>1270</v>
      </c>
      <c r="C6044" s="3">
        <v>8.2765957446808507</v>
      </c>
    </row>
    <row r="6045" spans="1:3">
      <c r="A6045" s="17">
        <v>2014</v>
      </c>
      <c r="B6045" s="1" t="s">
        <v>637</v>
      </c>
      <c r="C6045" s="3">
        <v>10.270481144343304</v>
      </c>
    </row>
    <row r="6046" spans="1:3">
      <c r="A6046" s="17">
        <v>2014</v>
      </c>
      <c r="B6046" s="1" t="s">
        <v>638</v>
      </c>
      <c r="C6046" s="3">
        <v>9.2140921409214087</v>
      </c>
    </row>
    <row r="6047" spans="1:3">
      <c r="A6047" s="17">
        <v>2014</v>
      </c>
      <c r="B6047" s="1" t="s">
        <v>639</v>
      </c>
      <c r="C6047" s="3">
        <v>9.5994065281899115</v>
      </c>
    </row>
    <row r="6048" spans="1:3">
      <c r="A6048" s="17">
        <v>2014</v>
      </c>
      <c r="B6048" s="1" t="s">
        <v>640</v>
      </c>
      <c r="C6048" s="3">
        <v>9.4596541786743522</v>
      </c>
    </row>
    <row r="6049" spans="1:3">
      <c r="A6049" s="17">
        <v>2014</v>
      </c>
      <c r="B6049" s="1" t="s">
        <v>641</v>
      </c>
      <c r="C6049" s="3">
        <v>9.6273963053328693</v>
      </c>
    </row>
    <row r="6050" spans="1:3">
      <c r="A6050" s="17">
        <v>2014</v>
      </c>
      <c r="B6050" s="1" t="s">
        <v>642</v>
      </c>
      <c r="C6050" s="3">
        <v>9.708638360175696</v>
      </c>
    </row>
    <row r="6051" spans="1:3">
      <c r="A6051" s="17">
        <v>2014</v>
      </c>
      <c r="B6051" s="1" t="s">
        <v>643</v>
      </c>
      <c r="C6051" s="3">
        <v>8.8718207000755474</v>
      </c>
    </row>
    <row r="6052" spans="1:3">
      <c r="A6052" s="17">
        <v>2014</v>
      </c>
      <c r="B6052" s="1" t="s">
        <v>1271</v>
      </c>
      <c r="C6052" s="3">
        <v>6.5565217391304351</v>
      </c>
    </row>
    <row r="6053" spans="1:3">
      <c r="A6053" s="17">
        <v>2014</v>
      </c>
      <c r="B6053" s="1" t="s">
        <v>644</v>
      </c>
      <c r="C6053" s="3">
        <v>7.6888708367181158</v>
      </c>
    </row>
    <row r="6054" spans="1:3">
      <c r="A6054" s="17">
        <v>2014</v>
      </c>
      <c r="B6054" s="1" t="s">
        <v>645</v>
      </c>
      <c r="C6054" s="3">
        <v>9.6838301716350497</v>
      </c>
    </row>
    <row r="6055" spans="1:3">
      <c r="A6055" s="17">
        <v>2014</v>
      </c>
      <c r="B6055" s="1" t="s">
        <v>647</v>
      </c>
      <c r="C6055" s="3">
        <v>15.264301878848482</v>
      </c>
    </row>
    <row r="6056" spans="1:3">
      <c r="A6056" s="17">
        <v>2014</v>
      </c>
      <c r="B6056" s="1" t="s">
        <v>648</v>
      </c>
      <c r="C6056" s="3">
        <v>9.9054263565891478</v>
      </c>
    </row>
    <row r="6057" spans="1:3">
      <c r="A6057" s="17">
        <v>2014</v>
      </c>
      <c r="B6057" s="1" t="s">
        <v>649</v>
      </c>
      <c r="C6057" s="3">
        <v>12.642907221313392</v>
      </c>
    </row>
    <row r="6058" spans="1:3">
      <c r="A6058" s="17">
        <v>2014</v>
      </c>
      <c r="B6058" s="1" t="s">
        <v>650</v>
      </c>
      <c r="C6058" s="3">
        <v>9.0804416403785488</v>
      </c>
    </row>
    <row r="6059" spans="1:3">
      <c r="A6059" s="17">
        <v>2014</v>
      </c>
      <c r="B6059" s="1" t="s">
        <v>651</v>
      </c>
      <c r="C6059" s="3">
        <v>7.876334932672961</v>
      </c>
    </row>
    <row r="6060" spans="1:3">
      <c r="A6060" s="17">
        <v>2014</v>
      </c>
      <c r="B6060" s="1" t="s">
        <v>1272</v>
      </c>
      <c r="C6060" s="3">
        <v>4.7252747252747254</v>
      </c>
    </row>
    <row r="6061" spans="1:3">
      <c r="A6061" s="17">
        <v>2014</v>
      </c>
      <c r="B6061" s="1" t="s">
        <v>1273</v>
      </c>
      <c r="C6061" s="3">
        <v>9.1039999999999992</v>
      </c>
    </row>
    <row r="6062" spans="1:3">
      <c r="A6062" s="17">
        <v>2014</v>
      </c>
      <c r="B6062" s="1" t="s">
        <v>652</v>
      </c>
      <c r="C6062" s="3">
        <v>11.623390912091539</v>
      </c>
    </row>
    <row r="6063" spans="1:3">
      <c r="A6063" s="17">
        <v>2014</v>
      </c>
      <c r="B6063" s="1" t="s">
        <v>654</v>
      </c>
      <c r="C6063" s="3">
        <v>5.2361516034985423</v>
      </c>
    </row>
    <row r="6064" spans="1:3">
      <c r="A6064" s="17">
        <v>2014</v>
      </c>
      <c r="B6064" s="1" t="s">
        <v>655</v>
      </c>
      <c r="C6064" s="3">
        <v>7.4373259052924787</v>
      </c>
    </row>
    <row r="6065" spans="1:3">
      <c r="A6065" s="17">
        <v>2014</v>
      </c>
      <c r="B6065" s="1" t="s">
        <v>656</v>
      </c>
      <c r="C6065" s="3">
        <v>4.3785310734463279</v>
      </c>
    </row>
    <row r="6066" spans="1:3">
      <c r="A6066" s="17">
        <v>2014</v>
      </c>
      <c r="B6066" s="1" t="s">
        <v>657</v>
      </c>
      <c r="C6066" s="3">
        <v>6.333333333333333</v>
      </c>
    </row>
    <row r="6067" spans="1:3">
      <c r="A6067" s="17">
        <v>2014</v>
      </c>
      <c r="B6067" s="1" t="s">
        <v>1074</v>
      </c>
      <c r="C6067" s="3">
        <v>4.0470914127423825</v>
      </c>
    </row>
    <row r="6068" spans="1:3">
      <c r="A6068" s="17">
        <v>2014</v>
      </c>
      <c r="B6068" s="1" t="s">
        <v>658</v>
      </c>
      <c r="C6068" s="3">
        <v>5.1564625850340136</v>
      </c>
    </row>
    <row r="6069" spans="1:3">
      <c r="A6069" s="17">
        <v>2014</v>
      </c>
      <c r="B6069" s="1" t="s">
        <v>659</v>
      </c>
      <c r="C6069" s="3">
        <v>7.5858123569794049</v>
      </c>
    </row>
    <row r="6070" spans="1:3">
      <c r="A6070" s="17">
        <v>2014</v>
      </c>
      <c r="B6070" s="1" t="s">
        <v>660</v>
      </c>
      <c r="C6070" s="3">
        <v>9.0142857142857142</v>
      </c>
    </row>
    <row r="6071" spans="1:3">
      <c r="A6071" s="17">
        <v>2014</v>
      </c>
      <c r="B6071" s="1" t="s">
        <v>661</v>
      </c>
      <c r="C6071" s="3">
        <v>4.8871331828442441</v>
      </c>
    </row>
    <row r="6072" spans="1:3">
      <c r="A6072" s="17">
        <v>2014</v>
      </c>
      <c r="B6072" s="1" t="s">
        <v>662</v>
      </c>
      <c r="C6072" s="3">
        <v>5.3287176399759177</v>
      </c>
    </row>
    <row r="6073" spans="1:3">
      <c r="A6073" s="17">
        <v>2014</v>
      </c>
      <c r="B6073" s="1" t="s">
        <v>663</v>
      </c>
      <c r="C6073" s="3">
        <v>4.7136279926335174</v>
      </c>
    </row>
    <row r="6074" spans="1:3">
      <c r="A6074" s="17">
        <v>2014</v>
      </c>
      <c r="B6074" s="1" t="s">
        <v>1075</v>
      </c>
      <c r="C6074" s="3">
        <v>6.6336206896551726</v>
      </c>
    </row>
    <row r="6075" spans="1:3">
      <c r="A6075" s="17">
        <v>2014</v>
      </c>
      <c r="B6075" s="1" t="s">
        <v>664</v>
      </c>
      <c r="C6075" s="3">
        <v>5.7078651685393256</v>
      </c>
    </row>
    <row r="6076" spans="1:3">
      <c r="A6076" s="17">
        <v>2014</v>
      </c>
      <c r="B6076" s="1" t="s">
        <v>665</v>
      </c>
      <c r="C6076" s="3">
        <v>4.9028960817717202</v>
      </c>
    </row>
    <row r="6077" spans="1:3">
      <c r="A6077" s="17">
        <v>2014</v>
      </c>
      <c r="B6077" s="1" t="s">
        <v>666</v>
      </c>
      <c r="C6077" s="3">
        <v>5.8947516138085883</v>
      </c>
    </row>
    <row r="6078" spans="1:3">
      <c r="A6078" s="17">
        <v>2014</v>
      </c>
      <c r="B6078" s="1" t="s">
        <v>667</v>
      </c>
      <c r="C6078" s="3">
        <v>4.7654194078947372</v>
      </c>
    </row>
    <row r="6079" spans="1:3">
      <c r="A6079" s="17">
        <v>2014</v>
      </c>
      <c r="B6079" s="1" t="s">
        <v>668</v>
      </c>
      <c r="C6079" s="3">
        <v>3.7325272780890595</v>
      </c>
    </row>
    <row r="6080" spans="1:3">
      <c r="A6080" s="17">
        <v>2014</v>
      </c>
      <c r="B6080" s="1" t="s">
        <v>1274</v>
      </c>
      <c r="C6080" s="3">
        <v>3.8412698412698414</v>
      </c>
    </row>
    <row r="6081" spans="1:3">
      <c r="A6081" s="17">
        <v>2014</v>
      </c>
      <c r="B6081" s="1" t="s">
        <v>669</v>
      </c>
      <c r="C6081" s="3">
        <v>4.3661645422943218</v>
      </c>
    </row>
    <row r="6082" spans="1:3">
      <c r="A6082" s="17">
        <v>2014</v>
      </c>
      <c r="B6082" s="1" t="s">
        <v>670</v>
      </c>
      <c r="C6082" s="3">
        <v>3.5924855491329479</v>
      </c>
    </row>
    <row r="6083" spans="1:3">
      <c r="A6083" s="17">
        <v>2014</v>
      </c>
      <c r="B6083" s="1" t="s">
        <v>671</v>
      </c>
      <c r="C6083" s="3">
        <v>5</v>
      </c>
    </row>
    <row r="6084" spans="1:3">
      <c r="A6084" s="17">
        <v>2014</v>
      </c>
      <c r="B6084" s="1" t="s">
        <v>672</v>
      </c>
      <c r="C6084" s="3">
        <v>3.5556643014436018</v>
      </c>
    </row>
    <row r="6085" spans="1:3">
      <c r="A6085" s="17">
        <v>2014</v>
      </c>
      <c r="B6085" s="1" t="s">
        <v>673</v>
      </c>
      <c r="C6085" s="3">
        <v>4.9917322040734016</v>
      </c>
    </row>
    <row r="6086" spans="1:3">
      <c r="A6086" s="17">
        <v>2014</v>
      </c>
      <c r="B6086" s="1" t="s">
        <v>674</v>
      </c>
      <c r="C6086" s="3">
        <v>4.6954941860465116</v>
      </c>
    </row>
    <row r="6087" spans="1:3">
      <c r="A6087" s="17">
        <v>2014</v>
      </c>
      <c r="B6087" s="1" t="s">
        <v>676</v>
      </c>
      <c r="C6087" s="3">
        <v>4.9177889022068673</v>
      </c>
    </row>
    <row r="6088" spans="1:3">
      <c r="A6088" s="17">
        <v>2014</v>
      </c>
      <c r="B6088" s="1" t="s">
        <v>677</v>
      </c>
      <c r="C6088" s="3">
        <v>4.8226696083838938</v>
      </c>
    </row>
    <row r="6089" spans="1:3">
      <c r="A6089" s="17">
        <v>2014</v>
      </c>
      <c r="B6089" s="1" t="s">
        <v>678</v>
      </c>
      <c r="C6089" s="3">
        <v>4.2852261306532666</v>
      </c>
    </row>
    <row r="6090" spans="1:3">
      <c r="A6090" s="17">
        <v>2014</v>
      </c>
      <c r="B6090" s="1" t="s">
        <v>679</v>
      </c>
      <c r="C6090" s="3">
        <v>4.538971621241922</v>
      </c>
    </row>
    <row r="6091" spans="1:3">
      <c r="A6091" s="17">
        <v>2014</v>
      </c>
      <c r="B6091" s="1" t="s">
        <v>680</v>
      </c>
      <c r="C6091" s="3">
        <v>3.2616822429906542</v>
      </c>
    </row>
    <row r="6092" spans="1:3">
      <c r="A6092" s="17">
        <v>2014</v>
      </c>
      <c r="B6092" s="1" t="s">
        <v>681</v>
      </c>
      <c r="C6092" s="3">
        <v>4.9424455442969952</v>
      </c>
    </row>
    <row r="6093" spans="1:3">
      <c r="A6093" s="17">
        <v>2014</v>
      </c>
      <c r="B6093" s="1" t="s">
        <v>682</v>
      </c>
      <c r="C6093" s="3">
        <v>3.2511627906976743</v>
      </c>
    </row>
    <row r="6094" spans="1:3">
      <c r="A6094" s="17">
        <v>2014</v>
      </c>
      <c r="B6094" s="1" t="s">
        <v>683</v>
      </c>
      <c r="C6094" s="3">
        <v>3.1556133506718682</v>
      </c>
    </row>
    <row r="6095" spans="1:3">
      <c r="A6095" s="17">
        <v>2014</v>
      </c>
      <c r="B6095" s="1" t="s">
        <v>1046</v>
      </c>
      <c r="C6095" s="3">
        <v>5.2952380952380951</v>
      </c>
    </row>
    <row r="6096" spans="1:3">
      <c r="A6096" s="17">
        <v>2014</v>
      </c>
      <c r="B6096" s="1" t="s">
        <v>684</v>
      </c>
      <c r="C6096" s="3">
        <v>3.5952550078136101</v>
      </c>
    </row>
    <row r="6097" spans="1:3">
      <c r="A6097" s="17">
        <v>2014</v>
      </c>
      <c r="B6097" s="1" t="s">
        <v>685</v>
      </c>
      <c r="C6097" s="3">
        <v>4.0267829336655252</v>
      </c>
    </row>
    <row r="6098" spans="1:3">
      <c r="A6098" s="17">
        <v>2014</v>
      </c>
      <c r="B6098" s="1" t="s">
        <v>686</v>
      </c>
      <c r="C6098" s="3">
        <v>4.9748516245850514</v>
      </c>
    </row>
    <row r="6099" spans="1:3">
      <c r="A6099" s="17">
        <v>2014</v>
      </c>
      <c r="B6099" s="1" t="s">
        <v>687</v>
      </c>
      <c r="C6099" s="3">
        <v>5.2300380228136882</v>
      </c>
    </row>
    <row r="6100" spans="1:3">
      <c r="A6100" s="17">
        <v>2014</v>
      </c>
      <c r="B6100" s="1" t="s">
        <v>688</v>
      </c>
      <c r="C6100" s="3">
        <v>4.5042416016287747</v>
      </c>
    </row>
    <row r="6101" spans="1:3">
      <c r="A6101" s="17">
        <v>2014</v>
      </c>
      <c r="B6101" s="1" t="s">
        <v>689</v>
      </c>
      <c r="C6101" s="3">
        <v>4.0254545454545454</v>
      </c>
    </row>
    <row r="6102" spans="1:3">
      <c r="A6102" s="17">
        <v>2014</v>
      </c>
      <c r="B6102" s="1" t="s">
        <v>690</v>
      </c>
      <c r="C6102" s="3">
        <v>8.745113081673022</v>
      </c>
    </row>
    <row r="6103" spans="1:3">
      <c r="A6103" s="17">
        <v>2014</v>
      </c>
      <c r="B6103" s="1" t="s">
        <v>691</v>
      </c>
      <c r="C6103" s="3">
        <v>4.296674753118185</v>
      </c>
    </row>
    <row r="6104" spans="1:3">
      <c r="A6104" s="17">
        <v>2014</v>
      </c>
      <c r="B6104" s="1" t="s">
        <v>692</v>
      </c>
      <c r="C6104" s="3">
        <v>4.4131729920564871</v>
      </c>
    </row>
    <row r="6105" spans="1:3">
      <c r="A6105" s="17">
        <v>2014</v>
      </c>
      <c r="B6105" s="1" t="s">
        <v>693</v>
      </c>
      <c r="C6105" s="3">
        <v>5.5567323121808903</v>
      </c>
    </row>
    <row r="6106" spans="1:3">
      <c r="A6106" s="17">
        <v>2014</v>
      </c>
      <c r="B6106" s="1" t="s">
        <v>694</v>
      </c>
      <c r="C6106" s="3">
        <v>5.2362804878048781</v>
      </c>
    </row>
    <row r="6107" spans="1:3">
      <c r="A6107" s="17">
        <v>2014</v>
      </c>
      <c r="B6107" s="1" t="s">
        <v>695</v>
      </c>
      <c r="C6107" s="3">
        <v>5.0178571428571432</v>
      </c>
    </row>
    <row r="6108" spans="1:3">
      <c r="A6108" s="17">
        <v>2014</v>
      </c>
      <c r="B6108" s="1" t="s">
        <v>696</v>
      </c>
      <c r="C6108" s="3">
        <v>4.3875268817204303</v>
      </c>
    </row>
    <row r="6109" spans="1:3">
      <c r="A6109" s="17">
        <v>2014</v>
      </c>
      <c r="B6109" s="1" t="s">
        <v>697</v>
      </c>
      <c r="C6109" s="3">
        <v>4.6425120772946862</v>
      </c>
    </row>
    <row r="6110" spans="1:3">
      <c r="A6110" s="17">
        <v>2014</v>
      </c>
      <c r="B6110" s="1" t="s">
        <v>698</v>
      </c>
      <c r="C6110" s="3">
        <v>3.7462839569451565</v>
      </c>
    </row>
    <row r="6111" spans="1:3">
      <c r="A6111" s="17">
        <v>2014</v>
      </c>
      <c r="B6111" s="1" t="s">
        <v>699</v>
      </c>
      <c r="C6111" s="3">
        <v>4.9117432530999272</v>
      </c>
    </row>
    <row r="6112" spans="1:3">
      <c r="A6112" s="17">
        <v>2014</v>
      </c>
      <c r="B6112" s="1" t="s">
        <v>701</v>
      </c>
      <c r="C6112" s="3">
        <v>4.4863373757351797</v>
      </c>
    </row>
    <row r="6113" spans="1:3">
      <c r="A6113" s="17">
        <v>2014</v>
      </c>
      <c r="B6113" s="1" t="s">
        <v>702</v>
      </c>
      <c r="C6113" s="3">
        <v>5.0539053905390539</v>
      </c>
    </row>
    <row r="6114" spans="1:3">
      <c r="A6114" s="17">
        <v>2014</v>
      </c>
      <c r="B6114" s="1" t="s">
        <v>703</v>
      </c>
      <c r="C6114" s="3">
        <v>5.468885047536733</v>
      </c>
    </row>
    <row r="6115" spans="1:3">
      <c r="A6115" s="17">
        <v>2014</v>
      </c>
      <c r="B6115" s="1" t="s">
        <v>704</v>
      </c>
      <c r="C6115" s="3">
        <v>3.0408765276021912</v>
      </c>
    </row>
    <row r="6116" spans="1:3">
      <c r="A6116" s="17">
        <v>2014</v>
      </c>
      <c r="B6116" s="1" t="s">
        <v>705</v>
      </c>
      <c r="C6116" s="3">
        <v>4.8854051054384016</v>
      </c>
    </row>
    <row r="6117" spans="1:3">
      <c r="A6117" s="17">
        <v>2014</v>
      </c>
      <c r="B6117" s="1" t="s">
        <v>706</v>
      </c>
      <c r="C6117" s="3">
        <v>7.0159642401021713</v>
      </c>
    </row>
    <row r="6118" spans="1:3">
      <c r="A6118" s="17">
        <v>2014</v>
      </c>
      <c r="B6118" s="1" t="s">
        <v>707</v>
      </c>
      <c r="C6118" s="3">
        <v>4.0933005440047694</v>
      </c>
    </row>
    <row r="6119" spans="1:3">
      <c r="A6119" s="17">
        <v>2014</v>
      </c>
      <c r="B6119" s="1" t="s">
        <v>1275</v>
      </c>
      <c r="C6119" s="3">
        <v>3.1406926406926408</v>
      </c>
    </row>
    <row r="6120" spans="1:3">
      <c r="A6120" s="17">
        <v>2014</v>
      </c>
      <c r="B6120" s="1" t="s">
        <v>708</v>
      </c>
      <c r="C6120" s="3">
        <v>4.5800933125972003</v>
      </c>
    </row>
    <row r="6121" spans="1:3">
      <c r="A6121" s="17">
        <v>2014</v>
      </c>
      <c r="B6121" s="1" t="s">
        <v>709</v>
      </c>
      <c r="C6121" s="3">
        <v>4.630827783063749</v>
      </c>
    </row>
    <row r="6122" spans="1:3">
      <c r="A6122" s="17">
        <v>2014</v>
      </c>
      <c r="B6122" s="1" t="s">
        <v>710</v>
      </c>
      <c r="C6122" s="3">
        <v>5.0464396284829718</v>
      </c>
    </row>
    <row r="6123" spans="1:3">
      <c r="A6123" s="17">
        <v>2014</v>
      </c>
      <c r="B6123" s="1" t="s">
        <v>711</v>
      </c>
      <c r="C6123" s="3">
        <v>2.6139112903225805</v>
      </c>
    </row>
    <row r="6124" spans="1:3">
      <c r="A6124" s="17">
        <v>2014</v>
      </c>
      <c r="B6124" s="1" t="s">
        <v>712</v>
      </c>
      <c r="C6124" s="3">
        <v>5.6582010582010582</v>
      </c>
    </row>
    <row r="6125" spans="1:3">
      <c r="A6125" s="17">
        <v>2014</v>
      </c>
      <c r="B6125" s="1" t="s">
        <v>713</v>
      </c>
      <c r="C6125" s="3">
        <v>4.4917148949131889</v>
      </c>
    </row>
    <row r="6126" spans="1:3">
      <c r="A6126" s="17">
        <v>2014</v>
      </c>
      <c r="B6126" s="1" t="s">
        <v>714</v>
      </c>
      <c r="C6126" s="3">
        <v>4.464788732394366</v>
      </c>
    </row>
    <row r="6127" spans="1:3">
      <c r="A6127" s="17">
        <v>2014</v>
      </c>
      <c r="B6127" s="1" t="s">
        <v>715</v>
      </c>
      <c r="C6127" s="3">
        <v>5.9378798109385551</v>
      </c>
    </row>
    <row r="6128" spans="1:3">
      <c r="A6128" s="17">
        <v>2014</v>
      </c>
      <c r="B6128" s="1" t="s">
        <v>716</v>
      </c>
      <c r="C6128" s="3">
        <v>2.9183996383363473</v>
      </c>
    </row>
    <row r="6129" spans="1:3">
      <c r="A6129" s="17">
        <v>2014</v>
      </c>
      <c r="B6129" s="1" t="s">
        <v>1276</v>
      </c>
      <c r="C6129" s="3">
        <v>2.1563169164882225</v>
      </c>
    </row>
    <row r="6130" spans="1:3">
      <c r="A6130" s="17">
        <v>2014</v>
      </c>
      <c r="B6130" s="1" t="s">
        <v>717</v>
      </c>
      <c r="C6130" s="3">
        <v>4.4176394293125814</v>
      </c>
    </row>
    <row r="6131" spans="1:3">
      <c r="A6131" s="17">
        <v>2014</v>
      </c>
      <c r="B6131" s="1" t="s">
        <v>718</v>
      </c>
      <c r="C6131" s="3">
        <v>4.4040697674418601</v>
      </c>
    </row>
    <row r="6132" spans="1:3">
      <c r="A6132" s="17">
        <v>2014</v>
      </c>
      <c r="B6132" s="1" t="s">
        <v>719</v>
      </c>
      <c r="C6132" s="3">
        <v>3.2590579710144927</v>
      </c>
    </row>
    <row r="6133" spans="1:3">
      <c r="A6133" s="17">
        <v>2014</v>
      </c>
      <c r="B6133" s="1" t="s">
        <v>720</v>
      </c>
      <c r="C6133" s="3">
        <v>4.4380453752181497</v>
      </c>
    </row>
    <row r="6134" spans="1:3">
      <c r="A6134" s="17">
        <v>2014</v>
      </c>
      <c r="B6134" s="1" t="s">
        <v>721</v>
      </c>
      <c r="C6134" s="3">
        <v>3.5592841163310962</v>
      </c>
    </row>
    <row r="6135" spans="1:3">
      <c r="A6135" s="17">
        <v>2014</v>
      </c>
      <c r="B6135" s="1" t="s">
        <v>722</v>
      </c>
      <c r="C6135" s="3">
        <v>4.3172951885565674</v>
      </c>
    </row>
    <row r="6136" spans="1:3">
      <c r="A6136" s="17">
        <v>2014</v>
      </c>
      <c r="B6136" s="1" t="s">
        <v>723</v>
      </c>
      <c r="C6136" s="3">
        <v>4.0432468396540253</v>
      </c>
    </row>
    <row r="6137" spans="1:3">
      <c r="A6137" s="17">
        <v>2014</v>
      </c>
      <c r="B6137" s="1" t="s">
        <v>724</v>
      </c>
      <c r="C6137" s="3">
        <v>5.3509127789046653</v>
      </c>
    </row>
    <row r="6138" spans="1:3">
      <c r="A6138" s="17">
        <v>2014</v>
      </c>
      <c r="B6138" s="1" t="s">
        <v>725</v>
      </c>
      <c r="C6138" s="3">
        <v>3.0265878877400296</v>
      </c>
    </row>
    <row r="6139" spans="1:3">
      <c r="A6139" s="17">
        <v>2014</v>
      </c>
      <c r="B6139" s="1" t="s">
        <v>726</v>
      </c>
      <c r="C6139" s="3">
        <v>4.9949418905566274</v>
      </c>
    </row>
    <row r="6140" spans="1:3">
      <c r="A6140" s="17">
        <v>2014</v>
      </c>
      <c r="B6140" s="1" t="s">
        <v>727</v>
      </c>
      <c r="C6140" s="3">
        <v>4.6060254924681345</v>
      </c>
    </row>
    <row r="6141" spans="1:3">
      <c r="A6141" s="17">
        <v>2014</v>
      </c>
      <c r="B6141" s="1" t="s">
        <v>1277</v>
      </c>
      <c r="C6141" s="3">
        <v>3.6579804560260585</v>
      </c>
    </row>
    <row r="6142" spans="1:3">
      <c r="A6142" s="17">
        <v>2014</v>
      </c>
      <c r="B6142" s="1" t="s">
        <v>1048</v>
      </c>
      <c r="C6142" s="3">
        <v>5.1444043321299642</v>
      </c>
    </row>
    <row r="6143" spans="1:3">
      <c r="A6143" s="17">
        <v>2014</v>
      </c>
      <c r="B6143" s="1" t="s">
        <v>730</v>
      </c>
      <c r="C6143" s="3">
        <v>5.1894273127753303</v>
      </c>
    </row>
    <row r="6144" spans="1:3">
      <c r="A6144" s="17">
        <v>2014</v>
      </c>
      <c r="B6144" s="1" t="s">
        <v>731</v>
      </c>
      <c r="C6144" s="3">
        <v>4.8337791495198905</v>
      </c>
    </row>
    <row r="6145" spans="1:3">
      <c r="A6145" s="17">
        <v>2014</v>
      </c>
      <c r="B6145" s="1" t="s">
        <v>732</v>
      </c>
      <c r="C6145" s="3">
        <v>4.2483079331460933</v>
      </c>
    </row>
    <row r="6146" spans="1:3">
      <c r="A6146" s="17">
        <v>2014</v>
      </c>
      <c r="B6146" s="1" t="s">
        <v>733</v>
      </c>
      <c r="C6146" s="3">
        <v>5.0548234053769106</v>
      </c>
    </row>
    <row r="6147" spans="1:3">
      <c r="A6147" s="17">
        <v>2014</v>
      </c>
      <c r="B6147" s="1" t="s">
        <v>734</v>
      </c>
      <c r="C6147" s="3">
        <v>3.9526086956521738</v>
      </c>
    </row>
    <row r="6148" spans="1:3">
      <c r="A6148" s="17">
        <v>2014</v>
      </c>
      <c r="B6148" s="1" t="s">
        <v>735</v>
      </c>
      <c r="C6148" s="3">
        <v>5.0083234244946491</v>
      </c>
    </row>
    <row r="6149" spans="1:3">
      <c r="A6149" s="17">
        <v>2014</v>
      </c>
      <c r="B6149" s="1" t="s">
        <v>737</v>
      </c>
      <c r="C6149" s="3">
        <v>5.0313415825464016</v>
      </c>
    </row>
    <row r="6150" spans="1:3">
      <c r="A6150" s="17">
        <v>2014</v>
      </c>
      <c r="B6150" s="1" t="s">
        <v>1049</v>
      </c>
      <c r="C6150" s="3">
        <v>5.05524861878453</v>
      </c>
    </row>
    <row r="6151" spans="1:3">
      <c r="A6151" s="17">
        <v>2014</v>
      </c>
      <c r="B6151" s="1" t="s">
        <v>739</v>
      </c>
      <c r="C6151" s="3">
        <v>5.205980066445183</v>
      </c>
    </row>
    <row r="6152" spans="1:3">
      <c r="A6152" s="17">
        <v>2014</v>
      </c>
      <c r="B6152" s="1" t="s">
        <v>740</v>
      </c>
      <c r="C6152" s="3">
        <v>7.419354838709677</v>
      </c>
    </row>
    <row r="6153" spans="1:3">
      <c r="A6153" s="17">
        <v>2014</v>
      </c>
      <c r="B6153" s="1" t="s">
        <v>741</v>
      </c>
      <c r="C6153" s="3">
        <v>9.5625600477068673</v>
      </c>
    </row>
    <row r="6154" spans="1:3">
      <c r="A6154" s="17">
        <v>2014</v>
      </c>
      <c r="B6154" s="1" t="s">
        <v>742</v>
      </c>
      <c r="C6154" s="3">
        <v>5.7726218097447797</v>
      </c>
    </row>
    <row r="6155" spans="1:3">
      <c r="A6155" s="17">
        <v>2014</v>
      </c>
      <c r="B6155" s="1" t="s">
        <v>743</v>
      </c>
      <c r="C6155" s="3">
        <v>4.557963781548553</v>
      </c>
    </row>
    <row r="6156" spans="1:3">
      <c r="A6156" s="17">
        <v>2014</v>
      </c>
      <c r="B6156" s="1" t="s">
        <v>744</v>
      </c>
      <c r="C6156" s="3">
        <v>3.1195372750642671</v>
      </c>
    </row>
    <row r="6157" spans="1:3">
      <c r="A6157" s="17">
        <v>2014</v>
      </c>
      <c r="B6157" s="1" t="s">
        <v>745</v>
      </c>
      <c r="C6157" s="3">
        <v>4.2690217391304346</v>
      </c>
    </row>
    <row r="6158" spans="1:3">
      <c r="A6158" s="17">
        <v>2014</v>
      </c>
      <c r="B6158" s="1" t="s">
        <v>746</v>
      </c>
      <c r="C6158" s="3">
        <v>5.6269230769230774</v>
      </c>
    </row>
    <row r="6159" spans="1:3">
      <c r="A6159" s="17">
        <v>2014</v>
      </c>
      <c r="B6159" s="1" t="s">
        <v>747</v>
      </c>
      <c r="C6159" s="3">
        <v>5.8237747653806045</v>
      </c>
    </row>
    <row r="6160" spans="1:3">
      <c r="A6160" s="17">
        <v>2014</v>
      </c>
      <c r="B6160" s="1" t="s">
        <v>748</v>
      </c>
      <c r="C6160" s="3">
        <v>4.2373417721518987</v>
      </c>
    </row>
    <row r="6161" spans="1:3">
      <c r="A6161" s="17">
        <v>2014</v>
      </c>
      <c r="B6161" s="1" t="s">
        <v>749</v>
      </c>
      <c r="C6161" s="3">
        <v>4.1436464088397793</v>
      </c>
    </row>
    <row r="6162" spans="1:3">
      <c r="A6162" s="17">
        <v>2014</v>
      </c>
      <c r="B6162" s="1" t="s">
        <v>1278</v>
      </c>
      <c r="C6162" s="3">
        <v>2.6176470588235294</v>
      </c>
    </row>
    <row r="6163" spans="1:3">
      <c r="A6163" s="17">
        <v>2014</v>
      </c>
      <c r="B6163" s="1" t="s">
        <v>750</v>
      </c>
      <c r="C6163" s="3">
        <v>4.4460431654676258</v>
      </c>
    </row>
    <row r="6164" spans="1:3">
      <c r="A6164" s="17">
        <v>2014</v>
      </c>
      <c r="B6164" s="1" t="s">
        <v>751</v>
      </c>
      <c r="C6164" s="3">
        <v>4.0889476898025645</v>
      </c>
    </row>
    <row r="6165" spans="1:3">
      <c r="A6165" s="17">
        <v>2014</v>
      </c>
      <c r="B6165" s="1" t="s">
        <v>1279</v>
      </c>
      <c r="C6165" s="3">
        <v>3.6740088105726874</v>
      </c>
    </row>
    <row r="6166" spans="1:3">
      <c r="A6166" s="17">
        <v>2014</v>
      </c>
      <c r="B6166" s="1" t="s">
        <v>752</v>
      </c>
      <c r="C6166" s="3">
        <v>4.1423053319374752</v>
      </c>
    </row>
    <row r="6167" spans="1:3">
      <c r="A6167" s="17">
        <v>2014</v>
      </c>
      <c r="B6167" s="1" t="s">
        <v>1280</v>
      </c>
      <c r="C6167" s="3">
        <v>3.1795332136445245</v>
      </c>
    </row>
    <row r="6168" spans="1:3">
      <c r="A6168" s="17">
        <v>2014</v>
      </c>
      <c r="B6168" s="1" t="s">
        <v>753</v>
      </c>
      <c r="C6168" s="3">
        <v>3.8720943547463644</v>
      </c>
    </row>
    <row r="6169" spans="1:3">
      <c r="A6169" s="17">
        <v>2014</v>
      </c>
      <c r="B6169" s="1" t="s">
        <v>754</v>
      </c>
      <c r="C6169" s="3">
        <v>5.2543859649122808</v>
      </c>
    </row>
    <row r="6170" spans="1:3">
      <c r="A6170" s="17">
        <v>2014</v>
      </c>
      <c r="B6170" s="1" t="s">
        <v>755</v>
      </c>
      <c r="C6170" s="3">
        <v>4.810526315789474</v>
      </c>
    </row>
    <row r="6171" spans="1:3">
      <c r="A6171" s="17">
        <v>2014</v>
      </c>
      <c r="B6171" s="1" t="s">
        <v>756</v>
      </c>
      <c r="C6171" s="3">
        <v>5.6606217616580308</v>
      </c>
    </row>
    <row r="6172" spans="1:3">
      <c r="A6172" s="17">
        <v>2014</v>
      </c>
      <c r="B6172" s="1" t="s">
        <v>757</v>
      </c>
      <c r="C6172" s="3">
        <v>6.439209071987368</v>
      </c>
    </row>
    <row r="6173" spans="1:3">
      <c r="A6173" s="17">
        <v>2014</v>
      </c>
      <c r="B6173" s="1" t="s">
        <v>758</v>
      </c>
      <c r="C6173" s="3">
        <v>8.2696629213483153</v>
      </c>
    </row>
    <row r="6174" spans="1:3">
      <c r="A6174" s="17">
        <v>2014</v>
      </c>
      <c r="B6174" s="1" t="s">
        <v>759</v>
      </c>
      <c r="C6174" s="3">
        <v>4.8671399594320484</v>
      </c>
    </row>
    <row r="6175" spans="1:3">
      <c r="A6175" s="17">
        <v>2014</v>
      </c>
      <c r="B6175" s="1" t="s">
        <v>760</v>
      </c>
      <c r="C6175" s="3">
        <v>4.9273743016759779</v>
      </c>
    </row>
    <row r="6176" spans="1:3">
      <c r="A6176" s="17">
        <v>2014</v>
      </c>
      <c r="B6176" s="1" t="s">
        <v>761</v>
      </c>
      <c r="C6176" s="3">
        <v>5.5884691848906565</v>
      </c>
    </row>
    <row r="6177" spans="1:3">
      <c r="A6177" s="17">
        <v>2014</v>
      </c>
      <c r="B6177" s="1" t="s">
        <v>762</v>
      </c>
      <c r="C6177" s="3">
        <v>4.6305459343559292</v>
      </c>
    </row>
    <row r="6178" spans="1:3">
      <c r="A6178" s="17">
        <v>2014</v>
      </c>
      <c r="B6178" s="1" t="s">
        <v>763</v>
      </c>
      <c r="C6178" s="3">
        <v>4.7080924855491331</v>
      </c>
    </row>
    <row r="6179" spans="1:3">
      <c r="A6179" s="17">
        <v>2014</v>
      </c>
      <c r="B6179" s="1" t="s">
        <v>764</v>
      </c>
      <c r="C6179" s="3">
        <v>4.8099009900990097</v>
      </c>
    </row>
    <row r="6180" spans="1:3">
      <c r="A6180" s="17">
        <v>2014</v>
      </c>
      <c r="B6180" s="1" t="s">
        <v>765</v>
      </c>
      <c r="C6180" s="3">
        <v>4.046875</v>
      </c>
    </row>
    <row r="6181" spans="1:3">
      <c r="A6181" s="17">
        <v>2014</v>
      </c>
      <c r="B6181" s="1" t="s">
        <v>766</v>
      </c>
      <c r="C6181" s="3">
        <v>6.3172757475083055</v>
      </c>
    </row>
    <row r="6182" spans="1:3">
      <c r="A6182" s="17">
        <v>2014</v>
      </c>
      <c r="B6182" s="1" t="s">
        <v>767</v>
      </c>
      <c r="C6182" s="3">
        <v>4.9677902621722847</v>
      </c>
    </row>
    <row r="6183" spans="1:3">
      <c r="A6183" s="17">
        <v>2014</v>
      </c>
      <c r="B6183" s="1" t="s">
        <v>768</v>
      </c>
      <c r="C6183" s="3">
        <v>4.7253750815394655</v>
      </c>
    </row>
    <row r="6184" spans="1:3">
      <c r="A6184" s="17">
        <v>2014</v>
      </c>
      <c r="B6184" s="1" t="s">
        <v>769</v>
      </c>
      <c r="C6184" s="3">
        <v>4.421780604133545</v>
      </c>
    </row>
    <row r="6185" spans="1:3">
      <c r="A6185" s="17">
        <v>2014</v>
      </c>
      <c r="B6185" s="1" t="s">
        <v>770</v>
      </c>
      <c r="C6185" s="3">
        <v>3.7272727272727271</v>
      </c>
    </row>
    <row r="6186" spans="1:3">
      <c r="A6186" s="17">
        <v>2014</v>
      </c>
      <c r="B6186" s="1" t="s">
        <v>771</v>
      </c>
      <c r="C6186" s="3">
        <v>4.6931711880261924</v>
      </c>
    </row>
    <row r="6187" spans="1:3">
      <c r="A6187" s="17">
        <v>2014</v>
      </c>
      <c r="B6187" s="1" t="s">
        <v>772</v>
      </c>
      <c r="C6187" s="3">
        <v>3.8933539412673879</v>
      </c>
    </row>
    <row r="6188" spans="1:3">
      <c r="A6188" s="17">
        <v>2014</v>
      </c>
      <c r="B6188" s="1" t="s">
        <v>773</v>
      </c>
      <c r="C6188" s="3">
        <v>3.8212209302325579</v>
      </c>
    </row>
    <row r="6189" spans="1:3">
      <c r="A6189" s="17">
        <v>2014</v>
      </c>
      <c r="B6189" s="1" t="s">
        <v>774</v>
      </c>
      <c r="C6189" s="3">
        <v>4.9958333333333336</v>
      </c>
    </row>
    <row r="6190" spans="1:3">
      <c r="A6190" s="17">
        <v>2014</v>
      </c>
      <c r="B6190" s="1" t="s">
        <v>775</v>
      </c>
      <c r="C6190" s="3">
        <v>4.4410555174777242</v>
      </c>
    </row>
    <row r="6191" spans="1:3">
      <c r="A6191" s="17">
        <v>2014</v>
      </c>
      <c r="B6191" s="1" t="s">
        <v>776</v>
      </c>
      <c r="C6191" s="3">
        <v>4.6077057793345011</v>
      </c>
    </row>
    <row r="6192" spans="1:3">
      <c r="A6192" s="17">
        <v>2014</v>
      </c>
      <c r="B6192" s="1" t="s">
        <v>777</v>
      </c>
      <c r="C6192" s="3">
        <v>4.878109452736318</v>
      </c>
    </row>
    <row r="6193" spans="1:3">
      <c r="A6193" s="17">
        <v>2014</v>
      </c>
      <c r="B6193" s="1" t="s">
        <v>778</v>
      </c>
      <c r="C6193" s="3">
        <v>4.1456521739130432</v>
      </c>
    </row>
    <row r="6194" spans="1:3">
      <c r="A6194" s="17">
        <v>2014</v>
      </c>
      <c r="B6194" s="1" t="s">
        <v>779</v>
      </c>
      <c r="C6194" s="3">
        <v>3.9365708622398414</v>
      </c>
    </row>
    <row r="6195" spans="1:3">
      <c r="A6195" s="17">
        <v>2014</v>
      </c>
      <c r="B6195" s="1" t="s">
        <v>780</v>
      </c>
      <c r="C6195" s="3">
        <v>3.7527173913043477</v>
      </c>
    </row>
    <row r="6196" spans="1:3">
      <c r="A6196" s="17">
        <v>2014</v>
      </c>
      <c r="B6196" s="1" t="s">
        <v>781</v>
      </c>
      <c r="C6196" s="3">
        <v>5.4560216508795669</v>
      </c>
    </row>
    <row r="6197" spans="1:3">
      <c r="A6197" s="17">
        <v>2014</v>
      </c>
      <c r="B6197" s="1" t="s">
        <v>782</v>
      </c>
      <c r="C6197" s="3">
        <v>5.1193732193732195</v>
      </c>
    </row>
    <row r="6198" spans="1:3">
      <c r="A6198" s="17">
        <v>2014</v>
      </c>
      <c r="B6198" s="1" t="s">
        <v>783</v>
      </c>
      <c r="C6198" s="3">
        <v>7.2361623616236166</v>
      </c>
    </row>
    <row r="6199" spans="1:3">
      <c r="A6199" s="17">
        <v>2014</v>
      </c>
      <c r="B6199" s="1" t="s">
        <v>784</v>
      </c>
      <c r="C6199" s="3">
        <v>4.6525642976715869</v>
      </c>
    </row>
    <row r="6200" spans="1:3">
      <c r="A6200" s="17">
        <v>2014</v>
      </c>
      <c r="B6200" s="1" t="s">
        <v>785</v>
      </c>
      <c r="C6200" s="3">
        <v>5.1511406844106462</v>
      </c>
    </row>
    <row r="6201" spans="1:3">
      <c r="A6201" s="17">
        <v>2014</v>
      </c>
      <c r="B6201" s="1" t="s">
        <v>786</v>
      </c>
      <c r="C6201" s="3">
        <v>4.2275574112734864</v>
      </c>
    </row>
    <row r="6202" spans="1:3">
      <c r="A6202" s="17">
        <v>2014</v>
      </c>
      <c r="B6202" s="1" t="s">
        <v>1078</v>
      </c>
      <c r="C6202" s="3">
        <v>3.717857142857143</v>
      </c>
    </row>
    <row r="6203" spans="1:3">
      <c r="A6203" s="17">
        <v>2014</v>
      </c>
      <c r="B6203" s="1" t="s">
        <v>787</v>
      </c>
      <c r="C6203" s="3">
        <v>4.2965811965811964</v>
      </c>
    </row>
    <row r="6204" spans="1:3">
      <c r="A6204" s="17">
        <v>2014</v>
      </c>
      <c r="B6204" s="1" t="s">
        <v>788</v>
      </c>
      <c r="C6204" s="3">
        <v>4.006968641114983</v>
      </c>
    </row>
    <row r="6205" spans="1:3">
      <c r="A6205" s="17">
        <v>2014</v>
      </c>
      <c r="B6205" s="1" t="s">
        <v>789</v>
      </c>
      <c r="C6205" s="3">
        <v>5.2755905511811028</v>
      </c>
    </row>
    <row r="6206" spans="1:3">
      <c r="A6206" s="17">
        <v>2014</v>
      </c>
      <c r="B6206" s="1" t="s">
        <v>790</v>
      </c>
      <c r="C6206" s="3">
        <v>5.4754068606691266</v>
      </c>
    </row>
    <row r="6207" spans="1:3">
      <c r="A6207" s="17">
        <v>2014</v>
      </c>
      <c r="B6207" s="1" t="s">
        <v>791</v>
      </c>
      <c r="C6207" s="3">
        <v>4.4965857359635812</v>
      </c>
    </row>
    <row r="6208" spans="1:3">
      <c r="A6208" s="17">
        <v>2014</v>
      </c>
      <c r="B6208" s="1" t="s">
        <v>792</v>
      </c>
      <c r="C6208" s="3">
        <v>4.6032821295677895</v>
      </c>
    </row>
    <row r="6209" spans="1:3">
      <c r="A6209" s="17">
        <v>2014</v>
      </c>
      <c r="B6209" s="1" t="s">
        <v>1109</v>
      </c>
      <c r="C6209" s="3">
        <v>5.9879154078549846</v>
      </c>
    </row>
    <row r="6210" spans="1:3">
      <c r="A6210" s="17">
        <v>2014</v>
      </c>
      <c r="B6210" s="1" t="s">
        <v>1110</v>
      </c>
      <c r="C6210" s="3">
        <v>4.4102564102564106</v>
      </c>
    </row>
    <row r="6211" spans="1:3">
      <c r="A6211" s="17">
        <v>2014</v>
      </c>
      <c r="B6211" s="1" t="s">
        <v>1050</v>
      </c>
      <c r="C6211" s="3">
        <v>5.0855614973262036</v>
      </c>
    </row>
    <row r="6212" spans="1:3">
      <c r="A6212" s="17">
        <v>2014</v>
      </c>
      <c r="B6212" s="1" t="s">
        <v>793</v>
      </c>
      <c r="C6212" s="3">
        <v>4.1472383038648095</v>
      </c>
    </row>
    <row r="6213" spans="1:3">
      <c r="A6213" s="17">
        <v>2014</v>
      </c>
      <c r="B6213" s="1" t="s">
        <v>794</v>
      </c>
      <c r="C6213" s="3">
        <v>5.7539525691699609</v>
      </c>
    </row>
    <row r="6214" spans="1:3">
      <c r="A6214" s="17">
        <v>2014</v>
      </c>
      <c r="B6214" s="1" t="s">
        <v>795</v>
      </c>
      <c r="C6214" s="3">
        <v>5.1686213187385981</v>
      </c>
    </row>
    <row r="6215" spans="1:3">
      <c r="A6215" s="17">
        <v>2014</v>
      </c>
      <c r="B6215" s="1" t="s">
        <v>796</v>
      </c>
      <c r="C6215" s="3">
        <v>4.7104118993135016</v>
      </c>
    </row>
    <row r="6216" spans="1:3">
      <c r="A6216" s="17">
        <v>2014</v>
      </c>
      <c r="B6216" s="1" t="s">
        <v>1281</v>
      </c>
      <c r="C6216" s="3">
        <v>4.5772569444444446</v>
      </c>
    </row>
    <row r="6217" spans="1:3">
      <c r="A6217" s="17">
        <v>2014</v>
      </c>
      <c r="B6217" s="1" t="s">
        <v>797</v>
      </c>
      <c r="C6217" s="3">
        <v>4.9224514842371709</v>
      </c>
    </row>
    <row r="6218" spans="1:3">
      <c r="A6218" s="17">
        <v>2014</v>
      </c>
      <c r="B6218" s="1" t="s">
        <v>798</v>
      </c>
      <c r="C6218" s="3">
        <v>4.8089033659066232</v>
      </c>
    </row>
    <row r="6219" spans="1:3">
      <c r="A6219" s="17">
        <v>2014</v>
      </c>
      <c r="B6219" s="1" t="s">
        <v>799</v>
      </c>
      <c r="C6219" s="3">
        <v>6.0035005834305721</v>
      </c>
    </row>
    <row r="6220" spans="1:3">
      <c r="A6220" s="17">
        <v>2014</v>
      </c>
      <c r="B6220" s="1" t="s">
        <v>800</v>
      </c>
      <c r="C6220" s="3">
        <v>5.4588457899716181</v>
      </c>
    </row>
    <row r="6221" spans="1:3">
      <c r="A6221" s="17">
        <v>2014</v>
      </c>
      <c r="B6221" s="1" t="s">
        <v>801</v>
      </c>
      <c r="C6221" s="3">
        <v>4.8819999999999997</v>
      </c>
    </row>
    <row r="6222" spans="1:3">
      <c r="A6222" s="17">
        <v>2014</v>
      </c>
      <c r="B6222" s="1" t="s">
        <v>802</v>
      </c>
      <c r="C6222" s="3">
        <v>5.0090073860565667</v>
      </c>
    </row>
    <row r="6223" spans="1:3">
      <c r="A6223" s="17">
        <v>2014</v>
      </c>
      <c r="B6223" s="1" t="s">
        <v>803</v>
      </c>
      <c r="C6223" s="3">
        <v>5.0523364485981306</v>
      </c>
    </row>
    <row r="6224" spans="1:3">
      <c r="A6224" s="17">
        <v>2014</v>
      </c>
      <c r="B6224" s="1" t="s">
        <v>804</v>
      </c>
      <c r="C6224" s="3">
        <v>4.6578276389597146</v>
      </c>
    </row>
    <row r="6225" spans="1:3">
      <c r="A6225" s="17">
        <v>2014</v>
      </c>
      <c r="B6225" s="1" t="s">
        <v>805</v>
      </c>
      <c r="C6225" s="3">
        <v>4.8140118667275216</v>
      </c>
    </row>
    <row r="6226" spans="1:3">
      <c r="A6226" s="17">
        <v>2014</v>
      </c>
      <c r="B6226" s="1" t="s">
        <v>806</v>
      </c>
      <c r="C6226" s="3">
        <v>5.272686139460057</v>
      </c>
    </row>
    <row r="6227" spans="1:3">
      <c r="A6227" s="17">
        <v>2014</v>
      </c>
      <c r="B6227" s="1" t="s">
        <v>807</v>
      </c>
      <c r="C6227" s="3">
        <v>4.6429838173354021</v>
      </c>
    </row>
    <row r="6228" spans="1:3">
      <c r="A6228" s="17">
        <v>2014</v>
      </c>
      <c r="B6228" s="1" t="s">
        <v>808</v>
      </c>
      <c r="C6228" s="3">
        <v>6.5191131970604586</v>
      </c>
    </row>
    <row r="6229" spans="1:3">
      <c r="A6229" s="17">
        <v>2014</v>
      </c>
      <c r="B6229" s="1" t="s">
        <v>809</v>
      </c>
      <c r="C6229" s="3">
        <v>5.285208433928859</v>
      </c>
    </row>
    <row r="6230" spans="1:3">
      <c r="A6230" s="17">
        <v>2014</v>
      </c>
      <c r="B6230" s="1" t="s">
        <v>810</v>
      </c>
      <c r="C6230" s="3">
        <v>4.279956623893006</v>
      </c>
    </row>
    <row r="6231" spans="1:3">
      <c r="A6231" s="17">
        <v>2014</v>
      </c>
      <c r="B6231" s="1" t="s">
        <v>811</v>
      </c>
      <c r="C6231" s="3">
        <v>4.4442724458204337</v>
      </c>
    </row>
    <row r="6232" spans="1:3">
      <c r="A6232" s="17">
        <v>2014</v>
      </c>
      <c r="B6232" s="1" t="s">
        <v>812</v>
      </c>
      <c r="C6232" s="3">
        <v>5.7890295358649793</v>
      </c>
    </row>
    <row r="6233" spans="1:3">
      <c r="A6233" s="17">
        <v>2014</v>
      </c>
      <c r="B6233" s="1" t="s">
        <v>813</v>
      </c>
      <c r="C6233" s="3">
        <v>4.1853332245697041</v>
      </c>
    </row>
    <row r="6234" spans="1:3">
      <c r="A6234" s="17">
        <v>2014</v>
      </c>
      <c r="B6234" s="1" t="s">
        <v>814</v>
      </c>
      <c r="C6234" s="3">
        <v>4.9105417276720349</v>
      </c>
    </row>
    <row r="6235" spans="1:3">
      <c r="A6235" s="17">
        <v>2014</v>
      </c>
      <c r="B6235" s="1" t="s">
        <v>816</v>
      </c>
      <c r="C6235" s="3">
        <v>4.7473684210526317</v>
      </c>
    </row>
    <row r="6236" spans="1:3">
      <c r="A6236" s="17">
        <v>2014</v>
      </c>
      <c r="B6236" s="1" t="s">
        <v>817</v>
      </c>
      <c r="C6236" s="3">
        <v>4.1323237338629593</v>
      </c>
    </row>
    <row r="6237" spans="1:3">
      <c r="A6237" s="17">
        <v>2014</v>
      </c>
      <c r="B6237" s="1" t="s">
        <v>818</v>
      </c>
      <c r="C6237" s="3">
        <v>5.4226804123711343</v>
      </c>
    </row>
    <row r="6238" spans="1:3">
      <c r="A6238" s="17">
        <v>2014</v>
      </c>
      <c r="B6238" s="1" t="s">
        <v>819</v>
      </c>
      <c r="C6238" s="3">
        <v>4.4383242823894493</v>
      </c>
    </row>
    <row r="6239" spans="1:3">
      <c r="A6239" s="17">
        <v>2014</v>
      </c>
      <c r="B6239" s="1" t="s">
        <v>820</v>
      </c>
      <c r="C6239" s="3">
        <v>4.6243523316062181</v>
      </c>
    </row>
    <row r="6240" spans="1:3">
      <c r="A6240" s="17">
        <v>2014</v>
      </c>
      <c r="B6240" s="1" t="s">
        <v>821</v>
      </c>
      <c r="C6240" s="3">
        <v>4.6097785977859775</v>
      </c>
    </row>
    <row r="6241" spans="1:3">
      <c r="A6241" s="17">
        <v>2014</v>
      </c>
      <c r="B6241" s="1" t="s">
        <v>822</v>
      </c>
      <c r="C6241" s="3">
        <v>5.0973363821766267</v>
      </c>
    </row>
    <row r="6242" spans="1:3">
      <c r="A6242" s="17">
        <v>2014</v>
      </c>
      <c r="B6242" s="1" t="s">
        <v>823</v>
      </c>
      <c r="C6242" s="3">
        <v>8.0417248332557776</v>
      </c>
    </row>
    <row r="6243" spans="1:3">
      <c r="A6243" s="17">
        <v>2014</v>
      </c>
      <c r="B6243" s="1" t="s">
        <v>824</v>
      </c>
      <c r="C6243" s="3">
        <v>4.3195253505933113</v>
      </c>
    </row>
    <row r="6244" spans="1:3">
      <c r="A6244" s="17">
        <v>2014</v>
      </c>
      <c r="B6244" s="1" t="s">
        <v>825</v>
      </c>
      <c r="C6244" s="3">
        <v>4.8927774590425193</v>
      </c>
    </row>
    <row r="6245" spans="1:3">
      <c r="A6245" s="17">
        <v>2014</v>
      </c>
      <c r="B6245" s="1" t="s">
        <v>826</v>
      </c>
      <c r="C6245" s="3">
        <v>5.0957215373459031</v>
      </c>
    </row>
    <row r="6246" spans="1:3">
      <c r="A6246" s="17">
        <v>2014</v>
      </c>
      <c r="B6246" s="1" t="s">
        <v>827</v>
      </c>
      <c r="C6246" s="3">
        <v>7.365891472868217</v>
      </c>
    </row>
    <row r="6247" spans="1:3">
      <c r="A6247" s="17">
        <v>2014</v>
      </c>
      <c r="B6247" s="1" t="s">
        <v>828</v>
      </c>
      <c r="C6247" s="3">
        <v>3.7398843930635839</v>
      </c>
    </row>
    <row r="6248" spans="1:3">
      <c r="A6248" s="17">
        <v>2014</v>
      </c>
      <c r="B6248" s="1" t="s">
        <v>829</v>
      </c>
      <c r="C6248" s="3">
        <v>5.0610687022900764</v>
      </c>
    </row>
    <row r="6249" spans="1:3">
      <c r="A6249" s="17">
        <v>2014</v>
      </c>
      <c r="B6249" s="1" t="s">
        <v>830</v>
      </c>
      <c r="C6249" s="3">
        <v>4.1505981703026036</v>
      </c>
    </row>
    <row r="6250" spans="1:3">
      <c r="A6250" s="17">
        <v>2014</v>
      </c>
      <c r="B6250" s="1" t="s">
        <v>1112</v>
      </c>
      <c r="C6250" s="3">
        <v>4.1151832460732987</v>
      </c>
    </row>
    <row r="6251" spans="1:3">
      <c r="A6251" s="17">
        <v>2014</v>
      </c>
      <c r="B6251" s="1" t="s">
        <v>831</v>
      </c>
      <c r="C6251" s="3">
        <v>4.9339753344386654</v>
      </c>
    </row>
    <row r="6252" spans="1:3">
      <c r="A6252" s="17">
        <v>2014</v>
      </c>
      <c r="B6252" s="1" t="s">
        <v>832</v>
      </c>
      <c r="C6252" s="3">
        <v>5.0320562939796716</v>
      </c>
    </row>
    <row r="6253" spans="1:3">
      <c r="A6253" s="17">
        <v>2014</v>
      </c>
      <c r="B6253" s="1" t="s">
        <v>833</v>
      </c>
      <c r="C6253" s="3">
        <v>6.3959818171614566</v>
      </c>
    </row>
    <row r="6254" spans="1:3">
      <c r="A6254" s="17">
        <v>2014</v>
      </c>
      <c r="B6254" s="1" t="s">
        <v>834</v>
      </c>
      <c r="C6254" s="3">
        <v>3.9791993452908683</v>
      </c>
    </row>
    <row r="6255" spans="1:3">
      <c r="A6255" s="17">
        <v>2014</v>
      </c>
      <c r="B6255" s="1" t="s">
        <v>835</v>
      </c>
      <c r="C6255" s="3">
        <v>3.8556718433490884</v>
      </c>
    </row>
    <row r="6256" spans="1:3">
      <c r="A6256" s="17">
        <v>2014</v>
      </c>
      <c r="B6256" s="1" t="s">
        <v>836</v>
      </c>
      <c r="C6256" s="3">
        <v>4.2274221620576293</v>
      </c>
    </row>
    <row r="6257" spans="1:3">
      <c r="A6257" s="17">
        <v>2014</v>
      </c>
      <c r="B6257" s="1" t="s">
        <v>837</v>
      </c>
      <c r="C6257" s="3">
        <v>3.8149503397804496</v>
      </c>
    </row>
    <row r="6258" spans="1:3">
      <c r="A6258" s="17">
        <v>2014</v>
      </c>
      <c r="B6258" s="1" t="s">
        <v>838</v>
      </c>
      <c r="C6258" s="3">
        <v>4.6254514552793715</v>
      </c>
    </row>
    <row r="6259" spans="1:3">
      <c r="A6259" s="17">
        <v>2014</v>
      </c>
      <c r="B6259" s="1" t="s">
        <v>839</v>
      </c>
      <c r="C6259" s="3">
        <v>4.4357280153772223</v>
      </c>
    </row>
    <row r="6260" spans="1:3">
      <c r="A6260" s="17">
        <v>2014</v>
      </c>
      <c r="B6260" s="1" t="s">
        <v>840</v>
      </c>
      <c r="C6260" s="3">
        <v>6.6005259240883154</v>
      </c>
    </row>
    <row r="6261" spans="1:3">
      <c r="A6261" s="17">
        <v>2014</v>
      </c>
      <c r="B6261" s="1" t="s">
        <v>844</v>
      </c>
      <c r="C6261" s="3">
        <v>4.4992708394096717</v>
      </c>
    </row>
    <row r="6262" spans="1:3">
      <c r="A6262" s="17">
        <v>2014</v>
      </c>
      <c r="B6262" s="1" t="s">
        <v>846</v>
      </c>
      <c r="C6262" s="3">
        <v>4.3811188811188808</v>
      </c>
    </row>
    <row r="6263" spans="1:3">
      <c r="A6263" s="17">
        <v>2014</v>
      </c>
      <c r="B6263" s="1" t="s">
        <v>847</v>
      </c>
      <c r="C6263" s="3">
        <v>5.8405172413793105</v>
      </c>
    </row>
    <row r="6264" spans="1:3">
      <c r="A6264" s="17">
        <v>2014</v>
      </c>
      <c r="B6264" s="1" t="s">
        <v>848</v>
      </c>
      <c r="C6264" s="3">
        <v>4.0063204176971698</v>
      </c>
    </row>
    <row r="6265" spans="1:3">
      <c r="A6265" s="17">
        <v>2014</v>
      </c>
      <c r="B6265" s="1" t="s">
        <v>849</v>
      </c>
      <c r="C6265" s="3">
        <v>3.7130177514792901</v>
      </c>
    </row>
    <row r="6266" spans="1:3">
      <c r="A6266" s="17">
        <v>2014</v>
      </c>
      <c r="B6266" s="1" t="s">
        <v>850</v>
      </c>
      <c r="C6266" s="3">
        <v>4.9836065573770494</v>
      </c>
    </row>
    <row r="6267" spans="1:3">
      <c r="A6267" s="17">
        <v>2014</v>
      </c>
      <c r="B6267" s="1" t="s">
        <v>851</v>
      </c>
      <c r="C6267" s="3">
        <v>4.7173553110857647</v>
      </c>
    </row>
    <row r="6268" spans="1:3">
      <c r="A6268" s="17">
        <v>2014</v>
      </c>
      <c r="B6268" s="1" t="s">
        <v>852</v>
      </c>
      <c r="C6268" s="3">
        <v>5.2323651452282158</v>
      </c>
    </row>
    <row r="6269" spans="1:3">
      <c r="A6269" s="17">
        <v>2014</v>
      </c>
      <c r="B6269" s="1" t="s">
        <v>853</v>
      </c>
      <c r="C6269" s="3">
        <v>5.3010460495558673</v>
      </c>
    </row>
    <row r="6270" spans="1:3">
      <c r="A6270" s="17">
        <v>2014</v>
      </c>
      <c r="B6270" s="1" t="s">
        <v>1282</v>
      </c>
      <c r="C6270" s="3">
        <v>3.5762711864406778</v>
      </c>
    </row>
    <row r="6271" spans="1:3">
      <c r="A6271" s="17">
        <v>2014</v>
      </c>
      <c r="B6271" s="1" t="s">
        <v>855</v>
      </c>
      <c r="C6271" s="3">
        <v>4.4657724329324697</v>
      </c>
    </row>
    <row r="6272" spans="1:3">
      <c r="A6272" s="17">
        <v>2014</v>
      </c>
      <c r="B6272" s="1" t="s">
        <v>1283</v>
      </c>
      <c r="C6272" s="3">
        <v>7.2493150684931509</v>
      </c>
    </row>
    <row r="6273" spans="1:3">
      <c r="A6273" s="17">
        <v>2014</v>
      </c>
      <c r="B6273" s="1" t="s">
        <v>1284</v>
      </c>
      <c r="C6273" s="3">
        <v>5.44</v>
      </c>
    </row>
    <row r="6274" spans="1:3">
      <c r="A6274" s="17">
        <v>2014</v>
      </c>
      <c r="B6274" s="1" t="s">
        <v>1184</v>
      </c>
      <c r="C6274" s="3">
        <v>7.6297577854671284</v>
      </c>
    </row>
    <row r="6275" spans="1:3">
      <c r="A6275" s="17">
        <v>2014</v>
      </c>
      <c r="B6275" s="1" t="s">
        <v>857</v>
      </c>
      <c r="C6275" s="3">
        <v>8.2119565217391308</v>
      </c>
    </row>
    <row r="6276" spans="1:3">
      <c r="A6276" s="17">
        <v>2014</v>
      </c>
      <c r="B6276" s="1" t="s">
        <v>858</v>
      </c>
      <c r="C6276" s="3">
        <v>6.9029723991507428</v>
      </c>
    </row>
    <row r="6277" spans="1:3">
      <c r="A6277" s="17">
        <v>2014</v>
      </c>
      <c r="B6277" s="1" t="s">
        <v>1285</v>
      </c>
      <c r="C6277" s="3">
        <v>5.5050847457627121</v>
      </c>
    </row>
    <row r="6278" spans="1:3">
      <c r="A6278" s="17">
        <v>2014</v>
      </c>
      <c r="B6278" s="1" t="s">
        <v>859</v>
      </c>
      <c r="C6278" s="3">
        <v>7.0094297260889089</v>
      </c>
    </row>
    <row r="6279" spans="1:3">
      <c r="A6279" s="17">
        <v>2014</v>
      </c>
      <c r="B6279" s="1" t="s">
        <v>1161</v>
      </c>
      <c r="C6279" s="3">
        <v>8.0463121783876499</v>
      </c>
    </row>
    <row r="6280" spans="1:3">
      <c r="A6280" s="17">
        <v>2014</v>
      </c>
      <c r="B6280" s="1" t="s">
        <v>860</v>
      </c>
      <c r="C6280" s="3">
        <v>8.2940140328215364</v>
      </c>
    </row>
    <row r="6281" spans="1:3">
      <c r="A6281" s="17">
        <v>2014</v>
      </c>
      <c r="B6281" s="1" t="s">
        <v>861</v>
      </c>
      <c r="C6281" s="3">
        <v>5.2677824267782425</v>
      </c>
    </row>
    <row r="6282" spans="1:3">
      <c r="A6282" s="17">
        <v>2014</v>
      </c>
      <c r="B6282" s="1" t="s">
        <v>1162</v>
      </c>
      <c r="C6282" s="3">
        <v>7.6050420168067223</v>
      </c>
    </row>
    <row r="6283" spans="1:3">
      <c r="A6283" s="17">
        <v>2014</v>
      </c>
      <c r="B6283" s="1" t="s">
        <v>862</v>
      </c>
      <c r="C6283" s="3">
        <v>4.2172675521821628</v>
      </c>
    </row>
    <row r="6284" spans="1:3">
      <c r="A6284" s="17">
        <v>2014</v>
      </c>
      <c r="B6284" s="1" t="s">
        <v>863</v>
      </c>
      <c r="C6284" s="3">
        <v>6.1872023809523808</v>
      </c>
    </row>
    <row r="6285" spans="1:3">
      <c r="A6285" s="17">
        <v>2014</v>
      </c>
      <c r="B6285" s="1" t="s">
        <v>864</v>
      </c>
      <c r="C6285" s="3">
        <v>3.6819773530566828</v>
      </c>
    </row>
    <row r="6286" spans="1:3">
      <c r="A6286" s="17">
        <v>2014</v>
      </c>
      <c r="B6286" s="1" t="s">
        <v>866</v>
      </c>
      <c r="C6286" s="3">
        <v>3.2060737527114966</v>
      </c>
    </row>
    <row r="6287" spans="1:3">
      <c r="A6287" s="17">
        <v>2014</v>
      </c>
      <c r="B6287" s="1" t="s">
        <v>868</v>
      </c>
      <c r="C6287" s="3">
        <v>5.0679086051971183</v>
      </c>
    </row>
    <row r="6288" spans="1:3">
      <c r="A6288" s="17">
        <v>2014</v>
      </c>
      <c r="B6288" s="1" t="s">
        <v>871</v>
      </c>
      <c r="C6288" s="3">
        <v>7.0373737750121101</v>
      </c>
    </row>
    <row r="6289" spans="1:3">
      <c r="A6289" s="17">
        <v>2014</v>
      </c>
      <c r="B6289" s="1" t="s">
        <v>872</v>
      </c>
      <c r="C6289" s="3">
        <v>4.6450120303535076</v>
      </c>
    </row>
    <row r="6290" spans="1:3">
      <c r="A6290" s="17">
        <v>2014</v>
      </c>
      <c r="B6290" s="1" t="s">
        <v>874</v>
      </c>
      <c r="C6290" s="3">
        <v>6.9467706681524017</v>
      </c>
    </row>
    <row r="6291" spans="1:3">
      <c r="A6291" s="17">
        <v>2014</v>
      </c>
      <c r="B6291" s="1" t="s">
        <v>875</v>
      </c>
      <c r="C6291" s="3">
        <v>5.043705755617113</v>
      </c>
    </row>
    <row r="6292" spans="1:3">
      <c r="A6292" s="17">
        <v>2014</v>
      </c>
      <c r="B6292" s="1" t="s">
        <v>1286</v>
      </c>
      <c r="C6292" s="3">
        <v>6.3927272727272726</v>
      </c>
    </row>
    <row r="6293" spans="1:3">
      <c r="A6293" s="17">
        <v>2014</v>
      </c>
      <c r="B6293" s="1" t="s">
        <v>876</v>
      </c>
      <c r="C6293" s="3">
        <v>5.4305481639169768</v>
      </c>
    </row>
    <row r="6294" spans="1:3">
      <c r="A6294" s="17">
        <v>2014</v>
      </c>
      <c r="B6294" s="1" t="s">
        <v>877</v>
      </c>
      <c r="C6294" s="3">
        <v>10.39413680781759</v>
      </c>
    </row>
    <row r="6295" spans="1:3">
      <c r="A6295" s="17">
        <v>2014</v>
      </c>
      <c r="B6295" s="1" t="s">
        <v>878</v>
      </c>
      <c r="C6295" s="3">
        <v>7.8518086347724623</v>
      </c>
    </row>
    <row r="6296" spans="1:3">
      <c r="A6296" s="17">
        <v>2014</v>
      </c>
      <c r="B6296" s="1" t="s">
        <v>1287</v>
      </c>
      <c r="C6296" s="3">
        <v>4.7666666666666666</v>
      </c>
    </row>
    <row r="6297" spans="1:3">
      <c r="A6297" s="17">
        <v>2014</v>
      </c>
      <c r="B6297" s="1" t="s">
        <v>879</v>
      </c>
      <c r="C6297" s="3">
        <v>9.7364341085271313</v>
      </c>
    </row>
    <row r="6298" spans="1:3">
      <c r="A6298" s="17">
        <v>2014</v>
      </c>
      <c r="B6298" s="1" t="s">
        <v>880</v>
      </c>
      <c r="C6298" s="3">
        <v>4.6448275862068966</v>
      </c>
    </row>
    <row r="6299" spans="1:3">
      <c r="A6299" s="17">
        <v>2014</v>
      </c>
      <c r="B6299" s="1" t="s">
        <v>881</v>
      </c>
      <c r="C6299" s="3">
        <v>5.6806083650190118</v>
      </c>
    </row>
    <row r="6300" spans="1:3">
      <c r="A6300" s="17">
        <v>2014</v>
      </c>
      <c r="B6300" s="1" t="s">
        <v>882</v>
      </c>
      <c r="C6300" s="3">
        <v>7.7722646310432566</v>
      </c>
    </row>
    <row r="6301" spans="1:3">
      <c r="A6301" s="17">
        <v>2014</v>
      </c>
      <c r="B6301" s="1" t="s">
        <v>883</v>
      </c>
      <c r="C6301" s="3">
        <v>10.093084687522371</v>
      </c>
    </row>
    <row r="6302" spans="1:3">
      <c r="A6302" s="17">
        <v>2014</v>
      </c>
      <c r="B6302" s="1" t="s">
        <v>884</v>
      </c>
      <c r="C6302" s="3">
        <v>6.1937984496124034</v>
      </c>
    </row>
    <row r="6303" spans="1:3">
      <c r="A6303" s="17">
        <v>2014</v>
      </c>
      <c r="B6303" s="1" t="s">
        <v>885</v>
      </c>
      <c r="C6303" s="3">
        <v>5.2179392142327652</v>
      </c>
    </row>
    <row r="6304" spans="1:3">
      <c r="A6304" s="17">
        <v>2014</v>
      </c>
      <c r="B6304" s="1" t="s">
        <v>1288</v>
      </c>
      <c r="C6304" s="3">
        <v>8.953846153846154</v>
      </c>
    </row>
    <row r="6305" spans="1:3">
      <c r="A6305" s="17">
        <v>2014</v>
      </c>
      <c r="B6305" s="1" t="s">
        <v>1052</v>
      </c>
      <c r="C6305" s="3">
        <v>5.0638297872340425</v>
      </c>
    </row>
    <row r="6306" spans="1:3">
      <c r="A6306" s="17">
        <v>2014</v>
      </c>
      <c r="B6306" s="1" t="s">
        <v>886</v>
      </c>
      <c r="C6306" s="3">
        <v>5.1238532110091741</v>
      </c>
    </row>
    <row r="6307" spans="1:3">
      <c r="A6307" s="17">
        <v>2014</v>
      </c>
      <c r="B6307" s="1" t="s">
        <v>887</v>
      </c>
      <c r="C6307" s="3">
        <v>6.9333333333333336</v>
      </c>
    </row>
    <row r="6308" spans="1:3">
      <c r="A6308" s="17">
        <v>2014</v>
      </c>
      <c r="B6308" s="1" t="s">
        <v>888</v>
      </c>
      <c r="C6308" s="3">
        <v>4.5273972602739727</v>
      </c>
    </row>
    <row r="6309" spans="1:3">
      <c r="A6309" s="17">
        <v>2014</v>
      </c>
      <c r="B6309" s="1" t="s">
        <v>1289</v>
      </c>
      <c r="C6309" s="3">
        <v>5.253333333333333</v>
      </c>
    </row>
    <row r="6310" spans="1:3">
      <c r="A6310" s="17">
        <v>2014</v>
      </c>
      <c r="B6310" s="1" t="s">
        <v>889</v>
      </c>
      <c r="C6310" s="3">
        <v>4.7970644543714105</v>
      </c>
    </row>
    <row r="6311" spans="1:3">
      <c r="A6311" s="17">
        <v>2014</v>
      </c>
      <c r="B6311" s="1" t="s">
        <v>890</v>
      </c>
      <c r="C6311" s="3">
        <v>6.4268216080402008</v>
      </c>
    </row>
    <row r="6312" spans="1:3">
      <c r="A6312" s="17">
        <v>2014</v>
      </c>
      <c r="B6312" s="1" t="s">
        <v>891</v>
      </c>
      <c r="C6312" s="3">
        <v>5.761016949152542</v>
      </c>
    </row>
    <row r="6313" spans="1:3">
      <c r="A6313" s="17">
        <v>2014</v>
      </c>
      <c r="B6313" s="1" t="s">
        <v>892</v>
      </c>
      <c r="C6313" s="3">
        <v>5.8697264719517852</v>
      </c>
    </row>
    <row r="6314" spans="1:3">
      <c r="A6314" s="17">
        <v>2014</v>
      </c>
      <c r="B6314" s="1" t="s">
        <v>893</v>
      </c>
      <c r="C6314" s="3">
        <v>5.1085427135678394</v>
      </c>
    </row>
    <row r="6315" spans="1:3">
      <c r="A6315" s="17">
        <v>2014</v>
      </c>
      <c r="B6315" s="1" t="s">
        <v>894</v>
      </c>
      <c r="C6315" s="3">
        <v>5.8701964133219473</v>
      </c>
    </row>
    <row r="6316" spans="1:3">
      <c r="A6316" s="17">
        <v>2014</v>
      </c>
      <c r="B6316" s="1" t="s">
        <v>895</v>
      </c>
      <c r="C6316" s="3">
        <v>5.1860893597420548</v>
      </c>
    </row>
    <row r="6317" spans="1:3">
      <c r="A6317" s="17">
        <v>2014</v>
      </c>
      <c r="B6317" s="1" t="s">
        <v>896</v>
      </c>
      <c r="C6317" s="3">
        <v>5.4484958979033724</v>
      </c>
    </row>
    <row r="6318" spans="1:3">
      <c r="A6318" s="17">
        <v>2014</v>
      </c>
      <c r="B6318" s="1" t="s">
        <v>897</v>
      </c>
      <c r="C6318" s="3">
        <v>6.4233226837060702</v>
      </c>
    </row>
    <row r="6319" spans="1:3">
      <c r="A6319" s="17">
        <v>2014</v>
      </c>
      <c r="B6319" s="1" t="s">
        <v>898</v>
      </c>
      <c r="C6319" s="3">
        <v>7.5153846153846153</v>
      </c>
    </row>
    <row r="6320" spans="1:3">
      <c r="A6320" s="17">
        <v>2014</v>
      </c>
      <c r="B6320" s="1" t="s">
        <v>899</v>
      </c>
      <c r="C6320" s="3">
        <v>9.1800391389432487</v>
      </c>
    </row>
    <row r="6321" spans="1:3">
      <c r="A6321" s="17">
        <v>2014</v>
      </c>
      <c r="B6321" s="1" t="s">
        <v>1082</v>
      </c>
      <c r="C6321" s="3">
        <v>5.011705685618729</v>
      </c>
    </row>
    <row r="6322" spans="1:3">
      <c r="A6322" s="17">
        <v>2014</v>
      </c>
      <c r="B6322" s="1" t="s">
        <v>900</v>
      </c>
      <c r="C6322" s="3">
        <v>4.8909426987061</v>
      </c>
    </row>
    <row r="6323" spans="1:3">
      <c r="A6323" s="17">
        <v>2014</v>
      </c>
      <c r="B6323" s="1" t="s">
        <v>901</v>
      </c>
      <c r="C6323" s="3">
        <v>5.1309523809523814</v>
      </c>
    </row>
    <row r="6324" spans="1:3">
      <c r="A6324" s="17">
        <v>2014</v>
      </c>
      <c r="B6324" s="1" t="s">
        <v>1113</v>
      </c>
      <c r="C6324" s="3">
        <v>5.3449999999999998</v>
      </c>
    </row>
    <row r="6325" spans="1:3">
      <c r="A6325" s="17">
        <v>2014</v>
      </c>
      <c r="B6325" s="1" t="s">
        <v>1114</v>
      </c>
      <c r="C6325" s="3">
        <v>5.6018691588785048</v>
      </c>
    </row>
    <row r="6326" spans="1:3">
      <c r="A6326" s="17">
        <v>2014</v>
      </c>
      <c r="B6326" s="1" t="s">
        <v>1290</v>
      </c>
      <c r="C6326" s="3">
        <v>5.9205128205128208</v>
      </c>
    </row>
    <row r="6327" spans="1:3">
      <c r="A6327" s="17">
        <v>2014</v>
      </c>
      <c r="B6327" s="1" t="s">
        <v>1291</v>
      </c>
      <c r="C6327" s="3">
        <v>6.0027247956403267</v>
      </c>
    </row>
    <row r="6328" spans="1:3">
      <c r="A6328" s="17">
        <v>2014</v>
      </c>
      <c r="B6328" s="1" t="s">
        <v>1053</v>
      </c>
      <c r="C6328" s="3">
        <v>5.4582152974504252</v>
      </c>
    </row>
    <row r="6329" spans="1:3">
      <c r="A6329" s="17">
        <v>2014</v>
      </c>
      <c r="B6329" s="1" t="s">
        <v>1054</v>
      </c>
      <c r="C6329" s="3">
        <v>4.4099099099099099</v>
      </c>
    </row>
    <row r="6330" spans="1:3">
      <c r="A6330" s="17">
        <v>2014</v>
      </c>
      <c r="B6330" s="1" t="s">
        <v>1292</v>
      </c>
      <c r="C6330" s="3">
        <v>4.5444444444444443</v>
      </c>
    </row>
    <row r="6331" spans="1:3">
      <c r="A6331" s="17">
        <v>2014</v>
      </c>
      <c r="B6331" s="1" t="s">
        <v>902</v>
      </c>
      <c r="C6331" s="3">
        <v>5.9986352115422106</v>
      </c>
    </row>
    <row r="6332" spans="1:3">
      <c r="A6332" s="17">
        <v>2014</v>
      </c>
      <c r="B6332" s="1" t="s">
        <v>1293</v>
      </c>
      <c r="C6332" s="3">
        <v>4.3856655290102387</v>
      </c>
    </row>
    <row r="6333" spans="1:3">
      <c r="A6333" s="17">
        <v>2014</v>
      </c>
      <c r="B6333" s="1" t="s">
        <v>903</v>
      </c>
      <c r="C6333" s="3">
        <v>7.1902386889918066</v>
      </c>
    </row>
    <row r="6334" spans="1:3">
      <c r="A6334" s="17">
        <v>2014</v>
      </c>
      <c r="B6334" s="1" t="s">
        <v>904</v>
      </c>
      <c r="C6334" s="3">
        <v>5.8876709671161125</v>
      </c>
    </row>
    <row r="6335" spans="1:3">
      <c r="A6335" s="17">
        <v>2014</v>
      </c>
      <c r="B6335" s="1" t="s">
        <v>905</v>
      </c>
      <c r="C6335" s="3">
        <v>5.7395522388059703</v>
      </c>
    </row>
    <row r="6336" spans="1:3">
      <c r="A6336" s="17">
        <v>2014</v>
      </c>
      <c r="B6336" s="1" t="s">
        <v>1294</v>
      </c>
      <c r="C6336" s="3">
        <v>4.2222222222222223</v>
      </c>
    </row>
    <row r="6337" spans="1:3">
      <c r="A6337" s="17">
        <v>2014</v>
      </c>
      <c r="B6337" s="1" t="s">
        <v>906</v>
      </c>
      <c r="C6337" s="3">
        <v>5.0281476997578691</v>
      </c>
    </row>
    <row r="6338" spans="1:3">
      <c r="A6338" s="17">
        <v>2014</v>
      </c>
      <c r="B6338" s="1" t="s">
        <v>907</v>
      </c>
      <c r="C6338" s="3">
        <v>3.5137844611528823</v>
      </c>
    </row>
    <row r="6339" spans="1:3">
      <c r="A6339" s="17">
        <v>2014</v>
      </c>
      <c r="B6339" s="1" t="s">
        <v>908</v>
      </c>
      <c r="C6339" s="3">
        <v>4.9509062830204016</v>
      </c>
    </row>
    <row r="6340" spans="1:3">
      <c r="A6340" s="17">
        <v>2014</v>
      </c>
      <c r="B6340" s="1" t="s">
        <v>909</v>
      </c>
      <c r="C6340" s="3">
        <v>3.8871701546860784</v>
      </c>
    </row>
    <row r="6341" spans="1:3">
      <c r="A6341" s="17">
        <v>2014</v>
      </c>
      <c r="B6341" s="1" t="s">
        <v>1055</v>
      </c>
      <c r="C6341" s="3">
        <v>3.7348993288590604</v>
      </c>
    </row>
    <row r="6342" spans="1:3">
      <c r="A6342" s="17">
        <v>2014</v>
      </c>
      <c r="B6342" s="1" t="s">
        <v>911</v>
      </c>
      <c r="C6342" s="3">
        <v>5.0085582620144828</v>
      </c>
    </row>
    <row r="6343" spans="1:3">
      <c r="A6343" s="17">
        <v>2014</v>
      </c>
      <c r="B6343" s="1" t="s">
        <v>912</v>
      </c>
      <c r="C6343" s="3">
        <v>3.8612716763005781</v>
      </c>
    </row>
    <row r="6344" spans="1:3">
      <c r="A6344" s="17">
        <v>2014</v>
      </c>
      <c r="B6344" s="1" t="s">
        <v>914</v>
      </c>
      <c r="C6344" s="3">
        <v>6.4916201117318435</v>
      </c>
    </row>
    <row r="6345" spans="1:3">
      <c r="A6345" s="17">
        <v>2014</v>
      </c>
      <c r="B6345" s="1" t="s">
        <v>915</v>
      </c>
      <c r="C6345" s="3">
        <v>8.1664201183431953</v>
      </c>
    </row>
    <row r="6346" spans="1:3">
      <c r="A6346" s="17">
        <v>2014</v>
      </c>
      <c r="B6346" s="1" t="s">
        <v>916</v>
      </c>
      <c r="C6346" s="3">
        <v>6.1207430340557272</v>
      </c>
    </row>
    <row r="6347" spans="1:3">
      <c r="A6347" s="17">
        <v>2014</v>
      </c>
      <c r="B6347" s="1" t="s">
        <v>917</v>
      </c>
      <c r="C6347" s="3">
        <v>6.2607973421926912</v>
      </c>
    </row>
    <row r="6348" spans="1:3">
      <c r="A6348" s="17">
        <v>2014</v>
      </c>
      <c r="B6348" s="1" t="s">
        <v>1135</v>
      </c>
      <c r="C6348" s="3">
        <v>5.1553398058252426</v>
      </c>
    </row>
    <row r="6349" spans="1:3">
      <c r="A6349" s="17">
        <v>2014</v>
      </c>
      <c r="B6349" s="1" t="s">
        <v>918</v>
      </c>
      <c r="C6349" s="3">
        <v>2.956989247311828</v>
      </c>
    </row>
    <row r="6350" spans="1:3">
      <c r="A6350" s="17">
        <v>2014</v>
      </c>
      <c r="B6350" s="1" t="s">
        <v>919</v>
      </c>
      <c r="C6350" s="3">
        <v>7.1610942249240122</v>
      </c>
    </row>
    <row r="6351" spans="1:3">
      <c r="A6351" s="17">
        <v>2014</v>
      </c>
      <c r="B6351" s="1" t="s">
        <v>921</v>
      </c>
      <c r="C6351" s="3">
        <v>8.8035073734555596</v>
      </c>
    </row>
    <row r="6352" spans="1:3">
      <c r="A6352" s="17">
        <v>2014</v>
      </c>
      <c r="B6352" s="1" t="s">
        <v>1295</v>
      </c>
      <c r="C6352" s="3">
        <v>6.9857142857142858</v>
      </c>
    </row>
    <row r="6353" spans="1:3">
      <c r="A6353" s="17">
        <v>2014</v>
      </c>
      <c r="B6353" s="1" t="s">
        <v>922</v>
      </c>
      <c r="C6353" s="3">
        <v>8.7123595505617981</v>
      </c>
    </row>
    <row r="6354" spans="1:3">
      <c r="A6354" s="17">
        <v>2014</v>
      </c>
      <c r="B6354" s="1" t="s">
        <v>923</v>
      </c>
      <c r="C6354" s="3">
        <v>6.4504084014002334</v>
      </c>
    </row>
    <row r="6355" spans="1:3">
      <c r="A6355" s="17">
        <v>2014</v>
      </c>
      <c r="B6355" s="1" t="s">
        <v>924</v>
      </c>
      <c r="C6355" s="3">
        <v>6.2821229050279328</v>
      </c>
    </row>
    <row r="6356" spans="1:3">
      <c r="A6356" s="17">
        <v>2014</v>
      </c>
      <c r="B6356" s="1" t="s">
        <v>925</v>
      </c>
      <c r="C6356" s="3">
        <v>4.3389830508474576</v>
      </c>
    </row>
    <row r="6357" spans="1:3">
      <c r="A6357" s="17">
        <v>2014</v>
      </c>
      <c r="B6357" s="1" t="s">
        <v>926</v>
      </c>
      <c r="C6357" s="3">
        <v>5.685741998060136</v>
      </c>
    </row>
    <row r="6358" spans="1:3">
      <c r="A6358" s="17">
        <v>2014</v>
      </c>
      <c r="B6358" s="1" t="s">
        <v>927</v>
      </c>
      <c r="C6358" s="3">
        <v>4.5680473372781067</v>
      </c>
    </row>
    <row r="6359" spans="1:3">
      <c r="A6359" s="17">
        <v>2014</v>
      </c>
      <c r="B6359" s="1" t="s">
        <v>928</v>
      </c>
      <c r="C6359" s="3">
        <v>4.5452261306532664</v>
      </c>
    </row>
    <row r="6360" spans="1:3">
      <c r="A6360" s="17">
        <v>2014</v>
      </c>
      <c r="B6360" s="1" t="s">
        <v>929</v>
      </c>
      <c r="C6360" s="3">
        <v>5.3384615384615381</v>
      </c>
    </row>
    <row r="6361" spans="1:3">
      <c r="A6361" s="17">
        <v>2014</v>
      </c>
      <c r="B6361" s="1" t="s">
        <v>1115</v>
      </c>
      <c r="C6361" s="3">
        <v>8.2636815920398003</v>
      </c>
    </row>
    <row r="6362" spans="1:3">
      <c r="A6362" s="17">
        <v>2014</v>
      </c>
      <c r="B6362" s="1" t="s">
        <v>1296</v>
      </c>
      <c r="C6362" s="3">
        <v>8.6415094339622645</v>
      </c>
    </row>
    <row r="6363" spans="1:3">
      <c r="A6363" s="17">
        <v>2014</v>
      </c>
      <c r="B6363" s="1" t="s">
        <v>930</v>
      </c>
      <c r="C6363" s="3">
        <v>4.503382949932341</v>
      </c>
    </row>
    <row r="6364" spans="1:3">
      <c r="A6364" s="17">
        <v>2014</v>
      </c>
      <c r="B6364" s="1" t="s">
        <v>931</v>
      </c>
      <c r="C6364" s="3">
        <v>5.9253521126760562</v>
      </c>
    </row>
    <row r="6365" spans="1:3">
      <c r="A6365" s="17">
        <v>2014</v>
      </c>
      <c r="B6365" s="1" t="s">
        <v>1297</v>
      </c>
      <c r="C6365" s="3">
        <v>5.3113772455089823</v>
      </c>
    </row>
    <row r="6366" spans="1:3">
      <c r="A6366" s="17">
        <v>2014</v>
      </c>
      <c r="B6366" s="1" t="s">
        <v>932</v>
      </c>
      <c r="C6366" s="3">
        <v>9.1528348397699268</v>
      </c>
    </row>
    <row r="6367" spans="1:3">
      <c r="A6367" s="17">
        <v>2014</v>
      </c>
      <c r="B6367" s="1" t="s">
        <v>933</v>
      </c>
      <c r="C6367" s="3">
        <v>6.2398255813953485</v>
      </c>
    </row>
    <row r="6368" spans="1:3">
      <c r="A6368" s="17">
        <v>2014</v>
      </c>
      <c r="B6368" s="1" t="s">
        <v>934</v>
      </c>
      <c r="C6368" s="3">
        <v>9.2680652680652678</v>
      </c>
    </row>
    <row r="6369" spans="1:3">
      <c r="A6369" s="17">
        <v>2014</v>
      </c>
      <c r="B6369" s="1" t="s">
        <v>1298</v>
      </c>
      <c r="C6369" s="3">
        <v>7.7698412698412698</v>
      </c>
    </row>
    <row r="6370" spans="1:3">
      <c r="A6370" s="17">
        <v>2014</v>
      </c>
      <c r="B6370" s="1" t="s">
        <v>1299</v>
      </c>
      <c r="C6370" s="3">
        <v>5.51</v>
      </c>
    </row>
    <row r="6371" spans="1:3">
      <c r="A6371" s="17">
        <v>2014</v>
      </c>
      <c r="B6371" s="1" t="s">
        <v>1300</v>
      </c>
      <c r="C6371" s="3">
        <v>5.1310344827586203</v>
      </c>
    </row>
    <row r="6372" spans="1:3">
      <c r="A6372" s="17">
        <v>2014</v>
      </c>
      <c r="B6372" s="1" t="s">
        <v>1301</v>
      </c>
      <c r="C6372" s="3">
        <v>7.8362573099415203</v>
      </c>
    </row>
    <row r="6373" spans="1:3">
      <c r="A6373" s="17">
        <v>2014</v>
      </c>
      <c r="B6373" s="1" t="s">
        <v>935</v>
      </c>
      <c r="C6373" s="3">
        <v>7.7197139025480555</v>
      </c>
    </row>
    <row r="6374" spans="1:3">
      <c r="A6374" s="17">
        <v>2014</v>
      </c>
      <c r="B6374" s="1" t="s">
        <v>936</v>
      </c>
      <c r="C6374" s="3">
        <v>6.5747663551401869</v>
      </c>
    </row>
    <row r="6375" spans="1:3">
      <c r="A6375" s="17">
        <v>2014</v>
      </c>
      <c r="B6375" s="1" t="s">
        <v>1085</v>
      </c>
      <c r="C6375" s="3">
        <v>7.8884892086330938</v>
      </c>
    </row>
    <row r="6376" spans="1:3">
      <c r="A6376" s="17">
        <v>2014</v>
      </c>
      <c r="B6376" s="1" t="s">
        <v>937</v>
      </c>
      <c r="C6376" s="3">
        <v>7.141414141414141</v>
      </c>
    </row>
    <row r="6377" spans="1:3">
      <c r="A6377" s="17">
        <v>2014</v>
      </c>
      <c r="B6377" s="1" t="s">
        <v>938</v>
      </c>
      <c r="C6377" s="3">
        <v>8.0952789699570822</v>
      </c>
    </row>
    <row r="6378" spans="1:3">
      <c r="A6378" s="17">
        <v>2014</v>
      </c>
      <c r="B6378" s="1" t="s">
        <v>939</v>
      </c>
      <c r="C6378" s="3">
        <v>5.2200647249190935</v>
      </c>
    </row>
    <row r="6379" spans="1:3">
      <c r="A6379" s="17">
        <v>2014</v>
      </c>
      <c r="B6379" s="1" t="s">
        <v>940</v>
      </c>
      <c r="C6379" s="3">
        <v>7.6296296296296298</v>
      </c>
    </row>
    <row r="6380" spans="1:3">
      <c r="A6380" s="17">
        <v>2014</v>
      </c>
      <c r="B6380" s="1" t="s">
        <v>941</v>
      </c>
      <c r="C6380" s="3">
        <v>5.7149610678531699</v>
      </c>
    </row>
    <row r="6381" spans="1:3">
      <c r="A6381" s="17">
        <v>2014</v>
      </c>
      <c r="B6381" s="1" t="s">
        <v>942</v>
      </c>
      <c r="C6381" s="3">
        <v>12.230989464040311</v>
      </c>
    </row>
    <row r="6382" spans="1:3">
      <c r="A6382" s="17">
        <v>2014</v>
      </c>
      <c r="B6382" s="1" t="s">
        <v>943</v>
      </c>
      <c r="C6382" s="3">
        <v>8.1393736552713367</v>
      </c>
    </row>
    <row r="6383" spans="1:3">
      <c r="A6383" s="17">
        <v>2014</v>
      </c>
      <c r="B6383" s="1" t="s">
        <v>1116</v>
      </c>
      <c r="C6383" s="3">
        <v>6.98546042003231</v>
      </c>
    </row>
    <row r="6384" spans="1:3">
      <c r="A6384" s="17">
        <v>2014</v>
      </c>
      <c r="B6384" s="1" t="s">
        <v>944</v>
      </c>
      <c r="C6384" s="3">
        <v>6.4090909090909092</v>
      </c>
    </row>
    <row r="6385" spans="1:3">
      <c r="A6385" s="17">
        <v>2014</v>
      </c>
      <c r="B6385" s="1" t="s">
        <v>945</v>
      </c>
      <c r="C6385" s="3">
        <v>5.5323741007194247</v>
      </c>
    </row>
    <row r="6386" spans="1:3">
      <c r="A6386" s="17">
        <v>2014</v>
      </c>
      <c r="B6386" s="1" t="s">
        <v>946</v>
      </c>
      <c r="C6386" s="3">
        <v>8.6481481481481488</v>
      </c>
    </row>
    <row r="6387" spans="1:3">
      <c r="A6387" s="17">
        <v>2014</v>
      </c>
      <c r="B6387" s="1" t="s">
        <v>1302</v>
      </c>
      <c r="C6387" s="3">
        <v>6.6137566137566139</v>
      </c>
    </row>
    <row r="6388" spans="1:3">
      <c r="A6388" s="17">
        <v>2014</v>
      </c>
      <c r="B6388" s="1" t="s">
        <v>1117</v>
      </c>
      <c r="C6388" s="3">
        <v>8.608247422680412</v>
      </c>
    </row>
    <row r="6389" spans="1:3">
      <c r="A6389" s="17">
        <v>2014</v>
      </c>
      <c r="B6389" s="1" t="s">
        <v>1118</v>
      </c>
      <c r="C6389" s="3">
        <v>7.0787746170678334</v>
      </c>
    </row>
    <row r="6390" spans="1:3">
      <c r="A6390" s="17">
        <v>2014</v>
      </c>
      <c r="B6390" s="1" t="s">
        <v>1119</v>
      </c>
      <c r="C6390" s="3">
        <v>9</v>
      </c>
    </row>
    <row r="6391" spans="1:3">
      <c r="A6391" s="17">
        <v>2014</v>
      </c>
      <c r="B6391" s="1" t="s">
        <v>947</v>
      </c>
      <c r="C6391" s="3">
        <v>6.2051813471502593</v>
      </c>
    </row>
    <row r="6392" spans="1:3">
      <c r="A6392" s="17">
        <v>2014</v>
      </c>
      <c r="B6392" s="1" t="s">
        <v>1120</v>
      </c>
      <c r="C6392" s="3">
        <v>5.8260869565217392</v>
      </c>
    </row>
    <row r="6393" spans="1:3">
      <c r="A6393" s="17">
        <v>2014</v>
      </c>
      <c r="B6393" s="1" t="s">
        <v>1121</v>
      </c>
      <c r="C6393" s="3">
        <v>3.6226415094339623</v>
      </c>
    </row>
    <row r="6394" spans="1:3">
      <c r="A6394" s="17">
        <v>2014</v>
      </c>
      <c r="B6394" s="1" t="s">
        <v>1086</v>
      </c>
      <c r="C6394" s="3">
        <v>6.216836734693878</v>
      </c>
    </row>
    <row r="6395" spans="1:3">
      <c r="A6395" s="17">
        <v>2014</v>
      </c>
      <c r="B6395" s="1" t="s">
        <v>950</v>
      </c>
      <c r="C6395" s="3">
        <v>5.2194283929408094</v>
      </c>
    </row>
    <row r="6396" spans="1:3">
      <c r="A6396" s="17">
        <v>2014</v>
      </c>
      <c r="B6396" s="1" t="s">
        <v>1303</v>
      </c>
      <c r="C6396" s="3">
        <v>6.9513677811550156</v>
      </c>
    </row>
    <row r="6397" spans="1:3">
      <c r="A6397" s="17">
        <v>2014</v>
      </c>
      <c r="B6397" s="1" t="s">
        <v>951</v>
      </c>
      <c r="C6397" s="3">
        <v>6.8524590163934427</v>
      </c>
    </row>
    <row r="6398" spans="1:3">
      <c r="A6398" s="17">
        <v>2014</v>
      </c>
      <c r="B6398" s="1" t="s">
        <v>1122</v>
      </c>
      <c r="C6398" s="3">
        <v>5.0245901639344259</v>
      </c>
    </row>
    <row r="6399" spans="1:3">
      <c r="A6399" s="17">
        <v>2014</v>
      </c>
      <c r="B6399" s="1" t="s">
        <v>952</v>
      </c>
      <c r="C6399" s="3">
        <v>9.6153121319199055</v>
      </c>
    </row>
    <row r="6400" spans="1:3">
      <c r="A6400" s="17">
        <v>2014</v>
      </c>
      <c r="B6400" s="1" t="s">
        <v>953</v>
      </c>
      <c r="C6400" s="3">
        <v>6.7114164904862577</v>
      </c>
    </row>
    <row r="6401" spans="1:3">
      <c r="A6401" s="17">
        <v>2014</v>
      </c>
      <c r="B6401" s="1" t="s">
        <v>1304</v>
      </c>
      <c r="C6401" s="3">
        <v>4.252688172043011</v>
      </c>
    </row>
    <row r="6402" spans="1:3">
      <c r="A6402" s="17">
        <v>2014</v>
      </c>
      <c r="B6402" s="1" t="s">
        <v>954</v>
      </c>
      <c r="C6402" s="3">
        <v>5.4976076555023923</v>
      </c>
    </row>
    <row r="6403" spans="1:3">
      <c r="A6403" s="17">
        <v>2014</v>
      </c>
      <c r="B6403" s="1" t="s">
        <v>1087</v>
      </c>
      <c r="C6403" s="3">
        <v>8.9845559845559837</v>
      </c>
    </row>
    <row r="6404" spans="1:3">
      <c r="A6404" s="17">
        <v>2014</v>
      </c>
      <c r="B6404" s="1" t="s">
        <v>955</v>
      </c>
      <c r="C6404" s="3">
        <v>9.095677872183229</v>
      </c>
    </row>
    <row r="6405" spans="1:3">
      <c r="A6405" s="17">
        <v>2014</v>
      </c>
      <c r="B6405" s="1" t="s">
        <v>957</v>
      </c>
      <c r="C6405" s="3">
        <v>6.985373364126251</v>
      </c>
    </row>
    <row r="6406" spans="1:3">
      <c r="A6406" s="17">
        <v>2014</v>
      </c>
      <c r="B6406" s="1" t="s">
        <v>1089</v>
      </c>
      <c r="C6406" s="3">
        <v>9.0277777777777786</v>
      </c>
    </row>
    <row r="6407" spans="1:3">
      <c r="A6407" s="17">
        <v>2014</v>
      </c>
      <c r="B6407" s="1" t="s">
        <v>1090</v>
      </c>
      <c r="C6407" s="3">
        <v>9.4768211920529808</v>
      </c>
    </row>
    <row r="6408" spans="1:3">
      <c r="A6408" s="17">
        <v>2014</v>
      </c>
      <c r="B6408" s="1" t="s">
        <v>1305</v>
      </c>
      <c r="C6408" s="3">
        <v>7.4090909090909092</v>
      </c>
    </row>
    <row r="6409" spans="1:3">
      <c r="A6409" s="17">
        <v>2014</v>
      </c>
      <c r="B6409" s="1" t="s">
        <v>1091</v>
      </c>
      <c r="C6409" s="3">
        <v>9.1</v>
      </c>
    </row>
    <row r="6410" spans="1:3">
      <c r="A6410" s="17">
        <v>2014</v>
      </c>
      <c r="B6410" s="1" t="s">
        <v>958</v>
      </c>
      <c r="C6410" s="3">
        <v>8.6024865591397841</v>
      </c>
    </row>
    <row r="6411" spans="1:3">
      <c r="A6411" s="17">
        <v>2014</v>
      </c>
      <c r="B6411" s="1" t="s">
        <v>959</v>
      </c>
      <c r="C6411" s="3">
        <v>10.589668818996042</v>
      </c>
    </row>
    <row r="6412" spans="1:3">
      <c r="A6412" s="17">
        <v>2014</v>
      </c>
      <c r="B6412" s="1" t="s">
        <v>1092</v>
      </c>
      <c r="C6412" s="3">
        <v>6.8994082840236688</v>
      </c>
    </row>
    <row r="6413" spans="1:3">
      <c r="A6413" s="17">
        <v>2014</v>
      </c>
      <c r="B6413" s="1" t="s">
        <v>1093</v>
      </c>
      <c r="C6413" s="3">
        <v>7.6363636363636367</v>
      </c>
    </row>
    <row r="6414" spans="1:3">
      <c r="A6414" s="17">
        <v>2014</v>
      </c>
      <c r="B6414" s="1" t="s">
        <v>1094</v>
      </c>
      <c r="C6414" s="3">
        <v>7.2930232558139538</v>
      </c>
    </row>
    <row r="6415" spans="1:3">
      <c r="A6415" s="17">
        <v>2014</v>
      </c>
      <c r="B6415" s="1" t="s">
        <v>1095</v>
      </c>
      <c r="C6415" s="3">
        <v>4.5628742514970062</v>
      </c>
    </row>
    <row r="6416" spans="1:3">
      <c r="A6416" s="17">
        <v>2014</v>
      </c>
      <c r="B6416" s="1" t="s">
        <v>1306</v>
      </c>
      <c r="C6416" s="3">
        <v>7.09375</v>
      </c>
    </row>
    <row r="6417" spans="1:3">
      <c r="A6417" s="17">
        <v>2014</v>
      </c>
      <c r="B6417" s="1" t="s">
        <v>1056</v>
      </c>
      <c r="C6417" s="3">
        <v>8.8298279158699806</v>
      </c>
    </row>
    <row r="6418" spans="1:3">
      <c r="A6418" s="17">
        <v>2014</v>
      </c>
      <c r="B6418" s="1" t="s">
        <v>960</v>
      </c>
      <c r="C6418" s="3">
        <v>8.7006451612903231</v>
      </c>
    </row>
    <row r="6419" spans="1:3">
      <c r="A6419" s="17">
        <v>2014</v>
      </c>
      <c r="B6419" s="1" t="s">
        <v>962</v>
      </c>
      <c r="C6419" s="3">
        <v>9.4758135444151268</v>
      </c>
    </row>
    <row r="6420" spans="1:3">
      <c r="A6420" s="17">
        <v>2014</v>
      </c>
      <c r="B6420" s="1" t="s">
        <v>1307</v>
      </c>
      <c r="C6420" s="3">
        <v>6.4838709677419351</v>
      </c>
    </row>
    <row r="6421" spans="1:3">
      <c r="A6421" s="17">
        <v>2014</v>
      </c>
      <c r="B6421" s="1" t="s">
        <v>963</v>
      </c>
      <c r="C6421" s="3">
        <v>3.7771428571428571</v>
      </c>
    </row>
    <row r="6422" spans="1:3">
      <c r="A6422" s="17">
        <v>2014</v>
      </c>
      <c r="B6422" s="1" t="s">
        <v>964</v>
      </c>
      <c r="C6422" s="3">
        <v>5.524064171122995</v>
      </c>
    </row>
    <row r="6423" spans="1:3">
      <c r="A6423" s="17">
        <v>2014</v>
      </c>
      <c r="B6423" s="1" t="s">
        <v>965</v>
      </c>
      <c r="C6423" s="3">
        <v>4.8257812500000004</v>
      </c>
    </row>
    <row r="6424" spans="1:3">
      <c r="A6424" s="17">
        <v>2014</v>
      </c>
      <c r="B6424" s="1" t="s">
        <v>966</v>
      </c>
      <c r="C6424" s="3">
        <v>5.9663865546218489</v>
      </c>
    </row>
    <row r="6425" spans="1:3">
      <c r="A6425" s="17">
        <v>2014</v>
      </c>
      <c r="B6425" s="1" t="s">
        <v>967</v>
      </c>
      <c r="C6425" s="3">
        <v>8.3785511363636367</v>
      </c>
    </row>
    <row r="6426" spans="1:3">
      <c r="A6426" s="17">
        <v>2014</v>
      </c>
      <c r="B6426" s="1" t="s">
        <v>968</v>
      </c>
      <c r="C6426" s="3">
        <v>4.298050139275766</v>
      </c>
    </row>
    <row r="6427" spans="1:3">
      <c r="A6427" s="17">
        <v>2014</v>
      </c>
      <c r="B6427" s="1" t="s">
        <v>969</v>
      </c>
      <c r="C6427" s="3">
        <v>3.7483702737940026</v>
      </c>
    </row>
    <row r="6428" spans="1:3">
      <c r="A6428" s="17">
        <v>2014</v>
      </c>
      <c r="B6428" s="1" t="s">
        <v>970</v>
      </c>
      <c r="C6428" s="3">
        <v>4.5009416195856877</v>
      </c>
    </row>
    <row r="6429" spans="1:3">
      <c r="A6429" s="17">
        <v>2014</v>
      </c>
      <c r="B6429" s="1" t="s">
        <v>971</v>
      </c>
      <c r="C6429" s="3">
        <v>4.7974481658692181</v>
      </c>
    </row>
    <row r="6430" spans="1:3">
      <c r="A6430" s="17">
        <v>2014</v>
      </c>
      <c r="B6430" s="1" t="s">
        <v>1057</v>
      </c>
      <c r="C6430" s="3">
        <v>9.3517241379310345</v>
      </c>
    </row>
    <row r="6431" spans="1:3">
      <c r="A6431" s="17">
        <v>2014</v>
      </c>
      <c r="B6431" s="1" t="s">
        <v>972</v>
      </c>
      <c r="C6431" s="3">
        <v>11.424242424242424</v>
      </c>
    </row>
    <row r="6432" spans="1:3">
      <c r="A6432" s="17">
        <v>2014</v>
      </c>
      <c r="B6432" s="1" t="s">
        <v>973</v>
      </c>
      <c r="C6432" s="3">
        <v>3.665859564164649</v>
      </c>
    </row>
    <row r="6433" spans="1:3">
      <c r="A6433" s="17">
        <v>2014</v>
      </c>
      <c r="B6433" s="1" t="s">
        <v>974</v>
      </c>
      <c r="C6433" s="3">
        <v>3.8818443804034581</v>
      </c>
    </row>
    <row r="6434" spans="1:3">
      <c r="A6434" s="17">
        <v>2014</v>
      </c>
      <c r="B6434" s="1" t="s">
        <v>975</v>
      </c>
      <c r="C6434" s="3">
        <v>6.0990099009900991</v>
      </c>
    </row>
    <row r="6435" spans="1:3">
      <c r="A6435" s="17">
        <v>2014</v>
      </c>
      <c r="B6435" s="1" t="s">
        <v>976</v>
      </c>
      <c r="C6435" s="3">
        <v>5.2824427480916034</v>
      </c>
    </row>
    <row r="6436" spans="1:3">
      <c r="A6436" s="17">
        <v>2014</v>
      </c>
      <c r="B6436" s="1" t="s">
        <v>977</v>
      </c>
      <c r="C6436" s="3">
        <v>5.8687089715536107</v>
      </c>
    </row>
    <row r="6437" spans="1:3">
      <c r="A6437" s="17">
        <v>2014</v>
      </c>
      <c r="B6437" s="1" t="s">
        <v>978</v>
      </c>
      <c r="C6437" s="3">
        <v>5.5350318471337578</v>
      </c>
    </row>
    <row r="6438" spans="1:3">
      <c r="A6438" s="17">
        <v>2014</v>
      </c>
      <c r="B6438" s="1" t="s">
        <v>979</v>
      </c>
      <c r="C6438" s="3">
        <v>8.6710963455149503</v>
      </c>
    </row>
    <row r="6439" spans="1:3">
      <c r="A6439" s="17">
        <v>2014</v>
      </c>
      <c r="B6439" s="1" t="s">
        <v>980</v>
      </c>
      <c r="C6439" s="3">
        <v>7.4586129753914987</v>
      </c>
    </row>
    <row r="6440" spans="1:3">
      <c r="A6440" s="17">
        <v>2014</v>
      </c>
      <c r="B6440" s="1" t="s">
        <v>1123</v>
      </c>
      <c r="C6440" s="3">
        <v>6.1844660194174761</v>
      </c>
    </row>
    <row r="6441" spans="1:3">
      <c r="A6441" s="17">
        <v>2014</v>
      </c>
      <c r="B6441" s="1" t="s">
        <v>1058</v>
      </c>
      <c r="C6441" s="3">
        <v>6.4404761904761907</v>
      </c>
    </row>
    <row r="6442" spans="1:3">
      <c r="A6442" s="17">
        <v>2014</v>
      </c>
      <c r="B6442" s="1" t="s">
        <v>982</v>
      </c>
      <c r="C6442" s="3">
        <v>6.8511804384485666</v>
      </c>
    </row>
    <row r="6443" spans="1:3">
      <c r="A6443" s="17">
        <v>2014</v>
      </c>
      <c r="B6443" s="1" t="s">
        <v>1308</v>
      </c>
      <c r="C6443" s="3">
        <v>9.1888888888888882</v>
      </c>
    </row>
    <row r="6444" spans="1:3">
      <c r="A6444" s="17">
        <v>2014</v>
      </c>
      <c r="B6444" s="1" t="s">
        <v>1139</v>
      </c>
      <c r="C6444" s="3">
        <v>8.1908396946564892</v>
      </c>
    </row>
    <row r="6445" spans="1:3">
      <c r="A6445" s="17">
        <v>2014</v>
      </c>
      <c r="B6445" s="1" t="s">
        <v>1309</v>
      </c>
      <c r="C6445" s="3">
        <v>10.277777777777779</v>
      </c>
    </row>
    <row r="6446" spans="1:3">
      <c r="A6446" s="17">
        <v>2014</v>
      </c>
      <c r="B6446" s="1" t="s">
        <v>1310</v>
      </c>
      <c r="C6446" s="3">
        <v>8.6644736842105257</v>
      </c>
    </row>
    <row r="6447" spans="1:3">
      <c r="A6447" s="17">
        <v>2014</v>
      </c>
      <c r="B6447" s="1" t="s">
        <v>983</v>
      </c>
      <c r="C6447" s="3">
        <v>4.7787913340935004</v>
      </c>
    </row>
    <row r="6448" spans="1:3">
      <c r="A6448" s="17">
        <v>2014</v>
      </c>
      <c r="B6448" s="1" t="s">
        <v>1311</v>
      </c>
      <c r="C6448" s="3">
        <v>7.5091240875912408</v>
      </c>
    </row>
    <row r="6449" spans="1:3">
      <c r="A6449" s="17">
        <v>2014</v>
      </c>
      <c r="B6449" s="1" t="s">
        <v>984</v>
      </c>
      <c r="C6449" s="3">
        <v>4.3796296296296298</v>
      </c>
    </row>
    <row r="6450" spans="1:3">
      <c r="A6450" s="17">
        <v>2014</v>
      </c>
      <c r="B6450" s="1" t="s">
        <v>985</v>
      </c>
      <c r="C6450" s="3">
        <v>7.3986090775988291</v>
      </c>
    </row>
    <row r="6451" spans="1:3">
      <c r="A6451" s="17">
        <v>2014</v>
      </c>
      <c r="B6451" s="1" t="s">
        <v>986</v>
      </c>
      <c r="C6451" s="3">
        <v>5.406520090978014</v>
      </c>
    </row>
    <row r="6452" spans="1:3">
      <c r="A6452" s="17">
        <v>2014</v>
      </c>
      <c r="B6452" s="1" t="s">
        <v>987</v>
      </c>
      <c r="C6452" s="3">
        <v>5.4898595943837751</v>
      </c>
    </row>
    <row r="6453" spans="1:3">
      <c r="A6453" s="17">
        <v>2014</v>
      </c>
      <c r="B6453" s="1" t="s">
        <v>988</v>
      </c>
      <c r="C6453" s="3">
        <v>7.9206349206349209</v>
      </c>
    </row>
    <row r="6454" spans="1:3">
      <c r="A6454" s="17">
        <v>2014</v>
      </c>
      <c r="B6454" s="1" t="s">
        <v>989</v>
      </c>
      <c r="C6454" s="3">
        <v>15.5875</v>
      </c>
    </row>
    <row r="6455" spans="1:3">
      <c r="A6455" s="17">
        <v>2014</v>
      </c>
      <c r="B6455" s="1" t="s">
        <v>990</v>
      </c>
      <c r="C6455" s="3">
        <v>5.7158273381294968</v>
      </c>
    </row>
    <row r="6456" spans="1:3">
      <c r="A6456" s="17">
        <v>2014</v>
      </c>
      <c r="B6456" s="1" t="s">
        <v>1097</v>
      </c>
      <c r="C6456" s="3">
        <v>7.0928667563930015</v>
      </c>
    </row>
    <row r="6457" spans="1:3">
      <c r="A6457" s="17">
        <v>2014</v>
      </c>
      <c r="B6457" s="1" t="s">
        <v>991</v>
      </c>
      <c r="C6457" s="3">
        <v>4.149659863945578</v>
      </c>
    </row>
    <row r="6458" spans="1:3">
      <c r="A6458" s="17">
        <v>2014</v>
      </c>
      <c r="B6458" s="1" t="s">
        <v>992</v>
      </c>
      <c r="C6458" s="3">
        <v>6.2831950207468878</v>
      </c>
    </row>
    <row r="6459" spans="1:3">
      <c r="A6459" s="17">
        <v>2014</v>
      </c>
      <c r="B6459" s="1" t="s">
        <v>993</v>
      </c>
      <c r="C6459" s="3">
        <v>6.2163814180929098</v>
      </c>
    </row>
    <row r="6460" spans="1:3">
      <c r="A6460" s="17">
        <v>2014</v>
      </c>
      <c r="B6460" s="1" t="s">
        <v>994</v>
      </c>
      <c r="C6460" s="3">
        <v>3.6801619433198383</v>
      </c>
    </row>
    <row r="6461" spans="1:3">
      <c r="A6461" s="17">
        <v>2014</v>
      </c>
      <c r="B6461" s="1" t="s">
        <v>995</v>
      </c>
      <c r="C6461" s="3">
        <v>4.9021549213744908</v>
      </c>
    </row>
    <row r="6462" spans="1:3">
      <c r="A6462" s="17">
        <v>2014</v>
      </c>
      <c r="B6462" s="1" t="s">
        <v>996</v>
      </c>
      <c r="C6462" s="3">
        <v>9.8030513176144236</v>
      </c>
    </row>
    <row r="6463" spans="1:3">
      <c r="A6463" s="17">
        <v>2014</v>
      </c>
      <c r="B6463" s="1" t="s">
        <v>1124</v>
      </c>
      <c r="C6463" s="3">
        <v>9.7348484848484844</v>
      </c>
    </row>
    <row r="6464" spans="1:3">
      <c r="A6464" s="17">
        <v>2014</v>
      </c>
      <c r="B6464" s="1" t="s">
        <v>997</v>
      </c>
      <c r="C6464" s="3">
        <v>11.729442970822282</v>
      </c>
    </row>
    <row r="6465" spans="1:3">
      <c r="A6465" s="17">
        <v>2014</v>
      </c>
      <c r="B6465" s="1" t="s">
        <v>1312</v>
      </c>
      <c r="C6465" s="3">
        <v>8.4691358024691361</v>
      </c>
    </row>
    <row r="6466" spans="1:3">
      <c r="A6466" s="17">
        <v>2014</v>
      </c>
      <c r="B6466" s="1" t="s">
        <v>998</v>
      </c>
      <c r="C6466" s="3">
        <v>7.0857946554149089</v>
      </c>
    </row>
    <row r="6467" spans="1:3">
      <c r="A6467" s="17">
        <v>2014</v>
      </c>
      <c r="B6467" s="1" t="s">
        <v>999</v>
      </c>
      <c r="C6467" s="3">
        <v>6.2583892617449663</v>
      </c>
    </row>
    <row r="6468" spans="1:3">
      <c r="A6468" s="17">
        <v>2014</v>
      </c>
      <c r="B6468" s="1" t="s">
        <v>1313</v>
      </c>
      <c r="C6468" s="3">
        <v>8.1229508196721305</v>
      </c>
    </row>
    <row r="6469" spans="1:3">
      <c r="A6469" s="17">
        <v>2014</v>
      </c>
      <c r="B6469" s="1" t="s">
        <v>1314</v>
      </c>
      <c r="C6469" s="3">
        <v>6.4117647058823533</v>
      </c>
    </row>
    <row r="6470" spans="1:3">
      <c r="A6470" s="17">
        <v>2014</v>
      </c>
      <c r="B6470" s="1" t="s">
        <v>1315</v>
      </c>
      <c r="C6470" s="3">
        <v>3.992</v>
      </c>
    </row>
    <row r="6471" spans="1:3">
      <c r="A6471" s="17">
        <v>2014</v>
      </c>
      <c r="B6471" s="1" t="s">
        <v>1000</v>
      </c>
      <c r="C6471" s="3">
        <v>6.5520361990950224</v>
      </c>
    </row>
    <row r="6472" spans="1:3">
      <c r="A6472" s="17">
        <v>2014</v>
      </c>
      <c r="B6472" s="1" t="s">
        <v>1001</v>
      </c>
      <c r="C6472" s="3">
        <v>10.237541528239202</v>
      </c>
    </row>
    <row r="6473" spans="1:3">
      <c r="A6473" s="17">
        <v>2014</v>
      </c>
      <c r="B6473" s="1" t="s">
        <v>1002</v>
      </c>
      <c r="C6473" s="3">
        <v>9.7526881720430101</v>
      </c>
    </row>
    <row r="6474" spans="1:3">
      <c r="A6474" s="17">
        <v>2014</v>
      </c>
      <c r="B6474" s="1" t="s">
        <v>1003</v>
      </c>
      <c r="C6474" s="3">
        <v>7.7417582417582418</v>
      </c>
    </row>
    <row r="6475" spans="1:3">
      <c r="A6475" s="17">
        <v>2014</v>
      </c>
      <c r="B6475" s="1" t="s">
        <v>1004</v>
      </c>
      <c r="C6475" s="3">
        <v>7.3960559987957248</v>
      </c>
    </row>
    <row r="6476" spans="1:3">
      <c r="A6476" s="17">
        <v>2014</v>
      </c>
      <c r="B6476" s="1" t="s">
        <v>1005</v>
      </c>
      <c r="C6476" s="3">
        <v>5.86128276155977</v>
      </c>
    </row>
    <row r="6477" spans="1:3">
      <c r="A6477" s="17">
        <v>2014</v>
      </c>
      <c r="B6477" s="1" t="s">
        <v>1006</v>
      </c>
      <c r="C6477" s="3">
        <v>7.8051008755234106</v>
      </c>
    </row>
    <row r="6478" spans="1:3">
      <c r="A6478" s="17">
        <v>2014</v>
      </c>
      <c r="B6478" s="1" t="s">
        <v>1007</v>
      </c>
      <c r="C6478" s="3">
        <v>6.1844919786096257</v>
      </c>
    </row>
    <row r="6479" spans="1:3">
      <c r="A6479" s="17">
        <v>2014</v>
      </c>
      <c r="B6479" s="1" t="s">
        <v>1008</v>
      </c>
      <c r="C6479" s="3">
        <v>9.0611246943765273</v>
      </c>
    </row>
    <row r="6480" spans="1:3">
      <c r="A6480" s="17">
        <v>2014</v>
      </c>
      <c r="B6480" s="1" t="s">
        <v>1009</v>
      </c>
      <c r="C6480" s="3">
        <v>6.674725274725275</v>
      </c>
    </row>
    <row r="6481" spans="1:3">
      <c r="A6481" s="17">
        <v>2014</v>
      </c>
      <c r="B6481" s="1" t="s">
        <v>1010</v>
      </c>
      <c r="C6481" s="3">
        <v>9.2508417508417509</v>
      </c>
    </row>
    <row r="6482" spans="1:3">
      <c r="A6482" s="17">
        <v>2014</v>
      </c>
      <c r="B6482" s="1" t="s">
        <v>1011</v>
      </c>
      <c r="C6482" s="3">
        <v>10.106988472622479</v>
      </c>
    </row>
    <row r="6483" spans="1:3">
      <c r="A6483" s="17">
        <v>2014</v>
      </c>
      <c r="B6483" s="1" t="s">
        <v>1013</v>
      </c>
      <c r="C6483" s="3">
        <v>3.3724137931034481</v>
      </c>
    </row>
    <row r="6484" spans="1:3">
      <c r="A6484" s="17">
        <v>2014</v>
      </c>
      <c r="B6484" s="1" t="s">
        <v>1125</v>
      </c>
      <c r="C6484" s="3">
        <v>8.3061224489795915</v>
      </c>
    </row>
    <row r="6485" spans="1:3">
      <c r="A6485" s="17">
        <v>2014</v>
      </c>
      <c r="B6485" s="1" t="s">
        <v>1016</v>
      </c>
      <c r="C6485" s="3">
        <v>6.7869897959183669</v>
      </c>
    </row>
    <row r="6486" spans="1:3">
      <c r="A6486" s="17">
        <v>2014</v>
      </c>
      <c r="B6486" s="1" t="s">
        <v>1017</v>
      </c>
      <c r="C6486" s="3">
        <v>10.53604826546003</v>
      </c>
    </row>
    <row r="6487" spans="1:3">
      <c r="A6487" s="17">
        <v>2014</v>
      </c>
      <c r="B6487" s="1" t="s">
        <v>1316</v>
      </c>
      <c r="C6487" s="3">
        <v>4.6083333333333334</v>
      </c>
    </row>
    <row r="6488" spans="1:3">
      <c r="A6488" s="17">
        <v>2014</v>
      </c>
      <c r="B6488" s="1" t="s">
        <v>1018</v>
      </c>
      <c r="C6488" s="3">
        <v>5.6312127236580514</v>
      </c>
    </row>
    <row r="6489" spans="1:3">
      <c r="A6489" s="17">
        <v>2014</v>
      </c>
      <c r="B6489" s="1" t="s">
        <v>1317</v>
      </c>
      <c r="C6489" s="3">
        <v>10.814285714285715</v>
      </c>
    </row>
    <row r="6490" spans="1:3">
      <c r="A6490" s="17">
        <v>2014</v>
      </c>
      <c r="B6490" s="1" t="s">
        <v>1019</v>
      </c>
      <c r="C6490" s="3">
        <v>6.7119113573407203</v>
      </c>
    </row>
    <row r="6491" spans="1:3">
      <c r="A6491" s="17">
        <v>2014</v>
      </c>
      <c r="B6491" s="1" t="s">
        <v>1020</v>
      </c>
      <c r="C6491" s="3">
        <v>7.4756995581737851</v>
      </c>
    </row>
    <row r="6492" spans="1:3">
      <c r="A6492" s="17">
        <v>2014</v>
      </c>
      <c r="B6492" s="1" t="s">
        <v>1021</v>
      </c>
      <c r="C6492" s="3">
        <v>6.693548387096774</v>
      </c>
    </row>
    <row r="6493" spans="1:3">
      <c r="A6493" s="17">
        <v>2014</v>
      </c>
      <c r="B6493" s="1" t="s">
        <v>1022</v>
      </c>
      <c r="C6493" s="3">
        <v>7.5098558399529276</v>
      </c>
    </row>
    <row r="6494" spans="1:3">
      <c r="A6494" s="17">
        <v>2014</v>
      </c>
      <c r="B6494" s="1" t="s">
        <v>1126</v>
      </c>
      <c r="C6494" s="3">
        <v>3.4466666666666668</v>
      </c>
    </row>
    <row r="6495" spans="1:3">
      <c r="A6495" s="17">
        <v>2014</v>
      </c>
      <c r="B6495" s="1" t="s">
        <v>1023</v>
      </c>
      <c r="C6495" s="3">
        <v>6.3139013452914794</v>
      </c>
    </row>
    <row r="6496" spans="1:3">
      <c r="A6496" s="17">
        <v>2014</v>
      </c>
      <c r="B6496" s="1" t="s">
        <v>1099</v>
      </c>
      <c r="C6496" s="3">
        <v>8.8112244897959187</v>
      </c>
    </row>
    <row r="6497" spans="1:3">
      <c r="A6497" s="17">
        <v>2014</v>
      </c>
      <c r="B6497" s="1" t="s">
        <v>1024</v>
      </c>
      <c r="C6497" s="3">
        <v>7.3928205128205127</v>
      </c>
    </row>
    <row r="6498" spans="1:3">
      <c r="A6498" s="17">
        <v>2014</v>
      </c>
      <c r="B6498" s="1" t="s">
        <v>1025</v>
      </c>
      <c r="C6498" s="3">
        <v>7.5039341917024318</v>
      </c>
    </row>
    <row r="6499" spans="1:3">
      <c r="A6499" s="17">
        <v>2014</v>
      </c>
      <c r="B6499" s="1" t="s">
        <v>1026</v>
      </c>
      <c r="C6499" s="3">
        <v>10.121591541457985</v>
      </c>
    </row>
    <row r="6500" spans="1:3">
      <c r="A6500" s="17">
        <v>2014</v>
      </c>
      <c r="B6500" s="1" t="s">
        <v>1027</v>
      </c>
      <c r="C6500" s="3">
        <v>11.138053097345132</v>
      </c>
    </row>
    <row r="6501" spans="1:3">
      <c r="A6501" s="17">
        <v>2014</v>
      </c>
      <c r="B6501" s="1" t="s">
        <v>1318</v>
      </c>
      <c r="C6501" s="3">
        <v>8.3058823529411772</v>
      </c>
    </row>
    <row r="6502" spans="1:3">
      <c r="A6502" s="17">
        <v>2014</v>
      </c>
      <c r="B6502" s="1" t="s">
        <v>1319</v>
      </c>
      <c r="C6502" s="3">
        <v>9.4418604651162799</v>
      </c>
    </row>
    <row r="6503" spans="1:3">
      <c r="A6503" s="17">
        <v>2014</v>
      </c>
      <c r="B6503" s="1" t="s">
        <v>1100</v>
      </c>
      <c r="C6503" s="3">
        <v>4.325925925925926</v>
      </c>
    </row>
    <row r="6504" spans="1:3">
      <c r="A6504" s="17">
        <v>2014</v>
      </c>
      <c r="B6504" s="1" t="s">
        <v>1059</v>
      </c>
      <c r="C6504" s="3">
        <v>5.7286821705426361</v>
      </c>
    </row>
    <row r="6505" spans="1:3">
      <c r="A6505" s="17">
        <v>2014</v>
      </c>
      <c r="B6505" s="1" t="s">
        <v>1028</v>
      </c>
      <c r="C6505" s="3">
        <v>6.9944751381215466</v>
      </c>
    </row>
    <row r="6506" spans="1:3">
      <c r="A6506" s="17">
        <v>2014</v>
      </c>
      <c r="B6506" s="1" t="s">
        <v>1029</v>
      </c>
      <c r="C6506" s="3">
        <v>10.780202235231506</v>
      </c>
    </row>
    <row r="6507" spans="1:3">
      <c r="A6507" s="17">
        <v>2014</v>
      </c>
      <c r="B6507" s="1" t="s">
        <v>1127</v>
      </c>
      <c r="C6507" s="3">
        <v>7.8640776699029127</v>
      </c>
    </row>
    <row r="6508" spans="1:3">
      <c r="A6508" s="17">
        <v>2014</v>
      </c>
      <c r="B6508" s="1" t="s">
        <v>1030</v>
      </c>
      <c r="C6508" s="3">
        <v>10.916890080428955</v>
      </c>
    </row>
    <row r="6509" spans="1:3">
      <c r="A6509" s="17">
        <v>2014</v>
      </c>
      <c r="B6509" s="1" t="s">
        <v>1128</v>
      </c>
      <c r="C6509" s="3">
        <v>8.2450331125827816</v>
      </c>
    </row>
    <row r="6510" spans="1:3">
      <c r="A6510" s="1">
        <v>2015</v>
      </c>
      <c r="B6510" s="1" t="s">
        <v>363</v>
      </c>
      <c r="C6510" s="3">
        <v>7.014259708737864</v>
      </c>
    </row>
    <row r="6511" spans="1:3">
      <c r="A6511" s="17">
        <v>2015</v>
      </c>
      <c r="B6511" s="1" t="s">
        <v>364</v>
      </c>
      <c r="C6511" s="3">
        <v>5.4053302433371959</v>
      </c>
    </row>
    <row r="6512" spans="1:3">
      <c r="A6512" s="17">
        <v>2015</v>
      </c>
      <c r="B6512" s="1" t="s">
        <v>2691</v>
      </c>
      <c r="C6512" s="3">
        <v>5.7826086956521738</v>
      </c>
    </row>
    <row r="6513" spans="1:3">
      <c r="A6513" s="17">
        <v>2015</v>
      </c>
      <c r="B6513" s="1" t="s">
        <v>366</v>
      </c>
      <c r="C6513" s="3">
        <v>6.6276595744680851</v>
      </c>
    </row>
    <row r="6514" spans="1:3">
      <c r="A6514" s="17">
        <v>2015</v>
      </c>
      <c r="B6514" s="1" t="s">
        <v>367</v>
      </c>
      <c r="C6514" s="3">
        <v>8.2766839378238348</v>
      </c>
    </row>
    <row r="6515" spans="1:3">
      <c r="A6515" s="17">
        <v>2015</v>
      </c>
      <c r="B6515" s="1" t="s">
        <v>368</v>
      </c>
      <c r="C6515" s="3">
        <v>6.8610792192881744</v>
      </c>
    </row>
    <row r="6516" spans="1:3">
      <c r="A6516" s="17">
        <v>2015</v>
      </c>
      <c r="B6516" s="1" t="s">
        <v>369</v>
      </c>
      <c r="C6516" s="3">
        <v>10.107061503416856</v>
      </c>
    </row>
    <row r="6517" spans="1:3">
      <c r="A6517" s="17">
        <v>2015</v>
      </c>
      <c r="B6517" s="1" t="s">
        <v>370</v>
      </c>
      <c r="C6517" s="3">
        <v>11.052641917108623</v>
      </c>
    </row>
    <row r="6518" spans="1:3">
      <c r="A6518" s="17">
        <v>2015</v>
      </c>
      <c r="B6518" s="1" t="s">
        <v>371</v>
      </c>
      <c r="C6518" s="3">
        <v>6.2238568588469185</v>
      </c>
    </row>
    <row r="6519" spans="1:3">
      <c r="A6519" s="17">
        <v>2015</v>
      </c>
      <c r="B6519" s="1" t="s">
        <v>1262</v>
      </c>
      <c r="C6519" s="3">
        <v>4.8042328042328046</v>
      </c>
    </row>
    <row r="6520" spans="1:3">
      <c r="A6520" s="17">
        <v>2015</v>
      </c>
      <c r="B6520" s="1" t="s">
        <v>2704</v>
      </c>
      <c r="C6520" s="3">
        <v>5.6</v>
      </c>
    </row>
    <row r="6521" spans="1:3">
      <c r="A6521" s="17">
        <v>2015</v>
      </c>
      <c r="B6521" s="1" t="s">
        <v>1031</v>
      </c>
      <c r="C6521" s="3">
        <v>6.2124863088718509</v>
      </c>
    </row>
    <row r="6522" spans="1:3">
      <c r="A6522" s="17">
        <v>2015</v>
      </c>
      <c r="B6522" s="1" t="s">
        <v>373</v>
      </c>
      <c r="C6522" s="3">
        <v>6.5229007633587788</v>
      </c>
    </row>
    <row r="6523" spans="1:3">
      <c r="A6523" s="17">
        <v>2015</v>
      </c>
      <c r="B6523" s="1" t="s">
        <v>374</v>
      </c>
      <c r="C6523" s="3">
        <v>7.5635179153094461</v>
      </c>
    </row>
    <row r="6524" spans="1:3">
      <c r="A6524" s="17">
        <v>2015</v>
      </c>
      <c r="B6524" s="1" t="s">
        <v>375</v>
      </c>
      <c r="C6524" s="3">
        <v>5.8537682789651297</v>
      </c>
    </row>
    <row r="6525" spans="1:3">
      <c r="A6525" s="17">
        <v>2015</v>
      </c>
      <c r="B6525" s="1" t="s">
        <v>376</v>
      </c>
      <c r="C6525" s="3">
        <v>4.1928721174004195</v>
      </c>
    </row>
    <row r="6526" spans="1:3">
      <c r="A6526" s="17">
        <v>2015</v>
      </c>
      <c r="B6526" s="1" t="s">
        <v>377</v>
      </c>
      <c r="C6526" s="3">
        <v>7.66853482786229</v>
      </c>
    </row>
    <row r="6527" spans="1:3">
      <c r="A6527" s="17">
        <v>2015</v>
      </c>
      <c r="B6527" s="1" t="s">
        <v>378</v>
      </c>
      <c r="C6527" s="3">
        <v>6.9215686274509807</v>
      </c>
    </row>
    <row r="6528" spans="1:3">
      <c r="A6528" s="17">
        <v>2015</v>
      </c>
      <c r="B6528" s="1" t="s">
        <v>379</v>
      </c>
      <c r="C6528" s="3">
        <v>11.926181102362206</v>
      </c>
    </row>
    <row r="6529" spans="1:3">
      <c r="A6529" s="17">
        <v>2015</v>
      </c>
      <c r="B6529" s="1" t="s">
        <v>381</v>
      </c>
      <c r="C6529" s="3">
        <v>7.6625766871165641</v>
      </c>
    </row>
    <row r="6530" spans="1:3">
      <c r="A6530" s="17">
        <v>2015</v>
      </c>
      <c r="B6530" s="1" t="s">
        <v>383</v>
      </c>
      <c r="C6530" s="3">
        <v>3.0024721878862795</v>
      </c>
    </row>
    <row r="6531" spans="1:3">
      <c r="A6531" s="17">
        <v>2015</v>
      </c>
      <c r="B6531" s="1" t="s">
        <v>1101</v>
      </c>
      <c r="C6531" s="3">
        <v>4.3914759273875292</v>
      </c>
    </row>
    <row r="6532" spans="1:3">
      <c r="A6532" s="17">
        <v>2015</v>
      </c>
      <c r="B6532" s="1" t="s">
        <v>384</v>
      </c>
      <c r="C6532" s="3">
        <v>4.7407866761162296</v>
      </c>
    </row>
    <row r="6533" spans="1:3">
      <c r="A6533" s="17">
        <v>2015</v>
      </c>
      <c r="B6533" s="1" t="s">
        <v>385</v>
      </c>
      <c r="C6533" s="3">
        <v>3.8141225337487019</v>
      </c>
    </row>
    <row r="6534" spans="1:3">
      <c r="A6534" s="17">
        <v>2015</v>
      </c>
      <c r="B6534" s="1" t="s">
        <v>388</v>
      </c>
      <c r="C6534" s="3">
        <v>5.3224299065420562</v>
      </c>
    </row>
    <row r="6535" spans="1:3">
      <c r="A6535" s="17">
        <v>2015</v>
      </c>
      <c r="B6535" s="1" t="s">
        <v>389</v>
      </c>
      <c r="C6535" s="3">
        <v>3.6859623733719249</v>
      </c>
    </row>
    <row r="6536" spans="1:3">
      <c r="A6536" s="17">
        <v>2015</v>
      </c>
      <c r="B6536" s="1" t="s">
        <v>390</v>
      </c>
      <c r="C6536" s="3">
        <v>5.3449456700691469</v>
      </c>
    </row>
    <row r="6537" spans="1:3">
      <c r="A6537" s="17">
        <v>2015</v>
      </c>
      <c r="B6537" s="1" t="s">
        <v>391</v>
      </c>
      <c r="C6537" s="3">
        <v>5.7569166278528181</v>
      </c>
    </row>
    <row r="6538" spans="1:3">
      <c r="A6538" s="17">
        <v>2015</v>
      </c>
      <c r="B6538" s="1" t="s">
        <v>392</v>
      </c>
      <c r="C6538" s="3">
        <v>4.5629887054735017</v>
      </c>
    </row>
    <row r="6539" spans="1:3">
      <c r="A6539" s="17">
        <v>2015</v>
      </c>
      <c r="B6539" s="1" t="s">
        <v>393</v>
      </c>
      <c r="C6539" s="3">
        <v>4.8608414239482203</v>
      </c>
    </row>
    <row r="6540" spans="1:3">
      <c r="A6540" s="17">
        <v>2015</v>
      </c>
      <c r="B6540" s="1" t="s">
        <v>1102</v>
      </c>
      <c r="C6540" s="3">
        <v>4.5275590551181102</v>
      </c>
    </row>
    <row r="6541" spans="1:3">
      <c r="A6541" s="17">
        <v>2015</v>
      </c>
      <c r="B6541" s="1" t="s">
        <v>395</v>
      </c>
      <c r="C6541" s="3">
        <v>9.5014359563469277</v>
      </c>
    </row>
    <row r="6542" spans="1:3">
      <c r="A6542" s="17">
        <v>2015</v>
      </c>
      <c r="B6542" s="1" t="s">
        <v>396</v>
      </c>
      <c r="C6542" s="3">
        <v>3.7946981198178209</v>
      </c>
    </row>
    <row r="6543" spans="1:3">
      <c r="A6543" s="17">
        <v>2015</v>
      </c>
      <c r="B6543" s="1" t="s">
        <v>397</v>
      </c>
      <c r="C6543" s="3">
        <v>5.021505376344086</v>
      </c>
    </row>
    <row r="6544" spans="1:3">
      <c r="A6544" s="17">
        <v>2015</v>
      </c>
      <c r="B6544" s="1" t="s">
        <v>398</v>
      </c>
      <c r="C6544" s="3">
        <v>9.2725666657436374</v>
      </c>
    </row>
    <row r="6545" spans="1:3">
      <c r="A6545" s="17">
        <v>2015</v>
      </c>
      <c r="B6545" s="1" t="s">
        <v>399</v>
      </c>
      <c r="C6545" s="3">
        <v>4.770881820532713</v>
      </c>
    </row>
    <row r="6546" spans="1:3">
      <c r="A6546" s="17">
        <v>2015</v>
      </c>
      <c r="B6546" s="1" t="s">
        <v>400</v>
      </c>
      <c r="C6546" s="3">
        <v>5.0400527226295413</v>
      </c>
    </row>
    <row r="6547" spans="1:3">
      <c r="A6547" s="17">
        <v>2015</v>
      </c>
      <c r="B6547" s="1" t="s">
        <v>401</v>
      </c>
      <c r="C6547" s="3">
        <v>5.747162558761655</v>
      </c>
    </row>
    <row r="6548" spans="1:3">
      <c r="A6548" s="17">
        <v>2015</v>
      </c>
      <c r="B6548" s="1" t="s">
        <v>402</v>
      </c>
      <c r="C6548" s="3">
        <v>4.5386461891226979</v>
      </c>
    </row>
    <row r="6549" spans="1:3">
      <c r="A6549" s="17">
        <v>2015</v>
      </c>
      <c r="B6549" s="1" t="s">
        <v>403</v>
      </c>
      <c r="C6549" s="3">
        <v>5.4819108229479445</v>
      </c>
    </row>
    <row r="6550" spans="1:3">
      <c r="A6550" s="17">
        <v>2015</v>
      </c>
      <c r="B6550" s="1" t="s">
        <v>404</v>
      </c>
      <c r="C6550" s="3">
        <v>3.6671589767826549</v>
      </c>
    </row>
    <row r="6551" spans="1:3">
      <c r="A6551" s="17">
        <v>2015</v>
      </c>
      <c r="B6551" s="1" t="s">
        <v>405</v>
      </c>
      <c r="C6551" s="3">
        <v>4.9378228549829908</v>
      </c>
    </row>
    <row r="6552" spans="1:3">
      <c r="A6552" s="17">
        <v>2015</v>
      </c>
      <c r="B6552" s="1" t="s">
        <v>406</v>
      </c>
      <c r="C6552" s="3">
        <v>4.6804320203303682</v>
      </c>
    </row>
    <row r="6553" spans="1:3">
      <c r="A6553" s="17">
        <v>2015</v>
      </c>
      <c r="B6553" s="1" t="s">
        <v>407</v>
      </c>
      <c r="C6553" s="3">
        <v>5.1243338840667398</v>
      </c>
    </row>
    <row r="6554" spans="1:3">
      <c r="A6554" s="17">
        <v>2015</v>
      </c>
      <c r="B6554" s="1" t="s">
        <v>408</v>
      </c>
      <c r="C6554" s="3">
        <v>4.7298269137006335</v>
      </c>
    </row>
    <row r="6555" spans="1:3">
      <c r="A6555" s="17">
        <v>2015</v>
      </c>
      <c r="B6555" s="1" t="s">
        <v>409</v>
      </c>
      <c r="C6555" s="3">
        <v>5.0939158840343</v>
      </c>
    </row>
    <row r="6556" spans="1:3">
      <c r="A6556" s="17">
        <v>2015</v>
      </c>
      <c r="B6556" s="1" t="s">
        <v>410</v>
      </c>
      <c r="C6556" s="3">
        <v>3.7999830422248602</v>
      </c>
    </row>
    <row r="6557" spans="1:3">
      <c r="A6557" s="17">
        <v>2015</v>
      </c>
      <c r="B6557" s="1" t="s">
        <v>411</v>
      </c>
      <c r="C6557" s="3">
        <v>6.6439900867410158</v>
      </c>
    </row>
    <row r="6558" spans="1:3">
      <c r="A6558" s="17">
        <v>2015</v>
      </c>
      <c r="B6558" s="1" t="s">
        <v>1061</v>
      </c>
      <c r="C6558" s="3">
        <v>5.4501992031872506</v>
      </c>
    </row>
    <row r="6559" spans="1:3">
      <c r="A6559" s="17">
        <v>2015</v>
      </c>
      <c r="B6559" s="1" t="s">
        <v>412</v>
      </c>
      <c r="C6559" s="3">
        <v>4.1417322834645667</v>
      </c>
    </row>
    <row r="6560" spans="1:3">
      <c r="A6560" s="17">
        <v>2015</v>
      </c>
      <c r="B6560" s="1" t="s">
        <v>1033</v>
      </c>
      <c r="C6560" s="3">
        <v>6.2288461538461535</v>
      </c>
    </row>
    <row r="6561" spans="1:3">
      <c r="A6561" s="17">
        <v>2015</v>
      </c>
      <c r="B6561" s="1" t="s">
        <v>413</v>
      </c>
      <c r="C6561" s="3">
        <v>3.8725140234574198</v>
      </c>
    </row>
    <row r="6562" spans="1:3">
      <c r="A6562" s="17">
        <v>2015</v>
      </c>
      <c r="B6562" s="1" t="s">
        <v>414</v>
      </c>
      <c r="C6562" s="3">
        <v>5.1838649155722329</v>
      </c>
    </row>
    <row r="6563" spans="1:3">
      <c r="A6563" s="17">
        <v>2015</v>
      </c>
      <c r="B6563" s="1" t="s">
        <v>415</v>
      </c>
      <c r="C6563" s="3">
        <v>5.9130155673246669</v>
      </c>
    </row>
    <row r="6564" spans="1:3">
      <c r="A6564" s="17">
        <v>2015</v>
      </c>
      <c r="B6564" s="1" t="s">
        <v>416</v>
      </c>
      <c r="C6564" s="3">
        <v>5.4607890891378474</v>
      </c>
    </row>
    <row r="6565" spans="1:3">
      <c r="A6565" s="17">
        <v>2015</v>
      </c>
      <c r="B6565" s="1" t="s">
        <v>419</v>
      </c>
      <c r="C6565" s="3">
        <v>4.5718059558117199</v>
      </c>
    </row>
    <row r="6566" spans="1:3">
      <c r="A6566" s="17">
        <v>2015</v>
      </c>
      <c r="B6566" s="1" t="s">
        <v>1062</v>
      </c>
      <c r="C6566" s="3">
        <v>3.5670103092783507</v>
      </c>
    </row>
    <row r="6567" spans="1:3">
      <c r="A6567" s="17">
        <v>2015</v>
      </c>
      <c r="B6567" s="1" t="s">
        <v>1263</v>
      </c>
      <c r="C6567" s="3">
        <v>5.29757785467128</v>
      </c>
    </row>
    <row r="6568" spans="1:3">
      <c r="A6568" s="17">
        <v>2015</v>
      </c>
      <c r="B6568" s="1" t="s">
        <v>420</v>
      </c>
      <c r="C6568" s="3">
        <v>3.5844529750479848</v>
      </c>
    </row>
    <row r="6569" spans="1:3">
      <c r="A6569" s="17">
        <v>2015</v>
      </c>
      <c r="B6569" s="1" t="s">
        <v>421</v>
      </c>
      <c r="C6569" s="3">
        <v>4.5140810876426318</v>
      </c>
    </row>
    <row r="6570" spans="1:3">
      <c r="A6570" s="17">
        <v>2015</v>
      </c>
      <c r="B6570" s="1" t="s">
        <v>422</v>
      </c>
      <c r="C6570" s="3">
        <v>2.5482866043613708</v>
      </c>
    </row>
    <row r="6571" spans="1:3">
      <c r="A6571" s="17">
        <v>2015</v>
      </c>
      <c r="B6571" s="1" t="s">
        <v>423</v>
      </c>
      <c r="C6571" s="3">
        <v>4.598445908767598</v>
      </c>
    </row>
    <row r="6572" spans="1:3">
      <c r="A6572" s="17">
        <v>2015</v>
      </c>
      <c r="B6572" s="1" t="s">
        <v>424</v>
      </c>
      <c r="C6572" s="3">
        <v>3.3420289855072465</v>
      </c>
    </row>
    <row r="6573" spans="1:3">
      <c r="A6573" s="17">
        <v>2015</v>
      </c>
      <c r="B6573" s="1" t="s">
        <v>425</v>
      </c>
      <c r="C6573" s="3">
        <v>1.9375476009139376</v>
      </c>
    </row>
    <row r="6574" spans="1:3">
      <c r="A6574" s="17">
        <v>2015</v>
      </c>
      <c r="B6574" s="1" t="s">
        <v>426</v>
      </c>
      <c r="C6574" s="3">
        <v>1.9418386491557222</v>
      </c>
    </row>
    <row r="6575" spans="1:3">
      <c r="A6575" s="17">
        <v>2015</v>
      </c>
      <c r="B6575" s="1" t="s">
        <v>1142</v>
      </c>
      <c r="C6575" s="3">
        <v>2.139941690962099</v>
      </c>
    </row>
    <row r="6576" spans="1:3">
      <c r="A6576" s="17">
        <v>2015</v>
      </c>
      <c r="B6576" s="1" t="s">
        <v>427</v>
      </c>
      <c r="C6576" s="3">
        <v>2.6434859154929575</v>
      </c>
    </row>
    <row r="6577" spans="1:3">
      <c r="A6577" s="17">
        <v>2015</v>
      </c>
      <c r="B6577" s="1" t="s">
        <v>428</v>
      </c>
      <c r="C6577" s="3">
        <v>2.0235183443085605</v>
      </c>
    </row>
    <row r="6578" spans="1:3">
      <c r="A6578" s="17">
        <v>2015</v>
      </c>
      <c r="B6578" s="1" t="s">
        <v>429</v>
      </c>
      <c r="C6578" s="3">
        <v>2.782178217821782</v>
      </c>
    </row>
    <row r="6579" spans="1:3">
      <c r="A6579" s="17">
        <v>2015</v>
      </c>
      <c r="B6579" s="1" t="s">
        <v>430</v>
      </c>
      <c r="C6579" s="3">
        <v>3.8353726362625138</v>
      </c>
    </row>
    <row r="6580" spans="1:3">
      <c r="A6580" s="17">
        <v>2015</v>
      </c>
      <c r="B6580" s="1" t="s">
        <v>431</v>
      </c>
      <c r="C6580" s="3">
        <v>2.1553846153846155</v>
      </c>
    </row>
    <row r="6581" spans="1:3">
      <c r="A6581" s="17">
        <v>2015</v>
      </c>
      <c r="B6581" s="1" t="s">
        <v>1034</v>
      </c>
      <c r="C6581" s="3">
        <v>3.1946902654867255</v>
      </c>
    </row>
    <row r="6582" spans="1:3">
      <c r="A6582" s="17">
        <v>2015</v>
      </c>
      <c r="B6582" s="1" t="s">
        <v>1143</v>
      </c>
      <c r="C6582" s="3">
        <v>2.7749999999999999</v>
      </c>
    </row>
    <row r="6583" spans="1:3">
      <c r="A6583" s="17">
        <v>2015</v>
      </c>
      <c r="B6583" s="1" t="s">
        <v>432</v>
      </c>
      <c r="C6583" s="3">
        <v>3.3302540415704387</v>
      </c>
    </row>
    <row r="6584" spans="1:3">
      <c r="A6584" s="17">
        <v>2015</v>
      </c>
      <c r="B6584" s="1" t="s">
        <v>433</v>
      </c>
      <c r="C6584" s="3">
        <v>3.2821869488536155</v>
      </c>
    </row>
    <row r="6585" spans="1:3">
      <c r="A6585" s="17">
        <v>2015</v>
      </c>
      <c r="B6585" s="1" t="s">
        <v>434</v>
      </c>
      <c r="C6585" s="3">
        <v>3.0115022655977692</v>
      </c>
    </row>
    <row r="6586" spans="1:3">
      <c r="A6586" s="17">
        <v>2015</v>
      </c>
      <c r="B6586" s="1" t="s">
        <v>435</v>
      </c>
      <c r="C6586" s="3">
        <v>3.2898989898989899</v>
      </c>
    </row>
    <row r="6587" spans="1:3">
      <c r="A6587" s="17">
        <v>2015</v>
      </c>
      <c r="B6587" s="1" t="s">
        <v>436</v>
      </c>
      <c r="C6587" s="3">
        <v>2.8682170542635661</v>
      </c>
    </row>
    <row r="6588" spans="1:3">
      <c r="A6588" s="17">
        <v>2015</v>
      </c>
      <c r="B6588" s="1" t="s">
        <v>437</v>
      </c>
      <c r="C6588" s="3">
        <v>4.6249217282404507</v>
      </c>
    </row>
    <row r="6589" spans="1:3">
      <c r="A6589" s="17">
        <v>2015</v>
      </c>
      <c r="B6589" s="1" t="s">
        <v>438</v>
      </c>
      <c r="C6589" s="3">
        <v>4.1881064162754305</v>
      </c>
    </row>
    <row r="6590" spans="1:3">
      <c r="A6590" s="17">
        <v>2015</v>
      </c>
      <c r="B6590" s="1" t="s">
        <v>439</v>
      </c>
      <c r="C6590" s="3">
        <v>4.9219562955254945</v>
      </c>
    </row>
    <row r="6591" spans="1:3">
      <c r="A6591" s="17">
        <v>2015</v>
      </c>
      <c r="B6591" s="1" t="s">
        <v>440</v>
      </c>
      <c r="C6591" s="3">
        <v>6.0249055746457278</v>
      </c>
    </row>
    <row r="6592" spans="1:3">
      <c r="A6592" s="17">
        <v>2015</v>
      </c>
      <c r="B6592" s="1" t="s">
        <v>441</v>
      </c>
      <c r="C6592" s="3">
        <v>6.4496489124850145</v>
      </c>
    </row>
    <row r="6593" spans="1:3">
      <c r="A6593" s="17">
        <v>2015</v>
      </c>
      <c r="B6593" s="1" t="s">
        <v>442</v>
      </c>
      <c r="C6593" s="3">
        <v>4.9048016701461377</v>
      </c>
    </row>
    <row r="6594" spans="1:3">
      <c r="A6594" s="17">
        <v>2015</v>
      </c>
      <c r="B6594" s="1" t="s">
        <v>443</v>
      </c>
      <c r="C6594" s="3">
        <v>4.8098413428374336</v>
      </c>
    </row>
    <row r="6595" spans="1:3">
      <c r="A6595" s="17">
        <v>2015</v>
      </c>
      <c r="B6595" s="1" t="s">
        <v>444</v>
      </c>
      <c r="C6595" s="3">
        <v>4.2482712891920054</v>
      </c>
    </row>
    <row r="6596" spans="1:3">
      <c r="A6596" s="17">
        <v>2015</v>
      </c>
      <c r="B6596" s="1" t="s">
        <v>445</v>
      </c>
      <c r="C6596" s="3">
        <v>4.3748914526733653</v>
      </c>
    </row>
    <row r="6597" spans="1:3">
      <c r="A6597" s="17">
        <v>2015</v>
      </c>
      <c r="B6597" s="1" t="s">
        <v>446</v>
      </c>
      <c r="C6597" s="3">
        <v>5.8108211191630792</v>
      </c>
    </row>
    <row r="6598" spans="1:3">
      <c r="A6598" s="17">
        <v>2015</v>
      </c>
      <c r="B6598" s="1" t="s">
        <v>447</v>
      </c>
      <c r="C6598" s="3">
        <v>5.0425082906240579</v>
      </c>
    </row>
    <row r="6599" spans="1:3">
      <c r="A6599" s="17">
        <v>2015</v>
      </c>
      <c r="B6599" s="1" t="s">
        <v>448</v>
      </c>
      <c r="C6599" s="3">
        <v>4.0350332273909277</v>
      </c>
    </row>
    <row r="6600" spans="1:3">
      <c r="A6600" s="17">
        <v>2015</v>
      </c>
      <c r="B6600" s="1" t="s">
        <v>1063</v>
      </c>
      <c r="C6600" s="3">
        <v>4.0231945176594621</v>
      </c>
    </row>
    <row r="6601" spans="1:3">
      <c r="A6601" s="17">
        <v>2015</v>
      </c>
      <c r="B6601" s="1" t="s">
        <v>449</v>
      </c>
      <c r="C6601" s="3">
        <v>4.2183742183742181</v>
      </c>
    </row>
    <row r="6602" spans="1:3">
      <c r="A6602" s="17">
        <v>2015</v>
      </c>
      <c r="B6602" s="1" t="s">
        <v>450</v>
      </c>
      <c r="C6602" s="3">
        <v>4.5972769616624864</v>
      </c>
    </row>
    <row r="6603" spans="1:3">
      <c r="A6603" s="17">
        <v>2015</v>
      </c>
      <c r="B6603" s="1" t="s">
        <v>452</v>
      </c>
      <c r="C6603" s="3">
        <v>7.1473243097488304</v>
      </c>
    </row>
    <row r="6604" spans="1:3">
      <c r="A6604" s="17">
        <v>2015</v>
      </c>
      <c r="B6604" s="1" t="s">
        <v>453</v>
      </c>
      <c r="C6604" s="3">
        <v>3.8600889893354049</v>
      </c>
    </row>
    <row r="6605" spans="1:3">
      <c r="A6605" s="17">
        <v>2015</v>
      </c>
      <c r="B6605" s="1" t="s">
        <v>455</v>
      </c>
      <c r="C6605" s="3">
        <v>7.8107430932547972</v>
      </c>
    </row>
    <row r="6606" spans="1:3">
      <c r="A6606" s="17">
        <v>2015</v>
      </c>
      <c r="B6606" s="1" t="s">
        <v>1064</v>
      </c>
      <c r="C6606" s="3">
        <v>5.4422030099263532</v>
      </c>
    </row>
    <row r="6607" spans="1:3">
      <c r="A6607" s="17">
        <v>2015</v>
      </c>
      <c r="B6607" s="1" t="s">
        <v>457</v>
      </c>
      <c r="C6607" s="3">
        <v>3.6928166351606806</v>
      </c>
    </row>
    <row r="6608" spans="1:3">
      <c r="A6608" s="17">
        <v>2015</v>
      </c>
      <c r="B6608" s="1" t="s">
        <v>458</v>
      </c>
      <c r="C6608" s="3">
        <v>4.1810939989378655</v>
      </c>
    </row>
    <row r="6609" spans="1:3">
      <c r="A6609" s="17">
        <v>2015</v>
      </c>
      <c r="B6609" s="1" t="s">
        <v>460</v>
      </c>
      <c r="C6609" s="3">
        <v>3.8607465484915631</v>
      </c>
    </row>
    <row r="6610" spans="1:3">
      <c r="A6610" s="17">
        <v>2015</v>
      </c>
      <c r="B6610" s="1" t="s">
        <v>461</v>
      </c>
      <c r="C6610" s="3">
        <v>4.0233794667292209</v>
      </c>
    </row>
    <row r="6611" spans="1:3">
      <c r="A6611" s="17">
        <v>2015</v>
      </c>
      <c r="B6611" s="1" t="s">
        <v>462</v>
      </c>
      <c r="C6611" s="3">
        <v>3.488</v>
      </c>
    </row>
    <row r="6612" spans="1:3">
      <c r="A6612" s="17">
        <v>2015</v>
      </c>
      <c r="B6612" s="1" t="s">
        <v>463</v>
      </c>
      <c r="C6612" s="3">
        <v>4.6199374875307573</v>
      </c>
    </row>
    <row r="6613" spans="1:3">
      <c r="A6613" s="17">
        <v>2015</v>
      </c>
      <c r="B6613" s="1" t="s">
        <v>464</v>
      </c>
      <c r="C6613" s="3">
        <v>4.3374433016035265</v>
      </c>
    </row>
    <row r="6614" spans="1:3">
      <c r="A6614" s="17">
        <v>2015</v>
      </c>
      <c r="B6614" s="1" t="s">
        <v>465</v>
      </c>
      <c r="C6614" s="3">
        <v>3.9604952830188678</v>
      </c>
    </row>
    <row r="6615" spans="1:3">
      <c r="A6615" s="17">
        <v>2015</v>
      </c>
      <c r="B6615" s="1" t="s">
        <v>466</v>
      </c>
      <c r="C6615" s="3">
        <v>4.6411675511751325</v>
      </c>
    </row>
    <row r="6616" spans="1:3">
      <c r="A6616" s="17">
        <v>2015</v>
      </c>
      <c r="B6616" s="1" t="s">
        <v>467</v>
      </c>
      <c r="C6616" s="3">
        <v>5.4855832090836101</v>
      </c>
    </row>
    <row r="6617" spans="1:3">
      <c r="A6617" s="17">
        <v>2015</v>
      </c>
      <c r="B6617" s="1" t="s">
        <v>468</v>
      </c>
      <c r="C6617" s="3">
        <v>3.7943734015345267</v>
      </c>
    </row>
    <row r="6618" spans="1:3">
      <c r="A6618" s="17">
        <v>2015</v>
      </c>
      <c r="B6618" s="1" t="s">
        <v>470</v>
      </c>
      <c r="C6618" s="3">
        <v>3.9544054220579175</v>
      </c>
    </row>
    <row r="6619" spans="1:3">
      <c r="A6619" s="17">
        <v>2015</v>
      </c>
      <c r="B6619" s="1" t="s">
        <v>471</v>
      </c>
      <c r="C6619" s="3">
        <v>6.7653105109237917</v>
      </c>
    </row>
    <row r="6620" spans="1:3">
      <c r="A6620" s="17">
        <v>2015</v>
      </c>
      <c r="B6620" s="1" t="s">
        <v>472</v>
      </c>
      <c r="C6620" s="3">
        <v>3.9862867319679429</v>
      </c>
    </row>
    <row r="6621" spans="1:3">
      <c r="A6621" s="17">
        <v>2015</v>
      </c>
      <c r="B6621" s="1" t="s">
        <v>475</v>
      </c>
      <c r="C6621" s="3">
        <v>8.6315040265413074</v>
      </c>
    </row>
    <row r="6622" spans="1:3">
      <c r="A6622" s="17">
        <v>2015</v>
      </c>
      <c r="B6622" s="1" t="s">
        <v>476</v>
      </c>
      <c r="C6622" s="3">
        <v>5.5213946117274171</v>
      </c>
    </row>
    <row r="6623" spans="1:3">
      <c r="A6623" s="17">
        <v>2015</v>
      </c>
      <c r="B6623" s="1" t="s">
        <v>477</v>
      </c>
      <c r="C6623" s="3">
        <v>5.6800422386483636</v>
      </c>
    </row>
    <row r="6624" spans="1:3">
      <c r="A6624" s="17">
        <v>2015</v>
      </c>
      <c r="B6624" s="1" t="s">
        <v>478</v>
      </c>
      <c r="C6624" s="3">
        <v>5.0784313725490193</v>
      </c>
    </row>
    <row r="6625" spans="1:3">
      <c r="A6625" s="17">
        <v>2015</v>
      </c>
      <c r="B6625" s="1" t="s">
        <v>479</v>
      </c>
      <c r="C6625" s="3">
        <v>3.9224137931034484</v>
      </c>
    </row>
    <row r="6626" spans="1:3">
      <c r="A6626" s="17">
        <v>2015</v>
      </c>
      <c r="B6626" s="1" t="s">
        <v>480</v>
      </c>
      <c r="C6626" s="3">
        <v>4.3363723608445301</v>
      </c>
    </row>
    <row r="6627" spans="1:3">
      <c r="A6627" s="17">
        <v>2015</v>
      </c>
      <c r="B6627" s="1" t="s">
        <v>482</v>
      </c>
      <c r="C6627" s="3">
        <v>1.9012345679012346</v>
      </c>
    </row>
    <row r="6628" spans="1:3">
      <c r="A6628" s="17">
        <v>2015</v>
      </c>
      <c r="B6628" s="1" t="s">
        <v>483</v>
      </c>
      <c r="C6628" s="3">
        <v>6.4666570533408496</v>
      </c>
    </row>
    <row r="6629" spans="1:3">
      <c r="A6629" s="17">
        <v>2015</v>
      </c>
      <c r="B6629" s="1" t="s">
        <v>484</v>
      </c>
      <c r="C6629" s="3">
        <v>4.8741669933359466</v>
      </c>
    </row>
    <row r="6630" spans="1:3">
      <c r="A6630" s="17">
        <v>2015</v>
      </c>
      <c r="B6630" s="1" t="s">
        <v>485</v>
      </c>
      <c r="C6630" s="3">
        <v>4.8899889988998897</v>
      </c>
    </row>
    <row r="6631" spans="1:3">
      <c r="A6631" s="17">
        <v>2015</v>
      </c>
      <c r="B6631" s="1" t="s">
        <v>486</v>
      </c>
      <c r="C6631" s="3">
        <v>4.8954355337334059</v>
      </c>
    </row>
    <row r="6632" spans="1:3">
      <c r="A6632" s="17">
        <v>2015</v>
      </c>
      <c r="B6632" s="1" t="s">
        <v>488</v>
      </c>
      <c r="C6632" s="3">
        <v>4.6698113207547172</v>
      </c>
    </row>
    <row r="6633" spans="1:3">
      <c r="A6633" s="17">
        <v>2015</v>
      </c>
      <c r="B6633" s="1" t="s">
        <v>489</v>
      </c>
      <c r="C6633" s="3">
        <v>3.6544912411479689</v>
      </c>
    </row>
    <row r="6634" spans="1:3">
      <c r="A6634" s="17">
        <v>2015</v>
      </c>
      <c r="B6634" s="1" t="s">
        <v>490</v>
      </c>
      <c r="C6634" s="3">
        <v>4.3899892268169385</v>
      </c>
    </row>
    <row r="6635" spans="1:3">
      <c r="A6635" s="17">
        <v>2015</v>
      </c>
      <c r="B6635" s="1" t="s">
        <v>491</v>
      </c>
      <c r="C6635" s="3">
        <v>5.5193132238336204</v>
      </c>
    </row>
    <row r="6636" spans="1:3">
      <c r="A6636" s="17">
        <v>2015</v>
      </c>
      <c r="B6636" s="1" t="s">
        <v>492</v>
      </c>
      <c r="C6636" s="3">
        <v>2.4804804804804803</v>
      </c>
    </row>
    <row r="6637" spans="1:3">
      <c r="A6637" s="17">
        <v>2015</v>
      </c>
      <c r="B6637" s="1" t="s">
        <v>1065</v>
      </c>
      <c r="C6637" s="3">
        <v>4.7376543209876543</v>
      </c>
    </row>
    <row r="6638" spans="1:3">
      <c r="A6638" s="17">
        <v>2015</v>
      </c>
      <c r="B6638" s="1" t="s">
        <v>1103</v>
      </c>
      <c r="C6638" s="3">
        <v>4.4078212290502794</v>
      </c>
    </row>
    <row r="6639" spans="1:3">
      <c r="A6639" s="17">
        <v>2015</v>
      </c>
      <c r="B6639" s="1" t="s">
        <v>493</v>
      </c>
      <c r="C6639" s="3">
        <v>4.449923812162349</v>
      </c>
    </row>
    <row r="6640" spans="1:3">
      <c r="A6640" s="17">
        <v>2015</v>
      </c>
      <c r="B6640" s="1" t="s">
        <v>494</v>
      </c>
      <c r="C6640" s="3">
        <v>4.213732980703301</v>
      </c>
    </row>
    <row r="6641" spans="1:3">
      <c r="A6641" s="17">
        <v>2015</v>
      </c>
      <c r="B6641" s="1" t="s">
        <v>495</v>
      </c>
      <c r="C6641" s="3">
        <v>2.5650615552438834</v>
      </c>
    </row>
    <row r="6642" spans="1:3">
      <c r="A6642" s="17">
        <v>2015</v>
      </c>
      <c r="B6642" s="1" t="s">
        <v>496</v>
      </c>
      <c r="C6642" s="3">
        <v>2.4216144096064043</v>
      </c>
    </row>
    <row r="6643" spans="1:3">
      <c r="A6643" s="17">
        <v>2015</v>
      </c>
      <c r="B6643" s="1" t="s">
        <v>497</v>
      </c>
      <c r="C6643" s="3">
        <v>2.9114433582518688</v>
      </c>
    </row>
    <row r="6644" spans="1:3">
      <c r="A6644" s="17">
        <v>2015</v>
      </c>
      <c r="B6644" s="1" t="s">
        <v>498</v>
      </c>
      <c r="C6644" s="3">
        <v>1.9379414732593341</v>
      </c>
    </row>
    <row r="6645" spans="1:3">
      <c r="A6645" s="17">
        <v>2015</v>
      </c>
      <c r="B6645" s="1" t="s">
        <v>499</v>
      </c>
      <c r="C6645" s="3">
        <v>2.0217391304347827</v>
      </c>
    </row>
    <row r="6646" spans="1:3">
      <c r="A6646" s="17">
        <v>2015</v>
      </c>
      <c r="B6646" s="1" t="s">
        <v>500</v>
      </c>
      <c r="C6646" s="3">
        <v>2.5498892644830398</v>
      </c>
    </row>
    <row r="6647" spans="1:3">
      <c r="A6647" s="17">
        <v>2015</v>
      </c>
      <c r="B6647" s="1" t="s">
        <v>501</v>
      </c>
      <c r="C6647" s="3">
        <v>3.0402215337372853</v>
      </c>
    </row>
    <row r="6648" spans="1:3">
      <c r="A6648" s="17">
        <v>2015</v>
      </c>
      <c r="B6648" s="1" t="s">
        <v>502</v>
      </c>
      <c r="C6648" s="3">
        <v>2.0772025431425978</v>
      </c>
    </row>
    <row r="6649" spans="1:3">
      <c r="A6649" s="17">
        <v>2015</v>
      </c>
      <c r="B6649" s="1" t="s">
        <v>503</v>
      </c>
      <c r="C6649" s="3">
        <v>2.7367149758454108</v>
      </c>
    </row>
    <row r="6650" spans="1:3">
      <c r="A6650" s="17">
        <v>2015</v>
      </c>
      <c r="B6650" s="1" t="s">
        <v>504</v>
      </c>
      <c r="C6650" s="3">
        <v>3.2194098360655738</v>
      </c>
    </row>
    <row r="6651" spans="1:3">
      <c r="A6651" s="17">
        <v>2015</v>
      </c>
      <c r="B6651" s="1" t="s">
        <v>505</v>
      </c>
      <c r="C6651" s="3">
        <v>3.711595639246779</v>
      </c>
    </row>
    <row r="6652" spans="1:3">
      <c r="A6652" s="17">
        <v>2015</v>
      </c>
      <c r="B6652" s="1" t="s">
        <v>506</v>
      </c>
      <c r="C6652" s="3">
        <v>2.7693544066434503</v>
      </c>
    </row>
    <row r="6653" spans="1:3">
      <c r="A6653" s="17">
        <v>2015</v>
      </c>
      <c r="B6653" s="1" t="s">
        <v>507</v>
      </c>
      <c r="C6653" s="3">
        <v>4.1662763466042154</v>
      </c>
    </row>
    <row r="6654" spans="1:3">
      <c r="A6654" s="17">
        <v>2015</v>
      </c>
      <c r="B6654" s="1" t="s">
        <v>508</v>
      </c>
      <c r="C6654" s="3">
        <v>1.6073746312684365</v>
      </c>
    </row>
    <row r="6655" spans="1:3">
      <c r="A6655" s="17">
        <v>2015</v>
      </c>
      <c r="B6655" s="1" t="s">
        <v>509</v>
      </c>
      <c r="C6655" s="3">
        <v>4.2194831959416614</v>
      </c>
    </row>
    <row r="6656" spans="1:3">
      <c r="A6656" s="17">
        <v>2015</v>
      </c>
      <c r="B6656" s="1" t="s">
        <v>510</v>
      </c>
      <c r="C6656" s="3">
        <v>3.0068298235628914</v>
      </c>
    </row>
    <row r="6657" spans="1:3">
      <c r="A6657" s="17">
        <v>2015</v>
      </c>
      <c r="B6657" s="1" t="s">
        <v>511</v>
      </c>
      <c r="C6657" s="3">
        <v>2.5576504713560553</v>
      </c>
    </row>
    <row r="6658" spans="1:3">
      <c r="A6658" s="17">
        <v>2015</v>
      </c>
      <c r="B6658" s="1" t="s">
        <v>512</v>
      </c>
      <c r="C6658" s="3">
        <v>2.0417457305502844</v>
      </c>
    </row>
    <row r="6659" spans="1:3">
      <c r="A6659" s="17">
        <v>2015</v>
      </c>
      <c r="B6659" s="1" t="s">
        <v>513</v>
      </c>
      <c r="C6659" s="3">
        <v>1.8280773143438453</v>
      </c>
    </row>
    <row r="6660" spans="1:3">
      <c r="A6660" s="17">
        <v>2015</v>
      </c>
      <c r="B6660" s="1" t="s">
        <v>514</v>
      </c>
      <c r="C6660" s="3">
        <v>2.4847119407788862</v>
      </c>
    </row>
    <row r="6661" spans="1:3">
      <c r="A6661" s="17">
        <v>2015</v>
      </c>
      <c r="B6661" s="1" t="s">
        <v>515</v>
      </c>
      <c r="C6661" s="3">
        <v>2.5943244114801676</v>
      </c>
    </row>
    <row r="6662" spans="1:3">
      <c r="A6662" s="17">
        <v>2015</v>
      </c>
      <c r="B6662" s="1" t="s">
        <v>516</v>
      </c>
      <c r="C6662" s="3">
        <v>2.051358234295416</v>
      </c>
    </row>
    <row r="6663" spans="1:3">
      <c r="A6663" s="17">
        <v>2015</v>
      </c>
      <c r="B6663" s="1" t="s">
        <v>517</v>
      </c>
      <c r="C6663" s="3">
        <v>1.4556962025316456</v>
      </c>
    </row>
    <row r="6664" spans="1:3">
      <c r="A6664" s="17">
        <v>2015</v>
      </c>
      <c r="B6664" s="1" t="s">
        <v>518</v>
      </c>
      <c r="C6664" s="3">
        <v>2.1932601480725045</v>
      </c>
    </row>
    <row r="6665" spans="1:3">
      <c r="A6665" s="17">
        <v>2015</v>
      </c>
      <c r="B6665" s="1" t="s">
        <v>519</v>
      </c>
      <c r="C6665" s="3">
        <v>2.0742143127603181</v>
      </c>
    </row>
    <row r="6666" spans="1:3">
      <c r="A6666" s="17">
        <v>2015</v>
      </c>
      <c r="B6666" s="1" t="s">
        <v>520</v>
      </c>
      <c r="C6666" s="3">
        <v>2.0007836990595611</v>
      </c>
    </row>
    <row r="6667" spans="1:3">
      <c r="A6667" s="17">
        <v>2015</v>
      </c>
      <c r="B6667" s="1" t="s">
        <v>521</v>
      </c>
      <c r="C6667" s="3">
        <v>2.1708428246013667</v>
      </c>
    </row>
    <row r="6668" spans="1:3">
      <c r="A6668" s="17">
        <v>2015</v>
      </c>
      <c r="B6668" s="1" t="s">
        <v>522</v>
      </c>
      <c r="C6668" s="3">
        <v>1.9841706813489333</v>
      </c>
    </row>
    <row r="6669" spans="1:3">
      <c r="A6669" s="17">
        <v>2015</v>
      </c>
      <c r="B6669" s="1" t="s">
        <v>523</v>
      </c>
      <c r="C6669" s="3">
        <v>1.7046952224052718</v>
      </c>
    </row>
    <row r="6670" spans="1:3">
      <c r="A6670" s="17">
        <v>2015</v>
      </c>
      <c r="B6670" s="1" t="s">
        <v>524</v>
      </c>
      <c r="C6670" s="3">
        <v>2.0249743414300378</v>
      </c>
    </row>
    <row r="6671" spans="1:3">
      <c r="A6671" s="17">
        <v>2015</v>
      </c>
      <c r="B6671" s="1" t="s">
        <v>525</v>
      </c>
      <c r="C6671" s="3">
        <v>1.9760928961748634</v>
      </c>
    </row>
    <row r="6672" spans="1:3">
      <c r="A6672" s="17">
        <v>2015</v>
      </c>
      <c r="B6672" s="1" t="s">
        <v>526</v>
      </c>
      <c r="C6672" s="3">
        <v>2.1223491027732462</v>
      </c>
    </row>
    <row r="6673" spans="1:3">
      <c r="A6673" s="17">
        <v>2015</v>
      </c>
      <c r="B6673" s="1" t="s">
        <v>527</v>
      </c>
      <c r="C6673" s="3">
        <v>1.2932203389830508</v>
      </c>
    </row>
    <row r="6674" spans="1:3">
      <c r="A6674" s="17">
        <v>2015</v>
      </c>
      <c r="B6674" s="1" t="s">
        <v>528</v>
      </c>
      <c r="C6674" s="3">
        <v>5.3625592417061609</v>
      </c>
    </row>
    <row r="6675" spans="1:3">
      <c r="A6675" s="17">
        <v>2015</v>
      </c>
      <c r="B6675" s="1" t="s">
        <v>529</v>
      </c>
      <c r="C6675" s="3">
        <v>3.1544117647058822</v>
      </c>
    </row>
    <row r="6676" spans="1:3">
      <c r="A6676" s="17">
        <v>2015</v>
      </c>
      <c r="B6676" s="1" t="s">
        <v>530</v>
      </c>
      <c r="C6676" s="3">
        <v>1.9795191451469278</v>
      </c>
    </row>
    <row r="6677" spans="1:3">
      <c r="A6677" s="17">
        <v>2015</v>
      </c>
      <c r="B6677" s="1" t="s">
        <v>531</v>
      </c>
      <c r="C6677" s="3">
        <v>2.057494052339413</v>
      </c>
    </row>
    <row r="6678" spans="1:3">
      <c r="A6678" s="17">
        <v>2015</v>
      </c>
      <c r="B6678" s="1" t="s">
        <v>532</v>
      </c>
      <c r="C6678" s="3">
        <v>1.8115100316789863</v>
      </c>
    </row>
    <row r="6679" spans="1:3">
      <c r="A6679" s="17">
        <v>2015</v>
      </c>
      <c r="B6679" s="1" t="s">
        <v>533</v>
      </c>
      <c r="C6679" s="3">
        <v>1.7608346709470304</v>
      </c>
    </row>
    <row r="6680" spans="1:3">
      <c r="A6680" s="17">
        <v>2015</v>
      </c>
      <c r="B6680" s="1" t="s">
        <v>534</v>
      </c>
      <c r="C6680" s="3">
        <v>1.5917602996254681</v>
      </c>
    </row>
    <row r="6681" spans="1:3">
      <c r="A6681" s="17">
        <v>2015</v>
      </c>
      <c r="B6681" s="1" t="s">
        <v>535</v>
      </c>
      <c r="C6681" s="3">
        <v>2.2740899357601712</v>
      </c>
    </row>
    <row r="6682" spans="1:3">
      <c r="A6682" s="17">
        <v>2015</v>
      </c>
      <c r="B6682" s="1" t="s">
        <v>536</v>
      </c>
      <c r="C6682" s="3">
        <v>1.3799392097264438</v>
      </c>
    </row>
    <row r="6683" spans="1:3">
      <c r="A6683" s="17">
        <v>2015</v>
      </c>
      <c r="B6683" s="1" t="s">
        <v>537</v>
      </c>
      <c r="C6683" s="3">
        <v>2.0729261622607109</v>
      </c>
    </row>
    <row r="6684" spans="1:3">
      <c r="A6684" s="17">
        <v>2015</v>
      </c>
      <c r="B6684" s="1" t="s">
        <v>538</v>
      </c>
      <c r="C6684" s="3">
        <v>1.6005453306066804</v>
      </c>
    </row>
    <row r="6685" spans="1:3">
      <c r="A6685" s="17">
        <v>2015</v>
      </c>
      <c r="B6685" s="1" t="s">
        <v>539</v>
      </c>
      <c r="C6685" s="3">
        <v>2.5005957233335425</v>
      </c>
    </row>
    <row r="6686" spans="1:3">
      <c r="A6686" s="17">
        <v>2015</v>
      </c>
      <c r="B6686" s="1" t="s">
        <v>540</v>
      </c>
      <c r="C6686" s="3">
        <v>3.3494282083862772</v>
      </c>
    </row>
    <row r="6687" spans="1:3">
      <c r="A6687" s="17">
        <v>2015</v>
      </c>
      <c r="B6687" s="1" t="s">
        <v>541</v>
      </c>
      <c r="C6687" s="3">
        <v>2.5147992351816444</v>
      </c>
    </row>
    <row r="6688" spans="1:3">
      <c r="A6688" s="17">
        <v>2015</v>
      </c>
      <c r="B6688" s="1" t="s">
        <v>542</v>
      </c>
      <c r="C6688" s="3">
        <v>2.7116368286445014</v>
      </c>
    </row>
    <row r="6689" spans="1:3">
      <c r="A6689" s="17">
        <v>2015</v>
      </c>
      <c r="B6689" s="1" t="s">
        <v>543</v>
      </c>
      <c r="C6689" s="3">
        <v>3.534917679699193</v>
      </c>
    </row>
    <row r="6690" spans="1:3">
      <c r="A6690" s="17">
        <v>2015</v>
      </c>
      <c r="B6690" s="1" t="s">
        <v>544</v>
      </c>
      <c r="C6690" s="3">
        <v>6.79088785046729</v>
      </c>
    </row>
    <row r="6691" spans="1:3">
      <c r="A6691" s="17">
        <v>2015</v>
      </c>
      <c r="B6691" s="1" t="s">
        <v>545</v>
      </c>
      <c r="C6691" s="3">
        <v>3.4116833508956796</v>
      </c>
    </row>
    <row r="6692" spans="1:3">
      <c r="A6692" s="17">
        <v>2015</v>
      </c>
      <c r="B6692" s="1" t="s">
        <v>546</v>
      </c>
      <c r="C6692" s="3">
        <v>6.8241771993492684</v>
      </c>
    </row>
    <row r="6693" spans="1:3">
      <c r="A6693" s="17">
        <v>2015</v>
      </c>
      <c r="B6693" s="1" t="s">
        <v>547</v>
      </c>
      <c r="C6693" s="3">
        <v>4.3443113772455089</v>
      </c>
    </row>
    <row r="6694" spans="1:3">
      <c r="A6694" s="17">
        <v>2015</v>
      </c>
      <c r="B6694" s="1" t="s">
        <v>1265</v>
      </c>
      <c r="C6694" s="3">
        <v>4.4668246445497628</v>
      </c>
    </row>
    <row r="6695" spans="1:3">
      <c r="A6695" s="17">
        <v>2015</v>
      </c>
      <c r="B6695" s="1" t="s">
        <v>548</v>
      </c>
      <c r="C6695" s="3">
        <v>6.3435672514619883</v>
      </c>
    </row>
    <row r="6696" spans="1:3">
      <c r="A6696" s="17">
        <v>2015</v>
      </c>
      <c r="B6696" s="1" t="s">
        <v>1105</v>
      </c>
      <c r="C6696" s="3">
        <v>5.033579335793358</v>
      </c>
    </row>
    <row r="6697" spans="1:3">
      <c r="A6697" s="17">
        <v>2015</v>
      </c>
      <c r="B6697" s="1" t="s">
        <v>549</v>
      </c>
      <c r="C6697" s="3">
        <v>4.4905023965915145</v>
      </c>
    </row>
    <row r="6698" spans="1:3">
      <c r="A6698" s="17">
        <v>2015</v>
      </c>
      <c r="B6698" s="1" t="s">
        <v>2694</v>
      </c>
      <c r="C6698" s="3">
        <v>4.0909090909090908</v>
      </c>
    </row>
    <row r="6699" spans="1:3">
      <c r="A6699" s="17">
        <v>2015</v>
      </c>
      <c r="B6699" s="1" t="s">
        <v>550</v>
      </c>
      <c r="C6699" s="3">
        <v>5.1500664010624169</v>
      </c>
    </row>
    <row r="6700" spans="1:3">
      <c r="A6700" s="17">
        <v>2015</v>
      </c>
      <c r="B6700" s="1" t="s">
        <v>551</v>
      </c>
      <c r="C6700" s="3">
        <v>5.1921903599755952</v>
      </c>
    </row>
    <row r="6701" spans="1:3">
      <c r="A6701" s="17">
        <v>2015</v>
      </c>
      <c r="B6701" s="1" t="s">
        <v>552</v>
      </c>
      <c r="C6701" s="3">
        <v>4.0810095402658035</v>
      </c>
    </row>
    <row r="6702" spans="1:3">
      <c r="A6702" s="17">
        <v>2015</v>
      </c>
      <c r="B6702" s="1" t="s">
        <v>553</v>
      </c>
      <c r="C6702" s="3">
        <v>4.8940397350993381</v>
      </c>
    </row>
    <row r="6703" spans="1:3">
      <c r="A6703" s="17">
        <v>2015</v>
      </c>
      <c r="B6703" s="1" t="s">
        <v>554</v>
      </c>
      <c r="C6703" s="3">
        <v>2.5224609375</v>
      </c>
    </row>
    <row r="6704" spans="1:3">
      <c r="A6704" s="17">
        <v>2015</v>
      </c>
      <c r="B6704" s="1" t="s">
        <v>555</v>
      </c>
      <c r="C6704" s="3">
        <v>4.0593308757042497</v>
      </c>
    </row>
    <row r="6705" spans="1:3">
      <c r="A6705" s="17">
        <v>2015</v>
      </c>
      <c r="B6705" s="1" t="s">
        <v>1038</v>
      </c>
      <c r="C6705" s="3">
        <v>4.9379844961240309</v>
      </c>
    </row>
    <row r="6706" spans="1:3">
      <c r="A6706" s="17">
        <v>2015</v>
      </c>
      <c r="B6706" s="1" t="s">
        <v>557</v>
      </c>
      <c r="C6706" s="3">
        <v>5.1590296495956878</v>
      </c>
    </row>
    <row r="6707" spans="1:3">
      <c r="A6707" s="17">
        <v>2015</v>
      </c>
      <c r="B6707" s="1" t="s">
        <v>558</v>
      </c>
      <c r="C6707" s="3">
        <v>3.1367088607594935</v>
      </c>
    </row>
    <row r="6708" spans="1:3">
      <c r="A6708" s="17">
        <v>2015</v>
      </c>
      <c r="B6708" s="1" t="s">
        <v>559</v>
      </c>
      <c r="C6708" s="3">
        <v>4.2809237583043345</v>
      </c>
    </row>
    <row r="6709" spans="1:3">
      <c r="A6709" s="17">
        <v>2015</v>
      </c>
      <c r="B6709" s="1" t="s">
        <v>560</v>
      </c>
      <c r="C6709" s="3">
        <v>4.3876651982378858</v>
      </c>
    </row>
    <row r="6710" spans="1:3">
      <c r="A6710" s="17">
        <v>2015</v>
      </c>
      <c r="B6710" s="1" t="s">
        <v>561</v>
      </c>
      <c r="C6710" s="3">
        <v>3.0622537431048071</v>
      </c>
    </row>
    <row r="6711" spans="1:3">
      <c r="A6711" s="17">
        <v>2015</v>
      </c>
      <c r="B6711" s="1" t="s">
        <v>562</v>
      </c>
      <c r="C6711" s="3">
        <v>3.0922190201729105</v>
      </c>
    </row>
    <row r="6712" spans="1:3">
      <c r="A6712" s="17">
        <v>2015</v>
      </c>
      <c r="B6712" s="1" t="s">
        <v>563</v>
      </c>
      <c r="C6712" s="3">
        <v>2.3309813983322645</v>
      </c>
    </row>
    <row r="6713" spans="1:3">
      <c r="A6713" s="17">
        <v>2015</v>
      </c>
      <c r="B6713" s="1" t="s">
        <v>564</v>
      </c>
      <c r="C6713" s="3">
        <v>2.6863348068422064</v>
      </c>
    </row>
    <row r="6714" spans="1:3">
      <c r="A6714" s="17">
        <v>2015</v>
      </c>
      <c r="B6714" s="1" t="s">
        <v>1152</v>
      </c>
      <c r="C6714" s="3">
        <v>5.0485436893203888</v>
      </c>
    </row>
    <row r="6715" spans="1:3">
      <c r="A6715" s="17">
        <v>2015</v>
      </c>
      <c r="B6715" s="1" t="s">
        <v>565</v>
      </c>
      <c r="C6715" s="3">
        <v>2.9216830466830466</v>
      </c>
    </row>
    <row r="6716" spans="1:3">
      <c r="A6716" s="17">
        <v>2015</v>
      </c>
      <c r="B6716" s="1" t="s">
        <v>566</v>
      </c>
      <c r="C6716" s="3">
        <v>4.4880952380952381</v>
      </c>
    </row>
    <row r="6717" spans="1:3">
      <c r="A6717" s="17">
        <v>2015</v>
      </c>
      <c r="B6717" s="1" t="s">
        <v>1069</v>
      </c>
      <c r="C6717" s="3">
        <v>4.0879120879120876</v>
      </c>
    </row>
    <row r="6718" spans="1:3">
      <c r="A6718" s="17">
        <v>2015</v>
      </c>
      <c r="B6718" s="1" t="s">
        <v>567</v>
      </c>
      <c r="C6718" s="3">
        <v>5.5561357702349872</v>
      </c>
    </row>
    <row r="6719" spans="1:3">
      <c r="A6719" s="17">
        <v>2015</v>
      </c>
      <c r="B6719" s="1" t="s">
        <v>568</v>
      </c>
      <c r="C6719" s="3">
        <v>3.1544731224529401</v>
      </c>
    </row>
    <row r="6720" spans="1:3">
      <c r="A6720" s="17">
        <v>2015</v>
      </c>
      <c r="B6720" s="1" t="s">
        <v>569</v>
      </c>
      <c r="C6720" s="3">
        <v>5.7676881998088056</v>
      </c>
    </row>
    <row r="6721" spans="1:3">
      <c r="A6721" s="17">
        <v>2015</v>
      </c>
      <c r="B6721" s="1" t="s">
        <v>570</v>
      </c>
      <c r="C6721" s="3">
        <v>4.1364176570458406</v>
      </c>
    </row>
    <row r="6722" spans="1:3">
      <c r="A6722" s="17">
        <v>2015</v>
      </c>
      <c r="B6722" s="1" t="s">
        <v>1154</v>
      </c>
      <c r="C6722" s="3">
        <v>3.2037037037037037</v>
      </c>
    </row>
    <row r="6723" spans="1:3">
      <c r="A6723" s="17">
        <v>2015</v>
      </c>
      <c r="B6723" s="1" t="s">
        <v>1070</v>
      </c>
      <c r="C6723" s="3">
        <v>2.4541751527494911</v>
      </c>
    </row>
    <row r="6724" spans="1:3">
      <c r="A6724" s="17">
        <v>2015</v>
      </c>
      <c r="B6724" s="1" t="s">
        <v>1039</v>
      </c>
      <c r="C6724" s="3">
        <v>2.5337620578778135</v>
      </c>
    </row>
    <row r="6725" spans="1:3">
      <c r="A6725" s="17">
        <v>2015</v>
      </c>
      <c r="B6725" s="1" t="s">
        <v>1040</v>
      </c>
      <c r="C6725" s="3">
        <v>2.7410220994475138</v>
      </c>
    </row>
    <row r="6726" spans="1:3">
      <c r="A6726" s="17">
        <v>2015</v>
      </c>
      <c r="B6726" s="1" t="s">
        <v>571</v>
      </c>
      <c r="C6726" s="3">
        <v>3.0788135593220338</v>
      </c>
    </row>
    <row r="6727" spans="1:3">
      <c r="A6727" s="17">
        <v>2015</v>
      </c>
      <c r="B6727" s="1" t="s">
        <v>1041</v>
      </c>
      <c r="C6727" s="3">
        <v>5.2962427745664744</v>
      </c>
    </row>
    <row r="6728" spans="1:3">
      <c r="A6728" s="17">
        <v>2015</v>
      </c>
      <c r="B6728" s="1" t="s">
        <v>573</v>
      </c>
      <c r="C6728" s="3">
        <v>4.8182812389755165</v>
      </c>
    </row>
    <row r="6729" spans="1:3">
      <c r="A6729" s="17">
        <v>2015</v>
      </c>
      <c r="B6729" s="1" t="s">
        <v>574</v>
      </c>
      <c r="C6729" s="3">
        <v>7.0939567710630786</v>
      </c>
    </row>
    <row r="6730" spans="1:3">
      <c r="A6730" s="17">
        <v>2015</v>
      </c>
      <c r="B6730" s="1" t="s">
        <v>575</v>
      </c>
      <c r="C6730" s="3">
        <v>3.3483927019982622</v>
      </c>
    </row>
    <row r="6731" spans="1:3">
      <c r="A6731" s="17">
        <v>2015</v>
      </c>
      <c r="B6731" s="1" t="s">
        <v>576</v>
      </c>
      <c r="C6731" s="3">
        <v>5.5374176341386887</v>
      </c>
    </row>
    <row r="6732" spans="1:3">
      <c r="A6732" s="17">
        <v>2015</v>
      </c>
      <c r="B6732" s="1" t="s">
        <v>577</v>
      </c>
      <c r="C6732" s="3">
        <v>6.3627608346709472</v>
      </c>
    </row>
    <row r="6733" spans="1:3">
      <c r="A6733" s="17">
        <v>2015</v>
      </c>
      <c r="B6733" s="1" t="s">
        <v>1266</v>
      </c>
      <c r="C6733" s="3">
        <v>9.4638511095204016</v>
      </c>
    </row>
    <row r="6734" spans="1:3">
      <c r="A6734" s="17">
        <v>2015</v>
      </c>
      <c r="B6734" s="1" t="s">
        <v>579</v>
      </c>
      <c r="C6734" s="3">
        <v>6.5288461538461542</v>
      </c>
    </row>
    <row r="6735" spans="1:3">
      <c r="A6735" s="17">
        <v>2015</v>
      </c>
      <c r="B6735" s="1" t="s">
        <v>580</v>
      </c>
      <c r="C6735" s="3">
        <v>6.7948717948717947</v>
      </c>
    </row>
    <row r="6736" spans="1:3">
      <c r="A6736" s="17">
        <v>2015</v>
      </c>
      <c r="B6736" s="1" t="s">
        <v>1267</v>
      </c>
      <c r="C6736" s="3">
        <v>6.953846153846154</v>
      </c>
    </row>
    <row r="6737" spans="1:3">
      <c r="A6737" s="17">
        <v>2015</v>
      </c>
      <c r="B6737" s="1" t="s">
        <v>581</v>
      </c>
      <c r="C6737" s="3">
        <v>5.7179487179487181</v>
      </c>
    </row>
    <row r="6738" spans="1:3">
      <c r="A6738" s="17">
        <v>2015</v>
      </c>
      <c r="B6738" s="1" t="s">
        <v>582</v>
      </c>
      <c r="C6738" s="3">
        <v>7.117437722419929</v>
      </c>
    </row>
    <row r="6739" spans="1:3">
      <c r="A6739" s="17">
        <v>2015</v>
      </c>
      <c r="B6739" s="1" t="s">
        <v>583</v>
      </c>
      <c r="C6739" s="3">
        <v>5.7268106734434561</v>
      </c>
    </row>
    <row r="6740" spans="1:3">
      <c r="A6740" s="17">
        <v>2015</v>
      </c>
      <c r="B6740" s="1" t="s">
        <v>584</v>
      </c>
      <c r="C6740" s="3">
        <v>5.4396135265700485</v>
      </c>
    </row>
    <row r="6741" spans="1:3">
      <c r="A6741" s="17">
        <v>2015</v>
      </c>
      <c r="B6741" s="1" t="s">
        <v>586</v>
      </c>
      <c r="C6741" s="3">
        <v>6.3206412825651306</v>
      </c>
    </row>
    <row r="6742" spans="1:3">
      <c r="A6742" s="17">
        <v>2015</v>
      </c>
      <c r="B6742" s="1" t="s">
        <v>587</v>
      </c>
      <c r="C6742" s="3">
        <v>8.0607734806629843</v>
      </c>
    </row>
    <row r="6743" spans="1:3">
      <c r="A6743" s="17">
        <v>2015</v>
      </c>
      <c r="B6743" s="1" t="s">
        <v>588</v>
      </c>
      <c r="C6743" s="3">
        <v>11.039484286865431</v>
      </c>
    </row>
    <row r="6744" spans="1:3">
      <c r="A6744" s="17">
        <v>2015</v>
      </c>
      <c r="B6744" s="1" t="s">
        <v>589</v>
      </c>
      <c r="C6744" s="3">
        <v>6.1491712707182318</v>
      </c>
    </row>
    <row r="6745" spans="1:3">
      <c r="A6745" s="17">
        <v>2015</v>
      </c>
      <c r="B6745" s="1" t="s">
        <v>1106</v>
      </c>
      <c r="C6745" s="3">
        <v>5.2131979695431472</v>
      </c>
    </row>
    <row r="6746" spans="1:3">
      <c r="A6746" s="17">
        <v>2015</v>
      </c>
      <c r="B6746" s="1" t="s">
        <v>2695</v>
      </c>
      <c r="C6746" s="3">
        <v>9.4615384615384617</v>
      </c>
    </row>
    <row r="6747" spans="1:3">
      <c r="A6747" s="17">
        <v>2015</v>
      </c>
      <c r="B6747" s="1" t="s">
        <v>590</v>
      </c>
      <c r="C6747" s="3">
        <v>6.9539877300613497</v>
      </c>
    </row>
    <row r="6748" spans="1:3">
      <c r="A6748" s="17">
        <v>2015</v>
      </c>
      <c r="B6748" s="1" t="s">
        <v>591</v>
      </c>
      <c r="C6748" s="3">
        <v>8.3194675540765388</v>
      </c>
    </row>
    <row r="6749" spans="1:3">
      <c r="A6749" s="17">
        <v>2015</v>
      </c>
      <c r="B6749" s="1" t="s">
        <v>592</v>
      </c>
      <c r="C6749" s="3">
        <v>5.8187134502923978</v>
      </c>
    </row>
    <row r="6750" spans="1:3">
      <c r="A6750" s="17">
        <v>2015</v>
      </c>
      <c r="B6750" s="1" t="s">
        <v>593</v>
      </c>
      <c r="C6750" s="3">
        <v>5.7592592592592595</v>
      </c>
    </row>
    <row r="6751" spans="1:3">
      <c r="A6751" s="17">
        <v>2015</v>
      </c>
      <c r="B6751" s="1" t="s">
        <v>594</v>
      </c>
      <c r="C6751" s="3">
        <v>4.8138664270739744</v>
      </c>
    </row>
    <row r="6752" spans="1:3">
      <c r="A6752" s="17">
        <v>2015</v>
      </c>
      <c r="B6752" s="1" t="s">
        <v>1071</v>
      </c>
      <c r="C6752" s="3">
        <v>3.0921052631578947</v>
      </c>
    </row>
    <row r="6753" spans="1:3">
      <c r="A6753" s="17">
        <v>2015</v>
      </c>
      <c r="B6753" s="1" t="s">
        <v>1042</v>
      </c>
      <c r="C6753" s="3">
        <v>2.9986842105263158</v>
      </c>
    </row>
    <row r="6754" spans="1:3">
      <c r="A6754" s="17">
        <v>2015</v>
      </c>
      <c r="B6754" s="1" t="s">
        <v>595</v>
      </c>
      <c r="C6754" s="3">
        <v>2.7650435471100554</v>
      </c>
    </row>
    <row r="6755" spans="1:3">
      <c r="A6755" s="17">
        <v>2015</v>
      </c>
      <c r="B6755" s="1" t="s">
        <v>596</v>
      </c>
      <c r="C6755" s="3">
        <v>3.9804184784194705</v>
      </c>
    </row>
    <row r="6756" spans="1:3">
      <c r="A6756" s="17">
        <v>2015</v>
      </c>
      <c r="B6756" s="1" t="s">
        <v>597</v>
      </c>
      <c r="C6756" s="3">
        <v>4.061169274203035</v>
      </c>
    </row>
    <row r="6757" spans="1:3">
      <c r="A6757" s="17">
        <v>2015</v>
      </c>
      <c r="B6757" s="1" t="s">
        <v>598</v>
      </c>
      <c r="C6757" s="3">
        <v>5.0009041591320074</v>
      </c>
    </row>
    <row r="6758" spans="1:3">
      <c r="A6758" s="17">
        <v>2015</v>
      </c>
      <c r="B6758" s="1" t="s">
        <v>599</v>
      </c>
      <c r="C6758" s="3">
        <v>3.2625502794755263</v>
      </c>
    </row>
    <row r="6759" spans="1:3">
      <c r="A6759" s="17">
        <v>2015</v>
      </c>
      <c r="B6759" s="1" t="s">
        <v>600</v>
      </c>
      <c r="C6759" s="3">
        <v>3.6873115922170459</v>
      </c>
    </row>
    <row r="6760" spans="1:3">
      <c r="A6760" s="17">
        <v>2015</v>
      </c>
      <c r="B6760" s="1" t="s">
        <v>601</v>
      </c>
      <c r="C6760" s="3">
        <v>4.6521739130434785</v>
      </c>
    </row>
    <row r="6761" spans="1:3">
      <c r="A6761" s="17">
        <v>2015</v>
      </c>
      <c r="B6761" s="1" t="s">
        <v>603</v>
      </c>
      <c r="C6761" s="3">
        <v>5.0587314017227873</v>
      </c>
    </row>
    <row r="6762" spans="1:3">
      <c r="A6762" s="17">
        <v>2015</v>
      </c>
      <c r="B6762" s="1" t="s">
        <v>604</v>
      </c>
      <c r="C6762" s="3">
        <v>3.9472727272727273</v>
      </c>
    </row>
    <row r="6763" spans="1:3">
      <c r="A6763" s="17">
        <v>2015</v>
      </c>
      <c r="B6763" s="1" t="s">
        <v>606</v>
      </c>
      <c r="C6763" s="3">
        <v>7.7888888888888888</v>
      </c>
    </row>
    <row r="6764" spans="1:3">
      <c r="A6764" s="17">
        <v>2015</v>
      </c>
      <c r="B6764" s="1" t="s">
        <v>607</v>
      </c>
      <c r="C6764" s="3">
        <v>5.1204756980351602</v>
      </c>
    </row>
    <row r="6765" spans="1:3">
      <c r="A6765" s="17">
        <v>2015</v>
      </c>
      <c r="B6765" s="1" t="s">
        <v>609</v>
      </c>
      <c r="C6765" s="3">
        <v>4.766990291262136</v>
      </c>
    </row>
    <row r="6766" spans="1:3">
      <c r="A6766" s="17">
        <v>2015</v>
      </c>
      <c r="B6766" s="1" t="s">
        <v>610</v>
      </c>
      <c r="C6766" s="3">
        <v>4.6629213483146064</v>
      </c>
    </row>
    <row r="6767" spans="1:3">
      <c r="A6767" s="17">
        <v>2015</v>
      </c>
      <c r="B6767" s="1" t="s">
        <v>611</v>
      </c>
      <c r="C6767" s="3">
        <v>6.1021361815754336</v>
      </c>
    </row>
    <row r="6768" spans="1:3">
      <c r="A6768" s="17">
        <v>2015</v>
      </c>
      <c r="B6768" s="1" t="s">
        <v>612</v>
      </c>
      <c r="C6768" s="3">
        <v>4.7054986020503264</v>
      </c>
    </row>
    <row r="6769" spans="1:3">
      <c r="A6769" s="17">
        <v>2015</v>
      </c>
      <c r="B6769" s="1" t="s">
        <v>613</v>
      </c>
      <c r="C6769" s="3">
        <v>3.8260700766766962</v>
      </c>
    </row>
    <row r="6770" spans="1:3">
      <c r="A6770" s="17">
        <v>2015</v>
      </c>
      <c r="B6770" s="1" t="s">
        <v>614</v>
      </c>
      <c r="C6770" s="3">
        <v>9.3947368421052637</v>
      </c>
    </row>
    <row r="6771" spans="1:3">
      <c r="A6771" s="17">
        <v>2015</v>
      </c>
      <c r="B6771" s="1" t="s">
        <v>615</v>
      </c>
      <c r="C6771" s="3">
        <v>5.8381808566895819</v>
      </c>
    </row>
    <row r="6772" spans="1:3">
      <c r="A6772" s="17">
        <v>2015</v>
      </c>
      <c r="B6772" s="1" t="s">
        <v>616</v>
      </c>
      <c r="C6772" s="3">
        <v>5.8952110004741582</v>
      </c>
    </row>
    <row r="6773" spans="1:3">
      <c r="A6773" s="17">
        <v>2015</v>
      </c>
      <c r="B6773" s="1" t="s">
        <v>617</v>
      </c>
      <c r="C6773" s="3">
        <v>6.5406626506024095</v>
      </c>
    </row>
    <row r="6774" spans="1:3">
      <c r="A6774" s="17">
        <v>2015</v>
      </c>
      <c r="B6774" s="1" t="s">
        <v>618</v>
      </c>
      <c r="C6774" s="3">
        <v>4.4590163934426226</v>
      </c>
    </row>
    <row r="6775" spans="1:3">
      <c r="A6775" s="17">
        <v>2015</v>
      </c>
      <c r="B6775" s="1" t="s">
        <v>619</v>
      </c>
      <c r="C6775" s="3">
        <v>5.6867704280155644</v>
      </c>
    </row>
    <row r="6776" spans="1:3">
      <c r="A6776" s="17">
        <v>2015</v>
      </c>
      <c r="B6776" s="1" t="s">
        <v>620</v>
      </c>
      <c r="C6776" s="3">
        <v>5.3768545994065278</v>
      </c>
    </row>
    <row r="6777" spans="1:3">
      <c r="A6777" s="17">
        <v>2015</v>
      </c>
      <c r="B6777" s="1" t="s">
        <v>1073</v>
      </c>
      <c r="C6777" s="3">
        <v>3.5096952908587258</v>
      </c>
    </row>
    <row r="6778" spans="1:3">
      <c r="A6778" s="17">
        <v>2015</v>
      </c>
      <c r="B6778" s="1" t="s">
        <v>1107</v>
      </c>
      <c r="C6778" s="3">
        <v>3.2108843537414966</v>
      </c>
    </row>
    <row r="6779" spans="1:3">
      <c r="A6779" s="17">
        <v>2015</v>
      </c>
      <c r="B6779" s="1" t="s">
        <v>621</v>
      </c>
      <c r="C6779" s="3">
        <v>8.6942148760330582</v>
      </c>
    </row>
    <row r="6780" spans="1:3">
      <c r="A6780" s="17">
        <v>2015</v>
      </c>
      <c r="B6780" s="1" t="s">
        <v>1130</v>
      </c>
      <c r="C6780" s="3">
        <v>7.5909090909090908</v>
      </c>
    </row>
    <row r="6781" spans="1:3">
      <c r="A6781" s="17">
        <v>2015</v>
      </c>
      <c r="B6781" s="1" t="s">
        <v>1131</v>
      </c>
      <c r="C6781" s="3">
        <v>5.8207964601769913</v>
      </c>
    </row>
    <row r="6782" spans="1:3">
      <c r="A6782" s="17">
        <v>2015</v>
      </c>
      <c r="B6782" s="1" t="s">
        <v>1043</v>
      </c>
      <c r="C6782" s="3">
        <v>5.784313725490196</v>
      </c>
    </row>
    <row r="6783" spans="1:3">
      <c r="A6783" s="17">
        <v>2015</v>
      </c>
      <c r="B6783" s="1" t="s">
        <v>623</v>
      </c>
      <c r="C6783" s="3">
        <v>10.373010216203374</v>
      </c>
    </row>
    <row r="6784" spans="1:3">
      <c r="A6784" s="17">
        <v>2015</v>
      </c>
      <c r="B6784" s="1" t="s">
        <v>624</v>
      </c>
      <c r="C6784" s="3">
        <v>6.0578046744574294</v>
      </c>
    </row>
    <row r="6785" spans="1:3">
      <c r="A6785" s="17">
        <v>2015</v>
      </c>
      <c r="B6785" s="1" t="s">
        <v>625</v>
      </c>
      <c r="C6785" s="3">
        <v>4.1481481481481479</v>
      </c>
    </row>
    <row r="6786" spans="1:3">
      <c r="A6786" s="17">
        <v>2015</v>
      </c>
      <c r="B6786" s="1" t="s">
        <v>626</v>
      </c>
      <c r="C6786" s="3">
        <v>4.9871794871794872</v>
      </c>
    </row>
    <row r="6787" spans="1:3">
      <c r="A6787" s="17">
        <v>2015</v>
      </c>
      <c r="B6787" s="1" t="s">
        <v>627</v>
      </c>
      <c r="C6787" s="3">
        <v>5.5482170542635663</v>
      </c>
    </row>
    <row r="6788" spans="1:3">
      <c r="A6788" s="17">
        <v>2015</v>
      </c>
      <c r="B6788" s="1" t="s">
        <v>629</v>
      </c>
      <c r="C6788" s="3">
        <v>8.5980198019801986</v>
      </c>
    </row>
    <row r="6789" spans="1:3">
      <c r="A6789" s="17">
        <v>2015</v>
      </c>
      <c r="B6789" s="1" t="s">
        <v>1132</v>
      </c>
      <c r="C6789" s="3">
        <v>5.7392947103274556</v>
      </c>
    </row>
    <row r="6790" spans="1:3">
      <c r="A6790" s="17">
        <v>2015</v>
      </c>
      <c r="B6790" s="1" t="s">
        <v>633</v>
      </c>
      <c r="C6790" s="3">
        <v>5.1333333333333337</v>
      </c>
    </row>
    <row r="6791" spans="1:3">
      <c r="A6791" s="17">
        <v>2015</v>
      </c>
      <c r="B6791" s="1" t="s">
        <v>634</v>
      </c>
      <c r="C6791" s="3">
        <v>5.6055437100213217</v>
      </c>
    </row>
    <row r="6792" spans="1:3">
      <c r="A6792" s="17">
        <v>2015</v>
      </c>
      <c r="B6792" s="1" t="s">
        <v>1133</v>
      </c>
      <c r="C6792" s="3">
        <v>7.580645161290323</v>
      </c>
    </row>
    <row r="6793" spans="1:3">
      <c r="A6793" s="17">
        <v>2015</v>
      </c>
      <c r="B6793" s="1" t="s">
        <v>1269</v>
      </c>
      <c r="C6793" s="3">
        <v>5.6209150326797381</v>
      </c>
    </row>
    <row r="6794" spans="1:3">
      <c r="A6794" s="17">
        <v>2015</v>
      </c>
      <c r="B6794" s="1" t="s">
        <v>635</v>
      </c>
      <c r="C6794" s="3">
        <v>7.578125</v>
      </c>
    </row>
    <row r="6795" spans="1:3">
      <c r="A6795" s="17">
        <v>2015</v>
      </c>
      <c r="B6795" s="1" t="s">
        <v>636</v>
      </c>
      <c r="C6795" s="3">
        <v>10.295747730530339</v>
      </c>
    </row>
    <row r="6796" spans="1:3">
      <c r="A6796" s="17">
        <v>2015</v>
      </c>
      <c r="B6796" s="1" t="s">
        <v>1270</v>
      </c>
      <c r="C6796" s="3">
        <v>8.0947075208913652</v>
      </c>
    </row>
    <row r="6797" spans="1:3">
      <c r="A6797" s="17">
        <v>2015</v>
      </c>
      <c r="B6797" s="1" t="s">
        <v>637</v>
      </c>
      <c r="C6797" s="3">
        <v>11.151639344262295</v>
      </c>
    </row>
    <row r="6798" spans="1:3">
      <c r="A6798" s="17">
        <v>2015</v>
      </c>
      <c r="B6798" s="1" t="s">
        <v>638</v>
      </c>
      <c r="C6798" s="3">
        <v>9.6160220994475143</v>
      </c>
    </row>
    <row r="6799" spans="1:3">
      <c r="A6799" s="17">
        <v>2015</v>
      </c>
      <c r="B6799" s="1" t="s">
        <v>639</v>
      </c>
      <c r="C6799" s="3">
        <v>9.0355987055016183</v>
      </c>
    </row>
    <row r="6800" spans="1:3">
      <c r="A6800" s="17">
        <v>2015</v>
      </c>
      <c r="B6800" s="1" t="s">
        <v>640</v>
      </c>
      <c r="C6800" s="3">
        <v>8.9345930232558146</v>
      </c>
    </row>
    <row r="6801" spans="1:3">
      <c r="A6801" s="17">
        <v>2015</v>
      </c>
      <c r="B6801" s="1" t="s">
        <v>641</v>
      </c>
      <c r="C6801" s="3">
        <v>9.9305652477320301</v>
      </c>
    </row>
    <row r="6802" spans="1:3">
      <c r="A6802" s="17">
        <v>2015</v>
      </c>
      <c r="B6802" s="1" t="s">
        <v>642</v>
      </c>
      <c r="C6802" s="3">
        <v>8.9778106508875748</v>
      </c>
    </row>
    <row r="6803" spans="1:3">
      <c r="A6803" s="17">
        <v>2015</v>
      </c>
      <c r="B6803" s="1" t="s">
        <v>643</v>
      </c>
      <c r="C6803" s="3">
        <v>8.9358261748357748</v>
      </c>
    </row>
    <row r="6804" spans="1:3">
      <c r="A6804" s="17">
        <v>2015</v>
      </c>
      <c r="B6804" s="1" t="s">
        <v>1271</v>
      </c>
      <c r="C6804" s="3">
        <v>6.8768328445747802</v>
      </c>
    </row>
    <row r="6805" spans="1:3">
      <c r="A6805" s="17">
        <v>2015</v>
      </c>
      <c r="B6805" s="1" t="s">
        <v>644</v>
      </c>
      <c r="C6805" s="3">
        <v>8.116349600220568</v>
      </c>
    </row>
    <row r="6806" spans="1:3">
      <c r="A6806" s="17">
        <v>2015</v>
      </c>
      <c r="B6806" s="1" t="s">
        <v>645</v>
      </c>
      <c r="C6806" s="3">
        <v>9.0967741935483879</v>
      </c>
    </row>
    <row r="6807" spans="1:3">
      <c r="A6807" s="17">
        <v>2015</v>
      </c>
      <c r="B6807" s="1" t="s">
        <v>647</v>
      </c>
      <c r="C6807" s="3">
        <v>14.507793856308707</v>
      </c>
    </row>
    <row r="6808" spans="1:3">
      <c r="A6808" s="17">
        <v>2015</v>
      </c>
      <c r="B6808" s="1" t="s">
        <v>648</v>
      </c>
      <c r="C6808" s="3">
        <v>9.759535655058043</v>
      </c>
    </row>
    <row r="6809" spans="1:3">
      <c r="A6809" s="17">
        <v>2015</v>
      </c>
      <c r="B6809" s="1" t="s">
        <v>649</v>
      </c>
      <c r="C6809" s="3">
        <v>12.685136501516684</v>
      </c>
    </row>
    <row r="6810" spans="1:3">
      <c r="A6810" s="17">
        <v>2015</v>
      </c>
      <c r="B6810" s="1" t="s">
        <v>650</v>
      </c>
      <c r="C6810" s="3">
        <v>10.546492659053834</v>
      </c>
    </row>
    <row r="6811" spans="1:3">
      <c r="A6811" s="17">
        <v>2015</v>
      </c>
      <c r="B6811" s="1" t="s">
        <v>651</v>
      </c>
      <c r="C6811" s="3">
        <v>8.39502517026947</v>
      </c>
    </row>
    <row r="6812" spans="1:3">
      <c r="A6812" s="17">
        <v>2015</v>
      </c>
      <c r="B6812" s="1" t="s">
        <v>1272</v>
      </c>
      <c r="C6812" s="3">
        <v>4.7967479674796749</v>
      </c>
    </row>
    <row r="6813" spans="1:3">
      <c r="A6813" s="17">
        <v>2015</v>
      </c>
      <c r="B6813" s="1" t="s">
        <v>1273</v>
      </c>
      <c r="C6813" s="3">
        <v>7.9523809523809526</v>
      </c>
    </row>
    <row r="6814" spans="1:3">
      <c r="A6814" s="17">
        <v>2015</v>
      </c>
      <c r="B6814" s="1" t="s">
        <v>652</v>
      </c>
      <c r="C6814" s="3">
        <v>11.891978122151322</v>
      </c>
    </row>
    <row r="6815" spans="1:3">
      <c r="A6815" s="17">
        <v>2015</v>
      </c>
      <c r="B6815" s="1" t="s">
        <v>654</v>
      </c>
      <c r="C6815" s="3">
        <v>5.8796116504854368</v>
      </c>
    </row>
    <row r="6816" spans="1:3">
      <c r="A6816" s="17">
        <v>2015</v>
      </c>
      <c r="B6816" s="1" t="s">
        <v>655</v>
      </c>
      <c r="C6816" s="3">
        <v>7.4611111111111112</v>
      </c>
    </row>
    <row r="6817" spans="1:3">
      <c r="A6817" s="17">
        <v>2015</v>
      </c>
      <c r="B6817" s="1" t="s">
        <v>656</v>
      </c>
      <c r="C6817" s="3">
        <v>4.2792022792022788</v>
      </c>
    </row>
    <row r="6818" spans="1:3">
      <c r="A6818" s="17">
        <v>2015</v>
      </c>
      <c r="B6818" s="1" t="s">
        <v>657</v>
      </c>
      <c r="C6818" s="3">
        <v>6.072847682119205</v>
      </c>
    </row>
    <row r="6819" spans="1:3">
      <c r="A6819" s="17">
        <v>2015</v>
      </c>
      <c r="B6819" s="1" t="s">
        <v>1074</v>
      </c>
      <c r="C6819" s="3">
        <v>4.220385674931129</v>
      </c>
    </row>
    <row r="6820" spans="1:3">
      <c r="A6820" s="17">
        <v>2015</v>
      </c>
      <c r="B6820" s="1" t="s">
        <v>658</v>
      </c>
      <c r="C6820" s="3">
        <v>5.3698630136986303</v>
      </c>
    </row>
    <row r="6821" spans="1:3">
      <c r="A6821" s="17">
        <v>2015</v>
      </c>
      <c r="B6821" s="1" t="s">
        <v>659</v>
      </c>
      <c r="C6821" s="3">
        <v>7.1428571428571432</v>
      </c>
    </row>
    <row r="6822" spans="1:3">
      <c r="A6822" s="17">
        <v>2015</v>
      </c>
      <c r="B6822" s="1" t="s">
        <v>660</v>
      </c>
      <c r="C6822" s="3">
        <v>9.0499007655231072</v>
      </c>
    </row>
    <row r="6823" spans="1:3">
      <c r="A6823" s="17">
        <v>2015</v>
      </c>
      <c r="B6823" s="1" t="s">
        <v>661</v>
      </c>
      <c r="C6823" s="3">
        <v>5.0357142857142856</v>
      </c>
    </row>
    <row r="6824" spans="1:3">
      <c r="A6824" s="17">
        <v>2015</v>
      </c>
      <c r="B6824" s="1" t="s">
        <v>662</v>
      </c>
      <c r="C6824" s="3">
        <v>5.3990545597793975</v>
      </c>
    </row>
    <row r="6825" spans="1:3">
      <c r="A6825" s="17">
        <v>2015</v>
      </c>
      <c r="B6825" s="1" t="s">
        <v>663</v>
      </c>
      <c r="C6825" s="3">
        <v>4.5113636363636367</v>
      </c>
    </row>
    <row r="6826" spans="1:3">
      <c r="A6826" s="17">
        <v>2015</v>
      </c>
      <c r="B6826" s="1" t="s">
        <v>1075</v>
      </c>
      <c r="C6826" s="3">
        <v>5.9449152542372881</v>
      </c>
    </row>
    <row r="6827" spans="1:3">
      <c r="A6827" s="17">
        <v>2015</v>
      </c>
      <c r="B6827" s="1" t="s">
        <v>664</v>
      </c>
      <c r="C6827" s="3">
        <v>5.5729540642548097</v>
      </c>
    </row>
    <row r="6828" spans="1:3">
      <c r="A6828" s="17">
        <v>2015</v>
      </c>
      <c r="B6828" s="1" t="s">
        <v>665</v>
      </c>
      <c r="C6828" s="3">
        <v>4.8530640668523679</v>
      </c>
    </row>
    <row r="6829" spans="1:3">
      <c r="A6829" s="17">
        <v>2015</v>
      </c>
      <c r="B6829" s="1" t="s">
        <v>666</v>
      </c>
      <c r="C6829" s="3">
        <v>5.2337406793703396</v>
      </c>
    </row>
    <row r="6830" spans="1:3">
      <c r="A6830" s="17">
        <v>2015</v>
      </c>
      <c r="B6830" s="1" t="s">
        <v>667</v>
      </c>
      <c r="C6830" s="3">
        <v>4.7751287430860199</v>
      </c>
    </row>
    <row r="6831" spans="1:3">
      <c r="A6831" s="17">
        <v>2015</v>
      </c>
      <c r="B6831" s="1" t="s">
        <v>668</v>
      </c>
      <c r="C6831" s="3">
        <v>3.6270672546857772</v>
      </c>
    </row>
    <row r="6832" spans="1:3">
      <c r="A6832" s="17">
        <v>2015</v>
      </c>
      <c r="B6832" s="1" t="s">
        <v>1274</v>
      </c>
      <c r="C6832" s="3">
        <v>4.0161290322580649</v>
      </c>
    </row>
    <row r="6833" spans="1:3">
      <c r="A6833" s="17">
        <v>2015</v>
      </c>
      <c r="B6833" s="1" t="s">
        <v>669</v>
      </c>
      <c r="C6833" s="3">
        <v>4.4113924050632916</v>
      </c>
    </row>
    <row r="6834" spans="1:3">
      <c r="A6834" s="17">
        <v>2015</v>
      </c>
      <c r="B6834" s="1" t="s">
        <v>670</v>
      </c>
      <c r="C6834" s="3">
        <v>3.7580645161290325</v>
      </c>
    </row>
    <row r="6835" spans="1:3">
      <c r="A6835" s="17">
        <v>2015</v>
      </c>
      <c r="B6835" s="1" t="s">
        <v>672</v>
      </c>
      <c r="C6835" s="3">
        <v>3.4547390841320555</v>
      </c>
    </row>
    <row r="6836" spans="1:3">
      <c r="A6836" s="17">
        <v>2015</v>
      </c>
      <c r="B6836" s="1" t="s">
        <v>673</v>
      </c>
      <c r="C6836" s="3">
        <v>5.0862382289773667</v>
      </c>
    </row>
    <row r="6837" spans="1:3">
      <c r="A6837" s="17">
        <v>2015</v>
      </c>
      <c r="B6837" s="1" t="s">
        <v>674</v>
      </c>
      <c r="C6837" s="3">
        <v>4.7092857142857145</v>
      </c>
    </row>
    <row r="6838" spans="1:3">
      <c r="A6838" s="17">
        <v>2015</v>
      </c>
      <c r="B6838" s="1" t="s">
        <v>676</v>
      </c>
      <c r="C6838" s="3">
        <v>4.7517800903738188</v>
      </c>
    </row>
    <row r="6839" spans="1:3">
      <c r="A6839" s="17">
        <v>2015</v>
      </c>
      <c r="B6839" s="1" t="s">
        <v>677</v>
      </c>
      <c r="C6839" s="3">
        <v>4.7121993127147768</v>
      </c>
    </row>
    <row r="6840" spans="1:3">
      <c r="A6840" s="17">
        <v>2015</v>
      </c>
      <c r="B6840" s="1" t="s">
        <v>678</v>
      </c>
      <c r="C6840" s="3">
        <v>4.4218476357267953</v>
      </c>
    </row>
    <row r="6841" spans="1:3">
      <c r="A6841" s="17">
        <v>2015</v>
      </c>
      <c r="B6841" s="1" t="s">
        <v>679</v>
      </c>
      <c r="C6841" s="3">
        <v>4.5461147421931738</v>
      </c>
    </row>
    <row r="6842" spans="1:3">
      <c r="A6842" s="17">
        <v>2015</v>
      </c>
      <c r="B6842" s="1" t="s">
        <v>680</v>
      </c>
      <c r="C6842" s="3">
        <v>2.7</v>
      </c>
    </row>
    <row r="6843" spans="1:3">
      <c r="A6843" s="17">
        <v>2015</v>
      </c>
      <c r="B6843" s="1" t="s">
        <v>681</v>
      </c>
      <c r="C6843" s="3">
        <v>4.934839255916418</v>
      </c>
    </row>
    <row r="6844" spans="1:3">
      <c r="A6844" s="17">
        <v>2015</v>
      </c>
      <c r="B6844" s="1" t="s">
        <v>682</v>
      </c>
      <c r="C6844" s="3">
        <v>3.1883289124668437</v>
      </c>
    </row>
    <row r="6845" spans="1:3">
      <c r="A6845" s="17">
        <v>2015</v>
      </c>
      <c r="B6845" s="1" t="s">
        <v>2696</v>
      </c>
      <c r="C6845" s="3">
        <v>5.8135593220338979</v>
      </c>
    </row>
    <row r="6846" spans="1:3">
      <c r="A6846" s="17">
        <v>2015</v>
      </c>
      <c r="B6846" s="1" t="s">
        <v>683</v>
      </c>
      <c r="C6846" s="3">
        <v>3.3887562405035814</v>
      </c>
    </row>
    <row r="6847" spans="1:3">
      <c r="A6847" s="17">
        <v>2015</v>
      </c>
      <c r="B6847" s="1" t="s">
        <v>1046</v>
      </c>
      <c r="C6847" s="3">
        <v>4.6560846560846558</v>
      </c>
    </row>
    <row r="6848" spans="1:3">
      <c r="A6848" s="17">
        <v>2015</v>
      </c>
      <c r="B6848" s="1" t="s">
        <v>684</v>
      </c>
      <c r="C6848" s="3">
        <v>3.3768258981444927</v>
      </c>
    </row>
    <row r="6849" spans="1:3">
      <c r="A6849" s="17">
        <v>2015</v>
      </c>
      <c r="B6849" s="1" t="s">
        <v>685</v>
      </c>
      <c r="C6849" s="3">
        <v>4.2090959511924568</v>
      </c>
    </row>
    <row r="6850" spans="1:3">
      <c r="A6850" s="17">
        <v>2015</v>
      </c>
      <c r="B6850" s="1" t="s">
        <v>686</v>
      </c>
      <c r="C6850" s="3">
        <v>4.7800092336103415</v>
      </c>
    </row>
    <row r="6851" spans="1:3">
      <c r="A6851" s="17">
        <v>2015</v>
      </c>
      <c r="B6851" s="1" t="s">
        <v>687</v>
      </c>
      <c r="C6851" s="3">
        <v>5.0363276089828268</v>
      </c>
    </row>
    <row r="6852" spans="1:3">
      <c r="A6852" s="17">
        <v>2015</v>
      </c>
      <c r="B6852" s="1" t="s">
        <v>688</v>
      </c>
      <c r="C6852" s="3">
        <v>4.550335570469799</v>
      </c>
    </row>
    <row r="6853" spans="1:3">
      <c r="A6853" s="17">
        <v>2015</v>
      </c>
      <c r="B6853" s="1" t="s">
        <v>689</v>
      </c>
      <c r="C6853" s="3">
        <v>4.0694444444444446</v>
      </c>
    </row>
    <row r="6854" spans="1:3">
      <c r="A6854" s="17">
        <v>2015</v>
      </c>
      <c r="B6854" s="1" t="s">
        <v>690</v>
      </c>
      <c r="C6854" s="3">
        <v>8.7183214692383455</v>
      </c>
    </row>
    <row r="6855" spans="1:3">
      <c r="A6855" s="17">
        <v>2015</v>
      </c>
      <c r="B6855" s="1" t="s">
        <v>691</v>
      </c>
      <c r="C6855" s="3">
        <v>4.3500655371619983</v>
      </c>
    </row>
    <row r="6856" spans="1:3">
      <c r="A6856" s="17">
        <v>2015</v>
      </c>
      <c r="B6856" s="1" t="s">
        <v>692</v>
      </c>
      <c r="C6856" s="3">
        <v>4.0568475452196386</v>
      </c>
    </row>
    <row r="6857" spans="1:3">
      <c r="A6857" s="17">
        <v>2015</v>
      </c>
      <c r="B6857" s="1" t="s">
        <v>693</v>
      </c>
      <c r="C6857" s="3">
        <v>5.4098880383868391</v>
      </c>
    </row>
    <row r="6858" spans="1:3">
      <c r="A6858" s="17">
        <v>2015</v>
      </c>
      <c r="B6858" s="1" t="s">
        <v>694</v>
      </c>
      <c r="C6858" s="3">
        <v>5.3243865030674851</v>
      </c>
    </row>
    <row r="6859" spans="1:3">
      <c r="A6859" s="17">
        <v>2015</v>
      </c>
      <c r="B6859" s="1" t="s">
        <v>695</v>
      </c>
      <c r="C6859" s="3">
        <v>4.9961240310077519</v>
      </c>
    </row>
    <row r="6860" spans="1:3">
      <c r="A6860" s="17">
        <v>2015</v>
      </c>
      <c r="B6860" s="1" t="s">
        <v>696</v>
      </c>
      <c r="C6860" s="3">
        <v>3.7184931506849317</v>
      </c>
    </row>
    <row r="6861" spans="1:3">
      <c r="A6861" s="17">
        <v>2015</v>
      </c>
      <c r="B6861" s="1" t="s">
        <v>697</v>
      </c>
      <c r="C6861" s="3">
        <v>4.8273381294964031</v>
      </c>
    </row>
    <row r="6862" spans="1:3">
      <c r="A6862" s="17">
        <v>2015</v>
      </c>
      <c r="B6862" s="1" t="s">
        <v>698</v>
      </c>
      <c r="C6862" s="3">
        <v>3.9872881355932202</v>
      </c>
    </row>
    <row r="6863" spans="1:3">
      <c r="A6863" s="17">
        <v>2015</v>
      </c>
      <c r="B6863" s="1" t="s">
        <v>699</v>
      </c>
      <c r="C6863" s="3">
        <v>4.7385173247381145</v>
      </c>
    </row>
    <row r="6864" spans="1:3">
      <c r="A6864" s="17">
        <v>2015</v>
      </c>
      <c r="B6864" s="1" t="s">
        <v>701</v>
      </c>
      <c r="C6864" s="3">
        <v>4.4592164418754017</v>
      </c>
    </row>
    <row r="6865" spans="1:3">
      <c r="A6865" s="17">
        <v>2015</v>
      </c>
      <c r="B6865" s="1" t="s">
        <v>702</v>
      </c>
      <c r="C6865" s="3">
        <v>5.0977011494252871</v>
      </c>
    </row>
    <row r="6866" spans="1:3">
      <c r="A6866" s="17">
        <v>2015</v>
      </c>
      <c r="B6866" s="1" t="s">
        <v>703</v>
      </c>
      <c r="C6866" s="3">
        <v>5.5737100737100738</v>
      </c>
    </row>
    <row r="6867" spans="1:3">
      <c r="A6867" s="17">
        <v>2015</v>
      </c>
      <c r="B6867" s="1" t="s">
        <v>704</v>
      </c>
      <c r="C6867" s="3">
        <v>3.1522951522951521</v>
      </c>
    </row>
    <row r="6868" spans="1:3">
      <c r="A6868" s="17">
        <v>2015</v>
      </c>
      <c r="B6868" s="1" t="s">
        <v>705</v>
      </c>
      <c r="C6868" s="3">
        <v>4.5991411972720382</v>
      </c>
    </row>
    <row r="6869" spans="1:3">
      <c r="A6869" s="17">
        <v>2015</v>
      </c>
      <c r="B6869" s="1" t="s">
        <v>706</v>
      </c>
      <c r="C6869" s="3">
        <v>8.7246753246753244</v>
      </c>
    </row>
    <row r="6870" spans="1:3">
      <c r="A6870" s="17">
        <v>2015</v>
      </c>
      <c r="B6870" s="1" t="s">
        <v>707</v>
      </c>
      <c r="C6870" s="3">
        <v>4.2239839368552241</v>
      </c>
    </row>
    <row r="6871" spans="1:3">
      <c r="A6871" s="17">
        <v>2015</v>
      </c>
      <c r="B6871" s="1" t="s">
        <v>1275</v>
      </c>
      <c r="C6871" s="3">
        <v>3.2125181950509463</v>
      </c>
    </row>
    <row r="6872" spans="1:3">
      <c r="A6872" s="17">
        <v>2015</v>
      </c>
      <c r="B6872" s="1" t="s">
        <v>708</v>
      </c>
      <c r="C6872" s="3">
        <v>4.6532059319469061</v>
      </c>
    </row>
    <row r="6873" spans="1:3">
      <c r="A6873" s="17">
        <v>2015</v>
      </c>
      <c r="B6873" s="1" t="s">
        <v>709</v>
      </c>
      <c r="C6873" s="3">
        <v>4.4480932203389827</v>
      </c>
    </row>
    <row r="6874" spans="1:3">
      <c r="A6874" s="17">
        <v>2015</v>
      </c>
      <c r="B6874" s="1" t="s">
        <v>710</v>
      </c>
      <c r="C6874" s="3">
        <v>5.0976230899830224</v>
      </c>
    </row>
    <row r="6875" spans="1:3">
      <c r="A6875" s="17">
        <v>2015</v>
      </c>
      <c r="B6875" s="1" t="s">
        <v>711</v>
      </c>
      <c r="C6875" s="3">
        <v>2.7331109257714763</v>
      </c>
    </row>
    <row r="6876" spans="1:3">
      <c r="A6876" s="17">
        <v>2015</v>
      </c>
      <c r="B6876" s="1" t="s">
        <v>712</v>
      </c>
      <c r="C6876" s="3">
        <v>5.0406779661016952</v>
      </c>
    </row>
    <row r="6877" spans="1:3">
      <c r="A6877" s="17">
        <v>2015</v>
      </c>
      <c r="B6877" s="1" t="s">
        <v>713</v>
      </c>
      <c r="C6877" s="3">
        <v>4.7931355194863636</v>
      </c>
    </row>
    <row r="6878" spans="1:3">
      <c r="A6878" s="17">
        <v>2015</v>
      </c>
      <c r="B6878" s="1" t="s">
        <v>714</v>
      </c>
      <c r="C6878" s="3">
        <v>4.2879640044994378</v>
      </c>
    </row>
    <row r="6879" spans="1:3">
      <c r="A6879" s="17">
        <v>2015</v>
      </c>
      <c r="B6879" s="1" t="s">
        <v>715</v>
      </c>
      <c r="C6879" s="3">
        <v>5.4950773558368491</v>
      </c>
    </row>
    <row r="6880" spans="1:3">
      <c r="A6880" s="17">
        <v>2015</v>
      </c>
      <c r="B6880" s="1" t="s">
        <v>716</v>
      </c>
      <c r="C6880" s="3">
        <v>2.7819413092550791</v>
      </c>
    </row>
    <row r="6881" spans="1:3">
      <c r="A6881" s="17">
        <v>2015</v>
      </c>
      <c r="B6881" s="1" t="s">
        <v>1276</v>
      </c>
      <c r="C6881" s="3">
        <v>2.238784370477569</v>
      </c>
    </row>
    <row r="6882" spans="1:3">
      <c r="A6882" s="17">
        <v>2015</v>
      </c>
      <c r="B6882" s="1" t="s">
        <v>717</v>
      </c>
      <c r="C6882" s="3">
        <v>4.0164888457807955</v>
      </c>
    </row>
    <row r="6883" spans="1:3">
      <c r="A6883" s="17">
        <v>2015</v>
      </c>
      <c r="B6883" s="1" t="s">
        <v>718</v>
      </c>
      <c r="C6883" s="3">
        <v>4.9007633587786259</v>
      </c>
    </row>
    <row r="6884" spans="1:3">
      <c r="A6884" s="17">
        <v>2015</v>
      </c>
      <c r="B6884" s="1" t="s">
        <v>719</v>
      </c>
      <c r="C6884" s="3">
        <v>2.9530102790014685</v>
      </c>
    </row>
    <row r="6885" spans="1:3">
      <c r="A6885" s="17">
        <v>2015</v>
      </c>
      <c r="B6885" s="1" t="s">
        <v>720</v>
      </c>
      <c r="C6885" s="3">
        <v>4.6363006581226189</v>
      </c>
    </row>
    <row r="6886" spans="1:3">
      <c r="A6886" s="17">
        <v>2015</v>
      </c>
      <c r="B6886" s="1" t="s">
        <v>721</v>
      </c>
      <c r="C6886" s="3">
        <v>3.3891102257636123</v>
      </c>
    </row>
    <row r="6887" spans="1:3">
      <c r="A6887" s="17">
        <v>2015</v>
      </c>
      <c r="B6887" s="1" t="s">
        <v>722</v>
      </c>
      <c r="C6887" s="3">
        <v>4.849340866290019</v>
      </c>
    </row>
    <row r="6888" spans="1:3">
      <c r="A6888" s="17">
        <v>2015</v>
      </c>
      <c r="B6888" s="1" t="s">
        <v>723</v>
      </c>
      <c r="C6888" s="3">
        <v>4.0689160086145009</v>
      </c>
    </row>
    <row r="6889" spans="1:3">
      <c r="A6889" s="17">
        <v>2015</v>
      </c>
      <c r="B6889" s="1" t="s">
        <v>724</v>
      </c>
      <c r="C6889" s="3">
        <v>4.6833333333333336</v>
      </c>
    </row>
    <row r="6890" spans="1:3">
      <c r="A6890" s="17">
        <v>2015</v>
      </c>
      <c r="B6890" s="1" t="s">
        <v>725</v>
      </c>
      <c r="C6890" s="3">
        <v>2.9696010132995565</v>
      </c>
    </row>
    <row r="6891" spans="1:3">
      <c r="A6891" s="17">
        <v>2015</v>
      </c>
      <c r="B6891" s="1" t="s">
        <v>726</v>
      </c>
      <c r="C6891" s="3">
        <v>4.9850852104852628</v>
      </c>
    </row>
    <row r="6892" spans="1:3">
      <c r="A6892" s="17">
        <v>2015</v>
      </c>
      <c r="B6892" s="1" t="s">
        <v>727</v>
      </c>
      <c r="C6892" s="3">
        <v>4.9273356401384083</v>
      </c>
    </row>
    <row r="6893" spans="1:3">
      <c r="A6893" s="17">
        <v>2015</v>
      </c>
      <c r="B6893" s="1" t="s">
        <v>1277</v>
      </c>
      <c r="C6893" s="3">
        <v>3.8189300411522633</v>
      </c>
    </row>
    <row r="6894" spans="1:3">
      <c r="A6894" s="17">
        <v>2015</v>
      </c>
      <c r="B6894" s="1" t="s">
        <v>2697</v>
      </c>
      <c r="C6894" s="3">
        <v>5.4107142857142856</v>
      </c>
    </row>
    <row r="6895" spans="1:3">
      <c r="A6895" s="17">
        <v>2015</v>
      </c>
      <c r="B6895" s="1" t="s">
        <v>1048</v>
      </c>
      <c r="C6895" s="3">
        <v>4.5686900958466454</v>
      </c>
    </row>
    <row r="6896" spans="1:3">
      <c r="A6896" s="17">
        <v>2015</v>
      </c>
      <c r="B6896" s="1" t="s">
        <v>730</v>
      </c>
      <c r="C6896" s="3">
        <v>5.0756938603868793</v>
      </c>
    </row>
    <row r="6897" spans="1:3">
      <c r="A6897" s="17">
        <v>2015</v>
      </c>
      <c r="B6897" s="1" t="s">
        <v>731</v>
      </c>
      <c r="C6897" s="3">
        <v>4.8480156550398243</v>
      </c>
    </row>
    <row r="6898" spans="1:3">
      <c r="A6898" s="17">
        <v>2015</v>
      </c>
      <c r="B6898" s="1" t="s">
        <v>732</v>
      </c>
      <c r="C6898" s="3">
        <v>4.2152863569613759</v>
      </c>
    </row>
    <row r="6899" spans="1:3">
      <c r="A6899" s="17">
        <v>2015</v>
      </c>
      <c r="B6899" s="1" t="s">
        <v>733</v>
      </c>
      <c r="C6899" s="3">
        <v>4.7306428906616613</v>
      </c>
    </row>
    <row r="6900" spans="1:3">
      <c r="A6900" s="17">
        <v>2015</v>
      </c>
      <c r="B6900" s="1" t="s">
        <v>734</v>
      </c>
      <c r="C6900" s="3">
        <v>3.8950021604493736</v>
      </c>
    </row>
    <row r="6901" spans="1:3">
      <c r="A6901" s="17">
        <v>2015</v>
      </c>
      <c r="B6901" s="1" t="s">
        <v>735</v>
      </c>
      <c r="C6901" s="3">
        <v>5.0051948051948054</v>
      </c>
    </row>
    <row r="6902" spans="1:3">
      <c r="A6902" s="17">
        <v>2015</v>
      </c>
      <c r="B6902" s="1" t="s">
        <v>736</v>
      </c>
      <c r="C6902" s="3">
        <v>4.6538461538461542</v>
      </c>
    </row>
    <row r="6903" spans="1:3">
      <c r="A6903" s="17">
        <v>2015</v>
      </c>
      <c r="B6903" s="1" t="s">
        <v>737</v>
      </c>
      <c r="C6903" s="3">
        <v>5.11630741107472</v>
      </c>
    </row>
    <row r="6904" spans="1:3">
      <c r="A6904" s="17">
        <v>2015</v>
      </c>
      <c r="B6904" s="1" t="s">
        <v>1049</v>
      </c>
      <c r="C6904" s="3">
        <v>5.422145328719723</v>
      </c>
    </row>
    <row r="6905" spans="1:3">
      <c r="A6905" s="17">
        <v>2015</v>
      </c>
      <c r="B6905" s="1" t="s">
        <v>739</v>
      </c>
      <c r="C6905" s="3">
        <v>5.0513698630136989</v>
      </c>
    </row>
    <row r="6906" spans="1:3">
      <c r="A6906" s="17">
        <v>2015</v>
      </c>
      <c r="B6906" s="1" t="s">
        <v>741</v>
      </c>
      <c r="C6906" s="3">
        <v>9.7536236671015626</v>
      </c>
    </row>
    <row r="6907" spans="1:3">
      <c r="A6907" s="17">
        <v>2015</v>
      </c>
      <c r="B6907" s="1" t="s">
        <v>742</v>
      </c>
      <c r="C6907" s="3">
        <v>5.748030996740523</v>
      </c>
    </row>
    <row r="6908" spans="1:3">
      <c r="A6908" s="17">
        <v>2015</v>
      </c>
      <c r="B6908" s="1" t="s">
        <v>743</v>
      </c>
      <c r="C6908" s="3">
        <v>4.5629385650866388</v>
      </c>
    </row>
    <row r="6909" spans="1:3">
      <c r="A6909" s="17">
        <v>2015</v>
      </c>
      <c r="B6909" s="1" t="s">
        <v>744</v>
      </c>
      <c r="C6909" s="3">
        <v>2.9189030362389814</v>
      </c>
    </row>
    <row r="6910" spans="1:3">
      <c r="A6910" s="17">
        <v>2015</v>
      </c>
      <c r="B6910" s="1" t="s">
        <v>745</v>
      </c>
      <c r="C6910" s="3">
        <v>4.1642156862745097</v>
      </c>
    </row>
    <row r="6911" spans="1:3">
      <c r="A6911" s="17">
        <v>2015</v>
      </c>
      <c r="B6911" s="1" t="s">
        <v>746</v>
      </c>
      <c r="C6911" s="3">
        <v>5.3238289205702651</v>
      </c>
    </row>
    <row r="6912" spans="1:3">
      <c r="A6912" s="17">
        <v>2015</v>
      </c>
      <c r="B6912" s="1" t="s">
        <v>747</v>
      </c>
      <c r="C6912" s="3">
        <v>5.1394495412844039</v>
      </c>
    </row>
    <row r="6913" spans="1:3">
      <c r="A6913" s="17">
        <v>2015</v>
      </c>
      <c r="B6913" s="1" t="s">
        <v>748</v>
      </c>
      <c r="C6913" s="3">
        <v>3.7263479145473042</v>
      </c>
    </row>
    <row r="6914" spans="1:3">
      <c r="A6914" s="17">
        <v>2015</v>
      </c>
      <c r="B6914" s="1" t="s">
        <v>749</v>
      </c>
      <c r="C6914" s="3">
        <v>4.0022630123208449</v>
      </c>
    </row>
    <row r="6915" spans="1:3">
      <c r="A6915" s="17">
        <v>2015</v>
      </c>
      <c r="B6915" s="1" t="s">
        <v>1278</v>
      </c>
      <c r="C6915" s="3">
        <v>2.5266159695817492</v>
      </c>
    </row>
    <row r="6916" spans="1:3">
      <c r="A6916" s="17">
        <v>2015</v>
      </c>
      <c r="B6916" s="1" t="s">
        <v>750</v>
      </c>
      <c r="C6916" s="3">
        <v>4.0757918552036196</v>
      </c>
    </row>
    <row r="6917" spans="1:3">
      <c r="A6917" s="17">
        <v>2015</v>
      </c>
      <c r="B6917" s="1" t="s">
        <v>751</v>
      </c>
      <c r="C6917" s="3">
        <v>4.1053285614872257</v>
      </c>
    </row>
    <row r="6918" spans="1:3">
      <c r="A6918" s="17">
        <v>2015</v>
      </c>
      <c r="B6918" s="1" t="s">
        <v>1279</v>
      </c>
      <c r="C6918" s="3">
        <v>4</v>
      </c>
    </row>
    <row r="6919" spans="1:3">
      <c r="A6919" s="17">
        <v>2015</v>
      </c>
      <c r="B6919" s="1" t="s">
        <v>752</v>
      </c>
      <c r="C6919" s="3">
        <v>4.0587881361931055</v>
      </c>
    </row>
    <row r="6920" spans="1:3">
      <c r="A6920" s="17">
        <v>2015</v>
      </c>
      <c r="B6920" s="1" t="s">
        <v>1280</v>
      </c>
      <c r="C6920" s="3">
        <v>3.1303680981595092</v>
      </c>
    </row>
    <row r="6921" spans="1:3">
      <c r="A6921" s="17">
        <v>2015</v>
      </c>
      <c r="B6921" s="1" t="s">
        <v>753</v>
      </c>
      <c r="C6921" s="3">
        <v>3.8861743475846753</v>
      </c>
    </row>
    <row r="6922" spans="1:3">
      <c r="A6922" s="17">
        <v>2015</v>
      </c>
      <c r="B6922" s="1" t="s">
        <v>754</v>
      </c>
      <c r="C6922" s="3">
        <v>5.0190748688602769</v>
      </c>
    </row>
    <row r="6923" spans="1:3">
      <c r="A6923" s="17">
        <v>2015</v>
      </c>
      <c r="B6923" s="1" t="s">
        <v>755</v>
      </c>
      <c r="C6923" s="3">
        <v>4.5809523809523807</v>
      </c>
    </row>
    <row r="6924" spans="1:3">
      <c r="A6924" s="17">
        <v>2015</v>
      </c>
      <c r="B6924" s="1" t="s">
        <v>756</v>
      </c>
      <c r="C6924" s="3">
        <v>5</v>
      </c>
    </row>
    <row r="6925" spans="1:3">
      <c r="A6925" s="17">
        <v>2015</v>
      </c>
      <c r="B6925" s="1" t="s">
        <v>757</v>
      </c>
      <c r="C6925" s="3">
        <v>5.8747778884267667</v>
      </c>
    </row>
    <row r="6926" spans="1:3">
      <c r="A6926" s="17">
        <v>2015</v>
      </c>
      <c r="B6926" s="1" t="s">
        <v>762</v>
      </c>
      <c r="C6926" s="3">
        <v>4.3188317878499003</v>
      </c>
    </row>
    <row r="6927" spans="1:3">
      <c r="A6927" s="17">
        <v>2015</v>
      </c>
      <c r="B6927" s="1" t="s">
        <v>764</v>
      </c>
      <c r="C6927" s="3">
        <v>4.586693548387097</v>
      </c>
    </row>
    <row r="6928" spans="1:3">
      <c r="A6928" s="17">
        <v>2015</v>
      </c>
      <c r="B6928" s="1" t="s">
        <v>766</v>
      </c>
      <c r="C6928" s="3">
        <v>6.1824817518248176</v>
      </c>
    </row>
    <row r="6929" spans="1:3">
      <c r="A6929" s="17">
        <v>2015</v>
      </c>
      <c r="B6929" s="1" t="s">
        <v>767</v>
      </c>
      <c r="C6929" s="3">
        <v>4.6769970611808711</v>
      </c>
    </row>
    <row r="6930" spans="1:3">
      <c r="A6930" s="17">
        <v>2015</v>
      </c>
      <c r="B6930" s="1" t="s">
        <v>768</v>
      </c>
      <c r="C6930" s="3">
        <v>5.041666666666667</v>
      </c>
    </row>
    <row r="6931" spans="1:3">
      <c r="A6931" s="17">
        <v>2015</v>
      </c>
      <c r="B6931" s="1" t="s">
        <v>769</v>
      </c>
      <c r="C6931" s="3">
        <v>4.2450110864745012</v>
      </c>
    </row>
    <row r="6932" spans="1:3">
      <c r="A6932" s="17">
        <v>2015</v>
      </c>
      <c r="B6932" s="1" t="s">
        <v>771</v>
      </c>
      <c r="C6932" s="3">
        <v>4.7578740157480315</v>
      </c>
    </row>
    <row r="6933" spans="1:3">
      <c r="A6933" s="17">
        <v>2015</v>
      </c>
      <c r="B6933" s="1" t="s">
        <v>774</v>
      </c>
      <c r="C6933" s="3">
        <v>5.3283582089552235</v>
      </c>
    </row>
    <row r="6934" spans="1:3">
      <c r="A6934" s="17">
        <v>2015</v>
      </c>
      <c r="B6934" s="1" t="s">
        <v>775</v>
      </c>
      <c r="C6934" s="3">
        <v>4.3861034346624557</v>
      </c>
    </row>
    <row r="6935" spans="1:3">
      <c r="A6935" s="17">
        <v>2015</v>
      </c>
      <c r="B6935" s="1" t="s">
        <v>777</v>
      </c>
      <c r="C6935" s="3">
        <v>4.3860759493670889</v>
      </c>
    </row>
    <row r="6936" spans="1:3">
      <c r="A6936" s="17">
        <v>2015</v>
      </c>
      <c r="B6936" s="1" t="s">
        <v>781</v>
      </c>
      <c r="C6936" s="3">
        <v>5.4837209302325585</v>
      </c>
    </row>
    <row r="6937" spans="1:3">
      <c r="A6937" s="17">
        <v>2015</v>
      </c>
      <c r="B6937" s="1" t="s">
        <v>782</v>
      </c>
      <c r="C6937" s="3">
        <v>4.8356691986733713</v>
      </c>
    </row>
    <row r="6938" spans="1:3">
      <c r="A6938" s="17">
        <v>2015</v>
      </c>
      <c r="B6938" s="1" t="s">
        <v>783</v>
      </c>
      <c r="C6938" s="3">
        <v>6.897560975609756</v>
      </c>
    </row>
    <row r="6939" spans="1:3">
      <c r="A6939" s="17">
        <v>2015</v>
      </c>
      <c r="B6939" s="1" t="s">
        <v>784</v>
      </c>
      <c r="C6939" s="3">
        <v>4.4460751312777704</v>
      </c>
    </row>
    <row r="6940" spans="1:3">
      <c r="A6940" s="17">
        <v>2015</v>
      </c>
      <c r="B6940" s="1" t="s">
        <v>785</v>
      </c>
      <c r="C6940" s="3">
        <v>5.4960106382978724</v>
      </c>
    </row>
    <row r="6941" spans="1:3">
      <c r="A6941" s="17">
        <v>2015</v>
      </c>
      <c r="B6941" s="1" t="s">
        <v>786</v>
      </c>
      <c r="C6941" s="3">
        <v>4.4417862838915472</v>
      </c>
    </row>
    <row r="6942" spans="1:3">
      <c r="A6942" s="17">
        <v>2015</v>
      </c>
      <c r="B6942" s="1" t="s">
        <v>787</v>
      </c>
      <c r="C6942" s="3">
        <v>4.1093894542090661</v>
      </c>
    </row>
    <row r="6943" spans="1:3">
      <c r="A6943" s="17">
        <v>2015</v>
      </c>
      <c r="B6943" s="1" t="s">
        <v>790</v>
      </c>
      <c r="C6943" s="3">
        <v>5.0715998629667691</v>
      </c>
    </row>
    <row r="6944" spans="1:3">
      <c r="A6944" s="17">
        <v>2015</v>
      </c>
      <c r="B6944" s="1" t="s">
        <v>791</v>
      </c>
      <c r="C6944" s="3">
        <v>4.1497555012224936</v>
      </c>
    </row>
    <row r="6945" spans="1:3">
      <c r="A6945" s="17">
        <v>2015</v>
      </c>
      <c r="B6945" s="1" t="s">
        <v>792</v>
      </c>
      <c r="C6945" s="3">
        <v>4.4712810396843814</v>
      </c>
    </row>
    <row r="6946" spans="1:3">
      <c r="A6946" s="17">
        <v>2015</v>
      </c>
      <c r="B6946" s="1" t="s">
        <v>1109</v>
      </c>
      <c r="C6946" s="3">
        <v>6.6862745098039218</v>
      </c>
    </row>
    <row r="6947" spans="1:3">
      <c r="A6947" s="17">
        <v>2015</v>
      </c>
      <c r="B6947" s="1" t="s">
        <v>1050</v>
      </c>
      <c r="C6947" s="3">
        <v>5.0651685393258425</v>
      </c>
    </row>
    <row r="6948" spans="1:3">
      <c r="A6948" s="17">
        <v>2015</v>
      </c>
      <c r="B6948" s="1" t="s">
        <v>793</v>
      </c>
      <c r="C6948" s="3">
        <v>4.4546474239138565</v>
      </c>
    </row>
    <row r="6949" spans="1:3">
      <c r="A6949" s="17">
        <v>2015</v>
      </c>
      <c r="B6949" s="1" t="s">
        <v>794</v>
      </c>
      <c r="C6949" s="3">
        <v>5.488462903798367</v>
      </c>
    </row>
    <row r="6950" spans="1:3">
      <c r="A6950" s="17">
        <v>2015</v>
      </c>
      <c r="B6950" s="1" t="s">
        <v>795</v>
      </c>
      <c r="C6950" s="3">
        <v>4.87778346557461</v>
      </c>
    </row>
    <row r="6951" spans="1:3">
      <c r="A6951" s="17">
        <v>2015</v>
      </c>
      <c r="B6951" s="1" t="s">
        <v>796</v>
      </c>
      <c r="C6951" s="3">
        <v>4.6271665168827836</v>
      </c>
    </row>
    <row r="6952" spans="1:3">
      <c r="A6952" s="17">
        <v>2015</v>
      </c>
      <c r="B6952" s="1" t="s">
        <v>1281</v>
      </c>
      <c r="C6952" s="3">
        <v>4.8334742180896031</v>
      </c>
    </row>
    <row r="6953" spans="1:3">
      <c r="A6953" s="17">
        <v>2015</v>
      </c>
      <c r="B6953" s="1" t="s">
        <v>797</v>
      </c>
      <c r="C6953" s="3">
        <v>4.8841703645336541</v>
      </c>
    </row>
    <row r="6954" spans="1:3">
      <c r="A6954" s="17">
        <v>2015</v>
      </c>
      <c r="B6954" s="1" t="s">
        <v>798</v>
      </c>
      <c r="C6954" s="3">
        <v>4.818892508143322</v>
      </c>
    </row>
    <row r="6955" spans="1:3">
      <c r="A6955" s="17">
        <v>2015</v>
      </c>
      <c r="B6955" s="1" t="s">
        <v>799</v>
      </c>
      <c r="C6955" s="3">
        <v>5.7582968065122104</v>
      </c>
    </row>
    <row r="6956" spans="1:3">
      <c r="A6956" s="17">
        <v>2015</v>
      </c>
      <c r="B6956" s="1" t="s">
        <v>800</v>
      </c>
      <c r="C6956" s="3">
        <v>5.3416703393565443</v>
      </c>
    </row>
    <row r="6957" spans="1:3">
      <c r="A6957" s="17">
        <v>2015</v>
      </c>
      <c r="B6957" s="1" t="s">
        <v>801</v>
      </c>
      <c r="C6957" s="3">
        <v>4.9125224685440383</v>
      </c>
    </row>
    <row r="6958" spans="1:3">
      <c r="A6958" s="17">
        <v>2015</v>
      </c>
      <c r="B6958" s="1" t="s">
        <v>802</v>
      </c>
      <c r="C6958" s="3">
        <v>4.6527196652719667</v>
      </c>
    </row>
    <row r="6959" spans="1:3">
      <c r="A6959" s="17">
        <v>2015</v>
      </c>
      <c r="B6959" s="1" t="s">
        <v>803</v>
      </c>
      <c r="C6959" s="3">
        <v>5.0175771152851976</v>
      </c>
    </row>
    <row r="6960" spans="1:3">
      <c r="A6960" s="17">
        <v>2015</v>
      </c>
      <c r="B6960" s="1" t="s">
        <v>804</v>
      </c>
      <c r="C6960" s="3">
        <v>4.5535309239376982</v>
      </c>
    </row>
    <row r="6961" spans="1:3">
      <c r="A6961" s="17">
        <v>2015</v>
      </c>
      <c r="B6961" s="1" t="s">
        <v>805</v>
      </c>
      <c r="C6961" s="3">
        <v>4.839001488606435</v>
      </c>
    </row>
    <row r="6962" spans="1:3">
      <c r="A6962" s="17">
        <v>2015</v>
      </c>
      <c r="B6962" s="1" t="s">
        <v>806</v>
      </c>
      <c r="C6962" s="3">
        <v>5.19270659670428</v>
      </c>
    </row>
    <row r="6963" spans="1:3">
      <c r="A6963" s="17">
        <v>2015</v>
      </c>
      <c r="B6963" s="1" t="s">
        <v>807</v>
      </c>
      <c r="C6963" s="3">
        <v>3.3676077648649518</v>
      </c>
    </row>
    <row r="6964" spans="1:3">
      <c r="A6964" s="17">
        <v>2015</v>
      </c>
      <c r="B6964" s="1" t="s">
        <v>808</v>
      </c>
      <c r="C6964" s="3">
        <v>7.0361821187841791</v>
      </c>
    </row>
    <row r="6965" spans="1:3">
      <c r="A6965" s="17">
        <v>2015</v>
      </c>
      <c r="B6965" s="1" t="s">
        <v>809</v>
      </c>
      <c r="C6965" s="3">
        <v>5.1167619620824558</v>
      </c>
    </row>
    <row r="6966" spans="1:3">
      <c r="A6966" s="17">
        <v>2015</v>
      </c>
      <c r="B6966" s="1" t="s">
        <v>810</v>
      </c>
      <c r="C6966" s="3">
        <v>4.1627088267298218</v>
      </c>
    </row>
    <row r="6967" spans="1:3">
      <c r="A6967" s="17">
        <v>2015</v>
      </c>
      <c r="B6967" s="1" t="s">
        <v>811</v>
      </c>
      <c r="C6967" s="3">
        <v>3.8661844484629295</v>
      </c>
    </row>
    <row r="6968" spans="1:3">
      <c r="A6968" s="17">
        <v>2015</v>
      </c>
      <c r="B6968" s="1" t="s">
        <v>812</v>
      </c>
      <c r="C6968" s="3">
        <v>5.0316742081447963</v>
      </c>
    </row>
    <row r="6969" spans="1:3">
      <c r="A6969" s="17">
        <v>2015</v>
      </c>
      <c r="B6969" s="1" t="s">
        <v>813</v>
      </c>
      <c r="C6969" s="3">
        <v>4.2892659163447</v>
      </c>
    </row>
    <row r="6970" spans="1:3">
      <c r="A6970" s="17">
        <v>2015</v>
      </c>
      <c r="B6970" s="1" t="s">
        <v>814</v>
      </c>
      <c r="C6970" s="3">
        <v>4.8960748707920096</v>
      </c>
    </row>
    <row r="6971" spans="1:3">
      <c r="A6971" s="17">
        <v>2015</v>
      </c>
      <c r="B6971" s="1" t="s">
        <v>817</v>
      </c>
      <c r="C6971" s="3">
        <v>3.9269162210338679</v>
      </c>
    </row>
    <row r="6972" spans="1:3">
      <c r="A6972" s="17">
        <v>2015</v>
      </c>
      <c r="B6972" s="1" t="s">
        <v>818</v>
      </c>
      <c r="C6972" s="3">
        <v>4.7333333333333334</v>
      </c>
    </row>
    <row r="6973" spans="1:3">
      <c r="A6973" s="17">
        <v>2015</v>
      </c>
      <c r="B6973" s="1" t="s">
        <v>819</v>
      </c>
      <c r="C6973" s="3">
        <v>3.9740294511378851</v>
      </c>
    </row>
    <row r="6974" spans="1:3">
      <c r="A6974" s="17">
        <v>2015</v>
      </c>
      <c r="B6974" s="1" t="s">
        <v>820</v>
      </c>
      <c r="C6974" s="3">
        <v>4.727788279773157</v>
      </c>
    </row>
    <row r="6975" spans="1:3">
      <c r="A6975" s="17">
        <v>2015</v>
      </c>
      <c r="B6975" s="1" t="s">
        <v>821</v>
      </c>
      <c r="C6975" s="3">
        <v>5.1552750896663735</v>
      </c>
    </row>
    <row r="6976" spans="1:3">
      <c r="A6976" s="17">
        <v>2015</v>
      </c>
      <c r="B6976" s="1" t="s">
        <v>822</v>
      </c>
      <c r="C6976" s="3">
        <v>5.3740521392594234</v>
      </c>
    </row>
    <row r="6977" spans="1:3">
      <c r="A6977" s="17">
        <v>2015</v>
      </c>
      <c r="B6977" s="1" t="s">
        <v>823</v>
      </c>
      <c r="C6977" s="3">
        <v>7.9281590715896071</v>
      </c>
    </row>
    <row r="6978" spans="1:3">
      <c r="A6978" s="17">
        <v>2015</v>
      </c>
      <c r="B6978" s="1" t="s">
        <v>824</v>
      </c>
      <c r="C6978" s="3">
        <v>4.7675036421287169</v>
      </c>
    </row>
    <row r="6979" spans="1:3">
      <c r="A6979" s="17">
        <v>2015</v>
      </c>
      <c r="B6979" s="1" t="s">
        <v>825</v>
      </c>
      <c r="C6979" s="3">
        <v>4.6042794053616971</v>
      </c>
    </row>
    <row r="6980" spans="1:3">
      <c r="A6980" s="17">
        <v>2015</v>
      </c>
      <c r="B6980" s="1" t="s">
        <v>826</v>
      </c>
      <c r="C6980" s="3">
        <v>5.0217353654312431</v>
      </c>
    </row>
    <row r="6981" spans="1:3">
      <c r="A6981" s="17">
        <v>2015</v>
      </c>
      <c r="B6981" s="1" t="s">
        <v>827</v>
      </c>
      <c r="C6981" s="3">
        <v>5.796875</v>
      </c>
    </row>
    <row r="6982" spans="1:3">
      <c r="A6982" s="17">
        <v>2015</v>
      </c>
      <c r="B6982" s="1" t="s">
        <v>828</v>
      </c>
      <c r="C6982" s="3">
        <v>3.8367941712204008</v>
      </c>
    </row>
    <row r="6983" spans="1:3">
      <c r="A6983" s="17">
        <v>2015</v>
      </c>
      <c r="B6983" s="1" t="s">
        <v>829</v>
      </c>
      <c r="C6983" s="3">
        <v>4.4505813953488369</v>
      </c>
    </row>
    <row r="6984" spans="1:3">
      <c r="A6984" s="17">
        <v>2015</v>
      </c>
      <c r="B6984" s="1" t="s">
        <v>830</v>
      </c>
      <c r="C6984" s="3">
        <v>4.0078651685393263</v>
      </c>
    </row>
    <row r="6985" spans="1:3">
      <c r="A6985" s="17">
        <v>2015</v>
      </c>
      <c r="B6985" s="1" t="s">
        <v>831</v>
      </c>
      <c r="C6985" s="3">
        <v>4.841387095982526</v>
      </c>
    </row>
    <row r="6986" spans="1:3">
      <c r="A6986" s="17">
        <v>2015</v>
      </c>
      <c r="B6986" s="1" t="s">
        <v>832</v>
      </c>
      <c r="C6986" s="3">
        <v>4.8743961352657008</v>
      </c>
    </row>
    <row r="6987" spans="1:3">
      <c r="A6987" s="17">
        <v>2015</v>
      </c>
      <c r="B6987" s="1" t="s">
        <v>833</v>
      </c>
      <c r="C6987" s="3">
        <v>6.4914619763089076</v>
      </c>
    </row>
    <row r="6988" spans="1:3">
      <c r="A6988" s="17">
        <v>2015</v>
      </c>
      <c r="B6988" s="1" t="s">
        <v>2698</v>
      </c>
      <c r="C6988" s="3">
        <v>5.6455696202531644</v>
      </c>
    </row>
    <row r="6989" spans="1:3">
      <c r="A6989" s="17">
        <v>2015</v>
      </c>
      <c r="B6989" s="1" t="s">
        <v>834</v>
      </c>
      <c r="C6989" s="3">
        <v>3.8776085730400451</v>
      </c>
    </row>
    <row r="6990" spans="1:3">
      <c r="A6990" s="17">
        <v>2015</v>
      </c>
      <c r="B6990" s="1" t="s">
        <v>835</v>
      </c>
      <c r="C6990" s="3">
        <v>3.8298004022899583</v>
      </c>
    </row>
    <row r="6991" spans="1:3">
      <c r="A6991" s="17">
        <v>2015</v>
      </c>
      <c r="B6991" s="1" t="s">
        <v>836</v>
      </c>
      <c r="C6991" s="3">
        <v>4.3319247834354533</v>
      </c>
    </row>
    <row r="6992" spans="1:3">
      <c r="A6992" s="17">
        <v>2015</v>
      </c>
      <c r="B6992" s="1" t="s">
        <v>837</v>
      </c>
      <c r="C6992" s="3">
        <v>3.8428647781934795</v>
      </c>
    </row>
    <row r="6993" spans="1:3">
      <c r="A6993" s="17">
        <v>2015</v>
      </c>
      <c r="B6993" s="1" t="s">
        <v>838</v>
      </c>
      <c r="C6993" s="3">
        <v>4.6824498198661866</v>
      </c>
    </row>
    <row r="6994" spans="1:3">
      <c r="A6994" s="17">
        <v>2015</v>
      </c>
      <c r="B6994" s="1" t="s">
        <v>839</v>
      </c>
      <c r="C6994" s="3">
        <v>4.5149714828897336</v>
      </c>
    </row>
    <row r="6995" spans="1:3">
      <c r="A6995" s="17">
        <v>2015</v>
      </c>
      <c r="B6995" s="1" t="s">
        <v>840</v>
      </c>
      <c r="C6995" s="3">
        <v>6.6779898335007459</v>
      </c>
    </row>
    <row r="6996" spans="1:3">
      <c r="A6996" s="17">
        <v>2015</v>
      </c>
      <c r="B6996" s="1" t="s">
        <v>844</v>
      </c>
      <c r="C6996" s="3">
        <v>4.4246645042294723</v>
      </c>
    </row>
    <row r="6997" spans="1:3">
      <c r="A6997" s="17">
        <v>2015</v>
      </c>
      <c r="B6997" s="1" t="s">
        <v>847</v>
      </c>
      <c r="C6997" s="3">
        <v>5.1879049676025915</v>
      </c>
    </row>
    <row r="6998" spans="1:3">
      <c r="A6998" s="17">
        <v>2015</v>
      </c>
      <c r="B6998" s="1" t="s">
        <v>848</v>
      </c>
      <c r="C6998" s="3">
        <v>3.6711840228245363</v>
      </c>
    </row>
    <row r="6999" spans="1:3">
      <c r="A6999" s="17">
        <v>2015</v>
      </c>
      <c r="B6999" s="1" t="s">
        <v>849</v>
      </c>
      <c r="C6999" s="3">
        <v>3.1951219512195124</v>
      </c>
    </row>
    <row r="7000" spans="1:3">
      <c r="A7000" s="17">
        <v>2015</v>
      </c>
      <c r="B7000" s="1" t="s">
        <v>851</v>
      </c>
      <c r="C7000" s="3">
        <v>4.8954750826084021</v>
      </c>
    </row>
    <row r="7001" spans="1:3">
      <c r="A7001" s="17">
        <v>2015</v>
      </c>
      <c r="B7001" s="1" t="s">
        <v>852</v>
      </c>
      <c r="C7001" s="3">
        <v>4.9243027888446216</v>
      </c>
    </row>
    <row r="7002" spans="1:3">
      <c r="A7002" s="17">
        <v>2015</v>
      </c>
      <c r="B7002" s="1" t="s">
        <v>853</v>
      </c>
      <c r="C7002" s="3">
        <v>4.8978913386908438</v>
      </c>
    </row>
    <row r="7003" spans="1:3">
      <c r="A7003" s="17">
        <v>2015</v>
      </c>
      <c r="B7003" s="1" t="s">
        <v>1282</v>
      </c>
      <c r="C7003" s="3">
        <v>3.8333333333333335</v>
      </c>
    </row>
    <row r="7004" spans="1:3">
      <c r="A7004" s="17">
        <v>2015</v>
      </c>
      <c r="B7004" s="1" t="s">
        <v>855</v>
      </c>
      <c r="C7004" s="3">
        <v>4.639588100686499</v>
      </c>
    </row>
    <row r="7005" spans="1:3">
      <c r="A7005" s="17">
        <v>2015</v>
      </c>
      <c r="B7005" s="1" t="s">
        <v>1283</v>
      </c>
      <c r="C7005" s="3">
        <v>7.666666666666667</v>
      </c>
    </row>
    <row r="7006" spans="1:3">
      <c r="A7006" s="17">
        <v>2015</v>
      </c>
      <c r="B7006" s="1" t="s">
        <v>1184</v>
      </c>
      <c r="C7006" s="3">
        <v>8.9868995633187776</v>
      </c>
    </row>
    <row r="7007" spans="1:3">
      <c r="A7007" s="17">
        <v>2015</v>
      </c>
      <c r="B7007" s="1" t="s">
        <v>857</v>
      </c>
      <c r="C7007" s="3">
        <v>6.595070422535211</v>
      </c>
    </row>
    <row r="7008" spans="1:3">
      <c r="A7008" s="17">
        <v>2015</v>
      </c>
      <c r="B7008" s="1" t="s">
        <v>858</v>
      </c>
      <c r="C7008" s="3">
        <v>6.9991739633239716</v>
      </c>
    </row>
    <row r="7009" spans="1:3">
      <c r="A7009" s="17">
        <v>2015</v>
      </c>
      <c r="B7009" s="1" t="s">
        <v>1285</v>
      </c>
      <c r="C7009" s="3">
        <v>6.9651741293532341</v>
      </c>
    </row>
    <row r="7010" spans="1:3">
      <c r="A7010" s="17">
        <v>2015</v>
      </c>
      <c r="B7010" s="1" t="s">
        <v>859</v>
      </c>
      <c r="C7010" s="3">
        <v>7.5227182931647567</v>
      </c>
    </row>
    <row r="7011" spans="1:3">
      <c r="A7011" s="17">
        <v>2015</v>
      </c>
      <c r="B7011" s="1" t="s">
        <v>1161</v>
      </c>
      <c r="C7011" s="3">
        <v>8.6220472440944889</v>
      </c>
    </row>
    <row r="7012" spans="1:3">
      <c r="A7012" s="17">
        <v>2015</v>
      </c>
      <c r="B7012" s="1" t="s">
        <v>860</v>
      </c>
      <c r="C7012" s="3">
        <v>8.2064383709625144</v>
      </c>
    </row>
    <row r="7013" spans="1:3">
      <c r="A7013" s="17">
        <v>2015</v>
      </c>
      <c r="B7013" s="1" t="s">
        <v>861</v>
      </c>
      <c r="C7013" s="3">
        <v>5.3045629466739967</v>
      </c>
    </row>
    <row r="7014" spans="1:3">
      <c r="A7014" s="17">
        <v>2015</v>
      </c>
      <c r="B7014" s="1" t="s">
        <v>1162</v>
      </c>
      <c r="C7014" s="3">
        <v>7.8233082706766917</v>
      </c>
    </row>
    <row r="7015" spans="1:3">
      <c r="A7015" s="17">
        <v>2015</v>
      </c>
      <c r="B7015" s="1" t="s">
        <v>862</v>
      </c>
      <c r="C7015" s="3">
        <v>3.9681159420289855</v>
      </c>
    </row>
    <row r="7016" spans="1:3">
      <c r="A7016" s="17">
        <v>2015</v>
      </c>
      <c r="B7016" s="1" t="s">
        <v>863</v>
      </c>
      <c r="C7016" s="3">
        <v>5.7385176184690154</v>
      </c>
    </row>
    <row r="7017" spans="1:3">
      <c r="A7017" s="17">
        <v>2015</v>
      </c>
      <c r="B7017" s="1" t="s">
        <v>864</v>
      </c>
      <c r="C7017" s="3">
        <v>3.741351087606636</v>
      </c>
    </row>
    <row r="7018" spans="1:3">
      <c r="A7018" s="17">
        <v>2015</v>
      </c>
      <c r="B7018" s="1" t="s">
        <v>866</v>
      </c>
      <c r="C7018" s="3">
        <v>4.0288214101904272</v>
      </c>
    </row>
    <row r="7019" spans="1:3">
      <c r="A7019" s="17">
        <v>2015</v>
      </c>
      <c r="B7019" s="1" t="s">
        <v>868</v>
      </c>
      <c r="C7019" s="3">
        <v>5.1062432933372355</v>
      </c>
    </row>
    <row r="7020" spans="1:3">
      <c r="A7020" s="17">
        <v>2015</v>
      </c>
      <c r="B7020" s="1" t="s">
        <v>871</v>
      </c>
      <c r="C7020" s="3">
        <v>7.394660338178582</v>
      </c>
    </row>
    <row r="7021" spans="1:3">
      <c r="A7021" s="17">
        <v>2015</v>
      </c>
      <c r="B7021" s="1" t="s">
        <v>872</v>
      </c>
      <c r="C7021" s="3">
        <v>4.5652707470470935</v>
      </c>
    </row>
    <row r="7022" spans="1:3">
      <c r="A7022" s="17">
        <v>2015</v>
      </c>
      <c r="B7022" s="1" t="s">
        <v>874</v>
      </c>
      <c r="C7022" s="3">
        <v>6.6435423259493671</v>
      </c>
    </row>
    <row r="7023" spans="1:3">
      <c r="A7023" s="17">
        <v>2015</v>
      </c>
      <c r="B7023" s="1" t="s">
        <v>875</v>
      </c>
      <c r="C7023" s="3">
        <v>3.8575765241588669</v>
      </c>
    </row>
    <row r="7024" spans="1:3">
      <c r="A7024" s="17">
        <v>2015</v>
      </c>
      <c r="B7024" s="1" t="s">
        <v>1286</v>
      </c>
      <c r="C7024" s="3">
        <v>5.3107142857142859</v>
      </c>
    </row>
    <row r="7025" spans="1:3">
      <c r="A7025" s="17">
        <v>2015</v>
      </c>
      <c r="B7025" s="1" t="s">
        <v>876</v>
      </c>
      <c r="C7025" s="3">
        <v>5.1677503250975292</v>
      </c>
    </row>
    <row r="7026" spans="1:3">
      <c r="A7026" s="17">
        <v>2015</v>
      </c>
      <c r="B7026" s="1" t="s">
        <v>877</v>
      </c>
      <c r="C7026" s="3">
        <v>10.463806970509383</v>
      </c>
    </row>
    <row r="7027" spans="1:3">
      <c r="A7027" s="17">
        <v>2015</v>
      </c>
      <c r="B7027" s="1" t="s">
        <v>878</v>
      </c>
      <c r="C7027" s="3">
        <v>7.5243288590604029</v>
      </c>
    </row>
    <row r="7028" spans="1:3">
      <c r="A7028" s="17">
        <v>2015</v>
      </c>
      <c r="B7028" s="1" t="s">
        <v>1287</v>
      </c>
      <c r="C7028" s="3">
        <v>4.3925233644859816</v>
      </c>
    </row>
    <row r="7029" spans="1:3">
      <c r="A7029" s="17">
        <v>2015</v>
      </c>
      <c r="B7029" s="1" t="s">
        <v>879</v>
      </c>
      <c r="C7029" s="3">
        <v>8.3848275862068959</v>
      </c>
    </row>
    <row r="7030" spans="1:3">
      <c r="A7030" s="17">
        <v>2015</v>
      </c>
      <c r="B7030" s="1" t="s">
        <v>880</v>
      </c>
      <c r="C7030" s="3">
        <v>3.8175142779439759</v>
      </c>
    </row>
    <row r="7031" spans="1:3">
      <c r="A7031" s="17">
        <v>2015</v>
      </c>
      <c r="B7031" s="1" t="s">
        <v>1080</v>
      </c>
      <c r="C7031" s="3">
        <v>5.8414634146341466</v>
      </c>
    </row>
    <row r="7032" spans="1:3">
      <c r="A7032" s="17">
        <v>2015</v>
      </c>
      <c r="B7032" s="1" t="s">
        <v>881</v>
      </c>
      <c r="C7032" s="3">
        <v>5.535885167464115</v>
      </c>
    </row>
    <row r="7033" spans="1:3">
      <c r="A7033" s="17">
        <v>2015</v>
      </c>
      <c r="B7033" s="1" t="s">
        <v>882</v>
      </c>
      <c r="C7033" s="3">
        <v>5.7323580034423411</v>
      </c>
    </row>
    <row r="7034" spans="1:3">
      <c r="A7034" s="17">
        <v>2015</v>
      </c>
      <c r="B7034" s="1" t="s">
        <v>883</v>
      </c>
      <c r="C7034" s="3">
        <v>10.96333409916995</v>
      </c>
    </row>
    <row r="7035" spans="1:3">
      <c r="A7035" s="17">
        <v>2015</v>
      </c>
      <c r="B7035" s="1" t="s">
        <v>884</v>
      </c>
      <c r="C7035" s="3">
        <v>5.474777448071217</v>
      </c>
    </row>
    <row r="7036" spans="1:3">
      <c r="A7036" s="17">
        <v>2015</v>
      </c>
      <c r="B7036" s="1" t="s">
        <v>885</v>
      </c>
      <c r="C7036" s="3">
        <v>4.803565939133108</v>
      </c>
    </row>
    <row r="7037" spans="1:3">
      <c r="A7037" s="17">
        <v>2015</v>
      </c>
      <c r="B7037" s="1" t="s">
        <v>1051</v>
      </c>
      <c r="C7037" s="3">
        <v>5.333333333333333</v>
      </c>
    </row>
    <row r="7038" spans="1:3">
      <c r="A7038" s="17">
        <v>2015</v>
      </c>
      <c r="B7038" s="1" t="s">
        <v>1288</v>
      </c>
      <c r="C7038" s="3">
        <v>9.668674698795181</v>
      </c>
    </row>
    <row r="7039" spans="1:3">
      <c r="A7039" s="17">
        <v>2015</v>
      </c>
      <c r="B7039" s="1" t="s">
        <v>1052</v>
      </c>
      <c r="C7039" s="3">
        <v>5.4639639639639643</v>
      </c>
    </row>
    <row r="7040" spans="1:3">
      <c r="A7040" s="17">
        <v>2015</v>
      </c>
      <c r="B7040" s="1" t="s">
        <v>886</v>
      </c>
      <c r="C7040" s="3">
        <v>4.9968901846452871</v>
      </c>
    </row>
    <row r="7041" spans="1:3">
      <c r="A7041" s="17">
        <v>2015</v>
      </c>
      <c r="B7041" s="1" t="s">
        <v>887</v>
      </c>
      <c r="C7041" s="3">
        <v>7.6167315175097272</v>
      </c>
    </row>
    <row r="7042" spans="1:3">
      <c r="A7042" s="17">
        <v>2015</v>
      </c>
      <c r="B7042" s="1" t="s">
        <v>888</v>
      </c>
      <c r="C7042" s="3">
        <v>4.0855263157894735</v>
      </c>
    </row>
    <row r="7043" spans="1:3">
      <c r="A7043" s="17">
        <v>2015</v>
      </c>
      <c r="B7043" s="1" t="s">
        <v>1289</v>
      </c>
      <c r="C7043" s="3">
        <v>4.9024999999999999</v>
      </c>
    </row>
    <row r="7044" spans="1:3">
      <c r="A7044" s="17">
        <v>2015</v>
      </c>
      <c r="B7044" s="1" t="s">
        <v>889</v>
      </c>
      <c r="C7044" s="3">
        <v>4.3277265328269126</v>
      </c>
    </row>
    <row r="7045" spans="1:3">
      <c r="A7045" s="17">
        <v>2015</v>
      </c>
      <c r="B7045" s="1" t="s">
        <v>890</v>
      </c>
      <c r="C7045" s="3">
        <v>6.7485541865727932</v>
      </c>
    </row>
    <row r="7046" spans="1:3">
      <c r="A7046" s="17">
        <v>2015</v>
      </c>
      <c r="B7046" s="1" t="s">
        <v>891</v>
      </c>
      <c r="C7046" s="3">
        <v>5.1022099447513813</v>
      </c>
    </row>
    <row r="7047" spans="1:3">
      <c r="A7047" s="17">
        <v>2015</v>
      </c>
      <c r="B7047" s="1" t="s">
        <v>892</v>
      </c>
      <c r="C7047" s="3">
        <v>4.9819521178637203</v>
      </c>
    </row>
    <row r="7048" spans="1:3">
      <c r="A7048" s="17">
        <v>2015</v>
      </c>
      <c r="B7048" s="1" t="s">
        <v>893</v>
      </c>
      <c r="C7048" s="3">
        <v>5.5622241835834068</v>
      </c>
    </row>
    <row r="7049" spans="1:3">
      <c r="A7049" s="17">
        <v>2015</v>
      </c>
      <c r="B7049" s="1" t="s">
        <v>894</v>
      </c>
      <c r="C7049" s="3">
        <v>5.9488617057424396</v>
      </c>
    </row>
    <row r="7050" spans="1:3">
      <c r="A7050" s="17">
        <v>2015</v>
      </c>
      <c r="B7050" s="1" t="s">
        <v>895</v>
      </c>
      <c r="C7050" s="3">
        <v>4.6587121212121216</v>
      </c>
    </row>
    <row r="7051" spans="1:3">
      <c r="A7051" s="17">
        <v>2015</v>
      </c>
      <c r="B7051" s="1" t="s">
        <v>896</v>
      </c>
      <c r="C7051" s="3">
        <v>5.3174603174603172</v>
      </c>
    </row>
    <row r="7052" spans="1:3">
      <c r="A7052" s="17">
        <v>2015</v>
      </c>
      <c r="B7052" s="1" t="s">
        <v>897</v>
      </c>
      <c r="C7052" s="3">
        <v>5.203026481715006</v>
      </c>
    </row>
    <row r="7053" spans="1:3">
      <c r="A7053" s="17">
        <v>2015</v>
      </c>
      <c r="B7053" s="1" t="s">
        <v>898</v>
      </c>
      <c r="C7053" s="3">
        <v>6.6852367688022287</v>
      </c>
    </row>
    <row r="7054" spans="1:3">
      <c r="A7054" s="17">
        <v>2015</v>
      </c>
      <c r="B7054" s="1" t="s">
        <v>899</v>
      </c>
      <c r="C7054" s="3">
        <v>7.2716836734693882</v>
      </c>
    </row>
    <row r="7055" spans="1:3">
      <c r="A7055" s="17">
        <v>2015</v>
      </c>
      <c r="B7055" s="1" t="s">
        <v>1082</v>
      </c>
      <c r="C7055" s="3">
        <v>4.6700581395348841</v>
      </c>
    </row>
    <row r="7056" spans="1:3">
      <c r="A7056" s="17">
        <v>2015</v>
      </c>
      <c r="B7056" s="1" t="s">
        <v>900</v>
      </c>
      <c r="C7056" s="3">
        <v>4.8192457737321197</v>
      </c>
    </row>
    <row r="7057" spans="1:3">
      <c r="A7057" s="17">
        <v>2015</v>
      </c>
      <c r="B7057" s="1" t="s">
        <v>901</v>
      </c>
      <c r="C7057" s="3">
        <v>4.931034482758621</v>
      </c>
    </row>
    <row r="7058" spans="1:3">
      <c r="A7058" s="17">
        <v>2015</v>
      </c>
      <c r="B7058" s="1" t="s">
        <v>1113</v>
      </c>
      <c r="C7058" s="3">
        <v>5.0377595972309628</v>
      </c>
    </row>
    <row r="7059" spans="1:3">
      <c r="A7059" s="17">
        <v>2015</v>
      </c>
      <c r="B7059" s="1" t="s">
        <v>1114</v>
      </c>
      <c r="C7059" s="3">
        <v>7.4337700145560408</v>
      </c>
    </row>
    <row r="7060" spans="1:3">
      <c r="A7060" s="17">
        <v>2015</v>
      </c>
      <c r="B7060" s="1" t="s">
        <v>1290</v>
      </c>
      <c r="C7060" s="3">
        <v>6.1704545454545459</v>
      </c>
    </row>
    <row r="7061" spans="1:3">
      <c r="A7061" s="17">
        <v>2015</v>
      </c>
      <c r="B7061" s="1" t="s">
        <v>1291</v>
      </c>
      <c r="C7061" s="3">
        <v>5.0905882352941179</v>
      </c>
    </row>
    <row r="7062" spans="1:3">
      <c r="A7062" s="17">
        <v>2015</v>
      </c>
      <c r="B7062" s="1" t="s">
        <v>1053</v>
      </c>
      <c r="C7062" s="3">
        <v>4.751091703056769</v>
      </c>
    </row>
    <row r="7063" spans="1:3">
      <c r="A7063" s="17">
        <v>2015</v>
      </c>
      <c r="B7063" s="1" t="s">
        <v>1054</v>
      </c>
      <c r="C7063" s="3">
        <v>4.1213017751479288</v>
      </c>
    </row>
    <row r="7064" spans="1:3">
      <c r="A7064" s="17">
        <v>2015</v>
      </c>
      <c r="B7064" s="1" t="s">
        <v>1292</v>
      </c>
      <c r="C7064" s="3">
        <v>4.427230046948357</v>
      </c>
    </row>
    <row r="7065" spans="1:3">
      <c r="A7065" s="17">
        <v>2015</v>
      </c>
      <c r="B7065" s="1" t="s">
        <v>902</v>
      </c>
      <c r="C7065" s="3">
        <v>5.8467250571210965</v>
      </c>
    </row>
    <row r="7066" spans="1:3">
      <c r="A7066" s="17">
        <v>2015</v>
      </c>
      <c r="B7066" s="1" t="s">
        <v>1293</v>
      </c>
      <c r="C7066" s="3">
        <v>4.4480570975416338</v>
      </c>
    </row>
    <row r="7067" spans="1:3">
      <c r="A7067" s="17">
        <v>2015</v>
      </c>
      <c r="B7067" s="1" t="s">
        <v>903</v>
      </c>
      <c r="C7067" s="3">
        <v>6.5236760124610589</v>
      </c>
    </row>
    <row r="7068" spans="1:3">
      <c r="A7068" s="17">
        <v>2015</v>
      </c>
      <c r="B7068" s="1" t="s">
        <v>904</v>
      </c>
      <c r="C7068" s="3">
        <v>5.4905011556457524</v>
      </c>
    </row>
    <row r="7069" spans="1:3">
      <c r="A7069" s="17">
        <v>2015</v>
      </c>
      <c r="B7069" s="1" t="s">
        <v>905</v>
      </c>
      <c r="C7069" s="3">
        <v>6.817743132887899</v>
      </c>
    </row>
    <row r="7070" spans="1:3">
      <c r="A7070" s="17">
        <v>2015</v>
      </c>
      <c r="B7070" s="1" t="s">
        <v>1294</v>
      </c>
      <c r="C7070" s="3">
        <v>4.4331550802139041</v>
      </c>
    </row>
    <row r="7071" spans="1:3">
      <c r="A7071" s="17">
        <v>2015</v>
      </c>
      <c r="B7071" s="1" t="s">
        <v>906</v>
      </c>
      <c r="C7071" s="3">
        <v>5.174711221122112</v>
      </c>
    </row>
    <row r="7072" spans="1:3">
      <c r="A7072" s="17">
        <v>2015</v>
      </c>
      <c r="B7072" s="1" t="s">
        <v>907</v>
      </c>
      <c r="C7072" s="3">
        <v>3.3996101364522415</v>
      </c>
    </row>
    <row r="7073" spans="1:3">
      <c r="A7073" s="17">
        <v>2015</v>
      </c>
      <c r="B7073" s="1" t="s">
        <v>908</v>
      </c>
      <c r="C7073" s="3">
        <v>5.0693739424703894</v>
      </c>
    </row>
    <row r="7074" spans="1:3">
      <c r="A7074" s="17">
        <v>2015</v>
      </c>
      <c r="B7074" s="1" t="s">
        <v>2699</v>
      </c>
      <c r="C7074" s="3">
        <v>4.3</v>
      </c>
    </row>
    <row r="7075" spans="1:3">
      <c r="A7075" s="17">
        <v>2015</v>
      </c>
      <c r="B7075" s="1" t="s">
        <v>909</v>
      </c>
      <c r="C7075" s="3">
        <v>3.8332537028189204</v>
      </c>
    </row>
    <row r="7076" spans="1:3">
      <c r="A7076" s="17">
        <v>2015</v>
      </c>
      <c r="B7076" s="1" t="s">
        <v>1055</v>
      </c>
      <c r="C7076" s="3">
        <v>3.8595360824742269</v>
      </c>
    </row>
    <row r="7077" spans="1:3">
      <c r="A7077" s="17">
        <v>2015</v>
      </c>
      <c r="B7077" s="1" t="s">
        <v>911</v>
      </c>
      <c r="C7077" s="3">
        <v>4.6350474288567147</v>
      </c>
    </row>
    <row r="7078" spans="1:3">
      <c r="A7078" s="17">
        <v>2015</v>
      </c>
      <c r="B7078" s="1" t="s">
        <v>912</v>
      </c>
      <c r="C7078" s="3">
        <v>4.0449826989619373</v>
      </c>
    </row>
    <row r="7079" spans="1:3">
      <c r="A7079" s="17">
        <v>2015</v>
      </c>
      <c r="B7079" s="1" t="s">
        <v>1083</v>
      </c>
      <c r="C7079" s="3">
        <v>6.1213592233009706</v>
      </c>
    </row>
    <row r="7080" spans="1:3">
      <c r="A7080" s="17">
        <v>2015</v>
      </c>
      <c r="B7080" s="1" t="s">
        <v>914</v>
      </c>
      <c r="C7080" s="3">
        <v>6.7015706806282722</v>
      </c>
    </row>
    <row r="7081" spans="1:3">
      <c r="A7081" s="17">
        <v>2015</v>
      </c>
      <c r="B7081" s="1" t="s">
        <v>915</v>
      </c>
      <c r="C7081" s="3">
        <v>7.9783783783783786</v>
      </c>
    </row>
    <row r="7082" spans="1:3">
      <c r="A7082" s="17">
        <v>2015</v>
      </c>
      <c r="B7082" s="1" t="s">
        <v>916</v>
      </c>
      <c r="C7082" s="3">
        <v>4.636655948553055</v>
      </c>
    </row>
    <row r="7083" spans="1:3">
      <c r="A7083" s="17">
        <v>2015</v>
      </c>
      <c r="B7083" s="1" t="s">
        <v>917</v>
      </c>
      <c r="C7083" s="3">
        <v>6.7628128724672232</v>
      </c>
    </row>
    <row r="7084" spans="1:3">
      <c r="A7084" s="17">
        <v>2015</v>
      </c>
      <c r="B7084" s="1" t="s">
        <v>1135</v>
      </c>
      <c r="C7084" s="3">
        <v>4.7009803921568629</v>
      </c>
    </row>
    <row r="7085" spans="1:3">
      <c r="A7085" s="17">
        <v>2015</v>
      </c>
      <c r="B7085" s="1" t="s">
        <v>918</v>
      </c>
      <c r="C7085" s="3">
        <v>2.9653179190751446</v>
      </c>
    </row>
    <row r="7086" spans="1:3">
      <c r="A7086" s="17">
        <v>2015</v>
      </c>
      <c r="B7086" s="1" t="s">
        <v>919</v>
      </c>
      <c r="C7086" s="3">
        <v>7.0455635491606712</v>
      </c>
    </row>
    <row r="7087" spans="1:3">
      <c r="A7087" s="17">
        <v>2015</v>
      </c>
      <c r="B7087" s="1" t="s">
        <v>921</v>
      </c>
      <c r="C7087" s="3">
        <v>8.8712832550860714</v>
      </c>
    </row>
    <row r="7088" spans="1:3">
      <c r="A7088" s="17">
        <v>2015</v>
      </c>
      <c r="B7088" s="1" t="s">
        <v>1295</v>
      </c>
      <c r="C7088" s="3">
        <v>7.9901960784313726</v>
      </c>
    </row>
    <row r="7089" spans="1:3">
      <c r="A7089" s="17">
        <v>2015</v>
      </c>
      <c r="B7089" s="1" t="s">
        <v>922</v>
      </c>
      <c r="C7089" s="3">
        <v>9.537366548042705</v>
      </c>
    </row>
    <row r="7090" spans="1:3">
      <c r="A7090" s="17">
        <v>2015</v>
      </c>
      <c r="B7090" s="1" t="s">
        <v>923</v>
      </c>
      <c r="C7090" s="3">
        <v>6.5945121951219514</v>
      </c>
    </row>
    <row r="7091" spans="1:3">
      <c r="A7091" s="17">
        <v>2015</v>
      </c>
      <c r="B7091" s="1" t="s">
        <v>924</v>
      </c>
      <c r="C7091" s="3">
        <v>6.4707520891364902</v>
      </c>
    </row>
    <row r="7092" spans="1:3">
      <c r="A7092" s="17">
        <v>2015</v>
      </c>
      <c r="B7092" s="1" t="s">
        <v>926</v>
      </c>
      <c r="C7092" s="3">
        <v>6.2</v>
      </c>
    </row>
    <row r="7093" spans="1:3">
      <c r="A7093" s="17">
        <v>2015</v>
      </c>
      <c r="B7093" s="1" t="s">
        <v>927</v>
      </c>
      <c r="C7093" s="3">
        <v>4.6282051282051286</v>
      </c>
    </row>
    <row r="7094" spans="1:3">
      <c r="A7094" s="17">
        <v>2015</v>
      </c>
      <c r="B7094" s="1" t="s">
        <v>928</v>
      </c>
      <c r="C7094" s="3">
        <v>5.041666666666667</v>
      </c>
    </row>
    <row r="7095" spans="1:3">
      <c r="A7095" s="17">
        <v>2015</v>
      </c>
      <c r="B7095" s="1" t="s">
        <v>929</v>
      </c>
      <c r="C7095" s="3">
        <v>5.243243243243243</v>
      </c>
    </row>
    <row r="7096" spans="1:3">
      <c r="A7096" s="17">
        <v>2015</v>
      </c>
      <c r="B7096" s="1" t="s">
        <v>1115</v>
      </c>
      <c r="C7096" s="3">
        <v>9.755627009646302</v>
      </c>
    </row>
    <row r="7097" spans="1:3">
      <c r="A7097" s="17">
        <v>2015</v>
      </c>
      <c r="B7097" s="1" t="s">
        <v>1296</v>
      </c>
      <c r="C7097" s="3">
        <v>6.8896103896103895</v>
      </c>
    </row>
    <row r="7098" spans="1:3">
      <c r="A7098" s="17">
        <v>2015</v>
      </c>
      <c r="B7098" s="1" t="s">
        <v>930</v>
      </c>
      <c r="C7098" s="3">
        <v>4.6547314578005112</v>
      </c>
    </row>
    <row r="7099" spans="1:3">
      <c r="A7099" s="17">
        <v>2015</v>
      </c>
      <c r="B7099" s="1" t="s">
        <v>931</v>
      </c>
      <c r="C7099" s="3">
        <v>6.5127906976744185</v>
      </c>
    </row>
    <row r="7100" spans="1:3">
      <c r="A7100" s="17">
        <v>2015</v>
      </c>
      <c r="B7100" s="1" t="s">
        <v>1297</v>
      </c>
      <c r="C7100" s="3">
        <v>6.1215469613259668</v>
      </c>
    </row>
    <row r="7101" spans="1:3">
      <c r="A7101" s="17">
        <v>2015</v>
      </c>
      <c r="B7101" s="1" t="s">
        <v>932</v>
      </c>
      <c r="C7101" s="3">
        <v>9.4642646190194917</v>
      </c>
    </row>
    <row r="7102" spans="1:3">
      <c r="A7102" s="17">
        <v>2015</v>
      </c>
      <c r="B7102" s="1" t="s">
        <v>933</v>
      </c>
      <c r="C7102" s="3">
        <v>7.1592920353982299</v>
      </c>
    </row>
    <row r="7103" spans="1:3">
      <c r="A7103" s="17">
        <v>2015</v>
      </c>
      <c r="B7103" s="1" t="s">
        <v>934</v>
      </c>
      <c r="C7103" s="3">
        <v>10.051714752313554</v>
      </c>
    </row>
    <row r="7104" spans="1:3">
      <c r="A7104" s="17">
        <v>2015</v>
      </c>
      <c r="B7104" s="1" t="s">
        <v>1298</v>
      </c>
      <c r="C7104" s="3">
        <v>8.2967741935483872</v>
      </c>
    </row>
    <row r="7105" spans="1:3">
      <c r="A7105" s="17">
        <v>2015</v>
      </c>
      <c r="B7105" s="1" t="s">
        <v>1299</v>
      </c>
      <c r="C7105" s="3">
        <v>6.6105990783410142</v>
      </c>
    </row>
    <row r="7106" spans="1:3">
      <c r="A7106" s="17">
        <v>2015</v>
      </c>
      <c r="B7106" s="1" t="s">
        <v>2700</v>
      </c>
      <c r="C7106" s="3">
        <v>4.0952380952380949</v>
      </c>
    </row>
    <row r="7107" spans="1:3">
      <c r="A7107" s="17">
        <v>2015</v>
      </c>
      <c r="B7107" s="1" t="s">
        <v>1300</v>
      </c>
      <c r="C7107" s="3">
        <v>4.9117647058823533</v>
      </c>
    </row>
    <row r="7108" spans="1:3">
      <c r="A7108" s="17">
        <v>2015</v>
      </c>
      <c r="B7108" s="1" t="s">
        <v>1301</v>
      </c>
      <c r="C7108" s="3">
        <v>7.6632302405498285</v>
      </c>
    </row>
    <row r="7109" spans="1:3">
      <c r="A7109" s="17">
        <v>2015</v>
      </c>
      <c r="B7109" s="1" t="s">
        <v>935</v>
      </c>
      <c r="C7109" s="3">
        <v>8.1219163389345734</v>
      </c>
    </row>
    <row r="7110" spans="1:3">
      <c r="A7110" s="17">
        <v>2015</v>
      </c>
      <c r="B7110" s="1" t="s">
        <v>936</v>
      </c>
      <c r="C7110" s="3">
        <v>6.2872340425531918</v>
      </c>
    </row>
    <row r="7111" spans="1:3">
      <c r="A7111" s="17">
        <v>2015</v>
      </c>
      <c r="B7111" s="1" t="s">
        <v>1085</v>
      </c>
      <c r="C7111" s="3">
        <v>6.8154269972451793</v>
      </c>
    </row>
    <row r="7112" spans="1:3">
      <c r="A7112" s="17">
        <v>2015</v>
      </c>
      <c r="B7112" s="1" t="s">
        <v>937</v>
      </c>
      <c r="C7112" s="3">
        <v>8.9042253521126753</v>
      </c>
    </row>
    <row r="7113" spans="1:3">
      <c r="A7113" s="17">
        <v>2015</v>
      </c>
      <c r="B7113" s="1" t="s">
        <v>938</v>
      </c>
      <c r="C7113" s="3">
        <v>8.0246346555323598</v>
      </c>
    </row>
    <row r="7114" spans="1:3">
      <c r="A7114" s="17">
        <v>2015</v>
      </c>
      <c r="B7114" s="1" t="s">
        <v>939</v>
      </c>
      <c r="C7114" s="3">
        <v>5.3969465648854964</v>
      </c>
    </row>
    <row r="7115" spans="1:3">
      <c r="A7115" s="17">
        <v>2015</v>
      </c>
      <c r="B7115" s="1" t="s">
        <v>940</v>
      </c>
      <c r="C7115" s="3">
        <v>8.0175438596491233</v>
      </c>
    </row>
    <row r="7116" spans="1:3">
      <c r="A7116" s="17">
        <v>2015</v>
      </c>
      <c r="B7116" s="1" t="s">
        <v>941</v>
      </c>
      <c r="C7116" s="3">
        <v>5.9254766031195842</v>
      </c>
    </row>
    <row r="7117" spans="1:3">
      <c r="A7117" s="17">
        <v>2015</v>
      </c>
      <c r="B7117" s="1" t="s">
        <v>942</v>
      </c>
      <c r="C7117" s="3">
        <v>12.477081833453324</v>
      </c>
    </row>
    <row r="7118" spans="1:3">
      <c r="A7118" s="17">
        <v>2015</v>
      </c>
      <c r="B7118" s="1" t="s">
        <v>943</v>
      </c>
      <c r="C7118" s="3">
        <v>8.4017387325554793</v>
      </c>
    </row>
    <row r="7119" spans="1:3">
      <c r="A7119" s="17">
        <v>2015</v>
      </c>
      <c r="B7119" s="1" t="s">
        <v>1116</v>
      </c>
      <c r="C7119" s="3">
        <v>6.2443609022556394</v>
      </c>
    </row>
    <row r="7120" spans="1:3">
      <c r="A7120" s="17">
        <v>2015</v>
      </c>
      <c r="B7120" s="1" t="s">
        <v>945</v>
      </c>
      <c r="C7120" s="3">
        <v>15.003115264797508</v>
      </c>
    </row>
    <row r="7121" spans="1:3">
      <c r="A7121" s="17">
        <v>2015</v>
      </c>
      <c r="B7121" s="1" t="s">
        <v>946</v>
      </c>
      <c r="C7121" s="3">
        <v>9.0549450549450547</v>
      </c>
    </row>
    <row r="7122" spans="1:3">
      <c r="A7122" s="17">
        <v>2015</v>
      </c>
      <c r="B7122" s="1" t="s">
        <v>1302</v>
      </c>
      <c r="C7122" s="3">
        <v>8.35</v>
      </c>
    </row>
    <row r="7123" spans="1:3">
      <c r="A7123" s="17">
        <v>2015</v>
      </c>
      <c r="B7123" s="1" t="s">
        <v>1117</v>
      </c>
      <c r="C7123" s="3">
        <v>9.6775510204081634</v>
      </c>
    </row>
    <row r="7124" spans="1:3">
      <c r="A7124" s="17">
        <v>2015</v>
      </c>
      <c r="B7124" s="1" t="s">
        <v>1118</v>
      </c>
      <c r="C7124" s="3">
        <v>5.6281337047353759</v>
      </c>
    </row>
    <row r="7125" spans="1:3">
      <c r="A7125" s="17">
        <v>2015</v>
      </c>
      <c r="B7125" s="1" t="s">
        <v>947</v>
      </c>
      <c r="C7125" s="3">
        <v>6.6823708206686927</v>
      </c>
    </row>
    <row r="7126" spans="1:3">
      <c r="A7126" s="17">
        <v>2015</v>
      </c>
      <c r="B7126" s="1" t="s">
        <v>1120</v>
      </c>
      <c r="C7126" s="3">
        <v>6.44131455399061</v>
      </c>
    </row>
    <row r="7127" spans="1:3">
      <c r="A7127" s="17">
        <v>2015</v>
      </c>
      <c r="B7127" s="1" t="s">
        <v>1121</v>
      </c>
      <c r="C7127" s="3">
        <v>3.7</v>
      </c>
    </row>
    <row r="7128" spans="1:3">
      <c r="A7128" s="17">
        <v>2015</v>
      </c>
      <c r="B7128" s="1" t="s">
        <v>1086</v>
      </c>
      <c r="C7128" s="3">
        <v>6.7409240924092408</v>
      </c>
    </row>
    <row r="7129" spans="1:3">
      <c r="A7129" s="17">
        <v>2015</v>
      </c>
      <c r="B7129" s="1" t="s">
        <v>1303</v>
      </c>
      <c r="C7129" s="3">
        <v>6.9435212216483269</v>
      </c>
    </row>
    <row r="7130" spans="1:3">
      <c r="A7130" s="17">
        <v>2015</v>
      </c>
      <c r="B7130" s="1" t="s">
        <v>1122</v>
      </c>
      <c r="C7130" s="3">
        <v>8.1523809523809518</v>
      </c>
    </row>
    <row r="7131" spans="1:3">
      <c r="A7131" s="17">
        <v>2015</v>
      </c>
      <c r="B7131" s="1" t="s">
        <v>952</v>
      </c>
      <c r="C7131" s="3">
        <v>8.6775678294573648</v>
      </c>
    </row>
    <row r="7132" spans="1:3">
      <c r="A7132" s="17">
        <v>2015</v>
      </c>
      <c r="B7132" s="1" t="s">
        <v>953</v>
      </c>
      <c r="C7132" s="3">
        <v>7.7624475104979007</v>
      </c>
    </row>
    <row r="7133" spans="1:3">
      <c r="A7133" s="17">
        <v>2015</v>
      </c>
      <c r="B7133" s="1" t="s">
        <v>1304</v>
      </c>
      <c r="C7133" s="3">
        <v>4.394366197183099</v>
      </c>
    </row>
    <row r="7134" spans="1:3">
      <c r="A7134" s="17">
        <v>2015</v>
      </c>
      <c r="B7134" s="1" t="s">
        <v>954</v>
      </c>
      <c r="C7134" s="3">
        <v>5.6644295302013425</v>
      </c>
    </row>
    <row r="7135" spans="1:3">
      <c r="A7135" s="17">
        <v>2015</v>
      </c>
      <c r="B7135" s="1" t="s">
        <v>1087</v>
      </c>
      <c r="C7135" s="3">
        <v>8.933962264150944</v>
      </c>
    </row>
    <row r="7136" spans="1:3">
      <c r="A7136" s="17">
        <v>2015</v>
      </c>
      <c r="B7136" s="1" t="s">
        <v>955</v>
      </c>
      <c r="C7136" s="3">
        <v>9.5639496355202116</v>
      </c>
    </row>
    <row r="7137" spans="1:3">
      <c r="A7137" s="17">
        <v>2015</v>
      </c>
      <c r="B7137" s="1" t="s">
        <v>956</v>
      </c>
      <c r="C7137" s="3">
        <v>7.2181818181818178</v>
      </c>
    </row>
    <row r="7138" spans="1:3">
      <c r="A7138" s="17">
        <v>2015</v>
      </c>
      <c r="B7138" s="1" t="s">
        <v>957</v>
      </c>
      <c r="C7138" s="3">
        <v>7.0410276073619631</v>
      </c>
    </row>
    <row r="7139" spans="1:3">
      <c r="A7139" s="17">
        <v>2015</v>
      </c>
      <c r="B7139" s="1" t="s">
        <v>1089</v>
      </c>
      <c r="C7139" s="3">
        <v>8.5550660792951536</v>
      </c>
    </row>
    <row r="7140" spans="1:3">
      <c r="A7140" s="17">
        <v>2015</v>
      </c>
      <c r="B7140" s="1" t="s">
        <v>1090</v>
      </c>
      <c r="C7140" s="3">
        <v>6.9553264604810998</v>
      </c>
    </row>
    <row r="7141" spans="1:3">
      <c r="A7141" s="17">
        <v>2015</v>
      </c>
      <c r="B7141" s="1" t="s">
        <v>1305</v>
      </c>
      <c r="C7141" s="3">
        <v>6.8827586206896552</v>
      </c>
    </row>
    <row r="7142" spans="1:3">
      <c r="A7142" s="17">
        <v>2015</v>
      </c>
      <c r="B7142" s="1" t="s">
        <v>1091</v>
      </c>
      <c r="C7142" s="3">
        <v>8.2979274611398957</v>
      </c>
    </row>
    <row r="7143" spans="1:3">
      <c r="A7143" s="17">
        <v>2015</v>
      </c>
      <c r="B7143" s="1" t="s">
        <v>958</v>
      </c>
      <c r="C7143" s="3">
        <v>9.414033920851347</v>
      </c>
    </row>
    <row r="7144" spans="1:3">
      <c r="A7144" s="17">
        <v>2015</v>
      </c>
      <c r="B7144" s="1" t="s">
        <v>959</v>
      </c>
      <c r="C7144" s="3">
        <v>9.2140258690379948</v>
      </c>
    </row>
    <row r="7145" spans="1:3">
      <c r="A7145" s="17">
        <v>2015</v>
      </c>
      <c r="B7145" s="1" t="s">
        <v>1092</v>
      </c>
      <c r="C7145" s="3">
        <v>9.7581699346405237</v>
      </c>
    </row>
    <row r="7146" spans="1:3">
      <c r="A7146" s="17">
        <v>2015</v>
      </c>
      <c r="B7146" s="1" t="s">
        <v>1094</v>
      </c>
      <c r="C7146" s="3">
        <v>7.5253456221198158</v>
      </c>
    </row>
    <row r="7147" spans="1:3">
      <c r="A7147" s="17">
        <v>2015</v>
      </c>
      <c r="B7147" s="1" t="s">
        <v>1095</v>
      </c>
      <c r="C7147" s="3">
        <v>4.4821428571428568</v>
      </c>
    </row>
    <row r="7148" spans="1:3">
      <c r="A7148" s="17">
        <v>2015</v>
      </c>
      <c r="B7148" s="1" t="s">
        <v>1306</v>
      </c>
      <c r="C7148" s="3">
        <v>6.8506493506493502</v>
      </c>
    </row>
    <row r="7149" spans="1:3">
      <c r="A7149" s="17">
        <v>2015</v>
      </c>
      <c r="B7149" s="1" t="s">
        <v>1056</v>
      </c>
      <c r="C7149" s="3">
        <v>8.8108695652173914</v>
      </c>
    </row>
    <row r="7150" spans="1:3">
      <c r="A7150" s="17">
        <v>2015</v>
      </c>
      <c r="B7150" s="1" t="s">
        <v>960</v>
      </c>
      <c r="C7150" s="3">
        <v>8.8989898989898997</v>
      </c>
    </row>
    <row r="7151" spans="1:3">
      <c r="A7151" s="17">
        <v>2015</v>
      </c>
      <c r="B7151" s="1" t="s">
        <v>962</v>
      </c>
      <c r="C7151" s="3">
        <v>8.5995440729483281</v>
      </c>
    </row>
    <row r="7152" spans="1:3">
      <c r="A7152" s="17">
        <v>2015</v>
      </c>
      <c r="B7152" s="1" t="s">
        <v>2705</v>
      </c>
      <c r="C7152" s="3">
        <v>4.5454545454545459</v>
      </c>
    </row>
    <row r="7153" spans="1:3">
      <c r="A7153" s="17">
        <v>2015</v>
      </c>
      <c r="B7153" s="1" t="s">
        <v>1307</v>
      </c>
      <c r="C7153" s="3">
        <v>5.8894736842105262</v>
      </c>
    </row>
    <row r="7154" spans="1:3">
      <c r="A7154" s="17">
        <v>2015</v>
      </c>
      <c r="B7154" s="1" t="s">
        <v>963</v>
      </c>
      <c r="C7154" s="3">
        <v>3.7112299465240643</v>
      </c>
    </row>
    <row r="7155" spans="1:3">
      <c r="A7155" s="17">
        <v>2015</v>
      </c>
      <c r="B7155" s="1" t="s">
        <v>964</v>
      </c>
      <c r="C7155" s="3">
        <v>5.7685714285714287</v>
      </c>
    </row>
    <row r="7156" spans="1:3">
      <c r="A7156" s="17">
        <v>2015</v>
      </c>
      <c r="B7156" s="1" t="s">
        <v>965</v>
      </c>
      <c r="C7156" s="3">
        <v>4.9571948998178508</v>
      </c>
    </row>
    <row r="7157" spans="1:3">
      <c r="A7157" s="17">
        <v>2015</v>
      </c>
      <c r="B7157" s="1" t="s">
        <v>966</v>
      </c>
      <c r="C7157" s="3">
        <v>6.0782122905027931</v>
      </c>
    </row>
    <row r="7158" spans="1:3">
      <c r="A7158" s="17">
        <v>2015</v>
      </c>
      <c r="B7158" s="1" t="s">
        <v>967</v>
      </c>
      <c r="C7158" s="3">
        <v>8.2734288864388095</v>
      </c>
    </row>
    <row r="7159" spans="1:3">
      <c r="A7159" s="17">
        <v>2015</v>
      </c>
      <c r="B7159" s="1" t="s">
        <v>968</v>
      </c>
      <c r="C7159" s="3">
        <v>3.3742857142857141</v>
      </c>
    </row>
    <row r="7160" spans="1:3">
      <c r="A7160" s="17">
        <v>2015</v>
      </c>
      <c r="B7160" s="1" t="s">
        <v>969</v>
      </c>
      <c r="C7160" s="3">
        <v>3.9481792717086837</v>
      </c>
    </row>
    <row r="7161" spans="1:3">
      <c r="A7161" s="17">
        <v>2015</v>
      </c>
      <c r="B7161" s="1" t="s">
        <v>970</v>
      </c>
      <c r="C7161" s="3">
        <v>4.3451676528599608</v>
      </c>
    </row>
    <row r="7162" spans="1:3">
      <c r="A7162" s="17">
        <v>2015</v>
      </c>
      <c r="B7162" s="1" t="s">
        <v>971</v>
      </c>
      <c r="C7162" s="3">
        <v>4.9790104947526235</v>
      </c>
    </row>
    <row r="7163" spans="1:3">
      <c r="A7163" s="17">
        <v>2015</v>
      </c>
      <c r="B7163" s="1" t="s">
        <v>1057</v>
      </c>
      <c r="C7163" s="3">
        <v>10.744186046511627</v>
      </c>
    </row>
    <row r="7164" spans="1:3">
      <c r="A7164" s="17">
        <v>2015</v>
      </c>
      <c r="B7164" s="1" t="s">
        <v>972</v>
      </c>
      <c r="C7164" s="3">
        <v>11.005988023952096</v>
      </c>
    </row>
    <row r="7165" spans="1:3">
      <c r="A7165" s="17">
        <v>2015</v>
      </c>
      <c r="B7165" s="1" t="s">
        <v>973</v>
      </c>
      <c r="C7165" s="3">
        <v>3.9649595687331538</v>
      </c>
    </row>
    <row r="7166" spans="1:3">
      <c r="A7166" s="17">
        <v>2015</v>
      </c>
      <c r="B7166" s="1" t="s">
        <v>974</v>
      </c>
      <c r="C7166" s="3">
        <v>4.3350923482849604</v>
      </c>
    </row>
    <row r="7167" spans="1:3">
      <c r="A7167" s="17">
        <v>2015</v>
      </c>
      <c r="B7167" s="1" t="s">
        <v>975</v>
      </c>
      <c r="C7167" s="3">
        <v>6.5568181818181817</v>
      </c>
    </row>
    <row r="7168" spans="1:3">
      <c r="A7168" s="17">
        <v>2015</v>
      </c>
      <c r="B7168" s="1" t="s">
        <v>976</v>
      </c>
      <c r="C7168" s="3">
        <v>5.541592920353982</v>
      </c>
    </row>
    <row r="7169" spans="1:3">
      <c r="A7169" s="17">
        <v>2015</v>
      </c>
      <c r="B7169" s="1" t="s">
        <v>977</v>
      </c>
      <c r="C7169" s="3">
        <v>5.8256302521008401</v>
      </c>
    </row>
    <row r="7170" spans="1:3">
      <c r="A7170" s="17">
        <v>2015</v>
      </c>
      <c r="B7170" s="1" t="s">
        <v>978</v>
      </c>
      <c r="C7170" s="3">
        <v>5.4044585987261149</v>
      </c>
    </row>
    <row r="7171" spans="1:3">
      <c r="A7171" s="17">
        <v>2015</v>
      </c>
      <c r="B7171" s="1" t="s">
        <v>979</v>
      </c>
      <c r="C7171" s="3">
        <v>8.954980842911878</v>
      </c>
    </row>
    <row r="7172" spans="1:3">
      <c r="A7172" s="17">
        <v>2015</v>
      </c>
      <c r="B7172" s="1" t="s">
        <v>980</v>
      </c>
      <c r="C7172" s="3">
        <v>7.7273333333333332</v>
      </c>
    </row>
    <row r="7173" spans="1:3">
      <c r="A7173" s="17">
        <v>2015</v>
      </c>
      <c r="B7173" s="1" t="s">
        <v>1123</v>
      </c>
      <c r="C7173" s="3">
        <v>6.174757281553398</v>
      </c>
    </row>
    <row r="7174" spans="1:3">
      <c r="A7174" s="17">
        <v>2015</v>
      </c>
      <c r="B7174" s="1" t="s">
        <v>1058</v>
      </c>
      <c r="C7174" s="3">
        <v>6.9421686746987952</v>
      </c>
    </row>
    <row r="7175" spans="1:3">
      <c r="A7175" s="17">
        <v>2015</v>
      </c>
      <c r="B7175" s="1" t="s">
        <v>982</v>
      </c>
      <c r="C7175" s="3">
        <v>7</v>
      </c>
    </row>
    <row r="7176" spans="1:3">
      <c r="A7176" s="17">
        <v>2015</v>
      </c>
      <c r="B7176" s="1" t="s">
        <v>1308</v>
      </c>
      <c r="C7176" s="3">
        <v>7.6010928961748636</v>
      </c>
    </row>
    <row r="7177" spans="1:3">
      <c r="A7177" s="17">
        <v>2015</v>
      </c>
      <c r="B7177" s="1" t="s">
        <v>1139</v>
      </c>
      <c r="C7177" s="3">
        <v>7.9548387096774196</v>
      </c>
    </row>
    <row r="7178" spans="1:3">
      <c r="A7178" s="17">
        <v>2015</v>
      </c>
      <c r="B7178" s="1" t="s">
        <v>1309</v>
      </c>
      <c r="C7178" s="3">
        <v>10.027308192457737</v>
      </c>
    </row>
    <row r="7179" spans="1:3">
      <c r="A7179" s="17">
        <v>2015</v>
      </c>
      <c r="B7179" s="1" t="s">
        <v>1310</v>
      </c>
      <c r="C7179" s="3">
        <v>8.1396648044692732</v>
      </c>
    </row>
    <row r="7180" spans="1:3">
      <c r="A7180" s="17">
        <v>2015</v>
      </c>
      <c r="B7180" s="1" t="s">
        <v>983</v>
      </c>
      <c r="C7180" s="3">
        <v>5.2397372742200332</v>
      </c>
    </row>
    <row r="7181" spans="1:3">
      <c r="A7181" s="17">
        <v>2015</v>
      </c>
      <c r="B7181" s="1" t="s">
        <v>1311</v>
      </c>
      <c r="C7181" s="3">
        <v>7.6573816155988856</v>
      </c>
    </row>
    <row r="7182" spans="1:3">
      <c r="A7182" s="17">
        <v>2015</v>
      </c>
      <c r="B7182" s="1" t="s">
        <v>984</v>
      </c>
      <c r="C7182" s="3">
        <v>4.7282608695652177</v>
      </c>
    </row>
    <row r="7183" spans="1:3">
      <c r="A7183" s="17">
        <v>2015</v>
      </c>
      <c r="B7183" s="1" t="s">
        <v>985</v>
      </c>
      <c r="C7183" s="3">
        <v>7.5516062884483937</v>
      </c>
    </row>
    <row r="7184" spans="1:3">
      <c r="A7184" s="17">
        <v>2015</v>
      </c>
      <c r="B7184" s="1" t="s">
        <v>986</v>
      </c>
      <c r="C7184" s="3">
        <v>5.2295265515035192</v>
      </c>
    </row>
    <row r="7185" spans="1:3">
      <c r="A7185" s="17">
        <v>2015</v>
      </c>
      <c r="B7185" s="1" t="s">
        <v>988</v>
      </c>
      <c r="C7185" s="3">
        <v>8.2412523020257833</v>
      </c>
    </row>
    <row r="7186" spans="1:3">
      <c r="A7186" s="17">
        <v>2015</v>
      </c>
      <c r="B7186" s="1" t="s">
        <v>1097</v>
      </c>
      <c r="C7186" s="3">
        <v>7.403743315508021</v>
      </c>
    </row>
    <row r="7187" spans="1:3">
      <c r="A7187" s="17">
        <v>2015</v>
      </c>
      <c r="B7187" s="1" t="s">
        <v>991</v>
      </c>
      <c r="C7187" s="3">
        <v>3.7316872427983538</v>
      </c>
    </row>
    <row r="7188" spans="1:3">
      <c r="A7188" s="17">
        <v>2015</v>
      </c>
      <c r="B7188" s="1" t="s">
        <v>2702</v>
      </c>
      <c r="C7188" s="3">
        <v>5.0764331210191083</v>
      </c>
    </row>
    <row r="7189" spans="1:3">
      <c r="A7189" s="17">
        <v>2015</v>
      </c>
      <c r="B7189" s="1" t="s">
        <v>992</v>
      </c>
      <c r="C7189" s="3">
        <v>6.3759469696969697</v>
      </c>
    </row>
    <row r="7190" spans="1:3">
      <c r="A7190" s="17">
        <v>2015</v>
      </c>
      <c r="B7190" s="1" t="s">
        <v>993</v>
      </c>
      <c r="C7190" s="3">
        <v>5.4896863520768582</v>
      </c>
    </row>
    <row r="7191" spans="1:3">
      <c r="A7191" s="17">
        <v>2015</v>
      </c>
      <c r="B7191" s="1" t="s">
        <v>994</v>
      </c>
      <c r="C7191" s="3">
        <v>2.9130434782608696</v>
      </c>
    </row>
    <row r="7192" spans="1:3">
      <c r="A7192" s="17">
        <v>2015</v>
      </c>
      <c r="B7192" s="1" t="s">
        <v>995</v>
      </c>
      <c r="C7192" s="3">
        <v>4.9743297204791785</v>
      </c>
    </row>
    <row r="7193" spans="1:3">
      <c r="A7193" s="17">
        <v>2015</v>
      </c>
      <c r="B7193" s="1" t="s">
        <v>996</v>
      </c>
      <c r="C7193" s="3">
        <v>9.6242424242424249</v>
      </c>
    </row>
    <row r="7194" spans="1:3">
      <c r="A7194" s="17">
        <v>2015</v>
      </c>
      <c r="B7194" s="1" t="s">
        <v>1124</v>
      </c>
      <c r="C7194" s="3">
        <v>8.6730769230769234</v>
      </c>
    </row>
    <row r="7195" spans="1:3">
      <c r="A7195" s="17">
        <v>2015</v>
      </c>
      <c r="B7195" s="1" t="s">
        <v>997</v>
      </c>
      <c r="C7195" s="3">
        <v>11.883280757097792</v>
      </c>
    </row>
    <row r="7196" spans="1:3">
      <c r="A7196" s="17">
        <v>2015</v>
      </c>
      <c r="B7196" s="1" t="s">
        <v>1312</v>
      </c>
      <c r="C7196" s="3">
        <v>6.2</v>
      </c>
    </row>
    <row r="7197" spans="1:3">
      <c r="A7197" s="17">
        <v>2015</v>
      </c>
      <c r="B7197" s="1" t="s">
        <v>998</v>
      </c>
      <c r="C7197" s="3">
        <v>6.6965699208443272</v>
      </c>
    </row>
    <row r="7198" spans="1:3">
      <c r="A7198" s="17">
        <v>2015</v>
      </c>
      <c r="B7198" s="1" t="s">
        <v>999</v>
      </c>
      <c r="C7198" s="3">
        <v>5.345070422535211</v>
      </c>
    </row>
    <row r="7199" spans="1:3">
      <c r="A7199" s="17">
        <v>2015</v>
      </c>
      <c r="B7199" s="1" t="s">
        <v>1313</v>
      </c>
      <c r="C7199" s="3">
        <v>6.6802030456852792</v>
      </c>
    </row>
    <row r="7200" spans="1:3">
      <c r="A7200" s="17">
        <v>2015</v>
      </c>
      <c r="B7200" s="1" t="s">
        <v>1000</v>
      </c>
      <c r="C7200" s="3">
        <v>5.9405204460966541</v>
      </c>
    </row>
    <row r="7201" spans="1:3">
      <c r="A7201" s="17">
        <v>2015</v>
      </c>
      <c r="B7201" s="1" t="s">
        <v>1001</v>
      </c>
      <c r="C7201" s="3">
        <v>13.038067349926793</v>
      </c>
    </row>
    <row r="7202" spans="1:3">
      <c r="A7202" s="17">
        <v>2015</v>
      </c>
      <c r="B7202" s="1" t="s">
        <v>1002</v>
      </c>
      <c r="C7202" s="3">
        <v>9.7354838709677427</v>
      </c>
    </row>
    <row r="7203" spans="1:3">
      <c r="A7203" s="17">
        <v>2015</v>
      </c>
      <c r="B7203" s="1" t="s">
        <v>1003</v>
      </c>
      <c r="C7203" s="3">
        <v>7.6513513513513516</v>
      </c>
    </row>
    <row r="7204" spans="1:3">
      <c r="A7204" s="17">
        <v>2015</v>
      </c>
      <c r="B7204" s="1" t="s">
        <v>1004</v>
      </c>
      <c r="C7204" s="3">
        <v>7.3336293007769147</v>
      </c>
    </row>
    <row r="7205" spans="1:3">
      <c r="A7205" s="17">
        <v>2015</v>
      </c>
      <c r="B7205" s="1" t="s">
        <v>1005</v>
      </c>
      <c r="C7205" s="3">
        <v>5.7694467189144927</v>
      </c>
    </row>
    <row r="7206" spans="1:3">
      <c r="A7206" s="17">
        <v>2015</v>
      </c>
      <c r="B7206" s="1" t="s">
        <v>1006</v>
      </c>
      <c r="C7206" s="3">
        <v>8.6337985436893199</v>
      </c>
    </row>
    <row r="7207" spans="1:3">
      <c r="A7207" s="17">
        <v>2015</v>
      </c>
      <c r="B7207" s="1" t="s">
        <v>1007</v>
      </c>
      <c r="C7207" s="3">
        <v>5.3297297297297295</v>
      </c>
    </row>
    <row r="7208" spans="1:3">
      <c r="A7208" s="17">
        <v>2015</v>
      </c>
      <c r="B7208" s="1" t="s">
        <v>1008</v>
      </c>
      <c r="C7208" s="3">
        <v>8.799603174603174</v>
      </c>
    </row>
    <row r="7209" spans="1:3">
      <c r="A7209" s="17">
        <v>2015</v>
      </c>
      <c r="B7209" s="1" t="s">
        <v>1009</v>
      </c>
      <c r="C7209" s="3">
        <v>7.0229885057471266</v>
      </c>
    </row>
    <row r="7210" spans="1:3">
      <c r="A7210" s="17">
        <v>2015</v>
      </c>
      <c r="B7210" s="1" t="s">
        <v>1010</v>
      </c>
      <c r="C7210" s="3">
        <v>7.4447236180904524</v>
      </c>
    </row>
    <row r="7211" spans="1:3">
      <c r="A7211" s="17">
        <v>2015</v>
      </c>
      <c r="B7211" s="1" t="s">
        <v>1011</v>
      </c>
      <c r="C7211" s="3">
        <v>9.2601717058603956</v>
      </c>
    </row>
    <row r="7212" spans="1:3">
      <c r="A7212" s="17">
        <v>2015</v>
      </c>
      <c r="B7212" s="1" t="s">
        <v>1013</v>
      </c>
      <c r="C7212" s="3">
        <v>3.5961538461538463</v>
      </c>
    </row>
    <row r="7213" spans="1:3">
      <c r="A7213" s="17">
        <v>2015</v>
      </c>
      <c r="B7213" s="1" t="s">
        <v>1125</v>
      </c>
      <c r="C7213" s="3">
        <v>8.3416666666666668</v>
      </c>
    </row>
    <row r="7214" spans="1:3">
      <c r="A7214" s="17">
        <v>2015</v>
      </c>
      <c r="B7214" s="1" t="s">
        <v>1016</v>
      </c>
      <c r="C7214" s="3">
        <v>7.5635738831615118</v>
      </c>
    </row>
    <row r="7215" spans="1:3">
      <c r="A7215" s="17">
        <v>2015</v>
      </c>
      <c r="B7215" s="1" t="s">
        <v>1017</v>
      </c>
      <c r="C7215" s="3">
        <v>10.898120963006459</v>
      </c>
    </row>
    <row r="7216" spans="1:3">
      <c r="A7216" s="17">
        <v>2015</v>
      </c>
      <c r="B7216" s="1" t="s">
        <v>1316</v>
      </c>
      <c r="C7216" s="3">
        <v>5.8992248062015502</v>
      </c>
    </row>
    <row r="7217" spans="1:3">
      <c r="A7217" s="17">
        <v>2015</v>
      </c>
      <c r="B7217" s="1" t="s">
        <v>1018</v>
      </c>
      <c r="C7217" s="3">
        <v>5.3740530303030303</v>
      </c>
    </row>
    <row r="7218" spans="1:3">
      <c r="A7218" s="17">
        <v>2015</v>
      </c>
      <c r="B7218" s="1" t="s">
        <v>1317</v>
      </c>
      <c r="C7218" s="3">
        <v>7.0298507462686564</v>
      </c>
    </row>
    <row r="7219" spans="1:3">
      <c r="A7219" s="17">
        <v>2015</v>
      </c>
      <c r="B7219" s="1" t="s">
        <v>1019</v>
      </c>
      <c r="C7219" s="3">
        <v>6.7115384615384617</v>
      </c>
    </row>
    <row r="7220" spans="1:3">
      <c r="A7220" s="17">
        <v>2015</v>
      </c>
      <c r="B7220" s="1" t="s">
        <v>1020</v>
      </c>
      <c r="C7220" s="3">
        <v>7.1148936170212762</v>
      </c>
    </row>
    <row r="7221" spans="1:3">
      <c r="A7221" s="17">
        <v>2015</v>
      </c>
      <c r="B7221" s="1" t="s">
        <v>1021</v>
      </c>
      <c r="C7221" s="3">
        <v>7.1884368308351174</v>
      </c>
    </row>
    <row r="7222" spans="1:3">
      <c r="A7222" s="17">
        <v>2015</v>
      </c>
      <c r="B7222" s="1" t="s">
        <v>1022</v>
      </c>
      <c r="C7222" s="3">
        <v>8.1082802547770694</v>
      </c>
    </row>
    <row r="7223" spans="1:3">
      <c r="A7223" s="17">
        <v>2015</v>
      </c>
      <c r="B7223" s="1" t="s">
        <v>1126</v>
      </c>
      <c r="C7223" s="3">
        <v>3.5925925925925926</v>
      </c>
    </row>
    <row r="7224" spans="1:3">
      <c r="A7224" s="17">
        <v>2015</v>
      </c>
      <c r="B7224" s="1" t="s">
        <v>1023</v>
      </c>
      <c r="C7224" s="3">
        <v>7.1771894093686353</v>
      </c>
    </row>
    <row r="7225" spans="1:3">
      <c r="A7225" s="17">
        <v>2015</v>
      </c>
      <c r="B7225" s="1" t="s">
        <v>1099</v>
      </c>
      <c r="C7225" s="3">
        <v>8.679558011049723</v>
      </c>
    </row>
    <row r="7226" spans="1:3">
      <c r="A7226" s="17">
        <v>2015</v>
      </c>
      <c r="B7226" s="1" t="s">
        <v>2703</v>
      </c>
      <c r="C7226" s="3">
        <v>10.022222222222222</v>
      </c>
    </row>
    <row r="7227" spans="1:3">
      <c r="A7227" s="17">
        <v>2015</v>
      </c>
      <c r="B7227" s="1" t="s">
        <v>1024</v>
      </c>
      <c r="C7227" s="3">
        <v>9.0904593639575975</v>
      </c>
    </row>
    <row r="7228" spans="1:3">
      <c r="A7228" s="17">
        <v>2015</v>
      </c>
      <c r="B7228" s="1" t="s">
        <v>1025</v>
      </c>
      <c r="C7228" s="3">
        <v>7.7615384615384615</v>
      </c>
    </row>
    <row r="7229" spans="1:3">
      <c r="A7229" s="17">
        <v>2015</v>
      </c>
      <c r="B7229" s="1" t="s">
        <v>1026</v>
      </c>
      <c r="C7229" s="3">
        <v>10.148485660680782</v>
      </c>
    </row>
    <row r="7230" spans="1:3">
      <c r="A7230" s="17">
        <v>2015</v>
      </c>
      <c r="B7230" s="1" t="s">
        <v>1027</v>
      </c>
      <c r="C7230" s="3">
        <v>12.67524115755627</v>
      </c>
    </row>
    <row r="7231" spans="1:3">
      <c r="A7231" s="17">
        <v>2015</v>
      </c>
      <c r="B7231" s="1" t="s">
        <v>1318</v>
      </c>
      <c r="C7231" s="3">
        <v>8</v>
      </c>
    </row>
    <row r="7232" spans="1:3">
      <c r="A7232" s="17">
        <v>2015</v>
      </c>
      <c r="B7232" s="1" t="s">
        <v>1319</v>
      </c>
      <c r="C7232" s="3">
        <v>8.6629213483146064</v>
      </c>
    </row>
    <row r="7233" spans="1:3">
      <c r="A7233" s="17">
        <v>2015</v>
      </c>
      <c r="B7233" s="1" t="s">
        <v>1100</v>
      </c>
      <c r="C7233" s="3">
        <v>4.1544117647058822</v>
      </c>
    </row>
    <row r="7234" spans="1:3">
      <c r="A7234" s="17">
        <v>2015</v>
      </c>
      <c r="B7234" s="1" t="s">
        <v>1059</v>
      </c>
      <c r="C7234" s="3">
        <v>5.8421052631578947</v>
      </c>
    </row>
    <row r="7235" spans="1:3">
      <c r="A7235" s="17">
        <v>2015</v>
      </c>
      <c r="B7235" s="1" t="s">
        <v>1028</v>
      </c>
      <c r="C7235" s="3">
        <v>6.5319148936170217</v>
      </c>
    </row>
    <row r="7236" spans="1:3">
      <c r="A7236" s="17">
        <v>2015</v>
      </c>
      <c r="B7236" s="1" t="s">
        <v>1029</v>
      </c>
      <c r="C7236" s="3">
        <v>11.736237434179033</v>
      </c>
    </row>
    <row r="7237" spans="1:3">
      <c r="A7237" s="17">
        <v>2015</v>
      </c>
      <c r="B7237" s="1" t="s">
        <v>1127</v>
      </c>
      <c r="C7237" s="3">
        <v>11.294117647058824</v>
      </c>
    </row>
    <row r="7238" spans="1:3">
      <c r="A7238" s="17">
        <v>2015</v>
      </c>
      <c r="B7238" s="1" t="s">
        <v>1030</v>
      </c>
      <c r="C7238" s="3">
        <v>11.51530612244898</v>
      </c>
    </row>
    <row r="7239" spans="1:3">
      <c r="A7239" s="17">
        <v>2015</v>
      </c>
      <c r="B7239" s="1" t="s">
        <v>1128</v>
      </c>
      <c r="C7239" s="3">
        <v>8.2230215827338125</v>
      </c>
    </row>
  </sheetData>
  <sheetProtection algorithmName="SHA-512" hashValue="FgW37lbhXFgijnPIZDAR3F8FBBEQQFKeXOSMq6J7WrxXW0NZi350UVVf1syaLJsWPsn9bCwuLbSb+m/RAOvI4w==" saltValue="HXkhavX+/FoFi3MK1ac+Fg==" spinCount="100000" sheet="1" objects="1" scenarios="1"/>
  <phoneticPr fontId="4"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indexed="47"/>
  </sheetPr>
  <dimension ref="A1:J858"/>
  <sheetViews>
    <sheetView workbookViewId="0">
      <selection activeCell="D381" sqref="D381"/>
    </sheetView>
  </sheetViews>
  <sheetFormatPr defaultColWidth="8.69921875" defaultRowHeight="13.8"/>
  <cols>
    <col min="1" max="1" width="49.19921875" style="23" bestFit="1" customWidth="1"/>
    <col min="2" max="2" width="59.59765625" style="201" bestFit="1" customWidth="1"/>
    <col min="3" max="3" width="11" style="32" customWidth="1"/>
    <col min="4" max="4" width="24.09765625" style="32" bestFit="1" customWidth="1"/>
    <col min="5" max="5" width="21.5" style="23" customWidth="1"/>
    <col min="6" max="6" width="17.19921875" style="23" customWidth="1"/>
    <col min="7" max="16384" width="8.69921875" style="24"/>
  </cols>
  <sheetData>
    <row r="1" spans="1:8">
      <c r="A1" s="23" t="s">
        <v>1234</v>
      </c>
      <c r="C1" s="32" t="s">
        <v>1235</v>
      </c>
      <c r="D1" s="205" t="s">
        <v>12220</v>
      </c>
      <c r="E1" s="23" t="s">
        <v>1236</v>
      </c>
      <c r="F1" s="23" t="s">
        <v>2032</v>
      </c>
    </row>
    <row r="2" spans="1:8">
      <c r="A2" s="33" t="s">
        <v>2035</v>
      </c>
      <c r="B2" s="202" t="s">
        <v>2035</v>
      </c>
      <c r="C2" s="34" t="s">
        <v>1369</v>
      </c>
      <c r="D2" s="34" t="s">
        <v>12453</v>
      </c>
      <c r="E2" s="33">
        <v>1</v>
      </c>
      <c r="F2" s="23" t="str">
        <f t="shared" ref="F2:F58" si="0">IF(LEFT(C2,3)="FOI","Turboprop",IF(LEFT(C2,4)="FOCA","Piston","Turbofan/turbojet"))</f>
        <v>Piston</v>
      </c>
      <c r="H2" s="17" t="s">
        <v>11129</v>
      </c>
    </row>
    <row r="3" spans="1:8">
      <c r="A3" s="33" t="s">
        <v>2036</v>
      </c>
      <c r="B3" s="202" t="s">
        <v>2036</v>
      </c>
      <c r="C3" s="34" t="s">
        <v>256</v>
      </c>
      <c r="D3" s="34" t="s">
        <v>12221</v>
      </c>
      <c r="E3" s="33">
        <v>4</v>
      </c>
      <c r="F3" s="23" t="str">
        <f t="shared" si="0"/>
        <v>Turbofan/turbojet</v>
      </c>
      <c r="H3" s="17" t="s">
        <v>11125</v>
      </c>
    </row>
    <row r="4" spans="1:8">
      <c r="A4" s="33" t="s">
        <v>2037</v>
      </c>
      <c r="B4" s="202" t="s">
        <v>2037</v>
      </c>
      <c r="C4" s="34" t="s">
        <v>1434</v>
      </c>
      <c r="D4" s="34" t="s">
        <v>12222</v>
      </c>
      <c r="E4" s="33">
        <v>2</v>
      </c>
      <c r="F4" s="23" t="str">
        <f t="shared" si="0"/>
        <v>Turbofan/turbojet</v>
      </c>
      <c r="H4" s="17" t="s">
        <v>11126</v>
      </c>
    </row>
    <row r="5" spans="1:8">
      <c r="A5" s="33" t="s">
        <v>12015</v>
      </c>
      <c r="B5" s="202" t="s">
        <v>12036</v>
      </c>
      <c r="C5" s="34" t="s">
        <v>1382</v>
      </c>
      <c r="D5" s="34" t="s">
        <v>12223</v>
      </c>
      <c r="E5" s="33">
        <v>2</v>
      </c>
      <c r="F5" s="23" t="str">
        <f t="shared" si="0"/>
        <v>Turbofan/turbojet</v>
      </c>
      <c r="H5" s="17" t="s">
        <v>11127</v>
      </c>
    </row>
    <row r="6" spans="1:8">
      <c r="A6" s="33" t="s">
        <v>12015</v>
      </c>
      <c r="B6" s="202" t="s">
        <v>12037</v>
      </c>
      <c r="C6" s="34" t="s">
        <v>1434</v>
      </c>
      <c r="D6" s="34" t="s">
        <v>12222</v>
      </c>
      <c r="E6" s="33">
        <v>2</v>
      </c>
      <c r="F6" s="23" t="str">
        <f t="shared" si="0"/>
        <v>Turbofan/turbojet</v>
      </c>
      <c r="H6" s="17" t="s">
        <v>11128</v>
      </c>
    </row>
    <row r="7" spans="1:8">
      <c r="A7" s="33" t="s">
        <v>2656</v>
      </c>
      <c r="B7" s="202" t="s">
        <v>2656</v>
      </c>
      <c r="C7" s="34" t="s">
        <v>1369</v>
      </c>
      <c r="D7" s="34" t="s">
        <v>12453</v>
      </c>
      <c r="E7" s="33">
        <v>2</v>
      </c>
      <c r="F7" s="23" t="str">
        <f t="shared" si="0"/>
        <v>Piston</v>
      </c>
      <c r="H7" s="17" t="s">
        <v>11131</v>
      </c>
    </row>
    <row r="8" spans="1:8">
      <c r="A8" s="33" t="s">
        <v>2038</v>
      </c>
      <c r="B8" s="202" t="s">
        <v>2038</v>
      </c>
      <c r="C8" s="34" t="s">
        <v>1370</v>
      </c>
      <c r="D8" s="34" t="s">
        <v>12224</v>
      </c>
      <c r="E8" s="33">
        <v>1</v>
      </c>
      <c r="F8" s="23" t="str">
        <f t="shared" si="0"/>
        <v>Piston</v>
      </c>
      <c r="H8" s="17" t="s">
        <v>11130</v>
      </c>
    </row>
    <row r="9" spans="1:8">
      <c r="A9" s="33" t="s">
        <v>2039</v>
      </c>
      <c r="B9" s="202" t="s">
        <v>2039</v>
      </c>
      <c r="C9" s="34" t="s">
        <v>1390</v>
      </c>
      <c r="D9" s="34" t="s">
        <v>12225</v>
      </c>
      <c r="E9" s="33">
        <v>1</v>
      </c>
      <c r="F9" s="23" t="str">
        <f t="shared" si="0"/>
        <v>Piston</v>
      </c>
      <c r="H9" s="17" t="s">
        <v>11133</v>
      </c>
    </row>
    <row r="10" spans="1:8">
      <c r="A10" s="33" t="s">
        <v>2040</v>
      </c>
      <c r="B10" s="202" t="s">
        <v>2040</v>
      </c>
      <c r="C10" s="34" t="s">
        <v>1384</v>
      </c>
      <c r="D10" s="34" t="s">
        <v>12226</v>
      </c>
      <c r="E10" s="33">
        <v>1</v>
      </c>
      <c r="F10" s="23" t="str">
        <f t="shared" si="0"/>
        <v>Piston</v>
      </c>
      <c r="H10" s="17" t="s">
        <v>11132</v>
      </c>
    </row>
    <row r="11" spans="1:8">
      <c r="A11" s="33" t="s">
        <v>2041</v>
      </c>
      <c r="B11" s="202" t="s">
        <v>2041</v>
      </c>
      <c r="C11" s="34" t="s">
        <v>12</v>
      </c>
      <c r="D11" s="34" t="s">
        <v>12227</v>
      </c>
      <c r="E11" s="33">
        <v>6</v>
      </c>
      <c r="F11" s="23" t="str">
        <f t="shared" si="0"/>
        <v>Turbofan/turbojet</v>
      </c>
      <c r="H11" s="17" t="s">
        <v>11134</v>
      </c>
    </row>
    <row r="12" spans="1:8">
      <c r="A12" s="33" t="s">
        <v>2042</v>
      </c>
      <c r="B12" s="202" t="s">
        <v>2042</v>
      </c>
      <c r="C12" s="34" t="s">
        <v>1390</v>
      </c>
      <c r="D12" s="34" t="s">
        <v>12225</v>
      </c>
      <c r="E12" s="33">
        <v>1</v>
      </c>
      <c r="F12" s="23" t="str">
        <f t="shared" si="0"/>
        <v>Piston</v>
      </c>
      <c r="H12" s="17" t="s">
        <v>11135</v>
      </c>
    </row>
    <row r="13" spans="1:8">
      <c r="A13" s="33" t="s">
        <v>2043</v>
      </c>
      <c r="B13" s="202" t="s">
        <v>2043</v>
      </c>
      <c r="C13" s="34" t="s">
        <v>280</v>
      </c>
      <c r="D13" s="34" t="s">
        <v>12228</v>
      </c>
      <c r="E13" s="33">
        <v>2</v>
      </c>
      <c r="F13" s="23" t="str">
        <f t="shared" si="0"/>
        <v>Turbofan/turbojet</v>
      </c>
      <c r="H13" s="17" t="s">
        <v>11209</v>
      </c>
    </row>
    <row r="14" spans="1:8">
      <c r="A14" s="33" t="s">
        <v>12016</v>
      </c>
      <c r="B14" s="202" t="s">
        <v>11982</v>
      </c>
      <c r="C14" s="34" t="s">
        <v>182</v>
      </c>
      <c r="D14" s="34" t="s">
        <v>12229</v>
      </c>
      <c r="E14" s="33">
        <v>2</v>
      </c>
      <c r="F14" s="23" t="str">
        <f t="shared" si="0"/>
        <v>Turbofan/turbojet</v>
      </c>
      <c r="H14" s="17" t="s">
        <v>11140</v>
      </c>
    </row>
    <row r="15" spans="1:8">
      <c r="A15" s="33" t="s">
        <v>12016</v>
      </c>
      <c r="B15" s="202" t="s">
        <v>12463</v>
      </c>
      <c r="C15" s="34" t="s">
        <v>1240</v>
      </c>
      <c r="D15" s="34" t="s">
        <v>12230</v>
      </c>
      <c r="E15" s="33">
        <v>2</v>
      </c>
      <c r="F15" s="23" t="str">
        <f t="shared" si="0"/>
        <v>Turbofan/turbojet</v>
      </c>
      <c r="H15" s="17" t="s">
        <v>11141</v>
      </c>
    </row>
    <row r="16" spans="1:8">
      <c r="A16" s="33" t="s">
        <v>12016</v>
      </c>
      <c r="B16" s="202" t="s">
        <v>11983</v>
      </c>
      <c r="C16" s="34" t="s">
        <v>215</v>
      </c>
      <c r="D16" s="34" t="s">
        <v>12231</v>
      </c>
      <c r="E16" s="33">
        <v>2</v>
      </c>
      <c r="F16" s="23" t="str">
        <f t="shared" si="0"/>
        <v>Turbofan/turbojet</v>
      </c>
      <c r="H16" s="17" t="s">
        <v>11136</v>
      </c>
    </row>
    <row r="17" spans="1:8">
      <c r="A17" s="33" t="s">
        <v>12016</v>
      </c>
      <c r="B17" s="202" t="s">
        <v>11984</v>
      </c>
      <c r="C17" s="34" t="s">
        <v>217</v>
      </c>
      <c r="D17" s="34" t="s">
        <v>12232</v>
      </c>
      <c r="E17" s="33">
        <v>2</v>
      </c>
      <c r="F17" s="23" t="str">
        <f t="shared" si="0"/>
        <v>Turbofan/turbojet</v>
      </c>
      <c r="H17" s="17" t="s">
        <v>11137</v>
      </c>
    </row>
    <row r="18" spans="1:8">
      <c r="A18" s="33" t="s">
        <v>12016</v>
      </c>
      <c r="B18" s="202" t="s">
        <v>11985</v>
      </c>
      <c r="C18" s="34" t="s">
        <v>218</v>
      </c>
      <c r="D18" s="34" t="s">
        <v>12233</v>
      </c>
      <c r="E18" s="33">
        <v>2</v>
      </c>
      <c r="F18" s="23" t="str">
        <f t="shared" si="0"/>
        <v>Turbofan/turbojet</v>
      </c>
      <c r="H18" s="17" t="s">
        <v>11138</v>
      </c>
    </row>
    <row r="19" spans="1:8">
      <c r="A19" s="33" t="s">
        <v>12016</v>
      </c>
      <c r="B19" s="202" t="s">
        <v>11986</v>
      </c>
      <c r="C19" s="34" t="s">
        <v>244</v>
      </c>
      <c r="D19" s="34" t="s">
        <v>12234</v>
      </c>
      <c r="E19" s="33">
        <v>2</v>
      </c>
      <c r="F19" s="23" t="str">
        <f t="shared" si="0"/>
        <v>Turbofan/turbojet</v>
      </c>
      <c r="H19" s="17" t="s">
        <v>11139</v>
      </c>
    </row>
    <row r="20" spans="1:8">
      <c r="A20" s="33" t="s">
        <v>12017</v>
      </c>
      <c r="B20" s="202" t="s">
        <v>11987</v>
      </c>
      <c r="C20" s="34" t="s">
        <v>1239</v>
      </c>
      <c r="D20" s="34" t="s">
        <v>12235</v>
      </c>
      <c r="E20" s="33">
        <v>2</v>
      </c>
      <c r="F20" s="23" t="str">
        <f t="shared" si="0"/>
        <v>Turbofan/turbojet</v>
      </c>
      <c r="H20" s="17" t="s">
        <v>11142</v>
      </c>
    </row>
    <row r="21" spans="1:8">
      <c r="A21" s="33" t="s">
        <v>12017</v>
      </c>
      <c r="B21" s="202" t="s">
        <v>12464</v>
      </c>
      <c r="C21" s="34" t="s">
        <v>1241</v>
      </c>
      <c r="D21" s="34" t="s">
        <v>12236</v>
      </c>
      <c r="E21" s="33">
        <v>2</v>
      </c>
      <c r="F21" s="23" t="str">
        <f t="shared" si="0"/>
        <v>Turbofan/turbojet</v>
      </c>
      <c r="H21" s="17" t="s">
        <v>11143</v>
      </c>
    </row>
    <row r="22" spans="1:8">
      <c r="A22" s="33" t="s">
        <v>12018</v>
      </c>
      <c r="B22" s="202" t="s">
        <v>11988</v>
      </c>
      <c r="C22" s="34" t="s">
        <v>1242</v>
      </c>
      <c r="D22" s="34" t="s">
        <v>12237</v>
      </c>
      <c r="E22" s="33">
        <v>2</v>
      </c>
      <c r="F22" s="23" t="str">
        <f t="shared" si="0"/>
        <v>Turbofan/turbojet</v>
      </c>
      <c r="H22" s="17" t="s">
        <v>11144</v>
      </c>
    </row>
    <row r="23" spans="1:8">
      <c r="A23" s="33" t="s">
        <v>12018</v>
      </c>
      <c r="B23" s="202" t="s">
        <v>11990</v>
      </c>
      <c r="C23" s="34" t="s">
        <v>179</v>
      </c>
      <c r="D23" s="34" t="s">
        <v>12238</v>
      </c>
      <c r="E23" s="33">
        <v>2</v>
      </c>
      <c r="F23" s="23" t="str">
        <f t="shared" si="0"/>
        <v>Turbofan/turbojet</v>
      </c>
      <c r="H23" s="17" t="s">
        <v>11147</v>
      </c>
    </row>
    <row r="24" spans="1:8">
      <c r="A24" s="33" t="s">
        <v>12018</v>
      </c>
      <c r="B24" s="202" t="s">
        <v>11991</v>
      </c>
      <c r="C24" s="34" t="s">
        <v>180</v>
      </c>
      <c r="D24" s="34" t="s">
        <v>12239</v>
      </c>
      <c r="E24" s="33">
        <v>2</v>
      </c>
      <c r="F24" s="23" t="str">
        <f t="shared" si="0"/>
        <v>Turbofan/turbojet</v>
      </c>
      <c r="H24" s="17" t="s">
        <v>11148</v>
      </c>
    </row>
    <row r="25" spans="1:8">
      <c r="A25" s="33" t="s">
        <v>12018</v>
      </c>
      <c r="B25" s="202" t="s">
        <v>11992</v>
      </c>
      <c r="C25" s="34" t="s">
        <v>189</v>
      </c>
      <c r="D25" s="34" t="s">
        <v>12240</v>
      </c>
      <c r="E25" s="33">
        <v>2</v>
      </c>
      <c r="F25" s="23" t="str">
        <f t="shared" si="0"/>
        <v>Turbofan/turbojet</v>
      </c>
      <c r="H25" s="17" t="s">
        <v>11149</v>
      </c>
    </row>
    <row r="26" spans="1:8">
      <c r="A26" s="33" t="s">
        <v>12018</v>
      </c>
      <c r="B26" s="202" t="s">
        <v>11993</v>
      </c>
      <c r="C26" s="34" t="s">
        <v>190</v>
      </c>
      <c r="D26" s="34" t="s">
        <v>12241</v>
      </c>
      <c r="E26" s="33">
        <v>2</v>
      </c>
      <c r="F26" s="23" t="str">
        <f t="shared" si="0"/>
        <v>Turbofan/turbojet</v>
      </c>
      <c r="H26" s="17" t="s">
        <v>11150</v>
      </c>
    </row>
    <row r="27" spans="1:8">
      <c r="A27" s="33" t="s">
        <v>12018</v>
      </c>
      <c r="B27" s="202" t="s">
        <v>12465</v>
      </c>
      <c r="C27" s="34" t="s">
        <v>216</v>
      </c>
      <c r="D27" s="34" t="s">
        <v>12242</v>
      </c>
      <c r="E27" s="33">
        <v>2</v>
      </c>
      <c r="F27" s="23" t="str">
        <f t="shared" si="0"/>
        <v>Turbofan/turbojet</v>
      </c>
      <c r="H27" s="17" t="s">
        <v>11145</v>
      </c>
    </row>
    <row r="28" spans="1:8">
      <c r="A28" s="33" t="s">
        <v>12018</v>
      </c>
      <c r="B28" s="202" t="s">
        <v>11989</v>
      </c>
      <c r="C28" s="34" t="s">
        <v>1254</v>
      </c>
      <c r="D28" s="34" t="s">
        <v>12243</v>
      </c>
      <c r="E28" s="33">
        <v>2</v>
      </c>
      <c r="F28" s="23" t="str">
        <f t="shared" si="0"/>
        <v>Turbofan/turbojet</v>
      </c>
      <c r="H28" s="17" t="s">
        <v>11146</v>
      </c>
    </row>
    <row r="29" spans="1:8">
      <c r="A29" s="33" t="s">
        <v>12019</v>
      </c>
      <c r="B29" s="202" t="s">
        <v>12466</v>
      </c>
      <c r="C29" s="34" t="s">
        <v>1243</v>
      </c>
      <c r="D29" s="34" t="s">
        <v>12244</v>
      </c>
      <c r="E29" s="33">
        <v>2</v>
      </c>
      <c r="F29" s="23" t="str">
        <f t="shared" si="0"/>
        <v>Turbofan/turbojet</v>
      </c>
      <c r="H29" s="17" t="s">
        <v>11151</v>
      </c>
    </row>
    <row r="30" spans="1:8">
      <c r="A30" s="33" t="s">
        <v>12019</v>
      </c>
      <c r="B30" s="202" t="s">
        <v>11994</v>
      </c>
      <c r="C30" s="34" t="s">
        <v>313</v>
      </c>
      <c r="D30" s="34" t="s">
        <v>12245</v>
      </c>
      <c r="E30" s="33">
        <v>2</v>
      </c>
      <c r="F30" s="23" t="str">
        <f t="shared" si="0"/>
        <v>Turbofan/turbojet</v>
      </c>
      <c r="H30" s="17" t="s">
        <v>11152</v>
      </c>
    </row>
    <row r="31" spans="1:8">
      <c r="A31" s="33" t="s">
        <v>12019</v>
      </c>
      <c r="B31" s="202" t="s">
        <v>11995</v>
      </c>
      <c r="C31" s="34" t="s">
        <v>314</v>
      </c>
      <c r="D31" s="34" t="s">
        <v>12246</v>
      </c>
      <c r="E31" s="33">
        <v>2</v>
      </c>
      <c r="F31" s="23" t="str">
        <f t="shared" si="0"/>
        <v>Turbofan/turbojet</v>
      </c>
      <c r="H31" s="17" t="s">
        <v>11153</v>
      </c>
    </row>
    <row r="32" spans="1:8">
      <c r="A32" s="33" t="s">
        <v>12020</v>
      </c>
      <c r="B32" s="202" t="s">
        <v>12004</v>
      </c>
      <c r="C32" s="34" t="s">
        <v>1246</v>
      </c>
      <c r="D32" s="34" t="s">
        <v>12247</v>
      </c>
      <c r="E32" s="33">
        <v>2</v>
      </c>
      <c r="F32" s="23" t="str">
        <f t="shared" si="0"/>
        <v>Turbofan/turbojet</v>
      </c>
      <c r="H32" s="17" t="s">
        <v>11163</v>
      </c>
    </row>
    <row r="33" spans="1:8">
      <c r="A33" s="33" t="s">
        <v>12020</v>
      </c>
      <c r="B33" s="202" t="s">
        <v>12467</v>
      </c>
      <c r="C33" s="34" t="s">
        <v>1244</v>
      </c>
      <c r="D33" s="34" t="s">
        <v>12248</v>
      </c>
      <c r="E33" s="33">
        <v>2</v>
      </c>
      <c r="F33" s="23" t="str">
        <f t="shared" si="0"/>
        <v>Turbofan/turbojet</v>
      </c>
      <c r="H33" s="17" t="s">
        <v>11157</v>
      </c>
    </row>
    <row r="34" spans="1:8">
      <c r="A34" s="33" t="s">
        <v>12020</v>
      </c>
      <c r="B34" s="202" t="s">
        <v>11999</v>
      </c>
      <c r="C34" s="34" t="s">
        <v>241</v>
      </c>
      <c r="D34" s="34" t="s">
        <v>12249</v>
      </c>
      <c r="E34" s="33">
        <v>2</v>
      </c>
      <c r="F34" s="23" t="str">
        <f t="shared" si="0"/>
        <v>Turbofan/turbojet</v>
      </c>
      <c r="H34" s="17" t="s">
        <v>11158</v>
      </c>
    </row>
    <row r="35" spans="1:8">
      <c r="A35" s="33" t="s">
        <v>12020</v>
      </c>
      <c r="B35" s="202" t="s">
        <v>12002</v>
      </c>
      <c r="C35" s="34" t="s">
        <v>258</v>
      </c>
      <c r="D35" s="34" t="s">
        <v>12250</v>
      </c>
      <c r="E35" s="33">
        <v>2</v>
      </c>
      <c r="F35" s="23" t="str">
        <f t="shared" si="0"/>
        <v>Turbofan/turbojet</v>
      </c>
      <c r="H35" s="17" t="s">
        <v>11161</v>
      </c>
    </row>
    <row r="36" spans="1:8">
      <c r="A36" s="33" t="s">
        <v>12020</v>
      </c>
      <c r="B36" s="202" t="s">
        <v>12003</v>
      </c>
      <c r="C36" s="34" t="s">
        <v>259</v>
      </c>
      <c r="D36" s="34" t="s">
        <v>12251</v>
      </c>
      <c r="E36" s="33">
        <v>2</v>
      </c>
      <c r="F36" s="23" t="str">
        <f t="shared" si="0"/>
        <v>Turbofan/turbojet</v>
      </c>
      <c r="H36" s="17" t="s">
        <v>11162</v>
      </c>
    </row>
    <row r="37" spans="1:8">
      <c r="A37" s="33" t="s">
        <v>12020</v>
      </c>
      <c r="B37" s="202" t="s">
        <v>11996</v>
      </c>
      <c r="C37" s="34" t="s">
        <v>267</v>
      </c>
      <c r="D37" s="34" t="s">
        <v>12252</v>
      </c>
      <c r="E37" s="33">
        <v>2</v>
      </c>
      <c r="F37" s="23" t="str">
        <f t="shared" si="0"/>
        <v>Turbofan/turbojet</v>
      </c>
      <c r="H37" s="17" t="s">
        <v>11154</v>
      </c>
    </row>
    <row r="38" spans="1:8">
      <c r="A38" s="33" t="s">
        <v>12020</v>
      </c>
      <c r="B38" s="202" t="s">
        <v>11997</v>
      </c>
      <c r="C38" s="34" t="s">
        <v>268</v>
      </c>
      <c r="D38" s="34" t="s">
        <v>12253</v>
      </c>
      <c r="E38" s="33">
        <v>2</v>
      </c>
      <c r="F38" s="23" t="str">
        <f t="shared" si="0"/>
        <v>Turbofan/turbojet</v>
      </c>
      <c r="H38" s="17" t="s">
        <v>11155</v>
      </c>
    </row>
    <row r="39" spans="1:8">
      <c r="A39" s="33" t="s">
        <v>12020</v>
      </c>
      <c r="B39" s="202" t="s">
        <v>12001</v>
      </c>
      <c r="C39" s="34" t="s">
        <v>297</v>
      </c>
      <c r="D39" s="34" t="s">
        <v>12254</v>
      </c>
      <c r="E39" s="33">
        <v>2</v>
      </c>
      <c r="F39" s="23" t="str">
        <f t="shared" si="0"/>
        <v>Turbofan/turbojet</v>
      </c>
      <c r="H39" s="17" t="s">
        <v>11160</v>
      </c>
    </row>
    <row r="40" spans="1:8">
      <c r="A40" s="33" t="s">
        <v>12020</v>
      </c>
      <c r="B40" s="202" t="s">
        <v>11998</v>
      </c>
      <c r="C40" s="34" t="s">
        <v>320</v>
      </c>
      <c r="D40" s="34" t="s">
        <v>12255</v>
      </c>
      <c r="E40" s="33">
        <v>2</v>
      </c>
      <c r="F40" s="23" t="str">
        <f t="shared" si="0"/>
        <v>Turbofan/turbojet</v>
      </c>
      <c r="H40" s="17" t="s">
        <v>11156</v>
      </c>
    </row>
    <row r="41" spans="1:8">
      <c r="A41" s="33" t="s">
        <v>12020</v>
      </c>
      <c r="B41" s="202" t="s">
        <v>12000</v>
      </c>
      <c r="C41" s="34" t="s">
        <v>322</v>
      </c>
      <c r="D41" s="34" t="s">
        <v>12256</v>
      </c>
      <c r="E41" s="33">
        <v>2</v>
      </c>
      <c r="F41" s="23" t="str">
        <f t="shared" si="0"/>
        <v>Turbofan/turbojet</v>
      </c>
      <c r="H41" s="17" t="s">
        <v>11159</v>
      </c>
    </row>
    <row r="42" spans="1:8">
      <c r="A42" s="33" t="s">
        <v>12020</v>
      </c>
      <c r="B42" s="202" t="s">
        <v>12005</v>
      </c>
      <c r="C42" s="34" t="s">
        <v>344</v>
      </c>
      <c r="D42" s="34" t="s">
        <v>12257</v>
      </c>
      <c r="E42" s="33">
        <v>2</v>
      </c>
      <c r="F42" s="23" t="str">
        <f t="shared" si="0"/>
        <v>Turbofan/turbojet</v>
      </c>
      <c r="H42" s="17" t="s">
        <v>11164</v>
      </c>
    </row>
    <row r="43" spans="1:8">
      <c r="A43" s="33" t="s">
        <v>12021</v>
      </c>
      <c r="B43" s="202" t="s">
        <v>12006</v>
      </c>
      <c r="C43" s="34" t="s">
        <v>1245</v>
      </c>
      <c r="D43" s="34" t="s">
        <v>12258</v>
      </c>
      <c r="E43" s="33">
        <v>2</v>
      </c>
      <c r="F43" s="23" t="str">
        <f t="shared" si="0"/>
        <v>Turbofan/turbojet</v>
      </c>
      <c r="H43" s="17" t="s">
        <v>11165</v>
      </c>
    </row>
    <row r="44" spans="1:8">
      <c r="A44" s="33" t="s">
        <v>12021</v>
      </c>
      <c r="B44" s="202" t="s">
        <v>12007</v>
      </c>
      <c r="C44" s="34" t="s">
        <v>154</v>
      </c>
      <c r="D44" s="34" t="s">
        <v>12259</v>
      </c>
      <c r="E44" s="33">
        <v>2</v>
      </c>
      <c r="F44" s="23" t="str">
        <f t="shared" si="0"/>
        <v>Turbofan/turbojet</v>
      </c>
      <c r="H44" s="17" t="s">
        <v>11166</v>
      </c>
    </row>
    <row r="45" spans="1:8">
      <c r="A45" s="33" t="s">
        <v>12021</v>
      </c>
      <c r="B45" s="202" t="s">
        <v>12012</v>
      </c>
      <c r="C45" s="34" t="s">
        <v>163</v>
      </c>
      <c r="D45" s="34" t="s">
        <v>12260</v>
      </c>
      <c r="E45" s="33">
        <v>2</v>
      </c>
      <c r="F45" s="23" t="str">
        <f t="shared" si="0"/>
        <v>Turbofan/turbojet</v>
      </c>
      <c r="H45" s="17" t="s">
        <v>11172</v>
      </c>
    </row>
    <row r="46" spans="1:8">
      <c r="A46" s="33" t="s">
        <v>12021</v>
      </c>
      <c r="B46" s="202" t="s">
        <v>12013</v>
      </c>
      <c r="C46" s="34" t="s">
        <v>1246</v>
      </c>
      <c r="D46" s="34" t="s">
        <v>12247</v>
      </c>
      <c r="E46" s="33">
        <v>2</v>
      </c>
      <c r="F46" s="23" t="str">
        <f t="shared" si="0"/>
        <v>Turbofan/turbojet</v>
      </c>
      <c r="H46" s="17" t="s">
        <v>11173</v>
      </c>
    </row>
    <row r="47" spans="1:8">
      <c r="A47" s="33" t="s">
        <v>12021</v>
      </c>
      <c r="B47" s="202" t="s">
        <v>12008</v>
      </c>
      <c r="C47" s="34" t="s">
        <v>213</v>
      </c>
      <c r="D47" s="34" t="s">
        <v>12261</v>
      </c>
      <c r="E47" s="33">
        <v>2</v>
      </c>
      <c r="F47" s="23" t="str">
        <f t="shared" si="0"/>
        <v>Turbofan/turbojet</v>
      </c>
      <c r="H47" s="17" t="s">
        <v>11167</v>
      </c>
    </row>
    <row r="48" spans="1:8">
      <c r="A48" s="33" t="s">
        <v>12021</v>
      </c>
      <c r="B48" s="202" t="s">
        <v>12009</v>
      </c>
      <c r="C48" s="34" t="s">
        <v>235</v>
      </c>
      <c r="D48" s="34" t="s">
        <v>12262</v>
      </c>
      <c r="E48" s="33">
        <v>2</v>
      </c>
      <c r="F48" s="23" t="str">
        <f t="shared" si="0"/>
        <v>Turbofan/turbojet</v>
      </c>
      <c r="H48" s="17" t="s">
        <v>11168</v>
      </c>
    </row>
    <row r="49" spans="1:10">
      <c r="A49" s="33" t="s">
        <v>12021</v>
      </c>
      <c r="B49" s="202" t="s">
        <v>12468</v>
      </c>
      <c r="C49" s="34" t="s">
        <v>240</v>
      </c>
      <c r="D49" s="34" t="s">
        <v>12263</v>
      </c>
      <c r="E49" s="33">
        <v>2</v>
      </c>
      <c r="F49" s="23" t="str">
        <f t="shared" si="0"/>
        <v>Turbofan/turbojet</v>
      </c>
      <c r="H49" s="17" t="s">
        <v>11170</v>
      </c>
    </row>
    <row r="50" spans="1:10">
      <c r="A50" s="33" t="s">
        <v>12021</v>
      </c>
      <c r="B50" s="202" t="s">
        <v>12011</v>
      </c>
      <c r="C50" s="34" t="s">
        <v>241</v>
      </c>
      <c r="D50" s="34" t="s">
        <v>12249</v>
      </c>
      <c r="E50" s="33">
        <v>2</v>
      </c>
      <c r="F50" s="23" t="str">
        <f t="shared" si="0"/>
        <v>Turbofan/turbojet</v>
      </c>
      <c r="H50" s="17" t="s">
        <v>11171</v>
      </c>
    </row>
    <row r="51" spans="1:10">
      <c r="A51" s="33" t="s">
        <v>12021</v>
      </c>
      <c r="B51" s="202" t="s">
        <v>12010</v>
      </c>
      <c r="C51" s="34" t="s">
        <v>319</v>
      </c>
      <c r="D51" s="34" t="s">
        <v>12264</v>
      </c>
      <c r="E51" s="33">
        <v>2</v>
      </c>
      <c r="F51" s="23" t="str">
        <f t="shared" si="0"/>
        <v>Turbofan/turbojet</v>
      </c>
      <c r="H51" s="17" t="s">
        <v>11169</v>
      </c>
    </row>
    <row r="52" spans="1:10" s="35" customFormat="1">
      <c r="A52" s="34" t="s">
        <v>12021</v>
      </c>
      <c r="B52" s="202" t="s">
        <v>12014</v>
      </c>
      <c r="C52" s="34" t="s">
        <v>345</v>
      </c>
      <c r="D52" s="34" t="s">
        <v>12265</v>
      </c>
      <c r="E52" s="34">
        <v>2</v>
      </c>
      <c r="F52" s="32" t="str">
        <f t="shared" si="0"/>
        <v>Turbofan/turbojet</v>
      </c>
      <c r="H52" s="20" t="s">
        <v>11174</v>
      </c>
    </row>
    <row r="53" spans="1:10">
      <c r="A53" s="198" t="s">
        <v>12021</v>
      </c>
      <c r="B53" s="203" t="s">
        <v>12045</v>
      </c>
      <c r="C53" s="198" t="s">
        <v>1371</v>
      </c>
      <c r="D53" s="198" t="s">
        <v>12266</v>
      </c>
      <c r="E53" s="198">
        <v>2</v>
      </c>
      <c r="F53" s="199" t="str">
        <f t="shared" si="0"/>
        <v>Turbofan/turbojet</v>
      </c>
      <c r="G53" s="200"/>
      <c r="H53" s="29" t="s">
        <v>11981</v>
      </c>
      <c r="I53" s="35"/>
      <c r="J53" s="35"/>
    </row>
    <row r="54" spans="1:10">
      <c r="A54" s="33" t="s">
        <v>12022</v>
      </c>
      <c r="B54" s="202" t="s">
        <v>12044</v>
      </c>
      <c r="C54" s="34" t="s">
        <v>165</v>
      </c>
      <c r="D54" s="34" t="s">
        <v>12272</v>
      </c>
      <c r="E54" s="33">
        <v>2</v>
      </c>
      <c r="F54" s="23" t="str">
        <f t="shared" si="0"/>
        <v>Turbofan/turbojet</v>
      </c>
      <c r="H54" s="17" t="s">
        <v>11180</v>
      </c>
    </row>
    <row r="55" spans="1:10">
      <c r="A55" s="33" t="s">
        <v>12022</v>
      </c>
      <c r="B55" s="202" t="s">
        <v>12039</v>
      </c>
      <c r="C55" s="34" t="s">
        <v>208</v>
      </c>
      <c r="D55" s="34" t="s">
        <v>12267</v>
      </c>
      <c r="E55" s="33">
        <v>2</v>
      </c>
      <c r="F55" s="23" t="str">
        <f t="shared" si="0"/>
        <v>Turbofan/turbojet</v>
      </c>
      <c r="H55" s="17" t="s">
        <v>11175</v>
      </c>
    </row>
    <row r="56" spans="1:10">
      <c r="A56" s="33" t="s">
        <v>12022</v>
      </c>
      <c r="B56" s="202" t="s">
        <v>12041</v>
      </c>
      <c r="C56" s="34" t="s">
        <v>209</v>
      </c>
      <c r="D56" s="34" t="s">
        <v>12269</v>
      </c>
      <c r="E56" s="33">
        <v>2</v>
      </c>
      <c r="F56" s="23" t="str">
        <f t="shared" si="0"/>
        <v>Turbofan/turbojet</v>
      </c>
      <c r="H56" s="17" t="s">
        <v>11177</v>
      </c>
    </row>
    <row r="57" spans="1:10">
      <c r="A57" s="33" t="s">
        <v>12022</v>
      </c>
      <c r="B57" s="202" t="s">
        <v>12040</v>
      </c>
      <c r="C57" s="34" t="s">
        <v>234</v>
      </c>
      <c r="D57" s="34" t="s">
        <v>12268</v>
      </c>
      <c r="E57" s="33">
        <v>2</v>
      </c>
      <c r="F57" s="23" t="str">
        <f t="shared" si="0"/>
        <v>Turbofan/turbojet</v>
      </c>
      <c r="H57" s="17" t="s">
        <v>11176</v>
      </c>
    </row>
    <row r="58" spans="1:10">
      <c r="A58" s="33" t="s">
        <v>12022</v>
      </c>
      <c r="B58" s="202" t="s">
        <v>12043</v>
      </c>
      <c r="C58" s="34" t="s">
        <v>239</v>
      </c>
      <c r="D58" s="34" t="s">
        <v>12271</v>
      </c>
      <c r="E58" s="33">
        <v>2</v>
      </c>
      <c r="F58" s="23" t="str">
        <f t="shared" si="0"/>
        <v>Turbofan/turbojet</v>
      </c>
      <c r="H58" s="17" t="s">
        <v>11179</v>
      </c>
    </row>
    <row r="59" spans="1:10">
      <c r="A59" s="33" t="s">
        <v>12022</v>
      </c>
      <c r="B59" s="202" t="s">
        <v>12469</v>
      </c>
      <c r="C59" s="34" t="s">
        <v>1247</v>
      </c>
      <c r="D59" s="34" t="s">
        <v>12273</v>
      </c>
      <c r="E59" s="33">
        <v>2</v>
      </c>
      <c r="F59" s="23" t="str">
        <f t="shared" ref="F59:F107" si="1">IF(LEFT(C59,3)="FOI","Turboprop",IF(LEFT(C59,4)="FOCA","Piston","Turbofan/turbojet"))</f>
        <v>Turbofan/turbojet</v>
      </c>
      <c r="H59" s="17" t="s">
        <v>11181</v>
      </c>
    </row>
    <row r="60" spans="1:10">
      <c r="A60" s="33" t="s">
        <v>12022</v>
      </c>
      <c r="B60" s="202" t="s">
        <v>12042</v>
      </c>
      <c r="C60" s="34" t="s">
        <v>318</v>
      </c>
      <c r="D60" s="34" t="s">
        <v>12270</v>
      </c>
      <c r="E60" s="33">
        <v>2</v>
      </c>
      <c r="F60" s="23" t="str">
        <f t="shared" si="1"/>
        <v>Turbofan/turbojet</v>
      </c>
      <c r="H60" s="17" t="s">
        <v>11178</v>
      </c>
    </row>
    <row r="61" spans="1:10">
      <c r="A61" s="33" t="s">
        <v>2044</v>
      </c>
      <c r="B61" s="202" t="s">
        <v>2044</v>
      </c>
      <c r="C61" s="34" t="s">
        <v>1384</v>
      </c>
      <c r="D61" s="34" t="s">
        <v>12226</v>
      </c>
      <c r="E61" s="33">
        <v>1</v>
      </c>
      <c r="F61" s="23" t="str">
        <f t="shared" si="1"/>
        <v>Piston</v>
      </c>
      <c r="H61" s="17" t="s">
        <v>11194</v>
      </c>
    </row>
    <row r="62" spans="1:10">
      <c r="A62" s="33" t="s">
        <v>12023</v>
      </c>
      <c r="B62" s="202" t="s">
        <v>12046</v>
      </c>
      <c r="C62" s="34" t="s">
        <v>1248</v>
      </c>
      <c r="D62" s="34" t="s">
        <v>12274</v>
      </c>
      <c r="E62" s="33">
        <v>2</v>
      </c>
      <c r="F62" s="23" t="str">
        <f t="shared" si="1"/>
        <v>Turbofan/turbojet</v>
      </c>
      <c r="H62" s="17" t="s">
        <v>11182</v>
      </c>
    </row>
    <row r="63" spans="1:10">
      <c r="A63" s="33" t="s">
        <v>12023</v>
      </c>
      <c r="B63" s="202" t="s">
        <v>12048</v>
      </c>
      <c r="C63" s="34" t="s">
        <v>276</v>
      </c>
      <c r="D63" s="34" t="s">
        <v>12276</v>
      </c>
      <c r="E63" s="33">
        <v>2</v>
      </c>
      <c r="F63" s="23" t="str">
        <f t="shared" si="1"/>
        <v>Turbofan/turbojet</v>
      </c>
      <c r="H63" s="17" t="s">
        <v>11184</v>
      </c>
    </row>
    <row r="64" spans="1:10">
      <c r="A64" s="33" t="s">
        <v>12023</v>
      </c>
      <c r="B64" s="202" t="s">
        <v>12047</v>
      </c>
      <c r="C64" s="34" t="s">
        <v>284</v>
      </c>
      <c r="D64" s="34" t="s">
        <v>12275</v>
      </c>
      <c r="E64" s="33">
        <v>2</v>
      </c>
      <c r="F64" s="23" t="str">
        <f t="shared" si="1"/>
        <v>Turbofan/turbojet</v>
      </c>
      <c r="H64" s="17" t="s">
        <v>11183</v>
      </c>
    </row>
    <row r="65" spans="1:8">
      <c r="A65" s="33" t="s">
        <v>12023</v>
      </c>
      <c r="B65" s="202" t="s">
        <v>12049</v>
      </c>
      <c r="C65" s="34" t="s">
        <v>312</v>
      </c>
      <c r="D65" s="34" t="s">
        <v>12277</v>
      </c>
      <c r="E65" s="33">
        <v>2</v>
      </c>
      <c r="F65" s="23" t="str">
        <f t="shared" si="1"/>
        <v>Turbofan/turbojet</v>
      </c>
      <c r="H65" s="17" t="s">
        <v>11185</v>
      </c>
    </row>
    <row r="66" spans="1:8">
      <c r="A66" s="33" t="s">
        <v>12023</v>
      </c>
      <c r="B66" s="202" t="s">
        <v>12470</v>
      </c>
      <c r="C66" s="34" t="s">
        <v>1440</v>
      </c>
      <c r="D66" s="34" t="s">
        <v>12278</v>
      </c>
      <c r="E66" s="33">
        <v>2</v>
      </c>
      <c r="F66" s="23" t="str">
        <f t="shared" si="1"/>
        <v>Turbofan/turbojet</v>
      </c>
      <c r="H66" s="17" t="s">
        <v>11186</v>
      </c>
    </row>
    <row r="67" spans="1:8">
      <c r="A67" s="33" t="s">
        <v>2045</v>
      </c>
      <c r="B67" s="202" t="s">
        <v>12050</v>
      </c>
      <c r="C67" s="34" t="s">
        <v>1248</v>
      </c>
      <c r="D67" s="34" t="s">
        <v>12274</v>
      </c>
      <c r="E67" s="33">
        <v>2</v>
      </c>
      <c r="F67" s="23" t="str">
        <f t="shared" si="1"/>
        <v>Turbofan/turbojet</v>
      </c>
      <c r="H67" s="17" t="s">
        <v>11187</v>
      </c>
    </row>
    <row r="68" spans="1:8">
      <c r="A68" s="33" t="s">
        <v>2045</v>
      </c>
      <c r="B68" s="202" t="s">
        <v>12052</v>
      </c>
      <c r="C68" s="34" t="s">
        <v>286</v>
      </c>
      <c r="D68" s="34" t="s">
        <v>12280</v>
      </c>
      <c r="E68" s="33">
        <v>2</v>
      </c>
      <c r="F68" s="23" t="str">
        <f t="shared" si="1"/>
        <v>Turbofan/turbojet</v>
      </c>
      <c r="H68" s="17" t="s">
        <v>11189</v>
      </c>
    </row>
    <row r="69" spans="1:8">
      <c r="A69" s="33" t="s">
        <v>2045</v>
      </c>
      <c r="B69" s="202" t="s">
        <v>12051</v>
      </c>
      <c r="C69" s="34" t="s">
        <v>311</v>
      </c>
      <c r="D69" s="34" t="s">
        <v>12279</v>
      </c>
      <c r="E69" s="33">
        <v>2</v>
      </c>
      <c r="F69" s="23" t="str">
        <f t="shared" si="1"/>
        <v>Turbofan/turbojet</v>
      </c>
      <c r="H69" s="17" t="s">
        <v>11188</v>
      </c>
    </row>
    <row r="70" spans="1:8">
      <c r="A70" s="33" t="s">
        <v>2045</v>
      </c>
      <c r="B70" s="202" t="s">
        <v>12054</v>
      </c>
      <c r="C70" s="34" t="s">
        <v>312</v>
      </c>
      <c r="D70" s="34" t="s">
        <v>12277</v>
      </c>
      <c r="E70" s="33">
        <v>2</v>
      </c>
      <c r="F70" s="23" t="str">
        <f t="shared" si="1"/>
        <v>Turbofan/turbojet</v>
      </c>
      <c r="H70" s="17" t="s">
        <v>11191</v>
      </c>
    </row>
    <row r="71" spans="1:8">
      <c r="A71" s="33" t="s">
        <v>2045</v>
      </c>
      <c r="B71" s="202" t="s">
        <v>12053</v>
      </c>
      <c r="C71" s="34" t="s">
        <v>357</v>
      </c>
      <c r="D71" s="34" t="s">
        <v>12281</v>
      </c>
      <c r="E71" s="33">
        <v>2</v>
      </c>
      <c r="F71" s="23" t="str">
        <f t="shared" si="1"/>
        <v>Turbofan/turbojet</v>
      </c>
      <c r="H71" s="17" t="s">
        <v>11190</v>
      </c>
    </row>
    <row r="72" spans="1:8">
      <c r="A72" s="33" t="s">
        <v>2045</v>
      </c>
      <c r="B72" s="202" t="s">
        <v>12055</v>
      </c>
      <c r="C72" s="34" t="s">
        <v>1439</v>
      </c>
      <c r="D72" s="34" t="s">
        <v>12282</v>
      </c>
      <c r="E72" s="33">
        <v>2</v>
      </c>
      <c r="F72" s="23" t="str">
        <f t="shared" si="1"/>
        <v>Turbofan/turbojet</v>
      </c>
      <c r="H72" s="17" t="s">
        <v>11192</v>
      </c>
    </row>
    <row r="73" spans="1:8">
      <c r="A73" s="33" t="s">
        <v>2045</v>
      </c>
      <c r="B73" s="202" t="s">
        <v>12471</v>
      </c>
      <c r="C73" s="34" t="s">
        <v>1440</v>
      </c>
      <c r="D73" s="34" t="s">
        <v>12278</v>
      </c>
      <c r="E73" s="33">
        <v>2</v>
      </c>
      <c r="F73" s="23" t="str">
        <f t="shared" si="1"/>
        <v>Turbofan/turbojet</v>
      </c>
      <c r="H73" s="17" t="s">
        <v>11193</v>
      </c>
    </row>
    <row r="74" spans="1:8">
      <c r="A74" s="33" t="s">
        <v>2046</v>
      </c>
      <c r="B74" s="202" t="s">
        <v>12472</v>
      </c>
      <c r="C74" s="34" t="s">
        <v>1249</v>
      </c>
      <c r="D74" s="34" t="s">
        <v>12283</v>
      </c>
      <c r="E74" s="33">
        <v>4</v>
      </c>
      <c r="F74" s="23" t="str">
        <f t="shared" si="1"/>
        <v>Turbofan/turbojet</v>
      </c>
      <c r="H74" s="17" t="s">
        <v>11195</v>
      </c>
    </row>
    <row r="75" spans="1:8">
      <c r="A75" s="33" t="s">
        <v>2046</v>
      </c>
      <c r="B75" s="202" t="s">
        <v>12056</v>
      </c>
      <c r="C75" s="34" t="s">
        <v>155</v>
      </c>
      <c r="D75" s="34" t="s">
        <v>12284</v>
      </c>
      <c r="E75" s="33">
        <v>4</v>
      </c>
      <c r="F75" s="23" t="str">
        <f t="shared" si="1"/>
        <v>Turbofan/turbojet</v>
      </c>
      <c r="H75" s="17" t="s">
        <v>11196</v>
      </c>
    </row>
    <row r="76" spans="1:8">
      <c r="A76" s="33" t="s">
        <v>2047</v>
      </c>
      <c r="B76" s="202" t="s">
        <v>12057</v>
      </c>
      <c r="C76" s="34" t="s">
        <v>1249</v>
      </c>
      <c r="D76" s="34" t="s">
        <v>12283</v>
      </c>
      <c r="E76" s="33">
        <v>4</v>
      </c>
      <c r="F76" s="23" t="str">
        <f t="shared" si="1"/>
        <v>Turbofan/turbojet</v>
      </c>
      <c r="H76" s="17" t="s">
        <v>11197</v>
      </c>
    </row>
    <row r="77" spans="1:8">
      <c r="A77" s="33" t="s">
        <v>2047</v>
      </c>
      <c r="B77" s="202" t="s">
        <v>12058</v>
      </c>
      <c r="C77" s="34" t="s">
        <v>155</v>
      </c>
      <c r="D77" s="34" t="s">
        <v>12284</v>
      </c>
      <c r="E77" s="33">
        <v>4</v>
      </c>
      <c r="F77" s="23" t="str">
        <f t="shared" si="1"/>
        <v>Turbofan/turbojet</v>
      </c>
      <c r="H77" s="17" t="s">
        <v>11198</v>
      </c>
    </row>
    <row r="78" spans="1:8">
      <c r="A78" s="33" t="s">
        <v>2047</v>
      </c>
      <c r="B78" s="202" t="s">
        <v>12473</v>
      </c>
      <c r="C78" s="34" t="s">
        <v>1250</v>
      </c>
      <c r="D78" s="34" t="s">
        <v>12285</v>
      </c>
      <c r="E78" s="33">
        <v>4</v>
      </c>
      <c r="F78" s="23" t="str">
        <f t="shared" si="1"/>
        <v>Turbofan/turbojet</v>
      </c>
      <c r="H78" s="17" t="s">
        <v>11199</v>
      </c>
    </row>
    <row r="79" spans="1:8">
      <c r="A79" s="33" t="s">
        <v>2047</v>
      </c>
      <c r="B79" s="202" t="s">
        <v>12059</v>
      </c>
      <c r="C79" s="34" t="s">
        <v>305</v>
      </c>
      <c r="D79" s="34" t="s">
        <v>12286</v>
      </c>
      <c r="E79" s="33">
        <v>4</v>
      </c>
      <c r="F79" s="23" t="str">
        <f t="shared" si="1"/>
        <v>Turbofan/turbojet</v>
      </c>
      <c r="H79" s="17" t="s">
        <v>11200</v>
      </c>
    </row>
    <row r="80" spans="1:8">
      <c r="A80" s="33" t="s">
        <v>2048</v>
      </c>
      <c r="B80" s="202" t="s">
        <v>12474</v>
      </c>
      <c r="C80" s="23" t="s">
        <v>1251</v>
      </c>
      <c r="D80" s="34" t="s">
        <v>12287</v>
      </c>
      <c r="E80" s="33">
        <v>4</v>
      </c>
      <c r="F80" s="23" t="str">
        <f t="shared" si="1"/>
        <v>Turbofan/turbojet</v>
      </c>
      <c r="H80" s="17" t="s">
        <v>11201</v>
      </c>
    </row>
    <row r="81" spans="1:8">
      <c r="A81" s="33" t="s">
        <v>2048</v>
      </c>
      <c r="B81" s="202" t="s">
        <v>12060</v>
      </c>
      <c r="C81" s="23" t="s">
        <v>1252</v>
      </c>
      <c r="D81" s="34" t="s">
        <v>12288</v>
      </c>
      <c r="E81" s="33">
        <v>4</v>
      </c>
      <c r="F81" s="23" t="str">
        <f t="shared" si="1"/>
        <v>Turbofan/turbojet</v>
      </c>
      <c r="H81" s="17" t="s">
        <v>11202</v>
      </c>
    </row>
    <row r="82" spans="1:8">
      <c r="A82" s="33" t="s">
        <v>2049</v>
      </c>
      <c r="B82" s="202" t="s">
        <v>12061</v>
      </c>
      <c r="C82" s="23" t="s">
        <v>1251</v>
      </c>
      <c r="D82" s="34" t="s">
        <v>12287</v>
      </c>
      <c r="E82" s="33">
        <v>4</v>
      </c>
      <c r="F82" s="23" t="str">
        <f t="shared" si="1"/>
        <v>Turbofan/turbojet</v>
      </c>
      <c r="H82" s="17" t="s">
        <v>11203</v>
      </c>
    </row>
    <row r="83" spans="1:8">
      <c r="A83" s="33" t="s">
        <v>2049</v>
      </c>
      <c r="B83" s="202" t="s">
        <v>12475</v>
      </c>
      <c r="C83" s="23" t="s">
        <v>1252</v>
      </c>
      <c r="D83" s="34" t="s">
        <v>12288</v>
      </c>
      <c r="E83" s="33">
        <v>4</v>
      </c>
      <c r="F83" s="23" t="str">
        <f t="shared" si="1"/>
        <v>Turbofan/turbojet</v>
      </c>
      <c r="H83" s="17" t="s">
        <v>11204</v>
      </c>
    </row>
    <row r="84" spans="1:8">
      <c r="A84" s="33" t="s">
        <v>2050</v>
      </c>
      <c r="B84" s="202" t="s">
        <v>2050</v>
      </c>
      <c r="C84" s="34" t="s">
        <v>1444</v>
      </c>
      <c r="D84" s="34" t="s">
        <v>12289</v>
      </c>
      <c r="E84" s="33">
        <v>2</v>
      </c>
      <c r="F84" s="23" t="str">
        <f t="shared" si="1"/>
        <v>Turbofan/turbojet</v>
      </c>
      <c r="H84" s="17" t="s">
        <v>11205</v>
      </c>
    </row>
    <row r="85" spans="1:8">
      <c r="A85" s="33" t="s">
        <v>2051</v>
      </c>
      <c r="B85" s="202" t="s">
        <v>2051</v>
      </c>
      <c r="C85" s="34" t="s">
        <v>236</v>
      </c>
      <c r="D85" s="34" t="s">
        <v>12290</v>
      </c>
      <c r="E85" s="33">
        <v>2</v>
      </c>
      <c r="F85" s="23" t="str">
        <f t="shared" si="1"/>
        <v>Turbofan/turbojet</v>
      </c>
      <c r="H85" s="17" t="s">
        <v>11206</v>
      </c>
    </row>
    <row r="86" spans="1:8">
      <c r="A86" s="33" t="s">
        <v>2052</v>
      </c>
      <c r="B86" s="202" t="s">
        <v>12476</v>
      </c>
      <c r="C86" s="34" t="s">
        <v>1253</v>
      </c>
      <c r="D86" s="34" t="s">
        <v>12292</v>
      </c>
      <c r="E86" s="33">
        <v>4</v>
      </c>
      <c r="F86" s="23" t="str">
        <f t="shared" si="1"/>
        <v>Turbofan/turbojet</v>
      </c>
      <c r="H86" s="17" t="s">
        <v>11208</v>
      </c>
    </row>
    <row r="87" spans="1:8">
      <c r="A87" s="33" t="s">
        <v>2052</v>
      </c>
      <c r="B87" s="202" t="s">
        <v>12062</v>
      </c>
      <c r="C87" s="34" t="s">
        <v>350</v>
      </c>
      <c r="D87" s="34" t="s">
        <v>12291</v>
      </c>
      <c r="E87" s="33">
        <v>4</v>
      </c>
      <c r="F87" s="23" t="str">
        <f t="shared" si="1"/>
        <v>Turbofan/turbojet</v>
      </c>
      <c r="H87" s="17" t="s">
        <v>11207</v>
      </c>
    </row>
    <row r="88" spans="1:8">
      <c r="A88" s="33" t="s">
        <v>2053</v>
      </c>
      <c r="B88" s="202" t="s">
        <v>2053</v>
      </c>
      <c r="C88" s="34" t="s">
        <v>1254</v>
      </c>
      <c r="D88" s="34" t="s">
        <v>12243</v>
      </c>
      <c r="E88" s="33">
        <v>2</v>
      </c>
      <c r="F88" s="23" t="str">
        <f t="shared" si="1"/>
        <v>Turbofan/turbojet</v>
      </c>
      <c r="H88" s="17" t="s">
        <v>11210</v>
      </c>
    </row>
    <row r="89" spans="1:8">
      <c r="A89" s="33" t="s">
        <v>2054</v>
      </c>
      <c r="B89" s="202" t="s">
        <v>2054</v>
      </c>
      <c r="C89" s="34" t="s">
        <v>28</v>
      </c>
      <c r="D89" s="34" t="s">
        <v>12293</v>
      </c>
      <c r="E89" s="33">
        <v>1</v>
      </c>
      <c r="F89" s="23" t="str">
        <f t="shared" si="1"/>
        <v>Turbofan/turbojet</v>
      </c>
      <c r="H89" s="17" t="s">
        <v>11211</v>
      </c>
    </row>
    <row r="90" spans="1:8">
      <c r="A90" s="33" t="s">
        <v>2055</v>
      </c>
      <c r="B90" s="202" t="s">
        <v>2055</v>
      </c>
      <c r="C90" s="34" t="s">
        <v>37</v>
      </c>
      <c r="D90" s="34" t="s">
        <v>12294</v>
      </c>
      <c r="E90" s="33">
        <v>4</v>
      </c>
      <c r="F90" s="23" t="str">
        <f t="shared" si="1"/>
        <v>Turbofan/turbojet</v>
      </c>
      <c r="H90" s="17" t="s">
        <v>11212</v>
      </c>
    </row>
    <row r="91" spans="1:8">
      <c r="A91" s="33" t="s">
        <v>2056</v>
      </c>
      <c r="B91" s="202" t="s">
        <v>2056</v>
      </c>
      <c r="C91" s="34" t="s">
        <v>1238</v>
      </c>
      <c r="D91" s="34" t="s">
        <v>12295</v>
      </c>
      <c r="E91" s="33">
        <v>2</v>
      </c>
      <c r="F91" s="23" t="str">
        <f t="shared" si="1"/>
        <v>Turbofan/turbojet</v>
      </c>
      <c r="H91" s="17" t="s">
        <v>11213</v>
      </c>
    </row>
    <row r="92" spans="1:8">
      <c r="A92" s="33" t="s">
        <v>2057</v>
      </c>
      <c r="B92" s="202" t="s">
        <v>2057</v>
      </c>
      <c r="C92" s="34" t="s">
        <v>1372</v>
      </c>
      <c r="D92" s="34" t="s">
        <v>12296</v>
      </c>
      <c r="E92" s="33">
        <v>1</v>
      </c>
      <c r="F92" s="23" t="str">
        <f t="shared" si="1"/>
        <v>Piston</v>
      </c>
      <c r="H92" s="17" t="s">
        <v>11214</v>
      </c>
    </row>
    <row r="93" spans="1:8">
      <c r="A93" s="33" t="s">
        <v>2058</v>
      </c>
      <c r="B93" s="202" t="s">
        <v>2058</v>
      </c>
      <c r="C93" s="34" t="s">
        <v>1373</v>
      </c>
      <c r="D93" s="34" t="s">
        <v>12297</v>
      </c>
      <c r="E93" s="33">
        <v>1</v>
      </c>
      <c r="F93" s="23" t="str">
        <f t="shared" si="1"/>
        <v>Piston</v>
      </c>
      <c r="H93" s="17" t="s">
        <v>11215</v>
      </c>
    </row>
    <row r="94" spans="1:8">
      <c r="A94" s="33" t="s">
        <v>2638</v>
      </c>
      <c r="B94" s="202" t="s">
        <v>2638</v>
      </c>
      <c r="C94" s="34" t="s">
        <v>1393</v>
      </c>
      <c r="D94" s="34" t="s">
        <v>12298</v>
      </c>
      <c r="E94" s="33">
        <v>1</v>
      </c>
      <c r="F94" s="23" t="str">
        <f t="shared" si="1"/>
        <v>Piston</v>
      </c>
      <c r="H94" s="17" t="s">
        <v>11216</v>
      </c>
    </row>
    <row r="95" spans="1:8">
      <c r="A95" s="33" t="s">
        <v>2059</v>
      </c>
      <c r="B95" s="202" t="s">
        <v>2059</v>
      </c>
      <c r="C95" s="34" t="s">
        <v>1374</v>
      </c>
      <c r="D95" s="34" t="s">
        <v>12299</v>
      </c>
      <c r="E95" s="33">
        <v>1</v>
      </c>
      <c r="F95" s="23" t="str">
        <f t="shared" si="1"/>
        <v>Piston</v>
      </c>
      <c r="H95" s="17" t="s">
        <v>11217</v>
      </c>
    </row>
    <row r="96" spans="1:8">
      <c r="A96" s="33" t="s">
        <v>2060</v>
      </c>
      <c r="B96" s="202" t="s">
        <v>2060</v>
      </c>
      <c r="C96" s="34" t="s">
        <v>1377</v>
      </c>
      <c r="D96" s="34" t="s">
        <v>12300</v>
      </c>
      <c r="E96" s="33">
        <v>2</v>
      </c>
      <c r="F96" s="23" t="str">
        <f t="shared" si="1"/>
        <v>Piston</v>
      </c>
      <c r="H96" s="17" t="s">
        <v>11218</v>
      </c>
    </row>
    <row r="97" spans="1:8">
      <c r="A97" s="33" t="s">
        <v>12024</v>
      </c>
      <c r="B97" s="202" t="s">
        <v>12024</v>
      </c>
      <c r="C97" s="34" t="s">
        <v>1374</v>
      </c>
      <c r="D97" s="34" t="s">
        <v>12299</v>
      </c>
      <c r="E97" s="33">
        <v>2</v>
      </c>
      <c r="F97" s="23" t="str">
        <f t="shared" si="1"/>
        <v>Piston</v>
      </c>
      <c r="H97" s="17" t="s">
        <v>11219</v>
      </c>
    </row>
    <row r="98" spans="1:8">
      <c r="A98" s="33" t="s">
        <v>2061</v>
      </c>
      <c r="B98" s="202" t="s">
        <v>2061</v>
      </c>
      <c r="C98" s="34" t="s">
        <v>1374</v>
      </c>
      <c r="D98" s="34" t="s">
        <v>12299</v>
      </c>
      <c r="E98" s="33">
        <v>1</v>
      </c>
      <c r="F98" s="23" t="str">
        <f t="shared" si="1"/>
        <v>Piston</v>
      </c>
      <c r="H98" s="17" t="s">
        <v>11220</v>
      </c>
    </row>
    <row r="99" spans="1:8">
      <c r="A99" s="33" t="s">
        <v>2639</v>
      </c>
      <c r="B99" s="202" t="s">
        <v>2639</v>
      </c>
      <c r="C99" s="34" t="s">
        <v>1375</v>
      </c>
      <c r="D99" s="34" t="s">
        <v>12301</v>
      </c>
      <c r="E99" s="33">
        <v>2</v>
      </c>
      <c r="F99" s="23" t="str">
        <f t="shared" si="1"/>
        <v>Piston</v>
      </c>
      <c r="H99" s="17" t="s">
        <v>11221</v>
      </c>
    </row>
    <row r="100" spans="1:8">
      <c r="A100" s="33" t="s">
        <v>2062</v>
      </c>
      <c r="B100" s="202" t="s">
        <v>2062</v>
      </c>
      <c r="C100" s="34" t="s">
        <v>1375</v>
      </c>
      <c r="D100" s="34" t="s">
        <v>12301</v>
      </c>
      <c r="E100" s="33">
        <v>2</v>
      </c>
      <c r="F100" s="23" t="str">
        <f t="shared" si="1"/>
        <v>Piston</v>
      </c>
      <c r="H100" s="17" t="s">
        <v>11222</v>
      </c>
    </row>
    <row r="101" spans="1:8">
      <c r="A101" s="33" t="s">
        <v>2063</v>
      </c>
      <c r="B101" s="202" t="s">
        <v>2063</v>
      </c>
      <c r="C101" s="34" t="s">
        <v>1375</v>
      </c>
      <c r="D101" s="34" t="s">
        <v>12301</v>
      </c>
      <c r="E101" s="33">
        <v>2</v>
      </c>
      <c r="F101" s="23" t="str">
        <f t="shared" si="1"/>
        <v>Piston</v>
      </c>
      <c r="H101" s="17" t="s">
        <v>11223</v>
      </c>
    </row>
    <row r="102" spans="1:8">
      <c r="A102" s="33" t="s">
        <v>2064</v>
      </c>
      <c r="B102" s="202" t="s">
        <v>2064</v>
      </c>
      <c r="C102" s="34" t="s">
        <v>1379</v>
      </c>
      <c r="D102" s="34" t="s">
        <v>12302</v>
      </c>
      <c r="E102" s="33">
        <v>2</v>
      </c>
      <c r="F102" s="23" t="str">
        <f t="shared" si="1"/>
        <v>Piston</v>
      </c>
      <c r="H102" s="17" t="s">
        <v>11224</v>
      </c>
    </row>
    <row r="103" spans="1:8">
      <c r="A103" s="33" t="s">
        <v>2065</v>
      </c>
      <c r="B103" s="202" t="s">
        <v>2065</v>
      </c>
      <c r="C103" s="34" t="s">
        <v>1375</v>
      </c>
      <c r="D103" s="34" t="s">
        <v>12301</v>
      </c>
      <c r="E103" s="33">
        <v>2</v>
      </c>
      <c r="F103" s="23" t="str">
        <f t="shared" si="1"/>
        <v>Piston</v>
      </c>
      <c r="H103" s="17" t="s">
        <v>11225</v>
      </c>
    </row>
    <row r="104" spans="1:8">
      <c r="A104" s="33" t="s">
        <v>2066</v>
      </c>
      <c r="B104" s="202" t="s">
        <v>2066</v>
      </c>
      <c r="C104" s="34" t="s">
        <v>1369</v>
      </c>
      <c r="D104" s="34" t="s">
        <v>12453</v>
      </c>
      <c r="E104" s="33">
        <v>1</v>
      </c>
      <c r="F104" s="23" t="str">
        <f t="shared" si="1"/>
        <v>Piston</v>
      </c>
      <c r="H104" s="17" t="s">
        <v>11226</v>
      </c>
    </row>
    <row r="105" spans="1:8">
      <c r="A105" s="33" t="s">
        <v>2067</v>
      </c>
      <c r="B105" s="202" t="s">
        <v>2067</v>
      </c>
      <c r="C105" s="34" t="s">
        <v>1238</v>
      </c>
      <c r="D105" s="34" t="s">
        <v>12295</v>
      </c>
      <c r="E105" s="33">
        <v>2</v>
      </c>
      <c r="F105" s="23" t="str">
        <f t="shared" si="1"/>
        <v>Turbofan/turbojet</v>
      </c>
      <c r="H105" s="17" t="s">
        <v>11227</v>
      </c>
    </row>
    <row r="106" spans="1:8">
      <c r="A106" s="33" t="s">
        <v>2068</v>
      </c>
      <c r="B106" s="202" t="s">
        <v>2068</v>
      </c>
      <c r="C106" s="34" t="s">
        <v>1377</v>
      </c>
      <c r="D106" s="34" t="s">
        <v>12300</v>
      </c>
      <c r="E106" s="33">
        <v>2</v>
      </c>
      <c r="F106" s="23" t="str">
        <f t="shared" si="1"/>
        <v>Piston</v>
      </c>
      <c r="H106" s="17" t="s">
        <v>11228</v>
      </c>
    </row>
    <row r="107" spans="1:8">
      <c r="A107" s="33" t="s">
        <v>2069</v>
      </c>
      <c r="B107" s="202" t="s">
        <v>2069</v>
      </c>
      <c r="C107" s="34" t="s">
        <v>1378</v>
      </c>
      <c r="D107" s="34" t="s">
        <v>12303</v>
      </c>
      <c r="E107" s="33">
        <v>1</v>
      </c>
      <c r="F107" s="23" t="str">
        <f t="shared" si="1"/>
        <v>Piston</v>
      </c>
      <c r="H107" s="17" t="s">
        <v>11229</v>
      </c>
    </row>
    <row r="108" spans="1:8">
      <c r="A108" s="33" t="s">
        <v>2070</v>
      </c>
      <c r="B108" s="202" t="s">
        <v>2070</v>
      </c>
      <c r="C108" s="34" t="s">
        <v>1393</v>
      </c>
      <c r="D108" s="34" t="s">
        <v>12298</v>
      </c>
      <c r="E108" s="33">
        <v>1</v>
      </c>
      <c r="F108" s="23" t="str">
        <f t="shared" ref="F108:F135" si="2">IF(LEFT(C108,3)="FOI","Turboprop",IF(LEFT(C108,4)="FOCA","Piston","Turbofan/turbojet"))</f>
        <v>Piston</v>
      </c>
      <c r="H108" s="17" t="s">
        <v>11230</v>
      </c>
    </row>
    <row r="109" spans="1:8">
      <c r="A109" s="33" t="s">
        <v>2071</v>
      </c>
      <c r="B109" s="202" t="s">
        <v>2071</v>
      </c>
      <c r="C109" s="34" t="s">
        <v>1390</v>
      </c>
      <c r="D109" s="34" t="s">
        <v>12225</v>
      </c>
      <c r="E109" s="33">
        <v>1</v>
      </c>
      <c r="F109" s="23" t="str">
        <f t="shared" si="2"/>
        <v>Piston</v>
      </c>
      <c r="H109" s="17" t="s">
        <v>11231</v>
      </c>
    </row>
    <row r="110" spans="1:8">
      <c r="A110" s="33" t="s">
        <v>2072</v>
      </c>
      <c r="B110" s="202" t="s">
        <v>2072</v>
      </c>
      <c r="C110" s="34" t="s">
        <v>1390</v>
      </c>
      <c r="D110" s="34" t="s">
        <v>12225</v>
      </c>
      <c r="E110" s="33">
        <v>1</v>
      </c>
      <c r="F110" s="23" t="str">
        <f t="shared" si="2"/>
        <v>Piston</v>
      </c>
      <c r="H110" s="17" t="s">
        <v>11232</v>
      </c>
    </row>
    <row r="111" spans="1:8">
      <c r="A111" s="33" t="s">
        <v>2073</v>
      </c>
      <c r="B111" s="202" t="s">
        <v>2073</v>
      </c>
      <c r="C111" s="34" t="s">
        <v>1370</v>
      </c>
      <c r="D111" s="34" t="s">
        <v>12224</v>
      </c>
      <c r="E111" s="33">
        <v>1</v>
      </c>
      <c r="F111" s="23" t="str">
        <f t="shared" si="2"/>
        <v>Piston</v>
      </c>
      <c r="H111" s="17" t="s">
        <v>11233</v>
      </c>
    </row>
    <row r="112" spans="1:8">
      <c r="A112" s="33" t="s">
        <v>2652</v>
      </c>
      <c r="B112" s="202" t="s">
        <v>2652</v>
      </c>
      <c r="C112" s="34" t="s">
        <v>0</v>
      </c>
      <c r="D112" s="34" t="s">
        <v>12304</v>
      </c>
      <c r="E112" s="33">
        <v>2</v>
      </c>
      <c r="F112" s="23" t="str">
        <f t="shared" si="2"/>
        <v>Turbofan/turbojet</v>
      </c>
      <c r="H112" s="17" t="s">
        <v>11234</v>
      </c>
    </row>
    <row r="113" spans="1:8">
      <c r="A113" s="33" t="s">
        <v>2657</v>
      </c>
      <c r="B113" s="202" t="s">
        <v>2657</v>
      </c>
      <c r="C113" s="34" t="s">
        <v>0</v>
      </c>
      <c r="D113" s="34" t="s">
        <v>12304</v>
      </c>
      <c r="E113" s="33">
        <v>2</v>
      </c>
      <c r="F113" s="23" t="str">
        <f t="shared" si="2"/>
        <v>Turbofan/turbojet</v>
      </c>
      <c r="H113" s="17" t="s">
        <v>11235</v>
      </c>
    </row>
    <row r="114" spans="1:8">
      <c r="A114" s="33" t="s">
        <v>2074</v>
      </c>
      <c r="B114" s="202" t="s">
        <v>2074</v>
      </c>
      <c r="C114" s="34" t="s">
        <v>1370</v>
      </c>
      <c r="D114" s="34" t="s">
        <v>12224</v>
      </c>
      <c r="E114" s="33">
        <v>1</v>
      </c>
      <c r="F114" s="23" t="str">
        <f t="shared" si="2"/>
        <v>Piston</v>
      </c>
      <c r="H114" s="17" t="s">
        <v>11236</v>
      </c>
    </row>
    <row r="115" spans="1:8">
      <c r="A115" s="33" t="s">
        <v>2075</v>
      </c>
      <c r="B115" s="202" t="s">
        <v>2075</v>
      </c>
      <c r="C115" s="34" t="s">
        <v>1244</v>
      </c>
      <c r="D115" s="34" t="s">
        <v>12248</v>
      </c>
      <c r="E115" s="33">
        <v>2</v>
      </c>
      <c r="F115" s="23" t="str">
        <f t="shared" si="2"/>
        <v>Turbofan/turbojet</v>
      </c>
      <c r="H115" s="17" t="s">
        <v>11237</v>
      </c>
    </row>
    <row r="116" spans="1:8">
      <c r="A116" s="33" t="s">
        <v>2076</v>
      </c>
      <c r="B116" s="202" t="s">
        <v>2076</v>
      </c>
      <c r="C116" s="34" t="s">
        <v>1370</v>
      </c>
      <c r="D116" s="34" t="s">
        <v>12224</v>
      </c>
      <c r="E116" s="33">
        <v>2</v>
      </c>
      <c r="F116" s="23" t="str">
        <f t="shared" si="2"/>
        <v>Piston</v>
      </c>
      <c r="H116" s="17" t="s">
        <v>11238</v>
      </c>
    </row>
    <row r="117" spans="1:8">
      <c r="A117" s="33" t="s">
        <v>2077</v>
      </c>
      <c r="B117" s="202" t="s">
        <v>2077</v>
      </c>
      <c r="C117" s="34" t="s">
        <v>1369</v>
      </c>
      <c r="D117" s="34" t="s">
        <v>12453</v>
      </c>
      <c r="E117" s="33">
        <v>4</v>
      </c>
      <c r="F117" s="23" t="str">
        <f t="shared" si="2"/>
        <v>Piston</v>
      </c>
      <c r="H117" s="17" t="s">
        <v>11239</v>
      </c>
    </row>
    <row r="118" spans="1:8">
      <c r="A118" s="33" t="s">
        <v>2078</v>
      </c>
      <c r="B118" s="202" t="s">
        <v>2078</v>
      </c>
      <c r="C118" s="34" t="s">
        <v>236</v>
      </c>
      <c r="D118" s="34" t="s">
        <v>12290</v>
      </c>
      <c r="E118" s="33">
        <v>4</v>
      </c>
      <c r="F118" s="23" t="str">
        <f t="shared" si="2"/>
        <v>Turbofan/turbojet</v>
      </c>
      <c r="H118" s="17" t="s">
        <v>11245</v>
      </c>
    </row>
    <row r="119" spans="1:8">
      <c r="A119" s="33" t="s">
        <v>2079</v>
      </c>
      <c r="B119" s="202" t="s">
        <v>2079</v>
      </c>
      <c r="C119" s="34" t="s">
        <v>1381</v>
      </c>
      <c r="D119" s="34" t="s">
        <v>12305</v>
      </c>
      <c r="E119" s="33">
        <v>1</v>
      </c>
      <c r="F119" s="23" t="str">
        <f t="shared" si="2"/>
        <v>Piston</v>
      </c>
      <c r="H119" s="17" t="s">
        <v>11240</v>
      </c>
    </row>
    <row r="120" spans="1:8">
      <c r="A120" s="33" t="s">
        <v>2080</v>
      </c>
      <c r="B120" s="202" t="s">
        <v>2080</v>
      </c>
      <c r="C120" s="34" t="s">
        <v>1369</v>
      </c>
      <c r="D120" s="34" t="s">
        <v>12453</v>
      </c>
      <c r="E120" s="33">
        <v>2</v>
      </c>
      <c r="F120" s="23" t="str">
        <f t="shared" si="2"/>
        <v>Piston</v>
      </c>
      <c r="H120" s="17" t="s">
        <v>11241</v>
      </c>
    </row>
    <row r="121" spans="1:8">
      <c r="A121" s="33" t="s">
        <v>2081</v>
      </c>
      <c r="B121" s="202" t="s">
        <v>2081</v>
      </c>
      <c r="C121" s="34" t="s">
        <v>1369</v>
      </c>
      <c r="D121" s="34" t="s">
        <v>12453</v>
      </c>
      <c r="E121" s="33">
        <v>2</v>
      </c>
      <c r="F121" s="23" t="str">
        <f t="shared" si="2"/>
        <v>Piston</v>
      </c>
      <c r="H121" s="17" t="s">
        <v>11242</v>
      </c>
    </row>
    <row r="122" spans="1:8">
      <c r="A122" s="33" t="s">
        <v>12025</v>
      </c>
      <c r="B122" s="202" t="s">
        <v>12025</v>
      </c>
      <c r="C122" s="34" t="s">
        <v>1369</v>
      </c>
      <c r="D122" s="34" t="s">
        <v>12453</v>
      </c>
      <c r="E122" s="33">
        <v>2</v>
      </c>
      <c r="F122" s="23" t="str">
        <f t="shared" si="2"/>
        <v>Piston</v>
      </c>
      <c r="H122" s="17" t="s">
        <v>11243</v>
      </c>
    </row>
    <row r="123" spans="1:8">
      <c r="A123" s="33" t="s">
        <v>2082</v>
      </c>
      <c r="B123" s="202" t="s">
        <v>2082</v>
      </c>
      <c r="C123" s="34" t="s">
        <v>1369</v>
      </c>
      <c r="D123" s="34" t="s">
        <v>12453</v>
      </c>
      <c r="E123" s="33">
        <v>4</v>
      </c>
      <c r="F123" s="23" t="str">
        <f t="shared" si="2"/>
        <v>Piston</v>
      </c>
      <c r="H123" s="17" t="s">
        <v>11244</v>
      </c>
    </row>
    <row r="124" spans="1:8">
      <c r="A124" s="33" t="s">
        <v>2083</v>
      </c>
      <c r="B124" s="202" t="s">
        <v>2083</v>
      </c>
      <c r="C124" s="34" t="s">
        <v>1</v>
      </c>
      <c r="D124" s="34" t="s">
        <v>12306</v>
      </c>
      <c r="E124" s="33">
        <v>4</v>
      </c>
      <c r="F124" s="23" t="str">
        <f t="shared" si="2"/>
        <v>Turbofan/turbojet</v>
      </c>
      <c r="H124" s="17" t="s">
        <v>11246</v>
      </c>
    </row>
    <row r="125" spans="1:8">
      <c r="A125" s="33" t="s">
        <v>2084</v>
      </c>
      <c r="B125" s="202" t="s">
        <v>2084</v>
      </c>
      <c r="C125" s="34" t="s">
        <v>1</v>
      </c>
      <c r="D125" s="34" t="s">
        <v>12306</v>
      </c>
      <c r="E125" s="33">
        <v>4</v>
      </c>
      <c r="F125" s="23" t="str">
        <f t="shared" si="2"/>
        <v>Turbofan/turbojet</v>
      </c>
      <c r="H125" s="17" t="s">
        <v>11247</v>
      </c>
    </row>
    <row r="126" spans="1:8">
      <c r="A126" s="33" t="s">
        <v>2085</v>
      </c>
      <c r="B126" s="202" t="s">
        <v>12477</v>
      </c>
      <c r="C126" s="34" t="s">
        <v>1</v>
      </c>
      <c r="D126" s="34" t="s">
        <v>12306</v>
      </c>
      <c r="E126" s="33">
        <v>4</v>
      </c>
      <c r="F126" s="23" t="str">
        <f t="shared" si="2"/>
        <v>Turbofan/turbojet</v>
      </c>
      <c r="H126" s="17" t="s">
        <v>11248</v>
      </c>
    </row>
    <row r="127" spans="1:8">
      <c r="A127" s="33" t="s">
        <v>2085</v>
      </c>
      <c r="B127" s="202" t="s">
        <v>12063</v>
      </c>
      <c r="C127" s="34" t="s">
        <v>46</v>
      </c>
      <c r="D127" s="34" t="s">
        <v>12307</v>
      </c>
      <c r="E127" s="33">
        <v>4</v>
      </c>
      <c r="F127" s="23" t="str">
        <f t="shared" si="2"/>
        <v>Turbofan/turbojet</v>
      </c>
      <c r="H127" s="17" t="s">
        <v>11249</v>
      </c>
    </row>
    <row r="128" spans="1:8">
      <c r="A128" s="33" t="s">
        <v>2086</v>
      </c>
      <c r="B128" s="202" t="s">
        <v>2086</v>
      </c>
      <c r="C128" s="34" t="s">
        <v>172</v>
      </c>
      <c r="D128" s="34" t="s">
        <v>12308</v>
      </c>
      <c r="E128" s="33">
        <v>8</v>
      </c>
      <c r="F128" s="23" t="str">
        <f t="shared" si="2"/>
        <v>Turbofan/turbojet</v>
      </c>
      <c r="H128" s="17" t="s">
        <v>11250</v>
      </c>
    </row>
    <row r="129" spans="1:8">
      <c r="A129" s="33" t="s">
        <v>12026</v>
      </c>
      <c r="B129" s="202" t="s">
        <v>12026</v>
      </c>
      <c r="C129" s="34" t="s">
        <v>1376</v>
      </c>
      <c r="D129" s="34" t="s">
        <v>12309</v>
      </c>
      <c r="E129" s="33">
        <v>2</v>
      </c>
      <c r="F129" s="23" t="str">
        <f t="shared" si="2"/>
        <v>Piston</v>
      </c>
      <c r="H129" s="17" t="s">
        <v>11251</v>
      </c>
    </row>
    <row r="130" spans="1:8">
      <c r="A130" s="33" t="s">
        <v>2087</v>
      </c>
      <c r="B130" s="202" t="s">
        <v>2087</v>
      </c>
      <c r="C130" s="34" t="s">
        <v>1379</v>
      </c>
      <c r="D130" s="34" t="s">
        <v>12302</v>
      </c>
      <c r="E130" s="33">
        <v>1</v>
      </c>
      <c r="F130" s="23" t="str">
        <f t="shared" si="2"/>
        <v>Piston</v>
      </c>
      <c r="H130" s="17" t="s">
        <v>11252</v>
      </c>
    </row>
    <row r="131" spans="1:8">
      <c r="A131" s="33" t="s">
        <v>2088</v>
      </c>
      <c r="B131" s="202" t="s">
        <v>2088</v>
      </c>
      <c r="C131" s="34" t="s">
        <v>2</v>
      </c>
      <c r="D131" s="34" t="s">
        <v>12310</v>
      </c>
      <c r="E131" s="33">
        <v>4</v>
      </c>
      <c r="F131" s="23" t="str">
        <f t="shared" si="2"/>
        <v>Turbofan/turbojet</v>
      </c>
      <c r="H131" s="17" t="s">
        <v>11253</v>
      </c>
    </row>
    <row r="132" spans="1:8">
      <c r="A132" s="33" t="s">
        <v>2089</v>
      </c>
      <c r="B132" s="202" t="s">
        <v>12478</v>
      </c>
      <c r="C132" s="34" t="s">
        <v>2</v>
      </c>
      <c r="D132" s="34" t="s">
        <v>12310</v>
      </c>
      <c r="E132" s="33">
        <v>4</v>
      </c>
      <c r="F132" s="23" t="str">
        <f t="shared" si="2"/>
        <v>Turbofan/turbojet</v>
      </c>
      <c r="H132" s="17" t="s">
        <v>11254</v>
      </c>
    </row>
    <row r="133" spans="1:8">
      <c r="A133" s="33" t="s">
        <v>2089</v>
      </c>
      <c r="B133" s="202" t="s">
        <v>12064</v>
      </c>
      <c r="C133" s="34" t="s">
        <v>169</v>
      </c>
      <c r="D133" s="34" t="s">
        <v>12311</v>
      </c>
      <c r="E133" s="33">
        <v>4</v>
      </c>
      <c r="F133" s="23" t="str">
        <f t="shared" si="2"/>
        <v>Turbofan/turbojet</v>
      </c>
      <c r="H133" s="17" t="s">
        <v>11255</v>
      </c>
    </row>
    <row r="134" spans="1:8">
      <c r="A134" s="33" t="s">
        <v>2090</v>
      </c>
      <c r="B134" s="202" t="s">
        <v>12479</v>
      </c>
      <c r="C134" s="34" t="s">
        <v>263</v>
      </c>
      <c r="D134" s="34" t="s">
        <v>12312</v>
      </c>
      <c r="E134" s="33">
        <v>2</v>
      </c>
      <c r="F134" s="23" t="str">
        <f t="shared" si="2"/>
        <v>Turbofan/turbojet</v>
      </c>
      <c r="H134" s="17" t="s">
        <v>11256</v>
      </c>
    </row>
    <row r="135" spans="1:8">
      <c r="A135" s="33" t="s">
        <v>2090</v>
      </c>
      <c r="B135" s="202" t="s">
        <v>12065</v>
      </c>
      <c r="C135" s="34" t="s">
        <v>3</v>
      </c>
      <c r="D135" s="34" t="s">
        <v>12313</v>
      </c>
      <c r="E135" s="33">
        <v>2</v>
      </c>
      <c r="F135" s="23" t="str">
        <f t="shared" si="2"/>
        <v>Turbofan/turbojet</v>
      </c>
      <c r="H135" s="17" t="s">
        <v>11257</v>
      </c>
    </row>
    <row r="136" spans="1:8">
      <c r="A136" s="33" t="s">
        <v>2091</v>
      </c>
      <c r="B136" s="202" t="s">
        <v>2091</v>
      </c>
      <c r="C136" s="34" t="s">
        <v>2</v>
      </c>
      <c r="D136" s="34" t="s">
        <v>12310</v>
      </c>
      <c r="E136" s="33">
        <v>4</v>
      </c>
      <c r="F136" s="23" t="str">
        <f t="shared" ref="F136:F199" si="3">IF(LEFT(C136,3)="FOI","Turboprop",IF(LEFT(C136,4)="FOCA","Piston","Turbofan/turbojet"))</f>
        <v>Turbofan/turbojet</v>
      </c>
      <c r="H136" s="17" t="s">
        <v>11258</v>
      </c>
    </row>
    <row r="137" spans="1:8">
      <c r="A137" s="33" t="s">
        <v>2092</v>
      </c>
      <c r="B137" s="202" t="s">
        <v>12067</v>
      </c>
      <c r="C137" s="34" t="s">
        <v>170</v>
      </c>
      <c r="D137" s="34" t="s">
        <v>12316</v>
      </c>
      <c r="E137" s="33">
        <v>3</v>
      </c>
      <c r="F137" s="23" t="str">
        <f t="shared" si="3"/>
        <v>Turbofan/turbojet</v>
      </c>
      <c r="H137" s="17" t="s">
        <v>11261</v>
      </c>
    </row>
    <row r="138" spans="1:8">
      <c r="A138" s="33" t="s">
        <v>2092</v>
      </c>
      <c r="B138" s="202" t="s">
        <v>12068</v>
      </c>
      <c r="C138" s="34" t="s">
        <v>260</v>
      </c>
      <c r="D138" s="34" t="s">
        <v>12460</v>
      </c>
      <c r="E138" s="33">
        <v>3</v>
      </c>
      <c r="F138" s="23" t="str">
        <f t="shared" si="3"/>
        <v>Turbofan/turbojet</v>
      </c>
      <c r="H138" s="17" t="s">
        <v>11262</v>
      </c>
    </row>
    <row r="139" spans="1:8">
      <c r="A139" s="33" t="s">
        <v>2092</v>
      </c>
      <c r="B139" s="202" t="s">
        <v>12480</v>
      </c>
      <c r="C139" s="34" t="s">
        <v>44</v>
      </c>
      <c r="D139" s="34" t="s">
        <v>12314</v>
      </c>
      <c r="E139" s="33">
        <v>3</v>
      </c>
      <c r="F139" s="23" t="str">
        <f t="shared" si="3"/>
        <v>Turbofan/turbojet</v>
      </c>
      <c r="H139" s="17" t="s">
        <v>11259</v>
      </c>
    </row>
    <row r="140" spans="1:8">
      <c r="A140" s="33" t="s">
        <v>2092</v>
      </c>
      <c r="B140" s="202" t="s">
        <v>12066</v>
      </c>
      <c r="C140" s="34" t="s">
        <v>346</v>
      </c>
      <c r="D140" s="34" t="s">
        <v>12315</v>
      </c>
      <c r="E140" s="33">
        <v>3</v>
      </c>
      <c r="F140" s="23" t="str">
        <f t="shared" si="3"/>
        <v>Turbofan/turbojet</v>
      </c>
      <c r="H140" s="17" t="s">
        <v>11260</v>
      </c>
    </row>
    <row r="141" spans="1:8">
      <c r="A141" s="33" t="s">
        <v>2093</v>
      </c>
      <c r="B141" s="202" t="s">
        <v>12075</v>
      </c>
      <c r="C141" s="34" t="s">
        <v>170</v>
      </c>
      <c r="D141" s="34" t="s">
        <v>12316</v>
      </c>
      <c r="E141" s="33">
        <v>3</v>
      </c>
      <c r="F141" s="23" t="str">
        <f t="shared" si="3"/>
        <v>Turbofan/turbojet</v>
      </c>
      <c r="H141" s="17" t="s">
        <v>11270</v>
      </c>
    </row>
    <row r="142" spans="1:8">
      <c r="A142" s="33" t="s">
        <v>2093</v>
      </c>
      <c r="B142" s="202" t="s">
        <v>12069</v>
      </c>
      <c r="C142" s="34" t="s">
        <v>4</v>
      </c>
      <c r="D142" s="34" t="s">
        <v>12317</v>
      </c>
      <c r="E142" s="33">
        <v>3</v>
      </c>
      <c r="F142" s="23" t="str">
        <f t="shared" si="3"/>
        <v>Turbofan/turbojet</v>
      </c>
      <c r="H142" s="17" t="s">
        <v>11263</v>
      </c>
    </row>
    <row r="143" spans="1:8">
      <c r="A143" s="33" t="s">
        <v>2093</v>
      </c>
      <c r="B143" s="202" t="s">
        <v>12070</v>
      </c>
      <c r="C143" s="34" t="s">
        <v>1237</v>
      </c>
      <c r="D143" s="34" t="s">
        <v>12318</v>
      </c>
      <c r="E143" s="33">
        <v>3</v>
      </c>
      <c r="F143" s="23" t="str">
        <f t="shared" si="3"/>
        <v>Turbofan/turbojet</v>
      </c>
      <c r="H143" s="17" t="s">
        <v>11264</v>
      </c>
    </row>
    <row r="144" spans="1:8">
      <c r="A144" s="33" t="s">
        <v>2093</v>
      </c>
      <c r="B144" s="202" t="s">
        <v>12071</v>
      </c>
      <c r="C144" s="34" t="s">
        <v>33</v>
      </c>
      <c r="D144" s="34" t="s">
        <v>12319</v>
      </c>
      <c r="E144" s="33">
        <v>3</v>
      </c>
      <c r="F144" s="23" t="str">
        <f t="shared" si="3"/>
        <v>Turbofan/turbojet</v>
      </c>
      <c r="H144" s="17" t="s">
        <v>11265</v>
      </c>
    </row>
    <row r="145" spans="1:8">
      <c r="A145" s="33" t="s">
        <v>2093</v>
      </c>
      <c r="B145" s="202" t="s">
        <v>12072</v>
      </c>
      <c r="C145" s="34" t="s">
        <v>171</v>
      </c>
      <c r="D145" s="34" t="s">
        <v>12320</v>
      </c>
      <c r="E145" s="33">
        <v>3</v>
      </c>
      <c r="F145" s="23" t="str">
        <f t="shared" si="3"/>
        <v>Turbofan/turbojet</v>
      </c>
      <c r="H145" s="17" t="s">
        <v>11266</v>
      </c>
    </row>
    <row r="146" spans="1:8">
      <c r="A146" s="33" t="s">
        <v>2093</v>
      </c>
      <c r="B146" s="202" t="s">
        <v>12073</v>
      </c>
      <c r="C146" s="34" t="s">
        <v>173</v>
      </c>
      <c r="D146" s="34" t="s">
        <v>12321</v>
      </c>
      <c r="E146" s="33">
        <v>3</v>
      </c>
      <c r="F146" s="23" t="str">
        <f t="shared" si="3"/>
        <v>Turbofan/turbojet</v>
      </c>
      <c r="H146" s="17" t="s">
        <v>11267</v>
      </c>
    </row>
    <row r="147" spans="1:8">
      <c r="A147" s="33" t="s">
        <v>2093</v>
      </c>
      <c r="B147" s="202" t="s">
        <v>12481</v>
      </c>
      <c r="C147" s="34" t="s">
        <v>44</v>
      </c>
      <c r="D147" s="34" t="s">
        <v>12314</v>
      </c>
      <c r="E147" s="33">
        <v>3</v>
      </c>
      <c r="F147" s="23" t="str">
        <f t="shared" si="3"/>
        <v>Turbofan/turbojet</v>
      </c>
      <c r="H147" s="17" t="s">
        <v>11268</v>
      </c>
    </row>
    <row r="148" spans="1:8">
      <c r="A148" s="33" t="s">
        <v>2093</v>
      </c>
      <c r="B148" s="202" t="s">
        <v>12074</v>
      </c>
      <c r="C148" s="34" t="s">
        <v>346</v>
      </c>
      <c r="D148" s="34" t="s">
        <v>12315</v>
      </c>
      <c r="E148" s="33">
        <v>3</v>
      </c>
      <c r="F148" s="23" t="str">
        <f t="shared" si="3"/>
        <v>Turbofan/turbojet</v>
      </c>
      <c r="H148" s="17" t="s">
        <v>11269</v>
      </c>
    </row>
    <row r="149" spans="1:8">
      <c r="A149" s="33" t="s">
        <v>2094</v>
      </c>
      <c r="B149" s="202" t="s">
        <v>12080</v>
      </c>
      <c r="C149" s="34" t="s">
        <v>170</v>
      </c>
      <c r="D149" s="34" t="s">
        <v>12316</v>
      </c>
      <c r="E149" s="33">
        <v>2</v>
      </c>
      <c r="F149" s="23" t="str">
        <f t="shared" si="3"/>
        <v>Turbofan/turbojet</v>
      </c>
      <c r="H149" s="17" t="s">
        <v>11276</v>
      </c>
    </row>
    <row r="150" spans="1:8">
      <c r="A150" s="33" t="s">
        <v>2094</v>
      </c>
      <c r="B150" s="202" t="s">
        <v>12076</v>
      </c>
      <c r="C150" s="34" t="s">
        <v>4</v>
      </c>
      <c r="D150" s="34" t="s">
        <v>12317</v>
      </c>
      <c r="E150" s="33">
        <v>2</v>
      </c>
      <c r="F150" s="23" t="str">
        <f t="shared" si="3"/>
        <v>Turbofan/turbojet</v>
      </c>
      <c r="H150" s="17" t="s">
        <v>11271</v>
      </c>
    </row>
    <row r="151" spans="1:8">
      <c r="A151" s="33" t="s">
        <v>2094</v>
      </c>
      <c r="B151" s="202" t="s">
        <v>12482</v>
      </c>
      <c r="C151" s="34" t="s">
        <v>1237</v>
      </c>
      <c r="D151" s="34" t="s">
        <v>12318</v>
      </c>
      <c r="E151" s="33">
        <v>2</v>
      </c>
      <c r="F151" s="23" t="str">
        <f t="shared" si="3"/>
        <v>Turbofan/turbojet</v>
      </c>
      <c r="H151" s="17" t="s">
        <v>11272</v>
      </c>
    </row>
    <row r="152" spans="1:8">
      <c r="A152" s="33" t="s">
        <v>2094</v>
      </c>
      <c r="B152" s="202" t="s">
        <v>12077</v>
      </c>
      <c r="C152" s="34" t="s">
        <v>33</v>
      </c>
      <c r="D152" s="34" t="s">
        <v>12319</v>
      </c>
      <c r="E152" s="33">
        <v>2</v>
      </c>
      <c r="F152" s="23" t="str">
        <f t="shared" si="3"/>
        <v>Turbofan/turbojet</v>
      </c>
      <c r="H152" s="17" t="s">
        <v>11273</v>
      </c>
    </row>
    <row r="153" spans="1:8">
      <c r="A153" s="33" t="s">
        <v>2094</v>
      </c>
      <c r="B153" s="202" t="s">
        <v>12078</v>
      </c>
      <c r="C153" s="34" t="s">
        <v>171</v>
      </c>
      <c r="D153" s="34" t="s">
        <v>12320</v>
      </c>
      <c r="E153" s="33">
        <v>2</v>
      </c>
      <c r="F153" s="23" t="str">
        <f t="shared" si="3"/>
        <v>Turbofan/turbojet</v>
      </c>
      <c r="H153" s="17" t="s">
        <v>11274</v>
      </c>
    </row>
    <row r="154" spans="1:8">
      <c r="A154" s="33" t="s">
        <v>2094</v>
      </c>
      <c r="B154" s="202" t="s">
        <v>12079</v>
      </c>
      <c r="C154" s="34" t="s">
        <v>346</v>
      </c>
      <c r="D154" s="34" t="s">
        <v>12315</v>
      </c>
      <c r="E154" s="33">
        <v>2</v>
      </c>
      <c r="F154" s="23" t="str">
        <f t="shared" si="3"/>
        <v>Turbofan/turbojet</v>
      </c>
      <c r="H154" s="17" t="s">
        <v>11275</v>
      </c>
    </row>
    <row r="155" spans="1:8">
      <c r="A155" s="33" t="s">
        <v>2095</v>
      </c>
      <c r="B155" s="202" t="s">
        <v>12483</v>
      </c>
      <c r="C155" s="34" t="s">
        <v>5</v>
      </c>
      <c r="D155" s="34" t="s">
        <v>12322</v>
      </c>
      <c r="E155" s="33">
        <v>2</v>
      </c>
      <c r="F155" s="23" t="str">
        <f t="shared" si="3"/>
        <v>Turbofan/turbojet</v>
      </c>
      <c r="H155" s="17" t="s">
        <v>11277</v>
      </c>
    </row>
    <row r="156" spans="1:8">
      <c r="A156" s="33" t="s">
        <v>2095</v>
      </c>
      <c r="B156" s="202" t="s">
        <v>12081</v>
      </c>
      <c r="C156" s="34" t="s">
        <v>6</v>
      </c>
      <c r="D156" s="34" t="s">
        <v>12323</v>
      </c>
      <c r="E156" s="33">
        <v>2</v>
      </c>
      <c r="F156" s="23" t="str">
        <f t="shared" si="3"/>
        <v>Turbofan/turbojet</v>
      </c>
      <c r="H156" s="17" t="s">
        <v>11278</v>
      </c>
    </row>
    <row r="157" spans="1:8">
      <c r="A157" s="33" t="s">
        <v>2095</v>
      </c>
      <c r="B157" s="202" t="s">
        <v>12082</v>
      </c>
      <c r="C157" s="34" t="s">
        <v>7</v>
      </c>
      <c r="D157" s="34" t="s">
        <v>12324</v>
      </c>
      <c r="E157" s="33">
        <v>2</v>
      </c>
      <c r="F157" s="23" t="str">
        <f t="shared" si="3"/>
        <v>Turbofan/turbojet</v>
      </c>
      <c r="H157" s="17" t="s">
        <v>11279</v>
      </c>
    </row>
    <row r="158" spans="1:8">
      <c r="A158" s="33" t="s">
        <v>2096</v>
      </c>
      <c r="B158" s="202" t="s">
        <v>12083</v>
      </c>
      <c r="C158" s="23" t="s">
        <v>6</v>
      </c>
      <c r="D158" s="34" t="s">
        <v>12323</v>
      </c>
      <c r="E158" s="33">
        <v>2</v>
      </c>
      <c r="F158" s="23" t="str">
        <f t="shared" si="3"/>
        <v>Turbofan/turbojet</v>
      </c>
      <c r="H158" s="17" t="s">
        <v>11280</v>
      </c>
    </row>
    <row r="159" spans="1:8">
      <c r="A159" s="33" t="s">
        <v>2096</v>
      </c>
      <c r="B159" s="202" t="s">
        <v>12484</v>
      </c>
      <c r="C159" s="23" t="s">
        <v>7</v>
      </c>
      <c r="D159" s="34" t="s">
        <v>12324</v>
      </c>
      <c r="E159" s="33">
        <v>2</v>
      </c>
      <c r="F159" s="23" t="str">
        <f t="shared" si="3"/>
        <v>Turbofan/turbojet</v>
      </c>
      <c r="H159" s="17" t="s">
        <v>11281</v>
      </c>
    </row>
    <row r="160" spans="1:8">
      <c r="A160" s="33" t="s">
        <v>2097</v>
      </c>
      <c r="B160" s="202" t="s">
        <v>12485</v>
      </c>
      <c r="C160" s="34" t="s">
        <v>5</v>
      </c>
      <c r="D160" s="34" t="s">
        <v>12322</v>
      </c>
      <c r="E160" s="33">
        <v>2</v>
      </c>
      <c r="F160" s="23" t="str">
        <f t="shared" si="3"/>
        <v>Turbofan/turbojet</v>
      </c>
      <c r="H160" s="17" t="s">
        <v>11282</v>
      </c>
    </row>
    <row r="161" spans="1:8">
      <c r="A161" s="33" t="s">
        <v>2097</v>
      </c>
      <c r="B161" s="202" t="s">
        <v>12084</v>
      </c>
      <c r="C161" s="34" t="s">
        <v>7</v>
      </c>
      <c r="D161" s="34" t="s">
        <v>12324</v>
      </c>
      <c r="E161" s="33">
        <v>2</v>
      </c>
      <c r="F161" s="23" t="str">
        <f t="shared" si="3"/>
        <v>Turbofan/turbojet</v>
      </c>
      <c r="H161" s="17" t="s">
        <v>11283</v>
      </c>
    </row>
    <row r="162" spans="1:8">
      <c r="A162" s="33" t="s">
        <v>2098</v>
      </c>
      <c r="B162" s="202" t="s">
        <v>12486</v>
      </c>
      <c r="C162" s="34" t="s">
        <v>8</v>
      </c>
      <c r="D162" s="34" t="s">
        <v>12325</v>
      </c>
      <c r="E162" s="33">
        <v>2</v>
      </c>
      <c r="F162" s="23" t="str">
        <f t="shared" si="3"/>
        <v>Turbofan/turbojet</v>
      </c>
      <c r="H162" s="17" t="s">
        <v>11284</v>
      </c>
    </row>
    <row r="163" spans="1:8">
      <c r="A163" s="33" t="s">
        <v>2098</v>
      </c>
      <c r="B163" s="202" t="s">
        <v>12085</v>
      </c>
      <c r="C163" s="34" t="s">
        <v>9</v>
      </c>
      <c r="D163" s="34" t="s">
        <v>12326</v>
      </c>
      <c r="E163" s="33">
        <v>2</v>
      </c>
      <c r="F163" s="23" t="str">
        <f t="shared" si="3"/>
        <v>Turbofan/turbojet</v>
      </c>
      <c r="H163" s="17" t="s">
        <v>11285</v>
      </c>
    </row>
    <row r="164" spans="1:8">
      <c r="A164" s="33" t="s">
        <v>2098</v>
      </c>
      <c r="B164" s="202" t="s">
        <v>12086</v>
      </c>
      <c r="C164" s="34" t="s">
        <v>315</v>
      </c>
      <c r="D164" s="34" t="s">
        <v>12327</v>
      </c>
      <c r="E164" s="33">
        <v>2</v>
      </c>
      <c r="F164" s="23" t="str">
        <f t="shared" si="3"/>
        <v>Turbofan/turbojet</v>
      </c>
      <c r="H164" s="17" t="s">
        <v>11286</v>
      </c>
    </row>
    <row r="165" spans="1:8">
      <c r="A165" s="33" t="s">
        <v>2099</v>
      </c>
      <c r="B165" s="202" t="s">
        <v>12088</v>
      </c>
      <c r="C165" s="34" t="s">
        <v>8</v>
      </c>
      <c r="D165" s="34" t="s">
        <v>12325</v>
      </c>
      <c r="E165" s="33">
        <v>2</v>
      </c>
      <c r="F165" s="23" t="str">
        <f t="shared" si="3"/>
        <v>Turbofan/turbojet</v>
      </c>
      <c r="H165" s="17" t="s">
        <v>11288</v>
      </c>
    </row>
    <row r="166" spans="1:8">
      <c r="A166" s="33" t="s">
        <v>2099</v>
      </c>
      <c r="B166" s="202" t="s">
        <v>12089</v>
      </c>
      <c r="C166" s="34" t="s">
        <v>9</v>
      </c>
      <c r="D166" s="34" t="s">
        <v>12326</v>
      </c>
      <c r="E166" s="33">
        <v>2</v>
      </c>
      <c r="F166" s="23" t="str">
        <f t="shared" si="3"/>
        <v>Turbofan/turbojet</v>
      </c>
      <c r="H166" s="17" t="s">
        <v>11289</v>
      </c>
    </row>
    <row r="167" spans="1:8">
      <c r="A167" s="33" t="s">
        <v>2099</v>
      </c>
      <c r="B167" s="202" t="s">
        <v>12487</v>
      </c>
      <c r="C167" s="34" t="s">
        <v>243</v>
      </c>
      <c r="D167" s="34" t="s">
        <v>12328</v>
      </c>
      <c r="E167" s="33">
        <v>2</v>
      </c>
      <c r="F167" s="23" t="str">
        <f t="shared" si="3"/>
        <v>Turbofan/turbojet</v>
      </c>
      <c r="H167" s="17" t="s">
        <v>11290</v>
      </c>
    </row>
    <row r="168" spans="1:8">
      <c r="A168" s="33" t="s">
        <v>2099</v>
      </c>
      <c r="B168" s="202" t="s">
        <v>12091</v>
      </c>
      <c r="C168" s="34" t="s">
        <v>10</v>
      </c>
      <c r="D168" s="34" t="s">
        <v>12329</v>
      </c>
      <c r="E168" s="33">
        <v>2</v>
      </c>
      <c r="F168" s="23" t="str">
        <f t="shared" si="3"/>
        <v>Turbofan/turbojet</v>
      </c>
      <c r="H168" s="17" t="s">
        <v>11292</v>
      </c>
    </row>
    <row r="169" spans="1:8">
      <c r="A169" s="33" t="s">
        <v>2099</v>
      </c>
      <c r="B169" s="202" t="s">
        <v>12087</v>
      </c>
      <c r="C169" s="34" t="s">
        <v>284</v>
      </c>
      <c r="D169" s="34" t="s">
        <v>12275</v>
      </c>
      <c r="E169" s="33">
        <v>2</v>
      </c>
      <c r="F169" s="23" t="str">
        <f t="shared" si="3"/>
        <v>Turbofan/turbojet</v>
      </c>
      <c r="H169" s="17" t="s">
        <v>11287</v>
      </c>
    </row>
    <row r="170" spans="1:8">
      <c r="A170" s="33" t="s">
        <v>2099</v>
      </c>
      <c r="B170" s="202" t="s">
        <v>12090</v>
      </c>
      <c r="C170" s="34" t="s">
        <v>315</v>
      </c>
      <c r="D170" s="34" t="s">
        <v>12327</v>
      </c>
      <c r="E170" s="33">
        <v>2</v>
      </c>
      <c r="F170" s="23" t="str">
        <f t="shared" si="3"/>
        <v>Turbofan/turbojet</v>
      </c>
      <c r="H170" s="17" t="s">
        <v>11291</v>
      </c>
    </row>
    <row r="171" spans="1:8">
      <c r="A171" s="33" t="s">
        <v>2100</v>
      </c>
      <c r="B171" s="202" t="s">
        <v>12092</v>
      </c>
      <c r="C171" s="34" t="s">
        <v>8</v>
      </c>
      <c r="D171" s="34" t="s">
        <v>12325</v>
      </c>
      <c r="E171" s="33">
        <v>2</v>
      </c>
      <c r="F171" s="23" t="str">
        <f t="shared" si="3"/>
        <v>Turbofan/turbojet</v>
      </c>
      <c r="H171" s="17" t="s">
        <v>11293</v>
      </c>
    </row>
    <row r="172" spans="1:8">
      <c r="A172" s="33" t="s">
        <v>2100</v>
      </c>
      <c r="B172" s="202" t="s">
        <v>12093</v>
      </c>
      <c r="C172" s="34" t="s">
        <v>9</v>
      </c>
      <c r="D172" s="34" t="s">
        <v>12326</v>
      </c>
      <c r="E172" s="33">
        <v>2</v>
      </c>
      <c r="F172" s="23" t="str">
        <f t="shared" si="3"/>
        <v>Turbofan/turbojet</v>
      </c>
      <c r="H172" s="17" t="s">
        <v>11294</v>
      </c>
    </row>
    <row r="173" spans="1:8">
      <c r="A173" s="33" t="s">
        <v>2100</v>
      </c>
      <c r="B173" s="202" t="s">
        <v>12094</v>
      </c>
      <c r="C173" s="34" t="s">
        <v>243</v>
      </c>
      <c r="D173" s="34" t="s">
        <v>12328</v>
      </c>
      <c r="E173" s="33">
        <v>2</v>
      </c>
      <c r="F173" s="23" t="str">
        <f t="shared" si="3"/>
        <v>Turbofan/turbojet</v>
      </c>
      <c r="H173" s="17" t="s">
        <v>11295</v>
      </c>
    </row>
    <row r="174" spans="1:8">
      <c r="A174" s="33" t="s">
        <v>2100</v>
      </c>
      <c r="B174" s="202" t="s">
        <v>12095</v>
      </c>
      <c r="C174" s="34" t="s">
        <v>10</v>
      </c>
      <c r="D174" s="34" t="s">
        <v>12329</v>
      </c>
      <c r="E174" s="33">
        <v>2</v>
      </c>
      <c r="F174" s="23" t="str">
        <f t="shared" si="3"/>
        <v>Turbofan/turbojet</v>
      </c>
      <c r="H174" s="17" t="s">
        <v>11297</v>
      </c>
    </row>
    <row r="175" spans="1:8">
      <c r="A175" s="33" t="s">
        <v>2100</v>
      </c>
      <c r="B175" s="202" t="s">
        <v>12488</v>
      </c>
      <c r="C175" s="34" t="s">
        <v>315</v>
      </c>
      <c r="D175" s="34" t="s">
        <v>12327</v>
      </c>
      <c r="E175" s="33">
        <v>2</v>
      </c>
      <c r="F175" s="23" t="str">
        <f t="shared" si="3"/>
        <v>Turbofan/turbojet</v>
      </c>
      <c r="H175" s="17" t="s">
        <v>11296</v>
      </c>
    </row>
    <row r="176" spans="1:8">
      <c r="A176" s="33" t="s">
        <v>2100</v>
      </c>
      <c r="B176" s="202" t="s">
        <v>12096</v>
      </c>
      <c r="C176" s="34" t="s">
        <v>101</v>
      </c>
      <c r="D176" s="34" t="s">
        <v>12330</v>
      </c>
      <c r="E176" s="33">
        <v>2</v>
      </c>
      <c r="F176" s="23" t="str">
        <f t="shared" si="3"/>
        <v>Turbofan/turbojet</v>
      </c>
      <c r="H176" s="17" t="s">
        <v>11298</v>
      </c>
    </row>
    <row r="177" spans="1:8">
      <c r="A177" s="33" t="s">
        <v>2101</v>
      </c>
      <c r="B177" s="202" t="s">
        <v>2101</v>
      </c>
      <c r="C177" s="34" t="s">
        <v>315</v>
      </c>
      <c r="D177" s="34" t="s">
        <v>12327</v>
      </c>
      <c r="E177" s="33">
        <v>2</v>
      </c>
      <c r="F177" s="23" t="str">
        <f t="shared" si="3"/>
        <v>Turbofan/turbojet</v>
      </c>
      <c r="H177" s="17" t="s">
        <v>11299</v>
      </c>
    </row>
    <row r="178" spans="1:8">
      <c r="A178" s="33" t="s">
        <v>2102</v>
      </c>
      <c r="B178" s="202" t="s">
        <v>12098</v>
      </c>
      <c r="C178" s="34" t="s">
        <v>176</v>
      </c>
      <c r="D178" s="34" t="s">
        <v>12332</v>
      </c>
      <c r="E178" s="33">
        <v>4</v>
      </c>
      <c r="F178" s="23" t="str">
        <f t="shared" si="3"/>
        <v>Turbofan/turbojet</v>
      </c>
      <c r="H178" s="17" t="s">
        <v>11302</v>
      </c>
    </row>
    <row r="179" spans="1:8">
      <c r="A179" s="33" t="s">
        <v>2102</v>
      </c>
      <c r="B179" s="202" t="s">
        <v>12099</v>
      </c>
      <c r="C179" s="34" t="s">
        <v>199</v>
      </c>
      <c r="D179" s="34" t="s">
        <v>12333</v>
      </c>
      <c r="E179" s="33">
        <v>4</v>
      </c>
      <c r="F179" s="23" t="str">
        <f t="shared" si="3"/>
        <v>Turbofan/turbojet</v>
      </c>
      <c r="H179" s="17" t="s">
        <v>11303</v>
      </c>
    </row>
    <row r="180" spans="1:8">
      <c r="A180" s="33" t="s">
        <v>2102</v>
      </c>
      <c r="B180" s="202" t="s">
        <v>12489</v>
      </c>
      <c r="C180" s="34" t="s">
        <v>346</v>
      </c>
      <c r="D180" s="34" t="s">
        <v>12315</v>
      </c>
      <c r="E180" s="33">
        <v>4</v>
      </c>
      <c r="F180" s="23" t="str">
        <f t="shared" si="3"/>
        <v>Turbofan/turbojet</v>
      </c>
      <c r="H180" s="17" t="s">
        <v>11300</v>
      </c>
    </row>
    <row r="181" spans="1:8">
      <c r="A181" s="33" t="s">
        <v>2102</v>
      </c>
      <c r="B181" s="202" t="s">
        <v>12097</v>
      </c>
      <c r="C181" s="34" t="s">
        <v>11</v>
      </c>
      <c r="D181" s="34" t="s">
        <v>12331</v>
      </c>
      <c r="E181" s="33">
        <v>4</v>
      </c>
      <c r="F181" s="23" t="str">
        <f t="shared" si="3"/>
        <v>Turbofan/turbojet</v>
      </c>
      <c r="H181" s="17" t="s">
        <v>11301</v>
      </c>
    </row>
    <row r="182" spans="1:8">
      <c r="A182" s="33" t="s">
        <v>2103</v>
      </c>
      <c r="B182" s="202" t="s">
        <v>12102</v>
      </c>
      <c r="C182" s="34" t="s">
        <v>176</v>
      </c>
      <c r="D182" s="34" t="s">
        <v>12332</v>
      </c>
      <c r="E182" s="33">
        <v>4</v>
      </c>
      <c r="F182" s="23" t="str">
        <f t="shared" si="3"/>
        <v>Turbofan/turbojet</v>
      </c>
      <c r="H182" s="17" t="s">
        <v>11307</v>
      </c>
    </row>
    <row r="183" spans="1:8">
      <c r="A183" s="33" t="s">
        <v>2103</v>
      </c>
      <c r="B183" s="202" t="s">
        <v>12103</v>
      </c>
      <c r="C183" s="34" t="s">
        <v>177</v>
      </c>
      <c r="D183" s="34" t="s">
        <v>12335</v>
      </c>
      <c r="E183" s="33">
        <v>4</v>
      </c>
      <c r="F183" s="23" t="str">
        <f t="shared" si="3"/>
        <v>Turbofan/turbojet</v>
      </c>
      <c r="H183" s="17" t="s">
        <v>11308</v>
      </c>
    </row>
    <row r="184" spans="1:8">
      <c r="A184" s="33" t="s">
        <v>2103</v>
      </c>
      <c r="B184" s="202" t="s">
        <v>12104</v>
      </c>
      <c r="C184" s="34" t="s">
        <v>178</v>
      </c>
      <c r="D184" s="34" t="s">
        <v>12336</v>
      </c>
      <c r="E184" s="33">
        <v>4</v>
      </c>
      <c r="F184" s="23" t="str">
        <f t="shared" si="3"/>
        <v>Turbofan/turbojet</v>
      </c>
      <c r="H184" s="17" t="s">
        <v>11309</v>
      </c>
    </row>
    <row r="185" spans="1:8">
      <c r="A185" s="33" t="s">
        <v>2103</v>
      </c>
      <c r="B185" s="202" t="s">
        <v>12105</v>
      </c>
      <c r="C185" s="34" t="s">
        <v>13</v>
      </c>
      <c r="D185" s="34" t="s">
        <v>12337</v>
      </c>
      <c r="E185" s="33">
        <v>4</v>
      </c>
      <c r="F185" s="23" t="str">
        <f t="shared" si="3"/>
        <v>Turbofan/turbojet</v>
      </c>
      <c r="H185" s="17" t="s">
        <v>11310</v>
      </c>
    </row>
    <row r="186" spans="1:8">
      <c r="A186" s="33" t="s">
        <v>2103</v>
      </c>
      <c r="B186" s="202" t="s">
        <v>12100</v>
      </c>
      <c r="C186" s="34" t="s">
        <v>185</v>
      </c>
      <c r="D186" s="34" t="s">
        <v>12334</v>
      </c>
      <c r="E186" s="33">
        <v>4</v>
      </c>
      <c r="F186" s="23" t="str">
        <f t="shared" si="3"/>
        <v>Turbofan/turbojet</v>
      </c>
      <c r="H186" s="17" t="s">
        <v>11305</v>
      </c>
    </row>
    <row r="187" spans="1:8">
      <c r="A187" s="33" t="s">
        <v>2103</v>
      </c>
      <c r="B187" s="202" t="s">
        <v>12106</v>
      </c>
      <c r="C187" s="34" t="s">
        <v>199</v>
      </c>
      <c r="D187" s="34" t="s">
        <v>12333</v>
      </c>
      <c r="E187" s="33">
        <v>4</v>
      </c>
      <c r="F187" s="23" t="str">
        <f t="shared" si="3"/>
        <v>Turbofan/turbojet</v>
      </c>
      <c r="H187" s="17" t="s">
        <v>11311</v>
      </c>
    </row>
    <row r="188" spans="1:8">
      <c r="A188" s="33" t="s">
        <v>2103</v>
      </c>
      <c r="B188" s="202" t="s">
        <v>12107</v>
      </c>
      <c r="C188" s="34" t="s">
        <v>200</v>
      </c>
      <c r="D188" s="34" t="s">
        <v>12338</v>
      </c>
      <c r="E188" s="33">
        <v>4</v>
      </c>
      <c r="F188" s="23" t="str">
        <f t="shared" si="3"/>
        <v>Turbofan/turbojet</v>
      </c>
      <c r="H188" s="17" t="s">
        <v>11312</v>
      </c>
    </row>
    <row r="189" spans="1:8">
      <c r="A189" s="33" t="s">
        <v>2103</v>
      </c>
      <c r="B189" s="202" t="s">
        <v>12490</v>
      </c>
      <c r="C189" s="34" t="s">
        <v>12</v>
      </c>
      <c r="D189" s="34" t="s">
        <v>12227</v>
      </c>
      <c r="E189" s="33">
        <v>4</v>
      </c>
      <c r="F189" s="23" t="str">
        <f t="shared" si="3"/>
        <v>Turbofan/turbojet</v>
      </c>
      <c r="H189" s="17" t="s">
        <v>11304</v>
      </c>
    </row>
    <row r="190" spans="1:8">
      <c r="A190" s="33" t="s">
        <v>2103</v>
      </c>
      <c r="B190" s="202" t="s">
        <v>12101</v>
      </c>
      <c r="C190" s="34" t="s">
        <v>11</v>
      </c>
      <c r="D190" s="34" t="s">
        <v>12331</v>
      </c>
      <c r="E190" s="33">
        <v>4</v>
      </c>
      <c r="F190" s="23" t="str">
        <f t="shared" si="3"/>
        <v>Turbofan/turbojet</v>
      </c>
      <c r="H190" s="17" t="s">
        <v>11306</v>
      </c>
    </row>
    <row r="191" spans="1:8">
      <c r="A191" s="33" t="s">
        <v>2104</v>
      </c>
      <c r="B191" s="202" t="s">
        <v>12110</v>
      </c>
      <c r="C191" s="34" t="s">
        <v>13</v>
      </c>
      <c r="D191" s="34" t="s">
        <v>12337</v>
      </c>
      <c r="E191" s="33">
        <v>4</v>
      </c>
      <c r="F191" s="23" t="str">
        <f t="shared" si="3"/>
        <v>Turbofan/turbojet</v>
      </c>
      <c r="H191" s="17" t="s">
        <v>11316</v>
      </c>
    </row>
    <row r="192" spans="1:8">
      <c r="A192" s="33" t="s">
        <v>2104</v>
      </c>
      <c r="B192" s="202" t="s">
        <v>12111</v>
      </c>
      <c r="C192" s="34" t="s">
        <v>200</v>
      </c>
      <c r="D192" s="34" t="s">
        <v>12338</v>
      </c>
      <c r="E192" s="33">
        <v>4</v>
      </c>
      <c r="F192" s="23" t="str">
        <f t="shared" si="3"/>
        <v>Turbofan/turbojet</v>
      </c>
      <c r="H192" s="17" t="s">
        <v>11317</v>
      </c>
    </row>
    <row r="193" spans="1:8">
      <c r="A193" s="33" t="s">
        <v>2104</v>
      </c>
      <c r="B193" s="202" t="s">
        <v>12109</v>
      </c>
      <c r="C193" s="34" t="s">
        <v>219</v>
      </c>
      <c r="D193" s="34" t="s">
        <v>12339</v>
      </c>
      <c r="E193" s="33">
        <v>4</v>
      </c>
      <c r="F193" s="23" t="str">
        <f t="shared" si="3"/>
        <v>Turbofan/turbojet</v>
      </c>
      <c r="H193" s="17" t="s">
        <v>11315</v>
      </c>
    </row>
    <row r="194" spans="1:8">
      <c r="A194" s="33" t="s">
        <v>2104</v>
      </c>
      <c r="B194" s="202" t="s">
        <v>12491</v>
      </c>
      <c r="C194" s="34" t="s">
        <v>12</v>
      </c>
      <c r="D194" s="34" t="s">
        <v>12227</v>
      </c>
      <c r="E194" s="33">
        <v>4</v>
      </c>
      <c r="F194" s="23" t="str">
        <f t="shared" si="3"/>
        <v>Turbofan/turbojet</v>
      </c>
      <c r="H194" s="17" t="s">
        <v>11314</v>
      </c>
    </row>
    <row r="195" spans="1:8">
      <c r="A195" s="33" t="s">
        <v>2104</v>
      </c>
      <c r="B195" s="202" t="s">
        <v>12108</v>
      </c>
      <c r="C195" s="34" t="s">
        <v>256</v>
      </c>
      <c r="D195" s="34" t="s">
        <v>12221</v>
      </c>
      <c r="E195" s="33">
        <v>4</v>
      </c>
      <c r="F195" s="23" t="str">
        <f t="shared" si="3"/>
        <v>Turbofan/turbojet</v>
      </c>
      <c r="H195" s="17" t="s">
        <v>11313</v>
      </c>
    </row>
    <row r="196" spans="1:8">
      <c r="A196" s="33" t="s">
        <v>2640</v>
      </c>
      <c r="B196" s="202" t="s">
        <v>12114</v>
      </c>
      <c r="C196" s="34" t="s">
        <v>188</v>
      </c>
      <c r="D196" s="34" t="s">
        <v>12342</v>
      </c>
      <c r="E196" s="33">
        <v>4</v>
      </c>
      <c r="F196" s="23" t="str">
        <f t="shared" si="3"/>
        <v>Turbofan/turbojet</v>
      </c>
      <c r="H196" s="17" t="s">
        <v>11321</v>
      </c>
    </row>
    <row r="197" spans="1:8">
      <c r="A197" s="33" t="s">
        <v>2640</v>
      </c>
      <c r="B197" s="202" t="s">
        <v>12116</v>
      </c>
      <c r="C197" s="34" t="s">
        <v>201</v>
      </c>
      <c r="D197" s="34" t="s">
        <v>12344</v>
      </c>
      <c r="E197" s="33">
        <v>4</v>
      </c>
      <c r="F197" s="23" t="str">
        <f t="shared" si="3"/>
        <v>Turbofan/turbojet</v>
      </c>
      <c r="H197" s="17" t="s">
        <v>11323</v>
      </c>
    </row>
    <row r="198" spans="1:8">
      <c r="A198" s="33" t="s">
        <v>2640</v>
      </c>
      <c r="B198" s="202" t="s">
        <v>12118</v>
      </c>
      <c r="C198" s="34" t="s">
        <v>202</v>
      </c>
      <c r="D198" s="34" t="s">
        <v>12346</v>
      </c>
      <c r="E198" s="33">
        <v>4</v>
      </c>
      <c r="F198" s="23" t="str">
        <f t="shared" si="3"/>
        <v>Turbofan/turbojet</v>
      </c>
      <c r="H198" s="17" t="s">
        <v>11325</v>
      </c>
    </row>
    <row r="199" spans="1:8">
      <c r="A199" s="33" t="s">
        <v>2640</v>
      </c>
      <c r="B199" s="202" t="s">
        <v>12112</v>
      </c>
      <c r="C199" s="34" t="s">
        <v>219</v>
      </c>
      <c r="D199" s="34" t="s">
        <v>12339</v>
      </c>
      <c r="E199" s="33">
        <v>4</v>
      </c>
      <c r="F199" s="23" t="str">
        <f t="shared" si="3"/>
        <v>Turbofan/turbojet</v>
      </c>
      <c r="H199" s="17" t="s">
        <v>11318</v>
      </c>
    </row>
    <row r="200" spans="1:8">
      <c r="A200" s="33" t="s">
        <v>2640</v>
      </c>
      <c r="B200" s="202" t="s">
        <v>12492</v>
      </c>
      <c r="C200" s="34" t="s">
        <v>14</v>
      </c>
      <c r="D200" s="34" t="s">
        <v>12340</v>
      </c>
      <c r="E200" s="33">
        <v>4</v>
      </c>
      <c r="F200" s="23" t="str">
        <f t="shared" ref="F200:F263" si="4">IF(LEFT(C200,3)="FOI","Turboprop",IF(LEFT(C200,4)="FOCA","Piston","Turbofan/turbojet"))</f>
        <v>Turbofan/turbojet</v>
      </c>
      <c r="H200" s="17" t="s">
        <v>11319</v>
      </c>
    </row>
    <row r="201" spans="1:8">
      <c r="A201" s="33" t="s">
        <v>2640</v>
      </c>
      <c r="B201" s="202" t="s">
        <v>12113</v>
      </c>
      <c r="C201" s="34" t="s">
        <v>245</v>
      </c>
      <c r="D201" s="34" t="s">
        <v>12341</v>
      </c>
      <c r="E201" s="33">
        <v>4</v>
      </c>
      <c r="F201" s="23" t="str">
        <f t="shared" si="4"/>
        <v>Turbofan/turbojet</v>
      </c>
      <c r="H201" s="17" t="s">
        <v>11320</v>
      </c>
    </row>
    <row r="202" spans="1:8">
      <c r="A202" s="33" t="s">
        <v>2640</v>
      </c>
      <c r="B202" s="202" t="s">
        <v>12117</v>
      </c>
      <c r="C202" s="34" t="s">
        <v>281</v>
      </c>
      <c r="D202" s="34" t="s">
        <v>12345</v>
      </c>
      <c r="E202" s="33">
        <v>4</v>
      </c>
      <c r="F202" s="23" t="str">
        <f t="shared" si="4"/>
        <v>Turbofan/turbojet</v>
      </c>
      <c r="H202" s="17" t="s">
        <v>11324</v>
      </c>
    </row>
    <row r="203" spans="1:8">
      <c r="A203" s="33" t="s">
        <v>2640</v>
      </c>
      <c r="B203" s="202" t="s">
        <v>12115</v>
      </c>
      <c r="C203" s="34" t="s">
        <v>134</v>
      </c>
      <c r="D203" s="34" t="s">
        <v>12343</v>
      </c>
      <c r="E203" s="33">
        <v>4</v>
      </c>
      <c r="F203" s="23" t="str">
        <f t="shared" si="4"/>
        <v>Turbofan/turbojet</v>
      </c>
      <c r="H203" s="17" t="s">
        <v>11322</v>
      </c>
    </row>
    <row r="204" spans="1:8">
      <c r="A204" s="33" t="s">
        <v>2105</v>
      </c>
      <c r="B204" s="202" t="s">
        <v>2105</v>
      </c>
      <c r="C204" s="34" t="s">
        <v>15</v>
      </c>
      <c r="D204" s="34" t="s">
        <v>12347</v>
      </c>
      <c r="E204" s="33">
        <v>4</v>
      </c>
      <c r="F204" s="23" t="str">
        <f t="shared" si="4"/>
        <v>Turbofan/turbojet</v>
      </c>
      <c r="H204" s="17" t="s">
        <v>11326</v>
      </c>
    </row>
    <row r="205" spans="1:8">
      <c r="A205" s="33" t="s">
        <v>2641</v>
      </c>
      <c r="B205" s="202" t="s">
        <v>2641</v>
      </c>
      <c r="C205" s="34" t="s">
        <v>14</v>
      </c>
      <c r="D205" s="34" t="s">
        <v>12340</v>
      </c>
      <c r="E205" s="33">
        <v>4</v>
      </c>
      <c r="F205" s="23" t="str">
        <f t="shared" si="4"/>
        <v>Turbofan/turbojet</v>
      </c>
      <c r="H205" s="17" t="s">
        <v>11327</v>
      </c>
    </row>
    <row r="206" spans="1:8">
      <c r="A206" s="33" t="s">
        <v>2106</v>
      </c>
      <c r="B206" s="202" t="s">
        <v>12493</v>
      </c>
      <c r="C206" s="34" t="s">
        <v>249</v>
      </c>
      <c r="D206" s="34" t="s">
        <v>12348</v>
      </c>
      <c r="E206" s="33">
        <v>4</v>
      </c>
      <c r="F206" s="23" t="str">
        <f t="shared" si="4"/>
        <v>Turbofan/turbojet</v>
      </c>
      <c r="H206" s="17" t="s">
        <v>11328</v>
      </c>
    </row>
    <row r="207" spans="1:8">
      <c r="A207" s="33" t="s">
        <v>2106</v>
      </c>
      <c r="B207" s="202" t="s">
        <v>12119</v>
      </c>
      <c r="C207" s="34" t="s">
        <v>11</v>
      </c>
      <c r="D207" s="34" t="s">
        <v>12331</v>
      </c>
      <c r="E207" s="33">
        <v>4</v>
      </c>
      <c r="F207" s="23" t="str">
        <f t="shared" si="4"/>
        <v>Turbofan/turbojet</v>
      </c>
      <c r="H207" s="17" t="s">
        <v>11329</v>
      </c>
    </row>
    <row r="208" spans="1:8">
      <c r="A208" s="33" t="s">
        <v>2107</v>
      </c>
      <c r="B208" s="202" t="s">
        <v>12122</v>
      </c>
      <c r="C208" s="34" t="s">
        <v>176</v>
      </c>
      <c r="D208" s="34" t="s">
        <v>12332</v>
      </c>
      <c r="E208" s="33">
        <v>4</v>
      </c>
      <c r="F208" s="23" t="str">
        <f t="shared" si="4"/>
        <v>Turbofan/turbojet</v>
      </c>
      <c r="H208" s="17" t="s">
        <v>11333</v>
      </c>
    </row>
    <row r="209" spans="1:8">
      <c r="A209" s="33" t="s">
        <v>2107</v>
      </c>
      <c r="B209" s="202" t="s">
        <v>12123</v>
      </c>
      <c r="C209" s="34" t="s">
        <v>177</v>
      </c>
      <c r="D209" s="34" t="s">
        <v>12335</v>
      </c>
      <c r="E209" s="33">
        <v>4</v>
      </c>
      <c r="F209" s="23" t="str">
        <f t="shared" si="4"/>
        <v>Turbofan/turbojet</v>
      </c>
      <c r="H209" s="17" t="s">
        <v>11334</v>
      </c>
    </row>
    <row r="210" spans="1:8">
      <c r="A210" s="33" t="s">
        <v>2107</v>
      </c>
      <c r="B210" s="202" t="s">
        <v>12124</v>
      </c>
      <c r="C210" s="34" t="s">
        <v>199</v>
      </c>
      <c r="D210" s="34" t="s">
        <v>12333</v>
      </c>
      <c r="E210" s="33">
        <v>4</v>
      </c>
      <c r="F210" s="23" t="str">
        <f t="shared" si="4"/>
        <v>Turbofan/turbojet</v>
      </c>
      <c r="H210" s="17" t="s">
        <v>11335</v>
      </c>
    </row>
    <row r="211" spans="1:8">
      <c r="A211" s="33" t="s">
        <v>2107</v>
      </c>
      <c r="B211" s="202" t="s">
        <v>12125</v>
      </c>
      <c r="C211" s="34" t="s">
        <v>200</v>
      </c>
      <c r="D211" s="34" t="s">
        <v>12338</v>
      </c>
      <c r="E211" s="33">
        <v>4</v>
      </c>
      <c r="F211" s="23" t="str">
        <f t="shared" si="4"/>
        <v>Turbofan/turbojet</v>
      </c>
      <c r="H211" s="17" t="s">
        <v>11336</v>
      </c>
    </row>
    <row r="212" spans="1:8">
      <c r="A212" s="33" t="s">
        <v>2107</v>
      </c>
      <c r="B212" s="202" t="s">
        <v>12494</v>
      </c>
      <c r="C212" s="34" t="s">
        <v>346</v>
      </c>
      <c r="D212" s="34" t="s">
        <v>12315</v>
      </c>
      <c r="E212" s="33">
        <v>4</v>
      </c>
      <c r="F212" s="23" t="str">
        <f t="shared" si="4"/>
        <v>Turbofan/turbojet</v>
      </c>
      <c r="H212" s="17" t="s">
        <v>11330</v>
      </c>
    </row>
    <row r="213" spans="1:8">
      <c r="A213" s="33" t="s">
        <v>2107</v>
      </c>
      <c r="B213" s="202" t="s">
        <v>12120</v>
      </c>
      <c r="C213" s="34" t="s">
        <v>347</v>
      </c>
      <c r="D213" s="34" t="s">
        <v>12349</v>
      </c>
      <c r="E213" s="33">
        <v>4</v>
      </c>
      <c r="F213" s="23" t="str">
        <f t="shared" si="4"/>
        <v>Turbofan/turbojet</v>
      </c>
      <c r="H213" s="17" t="s">
        <v>11331</v>
      </c>
    </row>
    <row r="214" spans="1:8">
      <c r="A214" s="33" t="s">
        <v>2107</v>
      </c>
      <c r="B214" s="202" t="s">
        <v>12121</v>
      </c>
      <c r="C214" s="34" t="s">
        <v>11</v>
      </c>
      <c r="D214" s="34" t="s">
        <v>12331</v>
      </c>
      <c r="E214" s="33">
        <v>4</v>
      </c>
      <c r="F214" s="23" t="str">
        <f t="shared" si="4"/>
        <v>Turbofan/turbojet</v>
      </c>
      <c r="H214" s="17" t="s">
        <v>11332</v>
      </c>
    </row>
    <row r="215" spans="1:8">
      <c r="A215" s="33" t="s">
        <v>2108</v>
      </c>
      <c r="B215" s="202" t="s">
        <v>12128</v>
      </c>
      <c r="C215" s="34" t="s">
        <v>18</v>
      </c>
      <c r="D215" s="34" t="s">
        <v>12352</v>
      </c>
      <c r="E215" s="33">
        <v>2</v>
      </c>
      <c r="F215" s="23" t="str">
        <f t="shared" si="4"/>
        <v>Turbofan/turbojet</v>
      </c>
      <c r="H215" s="17" t="s">
        <v>11339</v>
      </c>
    </row>
    <row r="216" spans="1:8">
      <c r="A216" s="33" t="s">
        <v>2108</v>
      </c>
      <c r="B216" s="202" t="s">
        <v>12126</v>
      </c>
      <c r="C216" s="34" t="s">
        <v>1255</v>
      </c>
      <c r="D216" s="34" t="s">
        <v>12350</v>
      </c>
      <c r="E216" s="33">
        <v>2</v>
      </c>
      <c r="F216" s="23" t="str">
        <f t="shared" si="4"/>
        <v>Turbofan/turbojet</v>
      </c>
      <c r="H216" s="17" t="s">
        <v>11337</v>
      </c>
    </row>
    <row r="217" spans="1:8">
      <c r="A217" s="33" t="s">
        <v>2108</v>
      </c>
      <c r="B217" s="202" t="s">
        <v>12127</v>
      </c>
      <c r="C217" s="34" t="s">
        <v>279</v>
      </c>
      <c r="D217" s="34" t="s">
        <v>12351</v>
      </c>
      <c r="E217" s="33">
        <v>2</v>
      </c>
      <c r="F217" s="23" t="str">
        <f t="shared" si="4"/>
        <v>Turbofan/turbojet</v>
      </c>
      <c r="H217" s="17" t="s">
        <v>11338</v>
      </c>
    </row>
    <row r="218" spans="1:8">
      <c r="A218" s="33" t="s">
        <v>2108</v>
      </c>
      <c r="B218" s="202" t="s">
        <v>12495</v>
      </c>
      <c r="C218" s="34" t="s">
        <v>16</v>
      </c>
      <c r="D218" s="34" t="s">
        <v>12353</v>
      </c>
      <c r="E218" s="33">
        <v>2</v>
      </c>
      <c r="F218" s="23" t="str">
        <f t="shared" si="4"/>
        <v>Turbofan/turbojet</v>
      </c>
      <c r="H218" s="17" t="s">
        <v>11340</v>
      </c>
    </row>
    <row r="219" spans="1:8">
      <c r="A219" s="33" t="s">
        <v>2108</v>
      </c>
      <c r="B219" s="202" t="s">
        <v>12129</v>
      </c>
      <c r="C219" s="34" t="s">
        <v>17</v>
      </c>
      <c r="D219" s="34" t="s">
        <v>12354</v>
      </c>
      <c r="E219" s="33">
        <v>2</v>
      </c>
      <c r="F219" s="23" t="str">
        <f t="shared" si="4"/>
        <v>Turbofan/turbojet</v>
      </c>
      <c r="H219" s="17" t="s">
        <v>11341</v>
      </c>
    </row>
    <row r="220" spans="1:8">
      <c r="A220" s="33" t="s">
        <v>2109</v>
      </c>
      <c r="B220" s="202" t="s">
        <v>12130</v>
      </c>
      <c r="C220" s="34" t="s">
        <v>279</v>
      </c>
      <c r="D220" s="34" t="s">
        <v>12351</v>
      </c>
      <c r="E220" s="33">
        <v>2</v>
      </c>
      <c r="F220" s="23" t="str">
        <f t="shared" si="4"/>
        <v>Turbofan/turbojet</v>
      </c>
      <c r="H220" s="17" t="s">
        <v>11342</v>
      </c>
    </row>
    <row r="221" spans="1:8">
      <c r="A221" s="33" t="s">
        <v>2109</v>
      </c>
      <c r="B221" s="202" t="s">
        <v>12131</v>
      </c>
      <c r="C221" s="34" t="s">
        <v>16</v>
      </c>
      <c r="D221" s="34" t="s">
        <v>12353</v>
      </c>
      <c r="E221" s="33">
        <v>2</v>
      </c>
      <c r="F221" s="23" t="str">
        <f t="shared" si="4"/>
        <v>Turbofan/turbojet</v>
      </c>
      <c r="H221" s="17" t="s">
        <v>11343</v>
      </c>
    </row>
    <row r="222" spans="1:8">
      <c r="A222" s="33" t="s">
        <v>2109</v>
      </c>
      <c r="B222" s="202" t="s">
        <v>12496</v>
      </c>
      <c r="C222" s="34" t="s">
        <v>17</v>
      </c>
      <c r="D222" s="34" t="s">
        <v>12354</v>
      </c>
      <c r="E222" s="33">
        <v>2</v>
      </c>
      <c r="F222" s="23" t="str">
        <f t="shared" si="4"/>
        <v>Turbofan/turbojet</v>
      </c>
      <c r="H222" s="17" t="s">
        <v>11344</v>
      </c>
    </row>
    <row r="223" spans="1:8">
      <c r="A223" s="33" t="s">
        <v>2110</v>
      </c>
      <c r="B223" s="202" t="s">
        <v>12132</v>
      </c>
      <c r="C223" s="34" t="s">
        <v>161</v>
      </c>
      <c r="D223" s="34" t="s">
        <v>12355</v>
      </c>
      <c r="E223" s="33">
        <v>2</v>
      </c>
      <c r="F223" s="23" t="str">
        <f t="shared" si="4"/>
        <v>Turbofan/turbojet</v>
      </c>
      <c r="H223" s="17" t="s">
        <v>11345</v>
      </c>
    </row>
    <row r="224" spans="1:8">
      <c r="A224" s="33" t="s">
        <v>2110</v>
      </c>
      <c r="B224" s="202" t="s">
        <v>12497</v>
      </c>
      <c r="C224" s="34" t="s">
        <v>19</v>
      </c>
      <c r="D224" s="34" t="s">
        <v>12356</v>
      </c>
      <c r="E224" s="33">
        <v>2</v>
      </c>
      <c r="F224" s="23" t="str">
        <f t="shared" si="4"/>
        <v>Turbofan/turbojet</v>
      </c>
      <c r="H224" s="17" t="s">
        <v>11346</v>
      </c>
    </row>
    <row r="225" spans="1:8">
      <c r="A225" s="33" t="s">
        <v>2110</v>
      </c>
      <c r="B225" s="202" t="s">
        <v>12139</v>
      </c>
      <c r="C225" s="34" t="s">
        <v>179</v>
      </c>
      <c r="D225" s="34" t="s">
        <v>12238</v>
      </c>
      <c r="E225" s="33">
        <v>2</v>
      </c>
      <c r="F225" s="23" t="str">
        <f t="shared" si="4"/>
        <v>Turbofan/turbojet</v>
      </c>
      <c r="H225" s="17" t="s">
        <v>11353</v>
      </c>
    </row>
    <row r="226" spans="1:8">
      <c r="A226" s="33" t="s">
        <v>2110</v>
      </c>
      <c r="B226" s="202" t="s">
        <v>12140</v>
      </c>
      <c r="C226" s="34" t="s">
        <v>180</v>
      </c>
      <c r="D226" s="34" t="s">
        <v>12239</v>
      </c>
      <c r="E226" s="33">
        <v>2</v>
      </c>
      <c r="F226" s="23" t="str">
        <f t="shared" si="4"/>
        <v>Turbofan/turbojet</v>
      </c>
      <c r="H226" s="17" t="s">
        <v>11354</v>
      </c>
    </row>
    <row r="227" spans="1:8">
      <c r="A227" s="33" t="s">
        <v>2110</v>
      </c>
      <c r="B227" s="202" t="s">
        <v>12141</v>
      </c>
      <c r="C227" s="34" t="s">
        <v>181</v>
      </c>
      <c r="D227" s="34" t="s">
        <v>12363</v>
      </c>
      <c r="E227" s="33">
        <v>2</v>
      </c>
      <c r="F227" s="23" t="str">
        <f t="shared" si="4"/>
        <v>Turbofan/turbojet</v>
      </c>
      <c r="H227" s="17" t="s">
        <v>11355</v>
      </c>
    </row>
    <row r="228" spans="1:8">
      <c r="A228" s="33" t="s">
        <v>2110</v>
      </c>
      <c r="B228" s="202" t="s">
        <v>12142</v>
      </c>
      <c r="C228" s="34" t="s">
        <v>188</v>
      </c>
      <c r="D228" s="34" t="s">
        <v>12342</v>
      </c>
      <c r="E228" s="33">
        <v>2</v>
      </c>
      <c r="F228" s="23" t="str">
        <f t="shared" si="4"/>
        <v>Turbofan/turbojet</v>
      </c>
      <c r="H228" s="17" t="s">
        <v>11356</v>
      </c>
    </row>
    <row r="229" spans="1:8">
      <c r="A229" s="33" t="s">
        <v>2110</v>
      </c>
      <c r="B229" s="202" t="s">
        <v>12144</v>
      </c>
      <c r="C229" s="34" t="s">
        <v>193</v>
      </c>
      <c r="D229" s="34" t="s">
        <v>12365</v>
      </c>
      <c r="E229" s="33">
        <v>2</v>
      </c>
      <c r="F229" s="23" t="str">
        <f t="shared" si="4"/>
        <v>Turbofan/turbojet</v>
      </c>
      <c r="H229" s="17" t="s">
        <v>11358</v>
      </c>
    </row>
    <row r="230" spans="1:8">
      <c r="A230" s="33" t="s">
        <v>2110</v>
      </c>
      <c r="B230" s="202" t="s">
        <v>12133</v>
      </c>
      <c r="C230" s="34" t="s">
        <v>220</v>
      </c>
      <c r="D230" s="34" t="s">
        <v>12357</v>
      </c>
      <c r="E230" s="33">
        <v>2</v>
      </c>
      <c r="F230" s="23" t="str">
        <f t="shared" si="4"/>
        <v>Turbofan/turbojet</v>
      </c>
      <c r="H230" s="17" t="s">
        <v>11347</v>
      </c>
    </row>
    <row r="231" spans="1:8">
      <c r="A231" s="33" t="s">
        <v>2110</v>
      </c>
      <c r="B231" s="202" t="s">
        <v>12135</v>
      </c>
      <c r="C231" s="34" t="s">
        <v>221</v>
      </c>
      <c r="D231" s="34" t="s">
        <v>12359</v>
      </c>
      <c r="E231" s="33">
        <v>2</v>
      </c>
      <c r="F231" s="23" t="str">
        <f t="shared" si="4"/>
        <v>Turbofan/turbojet</v>
      </c>
      <c r="H231" s="17" t="s">
        <v>11349</v>
      </c>
    </row>
    <row r="232" spans="1:8">
      <c r="A232" s="33" t="s">
        <v>2110</v>
      </c>
      <c r="B232" s="202" t="s">
        <v>12134</v>
      </c>
      <c r="C232" s="34" t="s">
        <v>223</v>
      </c>
      <c r="D232" s="34" t="s">
        <v>12358</v>
      </c>
      <c r="E232" s="33">
        <v>2</v>
      </c>
      <c r="F232" s="23" t="str">
        <f t="shared" si="4"/>
        <v>Turbofan/turbojet</v>
      </c>
      <c r="H232" s="17" t="s">
        <v>11348</v>
      </c>
    </row>
    <row r="233" spans="1:8">
      <c r="A233" s="33" t="s">
        <v>2110</v>
      </c>
      <c r="B233" s="202" t="s">
        <v>12136</v>
      </c>
      <c r="C233" s="34" t="s">
        <v>224</v>
      </c>
      <c r="D233" s="34" t="s">
        <v>12360</v>
      </c>
      <c r="E233" s="33">
        <v>2</v>
      </c>
      <c r="F233" s="23" t="str">
        <f t="shared" si="4"/>
        <v>Turbofan/turbojet</v>
      </c>
      <c r="H233" s="17" t="s">
        <v>11350</v>
      </c>
    </row>
    <row r="234" spans="1:8">
      <c r="A234" s="33" t="s">
        <v>2110</v>
      </c>
      <c r="B234" s="202" t="s">
        <v>12137</v>
      </c>
      <c r="C234" s="34" t="s">
        <v>225</v>
      </c>
      <c r="D234" s="34" t="s">
        <v>12361</v>
      </c>
      <c r="E234" s="33">
        <v>2</v>
      </c>
      <c r="F234" s="23" t="str">
        <f t="shared" si="4"/>
        <v>Turbofan/turbojet</v>
      </c>
      <c r="H234" s="17" t="s">
        <v>11351</v>
      </c>
    </row>
    <row r="235" spans="1:8">
      <c r="A235" s="33" t="s">
        <v>2110</v>
      </c>
      <c r="B235" s="202" t="s">
        <v>12138</v>
      </c>
      <c r="C235" s="34" t="s">
        <v>227</v>
      </c>
      <c r="D235" s="34" t="s">
        <v>12362</v>
      </c>
      <c r="E235" s="33">
        <v>2</v>
      </c>
      <c r="F235" s="23" t="str">
        <f t="shared" si="4"/>
        <v>Turbofan/turbojet</v>
      </c>
      <c r="H235" s="17" t="s">
        <v>11352</v>
      </c>
    </row>
    <row r="236" spans="1:8">
      <c r="A236" s="33" t="s">
        <v>2110</v>
      </c>
      <c r="B236" s="202" t="s">
        <v>12143</v>
      </c>
      <c r="C236" s="34" t="s">
        <v>133</v>
      </c>
      <c r="D236" s="34" t="s">
        <v>12364</v>
      </c>
      <c r="E236" s="33">
        <v>2</v>
      </c>
      <c r="F236" s="23" t="str">
        <f t="shared" si="4"/>
        <v>Turbofan/turbojet</v>
      </c>
      <c r="H236" s="17" t="s">
        <v>11357</v>
      </c>
    </row>
    <row r="237" spans="1:8">
      <c r="A237" s="33" t="s">
        <v>2111</v>
      </c>
      <c r="B237" s="202" t="s">
        <v>12145</v>
      </c>
      <c r="C237" s="34" t="s">
        <v>19</v>
      </c>
      <c r="D237" s="34" t="s">
        <v>12356</v>
      </c>
      <c r="E237" s="33">
        <v>2</v>
      </c>
      <c r="F237" s="23" t="str">
        <f t="shared" si="4"/>
        <v>Turbofan/turbojet</v>
      </c>
      <c r="H237" s="17" t="s">
        <v>11359</v>
      </c>
    </row>
    <row r="238" spans="1:8">
      <c r="A238" s="33" t="s">
        <v>2111</v>
      </c>
      <c r="B238" s="202" t="s">
        <v>12152</v>
      </c>
      <c r="C238" s="34" t="s">
        <v>188</v>
      </c>
      <c r="D238" s="34" t="s">
        <v>12342</v>
      </c>
      <c r="E238" s="33">
        <v>2</v>
      </c>
      <c r="F238" s="23" t="str">
        <f t="shared" si="4"/>
        <v>Turbofan/turbojet</v>
      </c>
      <c r="H238" s="17" t="s">
        <v>11366</v>
      </c>
    </row>
    <row r="239" spans="1:8">
      <c r="A239" s="33" t="s">
        <v>2111</v>
      </c>
      <c r="B239" s="202" t="s">
        <v>12154</v>
      </c>
      <c r="C239" s="34" t="s">
        <v>193</v>
      </c>
      <c r="D239" s="34" t="s">
        <v>12365</v>
      </c>
      <c r="E239" s="33">
        <v>2</v>
      </c>
      <c r="F239" s="23" t="str">
        <f t="shared" si="4"/>
        <v>Turbofan/turbojet</v>
      </c>
      <c r="H239" s="17" t="s">
        <v>11369</v>
      </c>
    </row>
    <row r="240" spans="1:8">
      <c r="A240" s="33" t="s">
        <v>2111</v>
      </c>
      <c r="B240" s="202" t="s">
        <v>12155</v>
      </c>
      <c r="C240" s="34" t="s">
        <v>202</v>
      </c>
      <c r="D240" s="34" t="s">
        <v>12346</v>
      </c>
      <c r="E240" s="33">
        <v>2</v>
      </c>
      <c r="F240" s="23" t="str">
        <f t="shared" si="4"/>
        <v>Turbofan/turbojet</v>
      </c>
      <c r="H240" s="17" t="s">
        <v>11370</v>
      </c>
    </row>
    <row r="241" spans="1:8">
      <c r="A241" s="33" t="s">
        <v>2111</v>
      </c>
      <c r="B241" s="202" t="s">
        <v>12147</v>
      </c>
      <c r="C241" s="34" t="s">
        <v>221</v>
      </c>
      <c r="D241" s="34" t="s">
        <v>12359</v>
      </c>
      <c r="E241" s="33">
        <v>2</v>
      </c>
      <c r="F241" s="23" t="str">
        <f t="shared" si="4"/>
        <v>Turbofan/turbojet</v>
      </c>
      <c r="H241" s="17" t="s">
        <v>11361</v>
      </c>
    </row>
    <row r="242" spans="1:8">
      <c r="A242" s="33" t="s">
        <v>2111</v>
      </c>
      <c r="B242" s="202" t="s">
        <v>12149</v>
      </c>
      <c r="C242" s="34" t="s">
        <v>222</v>
      </c>
      <c r="D242" s="34" t="s">
        <v>12366</v>
      </c>
      <c r="E242" s="33">
        <v>2</v>
      </c>
      <c r="F242" s="23" t="str">
        <f t="shared" si="4"/>
        <v>Turbofan/turbojet</v>
      </c>
      <c r="H242" s="17" t="s">
        <v>11363</v>
      </c>
    </row>
    <row r="243" spans="1:8">
      <c r="A243" s="33" t="s">
        <v>2111</v>
      </c>
      <c r="B243" s="202" t="s">
        <v>12146</v>
      </c>
      <c r="C243" s="34" t="s">
        <v>223</v>
      </c>
      <c r="D243" s="34" t="s">
        <v>12358</v>
      </c>
      <c r="E243" s="33">
        <v>2</v>
      </c>
      <c r="F243" s="23" t="str">
        <f t="shared" si="4"/>
        <v>Turbofan/turbojet</v>
      </c>
      <c r="H243" s="17" t="s">
        <v>11360</v>
      </c>
    </row>
    <row r="244" spans="1:8">
      <c r="A244" s="33" t="s">
        <v>2111</v>
      </c>
      <c r="B244" s="202" t="s">
        <v>12148</v>
      </c>
      <c r="C244" s="34" t="s">
        <v>224</v>
      </c>
      <c r="D244" s="34" t="s">
        <v>12360</v>
      </c>
      <c r="E244" s="33">
        <v>2</v>
      </c>
      <c r="F244" s="23" t="str">
        <f t="shared" si="4"/>
        <v>Turbofan/turbojet</v>
      </c>
      <c r="H244" s="17" t="s">
        <v>11362</v>
      </c>
    </row>
    <row r="245" spans="1:8">
      <c r="A245" s="33" t="s">
        <v>2111</v>
      </c>
      <c r="B245" s="202" t="s">
        <v>12150</v>
      </c>
      <c r="C245" s="34" t="s">
        <v>225</v>
      </c>
      <c r="D245" s="34" t="s">
        <v>12361</v>
      </c>
      <c r="E245" s="33">
        <v>2</v>
      </c>
      <c r="F245" s="23" t="str">
        <f t="shared" si="4"/>
        <v>Turbofan/turbojet</v>
      </c>
      <c r="H245" s="17" t="s">
        <v>11364</v>
      </c>
    </row>
    <row r="246" spans="1:8">
      <c r="A246" s="33" t="s">
        <v>2111</v>
      </c>
      <c r="B246" s="202" t="s">
        <v>12151</v>
      </c>
      <c r="C246" s="34" t="s">
        <v>227</v>
      </c>
      <c r="D246" s="34" t="s">
        <v>12362</v>
      </c>
      <c r="E246" s="33">
        <v>2</v>
      </c>
      <c r="F246" s="23" t="str">
        <f t="shared" si="4"/>
        <v>Turbofan/turbojet</v>
      </c>
      <c r="H246" s="17" t="s">
        <v>11365</v>
      </c>
    </row>
    <row r="247" spans="1:8">
      <c r="A247" s="33" t="s">
        <v>2111</v>
      </c>
      <c r="B247" s="202" t="s">
        <v>12498</v>
      </c>
      <c r="C247" s="34" t="s">
        <v>133</v>
      </c>
      <c r="D247" s="34" t="s">
        <v>12364</v>
      </c>
      <c r="E247" s="33">
        <v>2</v>
      </c>
      <c r="F247" s="23" t="str">
        <f t="shared" si="4"/>
        <v>Turbofan/turbojet</v>
      </c>
      <c r="H247" s="17" t="s">
        <v>11367</v>
      </c>
    </row>
    <row r="248" spans="1:8">
      <c r="A248" s="33" t="s">
        <v>2111</v>
      </c>
      <c r="B248" s="202" t="s">
        <v>12153</v>
      </c>
      <c r="C248" s="34" t="s">
        <v>134</v>
      </c>
      <c r="D248" s="34" t="s">
        <v>12343</v>
      </c>
      <c r="E248" s="33">
        <v>2</v>
      </c>
      <c r="F248" s="23" t="str">
        <f t="shared" si="4"/>
        <v>Turbofan/turbojet</v>
      </c>
      <c r="H248" s="17" t="s">
        <v>11368</v>
      </c>
    </row>
    <row r="249" spans="1:8">
      <c r="A249" s="33" t="s">
        <v>2112</v>
      </c>
      <c r="B249" s="202" t="s">
        <v>2112</v>
      </c>
      <c r="C249" s="34" t="s">
        <v>227</v>
      </c>
      <c r="D249" s="34" t="s">
        <v>12362</v>
      </c>
      <c r="E249" s="33">
        <v>2</v>
      </c>
      <c r="F249" s="23" t="str">
        <f t="shared" si="4"/>
        <v>Turbofan/turbojet</v>
      </c>
      <c r="H249" s="17" t="s">
        <v>11371</v>
      </c>
    </row>
    <row r="250" spans="1:8">
      <c r="A250" s="33" t="s">
        <v>2113</v>
      </c>
      <c r="B250" s="202" t="s">
        <v>12161</v>
      </c>
      <c r="C250" s="34" t="s">
        <v>229</v>
      </c>
      <c r="D250" s="34" t="s">
        <v>12373</v>
      </c>
      <c r="E250" s="33">
        <v>2</v>
      </c>
      <c r="F250" s="23" t="str">
        <f t="shared" si="4"/>
        <v>Turbofan/turbojet</v>
      </c>
      <c r="H250" s="17" t="s">
        <v>11378</v>
      </c>
    </row>
    <row r="251" spans="1:8">
      <c r="A251" s="33" t="s">
        <v>2113</v>
      </c>
      <c r="B251" s="202" t="s">
        <v>12165</v>
      </c>
      <c r="C251" s="34" t="s">
        <v>231</v>
      </c>
      <c r="D251" s="34" t="s">
        <v>12377</v>
      </c>
      <c r="E251" s="33">
        <v>2</v>
      </c>
      <c r="F251" s="23" t="str">
        <f t="shared" si="4"/>
        <v>Turbofan/turbojet</v>
      </c>
      <c r="H251" s="17" t="s">
        <v>11382</v>
      </c>
    </row>
    <row r="252" spans="1:8">
      <c r="A252" s="33" t="s">
        <v>2113</v>
      </c>
      <c r="B252" s="202" t="s">
        <v>12160</v>
      </c>
      <c r="C252" s="34" t="s">
        <v>247</v>
      </c>
      <c r="D252" s="34" t="s">
        <v>12371</v>
      </c>
      <c r="E252" s="33">
        <v>2</v>
      </c>
      <c r="F252" s="23" t="str">
        <f t="shared" si="4"/>
        <v>Turbofan/turbojet</v>
      </c>
      <c r="H252" s="17" t="s">
        <v>11376</v>
      </c>
    </row>
    <row r="253" spans="1:8">
      <c r="A253" s="33" t="s">
        <v>2113</v>
      </c>
      <c r="B253" s="202" t="s">
        <v>12166</v>
      </c>
      <c r="C253" s="34" t="s">
        <v>288</v>
      </c>
      <c r="D253" s="34" t="s">
        <v>12378</v>
      </c>
      <c r="E253" s="33">
        <v>2</v>
      </c>
      <c r="F253" s="23" t="str">
        <f t="shared" si="4"/>
        <v>Turbofan/turbojet</v>
      </c>
      <c r="H253" s="17" t="s">
        <v>11383</v>
      </c>
    </row>
    <row r="254" spans="1:8">
      <c r="A254" s="33" t="s">
        <v>2113</v>
      </c>
      <c r="B254" s="202" t="s">
        <v>12157</v>
      </c>
      <c r="C254" s="34" t="s">
        <v>298</v>
      </c>
      <c r="D254" s="34" t="s">
        <v>12368</v>
      </c>
      <c r="E254" s="33">
        <v>2</v>
      </c>
      <c r="F254" s="23" t="str">
        <f t="shared" si="4"/>
        <v>Turbofan/turbojet</v>
      </c>
      <c r="H254" s="17" t="s">
        <v>11373</v>
      </c>
    </row>
    <row r="255" spans="1:8">
      <c r="A255" s="33" t="s">
        <v>2113</v>
      </c>
      <c r="B255" s="202" t="s">
        <v>12158</v>
      </c>
      <c r="C255" s="34" t="s">
        <v>300</v>
      </c>
      <c r="D255" s="34" t="s">
        <v>12369</v>
      </c>
      <c r="E255" s="33">
        <v>2</v>
      </c>
      <c r="F255" s="23" t="str">
        <f t="shared" si="4"/>
        <v>Turbofan/turbojet</v>
      </c>
      <c r="H255" s="17" t="s">
        <v>11374</v>
      </c>
    </row>
    <row r="256" spans="1:8">
      <c r="A256" s="33" t="s">
        <v>2113</v>
      </c>
      <c r="B256" s="202" t="s">
        <v>12159</v>
      </c>
      <c r="C256" s="34" t="s">
        <v>20</v>
      </c>
      <c r="D256" s="34" t="s">
        <v>12370</v>
      </c>
      <c r="E256" s="33">
        <v>2</v>
      </c>
      <c r="F256" s="23" t="str">
        <f t="shared" si="4"/>
        <v>Turbofan/turbojet</v>
      </c>
      <c r="H256" s="17" t="s">
        <v>11375</v>
      </c>
    </row>
    <row r="257" spans="1:8">
      <c r="A257" s="33" t="s">
        <v>2113</v>
      </c>
      <c r="B257" s="202" t="s">
        <v>12156</v>
      </c>
      <c r="C257" s="34" t="s">
        <v>21</v>
      </c>
      <c r="D257" s="34" t="s">
        <v>12367</v>
      </c>
      <c r="E257" s="33">
        <v>2</v>
      </c>
      <c r="F257" s="23" t="str">
        <f t="shared" si="4"/>
        <v>Turbofan/turbojet</v>
      </c>
      <c r="H257" s="17" t="s">
        <v>11372</v>
      </c>
    </row>
    <row r="258" spans="1:8">
      <c r="A258" s="33" t="s">
        <v>2113</v>
      </c>
      <c r="B258" s="202" t="s">
        <v>12499</v>
      </c>
      <c r="C258" s="34" t="s">
        <v>331</v>
      </c>
      <c r="D258" s="34" t="s">
        <v>12372</v>
      </c>
      <c r="E258" s="33">
        <v>2</v>
      </c>
      <c r="F258" s="23" t="str">
        <f t="shared" si="4"/>
        <v>Turbofan/turbojet</v>
      </c>
      <c r="H258" s="17" t="s">
        <v>11377</v>
      </c>
    </row>
    <row r="259" spans="1:8">
      <c r="A259" s="33" t="s">
        <v>2113</v>
      </c>
      <c r="B259" s="202" t="s">
        <v>12162</v>
      </c>
      <c r="C259" s="34" t="s">
        <v>349</v>
      </c>
      <c r="D259" s="34" t="s">
        <v>12374</v>
      </c>
      <c r="E259" s="33">
        <v>2</v>
      </c>
      <c r="F259" s="23" t="str">
        <f t="shared" si="4"/>
        <v>Turbofan/turbojet</v>
      </c>
      <c r="H259" s="17" t="s">
        <v>11379</v>
      </c>
    </row>
    <row r="260" spans="1:8">
      <c r="A260" s="33" t="s">
        <v>2113</v>
      </c>
      <c r="B260" s="202" t="s">
        <v>12163</v>
      </c>
      <c r="C260" s="34" t="s">
        <v>78</v>
      </c>
      <c r="D260" s="34" t="s">
        <v>12375</v>
      </c>
      <c r="E260" s="33">
        <v>2</v>
      </c>
      <c r="F260" s="23" t="str">
        <f t="shared" si="4"/>
        <v>Turbofan/turbojet</v>
      </c>
      <c r="H260" s="17" t="s">
        <v>11380</v>
      </c>
    </row>
    <row r="261" spans="1:8">
      <c r="A261" s="33" t="s">
        <v>2113</v>
      </c>
      <c r="B261" s="202" t="s">
        <v>12164</v>
      </c>
      <c r="C261" s="34" t="s">
        <v>88</v>
      </c>
      <c r="D261" s="34" t="s">
        <v>12376</v>
      </c>
      <c r="E261" s="33">
        <v>2</v>
      </c>
      <c r="F261" s="23" t="str">
        <f t="shared" si="4"/>
        <v>Turbofan/turbojet</v>
      </c>
      <c r="H261" s="17" t="s">
        <v>11381</v>
      </c>
    </row>
    <row r="262" spans="1:8">
      <c r="A262" s="33" t="s">
        <v>2114</v>
      </c>
      <c r="B262" s="202" t="s">
        <v>12500</v>
      </c>
      <c r="C262" s="34" t="s">
        <v>233</v>
      </c>
      <c r="D262" s="34" t="s">
        <v>12380</v>
      </c>
      <c r="E262" s="33">
        <v>2</v>
      </c>
      <c r="F262" s="23" t="str">
        <f t="shared" si="4"/>
        <v>Turbofan/turbojet</v>
      </c>
      <c r="H262" s="17" t="s">
        <v>11385</v>
      </c>
    </row>
    <row r="263" spans="1:8">
      <c r="A263" s="33" t="s">
        <v>2114</v>
      </c>
      <c r="B263" s="202" t="s">
        <v>12167</v>
      </c>
      <c r="C263" s="34" t="s">
        <v>287</v>
      </c>
      <c r="D263" s="34" t="s">
        <v>12379</v>
      </c>
      <c r="E263" s="33">
        <v>2</v>
      </c>
      <c r="F263" s="23" t="str">
        <f t="shared" si="4"/>
        <v>Turbofan/turbojet</v>
      </c>
      <c r="H263" s="17" t="s">
        <v>11384</v>
      </c>
    </row>
    <row r="264" spans="1:8">
      <c r="A264" s="33" t="s">
        <v>2115</v>
      </c>
      <c r="B264" s="202" t="s">
        <v>12168</v>
      </c>
      <c r="C264" s="34" t="s">
        <v>22</v>
      </c>
      <c r="D264" s="34" t="s">
        <v>12381</v>
      </c>
      <c r="E264" s="33">
        <v>2</v>
      </c>
      <c r="F264" s="23" t="str">
        <f t="shared" ref="F264:F314" si="5">IF(LEFT(C264,3)="FOI","Turboprop",IF(LEFT(C264,4)="FOCA","Piston","Turbofan/turbojet"))</f>
        <v>Turbofan/turbojet</v>
      </c>
      <c r="H264" s="17" t="s">
        <v>11386</v>
      </c>
    </row>
    <row r="265" spans="1:8">
      <c r="A265" s="33" t="s">
        <v>2115</v>
      </c>
      <c r="B265" s="202" t="s">
        <v>12501</v>
      </c>
      <c r="C265" s="34" t="s">
        <v>21</v>
      </c>
      <c r="D265" s="34" t="s">
        <v>12367</v>
      </c>
      <c r="E265" s="33">
        <v>2</v>
      </c>
      <c r="F265" s="23" t="str">
        <f t="shared" si="5"/>
        <v>Turbofan/turbojet</v>
      </c>
      <c r="H265" s="17" t="s">
        <v>11387</v>
      </c>
    </row>
    <row r="266" spans="1:8">
      <c r="A266" s="33" t="s">
        <v>2116</v>
      </c>
      <c r="B266" s="202" t="s">
        <v>12502</v>
      </c>
      <c r="C266" s="34" t="s">
        <v>21</v>
      </c>
      <c r="D266" s="34" t="s">
        <v>12367</v>
      </c>
      <c r="E266" s="33">
        <v>2</v>
      </c>
      <c r="F266" s="23" t="str">
        <f t="shared" si="5"/>
        <v>Turbofan/turbojet</v>
      </c>
      <c r="H266" s="17" t="s">
        <v>11388</v>
      </c>
    </row>
    <row r="267" spans="1:8">
      <c r="A267" s="33" t="s">
        <v>2116</v>
      </c>
      <c r="B267" s="202" t="s">
        <v>12169</v>
      </c>
      <c r="C267" s="34" t="s">
        <v>88</v>
      </c>
      <c r="D267" s="34" t="s">
        <v>12376</v>
      </c>
      <c r="E267" s="33">
        <v>2</v>
      </c>
      <c r="F267" s="23" t="str">
        <f t="shared" si="5"/>
        <v>Turbofan/turbojet</v>
      </c>
      <c r="H267" s="17" t="s">
        <v>11389</v>
      </c>
    </row>
    <row r="268" spans="1:8">
      <c r="A268" s="33" t="s">
        <v>2117</v>
      </c>
      <c r="B268" s="202" t="s">
        <v>12217</v>
      </c>
      <c r="C268" s="34" t="s">
        <v>108</v>
      </c>
      <c r="D268" s="34" t="s">
        <v>12382</v>
      </c>
      <c r="E268" s="33">
        <v>2</v>
      </c>
      <c r="F268" s="23" t="str">
        <f t="shared" si="5"/>
        <v>Turbofan/turbojet</v>
      </c>
      <c r="H268" s="17" t="s">
        <v>11390</v>
      </c>
    </row>
    <row r="269" spans="1:8">
      <c r="A269" s="33" t="s">
        <v>2117</v>
      </c>
      <c r="B269" s="202" t="s">
        <v>12170</v>
      </c>
      <c r="C269" s="34" t="s">
        <v>135</v>
      </c>
      <c r="D269" s="34" t="s">
        <v>12383</v>
      </c>
      <c r="E269" s="33">
        <v>2</v>
      </c>
      <c r="F269" s="23" t="str">
        <f t="shared" si="5"/>
        <v>Turbofan/turbojet</v>
      </c>
      <c r="H269" s="17" t="s">
        <v>11391</v>
      </c>
    </row>
    <row r="270" spans="1:8">
      <c r="A270" s="33" t="s">
        <v>2118</v>
      </c>
      <c r="B270" s="202" t="s">
        <v>12171</v>
      </c>
      <c r="C270" s="34" t="s">
        <v>108</v>
      </c>
      <c r="D270" s="34" t="s">
        <v>12382</v>
      </c>
      <c r="E270" s="33">
        <v>2</v>
      </c>
      <c r="F270" s="23" t="str">
        <f t="shared" si="5"/>
        <v>Turbofan/turbojet</v>
      </c>
      <c r="H270" s="17" t="s">
        <v>11392</v>
      </c>
    </row>
    <row r="271" spans="1:8">
      <c r="A271" s="33" t="s">
        <v>2118</v>
      </c>
      <c r="B271" s="202" t="s">
        <v>12503</v>
      </c>
      <c r="C271" s="34" t="s">
        <v>135</v>
      </c>
      <c r="D271" s="34" t="s">
        <v>12383</v>
      </c>
      <c r="E271" s="33">
        <v>2</v>
      </c>
      <c r="F271" s="23" t="str">
        <f t="shared" si="5"/>
        <v>Turbofan/turbojet</v>
      </c>
      <c r="H271" s="17" t="s">
        <v>11393</v>
      </c>
    </row>
    <row r="272" spans="1:8">
      <c r="A272" s="33" t="s">
        <v>2642</v>
      </c>
      <c r="B272" s="202" t="s">
        <v>2642</v>
      </c>
      <c r="C272" s="34" t="s">
        <v>24</v>
      </c>
      <c r="D272" s="34" t="s">
        <v>12461</v>
      </c>
      <c r="E272" s="33">
        <v>2</v>
      </c>
      <c r="F272" s="23" t="str">
        <f t="shared" si="5"/>
        <v>Turbofan/turbojet</v>
      </c>
      <c r="H272" s="17" t="s">
        <v>11394</v>
      </c>
    </row>
    <row r="273" spans="1:8">
      <c r="A273" s="33" t="s">
        <v>2119</v>
      </c>
      <c r="B273" s="202" t="s">
        <v>2119</v>
      </c>
      <c r="C273" s="34" t="s">
        <v>1375</v>
      </c>
      <c r="D273" s="34" t="s">
        <v>12301</v>
      </c>
      <c r="E273" s="33">
        <v>2</v>
      </c>
      <c r="F273" s="23" t="str">
        <f t="shared" si="5"/>
        <v>Piston</v>
      </c>
      <c r="H273" s="17" t="s">
        <v>11395</v>
      </c>
    </row>
    <row r="274" spans="1:8">
      <c r="A274" s="33" t="s">
        <v>2120</v>
      </c>
      <c r="B274" s="202" t="s">
        <v>2120</v>
      </c>
      <c r="C274" s="34" t="s">
        <v>1390</v>
      </c>
      <c r="D274" s="34" t="s">
        <v>12225</v>
      </c>
      <c r="E274" s="33">
        <v>1</v>
      </c>
      <c r="F274" s="23" t="str">
        <f t="shared" si="5"/>
        <v>Piston</v>
      </c>
      <c r="H274" s="17" t="s">
        <v>11396</v>
      </c>
    </row>
    <row r="275" spans="1:8">
      <c r="A275" s="33" t="s">
        <v>2121</v>
      </c>
      <c r="B275" s="202" t="s">
        <v>2121</v>
      </c>
      <c r="C275" s="34" t="s">
        <v>1370</v>
      </c>
      <c r="D275" s="34" t="s">
        <v>12224</v>
      </c>
      <c r="E275" s="33">
        <v>1</v>
      </c>
      <c r="F275" s="23" t="str">
        <f t="shared" si="5"/>
        <v>Piston</v>
      </c>
      <c r="H275" s="17" t="s">
        <v>11397</v>
      </c>
    </row>
    <row r="276" spans="1:8">
      <c r="A276" s="33" t="s">
        <v>2122</v>
      </c>
      <c r="B276" s="202" t="s">
        <v>2122</v>
      </c>
      <c r="C276" s="34" t="s">
        <v>1375</v>
      </c>
      <c r="D276" s="34" t="s">
        <v>12301</v>
      </c>
      <c r="E276" s="33">
        <v>1</v>
      </c>
      <c r="F276" s="23" t="str">
        <f t="shared" si="5"/>
        <v>Piston</v>
      </c>
      <c r="H276" s="17" t="s">
        <v>11398</v>
      </c>
    </row>
    <row r="277" spans="1:8">
      <c r="A277" s="33" t="s">
        <v>2123</v>
      </c>
      <c r="B277" s="202" t="s">
        <v>2123</v>
      </c>
      <c r="C277" s="34" t="s">
        <v>1375</v>
      </c>
      <c r="D277" s="34" t="s">
        <v>12301</v>
      </c>
      <c r="E277" s="33">
        <v>2</v>
      </c>
      <c r="F277" s="23" t="str">
        <f t="shared" si="5"/>
        <v>Piston</v>
      </c>
      <c r="H277" s="17" t="s">
        <v>11399</v>
      </c>
    </row>
    <row r="278" spans="1:8">
      <c r="A278" s="33" t="s">
        <v>2124</v>
      </c>
      <c r="B278" s="202" t="s">
        <v>2124</v>
      </c>
      <c r="C278" s="34" t="s">
        <v>1381</v>
      </c>
      <c r="D278" s="34" t="s">
        <v>12305</v>
      </c>
      <c r="E278" s="33">
        <v>1</v>
      </c>
      <c r="F278" s="23" t="str">
        <f t="shared" si="5"/>
        <v>Piston</v>
      </c>
      <c r="H278" s="17" t="s">
        <v>11400</v>
      </c>
    </row>
    <row r="279" spans="1:8">
      <c r="A279" s="33" t="s">
        <v>2125</v>
      </c>
      <c r="B279" s="202" t="s">
        <v>2125</v>
      </c>
      <c r="C279" s="34" t="s">
        <v>1381</v>
      </c>
      <c r="D279" s="34" t="s">
        <v>12305</v>
      </c>
      <c r="E279" s="33">
        <v>1</v>
      </c>
      <c r="F279" s="23" t="str">
        <f t="shared" si="5"/>
        <v>Piston</v>
      </c>
      <c r="H279" s="17" t="s">
        <v>11401</v>
      </c>
    </row>
    <row r="280" spans="1:8">
      <c r="A280" s="33" t="s">
        <v>2126</v>
      </c>
      <c r="B280" s="202" t="s">
        <v>2126</v>
      </c>
      <c r="C280" s="34" t="s">
        <v>1370</v>
      </c>
      <c r="D280" s="34" t="s">
        <v>12224</v>
      </c>
      <c r="E280" s="33">
        <v>1</v>
      </c>
      <c r="F280" s="23" t="str">
        <f t="shared" si="5"/>
        <v>Piston</v>
      </c>
      <c r="H280" s="17" t="s">
        <v>11402</v>
      </c>
    </row>
    <row r="281" spans="1:8">
      <c r="A281" s="33" t="s">
        <v>2127</v>
      </c>
      <c r="B281" s="202" t="s">
        <v>2127</v>
      </c>
      <c r="C281" s="34" t="s">
        <v>1394</v>
      </c>
      <c r="D281" s="34" t="s">
        <v>12384</v>
      </c>
      <c r="E281" s="33">
        <v>1</v>
      </c>
      <c r="F281" s="23" t="str">
        <f t="shared" si="5"/>
        <v>Piston</v>
      </c>
      <c r="H281" s="17" t="s">
        <v>11403</v>
      </c>
    </row>
    <row r="282" spans="1:8">
      <c r="A282" s="33" t="s">
        <v>2128</v>
      </c>
      <c r="B282" s="202" t="s">
        <v>2128</v>
      </c>
      <c r="C282" s="34" t="s">
        <v>1374</v>
      </c>
      <c r="D282" s="34" t="s">
        <v>12299</v>
      </c>
      <c r="E282" s="33">
        <v>1</v>
      </c>
      <c r="F282" s="23" t="str">
        <f t="shared" si="5"/>
        <v>Piston</v>
      </c>
      <c r="H282" s="17" t="s">
        <v>11404</v>
      </c>
    </row>
    <row r="283" spans="1:8">
      <c r="A283" s="33" t="s">
        <v>2129</v>
      </c>
      <c r="B283" s="202" t="s">
        <v>2129</v>
      </c>
      <c r="C283" s="34" t="s">
        <v>1374</v>
      </c>
      <c r="D283" s="34" t="s">
        <v>12299</v>
      </c>
      <c r="E283" s="33">
        <v>1</v>
      </c>
      <c r="F283" s="23" t="str">
        <f t="shared" si="5"/>
        <v>Piston</v>
      </c>
      <c r="H283" s="17" t="s">
        <v>11405</v>
      </c>
    </row>
    <row r="284" spans="1:8">
      <c r="A284" s="33" t="s">
        <v>2130</v>
      </c>
      <c r="B284" s="202" t="s">
        <v>2130</v>
      </c>
      <c r="C284" s="34" t="s">
        <v>26</v>
      </c>
      <c r="D284" s="34" t="s">
        <v>12385</v>
      </c>
      <c r="E284" s="33">
        <v>2</v>
      </c>
      <c r="F284" s="23" t="str">
        <f t="shared" si="5"/>
        <v>Turbofan/turbojet</v>
      </c>
      <c r="H284" s="17" t="s">
        <v>11406</v>
      </c>
    </row>
    <row r="285" spans="1:8">
      <c r="A285" s="33" t="s">
        <v>2131</v>
      </c>
      <c r="B285" s="202" t="s">
        <v>2131</v>
      </c>
      <c r="C285" s="34" t="s">
        <v>1375</v>
      </c>
      <c r="D285" s="34" t="s">
        <v>12301</v>
      </c>
      <c r="E285" s="33">
        <v>2</v>
      </c>
      <c r="F285" s="23" t="str">
        <f t="shared" si="5"/>
        <v>Piston</v>
      </c>
      <c r="H285" s="17" t="s">
        <v>11407</v>
      </c>
    </row>
    <row r="286" spans="1:8">
      <c r="A286" s="33" t="s">
        <v>2132</v>
      </c>
      <c r="B286" s="202" t="s">
        <v>2132</v>
      </c>
      <c r="C286" s="34" t="s">
        <v>1374</v>
      </c>
      <c r="D286" s="34" t="s">
        <v>12299</v>
      </c>
      <c r="E286" s="33">
        <v>2</v>
      </c>
      <c r="F286" s="23" t="str">
        <f t="shared" si="5"/>
        <v>Piston</v>
      </c>
      <c r="H286" s="17" t="s">
        <v>11408</v>
      </c>
    </row>
    <row r="287" spans="1:8">
      <c r="A287" s="33" t="s">
        <v>2133</v>
      </c>
      <c r="B287" s="202" t="s">
        <v>2133</v>
      </c>
      <c r="C287" s="34" t="s">
        <v>1375</v>
      </c>
      <c r="D287" s="34" t="s">
        <v>12301</v>
      </c>
      <c r="E287" s="33">
        <v>2</v>
      </c>
      <c r="F287" s="23" t="str">
        <f t="shared" si="5"/>
        <v>Piston</v>
      </c>
      <c r="H287" s="17" t="s">
        <v>11409</v>
      </c>
    </row>
    <row r="288" spans="1:8">
      <c r="A288" s="33" t="s">
        <v>2134</v>
      </c>
      <c r="B288" s="202" t="s">
        <v>2134</v>
      </c>
      <c r="C288" s="34" t="s">
        <v>1376</v>
      </c>
      <c r="D288" s="34" t="s">
        <v>12309</v>
      </c>
      <c r="E288" s="33">
        <v>2</v>
      </c>
      <c r="F288" s="23" t="str">
        <f t="shared" si="5"/>
        <v>Piston</v>
      </c>
      <c r="H288" s="17" t="s">
        <v>11410</v>
      </c>
    </row>
    <row r="289" spans="1:8">
      <c r="A289" s="33" t="s">
        <v>2135</v>
      </c>
      <c r="B289" s="202" t="s">
        <v>2135</v>
      </c>
      <c r="C289" s="34" t="s">
        <v>1375</v>
      </c>
      <c r="D289" s="34" t="s">
        <v>12301</v>
      </c>
      <c r="E289" s="33">
        <v>2</v>
      </c>
      <c r="F289" s="23" t="str">
        <f t="shared" si="5"/>
        <v>Piston</v>
      </c>
      <c r="H289" s="17" t="s">
        <v>11411</v>
      </c>
    </row>
    <row r="290" spans="1:8">
      <c r="A290" s="33" t="s">
        <v>2136</v>
      </c>
      <c r="B290" s="202" t="s">
        <v>2136</v>
      </c>
      <c r="C290" s="34" t="s">
        <v>1375</v>
      </c>
      <c r="D290" s="34" t="s">
        <v>12301</v>
      </c>
      <c r="E290" s="33">
        <v>2</v>
      </c>
      <c r="F290" s="23" t="str">
        <f t="shared" si="5"/>
        <v>Piston</v>
      </c>
      <c r="H290" s="17" t="s">
        <v>11412</v>
      </c>
    </row>
    <row r="291" spans="1:8">
      <c r="A291" s="33" t="s">
        <v>2137</v>
      </c>
      <c r="B291" s="202" t="s">
        <v>2137</v>
      </c>
      <c r="C291" s="34" t="s">
        <v>1375</v>
      </c>
      <c r="D291" s="34" t="s">
        <v>12301</v>
      </c>
      <c r="E291" s="33">
        <v>2</v>
      </c>
      <c r="F291" s="23" t="str">
        <f t="shared" si="5"/>
        <v>Piston</v>
      </c>
      <c r="H291" s="17" t="s">
        <v>11413</v>
      </c>
    </row>
    <row r="292" spans="1:8">
      <c r="A292" s="33" t="s">
        <v>2138</v>
      </c>
      <c r="B292" s="202" t="s">
        <v>2138</v>
      </c>
      <c r="C292" s="34" t="s">
        <v>1373</v>
      </c>
      <c r="D292" s="34" t="s">
        <v>12297</v>
      </c>
      <c r="E292" s="33">
        <v>2</v>
      </c>
      <c r="F292" s="23" t="str">
        <f t="shared" si="5"/>
        <v>Piston</v>
      </c>
      <c r="H292" s="17" t="s">
        <v>11414</v>
      </c>
    </row>
    <row r="293" spans="1:8">
      <c r="A293" s="33" t="s">
        <v>2139</v>
      </c>
      <c r="B293" s="202" t="s">
        <v>2139</v>
      </c>
      <c r="C293" s="34" t="s">
        <v>1393</v>
      </c>
      <c r="D293" s="34" t="s">
        <v>12298</v>
      </c>
      <c r="E293" s="33">
        <v>1</v>
      </c>
      <c r="F293" s="23" t="str">
        <f t="shared" si="5"/>
        <v>Piston</v>
      </c>
      <c r="H293" s="17" t="s">
        <v>11415</v>
      </c>
    </row>
    <row r="294" spans="1:8">
      <c r="A294" s="33" t="s">
        <v>2140</v>
      </c>
      <c r="B294" s="202" t="s">
        <v>2140</v>
      </c>
      <c r="C294" s="34" t="s">
        <v>1375</v>
      </c>
      <c r="D294" s="34" t="s">
        <v>12301</v>
      </c>
      <c r="E294" s="33">
        <v>2</v>
      </c>
      <c r="F294" s="23" t="str">
        <f t="shared" si="5"/>
        <v>Piston</v>
      </c>
      <c r="H294" s="17" t="s">
        <v>11416</v>
      </c>
    </row>
    <row r="295" spans="1:8">
      <c r="A295" s="33" t="s">
        <v>2141</v>
      </c>
      <c r="B295" s="202" t="s">
        <v>2141</v>
      </c>
      <c r="C295" s="34" t="s">
        <v>1375</v>
      </c>
      <c r="D295" s="34" t="s">
        <v>12301</v>
      </c>
      <c r="E295" s="33">
        <v>2</v>
      </c>
      <c r="F295" s="23" t="str">
        <f t="shared" si="5"/>
        <v>Piston</v>
      </c>
      <c r="H295" s="17" t="s">
        <v>11417</v>
      </c>
    </row>
    <row r="296" spans="1:8">
      <c r="A296" s="33" t="s">
        <v>2142</v>
      </c>
      <c r="B296" s="202" t="s">
        <v>2142</v>
      </c>
      <c r="C296" s="34" t="s">
        <v>1373</v>
      </c>
      <c r="D296" s="34" t="s">
        <v>12297</v>
      </c>
      <c r="E296" s="33">
        <v>2</v>
      </c>
      <c r="F296" s="23" t="str">
        <f t="shared" si="5"/>
        <v>Piston</v>
      </c>
      <c r="H296" s="17" t="s">
        <v>11418</v>
      </c>
    </row>
    <row r="297" spans="1:8">
      <c r="A297" s="33" t="s">
        <v>2143</v>
      </c>
      <c r="B297" s="202" t="s">
        <v>2143</v>
      </c>
      <c r="C297" s="34" t="s">
        <v>1382</v>
      </c>
      <c r="D297" s="34" t="s">
        <v>12223</v>
      </c>
      <c r="E297" s="33">
        <v>2</v>
      </c>
      <c r="F297" s="23" t="str">
        <f t="shared" si="5"/>
        <v>Turbofan/turbojet</v>
      </c>
      <c r="H297" s="17" t="s">
        <v>11419</v>
      </c>
    </row>
    <row r="298" spans="1:8">
      <c r="A298" s="33" t="s">
        <v>2144</v>
      </c>
      <c r="B298" s="202" t="s">
        <v>2144</v>
      </c>
      <c r="C298" s="34" t="s">
        <v>1377</v>
      </c>
      <c r="D298" s="34" t="s">
        <v>12300</v>
      </c>
      <c r="E298" s="33">
        <v>1</v>
      </c>
      <c r="F298" s="23" t="str">
        <f t="shared" si="5"/>
        <v>Piston</v>
      </c>
      <c r="H298" s="17" t="s">
        <v>11420</v>
      </c>
    </row>
    <row r="299" spans="1:8">
      <c r="A299" s="33" t="s">
        <v>2145</v>
      </c>
      <c r="B299" s="202" t="s">
        <v>2145</v>
      </c>
      <c r="C299" s="34" t="s">
        <v>1373</v>
      </c>
      <c r="D299" s="34" t="s">
        <v>12297</v>
      </c>
      <c r="E299" s="33">
        <v>1</v>
      </c>
      <c r="F299" s="23" t="str">
        <f t="shared" si="5"/>
        <v>Piston</v>
      </c>
      <c r="H299" s="17" t="s">
        <v>11421</v>
      </c>
    </row>
    <row r="300" spans="1:8">
      <c r="A300" s="33" t="s">
        <v>2146</v>
      </c>
      <c r="B300" s="202" t="s">
        <v>2146</v>
      </c>
      <c r="C300" s="34" t="s">
        <v>188</v>
      </c>
      <c r="D300" s="34" t="s">
        <v>12342</v>
      </c>
      <c r="E300" s="33">
        <v>4</v>
      </c>
      <c r="F300" s="23" t="str">
        <f t="shared" si="5"/>
        <v>Turbofan/turbojet</v>
      </c>
      <c r="H300" s="17" t="s">
        <v>11422</v>
      </c>
    </row>
    <row r="301" spans="1:8">
      <c r="A301" s="33" t="s">
        <v>2147</v>
      </c>
      <c r="B301" s="202" t="s">
        <v>2147</v>
      </c>
      <c r="C301" s="34" t="s">
        <v>1374</v>
      </c>
      <c r="D301" s="34" t="s">
        <v>12299</v>
      </c>
      <c r="E301" s="33">
        <v>2</v>
      </c>
      <c r="F301" s="23" t="str">
        <f t="shared" si="5"/>
        <v>Piston</v>
      </c>
      <c r="H301" s="17" t="s">
        <v>11423</v>
      </c>
    </row>
    <row r="302" spans="1:8">
      <c r="A302" s="33" t="s">
        <v>2148</v>
      </c>
      <c r="B302" s="202" t="s">
        <v>2148</v>
      </c>
      <c r="C302" s="34" t="s">
        <v>1384</v>
      </c>
      <c r="D302" s="34" t="s">
        <v>12226</v>
      </c>
      <c r="E302" s="33">
        <v>1</v>
      </c>
      <c r="F302" s="23" t="str">
        <f t="shared" si="5"/>
        <v>Piston</v>
      </c>
      <c r="H302" s="17" t="s">
        <v>11424</v>
      </c>
    </row>
    <row r="303" spans="1:8">
      <c r="A303" s="33" t="s">
        <v>2149</v>
      </c>
      <c r="B303" s="202" t="s">
        <v>2149</v>
      </c>
      <c r="C303" s="34" t="s">
        <v>1376</v>
      </c>
      <c r="D303" s="34" t="s">
        <v>12309</v>
      </c>
      <c r="E303" s="33">
        <v>1</v>
      </c>
      <c r="F303" s="23" t="str">
        <f t="shared" si="5"/>
        <v>Piston</v>
      </c>
      <c r="H303" s="17" t="s">
        <v>11425</v>
      </c>
    </row>
    <row r="304" spans="1:8">
      <c r="A304" s="33" t="s">
        <v>2150</v>
      </c>
      <c r="B304" s="202" t="s">
        <v>2150</v>
      </c>
      <c r="C304" s="34" t="s">
        <v>1390</v>
      </c>
      <c r="D304" s="34" t="s">
        <v>12225</v>
      </c>
      <c r="E304" s="33">
        <v>1</v>
      </c>
      <c r="F304" s="23" t="str">
        <f t="shared" si="5"/>
        <v>Piston</v>
      </c>
      <c r="H304" s="17" t="s">
        <v>11426</v>
      </c>
    </row>
    <row r="305" spans="1:8">
      <c r="A305" s="33" t="s">
        <v>2151</v>
      </c>
      <c r="B305" s="202" t="s">
        <v>2151</v>
      </c>
      <c r="C305" s="34" t="s">
        <v>1372</v>
      </c>
      <c r="D305" s="34" t="s">
        <v>12296</v>
      </c>
      <c r="E305" s="33">
        <v>1</v>
      </c>
      <c r="F305" s="23" t="str">
        <f t="shared" si="5"/>
        <v>Piston</v>
      </c>
      <c r="H305" s="17" t="s">
        <v>11427</v>
      </c>
    </row>
    <row r="306" spans="1:8">
      <c r="A306" s="33" t="s">
        <v>2152</v>
      </c>
      <c r="B306" s="202" t="s">
        <v>2152</v>
      </c>
      <c r="C306" s="34" t="s">
        <v>1376</v>
      </c>
      <c r="D306" s="34" t="s">
        <v>12309</v>
      </c>
      <c r="E306" s="33">
        <v>2</v>
      </c>
      <c r="F306" s="23" t="str">
        <f t="shared" si="5"/>
        <v>Piston</v>
      </c>
      <c r="H306" s="17" t="s">
        <v>11428</v>
      </c>
    </row>
    <row r="307" spans="1:8">
      <c r="A307" s="33" t="s">
        <v>2153</v>
      </c>
      <c r="B307" s="202" t="s">
        <v>2153</v>
      </c>
      <c r="C307" s="34" t="s">
        <v>1376</v>
      </c>
      <c r="D307" s="34" t="s">
        <v>12309</v>
      </c>
      <c r="E307" s="33">
        <v>2</v>
      </c>
      <c r="F307" s="23" t="str">
        <f t="shared" si="5"/>
        <v>Piston</v>
      </c>
      <c r="H307" s="17" t="s">
        <v>11429</v>
      </c>
    </row>
    <row r="308" spans="1:8">
      <c r="A308" s="33" t="s">
        <v>2154</v>
      </c>
      <c r="B308" s="202" t="s">
        <v>2154</v>
      </c>
      <c r="C308" s="34" t="s">
        <v>1375</v>
      </c>
      <c r="D308" s="34" t="s">
        <v>12301</v>
      </c>
      <c r="E308" s="33">
        <v>1</v>
      </c>
      <c r="F308" s="23" t="str">
        <f t="shared" si="5"/>
        <v>Piston</v>
      </c>
      <c r="H308" s="17" t="s">
        <v>11430</v>
      </c>
    </row>
    <row r="309" spans="1:8">
      <c r="A309" s="33" t="s">
        <v>2155</v>
      </c>
      <c r="B309" s="202" t="s">
        <v>2155</v>
      </c>
      <c r="C309" s="34" t="s">
        <v>1377</v>
      </c>
      <c r="D309" s="34" t="s">
        <v>12300</v>
      </c>
      <c r="E309" s="33">
        <v>1</v>
      </c>
      <c r="F309" s="23" t="str">
        <f t="shared" si="5"/>
        <v>Piston</v>
      </c>
      <c r="H309" s="17" t="s">
        <v>11431</v>
      </c>
    </row>
    <row r="310" spans="1:8">
      <c r="A310" s="33" t="s">
        <v>2156</v>
      </c>
      <c r="B310" s="202" t="s">
        <v>2156</v>
      </c>
      <c r="C310" s="34" t="s">
        <v>1376</v>
      </c>
      <c r="D310" s="34" t="s">
        <v>12309</v>
      </c>
      <c r="E310" s="33">
        <v>1</v>
      </c>
      <c r="F310" s="23" t="str">
        <f t="shared" si="5"/>
        <v>Piston</v>
      </c>
      <c r="H310" s="17" t="s">
        <v>11432</v>
      </c>
    </row>
    <row r="311" spans="1:8">
      <c r="A311" s="33" t="s">
        <v>2157</v>
      </c>
      <c r="B311" s="202" t="s">
        <v>2157</v>
      </c>
      <c r="C311" s="34" t="s">
        <v>1372</v>
      </c>
      <c r="D311" s="34" t="s">
        <v>12296</v>
      </c>
      <c r="E311" s="33">
        <v>1</v>
      </c>
      <c r="F311" s="23" t="str">
        <f t="shared" si="5"/>
        <v>Piston</v>
      </c>
      <c r="H311" s="17" t="s">
        <v>11433</v>
      </c>
    </row>
    <row r="312" spans="1:8">
      <c r="A312" s="33" t="s">
        <v>2158</v>
      </c>
      <c r="B312" s="202" t="s">
        <v>2158</v>
      </c>
      <c r="C312" s="34" t="s">
        <v>1369</v>
      </c>
      <c r="D312" s="34" t="s">
        <v>12453</v>
      </c>
      <c r="E312" s="33">
        <v>3</v>
      </c>
      <c r="F312" s="23" t="str">
        <f t="shared" si="5"/>
        <v>Piston</v>
      </c>
      <c r="H312" s="17" t="s">
        <v>11434</v>
      </c>
    </row>
    <row r="313" spans="1:8">
      <c r="A313" s="33" t="s">
        <v>2159</v>
      </c>
      <c r="B313" s="202" t="s">
        <v>2159</v>
      </c>
      <c r="C313" s="34" t="s">
        <v>1372</v>
      </c>
      <c r="D313" s="34" t="s">
        <v>12296</v>
      </c>
      <c r="E313" s="33">
        <v>1</v>
      </c>
      <c r="F313" s="23" t="str">
        <f t="shared" si="5"/>
        <v>Piston</v>
      </c>
      <c r="H313" s="17" t="s">
        <v>11435</v>
      </c>
    </row>
    <row r="314" spans="1:8">
      <c r="A314" s="33" t="s">
        <v>2160</v>
      </c>
      <c r="B314" s="202" t="s">
        <v>2160</v>
      </c>
      <c r="C314" s="34" t="s">
        <v>1372</v>
      </c>
      <c r="D314" s="34" t="s">
        <v>12296</v>
      </c>
      <c r="E314" s="33">
        <v>1</v>
      </c>
      <c r="F314" s="23" t="str">
        <f t="shared" si="5"/>
        <v>Piston</v>
      </c>
      <c r="H314" s="17" t="s">
        <v>11436</v>
      </c>
    </row>
    <row r="315" spans="1:8">
      <c r="A315" s="33" t="s">
        <v>2161</v>
      </c>
      <c r="B315" s="202" t="s">
        <v>2161</v>
      </c>
      <c r="C315" s="34" t="s">
        <v>1372</v>
      </c>
      <c r="D315" s="34" t="s">
        <v>12296</v>
      </c>
      <c r="E315" s="33">
        <v>1</v>
      </c>
      <c r="F315" s="23" t="str">
        <f t="shared" ref="F315:F371" si="6">IF(LEFT(C315,3)="FOI","Turboprop",IF(LEFT(C315,4)="FOCA","Piston","Turbofan/turbojet"))</f>
        <v>Piston</v>
      </c>
      <c r="H315" s="17" t="s">
        <v>11437</v>
      </c>
    </row>
    <row r="316" spans="1:8">
      <c r="A316" s="33" t="s">
        <v>2162</v>
      </c>
      <c r="B316" s="202" t="s">
        <v>2162</v>
      </c>
      <c r="C316" s="34" t="s">
        <v>1379</v>
      </c>
      <c r="D316" s="34" t="s">
        <v>12302</v>
      </c>
      <c r="E316" s="33">
        <v>1</v>
      </c>
      <c r="F316" s="23" t="str">
        <f t="shared" si="6"/>
        <v>Piston</v>
      </c>
      <c r="H316" s="17" t="s">
        <v>11438</v>
      </c>
    </row>
    <row r="317" spans="1:8">
      <c r="A317" s="33" t="s">
        <v>2163</v>
      </c>
      <c r="B317" s="202" t="s">
        <v>2163</v>
      </c>
      <c r="C317" s="34" t="s">
        <v>1381</v>
      </c>
      <c r="D317" s="34" t="s">
        <v>12305</v>
      </c>
      <c r="E317" s="33">
        <v>1</v>
      </c>
      <c r="F317" s="23" t="str">
        <f t="shared" si="6"/>
        <v>Piston</v>
      </c>
      <c r="H317" s="17" t="s">
        <v>11439</v>
      </c>
    </row>
    <row r="318" spans="1:8">
      <c r="A318" s="33" t="s">
        <v>2164</v>
      </c>
      <c r="B318" s="202" t="s">
        <v>2164</v>
      </c>
      <c r="C318" s="34" t="s">
        <v>1373</v>
      </c>
      <c r="D318" s="34" t="s">
        <v>12297</v>
      </c>
      <c r="E318" s="33">
        <v>1</v>
      </c>
      <c r="F318" s="23" t="str">
        <f t="shared" si="6"/>
        <v>Piston</v>
      </c>
      <c r="H318" s="17" t="s">
        <v>11440</v>
      </c>
    </row>
    <row r="319" spans="1:8">
      <c r="A319" s="33" t="s">
        <v>2165</v>
      </c>
      <c r="B319" s="202" t="s">
        <v>2165</v>
      </c>
      <c r="C319" s="34" t="s">
        <v>1373</v>
      </c>
      <c r="D319" s="34" t="s">
        <v>12297</v>
      </c>
      <c r="E319" s="33">
        <v>1</v>
      </c>
      <c r="F319" s="23" t="str">
        <f t="shared" si="6"/>
        <v>Piston</v>
      </c>
      <c r="H319" s="17" t="s">
        <v>11441</v>
      </c>
    </row>
    <row r="320" spans="1:8">
      <c r="A320" s="33" t="s">
        <v>2166</v>
      </c>
      <c r="B320" s="202" t="s">
        <v>2166</v>
      </c>
      <c r="C320" s="34" t="s">
        <v>1383</v>
      </c>
      <c r="D320" s="34" t="s">
        <v>12386</v>
      </c>
      <c r="E320" s="33">
        <v>1</v>
      </c>
      <c r="F320" s="23" t="str">
        <f t="shared" si="6"/>
        <v>Piston</v>
      </c>
      <c r="H320" s="17" t="s">
        <v>11442</v>
      </c>
    </row>
    <row r="321" spans="1:8">
      <c r="A321" s="33" t="s">
        <v>2167</v>
      </c>
      <c r="B321" s="202" t="s">
        <v>2167</v>
      </c>
      <c r="C321" s="34" t="s">
        <v>1383</v>
      </c>
      <c r="D321" s="34" t="s">
        <v>12386</v>
      </c>
      <c r="E321" s="33">
        <v>1</v>
      </c>
      <c r="F321" s="23" t="str">
        <f t="shared" si="6"/>
        <v>Piston</v>
      </c>
      <c r="H321" s="17" t="s">
        <v>11443</v>
      </c>
    </row>
    <row r="322" spans="1:8">
      <c r="A322" s="33" t="s">
        <v>2168</v>
      </c>
      <c r="B322" s="202" t="s">
        <v>2168</v>
      </c>
      <c r="C322" s="34" t="s">
        <v>1377</v>
      </c>
      <c r="D322" s="34" t="s">
        <v>12300</v>
      </c>
      <c r="E322" s="33">
        <v>1</v>
      </c>
      <c r="F322" s="23" t="str">
        <f t="shared" si="6"/>
        <v>Piston</v>
      </c>
      <c r="H322" s="17" t="s">
        <v>11444</v>
      </c>
    </row>
    <row r="323" spans="1:8">
      <c r="A323" s="33" t="s">
        <v>2169</v>
      </c>
      <c r="B323" s="202" t="s">
        <v>2169</v>
      </c>
      <c r="C323" s="34" t="s">
        <v>1377</v>
      </c>
      <c r="D323" s="34" t="s">
        <v>12300</v>
      </c>
      <c r="E323" s="33">
        <v>1</v>
      </c>
      <c r="F323" s="23" t="str">
        <f t="shared" si="6"/>
        <v>Piston</v>
      </c>
      <c r="H323" s="17" t="s">
        <v>11445</v>
      </c>
    </row>
    <row r="324" spans="1:8">
      <c r="A324" s="33" t="s">
        <v>2170</v>
      </c>
      <c r="B324" s="202" t="s">
        <v>2170</v>
      </c>
      <c r="C324" s="34" t="s">
        <v>1377</v>
      </c>
      <c r="D324" s="34" t="s">
        <v>12300</v>
      </c>
      <c r="E324" s="33">
        <v>1</v>
      </c>
      <c r="F324" s="23" t="str">
        <f t="shared" si="6"/>
        <v>Piston</v>
      </c>
      <c r="H324" s="17" t="s">
        <v>11446</v>
      </c>
    </row>
    <row r="325" spans="1:8">
      <c r="A325" s="33" t="s">
        <v>2171</v>
      </c>
      <c r="B325" s="202" t="s">
        <v>2171</v>
      </c>
      <c r="C325" s="34" t="s">
        <v>1374</v>
      </c>
      <c r="D325" s="34" t="s">
        <v>12299</v>
      </c>
      <c r="E325" s="33">
        <v>1</v>
      </c>
      <c r="F325" s="23" t="str">
        <f t="shared" si="6"/>
        <v>Piston</v>
      </c>
      <c r="H325" s="17" t="s">
        <v>11447</v>
      </c>
    </row>
    <row r="326" spans="1:8">
      <c r="A326" s="33" t="s">
        <v>2172</v>
      </c>
      <c r="B326" s="202" t="s">
        <v>2172</v>
      </c>
      <c r="C326" s="34" t="s">
        <v>1377</v>
      </c>
      <c r="D326" s="34" t="s">
        <v>12300</v>
      </c>
      <c r="E326" s="33">
        <v>1</v>
      </c>
      <c r="F326" s="23" t="str">
        <f t="shared" si="6"/>
        <v>Piston</v>
      </c>
      <c r="H326" s="17" t="s">
        <v>11448</v>
      </c>
    </row>
    <row r="327" spans="1:8">
      <c r="A327" s="33" t="s">
        <v>2173</v>
      </c>
      <c r="B327" s="202" t="s">
        <v>2173</v>
      </c>
      <c r="C327" s="34" t="s">
        <v>1377</v>
      </c>
      <c r="D327" s="34" t="s">
        <v>12300</v>
      </c>
      <c r="E327" s="33">
        <v>1</v>
      </c>
      <c r="F327" s="23" t="str">
        <f t="shared" si="6"/>
        <v>Piston</v>
      </c>
      <c r="H327" s="17" t="s">
        <v>11449</v>
      </c>
    </row>
    <row r="328" spans="1:8">
      <c r="A328" s="33" t="s">
        <v>2174</v>
      </c>
      <c r="B328" s="202" t="s">
        <v>2174</v>
      </c>
      <c r="C328" s="34" t="s">
        <v>1377</v>
      </c>
      <c r="D328" s="34" t="s">
        <v>12300</v>
      </c>
      <c r="E328" s="33">
        <v>1</v>
      </c>
      <c r="F328" s="23" t="str">
        <f t="shared" si="6"/>
        <v>Piston</v>
      </c>
      <c r="H328" s="17" t="s">
        <v>11450</v>
      </c>
    </row>
    <row r="329" spans="1:8">
      <c r="A329" s="33" t="s">
        <v>2175</v>
      </c>
      <c r="B329" s="202" t="s">
        <v>2175</v>
      </c>
      <c r="C329" s="34" t="s">
        <v>1375</v>
      </c>
      <c r="D329" s="34" t="s">
        <v>12301</v>
      </c>
      <c r="E329" s="33">
        <v>2</v>
      </c>
      <c r="F329" s="23" t="str">
        <f t="shared" si="6"/>
        <v>Piston</v>
      </c>
      <c r="H329" s="17" t="s">
        <v>11451</v>
      </c>
    </row>
    <row r="330" spans="1:8">
      <c r="A330" s="33" t="s">
        <v>2176</v>
      </c>
      <c r="B330" s="202" t="s">
        <v>2176</v>
      </c>
      <c r="C330" s="34" t="s">
        <v>25</v>
      </c>
      <c r="D330" s="34" t="s">
        <v>12387</v>
      </c>
      <c r="E330" s="33">
        <v>2</v>
      </c>
      <c r="F330" s="23" t="str">
        <f t="shared" si="6"/>
        <v>Turbofan/turbojet</v>
      </c>
      <c r="H330" s="17" t="s">
        <v>11452</v>
      </c>
    </row>
    <row r="331" spans="1:8">
      <c r="A331" s="33" t="s">
        <v>2177</v>
      </c>
      <c r="B331" s="202" t="s">
        <v>2177</v>
      </c>
      <c r="C331" s="34" t="s">
        <v>26</v>
      </c>
      <c r="D331" s="34" t="s">
        <v>12385</v>
      </c>
      <c r="E331" s="33">
        <v>2</v>
      </c>
      <c r="F331" s="23" t="str">
        <f t="shared" si="6"/>
        <v>Turbofan/turbojet</v>
      </c>
      <c r="H331" s="17" t="s">
        <v>11453</v>
      </c>
    </row>
    <row r="332" spans="1:8">
      <c r="A332" s="33" t="s">
        <v>2178</v>
      </c>
      <c r="B332" s="202" t="s">
        <v>2178</v>
      </c>
      <c r="C332" s="34" t="s">
        <v>0</v>
      </c>
      <c r="D332" s="34" t="s">
        <v>12304</v>
      </c>
      <c r="E332" s="33">
        <v>2</v>
      </c>
      <c r="F332" s="23" t="str">
        <f t="shared" si="6"/>
        <v>Turbofan/turbojet</v>
      </c>
      <c r="H332" s="17" t="s">
        <v>11454</v>
      </c>
    </row>
    <row r="333" spans="1:8">
      <c r="A333" s="33" t="s">
        <v>12027</v>
      </c>
      <c r="B333" s="202" t="s">
        <v>12027</v>
      </c>
      <c r="C333" s="34" t="s">
        <v>25</v>
      </c>
      <c r="D333" s="34" t="s">
        <v>12387</v>
      </c>
      <c r="E333" s="33">
        <v>2</v>
      </c>
      <c r="F333" s="23" t="str">
        <f t="shared" si="6"/>
        <v>Turbofan/turbojet</v>
      </c>
      <c r="H333" s="17" t="s">
        <v>11455</v>
      </c>
    </row>
    <row r="334" spans="1:8">
      <c r="A334" s="33" t="s">
        <v>2179</v>
      </c>
      <c r="B334" s="202" t="s">
        <v>2179</v>
      </c>
      <c r="C334" s="34" t="s">
        <v>1374</v>
      </c>
      <c r="D334" s="34" t="s">
        <v>12299</v>
      </c>
      <c r="E334" s="33">
        <v>2</v>
      </c>
      <c r="F334" s="23" t="str">
        <f t="shared" si="6"/>
        <v>Piston</v>
      </c>
      <c r="H334" s="17" t="s">
        <v>11456</v>
      </c>
    </row>
    <row r="335" spans="1:8">
      <c r="A335" s="33" t="s">
        <v>2180</v>
      </c>
      <c r="B335" s="202" t="s">
        <v>2180</v>
      </c>
      <c r="C335" s="34" t="s">
        <v>1383</v>
      </c>
      <c r="D335" s="34" t="s">
        <v>12386</v>
      </c>
      <c r="E335" s="33">
        <v>2</v>
      </c>
      <c r="F335" s="23" t="str">
        <f t="shared" si="6"/>
        <v>Piston</v>
      </c>
      <c r="H335" s="17" t="s">
        <v>11457</v>
      </c>
    </row>
    <row r="336" spans="1:8">
      <c r="A336" s="33" t="s">
        <v>2181</v>
      </c>
      <c r="B336" s="202" t="s">
        <v>2181</v>
      </c>
      <c r="C336" s="34" t="s">
        <v>1383</v>
      </c>
      <c r="D336" s="34" t="s">
        <v>12386</v>
      </c>
      <c r="E336" s="33">
        <v>2</v>
      </c>
      <c r="F336" s="23" t="str">
        <f t="shared" si="6"/>
        <v>Piston</v>
      </c>
      <c r="H336" s="17" t="s">
        <v>11458</v>
      </c>
    </row>
    <row r="337" spans="1:8">
      <c r="A337" s="33" t="s">
        <v>2182</v>
      </c>
      <c r="B337" s="202" t="s">
        <v>2182</v>
      </c>
      <c r="C337" s="34" t="s">
        <v>1376</v>
      </c>
      <c r="D337" s="34" t="s">
        <v>12309</v>
      </c>
      <c r="E337" s="33">
        <v>2</v>
      </c>
      <c r="F337" s="23" t="str">
        <f t="shared" si="6"/>
        <v>Piston</v>
      </c>
      <c r="H337" s="17" t="s">
        <v>11459</v>
      </c>
    </row>
    <row r="338" spans="1:8">
      <c r="A338" s="33" t="s">
        <v>2183</v>
      </c>
      <c r="B338" s="202" t="s">
        <v>2183</v>
      </c>
      <c r="C338" s="34" t="s">
        <v>1370</v>
      </c>
      <c r="D338" s="34" t="s">
        <v>12224</v>
      </c>
      <c r="E338" s="33">
        <v>2</v>
      </c>
      <c r="F338" s="23" t="str">
        <f t="shared" si="6"/>
        <v>Piston</v>
      </c>
      <c r="H338" s="17" t="s">
        <v>11460</v>
      </c>
    </row>
    <row r="339" spans="1:8">
      <c r="A339" s="33" t="s">
        <v>2184</v>
      </c>
      <c r="B339" s="202" t="s">
        <v>2184</v>
      </c>
      <c r="C339" s="34" t="s">
        <v>1370</v>
      </c>
      <c r="D339" s="34" t="s">
        <v>12224</v>
      </c>
      <c r="E339" s="33">
        <v>2</v>
      </c>
      <c r="F339" s="23" t="str">
        <f t="shared" si="6"/>
        <v>Piston</v>
      </c>
      <c r="H339" s="17" t="s">
        <v>11461</v>
      </c>
    </row>
    <row r="340" spans="1:8">
      <c r="A340" s="33" t="s">
        <v>2185</v>
      </c>
      <c r="B340" s="202" t="s">
        <v>2185</v>
      </c>
      <c r="C340" s="34" t="s">
        <v>1376</v>
      </c>
      <c r="D340" s="34" t="s">
        <v>12309</v>
      </c>
      <c r="E340" s="33">
        <v>2</v>
      </c>
      <c r="F340" s="23" t="str">
        <f t="shared" si="6"/>
        <v>Piston</v>
      </c>
      <c r="H340" s="17" t="s">
        <v>11462</v>
      </c>
    </row>
    <row r="341" spans="1:8">
      <c r="A341" s="33" t="s">
        <v>2186</v>
      </c>
      <c r="B341" s="202" t="s">
        <v>2186</v>
      </c>
      <c r="C341" s="34" t="s">
        <v>1376</v>
      </c>
      <c r="D341" s="34" t="s">
        <v>12309</v>
      </c>
      <c r="E341" s="33">
        <v>2</v>
      </c>
      <c r="F341" s="23" t="str">
        <f t="shared" si="6"/>
        <v>Piston</v>
      </c>
      <c r="H341" s="17" t="s">
        <v>11463</v>
      </c>
    </row>
    <row r="342" spans="1:8">
      <c r="A342" s="33" t="s">
        <v>2187</v>
      </c>
      <c r="B342" s="202" t="s">
        <v>2187</v>
      </c>
      <c r="C342" s="34" t="s">
        <v>1375</v>
      </c>
      <c r="D342" s="34" t="s">
        <v>12301</v>
      </c>
      <c r="E342" s="33">
        <v>2</v>
      </c>
      <c r="F342" s="23" t="str">
        <f t="shared" si="6"/>
        <v>Piston</v>
      </c>
      <c r="H342" s="17" t="s">
        <v>11464</v>
      </c>
    </row>
    <row r="343" spans="1:8">
      <c r="A343" s="33" t="s">
        <v>2188</v>
      </c>
      <c r="B343" s="202" t="s">
        <v>2188</v>
      </c>
      <c r="C343" s="34" t="s">
        <v>1375</v>
      </c>
      <c r="D343" s="34" t="s">
        <v>12301</v>
      </c>
      <c r="E343" s="33">
        <v>2</v>
      </c>
      <c r="F343" s="23" t="str">
        <f t="shared" si="6"/>
        <v>Piston</v>
      </c>
      <c r="H343" s="17" t="s">
        <v>11465</v>
      </c>
    </row>
    <row r="344" spans="1:8">
      <c r="A344" s="33" t="s">
        <v>2189</v>
      </c>
      <c r="B344" s="202" t="s">
        <v>2189</v>
      </c>
      <c r="C344" s="34" t="s">
        <v>1376</v>
      </c>
      <c r="D344" s="34" t="s">
        <v>12309</v>
      </c>
      <c r="E344" s="33">
        <v>2</v>
      </c>
      <c r="F344" s="23" t="str">
        <f t="shared" si="6"/>
        <v>Piston</v>
      </c>
      <c r="H344" s="17" t="s">
        <v>11466</v>
      </c>
    </row>
    <row r="345" spans="1:8">
      <c r="A345" s="33" t="s">
        <v>2190</v>
      </c>
      <c r="B345" s="202" t="s">
        <v>2190</v>
      </c>
      <c r="C345" s="34" t="s">
        <v>1375</v>
      </c>
      <c r="D345" s="34" t="s">
        <v>12301</v>
      </c>
      <c r="E345" s="33">
        <v>2</v>
      </c>
      <c r="F345" s="23" t="str">
        <f t="shared" si="6"/>
        <v>Piston</v>
      </c>
      <c r="H345" s="17" t="s">
        <v>11467</v>
      </c>
    </row>
    <row r="346" spans="1:8">
      <c r="A346" s="33" t="s">
        <v>2191</v>
      </c>
      <c r="B346" s="202" t="s">
        <v>2191</v>
      </c>
      <c r="C346" s="34" t="s">
        <v>1369</v>
      </c>
      <c r="D346" s="34" t="s">
        <v>12453</v>
      </c>
      <c r="E346" s="33">
        <v>2</v>
      </c>
      <c r="F346" s="23" t="str">
        <f t="shared" si="6"/>
        <v>Piston</v>
      </c>
      <c r="H346" s="17" t="s">
        <v>11468</v>
      </c>
    </row>
    <row r="347" spans="1:8">
      <c r="A347" s="33" t="s">
        <v>2192</v>
      </c>
      <c r="B347" s="202" t="s">
        <v>2192</v>
      </c>
      <c r="C347" s="34" t="s">
        <v>186</v>
      </c>
      <c r="D347" s="34" t="s">
        <v>12388</v>
      </c>
      <c r="E347" s="33">
        <v>2</v>
      </c>
      <c r="F347" s="23" t="str">
        <f t="shared" si="6"/>
        <v>Turbofan/turbojet</v>
      </c>
      <c r="H347" s="17" t="s">
        <v>11469</v>
      </c>
    </row>
    <row r="348" spans="1:8">
      <c r="A348" s="33" t="s">
        <v>2193</v>
      </c>
      <c r="B348" s="202" t="s">
        <v>2193</v>
      </c>
      <c r="C348" s="34" t="s">
        <v>186</v>
      </c>
      <c r="D348" s="34" t="s">
        <v>12388</v>
      </c>
      <c r="E348" s="33">
        <v>2</v>
      </c>
      <c r="F348" s="23" t="str">
        <f t="shared" si="6"/>
        <v>Turbofan/turbojet</v>
      </c>
      <c r="H348" s="17" t="s">
        <v>11470</v>
      </c>
    </row>
    <row r="349" spans="1:8">
      <c r="A349" s="33" t="s">
        <v>2194</v>
      </c>
      <c r="B349" s="202" t="s">
        <v>2194</v>
      </c>
      <c r="C349" s="34" t="s">
        <v>186</v>
      </c>
      <c r="D349" s="34" t="s">
        <v>12388</v>
      </c>
      <c r="E349" s="33">
        <v>2</v>
      </c>
      <c r="F349" s="23" t="str">
        <f t="shared" si="6"/>
        <v>Turbofan/turbojet</v>
      </c>
      <c r="H349" s="17" t="s">
        <v>11471</v>
      </c>
    </row>
    <row r="350" spans="1:8">
      <c r="A350" s="33" t="s">
        <v>2195</v>
      </c>
      <c r="B350" s="202" t="s">
        <v>2195</v>
      </c>
      <c r="C350" s="34" t="s">
        <v>186</v>
      </c>
      <c r="D350" s="34" t="s">
        <v>12388</v>
      </c>
      <c r="E350" s="33">
        <v>2</v>
      </c>
      <c r="F350" s="23" t="str">
        <f t="shared" si="6"/>
        <v>Turbofan/turbojet</v>
      </c>
      <c r="H350" s="17" t="s">
        <v>11472</v>
      </c>
    </row>
    <row r="351" spans="1:8">
      <c r="A351" s="33" t="s">
        <v>2196</v>
      </c>
      <c r="B351" s="202" t="s">
        <v>2196</v>
      </c>
      <c r="C351" s="34" t="s">
        <v>186</v>
      </c>
      <c r="D351" s="34" t="s">
        <v>12388</v>
      </c>
      <c r="E351" s="33">
        <v>2</v>
      </c>
      <c r="F351" s="23" t="str">
        <f t="shared" si="6"/>
        <v>Turbofan/turbojet</v>
      </c>
      <c r="H351" s="17" t="s">
        <v>11473</v>
      </c>
    </row>
    <row r="352" spans="1:8">
      <c r="A352" s="33" t="s">
        <v>2197</v>
      </c>
      <c r="B352" s="202" t="s">
        <v>2197</v>
      </c>
      <c r="C352" s="34" t="s">
        <v>25</v>
      </c>
      <c r="D352" s="34" t="s">
        <v>12387</v>
      </c>
      <c r="E352" s="33">
        <v>2</v>
      </c>
      <c r="F352" s="23" t="str">
        <f t="shared" si="6"/>
        <v>Turbofan/turbojet</v>
      </c>
      <c r="H352" s="17" t="s">
        <v>11474</v>
      </c>
    </row>
    <row r="353" spans="1:8">
      <c r="A353" s="33" t="s">
        <v>2198</v>
      </c>
      <c r="B353" s="202" t="s">
        <v>2198</v>
      </c>
      <c r="C353" s="34" t="s">
        <v>25</v>
      </c>
      <c r="D353" s="34" t="s">
        <v>12387</v>
      </c>
      <c r="E353" s="33">
        <v>2</v>
      </c>
      <c r="F353" s="23" t="str">
        <f t="shared" si="6"/>
        <v>Turbofan/turbojet</v>
      </c>
      <c r="H353" s="17" t="s">
        <v>11475</v>
      </c>
    </row>
    <row r="354" spans="1:8">
      <c r="A354" s="33" t="s">
        <v>2199</v>
      </c>
      <c r="B354" s="202" t="s">
        <v>2199</v>
      </c>
      <c r="C354" s="34" t="s">
        <v>25</v>
      </c>
      <c r="D354" s="34" t="s">
        <v>12387</v>
      </c>
      <c r="E354" s="33">
        <v>2</v>
      </c>
      <c r="F354" s="23" t="str">
        <f t="shared" si="6"/>
        <v>Turbofan/turbojet</v>
      </c>
      <c r="H354" s="17" t="s">
        <v>11476</v>
      </c>
    </row>
    <row r="355" spans="1:8">
      <c r="A355" s="33" t="s">
        <v>2200</v>
      </c>
      <c r="B355" s="202" t="s">
        <v>12172</v>
      </c>
      <c r="C355" s="34" t="s">
        <v>26</v>
      </c>
      <c r="D355" s="34" t="s">
        <v>12385</v>
      </c>
      <c r="E355" s="33">
        <v>2</v>
      </c>
      <c r="F355" s="23" t="str">
        <f t="shared" si="6"/>
        <v>Turbofan/turbojet</v>
      </c>
      <c r="H355" s="17" t="s">
        <v>11477</v>
      </c>
    </row>
    <row r="356" spans="1:8">
      <c r="A356" s="33" t="s">
        <v>2200</v>
      </c>
      <c r="B356" s="202" t="s">
        <v>12504</v>
      </c>
      <c r="C356" s="34" t="s">
        <v>187</v>
      </c>
      <c r="D356" s="34" t="s">
        <v>12389</v>
      </c>
      <c r="E356" s="33">
        <v>2</v>
      </c>
      <c r="F356" s="23" t="str">
        <f t="shared" si="6"/>
        <v>Turbofan/turbojet</v>
      </c>
      <c r="H356" s="17" t="s">
        <v>11478</v>
      </c>
    </row>
    <row r="357" spans="1:8">
      <c r="A357" s="33" t="s">
        <v>2201</v>
      </c>
      <c r="B357" s="202" t="s">
        <v>2201</v>
      </c>
      <c r="C357" s="34" t="s">
        <v>0</v>
      </c>
      <c r="D357" s="34" t="s">
        <v>12304</v>
      </c>
      <c r="E357" s="33">
        <v>2</v>
      </c>
      <c r="F357" s="23" t="str">
        <f t="shared" si="6"/>
        <v>Turbofan/turbojet</v>
      </c>
      <c r="H357" s="17" t="s">
        <v>11479</v>
      </c>
    </row>
    <row r="358" spans="1:8">
      <c r="A358" s="33" t="s">
        <v>2202</v>
      </c>
      <c r="B358" s="202" t="s">
        <v>2202</v>
      </c>
      <c r="C358" s="34" t="s">
        <v>0</v>
      </c>
      <c r="D358" s="34" t="s">
        <v>12304</v>
      </c>
      <c r="E358" s="33">
        <v>2</v>
      </c>
      <c r="F358" s="23" t="str">
        <f t="shared" si="6"/>
        <v>Turbofan/turbojet</v>
      </c>
      <c r="H358" s="17" t="s">
        <v>11480</v>
      </c>
    </row>
    <row r="359" spans="1:8">
      <c r="A359" s="33" t="s">
        <v>2203</v>
      </c>
      <c r="B359" s="202" t="s">
        <v>2203</v>
      </c>
      <c r="C359" s="34" t="s">
        <v>309</v>
      </c>
      <c r="D359" s="34" t="s">
        <v>12390</v>
      </c>
      <c r="E359" s="33">
        <v>2</v>
      </c>
      <c r="F359" s="23" t="str">
        <f t="shared" si="6"/>
        <v>Turbofan/turbojet</v>
      </c>
      <c r="H359" s="17" t="s">
        <v>11481</v>
      </c>
    </row>
    <row r="360" spans="1:8">
      <c r="A360" s="33" t="s">
        <v>2204</v>
      </c>
      <c r="B360" s="202" t="s">
        <v>2204</v>
      </c>
      <c r="C360" s="34" t="s">
        <v>1381</v>
      </c>
      <c r="D360" s="34" t="s">
        <v>12305</v>
      </c>
      <c r="E360" s="33">
        <v>1</v>
      </c>
      <c r="F360" s="23" t="str">
        <f t="shared" si="6"/>
        <v>Piston</v>
      </c>
      <c r="H360" s="17" t="s">
        <v>11482</v>
      </c>
    </row>
    <row r="361" spans="1:8">
      <c r="A361" s="33" t="s">
        <v>2205</v>
      </c>
      <c r="B361" s="202" t="s">
        <v>12505</v>
      </c>
      <c r="C361" s="34" t="s">
        <v>295</v>
      </c>
      <c r="D361" s="34" t="s">
        <v>12392</v>
      </c>
      <c r="E361" s="33">
        <v>2</v>
      </c>
      <c r="F361" s="23" t="str">
        <f t="shared" si="6"/>
        <v>Turbofan/turbojet</v>
      </c>
      <c r="H361" s="17" t="s">
        <v>11484</v>
      </c>
    </row>
    <row r="362" spans="1:8">
      <c r="A362" s="33" t="s">
        <v>2205</v>
      </c>
      <c r="B362" s="202" t="s">
        <v>12173</v>
      </c>
      <c r="C362" s="34" t="s">
        <v>35</v>
      </c>
      <c r="D362" s="34" t="s">
        <v>12391</v>
      </c>
      <c r="E362" s="33">
        <v>2</v>
      </c>
      <c r="F362" s="23" t="str">
        <f t="shared" si="6"/>
        <v>Turbofan/turbojet</v>
      </c>
      <c r="H362" s="17" t="s">
        <v>11483</v>
      </c>
    </row>
    <row r="363" spans="1:8">
      <c r="A363" s="33" t="s">
        <v>2206</v>
      </c>
      <c r="B363" s="202" t="s">
        <v>2206</v>
      </c>
      <c r="C363" s="34" t="s">
        <v>1373</v>
      </c>
      <c r="D363" s="34" t="s">
        <v>12297</v>
      </c>
      <c r="E363" s="33">
        <v>1</v>
      </c>
      <c r="F363" s="23" t="str">
        <f t="shared" si="6"/>
        <v>Piston</v>
      </c>
      <c r="H363" s="17" t="s">
        <v>11485</v>
      </c>
    </row>
    <row r="364" spans="1:8">
      <c r="A364" s="33" t="s">
        <v>2643</v>
      </c>
      <c r="B364" s="202" t="s">
        <v>2643</v>
      </c>
      <c r="C364" s="34" t="s">
        <v>1369</v>
      </c>
      <c r="D364" s="34" t="s">
        <v>12453</v>
      </c>
      <c r="E364" s="33">
        <v>2</v>
      </c>
      <c r="F364" s="23" t="str">
        <f t="shared" si="6"/>
        <v>Piston</v>
      </c>
      <c r="H364" s="17" t="s">
        <v>11486</v>
      </c>
    </row>
    <row r="365" spans="1:8">
      <c r="A365" s="33" t="s">
        <v>2207</v>
      </c>
      <c r="B365" s="202" t="s">
        <v>2207</v>
      </c>
      <c r="C365" s="34" t="s">
        <v>1383</v>
      </c>
      <c r="D365" s="34" t="s">
        <v>12386</v>
      </c>
      <c r="E365" s="33">
        <v>1</v>
      </c>
      <c r="F365" s="23" t="str">
        <f t="shared" si="6"/>
        <v>Piston</v>
      </c>
      <c r="H365" s="17" t="s">
        <v>11487</v>
      </c>
    </row>
    <row r="366" spans="1:8">
      <c r="A366" s="33" t="s">
        <v>12028</v>
      </c>
      <c r="B366" s="202" t="s">
        <v>12028</v>
      </c>
      <c r="C366" s="23" t="s">
        <v>1369</v>
      </c>
      <c r="D366" s="34" t="s">
        <v>12453</v>
      </c>
      <c r="E366" s="33">
        <v>4</v>
      </c>
      <c r="F366" s="23" t="str">
        <f t="shared" si="6"/>
        <v>Piston</v>
      </c>
      <c r="H366" s="17" t="s">
        <v>11488</v>
      </c>
    </row>
    <row r="367" spans="1:8">
      <c r="A367" s="33" t="s">
        <v>2644</v>
      </c>
      <c r="B367" s="202" t="s">
        <v>2644</v>
      </c>
      <c r="C367" s="34" t="s">
        <v>1375</v>
      </c>
      <c r="D367" s="34" t="s">
        <v>12301</v>
      </c>
      <c r="E367" s="33">
        <v>1</v>
      </c>
      <c r="F367" s="23" t="str">
        <f t="shared" si="6"/>
        <v>Piston</v>
      </c>
      <c r="H367" s="17" t="s">
        <v>11489</v>
      </c>
    </row>
    <row r="368" spans="1:8">
      <c r="A368" s="33" t="s">
        <v>2208</v>
      </c>
      <c r="B368" s="202" t="s">
        <v>2208</v>
      </c>
      <c r="C368" s="34" t="s">
        <v>1369</v>
      </c>
      <c r="D368" s="34" t="s">
        <v>12453</v>
      </c>
      <c r="E368" s="33">
        <v>2</v>
      </c>
      <c r="F368" s="23" t="str">
        <f t="shared" si="6"/>
        <v>Piston</v>
      </c>
      <c r="H368" s="17" t="s">
        <v>11490</v>
      </c>
    </row>
    <row r="369" spans="1:8">
      <c r="A369" s="33" t="s">
        <v>2209</v>
      </c>
      <c r="B369" s="202" t="s">
        <v>2209</v>
      </c>
      <c r="C369" s="34" t="s">
        <v>1390</v>
      </c>
      <c r="D369" s="34" t="s">
        <v>12225</v>
      </c>
      <c r="E369" s="33">
        <v>2</v>
      </c>
      <c r="F369" s="23" t="str">
        <f t="shared" si="6"/>
        <v>Piston</v>
      </c>
      <c r="H369" s="17" t="s">
        <v>11491</v>
      </c>
    </row>
    <row r="370" spans="1:8">
      <c r="A370" s="33" t="s">
        <v>2210</v>
      </c>
      <c r="B370" s="202" t="s">
        <v>2210</v>
      </c>
      <c r="C370" s="34" t="s">
        <v>1384</v>
      </c>
      <c r="D370" s="34" t="s">
        <v>12226</v>
      </c>
      <c r="E370" s="33">
        <v>2</v>
      </c>
      <c r="F370" s="23" t="str">
        <f t="shared" si="6"/>
        <v>Piston</v>
      </c>
      <c r="H370" s="17" t="s">
        <v>11492</v>
      </c>
    </row>
    <row r="371" spans="1:8">
      <c r="A371" s="33" t="s">
        <v>2211</v>
      </c>
      <c r="B371" s="202" t="s">
        <v>2211</v>
      </c>
      <c r="C371" s="34" t="s">
        <v>1374</v>
      </c>
      <c r="D371" s="34" t="s">
        <v>12299</v>
      </c>
      <c r="E371" s="33">
        <v>1</v>
      </c>
      <c r="F371" s="23" t="str">
        <f t="shared" si="6"/>
        <v>Piston</v>
      </c>
      <c r="H371" s="17" t="s">
        <v>11493</v>
      </c>
    </row>
    <row r="372" spans="1:8">
      <c r="A372" s="33" t="s">
        <v>2212</v>
      </c>
      <c r="B372" s="202" t="s">
        <v>2212</v>
      </c>
      <c r="C372" s="34" t="s">
        <v>1372</v>
      </c>
      <c r="D372" s="34" t="s">
        <v>12296</v>
      </c>
      <c r="E372" s="33">
        <v>1</v>
      </c>
      <c r="F372" s="23" t="str">
        <f t="shared" ref="F372:F426" si="7">IF(LEFT(C372,3)="FOI","Turboprop",IF(LEFT(C372,4)="FOCA","Piston","Turbofan/turbojet"))</f>
        <v>Piston</v>
      </c>
      <c r="H372" s="17" t="s">
        <v>11494</v>
      </c>
    </row>
    <row r="373" spans="1:8">
      <c r="A373" s="33" t="s">
        <v>2213</v>
      </c>
      <c r="B373" s="202" t="s">
        <v>2213</v>
      </c>
      <c r="C373" s="34" t="s">
        <v>1379</v>
      </c>
      <c r="D373" s="34" t="s">
        <v>12302</v>
      </c>
      <c r="E373" s="33">
        <v>1</v>
      </c>
      <c r="F373" s="23" t="str">
        <f t="shared" si="7"/>
        <v>Piston</v>
      </c>
      <c r="H373" s="17" t="s">
        <v>11495</v>
      </c>
    </row>
    <row r="374" spans="1:8">
      <c r="A374" s="33" t="s">
        <v>2214</v>
      </c>
      <c r="B374" s="202" t="s">
        <v>2214</v>
      </c>
      <c r="C374" s="34" t="s">
        <v>21</v>
      </c>
      <c r="D374" s="34" t="s">
        <v>12367</v>
      </c>
      <c r="E374" s="33">
        <v>1</v>
      </c>
      <c r="F374" s="23" t="str">
        <f t="shared" si="7"/>
        <v>Turbofan/turbojet</v>
      </c>
      <c r="H374" s="17" t="s">
        <v>11496</v>
      </c>
    </row>
    <row r="375" spans="1:8">
      <c r="A375" s="33" t="s">
        <v>2215</v>
      </c>
      <c r="B375" s="202" t="s">
        <v>2215</v>
      </c>
      <c r="C375" s="34" t="s">
        <v>1384</v>
      </c>
      <c r="D375" s="34" t="s">
        <v>12226</v>
      </c>
      <c r="E375" s="33">
        <v>1</v>
      </c>
      <c r="F375" s="23" t="str">
        <f t="shared" si="7"/>
        <v>Piston</v>
      </c>
      <c r="H375" s="17" t="s">
        <v>11497</v>
      </c>
    </row>
    <row r="376" spans="1:8">
      <c r="A376" s="33" t="s">
        <v>2216</v>
      </c>
      <c r="B376" s="202" t="s">
        <v>2216</v>
      </c>
      <c r="C376" s="34" t="s">
        <v>1369</v>
      </c>
      <c r="D376" s="34" t="s">
        <v>12453</v>
      </c>
      <c r="E376" s="33">
        <v>2</v>
      </c>
      <c r="F376" s="23" t="str">
        <f t="shared" si="7"/>
        <v>Piston</v>
      </c>
      <c r="H376" s="17" t="s">
        <v>11498</v>
      </c>
    </row>
    <row r="377" spans="1:8">
      <c r="A377" s="33" t="s">
        <v>2217</v>
      </c>
      <c r="B377" s="202" t="s">
        <v>12506</v>
      </c>
      <c r="C377" s="34" t="s">
        <v>119</v>
      </c>
      <c r="D377" s="34" t="s">
        <v>12457</v>
      </c>
      <c r="E377" s="33">
        <v>2</v>
      </c>
      <c r="F377" s="23" t="str">
        <f t="shared" si="7"/>
        <v>Turbofan/turbojet</v>
      </c>
      <c r="H377" s="17" t="s">
        <v>11499</v>
      </c>
    </row>
    <row r="378" spans="1:8">
      <c r="A378" s="33" t="s">
        <v>2217</v>
      </c>
      <c r="B378" s="202" t="s">
        <v>12174</v>
      </c>
      <c r="C378" s="34" t="s">
        <v>1385</v>
      </c>
      <c r="D378" s="34" t="s">
        <v>12458</v>
      </c>
      <c r="E378" s="33">
        <v>2</v>
      </c>
      <c r="F378" s="23" t="str">
        <f t="shared" si="7"/>
        <v>Turbofan/turbojet</v>
      </c>
      <c r="H378" s="17" t="s">
        <v>11500</v>
      </c>
    </row>
    <row r="379" spans="1:8">
      <c r="A379" s="33" t="s">
        <v>2218</v>
      </c>
      <c r="B379" s="202" t="s">
        <v>2218</v>
      </c>
      <c r="C379" s="34" t="s">
        <v>1385</v>
      </c>
      <c r="D379" s="34" t="s">
        <v>12458</v>
      </c>
      <c r="E379" s="33">
        <v>2</v>
      </c>
      <c r="F379" s="23" t="str">
        <f t="shared" si="7"/>
        <v>Turbofan/turbojet</v>
      </c>
      <c r="H379" s="17" t="s">
        <v>11501</v>
      </c>
    </row>
    <row r="380" spans="1:8">
      <c r="A380" s="33" t="s">
        <v>2219</v>
      </c>
      <c r="B380" s="202" t="s">
        <v>2219</v>
      </c>
      <c r="C380" s="34" t="s">
        <v>25</v>
      </c>
      <c r="D380" s="34" t="s">
        <v>12387</v>
      </c>
      <c r="E380" s="33">
        <v>1</v>
      </c>
      <c r="F380" s="23" t="str">
        <f t="shared" si="7"/>
        <v>Turbofan/turbojet</v>
      </c>
      <c r="H380" s="17" t="s">
        <v>11502</v>
      </c>
    </row>
    <row r="381" spans="1:8">
      <c r="A381" s="33" t="s">
        <v>2220</v>
      </c>
      <c r="B381" s="202" t="s">
        <v>12176</v>
      </c>
      <c r="C381" s="34" t="s">
        <v>118</v>
      </c>
      <c r="D381" s="34" t="s">
        <v>12394</v>
      </c>
      <c r="E381" s="33">
        <v>2</v>
      </c>
      <c r="F381" s="23" t="str">
        <f t="shared" si="7"/>
        <v>Turbofan/turbojet</v>
      </c>
      <c r="H381" s="17" t="s">
        <v>11504</v>
      </c>
    </row>
    <row r="382" spans="1:8">
      <c r="A382" s="33" t="s">
        <v>2220</v>
      </c>
      <c r="B382" s="202" t="s">
        <v>12177</v>
      </c>
      <c r="C382" s="34" t="s">
        <v>28</v>
      </c>
      <c r="D382" s="34" t="s">
        <v>12293</v>
      </c>
      <c r="E382" s="33">
        <v>2</v>
      </c>
      <c r="F382" s="23" t="str">
        <f t="shared" si="7"/>
        <v>Turbofan/turbojet</v>
      </c>
      <c r="H382" s="17" t="s">
        <v>11505</v>
      </c>
    </row>
    <row r="383" spans="1:8">
      <c r="A383" s="33" t="s">
        <v>2220</v>
      </c>
      <c r="B383" s="202" t="s">
        <v>12178</v>
      </c>
      <c r="C383" s="34" t="s">
        <v>29</v>
      </c>
      <c r="D383" s="34" t="s">
        <v>12395</v>
      </c>
      <c r="E383" s="33">
        <v>2</v>
      </c>
      <c r="F383" s="23" t="str">
        <f t="shared" si="7"/>
        <v>Turbofan/turbojet</v>
      </c>
      <c r="H383" s="17" t="s">
        <v>11506</v>
      </c>
    </row>
    <row r="384" spans="1:8">
      <c r="A384" s="33" t="s">
        <v>2220</v>
      </c>
      <c r="B384" s="202" t="s">
        <v>12175</v>
      </c>
      <c r="C384" s="34" t="s">
        <v>206</v>
      </c>
      <c r="D384" s="34" t="s">
        <v>12393</v>
      </c>
      <c r="E384" s="33">
        <v>2</v>
      </c>
      <c r="F384" s="23" t="str">
        <f t="shared" si="7"/>
        <v>Turbofan/turbojet</v>
      </c>
      <c r="H384" s="17" t="s">
        <v>11503</v>
      </c>
    </row>
    <row r="385" spans="1:8">
      <c r="A385" s="33" t="s">
        <v>2220</v>
      </c>
      <c r="B385" s="202" t="s">
        <v>12507</v>
      </c>
      <c r="C385" s="34" t="s">
        <v>283</v>
      </c>
      <c r="D385" s="34" t="s">
        <v>12396</v>
      </c>
      <c r="E385" s="33">
        <v>2</v>
      </c>
      <c r="F385" s="23" t="str">
        <f t="shared" si="7"/>
        <v>Turbofan/turbojet</v>
      </c>
      <c r="H385" s="17" t="s">
        <v>11507</v>
      </c>
    </row>
    <row r="386" spans="1:8">
      <c r="A386" s="33" t="s">
        <v>2221</v>
      </c>
      <c r="B386" s="202" t="s">
        <v>2221</v>
      </c>
      <c r="C386" s="34" t="s">
        <v>1381</v>
      </c>
      <c r="D386" s="34" t="s">
        <v>12305</v>
      </c>
      <c r="E386" s="33">
        <v>1</v>
      </c>
      <c r="F386" s="23" t="str">
        <f t="shared" si="7"/>
        <v>Piston</v>
      </c>
      <c r="H386" s="17" t="s">
        <v>11508</v>
      </c>
    </row>
    <row r="387" spans="1:8">
      <c r="A387" s="33" t="s">
        <v>2222</v>
      </c>
      <c r="B387" s="202" t="s">
        <v>2222</v>
      </c>
      <c r="C387" s="34" t="s">
        <v>1378</v>
      </c>
      <c r="D387" s="34" t="s">
        <v>12303</v>
      </c>
      <c r="E387" s="33">
        <v>1</v>
      </c>
      <c r="F387" s="23" t="str">
        <f t="shared" si="7"/>
        <v>Piston</v>
      </c>
      <c r="H387" s="17" t="s">
        <v>11509</v>
      </c>
    </row>
    <row r="388" spans="1:8">
      <c r="A388" s="33" t="s">
        <v>2223</v>
      </c>
      <c r="B388" s="202" t="s">
        <v>2223</v>
      </c>
      <c r="C388" s="34" t="s">
        <v>1377</v>
      </c>
      <c r="D388" s="34" t="s">
        <v>12300</v>
      </c>
      <c r="E388" s="33">
        <v>1</v>
      </c>
      <c r="F388" s="23" t="str">
        <f t="shared" si="7"/>
        <v>Piston</v>
      </c>
      <c r="H388" s="17" t="s">
        <v>11510</v>
      </c>
    </row>
    <row r="389" spans="1:8">
      <c r="A389" s="33" t="s">
        <v>2224</v>
      </c>
      <c r="B389" s="202" t="s">
        <v>2224</v>
      </c>
      <c r="C389" s="34" t="s">
        <v>1377</v>
      </c>
      <c r="D389" s="34" t="s">
        <v>12300</v>
      </c>
      <c r="E389" s="33">
        <v>1</v>
      </c>
      <c r="F389" s="23" t="str">
        <f t="shared" si="7"/>
        <v>Piston</v>
      </c>
      <c r="H389" s="17" t="s">
        <v>11511</v>
      </c>
    </row>
    <row r="390" spans="1:8">
      <c r="A390" s="33" t="s">
        <v>2225</v>
      </c>
      <c r="B390" s="202" t="s">
        <v>2225</v>
      </c>
      <c r="C390" s="34" t="s">
        <v>1369</v>
      </c>
      <c r="D390" s="34" t="s">
        <v>12453</v>
      </c>
      <c r="E390" s="33">
        <v>4</v>
      </c>
      <c r="F390" s="23" t="str">
        <f t="shared" si="7"/>
        <v>Piston</v>
      </c>
      <c r="H390" s="17" t="s">
        <v>11512</v>
      </c>
    </row>
    <row r="391" spans="1:8">
      <c r="A391" s="33" t="s">
        <v>2226</v>
      </c>
      <c r="B391" s="202" t="s">
        <v>2226</v>
      </c>
      <c r="C391" s="34" t="s">
        <v>1373</v>
      </c>
      <c r="D391" s="34" t="s">
        <v>12297</v>
      </c>
      <c r="E391" s="33">
        <v>1</v>
      </c>
      <c r="F391" s="23" t="str">
        <f t="shared" si="7"/>
        <v>Piston</v>
      </c>
      <c r="H391" s="17" t="s">
        <v>11513</v>
      </c>
    </row>
    <row r="392" spans="1:8">
      <c r="A392" s="33" t="s">
        <v>2227</v>
      </c>
      <c r="B392" s="202" t="s">
        <v>2227</v>
      </c>
      <c r="C392" s="34" t="s">
        <v>1373</v>
      </c>
      <c r="D392" s="34" t="s">
        <v>12297</v>
      </c>
      <c r="E392" s="33">
        <v>1</v>
      </c>
      <c r="F392" s="23" t="str">
        <f t="shared" si="7"/>
        <v>Piston</v>
      </c>
      <c r="H392" s="17" t="s">
        <v>11514</v>
      </c>
    </row>
    <row r="393" spans="1:8">
      <c r="A393" s="33" t="s">
        <v>2228</v>
      </c>
      <c r="B393" s="202" t="s">
        <v>2228</v>
      </c>
      <c r="C393" s="34" t="s">
        <v>1370</v>
      </c>
      <c r="D393" s="34" t="s">
        <v>12224</v>
      </c>
      <c r="E393" s="33">
        <v>1</v>
      </c>
      <c r="F393" s="23" t="str">
        <f t="shared" si="7"/>
        <v>Piston</v>
      </c>
      <c r="H393" s="17" t="s">
        <v>11515</v>
      </c>
    </row>
    <row r="394" spans="1:8">
      <c r="A394" s="33" t="s">
        <v>2229</v>
      </c>
      <c r="B394" s="202" t="s">
        <v>2229</v>
      </c>
      <c r="C394" s="34" t="s">
        <v>1383</v>
      </c>
      <c r="D394" s="34" t="s">
        <v>12386</v>
      </c>
      <c r="E394" s="33">
        <v>1</v>
      </c>
      <c r="F394" s="23" t="str">
        <f t="shared" si="7"/>
        <v>Piston</v>
      </c>
      <c r="H394" s="17" t="s">
        <v>11516</v>
      </c>
    </row>
    <row r="395" spans="1:8">
      <c r="A395" s="33" t="s">
        <v>2230</v>
      </c>
      <c r="B395" s="202" t="s">
        <v>2230</v>
      </c>
      <c r="C395" s="34" t="s">
        <v>1373</v>
      </c>
      <c r="D395" s="34" t="s">
        <v>12297</v>
      </c>
      <c r="E395" s="33">
        <v>1</v>
      </c>
      <c r="F395" s="23" t="str">
        <f t="shared" si="7"/>
        <v>Piston</v>
      </c>
      <c r="H395" s="17" t="s">
        <v>11517</v>
      </c>
    </row>
    <row r="396" spans="1:8">
      <c r="A396" s="33" t="s">
        <v>2231</v>
      </c>
      <c r="B396" s="202" t="s">
        <v>12508</v>
      </c>
      <c r="C396" s="34" t="s">
        <v>29</v>
      </c>
      <c r="D396" s="34" t="s">
        <v>12395</v>
      </c>
      <c r="E396" s="33">
        <v>2</v>
      </c>
      <c r="F396" s="23" t="str">
        <f t="shared" si="7"/>
        <v>Turbofan/turbojet</v>
      </c>
      <c r="H396" s="17" t="s">
        <v>11518</v>
      </c>
    </row>
    <row r="397" spans="1:8">
      <c r="A397" s="33" t="s">
        <v>2231</v>
      </c>
      <c r="B397" s="202" t="s">
        <v>12179</v>
      </c>
      <c r="C397" s="34" t="s">
        <v>283</v>
      </c>
      <c r="D397" s="34" t="s">
        <v>12396</v>
      </c>
      <c r="E397" s="33">
        <v>2</v>
      </c>
      <c r="F397" s="23" t="str">
        <f t="shared" si="7"/>
        <v>Turbofan/turbojet</v>
      </c>
      <c r="H397" s="17" t="s">
        <v>11519</v>
      </c>
    </row>
    <row r="398" spans="1:8">
      <c r="A398" s="33" t="s">
        <v>2232</v>
      </c>
      <c r="B398" s="202" t="s">
        <v>12180</v>
      </c>
      <c r="C398" s="34" t="s">
        <v>29</v>
      </c>
      <c r="D398" s="34" t="s">
        <v>12395</v>
      </c>
      <c r="E398" s="33">
        <v>2</v>
      </c>
      <c r="F398" s="23" t="str">
        <f t="shared" si="7"/>
        <v>Turbofan/turbojet</v>
      </c>
      <c r="H398" s="17" t="s">
        <v>11520</v>
      </c>
    </row>
    <row r="399" spans="1:8">
      <c r="A399" s="33" t="s">
        <v>2232</v>
      </c>
      <c r="B399" s="202" t="s">
        <v>12509</v>
      </c>
      <c r="C399" s="34" t="s">
        <v>283</v>
      </c>
      <c r="D399" s="34" t="s">
        <v>12396</v>
      </c>
      <c r="E399" s="33">
        <v>2</v>
      </c>
      <c r="F399" s="23" t="str">
        <f t="shared" si="7"/>
        <v>Turbofan/turbojet</v>
      </c>
      <c r="H399" s="17" t="s">
        <v>11521</v>
      </c>
    </row>
    <row r="400" spans="1:8">
      <c r="A400" s="33" t="s">
        <v>2233</v>
      </c>
      <c r="B400" s="202" t="s">
        <v>12510</v>
      </c>
      <c r="C400" s="34" t="s">
        <v>30</v>
      </c>
      <c r="D400" s="34" t="s">
        <v>12397</v>
      </c>
      <c r="E400" s="33">
        <v>2</v>
      </c>
      <c r="F400" s="23" t="str">
        <f t="shared" si="7"/>
        <v>Turbofan/turbojet</v>
      </c>
      <c r="H400" s="17" t="s">
        <v>11522</v>
      </c>
    </row>
    <row r="401" spans="1:8">
      <c r="A401" s="33" t="s">
        <v>2233</v>
      </c>
      <c r="B401" s="202" t="s">
        <v>12181</v>
      </c>
      <c r="C401" s="34" t="s">
        <v>341</v>
      </c>
      <c r="D401" s="34" t="s">
        <v>12398</v>
      </c>
      <c r="E401" s="33">
        <v>2</v>
      </c>
      <c r="F401" s="23" t="str">
        <f t="shared" si="7"/>
        <v>Turbofan/turbojet</v>
      </c>
      <c r="H401" s="17" t="s">
        <v>11523</v>
      </c>
    </row>
    <row r="402" spans="1:8">
      <c r="A402" s="33" t="s">
        <v>2234</v>
      </c>
      <c r="B402" s="202" t="s">
        <v>2234</v>
      </c>
      <c r="C402" s="34" t="s">
        <v>31</v>
      </c>
      <c r="D402" s="34" t="s">
        <v>12399</v>
      </c>
      <c r="E402" s="33">
        <v>2</v>
      </c>
      <c r="F402" s="23" t="str">
        <f t="shared" si="7"/>
        <v>Turbofan/turbojet</v>
      </c>
      <c r="H402" s="17" t="s">
        <v>11524</v>
      </c>
    </row>
    <row r="403" spans="1:8">
      <c r="A403" s="33" t="s">
        <v>2235</v>
      </c>
      <c r="B403" s="202" t="s">
        <v>2235</v>
      </c>
      <c r="C403" s="34" t="s">
        <v>335</v>
      </c>
      <c r="D403" s="34" t="s">
        <v>12400</v>
      </c>
      <c r="E403" s="33">
        <v>2</v>
      </c>
      <c r="F403" s="23" t="str">
        <f t="shared" si="7"/>
        <v>Turbofan/turbojet</v>
      </c>
      <c r="H403" s="17" t="s">
        <v>11525</v>
      </c>
    </row>
    <row r="404" spans="1:8">
      <c r="A404" s="33" t="s">
        <v>2236</v>
      </c>
      <c r="B404" s="202" t="s">
        <v>2236</v>
      </c>
      <c r="C404" s="34" t="s">
        <v>1384</v>
      </c>
      <c r="D404" s="34" t="s">
        <v>12226</v>
      </c>
      <c r="E404" s="33">
        <v>1</v>
      </c>
      <c r="F404" s="23" t="str">
        <f t="shared" si="7"/>
        <v>Piston</v>
      </c>
      <c r="H404" s="17" t="s">
        <v>11526</v>
      </c>
    </row>
    <row r="405" spans="1:8">
      <c r="A405" s="33" t="s">
        <v>12029</v>
      </c>
      <c r="B405" s="202" t="s">
        <v>12029</v>
      </c>
      <c r="C405" s="34" t="s">
        <v>1369</v>
      </c>
      <c r="D405" s="34" t="s">
        <v>12453</v>
      </c>
      <c r="E405" s="33">
        <v>2</v>
      </c>
      <c r="F405" s="23" t="str">
        <f t="shared" si="7"/>
        <v>Piston</v>
      </c>
      <c r="H405" s="17" t="s">
        <v>11527</v>
      </c>
    </row>
    <row r="406" spans="1:8">
      <c r="A406" s="33" t="s">
        <v>2237</v>
      </c>
      <c r="B406" s="202" t="s">
        <v>2237</v>
      </c>
      <c r="C406" s="34" t="s">
        <v>1373</v>
      </c>
      <c r="D406" s="34" t="s">
        <v>12297</v>
      </c>
      <c r="E406" s="33">
        <v>1</v>
      </c>
      <c r="F406" s="23" t="str">
        <f t="shared" si="7"/>
        <v>Piston</v>
      </c>
      <c r="H406" s="17" t="s">
        <v>11528</v>
      </c>
    </row>
    <row r="407" spans="1:8">
      <c r="A407" s="33" t="s">
        <v>2238</v>
      </c>
      <c r="B407" s="202" t="s">
        <v>2238</v>
      </c>
      <c r="C407" s="34" t="s">
        <v>1393</v>
      </c>
      <c r="D407" s="34" t="s">
        <v>12298</v>
      </c>
      <c r="E407" s="33">
        <v>1</v>
      </c>
      <c r="F407" s="23" t="str">
        <f t="shared" si="7"/>
        <v>Piston</v>
      </c>
      <c r="H407" s="17" t="s">
        <v>11529</v>
      </c>
    </row>
    <row r="408" spans="1:8">
      <c r="A408" s="33" t="s">
        <v>2239</v>
      </c>
      <c r="B408" s="202" t="s">
        <v>2239</v>
      </c>
      <c r="C408" s="34" t="s">
        <v>1393</v>
      </c>
      <c r="D408" s="34" t="s">
        <v>12298</v>
      </c>
      <c r="E408" s="33">
        <v>1</v>
      </c>
      <c r="F408" s="23" t="str">
        <f t="shared" si="7"/>
        <v>Piston</v>
      </c>
      <c r="H408" s="17" t="s">
        <v>11530</v>
      </c>
    </row>
    <row r="409" spans="1:8">
      <c r="A409" s="33" t="s">
        <v>2240</v>
      </c>
      <c r="B409" s="202" t="s">
        <v>2240</v>
      </c>
      <c r="C409" s="34" t="s">
        <v>1375</v>
      </c>
      <c r="D409" s="34" t="s">
        <v>12301</v>
      </c>
      <c r="E409" s="33">
        <v>2</v>
      </c>
      <c r="F409" s="23" t="str">
        <f t="shared" si="7"/>
        <v>Piston</v>
      </c>
      <c r="H409" s="17" t="s">
        <v>11531</v>
      </c>
    </row>
    <row r="410" spans="1:8">
      <c r="A410" s="33" t="s">
        <v>2241</v>
      </c>
      <c r="B410" s="202" t="s">
        <v>2241</v>
      </c>
      <c r="C410" s="34" t="s">
        <v>1373</v>
      </c>
      <c r="D410" s="34" t="s">
        <v>12297</v>
      </c>
      <c r="E410" s="33">
        <v>1</v>
      </c>
      <c r="F410" s="23" t="str">
        <f t="shared" si="7"/>
        <v>Piston</v>
      </c>
      <c r="H410" s="17" t="s">
        <v>11532</v>
      </c>
    </row>
    <row r="411" spans="1:8">
      <c r="A411" s="33" t="s">
        <v>2242</v>
      </c>
      <c r="B411" s="202" t="s">
        <v>2242</v>
      </c>
      <c r="C411" s="34" t="s">
        <v>1370</v>
      </c>
      <c r="D411" s="34" t="s">
        <v>12224</v>
      </c>
      <c r="E411" s="33">
        <v>1</v>
      </c>
      <c r="F411" s="23" t="str">
        <f t="shared" si="7"/>
        <v>Piston</v>
      </c>
      <c r="H411" s="17" t="s">
        <v>11533</v>
      </c>
    </row>
    <row r="412" spans="1:8">
      <c r="A412" s="33" t="s">
        <v>2243</v>
      </c>
      <c r="B412" s="202" t="s">
        <v>2243</v>
      </c>
      <c r="C412" s="34" t="s">
        <v>1390</v>
      </c>
      <c r="D412" s="34" t="s">
        <v>12225</v>
      </c>
      <c r="E412" s="33">
        <v>1</v>
      </c>
      <c r="F412" s="23" t="str">
        <f t="shared" si="7"/>
        <v>Piston</v>
      </c>
      <c r="H412" s="17" t="s">
        <v>11534</v>
      </c>
    </row>
    <row r="413" spans="1:8">
      <c r="A413" s="33" t="s">
        <v>2244</v>
      </c>
      <c r="B413" s="202" t="s">
        <v>2244</v>
      </c>
      <c r="C413" s="34" t="s">
        <v>1373</v>
      </c>
      <c r="D413" s="34" t="s">
        <v>12297</v>
      </c>
      <c r="E413" s="33">
        <v>1</v>
      </c>
      <c r="F413" s="23" t="str">
        <f t="shared" si="7"/>
        <v>Piston</v>
      </c>
      <c r="H413" s="17" t="s">
        <v>11535</v>
      </c>
    </row>
    <row r="414" spans="1:8">
      <c r="A414" s="33" t="s">
        <v>2245</v>
      </c>
      <c r="B414" s="202" t="s">
        <v>2245</v>
      </c>
      <c r="C414" s="34" t="s">
        <v>1373</v>
      </c>
      <c r="D414" s="34" t="s">
        <v>12297</v>
      </c>
      <c r="E414" s="33">
        <v>2</v>
      </c>
      <c r="F414" s="23" t="str">
        <f t="shared" si="7"/>
        <v>Piston</v>
      </c>
      <c r="H414" s="17" t="s">
        <v>11536</v>
      </c>
    </row>
    <row r="415" spans="1:8">
      <c r="A415" s="33" t="s">
        <v>2246</v>
      </c>
      <c r="B415" s="202" t="s">
        <v>2246</v>
      </c>
      <c r="C415" s="34" t="s">
        <v>1370</v>
      </c>
      <c r="D415" s="34" t="s">
        <v>12224</v>
      </c>
      <c r="E415" s="33">
        <v>1</v>
      </c>
      <c r="F415" s="23" t="str">
        <f t="shared" si="7"/>
        <v>Piston</v>
      </c>
      <c r="H415" s="17" t="s">
        <v>11537</v>
      </c>
    </row>
    <row r="416" spans="1:8">
      <c r="A416" s="33" t="s">
        <v>2247</v>
      </c>
      <c r="B416" s="202" t="s">
        <v>2247</v>
      </c>
      <c r="C416" s="34" t="s">
        <v>1373</v>
      </c>
      <c r="D416" s="34" t="s">
        <v>12297</v>
      </c>
      <c r="E416" s="33">
        <v>1</v>
      </c>
      <c r="F416" s="23" t="str">
        <f t="shared" si="7"/>
        <v>Piston</v>
      </c>
      <c r="H416" s="17" t="s">
        <v>11538</v>
      </c>
    </row>
    <row r="417" spans="1:8">
      <c r="A417" s="33" t="s">
        <v>2248</v>
      </c>
      <c r="B417" s="202" t="s">
        <v>12186</v>
      </c>
      <c r="C417" s="34" t="s">
        <v>156</v>
      </c>
      <c r="D417" s="34" t="s">
        <v>12403</v>
      </c>
      <c r="E417" s="33">
        <v>3</v>
      </c>
      <c r="F417" s="23" t="str">
        <f t="shared" si="7"/>
        <v>Turbofan/turbojet</v>
      </c>
      <c r="H417" s="17" t="s">
        <v>11544</v>
      </c>
    </row>
    <row r="418" spans="1:8">
      <c r="A418" s="33" t="s">
        <v>2248</v>
      </c>
      <c r="B418" s="202" t="s">
        <v>12187</v>
      </c>
      <c r="C418" s="34" t="s">
        <v>157</v>
      </c>
      <c r="D418" s="34" t="s">
        <v>12404</v>
      </c>
      <c r="E418" s="33">
        <v>3</v>
      </c>
      <c r="F418" s="23" t="str">
        <f t="shared" si="7"/>
        <v>Turbofan/turbojet</v>
      </c>
      <c r="H418" s="17" t="s">
        <v>11545</v>
      </c>
    </row>
    <row r="419" spans="1:8">
      <c r="A419" s="33" t="s">
        <v>2248</v>
      </c>
      <c r="B419" s="202" t="s">
        <v>12188</v>
      </c>
      <c r="C419" s="34" t="s">
        <v>158</v>
      </c>
      <c r="D419" s="34" t="s">
        <v>12405</v>
      </c>
      <c r="E419" s="33">
        <v>3</v>
      </c>
      <c r="F419" s="23" t="str">
        <f t="shared" si="7"/>
        <v>Turbofan/turbojet</v>
      </c>
      <c r="H419" s="17" t="s">
        <v>11546</v>
      </c>
    </row>
    <row r="420" spans="1:8">
      <c r="A420" s="33" t="s">
        <v>2248</v>
      </c>
      <c r="B420" s="202" t="s">
        <v>12189</v>
      </c>
      <c r="C420" s="34" t="s">
        <v>184</v>
      </c>
      <c r="D420" s="34" t="s">
        <v>12406</v>
      </c>
      <c r="E420" s="33">
        <v>3</v>
      </c>
      <c r="F420" s="23" t="str">
        <f t="shared" si="7"/>
        <v>Turbofan/turbojet</v>
      </c>
      <c r="H420" s="17" t="s">
        <v>11547</v>
      </c>
    </row>
    <row r="421" spans="1:8">
      <c r="A421" s="33" t="s">
        <v>2248</v>
      </c>
      <c r="B421" s="202" t="s">
        <v>12182</v>
      </c>
      <c r="C421" s="34" t="s">
        <v>1239</v>
      </c>
      <c r="D421" s="34" t="s">
        <v>12235</v>
      </c>
      <c r="E421" s="33">
        <v>3</v>
      </c>
      <c r="F421" s="23" t="str">
        <f t="shared" si="7"/>
        <v>Turbofan/turbojet</v>
      </c>
      <c r="H421" s="17" t="s">
        <v>11539</v>
      </c>
    </row>
    <row r="422" spans="1:8">
      <c r="A422" s="33" t="s">
        <v>2248</v>
      </c>
      <c r="B422" s="202" t="s">
        <v>12185</v>
      </c>
      <c r="C422" s="34" t="s">
        <v>252</v>
      </c>
      <c r="D422" s="34" t="s">
        <v>12402</v>
      </c>
      <c r="E422" s="33">
        <v>3</v>
      </c>
      <c r="F422" s="23" t="str">
        <f t="shared" si="7"/>
        <v>Turbofan/turbojet</v>
      </c>
      <c r="H422" s="17" t="s">
        <v>11543</v>
      </c>
    </row>
    <row r="423" spans="1:8">
      <c r="A423" s="33" t="s">
        <v>2248</v>
      </c>
      <c r="B423" s="202" t="s">
        <v>12183</v>
      </c>
      <c r="C423" s="34" t="s">
        <v>253</v>
      </c>
      <c r="D423" s="34" t="s">
        <v>12401</v>
      </c>
      <c r="E423" s="33">
        <v>3</v>
      </c>
      <c r="F423" s="23" t="str">
        <f t="shared" si="7"/>
        <v>Turbofan/turbojet</v>
      </c>
      <c r="H423" s="17" t="s">
        <v>11540</v>
      </c>
    </row>
    <row r="424" spans="1:8">
      <c r="A424" s="33" t="s">
        <v>2248</v>
      </c>
      <c r="B424" s="202" t="s">
        <v>12511</v>
      </c>
      <c r="C424" s="34" t="s">
        <v>1241</v>
      </c>
      <c r="D424" s="34" t="s">
        <v>12236</v>
      </c>
      <c r="E424" s="33">
        <v>3</v>
      </c>
      <c r="F424" s="23" t="str">
        <f t="shared" si="7"/>
        <v>Turbofan/turbojet</v>
      </c>
      <c r="H424" s="17" t="s">
        <v>11541</v>
      </c>
    </row>
    <row r="425" spans="1:8">
      <c r="A425" s="33" t="s">
        <v>2248</v>
      </c>
      <c r="B425" s="202" t="s">
        <v>12184</v>
      </c>
      <c r="C425" s="34" t="s">
        <v>256</v>
      </c>
      <c r="D425" s="34" t="s">
        <v>12221</v>
      </c>
      <c r="E425" s="33">
        <v>3</v>
      </c>
      <c r="F425" s="23" t="str">
        <f t="shared" si="7"/>
        <v>Turbofan/turbojet</v>
      </c>
      <c r="H425" s="17" t="s">
        <v>11542</v>
      </c>
    </row>
    <row r="426" spans="1:8">
      <c r="A426" s="33" t="s">
        <v>2249</v>
      </c>
      <c r="B426" s="202" t="s">
        <v>2249</v>
      </c>
      <c r="C426" s="34" t="s">
        <v>1369</v>
      </c>
      <c r="D426" s="34" t="s">
        <v>12453</v>
      </c>
      <c r="E426" s="33">
        <v>2</v>
      </c>
      <c r="F426" s="23" t="str">
        <f t="shared" si="7"/>
        <v>Piston</v>
      </c>
      <c r="H426" s="17" t="s">
        <v>11548</v>
      </c>
    </row>
    <row r="427" spans="1:8">
      <c r="A427" s="33" t="s">
        <v>2250</v>
      </c>
      <c r="B427" s="202" t="s">
        <v>2250</v>
      </c>
      <c r="C427" s="34" t="s">
        <v>1369</v>
      </c>
      <c r="D427" s="34" t="s">
        <v>12453</v>
      </c>
      <c r="E427" s="33">
        <v>4</v>
      </c>
      <c r="F427" s="23" t="str">
        <f t="shared" ref="F427:F471" si="8">IF(LEFT(C427,3)="FOI","Turboprop",IF(LEFT(C427,4)="FOCA","Piston","Turbofan/turbojet"))</f>
        <v>Piston</v>
      </c>
      <c r="H427" s="17" t="s">
        <v>11549</v>
      </c>
    </row>
    <row r="428" spans="1:8">
      <c r="A428" s="33" t="s">
        <v>2251</v>
      </c>
      <c r="B428" s="202" t="s">
        <v>2251</v>
      </c>
      <c r="C428" s="34" t="s">
        <v>1369</v>
      </c>
      <c r="D428" s="34" t="s">
        <v>12453</v>
      </c>
      <c r="E428" s="33">
        <v>4</v>
      </c>
      <c r="F428" s="23" t="str">
        <f t="shared" si="8"/>
        <v>Piston</v>
      </c>
      <c r="H428" s="17" t="s">
        <v>11550</v>
      </c>
    </row>
    <row r="429" spans="1:8">
      <c r="A429" s="33" t="s">
        <v>2252</v>
      </c>
      <c r="B429" s="202" t="s">
        <v>2252</v>
      </c>
      <c r="C429" s="34" t="s">
        <v>2</v>
      </c>
      <c r="D429" s="34" t="s">
        <v>12310</v>
      </c>
      <c r="E429" s="33">
        <v>4</v>
      </c>
      <c r="F429" s="23" t="str">
        <f t="shared" si="8"/>
        <v>Turbofan/turbojet</v>
      </c>
      <c r="H429" s="17" t="s">
        <v>11551</v>
      </c>
    </row>
    <row r="430" spans="1:8">
      <c r="A430" s="33" t="s">
        <v>2253</v>
      </c>
      <c r="B430" s="202" t="s">
        <v>12190</v>
      </c>
      <c r="C430" s="34" t="s">
        <v>2</v>
      </c>
      <c r="D430" s="34" t="s">
        <v>12310</v>
      </c>
      <c r="E430" s="33">
        <v>4</v>
      </c>
      <c r="F430" s="23" t="str">
        <f t="shared" si="8"/>
        <v>Turbofan/turbojet</v>
      </c>
      <c r="H430" s="17" t="s">
        <v>11552</v>
      </c>
    </row>
    <row r="431" spans="1:8">
      <c r="A431" s="33" t="s">
        <v>2253</v>
      </c>
      <c r="B431" s="202" t="s">
        <v>12512</v>
      </c>
      <c r="C431" s="34" t="s">
        <v>169</v>
      </c>
      <c r="D431" s="34" t="s">
        <v>12311</v>
      </c>
      <c r="E431" s="33">
        <v>4</v>
      </c>
      <c r="F431" s="23" t="str">
        <f t="shared" si="8"/>
        <v>Turbofan/turbojet</v>
      </c>
      <c r="H431" s="17" t="s">
        <v>11553</v>
      </c>
    </row>
    <row r="432" spans="1:8">
      <c r="A432" s="33" t="s">
        <v>2254</v>
      </c>
      <c r="B432" s="202" t="s">
        <v>2254</v>
      </c>
      <c r="C432" s="34" t="s">
        <v>32</v>
      </c>
      <c r="D432" s="34" t="s">
        <v>12407</v>
      </c>
      <c r="E432" s="33">
        <v>4</v>
      </c>
      <c r="F432" s="23" t="str">
        <f t="shared" si="8"/>
        <v>Turbofan/turbojet</v>
      </c>
      <c r="H432" s="17" t="s">
        <v>11554</v>
      </c>
    </row>
    <row r="433" spans="1:8">
      <c r="A433" s="33" t="s">
        <v>2255</v>
      </c>
      <c r="B433" s="202" t="s">
        <v>2255</v>
      </c>
      <c r="C433" s="34" t="s">
        <v>346</v>
      </c>
      <c r="D433" s="34" t="s">
        <v>12315</v>
      </c>
      <c r="E433" s="33">
        <v>2</v>
      </c>
      <c r="F433" s="23" t="str">
        <f t="shared" si="8"/>
        <v>Turbofan/turbojet</v>
      </c>
      <c r="H433" s="17" t="s">
        <v>11555</v>
      </c>
    </row>
    <row r="434" spans="1:8">
      <c r="A434" s="33" t="s">
        <v>2256</v>
      </c>
      <c r="B434" s="202" t="s">
        <v>2256</v>
      </c>
      <c r="C434" s="34" t="s">
        <v>27</v>
      </c>
      <c r="D434" s="34" t="s">
        <v>12408</v>
      </c>
      <c r="E434" s="33">
        <v>2</v>
      </c>
      <c r="F434" s="23" t="str">
        <f t="shared" si="8"/>
        <v>Turbofan/turbojet</v>
      </c>
      <c r="H434" s="17" t="s">
        <v>11556</v>
      </c>
    </row>
    <row r="435" spans="1:8">
      <c r="A435" s="33" t="s">
        <v>2257</v>
      </c>
      <c r="B435" s="202" t="s">
        <v>12193</v>
      </c>
      <c r="C435" s="34" t="s">
        <v>170</v>
      </c>
      <c r="D435" s="34" t="s">
        <v>12316</v>
      </c>
      <c r="E435" s="33">
        <v>2</v>
      </c>
      <c r="F435" s="23" t="str">
        <f t="shared" si="8"/>
        <v>Turbofan/turbojet</v>
      </c>
      <c r="H435" s="17" t="s">
        <v>11560</v>
      </c>
    </row>
    <row r="436" spans="1:8">
      <c r="A436" s="33" t="s">
        <v>2257</v>
      </c>
      <c r="B436" s="202" t="s">
        <v>12513</v>
      </c>
      <c r="C436" s="34" t="s">
        <v>4</v>
      </c>
      <c r="D436" s="34" t="s">
        <v>12317</v>
      </c>
      <c r="E436" s="33">
        <v>2</v>
      </c>
      <c r="F436" s="23" t="str">
        <f t="shared" si="8"/>
        <v>Turbofan/turbojet</v>
      </c>
      <c r="H436" s="17" t="s">
        <v>11557</v>
      </c>
    </row>
    <row r="437" spans="1:8">
      <c r="A437" s="33" t="s">
        <v>2257</v>
      </c>
      <c r="B437" s="202" t="s">
        <v>12191</v>
      </c>
      <c r="C437" s="34" t="s">
        <v>33</v>
      </c>
      <c r="D437" s="34" t="s">
        <v>12319</v>
      </c>
      <c r="E437" s="33">
        <v>2</v>
      </c>
      <c r="F437" s="23" t="str">
        <f t="shared" si="8"/>
        <v>Turbofan/turbojet</v>
      </c>
      <c r="H437" s="17" t="s">
        <v>11558</v>
      </c>
    </row>
    <row r="438" spans="1:8">
      <c r="A438" s="33" t="s">
        <v>2257</v>
      </c>
      <c r="B438" s="202" t="s">
        <v>12192</v>
      </c>
      <c r="C438" s="34" t="s">
        <v>346</v>
      </c>
      <c r="D438" s="34" t="s">
        <v>12315</v>
      </c>
      <c r="E438" s="33">
        <v>2</v>
      </c>
      <c r="F438" s="23" t="str">
        <f t="shared" si="8"/>
        <v>Turbofan/turbojet</v>
      </c>
      <c r="H438" s="17" t="s">
        <v>11559</v>
      </c>
    </row>
    <row r="439" spans="1:8">
      <c r="A439" s="33" t="s">
        <v>2258</v>
      </c>
      <c r="B439" s="202" t="s">
        <v>12514</v>
      </c>
      <c r="C439" s="34" t="s">
        <v>33</v>
      </c>
      <c r="D439" s="34" t="s">
        <v>12319</v>
      </c>
      <c r="E439" s="33">
        <v>2</v>
      </c>
      <c r="F439" s="23" t="str">
        <f t="shared" si="8"/>
        <v>Turbofan/turbojet</v>
      </c>
      <c r="H439" s="17" t="s">
        <v>11561</v>
      </c>
    </row>
    <row r="440" spans="1:8">
      <c r="A440" s="33" t="s">
        <v>2258</v>
      </c>
      <c r="B440" s="202" t="s">
        <v>12194</v>
      </c>
      <c r="C440" s="34" t="s">
        <v>171</v>
      </c>
      <c r="D440" s="34" t="s">
        <v>12320</v>
      </c>
      <c r="E440" s="33">
        <v>2</v>
      </c>
      <c r="F440" s="23" t="str">
        <f t="shared" si="8"/>
        <v>Turbofan/turbojet</v>
      </c>
      <c r="H440" s="17" t="s">
        <v>11562</v>
      </c>
    </row>
    <row r="441" spans="1:8">
      <c r="A441" s="33" t="s">
        <v>2259</v>
      </c>
      <c r="B441" s="202" t="s">
        <v>2259</v>
      </c>
      <c r="C441" s="34" t="s">
        <v>1390</v>
      </c>
      <c r="D441" s="34" t="s">
        <v>12225</v>
      </c>
      <c r="E441" s="33">
        <v>1</v>
      </c>
      <c r="F441" s="23" t="str">
        <f t="shared" si="8"/>
        <v>Piston</v>
      </c>
      <c r="H441" s="17" t="s">
        <v>11563</v>
      </c>
    </row>
    <row r="442" spans="1:8">
      <c r="A442" s="33" t="s">
        <v>2260</v>
      </c>
      <c r="B442" s="202" t="s">
        <v>2260</v>
      </c>
      <c r="C442" s="34" t="s">
        <v>1372</v>
      </c>
      <c r="D442" s="34" t="s">
        <v>12296</v>
      </c>
      <c r="E442" s="33">
        <v>1</v>
      </c>
      <c r="F442" s="23" t="str">
        <f t="shared" si="8"/>
        <v>Piston</v>
      </c>
      <c r="H442" s="17" t="s">
        <v>11564</v>
      </c>
    </row>
    <row r="443" spans="1:8">
      <c r="A443" s="33" t="s">
        <v>2261</v>
      </c>
      <c r="B443" s="202" t="s">
        <v>2261</v>
      </c>
      <c r="C443" s="34" t="s">
        <v>1391</v>
      </c>
      <c r="D443" s="34" t="s">
        <v>12409</v>
      </c>
      <c r="E443" s="33">
        <v>1</v>
      </c>
      <c r="F443" s="23" t="str">
        <f t="shared" si="8"/>
        <v>Piston</v>
      </c>
      <c r="H443" s="17" t="s">
        <v>11565</v>
      </c>
    </row>
    <row r="444" spans="1:8">
      <c r="A444" s="33" t="s">
        <v>2262</v>
      </c>
      <c r="B444" s="202" t="s">
        <v>2262</v>
      </c>
      <c r="C444" s="34" t="s">
        <v>1386</v>
      </c>
      <c r="D444" s="34" t="s">
        <v>12410</v>
      </c>
      <c r="E444" s="33">
        <v>2</v>
      </c>
      <c r="F444" s="23" t="str">
        <f t="shared" si="8"/>
        <v>Piston</v>
      </c>
      <c r="H444" s="17" t="s">
        <v>11566</v>
      </c>
    </row>
    <row r="445" spans="1:8">
      <c r="A445" s="33" t="s">
        <v>2263</v>
      </c>
      <c r="B445" s="202" t="s">
        <v>2263</v>
      </c>
      <c r="C445" s="34" t="s">
        <v>1370</v>
      </c>
      <c r="D445" s="34" t="s">
        <v>12224</v>
      </c>
      <c r="E445" s="33">
        <v>3</v>
      </c>
      <c r="F445" s="23" t="str">
        <f t="shared" si="8"/>
        <v>Piston</v>
      </c>
      <c r="H445" s="17" t="s">
        <v>11567</v>
      </c>
    </row>
    <row r="446" spans="1:8">
      <c r="A446" s="33" t="s">
        <v>2264</v>
      </c>
      <c r="B446" s="202" t="s">
        <v>2264</v>
      </c>
      <c r="C446" s="34" t="s">
        <v>1375</v>
      </c>
      <c r="D446" s="34" t="s">
        <v>12301</v>
      </c>
      <c r="E446" s="33">
        <v>1</v>
      </c>
      <c r="F446" s="23" t="str">
        <f t="shared" si="8"/>
        <v>Piston</v>
      </c>
      <c r="H446" s="17" t="s">
        <v>11568</v>
      </c>
    </row>
    <row r="447" spans="1:8">
      <c r="A447" s="33" t="s">
        <v>2265</v>
      </c>
      <c r="B447" s="202" t="s">
        <v>2265</v>
      </c>
      <c r="C447" s="34" t="s">
        <v>1375</v>
      </c>
      <c r="D447" s="34" t="s">
        <v>12301</v>
      </c>
      <c r="E447" s="33">
        <v>1</v>
      </c>
      <c r="F447" s="23" t="str">
        <f t="shared" si="8"/>
        <v>Piston</v>
      </c>
      <c r="H447" s="17" t="s">
        <v>11569</v>
      </c>
    </row>
    <row r="448" spans="1:8">
      <c r="A448" s="33" t="s">
        <v>2266</v>
      </c>
      <c r="B448" s="202" t="s">
        <v>2266</v>
      </c>
      <c r="C448" s="34" t="s">
        <v>1369</v>
      </c>
      <c r="D448" s="34" t="s">
        <v>12453</v>
      </c>
      <c r="E448" s="33">
        <v>2</v>
      </c>
      <c r="F448" s="23" t="str">
        <f t="shared" si="8"/>
        <v>Piston</v>
      </c>
      <c r="H448" s="17" t="s">
        <v>11570</v>
      </c>
    </row>
    <row r="449" spans="1:8">
      <c r="A449" s="33" t="s">
        <v>2267</v>
      </c>
      <c r="B449" s="202" t="s">
        <v>2267</v>
      </c>
      <c r="C449" s="34" t="s">
        <v>1390</v>
      </c>
      <c r="D449" s="34" t="s">
        <v>12225</v>
      </c>
      <c r="E449" s="33">
        <v>1</v>
      </c>
      <c r="F449" s="23" t="str">
        <f t="shared" si="8"/>
        <v>Piston</v>
      </c>
      <c r="H449" s="17" t="s">
        <v>11571</v>
      </c>
    </row>
    <row r="450" spans="1:8">
      <c r="A450" s="33" t="s">
        <v>2268</v>
      </c>
      <c r="B450" s="202" t="s">
        <v>2268</v>
      </c>
      <c r="C450" s="34" t="s">
        <v>39</v>
      </c>
      <c r="D450" s="34" t="s">
        <v>12411</v>
      </c>
      <c r="E450" s="33">
        <v>1</v>
      </c>
      <c r="F450" s="23" t="str">
        <f t="shared" si="8"/>
        <v>Turbofan/turbojet</v>
      </c>
      <c r="H450" s="17" t="s">
        <v>11572</v>
      </c>
    </row>
    <row r="451" spans="1:8">
      <c r="A451" s="33" t="s">
        <v>2269</v>
      </c>
      <c r="B451" s="202" t="s">
        <v>2269</v>
      </c>
      <c r="C451" s="34" t="s">
        <v>1390</v>
      </c>
      <c r="D451" s="34" t="s">
        <v>12225</v>
      </c>
      <c r="E451" s="33">
        <v>1</v>
      </c>
      <c r="F451" s="23" t="str">
        <f t="shared" si="8"/>
        <v>Piston</v>
      </c>
      <c r="H451" s="17" t="s">
        <v>11573</v>
      </c>
    </row>
    <row r="452" spans="1:8">
      <c r="A452" s="33" t="s">
        <v>2270</v>
      </c>
      <c r="B452" s="202" t="s">
        <v>2270</v>
      </c>
      <c r="C452" s="34" t="s">
        <v>1374</v>
      </c>
      <c r="D452" s="34" t="s">
        <v>12299</v>
      </c>
      <c r="E452" s="33">
        <v>1</v>
      </c>
      <c r="F452" s="23" t="str">
        <f t="shared" si="8"/>
        <v>Piston</v>
      </c>
      <c r="H452" s="17" t="s">
        <v>11574</v>
      </c>
    </row>
    <row r="453" spans="1:8">
      <c r="A453" s="33" t="s">
        <v>2271</v>
      </c>
      <c r="B453" s="202" t="s">
        <v>2271</v>
      </c>
      <c r="C453" s="34" t="s">
        <v>1377</v>
      </c>
      <c r="D453" s="34" t="s">
        <v>12300</v>
      </c>
      <c r="E453" s="33">
        <v>2</v>
      </c>
      <c r="F453" s="23" t="str">
        <f t="shared" si="8"/>
        <v>Piston</v>
      </c>
      <c r="H453" s="17" t="s">
        <v>11575</v>
      </c>
    </row>
    <row r="454" spans="1:8">
      <c r="A454" s="33" t="s">
        <v>2272</v>
      </c>
      <c r="B454" s="202" t="s">
        <v>2272</v>
      </c>
      <c r="C454" s="34" t="s">
        <v>1375</v>
      </c>
      <c r="D454" s="34" t="s">
        <v>12301</v>
      </c>
      <c r="E454" s="33">
        <v>2</v>
      </c>
      <c r="F454" s="23" t="str">
        <f t="shared" si="8"/>
        <v>Piston</v>
      </c>
      <c r="H454" s="17" t="s">
        <v>11576</v>
      </c>
    </row>
    <row r="455" spans="1:8">
      <c r="A455" s="33" t="s">
        <v>2273</v>
      </c>
      <c r="B455" s="202" t="s">
        <v>2273</v>
      </c>
      <c r="C455" s="34" t="s">
        <v>1372</v>
      </c>
      <c r="D455" s="34" t="s">
        <v>12296</v>
      </c>
      <c r="E455" s="33">
        <v>1</v>
      </c>
      <c r="F455" s="23" t="str">
        <f t="shared" si="8"/>
        <v>Piston</v>
      </c>
      <c r="H455" s="17" t="s">
        <v>11577</v>
      </c>
    </row>
    <row r="456" spans="1:8">
      <c r="A456" s="33" t="s">
        <v>2274</v>
      </c>
      <c r="B456" s="202" t="s">
        <v>2274</v>
      </c>
      <c r="C456" s="34" t="s">
        <v>1393</v>
      </c>
      <c r="D456" s="34" t="s">
        <v>12298</v>
      </c>
      <c r="E456" s="33">
        <v>1</v>
      </c>
      <c r="F456" s="23" t="str">
        <f t="shared" si="8"/>
        <v>Piston</v>
      </c>
      <c r="H456" s="17" t="s">
        <v>11578</v>
      </c>
    </row>
    <row r="457" spans="1:8">
      <c r="A457" s="33" t="s">
        <v>2275</v>
      </c>
      <c r="B457" s="202" t="s">
        <v>2275</v>
      </c>
      <c r="C457" s="34" t="s">
        <v>1373</v>
      </c>
      <c r="D457" s="34" t="s">
        <v>12297</v>
      </c>
      <c r="E457" s="33">
        <v>1</v>
      </c>
      <c r="F457" s="23" t="str">
        <f t="shared" si="8"/>
        <v>Piston</v>
      </c>
      <c r="H457" s="17" t="s">
        <v>11579</v>
      </c>
    </row>
    <row r="458" spans="1:8">
      <c r="A458" s="33" t="s">
        <v>2276</v>
      </c>
      <c r="B458" s="202" t="s">
        <v>2276</v>
      </c>
      <c r="C458" s="34" t="s">
        <v>1373</v>
      </c>
      <c r="D458" s="34" t="s">
        <v>12297</v>
      </c>
      <c r="E458" s="33">
        <v>1</v>
      </c>
      <c r="F458" s="23" t="str">
        <f t="shared" si="8"/>
        <v>Piston</v>
      </c>
      <c r="H458" s="17" t="s">
        <v>11580</v>
      </c>
    </row>
    <row r="459" spans="1:8">
      <c r="A459" s="33" t="s">
        <v>2277</v>
      </c>
      <c r="B459" s="202" t="s">
        <v>2277</v>
      </c>
      <c r="C459" s="34" t="s">
        <v>1379</v>
      </c>
      <c r="D459" s="34" t="s">
        <v>12302</v>
      </c>
      <c r="E459" s="33">
        <v>1</v>
      </c>
      <c r="F459" s="23" t="str">
        <f t="shared" si="8"/>
        <v>Piston</v>
      </c>
      <c r="H459" s="17" t="s">
        <v>11581</v>
      </c>
    </row>
    <row r="460" spans="1:8">
      <c r="A460" s="33" t="s">
        <v>2278</v>
      </c>
      <c r="B460" s="202" t="s">
        <v>2278</v>
      </c>
      <c r="C460" s="34" t="s">
        <v>293</v>
      </c>
      <c r="D460" s="34" t="s">
        <v>12412</v>
      </c>
      <c r="E460" s="33">
        <v>2</v>
      </c>
      <c r="F460" s="23" t="str">
        <f t="shared" si="8"/>
        <v>Turbofan/turbojet</v>
      </c>
      <c r="H460" s="17" t="s">
        <v>11582</v>
      </c>
    </row>
    <row r="461" spans="1:8">
      <c r="A461" s="33" t="s">
        <v>2279</v>
      </c>
      <c r="B461" s="202" t="s">
        <v>12515</v>
      </c>
      <c r="C461" s="34" t="s">
        <v>262</v>
      </c>
      <c r="D461" s="34" t="s">
        <v>12413</v>
      </c>
      <c r="E461" s="33">
        <v>2</v>
      </c>
      <c r="F461" s="23" t="str">
        <f t="shared" si="8"/>
        <v>Turbofan/turbojet</v>
      </c>
      <c r="H461" s="17" t="s">
        <v>11583</v>
      </c>
    </row>
    <row r="462" spans="1:8">
      <c r="A462" s="33" t="s">
        <v>2279</v>
      </c>
      <c r="B462" s="202" t="s">
        <v>12195</v>
      </c>
      <c r="C462" s="34" t="s">
        <v>289</v>
      </c>
      <c r="D462" s="34" t="s">
        <v>12414</v>
      </c>
      <c r="E462" s="33">
        <v>2</v>
      </c>
      <c r="F462" s="23" t="str">
        <f t="shared" si="8"/>
        <v>Turbofan/turbojet</v>
      </c>
      <c r="H462" s="17" t="s">
        <v>11584</v>
      </c>
    </row>
    <row r="463" spans="1:8">
      <c r="A463" s="33" t="s">
        <v>2279</v>
      </c>
      <c r="B463" s="202" t="s">
        <v>12196</v>
      </c>
      <c r="C463" s="34" t="s">
        <v>293</v>
      </c>
      <c r="D463" s="34" t="s">
        <v>12412</v>
      </c>
      <c r="E463" s="33">
        <v>2</v>
      </c>
      <c r="F463" s="23" t="str">
        <f t="shared" si="8"/>
        <v>Turbofan/turbojet</v>
      </c>
      <c r="H463" s="17" t="s">
        <v>11585</v>
      </c>
    </row>
    <row r="464" spans="1:8">
      <c r="A464" s="33" t="s">
        <v>2280</v>
      </c>
      <c r="B464" s="202" t="s">
        <v>2280</v>
      </c>
      <c r="C464" s="34" t="s">
        <v>34</v>
      </c>
      <c r="D464" s="34" t="s">
        <v>12415</v>
      </c>
      <c r="E464" s="33">
        <v>2</v>
      </c>
      <c r="F464" s="23" t="str">
        <f t="shared" si="8"/>
        <v>Turbofan/turbojet</v>
      </c>
      <c r="H464" s="17" t="s">
        <v>11586</v>
      </c>
    </row>
    <row r="465" spans="1:8">
      <c r="A465" s="33" t="s">
        <v>2281</v>
      </c>
      <c r="B465" s="202" t="s">
        <v>12197</v>
      </c>
      <c r="C465" s="34" t="s">
        <v>115</v>
      </c>
      <c r="D465" s="34" t="s">
        <v>12416</v>
      </c>
      <c r="E465" s="33">
        <v>2</v>
      </c>
      <c r="F465" s="23" t="str">
        <f t="shared" si="8"/>
        <v>Turbofan/turbojet</v>
      </c>
      <c r="H465" s="17" t="s">
        <v>11587</v>
      </c>
    </row>
    <row r="466" spans="1:8">
      <c r="A466" s="33" t="s">
        <v>2281</v>
      </c>
      <c r="B466" s="202" t="s">
        <v>12516</v>
      </c>
      <c r="C466" s="34" t="s">
        <v>117</v>
      </c>
      <c r="D466" s="34" t="s">
        <v>12417</v>
      </c>
      <c r="E466" s="33">
        <v>2</v>
      </c>
      <c r="F466" s="23" t="str">
        <f t="shared" si="8"/>
        <v>Turbofan/turbojet</v>
      </c>
      <c r="H466" s="17" t="s">
        <v>11588</v>
      </c>
    </row>
    <row r="467" spans="1:8">
      <c r="A467" s="33" t="s">
        <v>2282</v>
      </c>
      <c r="B467" s="202" t="s">
        <v>2282</v>
      </c>
      <c r="C467" s="34" t="s">
        <v>1377</v>
      </c>
      <c r="D467" s="34" t="s">
        <v>12300</v>
      </c>
      <c r="E467" s="33">
        <v>1</v>
      </c>
      <c r="F467" s="23" t="str">
        <f t="shared" si="8"/>
        <v>Piston</v>
      </c>
      <c r="H467" s="17" t="s">
        <v>11589</v>
      </c>
    </row>
    <row r="468" spans="1:8">
      <c r="A468" s="33" t="s">
        <v>2283</v>
      </c>
      <c r="B468" s="202" t="s">
        <v>12517</v>
      </c>
      <c r="C468" s="34" t="s">
        <v>293</v>
      </c>
      <c r="D468" s="34" t="s">
        <v>12412</v>
      </c>
      <c r="E468" s="33">
        <v>2</v>
      </c>
      <c r="F468" s="23" t="str">
        <f t="shared" si="8"/>
        <v>Turbofan/turbojet</v>
      </c>
      <c r="H468" s="17" t="s">
        <v>11591</v>
      </c>
    </row>
    <row r="469" spans="1:8">
      <c r="A469" s="33" t="s">
        <v>2283</v>
      </c>
      <c r="B469" s="202" t="s">
        <v>12198</v>
      </c>
      <c r="C469" s="34" t="s">
        <v>68</v>
      </c>
      <c r="D469" s="34" t="s">
        <v>12418</v>
      </c>
      <c r="E469" s="33">
        <v>2</v>
      </c>
      <c r="F469" s="23" t="str">
        <f t="shared" si="8"/>
        <v>Turbofan/turbojet</v>
      </c>
      <c r="H469" s="17" t="s">
        <v>11590</v>
      </c>
    </row>
    <row r="470" spans="1:8">
      <c r="A470" s="33" t="s">
        <v>2284</v>
      </c>
      <c r="B470" s="202" t="s">
        <v>2284</v>
      </c>
      <c r="C470" s="34" t="s">
        <v>1375</v>
      </c>
      <c r="D470" s="34" t="s">
        <v>12301</v>
      </c>
      <c r="E470" s="33">
        <v>1</v>
      </c>
      <c r="F470" s="23" t="str">
        <f t="shared" si="8"/>
        <v>Piston</v>
      </c>
      <c r="H470" s="17" t="s">
        <v>11592</v>
      </c>
    </row>
    <row r="471" spans="1:8">
      <c r="A471" s="33" t="s">
        <v>2285</v>
      </c>
      <c r="B471" s="202" t="s">
        <v>2285</v>
      </c>
      <c r="C471" s="34" t="s">
        <v>236</v>
      </c>
      <c r="D471" s="34" t="s">
        <v>12290</v>
      </c>
      <c r="E471" s="33">
        <v>2</v>
      </c>
      <c r="F471" s="23" t="str">
        <f t="shared" si="8"/>
        <v>Turbofan/turbojet</v>
      </c>
      <c r="H471" s="17" t="s">
        <v>11593</v>
      </c>
    </row>
    <row r="472" spans="1:8">
      <c r="A472" s="33" t="s">
        <v>2286</v>
      </c>
      <c r="B472" s="202" t="s">
        <v>2286</v>
      </c>
      <c r="C472" s="34" t="s">
        <v>186</v>
      </c>
      <c r="D472" s="34" t="s">
        <v>12388</v>
      </c>
      <c r="E472" s="33">
        <v>2</v>
      </c>
      <c r="F472" s="23" t="str">
        <f t="shared" ref="F472:F514" si="9">IF(LEFT(C472,3)="FOI","Turboprop",IF(LEFT(C472,4)="FOCA","Piston","Turbofan/turbojet"))</f>
        <v>Turbofan/turbojet</v>
      </c>
      <c r="H472" s="17" t="s">
        <v>11594</v>
      </c>
    </row>
    <row r="473" spans="1:8">
      <c r="A473" s="33" t="s">
        <v>12030</v>
      </c>
      <c r="B473" s="202" t="s">
        <v>12030</v>
      </c>
      <c r="C473" s="23" t="s">
        <v>1435</v>
      </c>
      <c r="D473" s="34" t="s">
        <v>12454</v>
      </c>
      <c r="E473" s="33">
        <v>2</v>
      </c>
      <c r="F473" s="23" t="str">
        <f t="shared" si="9"/>
        <v>Turbofan/turbojet</v>
      </c>
      <c r="H473" s="17" t="s">
        <v>11595</v>
      </c>
    </row>
    <row r="474" spans="1:8">
      <c r="A474" s="33" t="s">
        <v>2287</v>
      </c>
      <c r="B474" s="202" t="s">
        <v>2287</v>
      </c>
      <c r="C474" s="34" t="s">
        <v>1435</v>
      </c>
      <c r="D474" s="34" t="s">
        <v>12454</v>
      </c>
      <c r="E474" s="33">
        <v>2</v>
      </c>
      <c r="F474" s="23" t="str">
        <f t="shared" si="9"/>
        <v>Turbofan/turbojet</v>
      </c>
      <c r="H474" s="17" t="s">
        <v>11596</v>
      </c>
    </row>
    <row r="475" spans="1:8">
      <c r="A475" s="33" t="s">
        <v>2288</v>
      </c>
      <c r="B475" s="202" t="s">
        <v>2288</v>
      </c>
      <c r="C475" s="34" t="s">
        <v>1256</v>
      </c>
      <c r="D475" s="34" t="s">
        <v>12419</v>
      </c>
      <c r="E475" s="33">
        <v>2</v>
      </c>
      <c r="F475" s="23" t="str">
        <f t="shared" si="9"/>
        <v>Turbofan/turbojet</v>
      </c>
      <c r="H475" s="17" t="s">
        <v>11597</v>
      </c>
    </row>
    <row r="476" spans="1:8">
      <c r="A476" s="33" t="s">
        <v>12031</v>
      </c>
      <c r="B476" s="202" t="s">
        <v>12031</v>
      </c>
      <c r="C476" s="23" t="s">
        <v>315</v>
      </c>
      <c r="D476" s="34" t="s">
        <v>12327</v>
      </c>
      <c r="E476" s="33">
        <v>2</v>
      </c>
      <c r="F476" s="23" t="str">
        <f t="shared" si="9"/>
        <v>Turbofan/turbojet</v>
      </c>
      <c r="H476" s="17" t="s">
        <v>11598</v>
      </c>
    </row>
    <row r="477" spans="1:8">
      <c r="A477" s="33" t="s">
        <v>12032</v>
      </c>
      <c r="B477" s="202" t="s">
        <v>12218</v>
      </c>
      <c r="C477" s="34" t="s">
        <v>34</v>
      </c>
      <c r="D477" s="34" t="s">
        <v>12415</v>
      </c>
      <c r="E477" s="33">
        <v>2</v>
      </c>
      <c r="F477" s="23" t="str">
        <f t="shared" si="9"/>
        <v>Turbofan/turbojet</v>
      </c>
      <c r="H477" s="17" t="s">
        <v>11599</v>
      </c>
    </row>
    <row r="478" spans="1:8">
      <c r="A478" s="33" t="s">
        <v>12038</v>
      </c>
      <c r="B478" s="202" t="s">
        <v>12219</v>
      </c>
      <c r="C478" s="23" t="s">
        <v>34</v>
      </c>
      <c r="D478" s="34" t="s">
        <v>12415</v>
      </c>
      <c r="E478" s="33">
        <v>2</v>
      </c>
      <c r="F478" s="23" t="str">
        <f t="shared" si="9"/>
        <v>Turbofan/turbojet</v>
      </c>
      <c r="H478" s="17" t="s">
        <v>11600</v>
      </c>
    </row>
    <row r="479" spans="1:8">
      <c r="A479" s="33" t="s">
        <v>2289</v>
      </c>
      <c r="B479" s="202" t="s">
        <v>2289</v>
      </c>
      <c r="C479" s="34" t="s">
        <v>186</v>
      </c>
      <c r="D479" s="34" t="s">
        <v>12388</v>
      </c>
      <c r="E479" s="33">
        <v>2</v>
      </c>
      <c r="F479" s="23" t="str">
        <f t="shared" si="9"/>
        <v>Turbofan/turbojet</v>
      </c>
      <c r="H479" s="17" t="s">
        <v>11601</v>
      </c>
    </row>
    <row r="480" spans="1:8">
      <c r="A480" s="33" t="s">
        <v>2290</v>
      </c>
      <c r="B480" s="202" t="s">
        <v>2290</v>
      </c>
      <c r="C480" s="34" t="s">
        <v>1384</v>
      </c>
      <c r="D480" s="34" t="s">
        <v>12226</v>
      </c>
      <c r="E480" s="33">
        <v>1</v>
      </c>
      <c r="F480" s="23" t="str">
        <f t="shared" si="9"/>
        <v>Piston</v>
      </c>
      <c r="H480" s="17" t="s">
        <v>11602</v>
      </c>
    </row>
    <row r="481" spans="1:8">
      <c r="A481" s="33" t="s">
        <v>2291</v>
      </c>
      <c r="B481" s="202" t="s">
        <v>2291</v>
      </c>
      <c r="C481" s="34" t="s">
        <v>1375</v>
      </c>
      <c r="D481" s="34" t="s">
        <v>12301</v>
      </c>
      <c r="E481" s="33">
        <v>1</v>
      </c>
      <c r="F481" s="23" t="str">
        <f t="shared" si="9"/>
        <v>Piston</v>
      </c>
      <c r="H481" s="17" t="s">
        <v>11603</v>
      </c>
    </row>
    <row r="482" spans="1:8">
      <c r="A482" s="33" t="s">
        <v>2292</v>
      </c>
      <c r="B482" s="202" t="s">
        <v>2292</v>
      </c>
      <c r="C482" s="34" t="s">
        <v>187</v>
      </c>
      <c r="D482" s="34" t="s">
        <v>12389</v>
      </c>
      <c r="E482" s="33">
        <v>1</v>
      </c>
      <c r="F482" s="23" t="str">
        <f t="shared" si="9"/>
        <v>Turbofan/turbojet</v>
      </c>
      <c r="H482" s="17" t="s">
        <v>11604</v>
      </c>
    </row>
    <row r="483" spans="1:8">
      <c r="A483" s="33" t="s">
        <v>2293</v>
      </c>
      <c r="B483" s="202" t="s">
        <v>2293</v>
      </c>
      <c r="C483" s="34" t="s">
        <v>1394</v>
      </c>
      <c r="D483" s="34" t="s">
        <v>12384</v>
      </c>
      <c r="E483" s="33">
        <v>1</v>
      </c>
      <c r="F483" s="23" t="str">
        <f t="shared" si="9"/>
        <v>Piston</v>
      </c>
      <c r="H483" s="17" t="s">
        <v>11605</v>
      </c>
    </row>
    <row r="484" spans="1:8">
      <c r="A484" s="33" t="s">
        <v>2294</v>
      </c>
      <c r="B484" s="202" t="s">
        <v>2294</v>
      </c>
      <c r="C484" s="34" t="s">
        <v>1378</v>
      </c>
      <c r="D484" s="34" t="s">
        <v>12303</v>
      </c>
      <c r="E484" s="33">
        <v>1</v>
      </c>
      <c r="F484" s="23" t="str">
        <f t="shared" si="9"/>
        <v>Piston</v>
      </c>
      <c r="H484" s="17" t="s">
        <v>11606</v>
      </c>
    </row>
    <row r="485" spans="1:8">
      <c r="A485" s="33" t="s">
        <v>2295</v>
      </c>
      <c r="B485" s="202" t="s">
        <v>2295</v>
      </c>
      <c r="C485" s="34" t="s">
        <v>1384</v>
      </c>
      <c r="D485" s="34" t="s">
        <v>12226</v>
      </c>
      <c r="E485" s="33">
        <v>1</v>
      </c>
      <c r="F485" s="23" t="str">
        <f t="shared" si="9"/>
        <v>Piston</v>
      </c>
      <c r="H485" s="17" t="s">
        <v>11607</v>
      </c>
    </row>
    <row r="486" spans="1:8">
      <c r="A486" s="33" t="s">
        <v>2296</v>
      </c>
      <c r="B486" s="202" t="s">
        <v>2296</v>
      </c>
      <c r="C486" s="34" t="s">
        <v>1384</v>
      </c>
      <c r="D486" s="34" t="s">
        <v>12226</v>
      </c>
      <c r="E486" s="33">
        <v>1</v>
      </c>
      <c r="F486" s="23" t="str">
        <f t="shared" si="9"/>
        <v>Piston</v>
      </c>
      <c r="H486" s="17" t="s">
        <v>11608</v>
      </c>
    </row>
    <row r="487" spans="1:8">
      <c r="A487" s="33" t="s">
        <v>2297</v>
      </c>
      <c r="B487" s="202" t="s">
        <v>2297</v>
      </c>
      <c r="C487" s="34" t="s">
        <v>1375</v>
      </c>
      <c r="D487" s="34" t="s">
        <v>12301</v>
      </c>
      <c r="E487" s="33">
        <v>1</v>
      </c>
      <c r="F487" s="23" t="str">
        <f t="shared" si="9"/>
        <v>Piston</v>
      </c>
      <c r="H487" s="17" t="s">
        <v>11609</v>
      </c>
    </row>
    <row r="488" spans="1:8">
      <c r="A488" s="33" t="s">
        <v>2298</v>
      </c>
      <c r="B488" s="202" t="s">
        <v>2298</v>
      </c>
      <c r="C488" s="34" t="s">
        <v>1384</v>
      </c>
      <c r="D488" s="34" t="s">
        <v>12226</v>
      </c>
      <c r="E488" s="33">
        <v>1</v>
      </c>
      <c r="F488" s="23" t="str">
        <f t="shared" si="9"/>
        <v>Piston</v>
      </c>
      <c r="H488" s="17" t="s">
        <v>11610</v>
      </c>
    </row>
    <row r="489" spans="1:8">
      <c r="A489" s="33" t="s">
        <v>2299</v>
      </c>
      <c r="B489" s="202" t="s">
        <v>2299</v>
      </c>
      <c r="C489" s="34" t="s">
        <v>1377</v>
      </c>
      <c r="D489" s="34" t="s">
        <v>12300</v>
      </c>
      <c r="E489" s="33">
        <v>1</v>
      </c>
      <c r="F489" s="23" t="str">
        <f t="shared" si="9"/>
        <v>Piston</v>
      </c>
      <c r="H489" s="17" t="s">
        <v>11611</v>
      </c>
    </row>
    <row r="490" spans="1:8">
      <c r="A490" s="33" t="s">
        <v>2300</v>
      </c>
      <c r="B490" s="202" t="s">
        <v>2300</v>
      </c>
      <c r="C490" s="34" t="s">
        <v>204</v>
      </c>
      <c r="D490" s="34" t="s">
        <v>12462</v>
      </c>
      <c r="E490" s="33">
        <v>2</v>
      </c>
      <c r="F490" s="23" t="str">
        <f t="shared" si="9"/>
        <v>Turbofan/turbojet</v>
      </c>
      <c r="H490" s="17" t="s">
        <v>11612</v>
      </c>
    </row>
    <row r="491" spans="1:8">
      <c r="A491" s="33" t="s">
        <v>2301</v>
      </c>
      <c r="B491" s="202" t="s">
        <v>2301</v>
      </c>
      <c r="C491" s="34" t="s">
        <v>24</v>
      </c>
      <c r="D491" s="34" t="s">
        <v>12461</v>
      </c>
      <c r="E491" s="33">
        <v>1</v>
      </c>
      <c r="F491" s="23" t="str">
        <f t="shared" si="9"/>
        <v>Turbofan/turbojet</v>
      </c>
      <c r="H491" s="17" t="s">
        <v>11613</v>
      </c>
    </row>
    <row r="492" spans="1:8">
      <c r="A492" s="33" t="s">
        <v>2302</v>
      </c>
      <c r="B492" s="202" t="s">
        <v>2302</v>
      </c>
      <c r="C492" s="34" t="s">
        <v>89</v>
      </c>
      <c r="D492" s="34" t="s">
        <v>12420</v>
      </c>
      <c r="E492" s="33">
        <v>1</v>
      </c>
      <c r="F492" s="23" t="str">
        <f t="shared" si="9"/>
        <v>Turbofan/turbojet</v>
      </c>
      <c r="H492" s="17" t="s">
        <v>11617</v>
      </c>
    </row>
    <row r="493" spans="1:8">
      <c r="A493" s="33" t="s">
        <v>2303</v>
      </c>
      <c r="B493" s="202" t="s">
        <v>2303</v>
      </c>
      <c r="C493" s="34" t="s">
        <v>95</v>
      </c>
      <c r="D493" s="34" t="s">
        <v>12421</v>
      </c>
      <c r="E493" s="33">
        <v>2</v>
      </c>
      <c r="F493" s="23" t="str">
        <f t="shared" si="9"/>
        <v>Turbofan/turbojet</v>
      </c>
      <c r="H493" s="17" t="s">
        <v>11614</v>
      </c>
    </row>
    <row r="494" spans="1:8">
      <c r="A494" s="33" t="s">
        <v>2304</v>
      </c>
      <c r="B494" s="202" t="s">
        <v>2304</v>
      </c>
      <c r="C494" s="34" t="s">
        <v>1374</v>
      </c>
      <c r="D494" s="34" t="s">
        <v>12299</v>
      </c>
      <c r="E494" s="33">
        <v>1</v>
      </c>
      <c r="F494" s="23" t="str">
        <f t="shared" si="9"/>
        <v>Piston</v>
      </c>
      <c r="H494" s="17" t="s">
        <v>11615</v>
      </c>
    </row>
    <row r="495" spans="1:8">
      <c r="A495" s="33" t="s">
        <v>2305</v>
      </c>
      <c r="B495" s="202" t="s">
        <v>2305</v>
      </c>
      <c r="C495" s="34" t="s">
        <v>280</v>
      </c>
      <c r="D495" s="34" t="s">
        <v>12228</v>
      </c>
      <c r="E495" s="33">
        <v>2</v>
      </c>
      <c r="F495" s="23" t="str">
        <f t="shared" si="9"/>
        <v>Turbofan/turbojet</v>
      </c>
      <c r="H495" s="17" t="s">
        <v>11616</v>
      </c>
    </row>
    <row r="496" spans="1:8">
      <c r="A496" s="33" t="s">
        <v>2306</v>
      </c>
      <c r="B496" s="202" t="s">
        <v>2306</v>
      </c>
      <c r="C496" s="34" t="s">
        <v>1438</v>
      </c>
      <c r="D496" s="34" t="s">
        <v>12456</v>
      </c>
      <c r="E496" s="33">
        <v>2</v>
      </c>
      <c r="F496" s="23" t="str">
        <f t="shared" si="9"/>
        <v>Turbofan/turbojet</v>
      </c>
      <c r="H496" s="17" t="s">
        <v>11618</v>
      </c>
    </row>
    <row r="497" spans="1:8">
      <c r="A497" s="33" t="s">
        <v>2307</v>
      </c>
      <c r="B497" s="202" t="s">
        <v>2307</v>
      </c>
      <c r="C497" s="34" t="s">
        <v>204</v>
      </c>
      <c r="D497" s="34" t="s">
        <v>12462</v>
      </c>
      <c r="E497" s="33">
        <v>2</v>
      </c>
      <c r="F497" s="23" t="str">
        <f t="shared" si="9"/>
        <v>Turbofan/turbojet</v>
      </c>
      <c r="H497" s="17" t="s">
        <v>11619</v>
      </c>
    </row>
    <row r="498" spans="1:8">
      <c r="A498" s="33" t="s">
        <v>2308</v>
      </c>
      <c r="B498" s="202" t="s">
        <v>2308</v>
      </c>
      <c r="C498" s="34" t="s">
        <v>123</v>
      </c>
      <c r="D498" s="34" t="s">
        <v>12422</v>
      </c>
      <c r="E498" s="33">
        <v>1</v>
      </c>
      <c r="F498" s="23" t="str">
        <f t="shared" si="9"/>
        <v>Turbofan/turbojet</v>
      </c>
      <c r="H498" s="17" t="s">
        <v>11620</v>
      </c>
    </row>
    <row r="499" spans="1:8">
      <c r="A499" s="33" t="s">
        <v>2309</v>
      </c>
      <c r="B499" s="202" t="s">
        <v>2309</v>
      </c>
      <c r="C499" s="34" t="s">
        <v>1381</v>
      </c>
      <c r="D499" s="34" t="s">
        <v>12305</v>
      </c>
      <c r="E499" s="33">
        <v>1</v>
      </c>
      <c r="F499" s="23" t="str">
        <f t="shared" si="9"/>
        <v>Piston</v>
      </c>
      <c r="H499" s="17" t="s">
        <v>11621</v>
      </c>
    </row>
    <row r="500" spans="1:8">
      <c r="A500" s="33" t="s">
        <v>2310</v>
      </c>
      <c r="B500" s="202" t="s">
        <v>2310</v>
      </c>
      <c r="C500" s="34" t="s">
        <v>0</v>
      </c>
      <c r="D500" s="34" t="s">
        <v>12304</v>
      </c>
      <c r="E500" s="33">
        <v>3</v>
      </c>
      <c r="F500" s="23" t="str">
        <f t="shared" si="9"/>
        <v>Turbofan/turbojet</v>
      </c>
      <c r="H500" s="17" t="s">
        <v>11622</v>
      </c>
    </row>
    <row r="501" spans="1:8">
      <c r="A501" s="33" t="s">
        <v>2311</v>
      </c>
      <c r="B501" s="202" t="s">
        <v>2311</v>
      </c>
      <c r="C501" s="34" t="s">
        <v>1256</v>
      </c>
      <c r="D501" s="34" t="s">
        <v>12419</v>
      </c>
      <c r="E501" s="33">
        <v>2</v>
      </c>
      <c r="F501" s="23" t="str">
        <f t="shared" si="9"/>
        <v>Turbofan/turbojet</v>
      </c>
      <c r="H501" s="17" t="s">
        <v>11623</v>
      </c>
    </row>
    <row r="502" spans="1:8">
      <c r="A502" s="33" t="s">
        <v>2312</v>
      </c>
      <c r="B502" s="202" t="s">
        <v>2312</v>
      </c>
      <c r="C502" s="34" t="s">
        <v>0</v>
      </c>
      <c r="D502" s="34" t="s">
        <v>12304</v>
      </c>
      <c r="E502" s="33">
        <v>2</v>
      </c>
      <c r="F502" s="23" t="str">
        <f t="shared" si="9"/>
        <v>Turbofan/turbojet</v>
      </c>
      <c r="H502" s="17" t="s">
        <v>11624</v>
      </c>
    </row>
    <row r="503" spans="1:8">
      <c r="A503" s="33" t="s">
        <v>2645</v>
      </c>
      <c r="B503" s="202" t="s">
        <v>2645</v>
      </c>
      <c r="C503" s="34" t="s">
        <v>1370</v>
      </c>
      <c r="D503" s="34" t="s">
        <v>12224</v>
      </c>
      <c r="E503" s="33">
        <v>1</v>
      </c>
      <c r="F503" s="23" t="str">
        <f t="shared" si="9"/>
        <v>Piston</v>
      </c>
      <c r="H503" s="17" t="s">
        <v>11625</v>
      </c>
    </row>
    <row r="504" spans="1:8">
      <c r="A504" s="33" t="s">
        <v>2313</v>
      </c>
      <c r="B504" s="202" t="s">
        <v>2313</v>
      </c>
      <c r="C504" s="34" t="s">
        <v>0</v>
      </c>
      <c r="D504" s="34" t="s">
        <v>12304</v>
      </c>
      <c r="E504" s="33">
        <v>3</v>
      </c>
      <c r="F504" s="23" t="str">
        <f t="shared" si="9"/>
        <v>Turbofan/turbojet</v>
      </c>
      <c r="H504" s="17" t="s">
        <v>11626</v>
      </c>
    </row>
    <row r="505" spans="1:8">
      <c r="A505" s="33" t="s">
        <v>2646</v>
      </c>
      <c r="B505" s="202" t="s">
        <v>2646</v>
      </c>
      <c r="C505" s="34" t="s">
        <v>123</v>
      </c>
      <c r="D505" s="34" t="s">
        <v>12422</v>
      </c>
      <c r="E505" s="33">
        <v>1</v>
      </c>
      <c r="F505" s="23" t="str">
        <f t="shared" si="9"/>
        <v>Turbofan/turbojet</v>
      </c>
      <c r="H505" s="17" t="s">
        <v>11627</v>
      </c>
    </row>
    <row r="506" spans="1:8">
      <c r="A506" s="33" t="s">
        <v>2314</v>
      </c>
      <c r="B506" s="202" t="s">
        <v>12518</v>
      </c>
      <c r="C506" s="34" t="s">
        <v>123</v>
      </c>
      <c r="D506" s="34" t="s">
        <v>12422</v>
      </c>
      <c r="E506" s="33">
        <v>3</v>
      </c>
      <c r="F506" s="23" t="str">
        <f t="shared" si="9"/>
        <v>Turbofan/turbojet</v>
      </c>
      <c r="H506" s="17" t="s">
        <v>11628</v>
      </c>
    </row>
    <row r="507" spans="1:8">
      <c r="A507" s="33" t="s">
        <v>2314</v>
      </c>
      <c r="B507" s="202" t="s">
        <v>12199</v>
      </c>
      <c r="C507" s="34" t="s">
        <v>1449</v>
      </c>
      <c r="D507" s="34" t="s">
        <v>12423</v>
      </c>
      <c r="E507" s="33">
        <v>3</v>
      </c>
      <c r="F507" s="23" t="str">
        <f t="shared" si="9"/>
        <v>Turbofan/turbojet</v>
      </c>
      <c r="H507" s="17" t="s">
        <v>11629</v>
      </c>
    </row>
    <row r="508" spans="1:8">
      <c r="A508" s="33" t="s">
        <v>2315</v>
      </c>
      <c r="B508" s="202" t="s">
        <v>2315</v>
      </c>
      <c r="C508" s="34" t="s">
        <v>1374</v>
      </c>
      <c r="D508" s="34" t="s">
        <v>12299</v>
      </c>
      <c r="E508" s="33">
        <v>1</v>
      </c>
      <c r="F508" s="23" t="str">
        <f t="shared" si="9"/>
        <v>Piston</v>
      </c>
      <c r="H508" s="17" t="s">
        <v>11630</v>
      </c>
    </row>
    <row r="509" spans="1:8">
      <c r="A509" s="33" t="s">
        <v>2316</v>
      </c>
      <c r="B509" s="202" t="s">
        <v>2316</v>
      </c>
      <c r="C509" s="34" t="s">
        <v>1384</v>
      </c>
      <c r="D509" s="34" t="s">
        <v>12226</v>
      </c>
      <c r="E509" s="33">
        <v>1</v>
      </c>
      <c r="F509" s="23" t="str">
        <f t="shared" si="9"/>
        <v>Piston</v>
      </c>
      <c r="H509" s="17" t="s">
        <v>11631</v>
      </c>
    </row>
    <row r="510" spans="1:8">
      <c r="A510" s="33" t="s">
        <v>2317</v>
      </c>
      <c r="B510" s="202" t="s">
        <v>2317</v>
      </c>
      <c r="C510" s="34" t="s">
        <v>1372</v>
      </c>
      <c r="D510" s="34" t="s">
        <v>12296</v>
      </c>
      <c r="E510" s="33">
        <v>1</v>
      </c>
      <c r="F510" s="23" t="str">
        <f t="shared" si="9"/>
        <v>Piston</v>
      </c>
      <c r="H510" s="17" t="s">
        <v>11632</v>
      </c>
    </row>
    <row r="511" spans="1:8">
      <c r="A511" s="33" t="s">
        <v>2318</v>
      </c>
      <c r="B511" s="202" t="s">
        <v>2318</v>
      </c>
      <c r="C511" s="34" t="s">
        <v>1373</v>
      </c>
      <c r="D511" s="34" t="s">
        <v>12297</v>
      </c>
      <c r="E511" s="33">
        <v>1</v>
      </c>
      <c r="F511" s="23" t="str">
        <f t="shared" si="9"/>
        <v>Piston</v>
      </c>
      <c r="H511" s="17" t="s">
        <v>11633</v>
      </c>
    </row>
    <row r="512" spans="1:8">
      <c r="A512" s="33" t="s">
        <v>2319</v>
      </c>
      <c r="B512" s="202" t="s">
        <v>2319</v>
      </c>
      <c r="C512" s="34" t="s">
        <v>1374</v>
      </c>
      <c r="D512" s="34" t="s">
        <v>12299</v>
      </c>
      <c r="E512" s="33">
        <v>1</v>
      </c>
      <c r="F512" s="23" t="str">
        <f t="shared" si="9"/>
        <v>Piston</v>
      </c>
      <c r="H512" s="17" t="s">
        <v>11634</v>
      </c>
    </row>
    <row r="513" spans="1:8">
      <c r="A513" s="33" t="s">
        <v>2320</v>
      </c>
      <c r="B513" s="202" t="s">
        <v>2320</v>
      </c>
      <c r="C513" s="34" t="s">
        <v>0</v>
      </c>
      <c r="D513" s="34" t="s">
        <v>12304</v>
      </c>
      <c r="E513" s="33">
        <v>2</v>
      </c>
      <c r="F513" s="23" t="str">
        <f t="shared" si="9"/>
        <v>Turbofan/turbojet</v>
      </c>
      <c r="H513" s="17" t="s">
        <v>11635</v>
      </c>
    </row>
    <row r="514" spans="1:8">
      <c r="A514" s="33" t="s">
        <v>2321</v>
      </c>
      <c r="B514" s="202" t="s">
        <v>2321</v>
      </c>
      <c r="C514" s="34" t="s">
        <v>1373</v>
      </c>
      <c r="D514" s="34" t="s">
        <v>12297</v>
      </c>
      <c r="E514" s="33">
        <v>1</v>
      </c>
      <c r="F514" s="23" t="str">
        <f t="shared" si="9"/>
        <v>Piston</v>
      </c>
      <c r="H514" s="17" t="s">
        <v>11636</v>
      </c>
    </row>
    <row r="515" spans="1:8">
      <c r="A515" s="33" t="s">
        <v>2322</v>
      </c>
      <c r="B515" s="202" t="s">
        <v>2322</v>
      </c>
      <c r="C515" s="34" t="s">
        <v>1378</v>
      </c>
      <c r="D515" s="34" t="s">
        <v>12303</v>
      </c>
      <c r="E515" s="33">
        <v>1</v>
      </c>
      <c r="F515" s="23" t="str">
        <f t="shared" ref="F515:F570" si="10">IF(LEFT(C515,3)="FOI","Turboprop",IF(LEFT(C515,4)="FOCA","Piston","Turbofan/turbojet"))</f>
        <v>Piston</v>
      </c>
      <c r="H515" s="17" t="s">
        <v>11637</v>
      </c>
    </row>
    <row r="516" spans="1:8">
      <c r="A516" s="33" t="s">
        <v>2323</v>
      </c>
      <c r="B516" s="202" t="s">
        <v>2323</v>
      </c>
      <c r="C516" s="34" t="s">
        <v>1370</v>
      </c>
      <c r="D516" s="34" t="s">
        <v>12224</v>
      </c>
      <c r="E516" s="33">
        <v>1</v>
      </c>
      <c r="F516" s="23" t="str">
        <f t="shared" si="10"/>
        <v>Piston</v>
      </c>
      <c r="H516" s="17" t="s">
        <v>11638</v>
      </c>
    </row>
    <row r="517" spans="1:8">
      <c r="A517" s="33" t="s">
        <v>2324</v>
      </c>
      <c r="B517" s="202" t="s">
        <v>2324</v>
      </c>
      <c r="C517" s="34" t="s">
        <v>1375</v>
      </c>
      <c r="D517" s="34" t="s">
        <v>12301</v>
      </c>
      <c r="E517" s="33">
        <v>2</v>
      </c>
      <c r="F517" s="23" t="str">
        <f t="shared" si="10"/>
        <v>Piston</v>
      </c>
      <c r="H517" s="17" t="s">
        <v>11639</v>
      </c>
    </row>
    <row r="518" spans="1:8">
      <c r="A518" s="33" t="s">
        <v>2325</v>
      </c>
      <c r="B518" s="202" t="s">
        <v>2325</v>
      </c>
      <c r="C518" s="34" t="s">
        <v>309</v>
      </c>
      <c r="D518" s="34" t="s">
        <v>12390</v>
      </c>
      <c r="E518" s="33">
        <v>2</v>
      </c>
      <c r="F518" s="23" t="str">
        <f t="shared" si="10"/>
        <v>Turbofan/turbojet</v>
      </c>
      <c r="H518" s="17" t="s">
        <v>11640</v>
      </c>
    </row>
    <row r="519" spans="1:8">
      <c r="A519" s="33" t="s">
        <v>2326</v>
      </c>
      <c r="B519" s="202" t="s">
        <v>2326</v>
      </c>
      <c r="C519" s="34" t="s">
        <v>120</v>
      </c>
      <c r="D519" s="34" t="s">
        <v>12455</v>
      </c>
      <c r="E519" s="33">
        <v>2</v>
      </c>
      <c r="F519" s="23" t="str">
        <f t="shared" si="10"/>
        <v>Turbofan/turbojet</v>
      </c>
      <c r="H519" s="17" t="s">
        <v>11641</v>
      </c>
    </row>
    <row r="520" spans="1:8">
      <c r="A520" s="33" t="s">
        <v>2327</v>
      </c>
      <c r="B520" s="202" t="s">
        <v>2327</v>
      </c>
      <c r="C520" s="34" t="s">
        <v>1384</v>
      </c>
      <c r="D520" s="34" t="s">
        <v>12226</v>
      </c>
      <c r="E520" s="33">
        <v>1</v>
      </c>
      <c r="F520" s="23" t="str">
        <f t="shared" si="10"/>
        <v>Piston</v>
      </c>
      <c r="H520" s="17" t="s">
        <v>11642</v>
      </c>
    </row>
    <row r="521" spans="1:8">
      <c r="A521" s="33" t="s">
        <v>2328</v>
      </c>
      <c r="B521" s="202" t="s">
        <v>2328</v>
      </c>
      <c r="C521" s="34" t="s">
        <v>309</v>
      </c>
      <c r="D521" s="34" t="s">
        <v>12390</v>
      </c>
      <c r="E521" s="33">
        <v>1</v>
      </c>
      <c r="F521" s="23" t="str">
        <f t="shared" si="10"/>
        <v>Turbofan/turbojet</v>
      </c>
      <c r="H521" s="17" t="s">
        <v>11643</v>
      </c>
    </row>
    <row r="522" spans="1:8">
      <c r="A522" s="33" t="s">
        <v>2329</v>
      </c>
      <c r="B522" s="202" t="s">
        <v>2329</v>
      </c>
      <c r="C522" s="34" t="s">
        <v>1369</v>
      </c>
      <c r="D522" s="34" t="s">
        <v>12453</v>
      </c>
      <c r="E522" s="33">
        <v>1</v>
      </c>
      <c r="F522" s="23" t="str">
        <f t="shared" si="10"/>
        <v>Piston</v>
      </c>
      <c r="H522" s="17" t="s">
        <v>11644</v>
      </c>
    </row>
    <row r="523" spans="1:8">
      <c r="A523" s="33" t="s">
        <v>2330</v>
      </c>
      <c r="B523" s="202" t="s">
        <v>2330</v>
      </c>
      <c r="C523" s="34" t="s">
        <v>1374</v>
      </c>
      <c r="D523" s="34" t="s">
        <v>12299</v>
      </c>
      <c r="E523" s="33">
        <v>1</v>
      </c>
      <c r="F523" s="23" t="str">
        <f t="shared" si="10"/>
        <v>Piston</v>
      </c>
      <c r="H523" s="17" t="s">
        <v>11645</v>
      </c>
    </row>
    <row r="524" spans="1:8">
      <c r="A524" s="33" t="s">
        <v>2331</v>
      </c>
      <c r="B524" s="202" t="s">
        <v>2331</v>
      </c>
      <c r="C524" s="34" t="s">
        <v>1381</v>
      </c>
      <c r="D524" s="34" t="s">
        <v>12305</v>
      </c>
      <c r="E524" s="33">
        <v>2</v>
      </c>
      <c r="F524" s="23" t="str">
        <f t="shared" si="10"/>
        <v>Piston</v>
      </c>
      <c r="H524" s="17" t="s">
        <v>11646</v>
      </c>
    </row>
    <row r="525" spans="1:8">
      <c r="A525" s="33" t="s">
        <v>2332</v>
      </c>
      <c r="B525" s="202" t="s">
        <v>2332</v>
      </c>
      <c r="C525" s="34" t="s">
        <v>1377</v>
      </c>
      <c r="D525" s="34" t="s">
        <v>12300</v>
      </c>
      <c r="E525" s="33">
        <v>1</v>
      </c>
      <c r="F525" s="23" t="str">
        <f t="shared" si="10"/>
        <v>Piston</v>
      </c>
      <c r="H525" s="17" t="s">
        <v>11647</v>
      </c>
    </row>
    <row r="526" spans="1:8">
      <c r="A526" s="33" t="s">
        <v>2653</v>
      </c>
      <c r="B526" s="202" t="s">
        <v>2653</v>
      </c>
      <c r="C526" s="34" t="s">
        <v>309</v>
      </c>
      <c r="D526" s="34" t="s">
        <v>12390</v>
      </c>
      <c r="E526" s="33">
        <v>2</v>
      </c>
      <c r="F526" s="23" t="str">
        <f t="shared" si="10"/>
        <v>Turbofan/turbojet</v>
      </c>
      <c r="H526" s="17" t="s">
        <v>11648</v>
      </c>
    </row>
    <row r="527" spans="1:8">
      <c r="A527" s="33" t="s">
        <v>2333</v>
      </c>
      <c r="B527" s="202" t="s">
        <v>2333</v>
      </c>
      <c r="C527" s="34" t="s">
        <v>1391</v>
      </c>
      <c r="D527" s="34" t="s">
        <v>12409</v>
      </c>
      <c r="E527" s="33">
        <v>1</v>
      </c>
      <c r="F527" s="23" t="str">
        <f t="shared" si="10"/>
        <v>Piston</v>
      </c>
      <c r="H527" s="17" t="s">
        <v>11649</v>
      </c>
    </row>
    <row r="528" spans="1:8">
      <c r="A528" s="33" t="s">
        <v>2334</v>
      </c>
      <c r="B528" s="202" t="s">
        <v>2334</v>
      </c>
      <c r="C528" s="34" t="s">
        <v>186</v>
      </c>
      <c r="D528" s="34" t="s">
        <v>12388</v>
      </c>
      <c r="E528" s="33">
        <v>1</v>
      </c>
      <c r="F528" s="23" t="str">
        <f t="shared" si="10"/>
        <v>Turbofan/turbojet</v>
      </c>
      <c r="H528" s="17" t="s">
        <v>11650</v>
      </c>
    </row>
    <row r="529" spans="1:8">
      <c r="A529" s="33" t="s">
        <v>2335</v>
      </c>
      <c r="B529" s="202" t="s">
        <v>2335</v>
      </c>
      <c r="C529" s="34" t="s">
        <v>266</v>
      </c>
      <c r="D529" s="34" t="s">
        <v>12424</v>
      </c>
      <c r="E529" s="33">
        <v>2</v>
      </c>
      <c r="F529" s="23" t="str">
        <f t="shared" si="10"/>
        <v>Turbofan/turbojet</v>
      </c>
      <c r="H529" s="17" t="s">
        <v>11651</v>
      </c>
    </row>
    <row r="530" spans="1:8">
      <c r="A530" s="33" t="s">
        <v>2336</v>
      </c>
      <c r="B530" s="202" t="s">
        <v>2336</v>
      </c>
      <c r="C530" s="34" t="s">
        <v>1370</v>
      </c>
      <c r="D530" s="34" t="s">
        <v>12224</v>
      </c>
      <c r="E530" s="33">
        <v>1</v>
      </c>
      <c r="F530" s="23" t="str">
        <f t="shared" si="10"/>
        <v>Piston</v>
      </c>
      <c r="H530" s="17" t="s">
        <v>11652</v>
      </c>
    </row>
    <row r="531" spans="1:8">
      <c r="A531" s="33" t="s">
        <v>2337</v>
      </c>
      <c r="B531" s="202" t="s">
        <v>2337</v>
      </c>
      <c r="C531" s="34" t="s">
        <v>266</v>
      </c>
      <c r="D531" s="34" t="s">
        <v>12424</v>
      </c>
      <c r="E531" s="33">
        <v>2</v>
      </c>
      <c r="F531" s="23" t="str">
        <f t="shared" si="10"/>
        <v>Turbofan/turbojet</v>
      </c>
      <c r="H531" s="17" t="s">
        <v>11653</v>
      </c>
    </row>
    <row r="532" spans="1:8">
      <c r="A532" s="33" t="s">
        <v>2338</v>
      </c>
      <c r="B532" s="202" t="s">
        <v>2338</v>
      </c>
      <c r="C532" s="34" t="s">
        <v>24</v>
      </c>
      <c r="D532" s="34" t="s">
        <v>12461</v>
      </c>
      <c r="E532" s="33">
        <v>2</v>
      </c>
      <c r="F532" s="23" t="str">
        <f t="shared" si="10"/>
        <v>Turbofan/turbojet</v>
      </c>
      <c r="H532" s="17" t="s">
        <v>11654</v>
      </c>
    </row>
    <row r="533" spans="1:8">
      <c r="A533" s="33" t="s">
        <v>2339</v>
      </c>
      <c r="B533" s="202" t="s">
        <v>2339</v>
      </c>
      <c r="C533" s="34" t="s">
        <v>24</v>
      </c>
      <c r="D533" s="34" t="s">
        <v>12461</v>
      </c>
      <c r="E533" s="33">
        <v>2</v>
      </c>
      <c r="F533" s="23" t="str">
        <f t="shared" si="10"/>
        <v>Turbofan/turbojet</v>
      </c>
      <c r="H533" s="17" t="s">
        <v>11655</v>
      </c>
    </row>
    <row r="534" spans="1:8">
      <c r="A534" s="33" t="s">
        <v>2340</v>
      </c>
      <c r="B534" s="202" t="s">
        <v>2340</v>
      </c>
      <c r="C534" s="34" t="s">
        <v>302</v>
      </c>
      <c r="D534" s="34" t="s">
        <v>12459</v>
      </c>
      <c r="E534" s="33">
        <v>2</v>
      </c>
      <c r="F534" s="23" t="str">
        <f t="shared" si="10"/>
        <v>Turbofan/turbojet</v>
      </c>
      <c r="H534" s="17" t="s">
        <v>11656</v>
      </c>
    </row>
    <row r="535" spans="1:8">
      <c r="A535" s="33" t="s">
        <v>2341</v>
      </c>
      <c r="B535" s="202" t="s">
        <v>2341</v>
      </c>
      <c r="C535" s="34" t="s">
        <v>296</v>
      </c>
      <c r="D535" s="34" t="s">
        <v>12425</v>
      </c>
      <c r="E535" s="33">
        <v>2</v>
      </c>
      <c r="F535" s="23" t="str">
        <f t="shared" si="10"/>
        <v>Turbofan/turbojet</v>
      </c>
      <c r="H535" s="17" t="s">
        <v>11657</v>
      </c>
    </row>
    <row r="536" spans="1:8">
      <c r="A536" s="33" t="s">
        <v>2342</v>
      </c>
      <c r="B536" s="202" t="s">
        <v>2342</v>
      </c>
      <c r="C536" s="34" t="s">
        <v>89</v>
      </c>
      <c r="D536" s="34" t="s">
        <v>12420</v>
      </c>
      <c r="E536" s="33">
        <v>2</v>
      </c>
      <c r="F536" s="23" t="str">
        <f t="shared" si="10"/>
        <v>Turbofan/turbojet</v>
      </c>
      <c r="H536" s="17" t="s">
        <v>11658</v>
      </c>
    </row>
    <row r="537" spans="1:8">
      <c r="A537" s="33" t="s">
        <v>2343</v>
      </c>
      <c r="B537" s="202" t="s">
        <v>2343</v>
      </c>
      <c r="C537" s="34" t="s">
        <v>1373</v>
      </c>
      <c r="D537" s="34" t="s">
        <v>12297</v>
      </c>
      <c r="E537" s="33">
        <v>1</v>
      </c>
      <c r="F537" s="23" t="str">
        <f t="shared" si="10"/>
        <v>Piston</v>
      </c>
      <c r="H537" s="17" t="s">
        <v>11659</v>
      </c>
    </row>
    <row r="538" spans="1:8">
      <c r="A538" s="33" t="s">
        <v>2344</v>
      </c>
      <c r="B538" s="202" t="s">
        <v>2344</v>
      </c>
      <c r="C538" s="34" t="s">
        <v>1373</v>
      </c>
      <c r="D538" s="34" t="s">
        <v>12297</v>
      </c>
      <c r="E538" s="33">
        <v>1</v>
      </c>
      <c r="F538" s="23" t="str">
        <f t="shared" si="10"/>
        <v>Piston</v>
      </c>
      <c r="H538" s="17" t="s">
        <v>11660</v>
      </c>
    </row>
    <row r="539" spans="1:8">
      <c r="A539" s="33" t="s">
        <v>2345</v>
      </c>
      <c r="B539" s="202" t="s">
        <v>2345</v>
      </c>
      <c r="C539" s="34" t="s">
        <v>309</v>
      </c>
      <c r="D539" s="34" t="s">
        <v>12390</v>
      </c>
      <c r="E539" s="33">
        <v>1</v>
      </c>
      <c r="F539" s="23" t="str">
        <f t="shared" si="10"/>
        <v>Turbofan/turbojet</v>
      </c>
      <c r="H539" s="17" t="s">
        <v>11661</v>
      </c>
    </row>
    <row r="540" spans="1:8">
      <c r="A540" s="33" t="s">
        <v>2346</v>
      </c>
      <c r="B540" s="202" t="s">
        <v>2346</v>
      </c>
      <c r="C540" s="34" t="s">
        <v>1378</v>
      </c>
      <c r="D540" s="34" t="s">
        <v>12303</v>
      </c>
      <c r="E540" s="33">
        <v>1</v>
      </c>
      <c r="F540" s="23" t="str">
        <f t="shared" si="10"/>
        <v>Piston</v>
      </c>
      <c r="H540" s="17" t="s">
        <v>11662</v>
      </c>
    </row>
    <row r="541" spans="1:8">
      <c r="A541" s="33" t="s">
        <v>2347</v>
      </c>
      <c r="B541" s="202" t="s">
        <v>2347</v>
      </c>
      <c r="C541" s="34" t="s">
        <v>1370</v>
      </c>
      <c r="D541" s="34" t="s">
        <v>12224</v>
      </c>
      <c r="E541" s="33">
        <v>1</v>
      </c>
      <c r="F541" s="23" t="str">
        <f t="shared" si="10"/>
        <v>Piston</v>
      </c>
      <c r="H541" s="17" t="s">
        <v>11663</v>
      </c>
    </row>
    <row r="542" spans="1:8">
      <c r="A542" s="33" t="s">
        <v>2348</v>
      </c>
      <c r="B542" s="202" t="s">
        <v>2348</v>
      </c>
      <c r="C542" s="34" t="s">
        <v>26</v>
      </c>
      <c r="D542" s="34" t="s">
        <v>12385</v>
      </c>
      <c r="E542" s="33">
        <v>2</v>
      </c>
      <c r="F542" s="23" t="str">
        <f t="shared" si="10"/>
        <v>Turbofan/turbojet</v>
      </c>
      <c r="H542" s="17" t="s">
        <v>11664</v>
      </c>
    </row>
    <row r="543" spans="1:8">
      <c r="A543" s="33" t="s">
        <v>2349</v>
      </c>
      <c r="B543" s="202" t="s">
        <v>2349</v>
      </c>
      <c r="C543" s="34" t="s">
        <v>1373</v>
      </c>
      <c r="D543" s="34" t="s">
        <v>12297</v>
      </c>
      <c r="E543" s="33">
        <v>1</v>
      </c>
      <c r="F543" s="23" t="str">
        <f t="shared" si="10"/>
        <v>Piston</v>
      </c>
      <c r="H543" s="17" t="s">
        <v>11665</v>
      </c>
    </row>
    <row r="544" spans="1:8">
      <c r="A544" s="33" t="s">
        <v>2350</v>
      </c>
      <c r="B544" s="202" t="s">
        <v>2350</v>
      </c>
      <c r="C544" s="34" t="s">
        <v>1369</v>
      </c>
      <c r="D544" s="34" t="s">
        <v>12453</v>
      </c>
      <c r="E544" s="33">
        <v>2</v>
      </c>
      <c r="F544" s="23" t="str">
        <f t="shared" si="10"/>
        <v>Piston</v>
      </c>
      <c r="H544" s="17" t="s">
        <v>11666</v>
      </c>
    </row>
    <row r="545" spans="1:8">
      <c r="A545" s="33" t="s">
        <v>2351</v>
      </c>
      <c r="B545" s="202" t="s">
        <v>2351</v>
      </c>
      <c r="C545" s="34" t="s">
        <v>0</v>
      </c>
      <c r="D545" s="34" t="s">
        <v>12304</v>
      </c>
      <c r="E545" s="33">
        <v>2</v>
      </c>
      <c r="F545" s="23" t="str">
        <f t="shared" si="10"/>
        <v>Turbofan/turbojet</v>
      </c>
      <c r="H545" s="17" t="s">
        <v>11667</v>
      </c>
    </row>
    <row r="546" spans="1:8">
      <c r="A546" s="33" t="s">
        <v>2352</v>
      </c>
      <c r="B546" s="202" t="s">
        <v>2352</v>
      </c>
      <c r="C546" s="34" t="s">
        <v>0</v>
      </c>
      <c r="D546" s="34" t="s">
        <v>12304</v>
      </c>
      <c r="E546" s="33">
        <v>2</v>
      </c>
      <c r="F546" s="23" t="str">
        <f t="shared" si="10"/>
        <v>Turbofan/turbojet</v>
      </c>
      <c r="H546" s="17" t="s">
        <v>11668</v>
      </c>
    </row>
    <row r="547" spans="1:8">
      <c r="A547" s="33" t="s">
        <v>2353</v>
      </c>
      <c r="B547" s="202" t="s">
        <v>2353</v>
      </c>
      <c r="C547" s="34" t="s">
        <v>309</v>
      </c>
      <c r="D547" s="34" t="s">
        <v>12390</v>
      </c>
      <c r="E547" s="33">
        <v>2</v>
      </c>
      <c r="F547" s="23" t="str">
        <f t="shared" si="10"/>
        <v>Turbofan/turbojet</v>
      </c>
      <c r="H547" s="17" t="s">
        <v>11669</v>
      </c>
    </row>
    <row r="548" spans="1:8">
      <c r="A548" s="33" t="s">
        <v>2354</v>
      </c>
      <c r="B548" s="202" t="s">
        <v>2354</v>
      </c>
      <c r="C548" s="34" t="s">
        <v>1370</v>
      </c>
      <c r="D548" s="34" t="s">
        <v>12224</v>
      </c>
      <c r="E548" s="33">
        <v>1</v>
      </c>
      <c r="F548" s="23" t="str">
        <f t="shared" si="10"/>
        <v>Piston</v>
      </c>
      <c r="H548" s="17" t="s">
        <v>11670</v>
      </c>
    </row>
    <row r="549" spans="1:8">
      <c r="A549" s="33" t="s">
        <v>2355</v>
      </c>
      <c r="B549" s="202" t="s">
        <v>2355</v>
      </c>
      <c r="C549" s="34" t="s">
        <v>1370</v>
      </c>
      <c r="D549" s="34" t="s">
        <v>12224</v>
      </c>
      <c r="E549" s="33">
        <v>1</v>
      </c>
      <c r="F549" s="23" t="str">
        <f t="shared" si="10"/>
        <v>Piston</v>
      </c>
      <c r="H549" s="17" t="s">
        <v>11671</v>
      </c>
    </row>
    <row r="550" spans="1:8">
      <c r="A550" s="33" t="s">
        <v>2356</v>
      </c>
      <c r="B550" s="202" t="s">
        <v>2356</v>
      </c>
      <c r="C550" s="34" t="s">
        <v>310</v>
      </c>
      <c r="D550" s="34" t="s">
        <v>12426</v>
      </c>
      <c r="E550" s="33">
        <v>2</v>
      </c>
      <c r="F550" s="23" t="str">
        <f t="shared" si="10"/>
        <v>Turbofan/turbojet</v>
      </c>
      <c r="H550" s="17" t="s">
        <v>11672</v>
      </c>
    </row>
    <row r="551" spans="1:8">
      <c r="A551" s="33" t="s">
        <v>2357</v>
      </c>
      <c r="B551" s="202" t="s">
        <v>2357</v>
      </c>
      <c r="C551" s="34" t="s">
        <v>1374</v>
      </c>
      <c r="D551" s="34" t="s">
        <v>12299</v>
      </c>
      <c r="E551" s="33">
        <v>4</v>
      </c>
      <c r="F551" s="23" t="str">
        <f t="shared" si="10"/>
        <v>Piston</v>
      </c>
      <c r="H551" s="17" t="s">
        <v>11673</v>
      </c>
    </row>
    <row r="552" spans="1:8">
      <c r="A552" s="33" t="s">
        <v>2358</v>
      </c>
      <c r="B552" s="202" t="s">
        <v>2358</v>
      </c>
      <c r="C552" s="34" t="s">
        <v>310</v>
      </c>
      <c r="D552" s="34" t="s">
        <v>12426</v>
      </c>
      <c r="E552" s="33">
        <v>2</v>
      </c>
      <c r="F552" s="23" t="str">
        <f t="shared" si="10"/>
        <v>Turbofan/turbojet</v>
      </c>
      <c r="H552" s="17" t="s">
        <v>11674</v>
      </c>
    </row>
    <row r="553" spans="1:8">
      <c r="A553" s="33" t="s">
        <v>2359</v>
      </c>
      <c r="B553" s="202" t="s">
        <v>2359</v>
      </c>
      <c r="C553" s="34" t="s">
        <v>1377</v>
      </c>
      <c r="D553" s="34" t="s">
        <v>12300</v>
      </c>
      <c r="E553" s="33">
        <v>1</v>
      </c>
      <c r="F553" s="23" t="str">
        <f t="shared" si="10"/>
        <v>Piston</v>
      </c>
      <c r="H553" s="17" t="s">
        <v>11675</v>
      </c>
    </row>
    <row r="554" spans="1:8">
      <c r="A554" s="33" t="s">
        <v>2360</v>
      </c>
      <c r="B554" s="202" t="s">
        <v>2360</v>
      </c>
      <c r="C554" s="34" t="s">
        <v>1393</v>
      </c>
      <c r="D554" s="34" t="s">
        <v>12298</v>
      </c>
      <c r="E554" s="33">
        <v>1</v>
      </c>
      <c r="F554" s="23" t="str">
        <f t="shared" si="10"/>
        <v>Piston</v>
      </c>
      <c r="H554" s="17" t="s">
        <v>11676</v>
      </c>
    </row>
    <row r="555" spans="1:8">
      <c r="A555" s="33" t="s">
        <v>2361</v>
      </c>
      <c r="B555" s="202" t="s">
        <v>2361</v>
      </c>
      <c r="C555" s="34" t="s">
        <v>1378</v>
      </c>
      <c r="D555" s="34" t="s">
        <v>12303</v>
      </c>
      <c r="E555" s="33">
        <v>1</v>
      </c>
      <c r="F555" s="23" t="str">
        <f t="shared" si="10"/>
        <v>Piston</v>
      </c>
      <c r="H555" s="17" t="s">
        <v>11677</v>
      </c>
    </row>
    <row r="556" spans="1:8">
      <c r="A556" s="33" t="s">
        <v>2362</v>
      </c>
      <c r="B556" s="202" t="s">
        <v>2362</v>
      </c>
      <c r="C556" s="34" t="s">
        <v>280</v>
      </c>
      <c r="D556" s="34" t="s">
        <v>12228</v>
      </c>
      <c r="E556" s="33">
        <v>1</v>
      </c>
      <c r="F556" s="23" t="str">
        <f t="shared" si="10"/>
        <v>Turbofan/turbojet</v>
      </c>
      <c r="H556" s="17" t="s">
        <v>11678</v>
      </c>
    </row>
    <row r="557" spans="1:8">
      <c r="A557" s="33" t="s">
        <v>2363</v>
      </c>
      <c r="B557" s="202" t="s">
        <v>2363</v>
      </c>
      <c r="C557" s="34" t="s">
        <v>1373</v>
      </c>
      <c r="D557" s="34" t="s">
        <v>12297</v>
      </c>
      <c r="E557" s="33">
        <v>1</v>
      </c>
      <c r="F557" s="23" t="str">
        <f t="shared" si="10"/>
        <v>Piston</v>
      </c>
      <c r="H557" s="17" t="s">
        <v>11679</v>
      </c>
    </row>
    <row r="558" spans="1:8">
      <c r="A558" s="33" t="s">
        <v>2364</v>
      </c>
      <c r="B558" s="202" t="s">
        <v>2364</v>
      </c>
      <c r="C558" s="34" t="s">
        <v>1369</v>
      </c>
      <c r="D558" s="34" t="s">
        <v>12453</v>
      </c>
      <c r="E558" s="33">
        <v>1</v>
      </c>
      <c r="F558" s="23" t="str">
        <f t="shared" si="10"/>
        <v>Piston</v>
      </c>
      <c r="H558" s="17" t="s">
        <v>11680</v>
      </c>
    </row>
    <row r="559" spans="1:8">
      <c r="A559" s="33" t="s">
        <v>2365</v>
      </c>
      <c r="B559" s="202" t="s">
        <v>2365</v>
      </c>
      <c r="C559" s="34" t="s">
        <v>1369</v>
      </c>
      <c r="D559" s="34" t="s">
        <v>12453</v>
      </c>
      <c r="E559" s="33">
        <v>2</v>
      </c>
      <c r="F559" s="23" t="str">
        <f t="shared" si="10"/>
        <v>Piston</v>
      </c>
      <c r="H559" s="17" t="s">
        <v>11681</v>
      </c>
    </row>
    <row r="560" spans="1:8">
      <c r="A560" s="33" t="s">
        <v>2366</v>
      </c>
      <c r="B560" s="202" t="s">
        <v>2366</v>
      </c>
      <c r="C560" s="34" t="s">
        <v>150</v>
      </c>
      <c r="D560" s="34" t="s">
        <v>12427</v>
      </c>
      <c r="E560" s="33">
        <v>4</v>
      </c>
      <c r="F560" s="23" t="str">
        <f t="shared" si="10"/>
        <v>Turbofan/turbojet</v>
      </c>
      <c r="H560" s="17" t="s">
        <v>11682</v>
      </c>
    </row>
    <row r="561" spans="1:8">
      <c r="A561" s="33" t="s">
        <v>2367</v>
      </c>
      <c r="B561" s="202" t="s">
        <v>12519</v>
      </c>
      <c r="C561" s="34" t="s">
        <v>37</v>
      </c>
      <c r="D561" s="34" t="s">
        <v>12294</v>
      </c>
      <c r="E561" s="33">
        <v>4</v>
      </c>
      <c r="F561" s="23" t="str">
        <f t="shared" si="10"/>
        <v>Turbofan/turbojet</v>
      </c>
      <c r="H561" s="17" t="s">
        <v>11683</v>
      </c>
    </row>
    <row r="562" spans="1:8">
      <c r="A562" s="33" t="s">
        <v>2367</v>
      </c>
      <c r="B562" s="202" t="s">
        <v>12200</v>
      </c>
      <c r="C562" s="34" t="s">
        <v>1389</v>
      </c>
      <c r="D562" s="34" t="s">
        <v>12428</v>
      </c>
      <c r="E562" s="33">
        <v>4</v>
      </c>
      <c r="F562" s="23" t="str">
        <f t="shared" si="10"/>
        <v>Turbofan/turbojet</v>
      </c>
      <c r="H562" s="17" t="s">
        <v>11684</v>
      </c>
    </row>
    <row r="563" spans="1:8">
      <c r="A563" s="33" t="s">
        <v>2368</v>
      </c>
      <c r="B563" s="202" t="s">
        <v>2368</v>
      </c>
      <c r="C563" s="34" t="s">
        <v>38</v>
      </c>
      <c r="D563" s="34" t="s">
        <v>12429</v>
      </c>
      <c r="E563" s="33">
        <v>4</v>
      </c>
      <c r="F563" s="23" t="str">
        <f t="shared" si="10"/>
        <v>Turbofan/turbojet</v>
      </c>
      <c r="H563" s="17" t="s">
        <v>11685</v>
      </c>
    </row>
    <row r="564" spans="1:8">
      <c r="A564" s="33" t="s">
        <v>2369</v>
      </c>
      <c r="B564" s="202" t="s">
        <v>12520</v>
      </c>
      <c r="C564" s="34" t="s">
        <v>1389</v>
      </c>
      <c r="D564" s="34" t="s">
        <v>12428</v>
      </c>
      <c r="E564" s="33">
        <v>4</v>
      </c>
      <c r="F564" s="23" t="str">
        <f t="shared" si="10"/>
        <v>Turbofan/turbojet</v>
      </c>
      <c r="H564" s="17" t="s">
        <v>11686</v>
      </c>
    </row>
    <row r="565" spans="1:8">
      <c r="A565" s="33" t="s">
        <v>2369</v>
      </c>
      <c r="B565" s="202" t="s">
        <v>12201</v>
      </c>
      <c r="C565" s="34" t="s">
        <v>1420</v>
      </c>
      <c r="D565" s="34" t="s">
        <v>12430</v>
      </c>
      <c r="E565" s="33">
        <v>4</v>
      </c>
      <c r="F565" s="23" t="str">
        <f t="shared" si="10"/>
        <v>Turbofan/turbojet</v>
      </c>
      <c r="H565" s="17" t="s">
        <v>11687</v>
      </c>
    </row>
    <row r="566" spans="1:8">
      <c r="A566" s="33" t="s">
        <v>2370</v>
      </c>
      <c r="B566" s="202" t="s">
        <v>2370</v>
      </c>
      <c r="C566" s="34" t="s">
        <v>1377</v>
      </c>
      <c r="D566" s="34" t="s">
        <v>12300</v>
      </c>
      <c r="E566" s="33">
        <v>1</v>
      </c>
      <c r="F566" s="23" t="str">
        <f t="shared" si="10"/>
        <v>Piston</v>
      </c>
      <c r="H566" s="17" t="s">
        <v>11688</v>
      </c>
    </row>
    <row r="567" spans="1:8">
      <c r="A567" s="33" t="s">
        <v>2371</v>
      </c>
      <c r="B567" s="202" t="s">
        <v>2371</v>
      </c>
      <c r="C567" s="34" t="s">
        <v>1390</v>
      </c>
      <c r="D567" s="34" t="s">
        <v>12225</v>
      </c>
      <c r="E567" s="33">
        <v>1</v>
      </c>
      <c r="F567" s="23" t="str">
        <f t="shared" si="10"/>
        <v>Piston</v>
      </c>
      <c r="H567" s="17" t="s">
        <v>11689</v>
      </c>
    </row>
    <row r="568" spans="1:8">
      <c r="A568" s="33" t="s">
        <v>2372</v>
      </c>
      <c r="B568" s="202" t="s">
        <v>2372</v>
      </c>
      <c r="C568" s="34" t="s">
        <v>1390</v>
      </c>
      <c r="D568" s="34" t="s">
        <v>12225</v>
      </c>
      <c r="E568" s="33">
        <v>1</v>
      </c>
      <c r="F568" s="23" t="str">
        <f t="shared" si="10"/>
        <v>Piston</v>
      </c>
      <c r="H568" s="17" t="s">
        <v>11690</v>
      </c>
    </row>
    <row r="569" spans="1:8">
      <c r="A569" s="33" t="s">
        <v>2373</v>
      </c>
      <c r="B569" s="202" t="s">
        <v>2373</v>
      </c>
      <c r="C569" s="34" t="s">
        <v>39</v>
      </c>
      <c r="D569" s="34" t="s">
        <v>12411</v>
      </c>
      <c r="E569" s="33">
        <v>2</v>
      </c>
      <c r="F569" s="23" t="str">
        <f t="shared" si="10"/>
        <v>Turbofan/turbojet</v>
      </c>
      <c r="H569" s="17" t="s">
        <v>11691</v>
      </c>
    </row>
    <row r="570" spans="1:8">
      <c r="A570" s="33" t="s">
        <v>2374</v>
      </c>
      <c r="B570" s="202" t="s">
        <v>2374</v>
      </c>
      <c r="C570" s="34" t="s">
        <v>1391</v>
      </c>
      <c r="D570" s="34" t="s">
        <v>12409</v>
      </c>
      <c r="E570" s="33">
        <v>1</v>
      </c>
      <c r="F570" s="23" t="str">
        <f t="shared" si="10"/>
        <v>Piston</v>
      </c>
      <c r="H570" s="17" t="s">
        <v>11692</v>
      </c>
    </row>
    <row r="571" spans="1:8">
      <c r="A571" s="33" t="s">
        <v>2375</v>
      </c>
      <c r="B571" s="202" t="s">
        <v>2375</v>
      </c>
      <c r="C571" s="34" t="s">
        <v>1373</v>
      </c>
      <c r="D571" s="34" t="s">
        <v>12297</v>
      </c>
      <c r="E571" s="33">
        <v>1</v>
      </c>
      <c r="F571" s="23" t="str">
        <f t="shared" ref="F571:F623" si="11">IF(LEFT(C571,3)="FOI","Turboprop",IF(LEFT(C571,4)="FOCA","Piston","Turbofan/turbojet"))</f>
        <v>Piston</v>
      </c>
      <c r="H571" s="17" t="s">
        <v>11693</v>
      </c>
    </row>
    <row r="572" spans="1:8">
      <c r="A572" s="33" t="s">
        <v>2376</v>
      </c>
      <c r="B572" s="202" t="s">
        <v>2376</v>
      </c>
      <c r="C572" s="34" t="s">
        <v>1391</v>
      </c>
      <c r="D572" s="34" t="s">
        <v>12409</v>
      </c>
      <c r="E572" s="33">
        <v>1</v>
      </c>
      <c r="F572" s="23" t="str">
        <f t="shared" si="11"/>
        <v>Piston</v>
      </c>
      <c r="H572" s="17" t="s">
        <v>11694</v>
      </c>
    </row>
    <row r="573" spans="1:8">
      <c r="A573" s="33" t="s">
        <v>12033</v>
      </c>
      <c r="B573" s="202" t="s">
        <v>12033</v>
      </c>
      <c r="C573" s="23" t="s">
        <v>26</v>
      </c>
      <c r="D573" s="34" t="s">
        <v>12385</v>
      </c>
      <c r="E573" s="33">
        <v>2</v>
      </c>
      <c r="F573" s="23" t="str">
        <f t="shared" si="11"/>
        <v>Turbofan/turbojet</v>
      </c>
      <c r="H573" s="17" t="s">
        <v>11695</v>
      </c>
    </row>
    <row r="574" spans="1:8">
      <c r="A574" s="33" t="s">
        <v>2377</v>
      </c>
      <c r="B574" s="202" t="s">
        <v>2377</v>
      </c>
      <c r="C574" s="34" t="s">
        <v>186</v>
      </c>
      <c r="D574" s="34" t="s">
        <v>12388</v>
      </c>
      <c r="E574" s="33">
        <v>1</v>
      </c>
      <c r="F574" s="23" t="str">
        <f t="shared" si="11"/>
        <v>Turbofan/turbojet</v>
      </c>
      <c r="H574" s="17" t="s">
        <v>11696</v>
      </c>
    </row>
    <row r="575" spans="1:8">
      <c r="A575" s="33" t="s">
        <v>2378</v>
      </c>
      <c r="B575" s="202" t="s">
        <v>2378</v>
      </c>
      <c r="C575" s="34" t="s">
        <v>1375</v>
      </c>
      <c r="D575" s="34" t="s">
        <v>12301</v>
      </c>
      <c r="E575" s="33">
        <v>3</v>
      </c>
      <c r="F575" s="23" t="str">
        <f t="shared" si="11"/>
        <v>Piston</v>
      </c>
      <c r="H575" s="17" t="s">
        <v>11697</v>
      </c>
    </row>
    <row r="576" spans="1:8">
      <c r="A576" s="33" t="s">
        <v>2379</v>
      </c>
      <c r="B576" s="202" t="s">
        <v>2379</v>
      </c>
      <c r="C576" s="34" t="s">
        <v>1376</v>
      </c>
      <c r="D576" s="34" t="s">
        <v>12309</v>
      </c>
      <c r="E576" s="33">
        <v>2</v>
      </c>
      <c r="F576" s="23" t="str">
        <f t="shared" si="11"/>
        <v>Piston</v>
      </c>
      <c r="H576" s="17" t="s">
        <v>11698</v>
      </c>
    </row>
    <row r="577" spans="1:8">
      <c r="A577" s="33" t="s">
        <v>2654</v>
      </c>
      <c r="B577" s="202" t="s">
        <v>2654</v>
      </c>
      <c r="C577" s="34" t="s">
        <v>236</v>
      </c>
      <c r="D577" s="34" t="s">
        <v>12290</v>
      </c>
      <c r="E577" s="33">
        <v>1</v>
      </c>
      <c r="F577" s="23" t="str">
        <f t="shared" si="11"/>
        <v>Turbofan/turbojet</v>
      </c>
      <c r="H577" s="17" t="s">
        <v>11699</v>
      </c>
    </row>
    <row r="578" spans="1:8">
      <c r="A578" s="33" t="s">
        <v>2380</v>
      </c>
      <c r="B578" s="202" t="s">
        <v>2380</v>
      </c>
      <c r="C578" s="34" t="s">
        <v>1378</v>
      </c>
      <c r="D578" s="34" t="s">
        <v>12303</v>
      </c>
      <c r="E578" s="33">
        <v>1</v>
      </c>
      <c r="F578" s="23" t="str">
        <f t="shared" si="11"/>
        <v>Piston</v>
      </c>
      <c r="H578" s="17" t="s">
        <v>11700</v>
      </c>
    </row>
    <row r="579" spans="1:8">
      <c r="A579" s="33" t="s">
        <v>2381</v>
      </c>
      <c r="B579" s="202" t="s">
        <v>2381</v>
      </c>
      <c r="C579" s="34" t="s">
        <v>1380</v>
      </c>
      <c r="D579" s="34" t="s">
        <v>12431</v>
      </c>
      <c r="E579" s="33">
        <v>2</v>
      </c>
      <c r="F579" s="23" t="str">
        <f t="shared" si="11"/>
        <v>Piston</v>
      </c>
      <c r="H579" s="17" t="s">
        <v>11703</v>
      </c>
    </row>
    <row r="580" spans="1:8">
      <c r="A580" s="33" t="s">
        <v>2382</v>
      </c>
      <c r="B580" s="202" t="s">
        <v>12202</v>
      </c>
      <c r="C580" s="34" t="s">
        <v>40</v>
      </c>
      <c r="D580" s="34" t="s">
        <v>12432</v>
      </c>
      <c r="E580" s="33">
        <v>3</v>
      </c>
      <c r="F580" s="23" t="str">
        <f t="shared" si="11"/>
        <v>Turbofan/turbojet</v>
      </c>
      <c r="H580" s="17" t="s">
        <v>11701</v>
      </c>
    </row>
    <row r="581" spans="1:8">
      <c r="A581" s="33" t="s">
        <v>2382</v>
      </c>
      <c r="B581" s="202" t="s">
        <v>12521</v>
      </c>
      <c r="C581" s="34" t="s">
        <v>198</v>
      </c>
      <c r="D581" s="34" t="s">
        <v>12433</v>
      </c>
      <c r="E581" s="33">
        <v>3</v>
      </c>
      <c r="F581" s="23" t="str">
        <f t="shared" si="11"/>
        <v>Turbofan/turbojet</v>
      </c>
      <c r="H581" s="17" t="s">
        <v>11702</v>
      </c>
    </row>
    <row r="582" spans="1:8">
      <c r="A582" s="33" t="s">
        <v>2383</v>
      </c>
      <c r="B582" s="202" t="s">
        <v>2383</v>
      </c>
      <c r="C582" s="34" t="s">
        <v>1375</v>
      </c>
      <c r="D582" s="34" t="s">
        <v>12301</v>
      </c>
      <c r="E582" s="33">
        <v>2</v>
      </c>
      <c r="F582" s="23" t="str">
        <f t="shared" si="11"/>
        <v>Piston</v>
      </c>
      <c r="H582" s="17" t="s">
        <v>11704</v>
      </c>
    </row>
    <row r="583" spans="1:8">
      <c r="A583" s="33" t="s">
        <v>2384</v>
      </c>
      <c r="B583" s="202" t="s">
        <v>2384</v>
      </c>
      <c r="C583" s="34" t="s">
        <v>1369</v>
      </c>
      <c r="D583" s="34" t="s">
        <v>12453</v>
      </c>
      <c r="E583" s="33">
        <v>2</v>
      </c>
      <c r="F583" s="23" t="str">
        <f t="shared" si="11"/>
        <v>Piston</v>
      </c>
      <c r="H583" s="17" t="s">
        <v>11705</v>
      </c>
    </row>
    <row r="584" spans="1:8">
      <c r="A584" s="33" t="s">
        <v>2385</v>
      </c>
      <c r="B584" s="202" t="s">
        <v>2385</v>
      </c>
      <c r="C584" s="34" t="s">
        <v>1370</v>
      </c>
      <c r="D584" s="34" t="s">
        <v>12224</v>
      </c>
      <c r="E584" s="33">
        <v>2</v>
      </c>
      <c r="F584" s="23" t="str">
        <f t="shared" si="11"/>
        <v>Piston</v>
      </c>
      <c r="H584" s="17" t="s">
        <v>11706</v>
      </c>
    </row>
    <row r="585" spans="1:8">
      <c r="A585" s="33" t="s">
        <v>2647</v>
      </c>
      <c r="B585" s="202" t="s">
        <v>2647</v>
      </c>
      <c r="C585" s="34" t="s">
        <v>186</v>
      </c>
      <c r="D585" s="34" t="s">
        <v>12388</v>
      </c>
      <c r="E585" s="33">
        <v>1</v>
      </c>
      <c r="F585" s="23" t="str">
        <f t="shared" si="11"/>
        <v>Turbofan/turbojet</v>
      </c>
      <c r="H585" s="17" t="s">
        <v>11707</v>
      </c>
    </row>
    <row r="586" spans="1:8">
      <c r="A586" s="33" t="s">
        <v>2386</v>
      </c>
      <c r="B586" s="202" t="s">
        <v>2386</v>
      </c>
      <c r="C586" s="34" t="s">
        <v>0</v>
      </c>
      <c r="D586" s="34" t="s">
        <v>12304</v>
      </c>
      <c r="E586" s="33">
        <v>4</v>
      </c>
      <c r="F586" s="23" t="str">
        <f t="shared" si="11"/>
        <v>Turbofan/turbojet</v>
      </c>
      <c r="H586" s="17" t="s">
        <v>11708</v>
      </c>
    </row>
    <row r="587" spans="1:8">
      <c r="A587" s="33" t="s">
        <v>2387</v>
      </c>
      <c r="B587" s="202" t="s">
        <v>2387</v>
      </c>
      <c r="C587" s="34" t="s">
        <v>0</v>
      </c>
      <c r="D587" s="34" t="s">
        <v>12304</v>
      </c>
      <c r="E587" s="33">
        <v>4</v>
      </c>
      <c r="F587" s="23" t="str">
        <f t="shared" si="11"/>
        <v>Turbofan/turbojet</v>
      </c>
      <c r="H587" s="17" t="s">
        <v>11709</v>
      </c>
    </row>
    <row r="588" spans="1:8">
      <c r="A588" s="33" t="s">
        <v>2388</v>
      </c>
      <c r="B588" s="202" t="s">
        <v>2388</v>
      </c>
      <c r="C588" s="34" t="s">
        <v>1369</v>
      </c>
      <c r="D588" s="34" t="s">
        <v>12453</v>
      </c>
      <c r="E588" s="33">
        <v>2</v>
      </c>
      <c r="F588" s="23" t="str">
        <f t="shared" si="11"/>
        <v>Piston</v>
      </c>
      <c r="H588" s="17" t="s">
        <v>11710</v>
      </c>
    </row>
    <row r="589" spans="1:8">
      <c r="A589" s="33" t="s">
        <v>2648</v>
      </c>
      <c r="B589" s="202" t="s">
        <v>2648</v>
      </c>
      <c r="C589" s="34" t="s">
        <v>0</v>
      </c>
      <c r="D589" s="34" t="s">
        <v>12304</v>
      </c>
      <c r="E589" s="33">
        <v>1</v>
      </c>
      <c r="F589" s="23" t="str">
        <f t="shared" si="11"/>
        <v>Turbofan/turbojet</v>
      </c>
      <c r="H589" s="17" t="s">
        <v>11711</v>
      </c>
    </row>
    <row r="590" spans="1:8">
      <c r="A590" s="33" t="s">
        <v>2389</v>
      </c>
      <c r="B590" s="202" t="s">
        <v>2389</v>
      </c>
      <c r="C590" s="34" t="s">
        <v>1391</v>
      </c>
      <c r="D590" s="34" t="s">
        <v>12409</v>
      </c>
      <c r="E590" s="33">
        <v>1</v>
      </c>
      <c r="F590" s="23" t="str">
        <f t="shared" si="11"/>
        <v>Piston</v>
      </c>
      <c r="H590" s="17" t="s">
        <v>11712</v>
      </c>
    </row>
    <row r="591" spans="1:8">
      <c r="A591" s="33" t="s">
        <v>2649</v>
      </c>
      <c r="B591" s="202" t="s">
        <v>2649</v>
      </c>
      <c r="C591" s="34" t="s">
        <v>283</v>
      </c>
      <c r="D591" s="34" t="s">
        <v>12396</v>
      </c>
      <c r="E591" s="33">
        <v>1</v>
      </c>
      <c r="F591" s="23" t="str">
        <f t="shared" si="11"/>
        <v>Turbofan/turbojet</v>
      </c>
      <c r="H591" s="17" t="s">
        <v>11713</v>
      </c>
    </row>
    <row r="592" spans="1:8">
      <c r="A592" s="33" t="s">
        <v>2390</v>
      </c>
      <c r="B592" s="202" t="s">
        <v>2390</v>
      </c>
      <c r="C592" s="34" t="s">
        <v>1372</v>
      </c>
      <c r="D592" s="34" t="s">
        <v>12296</v>
      </c>
      <c r="E592" s="33">
        <v>1</v>
      </c>
      <c r="F592" s="23" t="str">
        <f t="shared" si="11"/>
        <v>Piston</v>
      </c>
      <c r="H592" s="17" t="s">
        <v>11714</v>
      </c>
    </row>
    <row r="593" spans="1:8">
      <c r="A593" s="33" t="s">
        <v>2391</v>
      </c>
      <c r="B593" s="202" t="s">
        <v>2391</v>
      </c>
      <c r="C593" s="34" t="s">
        <v>1383</v>
      </c>
      <c r="D593" s="34" t="s">
        <v>12386</v>
      </c>
      <c r="E593" s="33">
        <v>1</v>
      </c>
      <c r="F593" s="23" t="str">
        <f t="shared" si="11"/>
        <v>Piston</v>
      </c>
      <c r="H593" s="17" t="s">
        <v>11715</v>
      </c>
    </row>
    <row r="594" spans="1:8">
      <c r="A594" s="33" t="s">
        <v>2392</v>
      </c>
      <c r="B594" s="202" t="s">
        <v>2392</v>
      </c>
      <c r="C594" s="34" t="s">
        <v>1370</v>
      </c>
      <c r="D594" s="34" t="s">
        <v>12224</v>
      </c>
      <c r="E594" s="33">
        <v>1</v>
      </c>
      <c r="F594" s="23" t="str">
        <f t="shared" si="11"/>
        <v>Piston</v>
      </c>
      <c r="H594" s="17" t="s">
        <v>11716</v>
      </c>
    </row>
    <row r="595" spans="1:8">
      <c r="A595" s="33" t="s">
        <v>2393</v>
      </c>
      <c r="B595" s="202" t="s">
        <v>2393</v>
      </c>
      <c r="C595" s="34" t="s">
        <v>1383</v>
      </c>
      <c r="D595" s="34" t="s">
        <v>12386</v>
      </c>
      <c r="E595" s="33">
        <v>2</v>
      </c>
      <c r="F595" s="23" t="str">
        <f t="shared" si="11"/>
        <v>Piston</v>
      </c>
      <c r="H595" s="17" t="s">
        <v>11717</v>
      </c>
    </row>
    <row r="596" spans="1:8">
      <c r="A596" s="33" t="s">
        <v>2394</v>
      </c>
      <c r="B596" s="202" t="s">
        <v>2394</v>
      </c>
      <c r="C596" s="34" t="s">
        <v>1369</v>
      </c>
      <c r="D596" s="34" t="s">
        <v>12453</v>
      </c>
      <c r="E596" s="33">
        <v>4</v>
      </c>
      <c r="F596" s="23" t="str">
        <f t="shared" si="11"/>
        <v>Piston</v>
      </c>
      <c r="H596" s="17" t="s">
        <v>11718</v>
      </c>
    </row>
    <row r="597" spans="1:8">
      <c r="A597" s="33" t="s">
        <v>2395</v>
      </c>
      <c r="B597" s="202" t="s">
        <v>2395</v>
      </c>
      <c r="C597" s="34" t="s">
        <v>342</v>
      </c>
      <c r="D597" s="34" t="s">
        <v>12434</v>
      </c>
      <c r="E597" s="33">
        <v>1</v>
      </c>
      <c r="F597" s="23" t="str">
        <f t="shared" si="11"/>
        <v>Turbofan/turbojet</v>
      </c>
      <c r="H597" s="17" t="s">
        <v>11719</v>
      </c>
    </row>
    <row r="598" spans="1:8">
      <c r="A598" s="33" t="s">
        <v>2396</v>
      </c>
      <c r="B598" s="202" t="s">
        <v>2396</v>
      </c>
      <c r="C598" s="34" t="s">
        <v>1377</v>
      </c>
      <c r="D598" s="34" t="s">
        <v>12300</v>
      </c>
      <c r="E598" s="33">
        <v>1</v>
      </c>
      <c r="F598" s="23" t="str">
        <f t="shared" si="11"/>
        <v>Piston</v>
      </c>
      <c r="H598" s="17" t="s">
        <v>11720</v>
      </c>
    </row>
    <row r="599" spans="1:8">
      <c r="A599" s="33" t="s">
        <v>2397</v>
      </c>
      <c r="B599" s="202" t="s">
        <v>2397</v>
      </c>
      <c r="C599" s="34" t="s">
        <v>1393</v>
      </c>
      <c r="D599" s="34" t="s">
        <v>12298</v>
      </c>
      <c r="E599" s="33">
        <v>1</v>
      </c>
      <c r="F599" s="23" t="str">
        <f t="shared" si="11"/>
        <v>Piston</v>
      </c>
      <c r="H599" s="17" t="s">
        <v>11721</v>
      </c>
    </row>
    <row r="600" spans="1:8">
      <c r="A600" s="33" t="s">
        <v>2398</v>
      </c>
      <c r="B600" s="202" t="s">
        <v>2398</v>
      </c>
      <c r="C600" s="34" t="s">
        <v>26</v>
      </c>
      <c r="D600" s="34" t="s">
        <v>12385</v>
      </c>
      <c r="E600" s="33">
        <v>2</v>
      </c>
      <c r="F600" s="23" t="str">
        <f t="shared" si="11"/>
        <v>Turbofan/turbojet</v>
      </c>
      <c r="H600" s="17" t="s">
        <v>11722</v>
      </c>
    </row>
    <row r="601" spans="1:8">
      <c r="A601" s="33" t="s">
        <v>2399</v>
      </c>
      <c r="B601" s="202" t="s">
        <v>2399</v>
      </c>
      <c r="C601" s="34" t="s">
        <v>26</v>
      </c>
      <c r="D601" s="34" t="s">
        <v>12385</v>
      </c>
      <c r="E601" s="33">
        <v>2</v>
      </c>
      <c r="F601" s="23" t="str">
        <f t="shared" si="11"/>
        <v>Turbofan/turbojet</v>
      </c>
      <c r="H601" s="17" t="s">
        <v>11723</v>
      </c>
    </row>
    <row r="602" spans="1:8">
      <c r="A602" s="33" t="s">
        <v>2400</v>
      </c>
      <c r="B602" s="202" t="s">
        <v>2400</v>
      </c>
      <c r="C602" s="34" t="s">
        <v>26</v>
      </c>
      <c r="D602" s="34" t="s">
        <v>12385</v>
      </c>
      <c r="E602" s="33">
        <v>2</v>
      </c>
      <c r="F602" s="23" t="str">
        <f t="shared" si="11"/>
        <v>Turbofan/turbojet</v>
      </c>
      <c r="H602" s="17" t="s">
        <v>11724</v>
      </c>
    </row>
    <row r="603" spans="1:8">
      <c r="A603" s="33" t="s">
        <v>2401</v>
      </c>
      <c r="B603" s="202" t="s">
        <v>2401</v>
      </c>
      <c r="C603" s="34" t="s">
        <v>1256</v>
      </c>
      <c r="D603" s="34" t="s">
        <v>12419</v>
      </c>
      <c r="E603" s="33">
        <v>2</v>
      </c>
      <c r="F603" s="23" t="str">
        <f t="shared" si="11"/>
        <v>Turbofan/turbojet</v>
      </c>
      <c r="H603" s="17" t="s">
        <v>11725</v>
      </c>
    </row>
    <row r="604" spans="1:8">
      <c r="A604" s="33" t="s">
        <v>2402</v>
      </c>
      <c r="B604" s="202" t="s">
        <v>2402</v>
      </c>
      <c r="C604" s="34" t="s">
        <v>1256</v>
      </c>
      <c r="D604" s="34" t="s">
        <v>12419</v>
      </c>
      <c r="E604" s="33">
        <v>2</v>
      </c>
      <c r="F604" s="23" t="str">
        <f t="shared" si="11"/>
        <v>Turbofan/turbojet</v>
      </c>
      <c r="H604" s="17" t="s">
        <v>11726</v>
      </c>
    </row>
    <row r="605" spans="1:8">
      <c r="A605" s="33" t="s">
        <v>2403</v>
      </c>
      <c r="B605" s="202" t="s">
        <v>2403</v>
      </c>
      <c r="C605" s="34" t="s">
        <v>1256</v>
      </c>
      <c r="D605" s="34" t="s">
        <v>12419</v>
      </c>
      <c r="E605" s="33">
        <v>2</v>
      </c>
      <c r="F605" s="23" t="str">
        <f t="shared" si="11"/>
        <v>Turbofan/turbojet</v>
      </c>
      <c r="H605" s="17" t="s">
        <v>11727</v>
      </c>
    </row>
    <row r="606" spans="1:8">
      <c r="A606" s="33" t="s">
        <v>2404</v>
      </c>
      <c r="B606" s="202" t="s">
        <v>2404</v>
      </c>
      <c r="C606" s="34" t="s">
        <v>1256</v>
      </c>
      <c r="D606" s="34" t="s">
        <v>12419</v>
      </c>
      <c r="E606" s="33">
        <v>2</v>
      </c>
      <c r="F606" s="23" t="str">
        <f t="shared" si="11"/>
        <v>Turbofan/turbojet</v>
      </c>
      <c r="H606" s="17" t="s">
        <v>11728</v>
      </c>
    </row>
    <row r="607" spans="1:8">
      <c r="A607" s="33" t="s">
        <v>2405</v>
      </c>
      <c r="B607" s="202" t="s">
        <v>2405</v>
      </c>
      <c r="C607" s="34" t="s">
        <v>0</v>
      </c>
      <c r="D607" s="34" t="s">
        <v>12304</v>
      </c>
      <c r="E607" s="33">
        <v>2</v>
      </c>
      <c r="F607" s="23" t="str">
        <f t="shared" si="11"/>
        <v>Turbofan/turbojet</v>
      </c>
      <c r="H607" s="17" t="s">
        <v>11729</v>
      </c>
    </row>
    <row r="608" spans="1:8">
      <c r="A608" s="33" t="s">
        <v>2406</v>
      </c>
      <c r="B608" s="202" t="s">
        <v>2406</v>
      </c>
      <c r="C608" s="34" t="s">
        <v>309</v>
      </c>
      <c r="D608" s="34" t="s">
        <v>12390</v>
      </c>
      <c r="E608" s="33">
        <v>2</v>
      </c>
      <c r="F608" s="23" t="str">
        <f t="shared" si="11"/>
        <v>Turbofan/turbojet</v>
      </c>
      <c r="H608" s="17" t="s">
        <v>11730</v>
      </c>
    </row>
    <row r="609" spans="1:8">
      <c r="A609" s="33" t="s">
        <v>2407</v>
      </c>
      <c r="B609" s="202" t="s">
        <v>2407</v>
      </c>
      <c r="C609" s="34" t="s">
        <v>0</v>
      </c>
      <c r="D609" s="34" t="s">
        <v>12304</v>
      </c>
      <c r="E609" s="33">
        <v>2</v>
      </c>
      <c r="F609" s="23" t="str">
        <f t="shared" si="11"/>
        <v>Turbofan/turbojet</v>
      </c>
      <c r="H609" s="17" t="s">
        <v>11731</v>
      </c>
    </row>
    <row r="610" spans="1:8">
      <c r="A610" s="33" t="s">
        <v>2408</v>
      </c>
      <c r="B610" s="202" t="s">
        <v>2408</v>
      </c>
      <c r="C610" s="34" t="s">
        <v>0</v>
      </c>
      <c r="D610" s="34" t="s">
        <v>12304</v>
      </c>
      <c r="E610" s="33">
        <v>2</v>
      </c>
      <c r="F610" s="23" t="str">
        <f t="shared" si="11"/>
        <v>Turbofan/turbojet</v>
      </c>
      <c r="H610" s="17" t="s">
        <v>11732</v>
      </c>
    </row>
    <row r="611" spans="1:8">
      <c r="A611" s="33" t="s">
        <v>2409</v>
      </c>
      <c r="B611" s="202" t="s">
        <v>2409</v>
      </c>
      <c r="C611" s="34" t="s">
        <v>1381</v>
      </c>
      <c r="D611" s="34" t="s">
        <v>12305</v>
      </c>
      <c r="E611" s="33">
        <v>1</v>
      </c>
      <c r="F611" s="23" t="str">
        <f t="shared" si="11"/>
        <v>Piston</v>
      </c>
      <c r="H611" s="17" t="s">
        <v>11733</v>
      </c>
    </row>
    <row r="612" spans="1:8">
      <c r="A612" s="33" t="s">
        <v>2410</v>
      </c>
      <c r="B612" s="202" t="s">
        <v>2410</v>
      </c>
      <c r="C612" s="34" t="s">
        <v>1375</v>
      </c>
      <c r="D612" s="34" t="s">
        <v>12301</v>
      </c>
      <c r="E612" s="33">
        <v>1</v>
      </c>
      <c r="F612" s="23" t="str">
        <f t="shared" si="11"/>
        <v>Piston</v>
      </c>
      <c r="H612" s="17" t="s">
        <v>11734</v>
      </c>
    </row>
    <row r="613" spans="1:8">
      <c r="A613" s="33" t="s">
        <v>2411</v>
      </c>
      <c r="B613" s="202" t="s">
        <v>2411</v>
      </c>
      <c r="C613" s="34" t="s">
        <v>1377</v>
      </c>
      <c r="D613" s="34" t="s">
        <v>12300</v>
      </c>
      <c r="E613" s="33">
        <v>1</v>
      </c>
      <c r="F613" s="23" t="str">
        <f t="shared" si="11"/>
        <v>Piston</v>
      </c>
      <c r="H613" s="17" t="s">
        <v>11735</v>
      </c>
    </row>
    <row r="614" spans="1:8">
      <c r="A614" s="33" t="s">
        <v>2412</v>
      </c>
      <c r="B614" s="202" t="s">
        <v>2412</v>
      </c>
      <c r="C614" s="34" t="s">
        <v>150</v>
      </c>
      <c r="D614" s="34" t="s">
        <v>12427</v>
      </c>
      <c r="E614" s="33">
        <v>1</v>
      </c>
      <c r="F614" s="23" t="str">
        <f t="shared" si="11"/>
        <v>Turbofan/turbojet</v>
      </c>
      <c r="H614" s="17" t="s">
        <v>11736</v>
      </c>
    </row>
    <row r="615" spans="1:8">
      <c r="A615" s="33" t="s">
        <v>2413</v>
      </c>
      <c r="B615" s="202" t="s">
        <v>2413</v>
      </c>
      <c r="C615" s="34" t="s">
        <v>1369</v>
      </c>
      <c r="D615" s="34" t="s">
        <v>12453</v>
      </c>
      <c r="E615" s="33">
        <v>1</v>
      </c>
      <c r="F615" s="23" t="str">
        <f t="shared" si="11"/>
        <v>Piston</v>
      </c>
      <c r="H615" s="17" t="s">
        <v>11737</v>
      </c>
    </row>
    <row r="616" spans="1:8">
      <c r="A616" s="33" t="s">
        <v>2414</v>
      </c>
      <c r="B616" s="202" t="s">
        <v>2414</v>
      </c>
      <c r="C616" s="34" t="s">
        <v>1384</v>
      </c>
      <c r="D616" s="34" t="s">
        <v>12226</v>
      </c>
      <c r="E616" s="33">
        <v>1</v>
      </c>
      <c r="F616" s="23" t="str">
        <f t="shared" si="11"/>
        <v>Piston</v>
      </c>
      <c r="H616" s="17" t="s">
        <v>11746</v>
      </c>
    </row>
    <row r="617" spans="1:8">
      <c r="A617" s="33" t="s">
        <v>2415</v>
      </c>
      <c r="B617" s="202" t="s">
        <v>2415</v>
      </c>
      <c r="C617" s="34" t="s">
        <v>1377</v>
      </c>
      <c r="D617" s="34" t="s">
        <v>12300</v>
      </c>
      <c r="E617" s="33">
        <v>1</v>
      </c>
      <c r="F617" s="23" t="str">
        <f t="shared" si="11"/>
        <v>Piston</v>
      </c>
      <c r="H617" s="17" t="s">
        <v>11738</v>
      </c>
    </row>
    <row r="618" spans="1:8">
      <c r="A618" s="33" t="s">
        <v>2416</v>
      </c>
      <c r="B618" s="202" t="s">
        <v>2416</v>
      </c>
      <c r="C618" s="34" t="s">
        <v>1375</v>
      </c>
      <c r="D618" s="34" t="s">
        <v>12301</v>
      </c>
      <c r="E618" s="33">
        <v>1</v>
      </c>
      <c r="F618" s="23" t="str">
        <f t="shared" si="11"/>
        <v>Piston</v>
      </c>
      <c r="H618" s="17" t="s">
        <v>11739</v>
      </c>
    </row>
    <row r="619" spans="1:8">
      <c r="A619" s="33" t="s">
        <v>2417</v>
      </c>
      <c r="B619" s="202" t="s">
        <v>2417</v>
      </c>
      <c r="C619" s="34" t="s">
        <v>1377</v>
      </c>
      <c r="D619" s="34" t="s">
        <v>12300</v>
      </c>
      <c r="E619" s="33">
        <v>1</v>
      </c>
      <c r="F619" s="23" t="str">
        <f t="shared" si="11"/>
        <v>Piston</v>
      </c>
      <c r="H619" s="17" t="s">
        <v>11740</v>
      </c>
    </row>
    <row r="620" spans="1:8">
      <c r="A620" s="33" t="s">
        <v>2418</v>
      </c>
      <c r="B620" s="202" t="s">
        <v>2418</v>
      </c>
      <c r="C620" s="34" t="s">
        <v>1377</v>
      </c>
      <c r="D620" s="34" t="s">
        <v>12300</v>
      </c>
      <c r="E620" s="33">
        <v>1</v>
      </c>
      <c r="F620" s="23" t="str">
        <f t="shared" si="11"/>
        <v>Piston</v>
      </c>
      <c r="H620" s="17" t="s">
        <v>11741</v>
      </c>
    </row>
    <row r="621" spans="1:8">
      <c r="A621" s="33" t="s">
        <v>2419</v>
      </c>
      <c r="B621" s="202" t="s">
        <v>2419</v>
      </c>
      <c r="C621" s="34" t="s">
        <v>1369</v>
      </c>
      <c r="D621" s="34" t="s">
        <v>12453</v>
      </c>
      <c r="E621" s="33">
        <v>1</v>
      </c>
      <c r="F621" s="23" t="str">
        <f t="shared" si="11"/>
        <v>Piston</v>
      </c>
      <c r="H621" s="17" t="s">
        <v>11743</v>
      </c>
    </row>
    <row r="622" spans="1:8">
      <c r="A622" s="33" t="s">
        <v>2420</v>
      </c>
      <c r="B622" s="202" t="s">
        <v>2420</v>
      </c>
      <c r="C622" s="34" t="s">
        <v>1373</v>
      </c>
      <c r="D622" s="34" t="s">
        <v>12297</v>
      </c>
      <c r="E622" s="33">
        <v>1</v>
      </c>
      <c r="F622" s="23" t="str">
        <f t="shared" si="11"/>
        <v>Piston</v>
      </c>
      <c r="H622" s="17" t="s">
        <v>11742</v>
      </c>
    </row>
    <row r="623" spans="1:8">
      <c r="A623" s="33" t="s">
        <v>2421</v>
      </c>
      <c r="B623" s="202" t="s">
        <v>2421</v>
      </c>
      <c r="C623" s="34" t="s">
        <v>1377</v>
      </c>
      <c r="D623" s="34" t="s">
        <v>12300</v>
      </c>
      <c r="E623" s="33">
        <v>1</v>
      </c>
      <c r="F623" s="23" t="str">
        <f t="shared" si="11"/>
        <v>Piston</v>
      </c>
      <c r="H623" s="17" t="s">
        <v>11744</v>
      </c>
    </row>
    <row r="624" spans="1:8">
      <c r="A624" s="33" t="s">
        <v>2422</v>
      </c>
      <c r="B624" s="202" t="s">
        <v>2422</v>
      </c>
      <c r="C624" s="34" t="s">
        <v>1377</v>
      </c>
      <c r="D624" s="34" t="s">
        <v>12300</v>
      </c>
      <c r="E624" s="33">
        <v>1</v>
      </c>
      <c r="F624" s="23" t="str">
        <f t="shared" ref="F624:F674" si="12">IF(LEFT(C624,3)="FOI","Turboprop",IF(LEFT(C624,4)="FOCA","Piston","Turbofan/turbojet"))</f>
        <v>Piston</v>
      </c>
      <c r="H624" s="17" t="s">
        <v>11745</v>
      </c>
    </row>
    <row r="625" spans="1:8">
      <c r="A625" s="33" t="s">
        <v>2423</v>
      </c>
      <c r="B625" s="202" t="s">
        <v>2423</v>
      </c>
      <c r="C625" s="34" t="s">
        <v>1435</v>
      </c>
      <c r="D625" s="34" t="s">
        <v>12454</v>
      </c>
      <c r="E625" s="33">
        <v>2</v>
      </c>
      <c r="F625" s="23" t="str">
        <f t="shared" si="12"/>
        <v>Turbofan/turbojet</v>
      </c>
      <c r="H625" s="17" t="s">
        <v>11747</v>
      </c>
    </row>
    <row r="626" spans="1:8">
      <c r="A626" s="33" t="s">
        <v>2424</v>
      </c>
      <c r="B626" s="202" t="s">
        <v>2424</v>
      </c>
      <c r="C626" s="34" t="s">
        <v>1370</v>
      </c>
      <c r="D626" s="34" t="s">
        <v>12224</v>
      </c>
      <c r="E626" s="33">
        <v>1</v>
      </c>
      <c r="F626" s="23" t="str">
        <f t="shared" si="12"/>
        <v>Piston</v>
      </c>
      <c r="H626" s="17" t="s">
        <v>11748</v>
      </c>
    </row>
    <row r="627" spans="1:8">
      <c r="A627" s="33" t="s">
        <v>2425</v>
      </c>
      <c r="B627" s="202" t="s">
        <v>2425</v>
      </c>
      <c r="C627" s="34" t="s">
        <v>1383</v>
      </c>
      <c r="D627" s="34" t="s">
        <v>12386</v>
      </c>
      <c r="E627" s="33">
        <v>1</v>
      </c>
      <c r="F627" s="23" t="str">
        <f t="shared" si="12"/>
        <v>Piston</v>
      </c>
      <c r="H627" s="17" t="s">
        <v>11750</v>
      </c>
    </row>
    <row r="628" spans="1:8">
      <c r="A628" s="33" t="s">
        <v>2426</v>
      </c>
      <c r="B628" s="202" t="s">
        <v>2426</v>
      </c>
      <c r="C628" s="34" t="s">
        <v>150</v>
      </c>
      <c r="D628" s="34" t="s">
        <v>12427</v>
      </c>
      <c r="E628" s="33">
        <v>2</v>
      </c>
      <c r="F628" s="23" t="str">
        <f t="shared" si="12"/>
        <v>Turbofan/turbojet</v>
      </c>
      <c r="H628" s="17" t="s">
        <v>11749</v>
      </c>
    </row>
    <row r="629" spans="1:8">
      <c r="A629" s="33" t="s">
        <v>2427</v>
      </c>
      <c r="B629" s="202" t="s">
        <v>2427</v>
      </c>
      <c r="C629" s="34" t="s">
        <v>1383</v>
      </c>
      <c r="D629" s="34" t="s">
        <v>12386</v>
      </c>
      <c r="E629" s="33">
        <v>1</v>
      </c>
      <c r="F629" s="23" t="str">
        <f t="shared" si="12"/>
        <v>Piston</v>
      </c>
      <c r="H629" s="17" t="s">
        <v>11751</v>
      </c>
    </row>
    <row r="630" spans="1:8">
      <c r="A630" s="33" t="s">
        <v>2428</v>
      </c>
      <c r="B630" s="202" t="s">
        <v>2428</v>
      </c>
      <c r="C630" s="34" t="s">
        <v>1383</v>
      </c>
      <c r="D630" s="34" t="s">
        <v>12386</v>
      </c>
      <c r="E630" s="33">
        <v>1</v>
      </c>
      <c r="F630" s="23" t="str">
        <f t="shared" si="12"/>
        <v>Piston</v>
      </c>
      <c r="H630" s="17" t="s">
        <v>11752</v>
      </c>
    </row>
    <row r="631" spans="1:8">
      <c r="A631" s="33" t="s">
        <v>2429</v>
      </c>
      <c r="B631" s="202" t="s">
        <v>2429</v>
      </c>
      <c r="C631" s="34" t="s">
        <v>1383</v>
      </c>
      <c r="D631" s="34" t="s">
        <v>12386</v>
      </c>
      <c r="E631" s="33">
        <v>1</v>
      </c>
      <c r="F631" s="23" t="str">
        <f t="shared" si="12"/>
        <v>Piston</v>
      </c>
      <c r="H631" s="17" t="s">
        <v>11753</v>
      </c>
    </row>
    <row r="632" spans="1:8">
      <c r="A632" s="33" t="s">
        <v>2430</v>
      </c>
      <c r="B632" s="202" t="s">
        <v>2430</v>
      </c>
      <c r="C632" s="34" t="s">
        <v>1372</v>
      </c>
      <c r="D632" s="34" t="s">
        <v>12296</v>
      </c>
      <c r="E632" s="33">
        <v>1</v>
      </c>
      <c r="F632" s="23" t="str">
        <f t="shared" si="12"/>
        <v>Piston</v>
      </c>
      <c r="H632" s="17" t="s">
        <v>11754</v>
      </c>
    </row>
    <row r="633" spans="1:8">
      <c r="A633" s="33" t="s">
        <v>2431</v>
      </c>
      <c r="B633" s="202" t="s">
        <v>2431</v>
      </c>
      <c r="C633" s="34" t="s">
        <v>1378</v>
      </c>
      <c r="D633" s="34" t="s">
        <v>12303</v>
      </c>
      <c r="E633" s="33">
        <v>1</v>
      </c>
      <c r="F633" s="23" t="str">
        <f t="shared" si="12"/>
        <v>Piston</v>
      </c>
      <c r="H633" s="17" t="s">
        <v>11755</v>
      </c>
    </row>
    <row r="634" spans="1:8">
      <c r="A634" s="33" t="s">
        <v>2432</v>
      </c>
      <c r="B634" s="202" t="s">
        <v>2432</v>
      </c>
      <c r="C634" s="34" t="s">
        <v>1393</v>
      </c>
      <c r="D634" s="34" t="s">
        <v>12298</v>
      </c>
      <c r="E634" s="33">
        <v>1</v>
      </c>
      <c r="F634" s="23" t="str">
        <f t="shared" si="12"/>
        <v>Piston</v>
      </c>
      <c r="H634" s="17" t="s">
        <v>11756</v>
      </c>
    </row>
    <row r="635" spans="1:8">
      <c r="A635" s="33" t="s">
        <v>2433</v>
      </c>
      <c r="B635" s="202" t="s">
        <v>12203</v>
      </c>
      <c r="C635" s="34" t="s">
        <v>42</v>
      </c>
      <c r="D635" s="34" t="s">
        <v>12436</v>
      </c>
      <c r="E635" s="33">
        <v>3</v>
      </c>
      <c r="F635" s="23" t="str">
        <f t="shared" si="12"/>
        <v>Turbofan/turbojet</v>
      </c>
      <c r="H635" s="17" t="s">
        <v>11758</v>
      </c>
    </row>
    <row r="636" spans="1:8">
      <c r="A636" s="33" t="s">
        <v>2433</v>
      </c>
      <c r="B636" s="202" t="s">
        <v>12204</v>
      </c>
      <c r="C636" s="34" t="s">
        <v>196</v>
      </c>
      <c r="D636" s="34" t="s">
        <v>12437</v>
      </c>
      <c r="E636" s="33">
        <v>3</v>
      </c>
      <c r="F636" s="23" t="str">
        <f t="shared" si="12"/>
        <v>Turbofan/turbojet</v>
      </c>
      <c r="H636" s="17" t="s">
        <v>11759</v>
      </c>
    </row>
    <row r="637" spans="1:8">
      <c r="A637" s="33" t="s">
        <v>2433</v>
      </c>
      <c r="B637" s="202" t="s">
        <v>12522</v>
      </c>
      <c r="C637" s="34" t="s">
        <v>41</v>
      </c>
      <c r="D637" s="34" t="s">
        <v>12435</v>
      </c>
      <c r="E637" s="33">
        <v>3</v>
      </c>
      <c r="F637" s="23" t="str">
        <f t="shared" si="12"/>
        <v>Turbofan/turbojet</v>
      </c>
      <c r="H637" s="17" t="s">
        <v>11757</v>
      </c>
    </row>
    <row r="638" spans="1:8">
      <c r="A638" s="33" t="s">
        <v>2434</v>
      </c>
      <c r="B638" s="202" t="s">
        <v>12205</v>
      </c>
      <c r="C638" s="34" t="s">
        <v>277</v>
      </c>
      <c r="D638" s="34" t="s">
        <v>12438</v>
      </c>
      <c r="E638" s="33">
        <v>2</v>
      </c>
      <c r="F638" s="23" t="str">
        <f t="shared" si="12"/>
        <v>Turbofan/turbojet</v>
      </c>
      <c r="H638" s="17" t="s">
        <v>11760</v>
      </c>
    </row>
    <row r="639" spans="1:8">
      <c r="A639" s="33" t="s">
        <v>2434</v>
      </c>
      <c r="B639" s="202" t="s">
        <v>12523</v>
      </c>
      <c r="C639" s="34" t="s">
        <v>44</v>
      </c>
      <c r="D639" s="34" t="s">
        <v>12314</v>
      </c>
      <c r="E639" s="33">
        <v>2</v>
      </c>
      <c r="F639" s="23" t="str">
        <f t="shared" si="12"/>
        <v>Turbofan/turbojet</v>
      </c>
      <c r="H639" s="17" t="s">
        <v>11761</v>
      </c>
    </row>
    <row r="640" spans="1:8">
      <c r="A640" s="33" t="s">
        <v>2435</v>
      </c>
      <c r="B640" s="202" t="s">
        <v>12206</v>
      </c>
      <c r="C640" s="34" t="s">
        <v>277</v>
      </c>
      <c r="D640" s="34" t="s">
        <v>12438</v>
      </c>
      <c r="E640" s="33">
        <v>2</v>
      </c>
      <c r="F640" s="23" t="str">
        <f t="shared" si="12"/>
        <v>Turbofan/turbojet</v>
      </c>
      <c r="H640" s="17" t="s">
        <v>11762</v>
      </c>
    </row>
    <row r="641" spans="1:8">
      <c r="A641" s="33" t="s">
        <v>2435</v>
      </c>
      <c r="B641" s="202" t="s">
        <v>12207</v>
      </c>
      <c r="C641" s="34" t="s">
        <v>278</v>
      </c>
      <c r="D641" s="34" t="s">
        <v>12439</v>
      </c>
      <c r="E641" s="33">
        <v>2</v>
      </c>
      <c r="F641" s="23" t="str">
        <f t="shared" si="12"/>
        <v>Turbofan/turbojet</v>
      </c>
      <c r="H641" s="17" t="s">
        <v>11763</v>
      </c>
    </row>
    <row r="642" spans="1:8">
      <c r="A642" s="33" t="s">
        <v>2435</v>
      </c>
      <c r="B642" s="202" t="s">
        <v>12524</v>
      </c>
      <c r="C642" s="34" t="s">
        <v>44</v>
      </c>
      <c r="D642" s="34" t="s">
        <v>12314</v>
      </c>
      <c r="E642" s="33">
        <v>2</v>
      </c>
      <c r="F642" s="23" t="str">
        <f t="shared" si="12"/>
        <v>Turbofan/turbojet</v>
      </c>
      <c r="H642" s="17" t="s">
        <v>11764</v>
      </c>
    </row>
    <row r="643" spans="1:8">
      <c r="A643" s="33" t="s">
        <v>2435</v>
      </c>
      <c r="B643" s="202" t="s">
        <v>12208</v>
      </c>
      <c r="C643" s="34" t="s">
        <v>43</v>
      </c>
      <c r="D643" s="34" t="s">
        <v>12440</v>
      </c>
      <c r="E643" s="33">
        <v>2</v>
      </c>
      <c r="F643" s="23" t="str">
        <f t="shared" si="12"/>
        <v>Turbofan/turbojet</v>
      </c>
      <c r="H643" s="17" t="s">
        <v>11765</v>
      </c>
    </row>
    <row r="644" spans="1:8">
      <c r="A644" s="33" t="s">
        <v>2436</v>
      </c>
      <c r="B644" s="202" t="s">
        <v>12209</v>
      </c>
      <c r="C644" s="34" t="s">
        <v>277</v>
      </c>
      <c r="D644" s="34" t="s">
        <v>12438</v>
      </c>
      <c r="E644" s="33">
        <v>2</v>
      </c>
      <c r="F644" s="23" t="str">
        <f t="shared" si="12"/>
        <v>Turbofan/turbojet</v>
      </c>
      <c r="H644" s="17" t="s">
        <v>11766</v>
      </c>
    </row>
    <row r="645" spans="1:8">
      <c r="A645" s="33" t="s">
        <v>2436</v>
      </c>
      <c r="B645" s="202" t="s">
        <v>12210</v>
      </c>
      <c r="C645" s="34" t="s">
        <v>44</v>
      </c>
      <c r="D645" s="34" t="s">
        <v>12314</v>
      </c>
      <c r="E645" s="33">
        <v>2</v>
      </c>
      <c r="F645" s="23" t="str">
        <f t="shared" si="12"/>
        <v>Turbofan/turbojet</v>
      </c>
      <c r="H645" s="17" t="s">
        <v>11767</v>
      </c>
    </row>
    <row r="646" spans="1:8">
      <c r="A646" s="33" t="s">
        <v>2436</v>
      </c>
      <c r="B646" s="202" t="s">
        <v>12525</v>
      </c>
      <c r="C646" s="34" t="s">
        <v>43</v>
      </c>
      <c r="D646" s="34" t="s">
        <v>12440</v>
      </c>
      <c r="E646" s="33">
        <v>2</v>
      </c>
      <c r="F646" s="23" t="str">
        <f t="shared" si="12"/>
        <v>Turbofan/turbojet</v>
      </c>
      <c r="H646" s="17" t="s">
        <v>11768</v>
      </c>
    </row>
    <row r="647" spans="1:8">
      <c r="A647" s="33" t="s">
        <v>2437</v>
      </c>
      <c r="B647" s="202" t="s">
        <v>12211</v>
      </c>
      <c r="C647" s="34" t="s">
        <v>44</v>
      </c>
      <c r="D647" s="34" t="s">
        <v>12314</v>
      </c>
      <c r="E647" s="33">
        <v>2</v>
      </c>
      <c r="F647" s="23" t="str">
        <f t="shared" si="12"/>
        <v>Turbofan/turbojet</v>
      </c>
      <c r="H647" s="17" t="s">
        <v>11769</v>
      </c>
    </row>
    <row r="648" spans="1:8">
      <c r="A648" s="33" t="s">
        <v>2437</v>
      </c>
      <c r="B648" s="202" t="s">
        <v>12526</v>
      </c>
      <c r="C648" s="34" t="s">
        <v>43</v>
      </c>
      <c r="D648" s="34" t="s">
        <v>12440</v>
      </c>
      <c r="E648" s="33">
        <v>2</v>
      </c>
      <c r="F648" s="23" t="str">
        <f t="shared" si="12"/>
        <v>Turbofan/turbojet</v>
      </c>
      <c r="H648" s="17" t="s">
        <v>11770</v>
      </c>
    </row>
    <row r="649" spans="1:8">
      <c r="A649" s="33" t="s">
        <v>2438</v>
      </c>
      <c r="B649" s="202" t="s">
        <v>12527</v>
      </c>
      <c r="C649" s="34" t="s">
        <v>44</v>
      </c>
      <c r="D649" s="34" t="s">
        <v>12314</v>
      </c>
      <c r="E649" s="33">
        <v>2</v>
      </c>
      <c r="F649" s="23" t="str">
        <f t="shared" si="12"/>
        <v>Turbofan/turbojet</v>
      </c>
      <c r="H649" s="17" t="s">
        <v>11771</v>
      </c>
    </row>
    <row r="650" spans="1:8">
      <c r="A650" s="33" t="s">
        <v>2438</v>
      </c>
      <c r="B650" s="202" t="s">
        <v>12212</v>
      </c>
      <c r="C650" s="34" t="s">
        <v>43</v>
      </c>
      <c r="D650" s="34" t="s">
        <v>12440</v>
      </c>
      <c r="E650" s="33">
        <v>2</v>
      </c>
      <c r="F650" s="23" t="str">
        <f t="shared" si="12"/>
        <v>Turbofan/turbojet</v>
      </c>
      <c r="H650" s="17" t="s">
        <v>11772</v>
      </c>
    </row>
    <row r="651" spans="1:8">
      <c r="A651" s="33" t="s">
        <v>2439</v>
      </c>
      <c r="B651" s="202" t="s">
        <v>12528</v>
      </c>
      <c r="C651" s="34" t="s">
        <v>45</v>
      </c>
      <c r="D651" s="34" t="s">
        <v>12441</v>
      </c>
      <c r="E651" s="33">
        <v>2</v>
      </c>
      <c r="F651" s="23" t="str">
        <f t="shared" si="12"/>
        <v>Turbofan/turbojet</v>
      </c>
      <c r="H651" s="17" t="s">
        <v>11773</v>
      </c>
    </row>
    <row r="652" spans="1:8">
      <c r="A652" s="33" t="s">
        <v>2439</v>
      </c>
      <c r="B652" s="202" t="s">
        <v>12213</v>
      </c>
      <c r="C652" s="34" t="s">
        <v>164</v>
      </c>
      <c r="D652" s="34" t="s">
        <v>12442</v>
      </c>
      <c r="E652" s="33">
        <v>2</v>
      </c>
      <c r="F652" s="23" t="str">
        <f t="shared" si="12"/>
        <v>Turbofan/turbojet</v>
      </c>
      <c r="H652" s="17" t="s">
        <v>11774</v>
      </c>
    </row>
    <row r="653" spans="1:8">
      <c r="A653" s="33" t="s">
        <v>2440</v>
      </c>
      <c r="B653" s="202" t="s">
        <v>2440</v>
      </c>
      <c r="C653" s="34" t="s">
        <v>309</v>
      </c>
      <c r="D653" s="34" t="s">
        <v>12390</v>
      </c>
      <c r="E653" s="33">
        <v>1</v>
      </c>
      <c r="F653" s="23" t="str">
        <f t="shared" si="12"/>
        <v>Turbofan/turbojet</v>
      </c>
      <c r="H653" s="17" t="s">
        <v>11775</v>
      </c>
    </row>
    <row r="654" spans="1:8">
      <c r="A654" s="33" t="s">
        <v>2441</v>
      </c>
      <c r="B654" s="202" t="s">
        <v>2441</v>
      </c>
      <c r="C654" s="34" t="s">
        <v>41</v>
      </c>
      <c r="D654" s="34" t="s">
        <v>12435</v>
      </c>
      <c r="E654" s="33">
        <v>2</v>
      </c>
      <c r="F654" s="23" t="str">
        <f t="shared" si="12"/>
        <v>Turbofan/turbojet</v>
      </c>
      <c r="H654" s="17" t="s">
        <v>11776</v>
      </c>
    </row>
    <row r="655" spans="1:8">
      <c r="A655" s="33" t="s">
        <v>2442</v>
      </c>
      <c r="B655" s="202" t="s">
        <v>2442</v>
      </c>
      <c r="C655" s="34" t="s">
        <v>186</v>
      </c>
      <c r="D655" s="34" t="s">
        <v>12388</v>
      </c>
      <c r="E655" s="33">
        <v>2</v>
      </c>
      <c r="F655" s="23" t="str">
        <f t="shared" si="12"/>
        <v>Turbofan/turbojet</v>
      </c>
      <c r="H655" s="17" t="s">
        <v>11777</v>
      </c>
    </row>
    <row r="656" spans="1:8">
      <c r="A656" s="33" t="s">
        <v>2443</v>
      </c>
      <c r="B656" s="202" t="s">
        <v>2443</v>
      </c>
      <c r="C656" s="34" t="s">
        <v>1375</v>
      </c>
      <c r="D656" s="34" t="s">
        <v>12301</v>
      </c>
      <c r="E656" s="33">
        <v>1</v>
      </c>
      <c r="F656" s="23" t="str">
        <f t="shared" si="12"/>
        <v>Piston</v>
      </c>
      <c r="H656" s="17" t="s">
        <v>11778</v>
      </c>
    </row>
    <row r="657" spans="1:8">
      <c r="A657" s="33" t="s">
        <v>2444</v>
      </c>
      <c r="B657" s="202" t="s">
        <v>2444</v>
      </c>
      <c r="C657" s="34" t="s">
        <v>1379</v>
      </c>
      <c r="D657" s="34" t="s">
        <v>12302</v>
      </c>
      <c r="E657" s="33">
        <v>1</v>
      </c>
      <c r="F657" s="23" t="str">
        <f t="shared" si="12"/>
        <v>Piston</v>
      </c>
      <c r="H657" s="17" t="s">
        <v>11779</v>
      </c>
    </row>
    <row r="658" spans="1:8">
      <c r="A658" s="33" t="s">
        <v>2445</v>
      </c>
      <c r="B658" s="202" t="s">
        <v>2445</v>
      </c>
      <c r="C658" s="34" t="s">
        <v>1372</v>
      </c>
      <c r="D658" s="34" t="s">
        <v>12296</v>
      </c>
      <c r="E658" s="33">
        <v>1</v>
      </c>
      <c r="F658" s="23" t="str">
        <f t="shared" si="12"/>
        <v>Piston</v>
      </c>
      <c r="H658" s="17" t="s">
        <v>11780</v>
      </c>
    </row>
    <row r="659" spans="1:8">
      <c r="A659" s="33" t="s">
        <v>2446</v>
      </c>
      <c r="B659" s="202" t="s">
        <v>2446</v>
      </c>
      <c r="C659" s="34" t="s">
        <v>1377</v>
      </c>
      <c r="D659" s="34" t="s">
        <v>12300</v>
      </c>
      <c r="E659" s="33">
        <v>1</v>
      </c>
      <c r="F659" s="23" t="str">
        <f t="shared" si="12"/>
        <v>Piston</v>
      </c>
      <c r="H659" s="17" t="s">
        <v>11781</v>
      </c>
    </row>
    <row r="660" spans="1:8">
      <c r="A660" s="33" t="s">
        <v>2447</v>
      </c>
      <c r="B660" s="202" t="s">
        <v>2447</v>
      </c>
      <c r="C660" s="34" t="s">
        <v>1377</v>
      </c>
      <c r="D660" s="34" t="s">
        <v>12300</v>
      </c>
      <c r="E660" s="33">
        <v>1</v>
      </c>
      <c r="F660" s="23" t="str">
        <f t="shared" si="12"/>
        <v>Piston</v>
      </c>
      <c r="H660" s="17" t="s">
        <v>11782</v>
      </c>
    </row>
    <row r="661" spans="1:8">
      <c r="A661" s="33" t="s">
        <v>2448</v>
      </c>
      <c r="B661" s="202" t="s">
        <v>2448</v>
      </c>
      <c r="C661" s="34" t="s">
        <v>25</v>
      </c>
      <c r="D661" s="34" t="s">
        <v>12387</v>
      </c>
      <c r="E661" s="33">
        <v>2</v>
      </c>
      <c r="F661" s="23" t="str">
        <f t="shared" si="12"/>
        <v>Turbofan/turbojet</v>
      </c>
      <c r="H661" s="17" t="s">
        <v>11783</v>
      </c>
    </row>
    <row r="662" spans="1:8">
      <c r="A662" s="33" t="s">
        <v>2449</v>
      </c>
      <c r="B662" s="202" t="s">
        <v>2449</v>
      </c>
      <c r="C662" s="34" t="s">
        <v>1374</v>
      </c>
      <c r="D662" s="34" t="s">
        <v>12299</v>
      </c>
      <c r="E662" s="33">
        <v>1</v>
      </c>
      <c r="F662" s="23" t="str">
        <f t="shared" si="12"/>
        <v>Piston</v>
      </c>
      <c r="H662" s="17" t="s">
        <v>11784</v>
      </c>
    </row>
    <row r="663" spans="1:8">
      <c r="A663" s="33" t="s">
        <v>2450</v>
      </c>
      <c r="B663" s="202" t="s">
        <v>2450</v>
      </c>
      <c r="C663" s="34" t="s">
        <v>1381</v>
      </c>
      <c r="D663" s="34" t="s">
        <v>12305</v>
      </c>
      <c r="E663" s="33">
        <v>1</v>
      </c>
      <c r="F663" s="23" t="str">
        <f t="shared" si="12"/>
        <v>Piston</v>
      </c>
      <c r="H663" s="17" t="s">
        <v>11785</v>
      </c>
    </row>
    <row r="664" spans="1:8">
      <c r="A664" s="33" t="s">
        <v>2451</v>
      </c>
      <c r="B664" s="202" t="s">
        <v>2451</v>
      </c>
      <c r="C664" s="34" t="s">
        <v>1384</v>
      </c>
      <c r="D664" s="34" t="s">
        <v>12226</v>
      </c>
      <c r="E664" s="33">
        <v>2</v>
      </c>
      <c r="F664" s="23" t="str">
        <f t="shared" si="12"/>
        <v>Piston</v>
      </c>
      <c r="H664" s="17" t="s">
        <v>11786</v>
      </c>
    </row>
    <row r="665" spans="1:8">
      <c r="A665" s="33" t="s">
        <v>2452</v>
      </c>
      <c r="B665" s="202" t="s">
        <v>2452</v>
      </c>
      <c r="C665" s="34" t="s">
        <v>1384</v>
      </c>
      <c r="D665" s="34" t="s">
        <v>12226</v>
      </c>
      <c r="E665" s="33">
        <v>1</v>
      </c>
      <c r="F665" s="23" t="str">
        <f t="shared" si="12"/>
        <v>Piston</v>
      </c>
      <c r="H665" s="17" t="s">
        <v>11787</v>
      </c>
    </row>
    <row r="666" spans="1:8">
      <c r="A666" s="33" t="s">
        <v>2453</v>
      </c>
      <c r="B666" s="202" t="s">
        <v>2453</v>
      </c>
      <c r="C666" s="34" t="s">
        <v>1370</v>
      </c>
      <c r="D666" s="34" t="s">
        <v>12224</v>
      </c>
      <c r="E666" s="33">
        <v>1</v>
      </c>
      <c r="F666" s="23" t="str">
        <f t="shared" si="12"/>
        <v>Piston</v>
      </c>
      <c r="H666" s="17" t="s">
        <v>11788</v>
      </c>
    </row>
    <row r="667" spans="1:8">
      <c r="A667" s="33" t="s">
        <v>2454</v>
      </c>
      <c r="B667" s="202" t="s">
        <v>2454</v>
      </c>
      <c r="C667" s="34" t="s">
        <v>1369</v>
      </c>
      <c r="D667" s="34" t="s">
        <v>12453</v>
      </c>
      <c r="E667" s="33">
        <v>2</v>
      </c>
      <c r="F667" s="23" t="str">
        <f t="shared" si="12"/>
        <v>Piston</v>
      </c>
      <c r="H667" s="17" t="s">
        <v>11797</v>
      </c>
    </row>
    <row r="668" spans="1:8">
      <c r="A668" s="33" t="s">
        <v>2455</v>
      </c>
      <c r="B668" s="202" t="s">
        <v>2455</v>
      </c>
      <c r="C668" s="34" t="s">
        <v>1384</v>
      </c>
      <c r="D668" s="34" t="s">
        <v>12226</v>
      </c>
      <c r="E668" s="33">
        <v>1</v>
      </c>
      <c r="F668" s="23" t="str">
        <f t="shared" si="12"/>
        <v>Piston</v>
      </c>
      <c r="H668" s="17" t="s">
        <v>11789</v>
      </c>
    </row>
    <row r="669" spans="1:8">
      <c r="A669" s="33" t="s">
        <v>2456</v>
      </c>
      <c r="B669" s="202" t="s">
        <v>2456</v>
      </c>
      <c r="C669" s="34" t="s">
        <v>1377</v>
      </c>
      <c r="D669" s="34" t="s">
        <v>12300</v>
      </c>
      <c r="E669" s="33">
        <v>1</v>
      </c>
      <c r="F669" s="23" t="str">
        <f t="shared" si="12"/>
        <v>Piston</v>
      </c>
      <c r="H669" s="17" t="s">
        <v>11790</v>
      </c>
    </row>
    <row r="670" spans="1:8">
      <c r="A670" s="33" t="s">
        <v>2457</v>
      </c>
      <c r="B670" s="202" t="s">
        <v>2457</v>
      </c>
      <c r="C670" s="34" t="s">
        <v>1381</v>
      </c>
      <c r="D670" s="34" t="s">
        <v>12305</v>
      </c>
      <c r="E670" s="33">
        <v>1</v>
      </c>
      <c r="F670" s="23" t="str">
        <f t="shared" si="12"/>
        <v>Piston</v>
      </c>
      <c r="H670" s="17" t="s">
        <v>11791</v>
      </c>
    </row>
    <row r="671" spans="1:8">
      <c r="A671" s="33" t="s">
        <v>2458</v>
      </c>
      <c r="B671" s="202" t="s">
        <v>2458</v>
      </c>
      <c r="C671" s="34" t="s">
        <v>1383</v>
      </c>
      <c r="D671" s="34" t="s">
        <v>12386</v>
      </c>
      <c r="E671" s="33">
        <v>1</v>
      </c>
      <c r="F671" s="23" t="str">
        <f t="shared" si="12"/>
        <v>Piston</v>
      </c>
      <c r="H671" s="17" t="s">
        <v>11792</v>
      </c>
    </row>
    <row r="672" spans="1:8">
      <c r="A672" s="33" t="s">
        <v>2459</v>
      </c>
      <c r="B672" s="202" t="s">
        <v>2459</v>
      </c>
      <c r="C672" s="34" t="s">
        <v>1370</v>
      </c>
      <c r="D672" s="34" t="s">
        <v>12224</v>
      </c>
      <c r="E672" s="33">
        <v>1</v>
      </c>
      <c r="F672" s="23" t="str">
        <f t="shared" si="12"/>
        <v>Piston</v>
      </c>
      <c r="H672" s="17" t="s">
        <v>11793</v>
      </c>
    </row>
    <row r="673" spans="1:8">
      <c r="A673" s="33" t="s">
        <v>2460</v>
      </c>
      <c r="B673" s="202" t="s">
        <v>2460</v>
      </c>
      <c r="C673" s="34" t="s">
        <v>1370</v>
      </c>
      <c r="D673" s="34" t="s">
        <v>12224</v>
      </c>
      <c r="E673" s="33">
        <v>1</v>
      </c>
      <c r="F673" s="23" t="str">
        <f t="shared" si="12"/>
        <v>Piston</v>
      </c>
      <c r="H673" s="17" t="s">
        <v>11794</v>
      </c>
    </row>
    <row r="674" spans="1:8">
      <c r="A674" s="33" t="s">
        <v>2461</v>
      </c>
      <c r="B674" s="202" t="s">
        <v>2461</v>
      </c>
      <c r="C674" s="34" t="s">
        <v>1370</v>
      </c>
      <c r="D674" s="34" t="s">
        <v>12224</v>
      </c>
      <c r="E674" s="33">
        <v>1</v>
      </c>
      <c r="F674" s="23" t="str">
        <f t="shared" si="12"/>
        <v>Piston</v>
      </c>
      <c r="H674" s="17" t="s">
        <v>11795</v>
      </c>
    </row>
    <row r="675" spans="1:8">
      <c r="A675" s="33" t="s">
        <v>2462</v>
      </c>
      <c r="B675" s="202" t="s">
        <v>2462</v>
      </c>
      <c r="C675" s="34" t="s">
        <v>1370</v>
      </c>
      <c r="D675" s="34" t="s">
        <v>12224</v>
      </c>
      <c r="E675" s="33">
        <v>1</v>
      </c>
      <c r="F675" s="23" t="str">
        <f t="shared" ref="F675:F718" si="13">IF(LEFT(C675,3)="FOI","Turboprop",IF(LEFT(C675,4)="FOCA","Piston","Turbofan/turbojet"))</f>
        <v>Piston</v>
      </c>
      <c r="H675" s="17" t="s">
        <v>11796</v>
      </c>
    </row>
    <row r="676" spans="1:8">
      <c r="A676" s="33" t="s">
        <v>2463</v>
      </c>
      <c r="B676" s="202" t="s">
        <v>2463</v>
      </c>
      <c r="C676" s="34" t="s">
        <v>1377</v>
      </c>
      <c r="D676" s="34" t="s">
        <v>12300</v>
      </c>
      <c r="E676" s="33">
        <v>1</v>
      </c>
      <c r="F676" s="23" t="str">
        <f t="shared" si="13"/>
        <v>Piston</v>
      </c>
      <c r="H676" s="17" t="s">
        <v>11798</v>
      </c>
    </row>
    <row r="677" spans="1:8">
      <c r="A677" s="33" t="s">
        <v>2464</v>
      </c>
      <c r="B677" s="202" t="s">
        <v>2464</v>
      </c>
      <c r="C677" s="34" t="s">
        <v>1377</v>
      </c>
      <c r="D677" s="34" t="s">
        <v>12300</v>
      </c>
      <c r="E677" s="33">
        <v>1</v>
      </c>
      <c r="F677" s="23" t="str">
        <f t="shared" si="13"/>
        <v>Piston</v>
      </c>
      <c r="H677" s="17" t="s">
        <v>11799</v>
      </c>
    </row>
    <row r="678" spans="1:8">
      <c r="A678" s="33" t="s">
        <v>2465</v>
      </c>
      <c r="B678" s="202" t="s">
        <v>2465</v>
      </c>
      <c r="C678" s="34" t="s">
        <v>1370</v>
      </c>
      <c r="D678" s="34" t="s">
        <v>12224</v>
      </c>
      <c r="E678" s="33">
        <v>2</v>
      </c>
      <c r="F678" s="23" t="str">
        <f t="shared" si="13"/>
        <v>Piston</v>
      </c>
      <c r="H678" s="17" t="s">
        <v>11800</v>
      </c>
    </row>
    <row r="679" spans="1:8">
      <c r="A679" s="33" t="s">
        <v>2466</v>
      </c>
      <c r="B679" s="202" t="s">
        <v>2466</v>
      </c>
      <c r="C679" s="34" t="s">
        <v>1369</v>
      </c>
      <c r="D679" s="34" t="s">
        <v>12453</v>
      </c>
      <c r="E679" s="33">
        <v>2</v>
      </c>
      <c r="F679" s="23" t="str">
        <f t="shared" si="13"/>
        <v>Piston</v>
      </c>
      <c r="H679" s="17" t="s">
        <v>11801</v>
      </c>
    </row>
    <row r="680" spans="1:8">
      <c r="A680" s="33" t="s">
        <v>2467</v>
      </c>
      <c r="B680" s="202" t="s">
        <v>2467</v>
      </c>
      <c r="C680" s="34" t="s">
        <v>1369</v>
      </c>
      <c r="D680" s="34" t="s">
        <v>12453</v>
      </c>
      <c r="E680" s="33">
        <v>1</v>
      </c>
      <c r="F680" s="23" t="str">
        <f t="shared" si="13"/>
        <v>Piston</v>
      </c>
      <c r="H680" s="17" t="s">
        <v>11802</v>
      </c>
    </row>
    <row r="681" spans="1:8">
      <c r="A681" s="33" t="s">
        <v>2468</v>
      </c>
      <c r="B681" s="202" t="s">
        <v>2468</v>
      </c>
      <c r="C681" s="34" t="s">
        <v>1369</v>
      </c>
      <c r="D681" s="34" t="s">
        <v>12453</v>
      </c>
      <c r="E681" s="33">
        <v>1</v>
      </c>
      <c r="F681" s="23" t="str">
        <f t="shared" si="13"/>
        <v>Piston</v>
      </c>
      <c r="H681" s="17" t="s">
        <v>11803</v>
      </c>
    </row>
    <row r="682" spans="1:8">
      <c r="A682" s="33" t="s">
        <v>2469</v>
      </c>
      <c r="B682" s="202" t="s">
        <v>2469</v>
      </c>
      <c r="C682" s="34" t="s">
        <v>1369</v>
      </c>
      <c r="D682" s="34" t="s">
        <v>12453</v>
      </c>
      <c r="E682" s="33">
        <v>1</v>
      </c>
      <c r="F682" s="23" t="str">
        <f t="shared" si="13"/>
        <v>Piston</v>
      </c>
      <c r="H682" s="17" t="s">
        <v>11804</v>
      </c>
    </row>
    <row r="683" spans="1:8">
      <c r="A683" s="33" t="s">
        <v>2470</v>
      </c>
      <c r="B683" s="202" t="s">
        <v>2470</v>
      </c>
      <c r="C683" s="34" t="s">
        <v>1372</v>
      </c>
      <c r="D683" s="34" t="s">
        <v>12296</v>
      </c>
      <c r="E683" s="33">
        <v>1</v>
      </c>
      <c r="F683" s="23" t="str">
        <f t="shared" si="13"/>
        <v>Piston</v>
      </c>
      <c r="H683" s="17" t="s">
        <v>11805</v>
      </c>
    </row>
    <row r="684" spans="1:8">
      <c r="A684" s="33" t="s">
        <v>2471</v>
      </c>
      <c r="B684" s="202" t="s">
        <v>2471</v>
      </c>
      <c r="C684" s="34" t="s">
        <v>1370</v>
      </c>
      <c r="D684" s="34" t="s">
        <v>12224</v>
      </c>
      <c r="E684" s="33">
        <v>1</v>
      </c>
      <c r="F684" s="23" t="str">
        <f t="shared" si="13"/>
        <v>Piston</v>
      </c>
      <c r="H684" s="17" t="s">
        <v>11806</v>
      </c>
    </row>
    <row r="685" spans="1:8">
      <c r="A685" s="33" t="s">
        <v>2472</v>
      </c>
      <c r="B685" s="202" t="s">
        <v>2472</v>
      </c>
      <c r="C685" s="34" t="s">
        <v>1369</v>
      </c>
      <c r="D685" s="34" t="s">
        <v>12453</v>
      </c>
      <c r="E685" s="33">
        <v>2</v>
      </c>
      <c r="F685" s="23" t="str">
        <f t="shared" si="13"/>
        <v>Piston</v>
      </c>
      <c r="H685" s="17" t="s">
        <v>11807</v>
      </c>
    </row>
    <row r="686" spans="1:8">
      <c r="A686" s="33" t="s">
        <v>2473</v>
      </c>
      <c r="B686" s="202" t="s">
        <v>2473</v>
      </c>
      <c r="C686" s="34" t="s">
        <v>1370</v>
      </c>
      <c r="D686" s="34" t="s">
        <v>12224</v>
      </c>
      <c r="E686" s="33">
        <v>2</v>
      </c>
      <c r="F686" s="23" t="str">
        <f t="shared" si="13"/>
        <v>Piston</v>
      </c>
      <c r="H686" s="17" t="s">
        <v>11808</v>
      </c>
    </row>
    <row r="687" spans="1:8">
      <c r="A687" s="33" t="s">
        <v>2474</v>
      </c>
      <c r="B687" s="202" t="s">
        <v>2474</v>
      </c>
      <c r="C687" s="34" t="s">
        <v>1372</v>
      </c>
      <c r="D687" s="34" t="s">
        <v>12296</v>
      </c>
      <c r="E687" s="33">
        <v>1</v>
      </c>
      <c r="F687" s="23" t="str">
        <f t="shared" si="13"/>
        <v>Piston</v>
      </c>
      <c r="H687" s="17" t="s">
        <v>11809</v>
      </c>
    </row>
    <row r="688" spans="1:8">
      <c r="A688" s="33" t="s">
        <v>2475</v>
      </c>
      <c r="B688" s="202" t="s">
        <v>2475</v>
      </c>
      <c r="C688" s="34" t="s">
        <v>1369</v>
      </c>
      <c r="D688" s="34" t="s">
        <v>12453</v>
      </c>
      <c r="E688" s="33">
        <v>2</v>
      </c>
      <c r="F688" s="23" t="str">
        <f t="shared" si="13"/>
        <v>Piston</v>
      </c>
      <c r="H688" s="17" t="s">
        <v>11810</v>
      </c>
    </row>
    <row r="689" spans="1:8">
      <c r="A689" s="33" t="s">
        <v>2476</v>
      </c>
      <c r="B689" s="202" t="s">
        <v>2476</v>
      </c>
      <c r="C689" s="34" t="s">
        <v>1372</v>
      </c>
      <c r="D689" s="34" t="s">
        <v>12296</v>
      </c>
      <c r="E689" s="33">
        <v>1</v>
      </c>
      <c r="F689" s="23" t="str">
        <f t="shared" si="13"/>
        <v>Piston</v>
      </c>
      <c r="H689" s="17" t="s">
        <v>11811</v>
      </c>
    </row>
    <row r="690" spans="1:8">
      <c r="A690" s="33" t="s">
        <v>2477</v>
      </c>
      <c r="B690" s="202" t="s">
        <v>2477</v>
      </c>
      <c r="C690" s="34" t="s">
        <v>1372</v>
      </c>
      <c r="D690" s="34" t="s">
        <v>12296</v>
      </c>
      <c r="E690" s="33">
        <v>1</v>
      </c>
      <c r="F690" s="23" t="str">
        <f t="shared" si="13"/>
        <v>Piston</v>
      </c>
      <c r="H690" s="17" t="s">
        <v>11812</v>
      </c>
    </row>
    <row r="691" spans="1:8">
      <c r="A691" s="33" t="s">
        <v>2478</v>
      </c>
      <c r="B691" s="202" t="s">
        <v>2478</v>
      </c>
      <c r="C691" s="34" t="s">
        <v>1393</v>
      </c>
      <c r="D691" s="34" t="s">
        <v>12298</v>
      </c>
      <c r="E691" s="33">
        <v>1</v>
      </c>
      <c r="F691" s="23" t="str">
        <f t="shared" si="13"/>
        <v>Piston</v>
      </c>
      <c r="H691" s="17" t="s">
        <v>11813</v>
      </c>
    </row>
    <row r="692" spans="1:8">
      <c r="A692" s="33" t="s">
        <v>2479</v>
      </c>
      <c r="B692" s="202" t="s">
        <v>2479</v>
      </c>
      <c r="C692" s="34" t="s">
        <v>1379</v>
      </c>
      <c r="D692" s="34" t="s">
        <v>12302</v>
      </c>
      <c r="E692" s="33">
        <v>1</v>
      </c>
      <c r="F692" s="23" t="str">
        <f t="shared" si="13"/>
        <v>Piston</v>
      </c>
      <c r="H692" s="17" t="s">
        <v>11814</v>
      </c>
    </row>
    <row r="693" spans="1:8">
      <c r="A693" s="33" t="s">
        <v>2480</v>
      </c>
      <c r="B693" s="202" t="s">
        <v>2480</v>
      </c>
      <c r="C693" s="34" t="s">
        <v>1381</v>
      </c>
      <c r="D693" s="34" t="s">
        <v>12305</v>
      </c>
      <c r="E693" s="33">
        <v>1</v>
      </c>
      <c r="F693" s="23" t="str">
        <f t="shared" si="13"/>
        <v>Piston</v>
      </c>
      <c r="H693" s="17" t="s">
        <v>11815</v>
      </c>
    </row>
    <row r="694" spans="1:8">
      <c r="A694" s="33" t="s">
        <v>2481</v>
      </c>
      <c r="B694" s="202" t="s">
        <v>2481</v>
      </c>
      <c r="C694" s="34" t="s">
        <v>1381</v>
      </c>
      <c r="D694" s="34" t="s">
        <v>12305</v>
      </c>
      <c r="E694" s="33">
        <v>1</v>
      </c>
      <c r="F694" s="23" t="str">
        <f t="shared" si="13"/>
        <v>Piston</v>
      </c>
      <c r="H694" s="17" t="s">
        <v>11816</v>
      </c>
    </row>
    <row r="695" spans="1:8">
      <c r="A695" s="33" t="s">
        <v>2482</v>
      </c>
      <c r="B695" s="202" t="s">
        <v>2482</v>
      </c>
      <c r="C695" s="34" t="s">
        <v>1374</v>
      </c>
      <c r="D695" s="34" t="s">
        <v>12299</v>
      </c>
      <c r="E695" s="33">
        <v>2</v>
      </c>
      <c r="F695" s="23" t="str">
        <f t="shared" si="13"/>
        <v>Piston</v>
      </c>
      <c r="H695" s="17" t="s">
        <v>11817</v>
      </c>
    </row>
    <row r="696" spans="1:8">
      <c r="A696" s="33" t="s">
        <v>2483</v>
      </c>
      <c r="B696" s="202" t="s">
        <v>2483</v>
      </c>
      <c r="C696" s="34" t="s">
        <v>1374</v>
      </c>
      <c r="D696" s="34" t="s">
        <v>12299</v>
      </c>
      <c r="E696" s="33">
        <v>1</v>
      </c>
      <c r="F696" s="23" t="str">
        <f t="shared" si="13"/>
        <v>Piston</v>
      </c>
      <c r="H696" s="17" t="s">
        <v>11818</v>
      </c>
    </row>
    <row r="697" spans="1:8">
      <c r="A697" s="33" t="s">
        <v>2484</v>
      </c>
      <c r="B697" s="202" t="s">
        <v>2484</v>
      </c>
      <c r="C697" s="34" t="s">
        <v>1383</v>
      </c>
      <c r="D697" s="34" t="s">
        <v>12386</v>
      </c>
      <c r="E697" s="33">
        <v>1</v>
      </c>
      <c r="F697" s="23" t="str">
        <f t="shared" si="13"/>
        <v>Piston</v>
      </c>
      <c r="H697" s="17" t="s">
        <v>11819</v>
      </c>
    </row>
    <row r="698" spans="1:8">
      <c r="A698" s="33" t="s">
        <v>2485</v>
      </c>
      <c r="B698" s="202" t="s">
        <v>2485</v>
      </c>
      <c r="C698" s="34" t="s">
        <v>1383</v>
      </c>
      <c r="D698" s="34" t="s">
        <v>12386</v>
      </c>
      <c r="E698" s="33">
        <v>2</v>
      </c>
      <c r="F698" s="23" t="str">
        <f t="shared" si="13"/>
        <v>Piston</v>
      </c>
      <c r="H698" s="17" t="s">
        <v>11820</v>
      </c>
    </row>
    <row r="699" spans="1:8">
      <c r="A699" s="33" t="s">
        <v>2486</v>
      </c>
      <c r="B699" s="202" t="s">
        <v>2486</v>
      </c>
      <c r="C699" s="34" t="s">
        <v>1381</v>
      </c>
      <c r="D699" s="34" t="s">
        <v>12305</v>
      </c>
      <c r="E699" s="33">
        <v>2</v>
      </c>
      <c r="F699" s="23" t="str">
        <f t="shared" si="13"/>
        <v>Piston</v>
      </c>
      <c r="H699" s="17" t="s">
        <v>11821</v>
      </c>
    </row>
    <row r="700" spans="1:8">
      <c r="A700" s="33" t="s">
        <v>2487</v>
      </c>
      <c r="B700" s="202" t="s">
        <v>2487</v>
      </c>
      <c r="C700" s="34" t="s">
        <v>1377</v>
      </c>
      <c r="D700" s="34" t="s">
        <v>12300</v>
      </c>
      <c r="E700" s="33">
        <v>2</v>
      </c>
      <c r="F700" s="23" t="str">
        <f t="shared" si="13"/>
        <v>Piston</v>
      </c>
      <c r="H700" s="17" t="s">
        <v>11822</v>
      </c>
    </row>
    <row r="701" spans="1:8">
      <c r="A701" s="33" t="s">
        <v>2488</v>
      </c>
      <c r="B701" s="202" t="s">
        <v>2488</v>
      </c>
      <c r="C701" s="34" t="s">
        <v>1377</v>
      </c>
      <c r="D701" s="34" t="s">
        <v>12300</v>
      </c>
      <c r="E701" s="33">
        <v>1</v>
      </c>
      <c r="F701" s="23" t="str">
        <f t="shared" si="13"/>
        <v>Piston</v>
      </c>
      <c r="H701" s="17" t="s">
        <v>11823</v>
      </c>
    </row>
    <row r="702" spans="1:8">
      <c r="A702" s="33" t="s">
        <v>2489</v>
      </c>
      <c r="B702" s="202" t="s">
        <v>2489</v>
      </c>
      <c r="C702" s="34" t="s">
        <v>1394</v>
      </c>
      <c r="D702" s="34" t="s">
        <v>12384</v>
      </c>
      <c r="E702" s="33">
        <v>2</v>
      </c>
      <c r="F702" s="23" t="str">
        <f t="shared" si="13"/>
        <v>Piston</v>
      </c>
      <c r="H702" s="17" t="s">
        <v>11824</v>
      </c>
    </row>
    <row r="703" spans="1:8">
      <c r="A703" s="33" t="s">
        <v>2490</v>
      </c>
      <c r="B703" s="202" t="s">
        <v>2490</v>
      </c>
      <c r="C703" s="34" t="s">
        <v>1375</v>
      </c>
      <c r="D703" s="34" t="s">
        <v>12301</v>
      </c>
      <c r="E703" s="33">
        <v>1</v>
      </c>
      <c r="F703" s="23" t="str">
        <f t="shared" si="13"/>
        <v>Piston</v>
      </c>
      <c r="H703" s="17" t="s">
        <v>11825</v>
      </c>
    </row>
    <row r="704" spans="1:8">
      <c r="A704" s="33" t="s">
        <v>2491</v>
      </c>
      <c r="B704" s="202" t="s">
        <v>2491</v>
      </c>
      <c r="C704" s="34" t="s">
        <v>1393</v>
      </c>
      <c r="D704" s="34" t="s">
        <v>12298</v>
      </c>
      <c r="E704" s="33">
        <v>1</v>
      </c>
      <c r="F704" s="23" t="str">
        <f t="shared" si="13"/>
        <v>Piston</v>
      </c>
      <c r="H704" s="17" t="s">
        <v>11826</v>
      </c>
    </row>
    <row r="705" spans="1:8">
      <c r="A705" s="33" t="s">
        <v>2492</v>
      </c>
      <c r="B705" s="202" t="s">
        <v>2492</v>
      </c>
      <c r="C705" s="34" t="s">
        <v>1373</v>
      </c>
      <c r="D705" s="34" t="s">
        <v>12297</v>
      </c>
      <c r="E705" s="33">
        <v>2</v>
      </c>
      <c r="F705" s="23" t="str">
        <f t="shared" si="13"/>
        <v>Piston</v>
      </c>
      <c r="H705" s="17" t="s">
        <v>11827</v>
      </c>
    </row>
    <row r="706" spans="1:8">
      <c r="A706" s="33" t="s">
        <v>2493</v>
      </c>
      <c r="B706" s="202" t="s">
        <v>2493</v>
      </c>
      <c r="C706" s="34" t="s">
        <v>26</v>
      </c>
      <c r="D706" s="34" t="s">
        <v>12385</v>
      </c>
      <c r="E706" s="33">
        <v>1</v>
      </c>
      <c r="F706" s="23" t="str">
        <f t="shared" si="13"/>
        <v>Turbofan/turbojet</v>
      </c>
      <c r="H706" s="17" t="s">
        <v>11828</v>
      </c>
    </row>
    <row r="707" spans="1:8">
      <c r="A707" s="33" t="s">
        <v>2494</v>
      </c>
      <c r="B707" s="202" t="s">
        <v>2494</v>
      </c>
      <c r="C707" s="34" t="s">
        <v>1393</v>
      </c>
      <c r="D707" s="34" t="s">
        <v>12298</v>
      </c>
      <c r="E707" s="33">
        <v>1</v>
      </c>
      <c r="F707" s="23" t="str">
        <f t="shared" si="13"/>
        <v>Piston</v>
      </c>
      <c r="H707" s="17" t="s">
        <v>11829</v>
      </c>
    </row>
    <row r="708" spans="1:8">
      <c r="A708" s="33" t="s">
        <v>2495</v>
      </c>
      <c r="B708" s="202" t="s">
        <v>2495</v>
      </c>
      <c r="C708" s="34" t="s">
        <v>1377</v>
      </c>
      <c r="D708" s="34" t="s">
        <v>12300</v>
      </c>
      <c r="E708" s="33">
        <v>2</v>
      </c>
      <c r="F708" s="23" t="str">
        <f t="shared" si="13"/>
        <v>Piston</v>
      </c>
      <c r="H708" s="17" t="s">
        <v>11830</v>
      </c>
    </row>
    <row r="709" spans="1:8">
      <c r="A709" s="33" t="s">
        <v>2496</v>
      </c>
      <c r="B709" s="202" t="s">
        <v>2496</v>
      </c>
      <c r="C709" s="34" t="s">
        <v>1390</v>
      </c>
      <c r="D709" s="34" t="s">
        <v>12225</v>
      </c>
      <c r="E709" s="33">
        <v>1</v>
      </c>
      <c r="F709" s="23" t="str">
        <f t="shared" si="13"/>
        <v>Piston</v>
      </c>
      <c r="H709" s="17" t="s">
        <v>11831</v>
      </c>
    </row>
    <row r="710" spans="1:8">
      <c r="A710" s="33" t="s">
        <v>2497</v>
      </c>
      <c r="B710" s="202" t="s">
        <v>2497</v>
      </c>
      <c r="C710" s="34" t="s">
        <v>1375</v>
      </c>
      <c r="D710" s="34" t="s">
        <v>12301</v>
      </c>
      <c r="E710" s="33">
        <v>2</v>
      </c>
      <c r="F710" s="23" t="str">
        <f t="shared" si="13"/>
        <v>Piston</v>
      </c>
      <c r="H710" s="17" t="s">
        <v>11832</v>
      </c>
    </row>
    <row r="711" spans="1:8">
      <c r="A711" s="33" t="s">
        <v>2498</v>
      </c>
      <c r="B711" s="202" t="s">
        <v>2498</v>
      </c>
      <c r="C711" s="34" t="s">
        <v>1373</v>
      </c>
      <c r="D711" s="34" t="s">
        <v>12297</v>
      </c>
      <c r="E711" s="33">
        <v>1</v>
      </c>
      <c r="F711" s="23" t="str">
        <f t="shared" si="13"/>
        <v>Piston</v>
      </c>
      <c r="H711" s="17" t="s">
        <v>11833</v>
      </c>
    </row>
    <row r="712" spans="1:8">
      <c r="A712" s="33" t="s">
        <v>2499</v>
      </c>
      <c r="B712" s="202" t="s">
        <v>2499</v>
      </c>
      <c r="C712" s="34" t="s">
        <v>1391</v>
      </c>
      <c r="D712" s="34" t="s">
        <v>12409</v>
      </c>
      <c r="E712" s="33">
        <v>1</v>
      </c>
      <c r="F712" s="23" t="str">
        <f t="shared" si="13"/>
        <v>Piston</v>
      </c>
      <c r="H712" s="17" t="s">
        <v>11834</v>
      </c>
    </row>
    <row r="713" spans="1:8">
      <c r="A713" s="33" t="s">
        <v>2500</v>
      </c>
      <c r="B713" s="202" t="s">
        <v>2500</v>
      </c>
      <c r="C713" s="34" t="s">
        <v>1384</v>
      </c>
      <c r="D713" s="34" t="s">
        <v>12226</v>
      </c>
      <c r="E713" s="33">
        <v>1</v>
      </c>
      <c r="F713" s="23" t="str">
        <f t="shared" si="13"/>
        <v>Piston</v>
      </c>
      <c r="H713" s="17" t="s">
        <v>11835</v>
      </c>
    </row>
    <row r="714" spans="1:8">
      <c r="A714" s="33" t="s">
        <v>2501</v>
      </c>
      <c r="B714" s="202" t="s">
        <v>2501</v>
      </c>
      <c r="C714" s="34" t="s">
        <v>1383</v>
      </c>
      <c r="D714" s="34" t="s">
        <v>12386</v>
      </c>
      <c r="E714" s="33">
        <v>1</v>
      </c>
      <c r="F714" s="23" t="str">
        <f t="shared" si="13"/>
        <v>Piston</v>
      </c>
      <c r="H714" s="17" t="s">
        <v>11836</v>
      </c>
    </row>
    <row r="715" spans="1:8">
      <c r="A715" s="33" t="s">
        <v>2502</v>
      </c>
      <c r="B715" s="202" t="s">
        <v>2502</v>
      </c>
      <c r="C715" s="34" t="s">
        <v>1384</v>
      </c>
      <c r="D715" s="34" t="s">
        <v>12226</v>
      </c>
      <c r="E715" s="33">
        <v>1</v>
      </c>
      <c r="F715" s="23" t="str">
        <f t="shared" si="13"/>
        <v>Piston</v>
      </c>
      <c r="H715" s="17" t="s">
        <v>11837</v>
      </c>
    </row>
    <row r="716" spans="1:8">
      <c r="A716" s="33" t="s">
        <v>2503</v>
      </c>
      <c r="B716" s="202" t="s">
        <v>2503</v>
      </c>
      <c r="C716" s="34" t="s">
        <v>1370</v>
      </c>
      <c r="D716" s="34" t="s">
        <v>12224</v>
      </c>
      <c r="E716" s="33">
        <v>1</v>
      </c>
      <c r="F716" s="23" t="str">
        <f t="shared" si="13"/>
        <v>Piston</v>
      </c>
      <c r="H716" s="17" t="s">
        <v>11838</v>
      </c>
    </row>
    <row r="717" spans="1:8">
      <c r="A717" s="33" t="s">
        <v>2504</v>
      </c>
      <c r="B717" s="202" t="s">
        <v>2504</v>
      </c>
      <c r="C717" s="34" t="s">
        <v>25</v>
      </c>
      <c r="D717" s="34" t="s">
        <v>12387</v>
      </c>
      <c r="E717" s="33">
        <v>2</v>
      </c>
      <c r="F717" s="23" t="str">
        <f t="shared" si="13"/>
        <v>Turbofan/turbojet</v>
      </c>
      <c r="H717" s="17" t="s">
        <v>11839</v>
      </c>
    </row>
    <row r="718" spans="1:8">
      <c r="A718" s="33" t="s">
        <v>2505</v>
      </c>
      <c r="B718" s="202" t="s">
        <v>2505</v>
      </c>
      <c r="C718" s="34" t="s">
        <v>1370</v>
      </c>
      <c r="D718" s="34" t="s">
        <v>12224</v>
      </c>
      <c r="E718" s="33">
        <v>1</v>
      </c>
      <c r="F718" s="23" t="str">
        <f t="shared" si="13"/>
        <v>Piston</v>
      </c>
      <c r="H718" s="17" t="s">
        <v>11840</v>
      </c>
    </row>
    <row r="719" spans="1:8">
      <c r="A719" s="33" t="s">
        <v>2506</v>
      </c>
      <c r="B719" s="202" t="s">
        <v>2506</v>
      </c>
      <c r="C719" s="34" t="s">
        <v>1384</v>
      </c>
      <c r="D719" s="34" t="s">
        <v>12226</v>
      </c>
      <c r="E719" s="33">
        <v>1</v>
      </c>
      <c r="F719" s="23" t="str">
        <f t="shared" ref="F719:F770" si="14">IF(LEFT(C719,3)="FOI","Turboprop",IF(LEFT(C719,4)="FOCA","Piston","Turbofan/turbojet"))</f>
        <v>Piston</v>
      </c>
      <c r="H719" s="17" t="s">
        <v>11841</v>
      </c>
    </row>
    <row r="720" spans="1:8">
      <c r="A720" s="33" t="s">
        <v>2507</v>
      </c>
      <c r="B720" s="202" t="s">
        <v>2507</v>
      </c>
      <c r="C720" s="34" t="s">
        <v>1370</v>
      </c>
      <c r="D720" s="34" t="s">
        <v>12224</v>
      </c>
      <c r="E720" s="33">
        <v>1</v>
      </c>
      <c r="F720" s="23" t="str">
        <f t="shared" si="14"/>
        <v>Piston</v>
      </c>
      <c r="H720" s="17" t="s">
        <v>11842</v>
      </c>
    </row>
    <row r="721" spans="1:8">
      <c r="A721" s="33" t="s">
        <v>2508</v>
      </c>
      <c r="B721" s="202" t="s">
        <v>2508</v>
      </c>
      <c r="C721" s="34" t="s">
        <v>1379</v>
      </c>
      <c r="D721" s="34" t="s">
        <v>12302</v>
      </c>
      <c r="E721" s="33">
        <v>1</v>
      </c>
      <c r="F721" s="23" t="str">
        <f t="shared" si="14"/>
        <v>Piston</v>
      </c>
      <c r="H721" s="17" t="s">
        <v>11843</v>
      </c>
    </row>
    <row r="722" spans="1:8">
      <c r="A722" s="33" t="s">
        <v>2509</v>
      </c>
      <c r="B722" s="202" t="s">
        <v>2509</v>
      </c>
      <c r="C722" s="34" t="s">
        <v>1374</v>
      </c>
      <c r="D722" s="34" t="s">
        <v>12299</v>
      </c>
      <c r="E722" s="33">
        <v>1</v>
      </c>
      <c r="F722" s="23" t="str">
        <f t="shared" si="14"/>
        <v>Piston</v>
      </c>
      <c r="H722" s="17" t="s">
        <v>11844</v>
      </c>
    </row>
    <row r="723" spans="1:8">
      <c r="A723" s="33" t="s">
        <v>2510</v>
      </c>
      <c r="B723" s="202" t="s">
        <v>2510</v>
      </c>
      <c r="C723" s="34" t="s">
        <v>1374</v>
      </c>
      <c r="D723" s="34" t="s">
        <v>12299</v>
      </c>
      <c r="E723" s="33">
        <v>1</v>
      </c>
      <c r="F723" s="23" t="str">
        <f t="shared" si="14"/>
        <v>Piston</v>
      </c>
      <c r="H723" s="17" t="s">
        <v>11845</v>
      </c>
    </row>
    <row r="724" spans="1:8">
      <c r="A724" s="33" t="s">
        <v>2511</v>
      </c>
      <c r="B724" s="202" t="s">
        <v>2511</v>
      </c>
      <c r="C724" s="34" t="s">
        <v>1375</v>
      </c>
      <c r="D724" s="34" t="s">
        <v>12301</v>
      </c>
      <c r="E724" s="33">
        <v>1</v>
      </c>
      <c r="F724" s="23" t="str">
        <f t="shared" si="14"/>
        <v>Piston</v>
      </c>
      <c r="H724" s="17" t="s">
        <v>11846</v>
      </c>
    </row>
    <row r="725" spans="1:8">
      <c r="A725" s="33" t="s">
        <v>2512</v>
      </c>
      <c r="B725" s="202" t="s">
        <v>2512</v>
      </c>
      <c r="C725" s="34" t="s">
        <v>1373</v>
      </c>
      <c r="D725" s="34" t="s">
        <v>12297</v>
      </c>
      <c r="E725" s="33">
        <v>1</v>
      </c>
      <c r="F725" s="23" t="str">
        <f t="shared" si="14"/>
        <v>Piston</v>
      </c>
      <c r="H725" s="17" t="s">
        <v>11847</v>
      </c>
    </row>
    <row r="726" spans="1:8">
      <c r="A726" s="33" t="s">
        <v>2513</v>
      </c>
      <c r="B726" s="202" t="s">
        <v>2513</v>
      </c>
      <c r="C726" s="34" t="s">
        <v>289</v>
      </c>
      <c r="D726" s="34" t="s">
        <v>12414</v>
      </c>
      <c r="E726" s="33">
        <v>4</v>
      </c>
      <c r="F726" s="23" t="str">
        <f t="shared" si="14"/>
        <v>Turbofan/turbojet</v>
      </c>
      <c r="H726" s="17" t="s">
        <v>11848</v>
      </c>
    </row>
    <row r="727" spans="1:8">
      <c r="A727" s="33" t="s">
        <v>2514</v>
      </c>
      <c r="B727" s="202" t="s">
        <v>2514</v>
      </c>
      <c r="C727" s="34" t="s">
        <v>323</v>
      </c>
      <c r="D727" s="34" t="s">
        <v>12443</v>
      </c>
      <c r="E727" s="33">
        <v>1</v>
      </c>
      <c r="F727" s="23" t="str">
        <f t="shared" si="14"/>
        <v>Turbofan/turbojet</v>
      </c>
      <c r="H727" s="17" t="s">
        <v>11849</v>
      </c>
    </row>
    <row r="728" spans="1:8">
      <c r="A728" s="33" t="s">
        <v>2515</v>
      </c>
      <c r="B728" s="202" t="s">
        <v>2515</v>
      </c>
      <c r="C728" s="34" t="s">
        <v>1391</v>
      </c>
      <c r="D728" s="34" t="s">
        <v>12409</v>
      </c>
      <c r="E728" s="33">
        <v>1</v>
      </c>
      <c r="F728" s="23" t="str">
        <f t="shared" si="14"/>
        <v>Piston</v>
      </c>
      <c r="H728" s="17" t="s">
        <v>11850</v>
      </c>
    </row>
    <row r="729" spans="1:8">
      <c r="A729" s="33" t="s">
        <v>2516</v>
      </c>
      <c r="B729" s="202" t="s">
        <v>2516</v>
      </c>
      <c r="C729" s="34" t="s">
        <v>1381</v>
      </c>
      <c r="D729" s="34" t="s">
        <v>12305</v>
      </c>
      <c r="E729" s="33">
        <v>1</v>
      </c>
      <c r="F729" s="23" t="str">
        <f t="shared" si="14"/>
        <v>Piston</v>
      </c>
      <c r="H729" s="17" t="s">
        <v>11851</v>
      </c>
    </row>
    <row r="730" spans="1:8">
      <c r="A730" s="33" t="s">
        <v>2517</v>
      </c>
      <c r="B730" s="202" t="s">
        <v>2517</v>
      </c>
      <c r="C730" s="34" t="s">
        <v>1370</v>
      </c>
      <c r="D730" s="34" t="s">
        <v>12224</v>
      </c>
      <c r="E730" s="33">
        <v>1</v>
      </c>
      <c r="F730" s="23" t="str">
        <f t="shared" si="14"/>
        <v>Piston</v>
      </c>
      <c r="H730" s="17" t="s">
        <v>11853</v>
      </c>
    </row>
    <row r="731" spans="1:8">
      <c r="A731" s="33" t="s">
        <v>2518</v>
      </c>
      <c r="B731" s="202" t="s">
        <v>2518</v>
      </c>
      <c r="C731" s="34" t="s">
        <v>1383</v>
      </c>
      <c r="D731" s="34" t="s">
        <v>12386</v>
      </c>
      <c r="E731" s="33">
        <v>1</v>
      </c>
      <c r="F731" s="23" t="str">
        <f t="shared" si="14"/>
        <v>Piston</v>
      </c>
      <c r="H731" s="17" t="s">
        <v>11852</v>
      </c>
    </row>
    <row r="732" spans="1:8">
      <c r="A732" s="33" t="s">
        <v>2519</v>
      </c>
      <c r="B732" s="202" t="s">
        <v>2519</v>
      </c>
      <c r="C732" s="34" t="s">
        <v>277</v>
      </c>
      <c r="D732" s="34" t="s">
        <v>12438</v>
      </c>
      <c r="E732" s="33">
        <v>3</v>
      </c>
      <c r="F732" s="23" t="str">
        <f t="shared" si="14"/>
        <v>Turbofan/turbojet</v>
      </c>
      <c r="H732" s="17" t="s">
        <v>11854</v>
      </c>
    </row>
    <row r="733" spans="1:8">
      <c r="A733" s="33" t="s">
        <v>2520</v>
      </c>
      <c r="B733" s="202" t="s">
        <v>2520</v>
      </c>
      <c r="C733" s="34" t="s">
        <v>44</v>
      </c>
      <c r="D733" s="34" t="s">
        <v>12314</v>
      </c>
      <c r="E733" s="33">
        <v>3</v>
      </c>
      <c r="F733" s="23" t="str">
        <f t="shared" si="14"/>
        <v>Turbofan/turbojet</v>
      </c>
      <c r="H733" s="17" t="s">
        <v>11855</v>
      </c>
    </row>
    <row r="734" spans="1:8">
      <c r="A734" s="33" t="s">
        <v>2521</v>
      </c>
      <c r="B734" s="202" t="s">
        <v>2521</v>
      </c>
      <c r="C734" s="34" t="s">
        <v>1383</v>
      </c>
      <c r="D734" s="34" t="s">
        <v>12386</v>
      </c>
      <c r="E734" s="33">
        <v>1</v>
      </c>
      <c r="F734" s="23" t="str">
        <f t="shared" si="14"/>
        <v>Piston</v>
      </c>
      <c r="H734" s="17" t="s">
        <v>11856</v>
      </c>
    </row>
    <row r="735" spans="1:8">
      <c r="A735" s="33" t="s">
        <v>2522</v>
      </c>
      <c r="B735" s="202" t="s">
        <v>2522</v>
      </c>
      <c r="C735" s="34" t="s">
        <v>1383</v>
      </c>
      <c r="D735" s="34" t="s">
        <v>12386</v>
      </c>
      <c r="E735" s="33">
        <v>1</v>
      </c>
      <c r="F735" s="23" t="str">
        <f t="shared" si="14"/>
        <v>Piston</v>
      </c>
      <c r="H735" s="17" t="s">
        <v>11857</v>
      </c>
    </row>
    <row r="736" spans="1:8">
      <c r="A736" s="33" t="s">
        <v>2523</v>
      </c>
      <c r="B736" s="202" t="s">
        <v>2523</v>
      </c>
      <c r="C736" s="34" t="s">
        <v>1379</v>
      </c>
      <c r="D736" s="34" t="s">
        <v>12302</v>
      </c>
      <c r="E736" s="33">
        <v>1</v>
      </c>
      <c r="F736" s="23" t="str">
        <f t="shared" si="14"/>
        <v>Piston</v>
      </c>
      <c r="H736" s="17" t="s">
        <v>11858</v>
      </c>
    </row>
    <row r="737" spans="1:8">
      <c r="A737" s="33" t="s">
        <v>2524</v>
      </c>
      <c r="B737" s="202" t="s">
        <v>2524</v>
      </c>
      <c r="C737" s="34" t="s">
        <v>1374</v>
      </c>
      <c r="D737" s="34" t="s">
        <v>12299</v>
      </c>
      <c r="E737" s="33">
        <v>1</v>
      </c>
      <c r="F737" s="23" t="str">
        <f t="shared" si="14"/>
        <v>Piston</v>
      </c>
      <c r="H737" s="17" t="s">
        <v>11859</v>
      </c>
    </row>
    <row r="738" spans="1:8">
      <c r="A738" s="33" t="s">
        <v>2525</v>
      </c>
      <c r="B738" s="202" t="s">
        <v>2525</v>
      </c>
      <c r="C738" s="34" t="s">
        <v>1370</v>
      </c>
      <c r="D738" s="34" t="s">
        <v>12224</v>
      </c>
      <c r="E738" s="33">
        <v>1</v>
      </c>
      <c r="F738" s="23" t="str">
        <f t="shared" si="14"/>
        <v>Piston</v>
      </c>
      <c r="H738" s="17" t="s">
        <v>11860</v>
      </c>
    </row>
    <row r="739" spans="1:8">
      <c r="A739" s="33" t="s">
        <v>2526</v>
      </c>
      <c r="B739" s="202" t="s">
        <v>2526</v>
      </c>
      <c r="C739" s="34" t="s">
        <v>1374</v>
      </c>
      <c r="D739" s="34" t="s">
        <v>12299</v>
      </c>
      <c r="E739" s="33">
        <v>1</v>
      </c>
      <c r="F739" s="23" t="str">
        <f t="shared" si="14"/>
        <v>Piston</v>
      </c>
      <c r="H739" s="17" t="s">
        <v>11861</v>
      </c>
    </row>
    <row r="740" spans="1:8">
      <c r="A740" s="33" t="s">
        <v>2527</v>
      </c>
      <c r="B740" s="202" t="s">
        <v>2527</v>
      </c>
      <c r="C740" s="34" t="s">
        <v>46</v>
      </c>
      <c r="D740" s="34" t="s">
        <v>12307</v>
      </c>
      <c r="E740" s="33">
        <v>4</v>
      </c>
      <c r="F740" s="23" t="str">
        <f t="shared" si="14"/>
        <v>Turbofan/turbojet</v>
      </c>
      <c r="H740" s="17" t="s">
        <v>11862</v>
      </c>
    </row>
    <row r="741" spans="1:8">
      <c r="A741" s="33" t="s">
        <v>2528</v>
      </c>
      <c r="B741" s="202" t="s">
        <v>2528</v>
      </c>
      <c r="C741" s="34" t="s">
        <v>46</v>
      </c>
      <c r="D741" s="34" t="s">
        <v>12307</v>
      </c>
      <c r="E741" s="33">
        <v>4</v>
      </c>
      <c r="F741" s="23" t="str">
        <f t="shared" si="14"/>
        <v>Turbofan/turbojet</v>
      </c>
      <c r="H741" s="17" t="s">
        <v>11863</v>
      </c>
    </row>
    <row r="742" spans="1:8">
      <c r="A742" s="33" t="s">
        <v>2529</v>
      </c>
      <c r="B742" s="202" t="s">
        <v>12214</v>
      </c>
      <c r="C742" s="34" t="s">
        <v>1</v>
      </c>
      <c r="D742" s="34" t="s">
        <v>12306</v>
      </c>
      <c r="E742" s="33">
        <v>4</v>
      </c>
      <c r="F742" s="23" t="str">
        <f t="shared" si="14"/>
        <v>Turbofan/turbojet</v>
      </c>
      <c r="H742" s="17" t="s">
        <v>11864</v>
      </c>
    </row>
    <row r="743" spans="1:8">
      <c r="A743" s="33" t="s">
        <v>2529</v>
      </c>
      <c r="B743" s="202" t="s">
        <v>12529</v>
      </c>
      <c r="C743" s="34" t="s">
        <v>46</v>
      </c>
      <c r="D743" s="34" t="s">
        <v>12307</v>
      </c>
      <c r="E743" s="33">
        <v>4</v>
      </c>
      <c r="F743" s="23" t="str">
        <f t="shared" si="14"/>
        <v>Turbofan/turbojet</v>
      </c>
      <c r="H743" s="17" t="s">
        <v>11865</v>
      </c>
    </row>
    <row r="744" spans="1:8">
      <c r="A744" s="33" t="s">
        <v>2530</v>
      </c>
      <c r="B744" s="202" t="s">
        <v>2530</v>
      </c>
      <c r="C744" s="34" t="s">
        <v>1383</v>
      </c>
      <c r="D744" s="34" t="s">
        <v>12386</v>
      </c>
      <c r="E744" s="33">
        <v>1</v>
      </c>
      <c r="F744" s="23" t="str">
        <f t="shared" si="14"/>
        <v>Piston</v>
      </c>
      <c r="H744" s="17" t="s">
        <v>11866</v>
      </c>
    </row>
    <row r="745" spans="1:8">
      <c r="A745" s="33" t="s">
        <v>2531</v>
      </c>
      <c r="B745" s="202" t="s">
        <v>2531</v>
      </c>
      <c r="C745" s="34" t="s">
        <v>1370</v>
      </c>
      <c r="D745" s="34" t="s">
        <v>12224</v>
      </c>
      <c r="E745" s="33">
        <v>1</v>
      </c>
      <c r="F745" s="23" t="str">
        <f t="shared" si="14"/>
        <v>Piston</v>
      </c>
      <c r="H745" s="17" t="s">
        <v>11867</v>
      </c>
    </row>
    <row r="746" spans="1:8">
      <c r="A746" s="33" t="s">
        <v>2532</v>
      </c>
      <c r="B746" s="202" t="s">
        <v>2532</v>
      </c>
      <c r="C746" s="34" t="s">
        <v>1373</v>
      </c>
      <c r="D746" s="34" t="s">
        <v>12297</v>
      </c>
      <c r="E746" s="33">
        <v>1</v>
      </c>
      <c r="F746" s="23" t="str">
        <f t="shared" si="14"/>
        <v>Piston</v>
      </c>
      <c r="H746" s="17" t="s">
        <v>11868</v>
      </c>
    </row>
    <row r="747" spans="1:8">
      <c r="A747" s="33" t="s">
        <v>2533</v>
      </c>
      <c r="B747" s="202" t="s">
        <v>2533</v>
      </c>
      <c r="C747" s="34" t="s">
        <v>1370</v>
      </c>
      <c r="D747" s="34" t="s">
        <v>12224</v>
      </c>
      <c r="E747" s="33">
        <v>1</v>
      </c>
      <c r="F747" s="23" t="str">
        <f t="shared" si="14"/>
        <v>Piston</v>
      </c>
      <c r="H747" s="17" t="s">
        <v>11869</v>
      </c>
    </row>
    <row r="748" spans="1:8">
      <c r="A748" s="33" t="s">
        <v>2534</v>
      </c>
      <c r="B748" s="202" t="s">
        <v>2534</v>
      </c>
      <c r="C748" s="34" t="s">
        <v>1381</v>
      </c>
      <c r="D748" s="34" t="s">
        <v>12305</v>
      </c>
      <c r="E748" s="33">
        <v>1</v>
      </c>
      <c r="F748" s="23" t="str">
        <f t="shared" si="14"/>
        <v>Piston</v>
      </c>
      <c r="H748" s="17" t="s">
        <v>11870</v>
      </c>
    </row>
    <row r="749" spans="1:8">
      <c r="A749" s="33" t="s">
        <v>2535</v>
      </c>
      <c r="B749" s="202" t="s">
        <v>2535</v>
      </c>
      <c r="C749" s="34" t="s">
        <v>1370</v>
      </c>
      <c r="D749" s="34" t="s">
        <v>12224</v>
      </c>
      <c r="E749" s="33">
        <v>1</v>
      </c>
      <c r="F749" s="23" t="str">
        <f t="shared" si="14"/>
        <v>Piston</v>
      </c>
      <c r="H749" s="17" t="s">
        <v>11871</v>
      </c>
    </row>
    <row r="750" spans="1:8">
      <c r="A750" s="33" t="s">
        <v>2536</v>
      </c>
      <c r="B750" s="202" t="s">
        <v>2536</v>
      </c>
      <c r="C750" s="34" t="s">
        <v>1370</v>
      </c>
      <c r="D750" s="34" t="s">
        <v>12224</v>
      </c>
      <c r="E750" s="33">
        <v>1</v>
      </c>
      <c r="F750" s="23" t="str">
        <f t="shared" si="14"/>
        <v>Piston</v>
      </c>
      <c r="H750" s="17" t="s">
        <v>11872</v>
      </c>
    </row>
    <row r="751" spans="1:8">
      <c r="A751" s="33" t="s">
        <v>2537</v>
      </c>
      <c r="B751" s="202" t="s">
        <v>2537</v>
      </c>
      <c r="C751" s="34" t="s">
        <v>186</v>
      </c>
      <c r="D751" s="34" t="s">
        <v>12388</v>
      </c>
      <c r="E751" s="33">
        <v>1</v>
      </c>
      <c r="F751" s="23" t="str">
        <f t="shared" si="14"/>
        <v>Turbofan/turbojet</v>
      </c>
      <c r="H751" s="17" t="s">
        <v>11873</v>
      </c>
    </row>
    <row r="752" spans="1:8">
      <c r="A752" s="33" t="s">
        <v>2538</v>
      </c>
      <c r="B752" s="202" t="s">
        <v>2538</v>
      </c>
      <c r="C752" s="34" t="s">
        <v>1374</v>
      </c>
      <c r="D752" s="34" t="s">
        <v>12299</v>
      </c>
      <c r="E752" s="33">
        <v>1</v>
      </c>
      <c r="F752" s="23" t="str">
        <f t="shared" si="14"/>
        <v>Piston</v>
      </c>
      <c r="H752" s="17" t="s">
        <v>11874</v>
      </c>
    </row>
    <row r="753" spans="1:8">
      <c r="A753" s="33" t="s">
        <v>2539</v>
      </c>
      <c r="B753" s="202" t="s">
        <v>2539</v>
      </c>
      <c r="C753" s="34" t="s">
        <v>24</v>
      </c>
      <c r="D753" s="34" t="s">
        <v>12461</v>
      </c>
      <c r="E753" s="33">
        <v>2</v>
      </c>
      <c r="F753" s="23" t="str">
        <f t="shared" si="14"/>
        <v>Turbofan/turbojet</v>
      </c>
      <c r="H753" s="17" t="s">
        <v>11875</v>
      </c>
    </row>
    <row r="754" spans="1:8">
      <c r="A754" s="33" t="s">
        <v>2540</v>
      </c>
      <c r="B754" s="202" t="s">
        <v>2540</v>
      </c>
      <c r="C754" s="34" t="s">
        <v>25</v>
      </c>
      <c r="D754" s="34" t="s">
        <v>12387</v>
      </c>
      <c r="E754" s="33">
        <v>1</v>
      </c>
      <c r="F754" s="23" t="str">
        <f t="shared" si="14"/>
        <v>Turbofan/turbojet</v>
      </c>
      <c r="H754" s="17" t="s">
        <v>11876</v>
      </c>
    </row>
    <row r="755" spans="1:8">
      <c r="A755" s="33" t="s">
        <v>2541</v>
      </c>
      <c r="B755" s="202" t="s">
        <v>2541</v>
      </c>
      <c r="C755" s="34" t="s">
        <v>1370</v>
      </c>
      <c r="D755" s="34" t="s">
        <v>12224</v>
      </c>
      <c r="E755" s="33">
        <v>1</v>
      </c>
      <c r="F755" s="23" t="str">
        <f t="shared" si="14"/>
        <v>Piston</v>
      </c>
      <c r="H755" s="17" t="s">
        <v>11877</v>
      </c>
    </row>
    <row r="756" spans="1:8">
      <c r="A756" s="33" t="s">
        <v>2542</v>
      </c>
      <c r="B756" s="202" t="s">
        <v>2542</v>
      </c>
      <c r="C756" s="34" t="s">
        <v>1377</v>
      </c>
      <c r="D756" s="34" t="s">
        <v>12300</v>
      </c>
      <c r="E756" s="33">
        <v>1</v>
      </c>
      <c r="F756" s="23" t="str">
        <f t="shared" si="14"/>
        <v>Piston</v>
      </c>
      <c r="H756" s="17" t="s">
        <v>11878</v>
      </c>
    </row>
    <row r="757" spans="1:8">
      <c r="A757" s="33" t="s">
        <v>2543</v>
      </c>
      <c r="B757" s="202" t="s">
        <v>2543</v>
      </c>
      <c r="C757" s="34" t="s">
        <v>1369</v>
      </c>
      <c r="D757" s="34" t="s">
        <v>12453</v>
      </c>
      <c r="E757" s="33">
        <v>2</v>
      </c>
      <c r="F757" s="23" t="str">
        <f t="shared" si="14"/>
        <v>Piston</v>
      </c>
      <c r="H757" s="17" t="s">
        <v>11879</v>
      </c>
    </row>
    <row r="758" spans="1:8">
      <c r="A758" s="33" t="s">
        <v>2544</v>
      </c>
      <c r="B758" s="202" t="s">
        <v>2544</v>
      </c>
      <c r="C758" s="34" t="s">
        <v>28</v>
      </c>
      <c r="D758" s="34" t="s">
        <v>12293</v>
      </c>
      <c r="E758" s="33">
        <v>2</v>
      </c>
      <c r="F758" s="23" t="str">
        <f t="shared" si="14"/>
        <v>Turbofan/turbojet</v>
      </c>
      <c r="H758" s="17" t="s">
        <v>11881</v>
      </c>
    </row>
    <row r="759" spans="1:8">
      <c r="A759" s="33" t="s">
        <v>2545</v>
      </c>
      <c r="B759" s="202" t="s">
        <v>2545</v>
      </c>
      <c r="C759" s="34" t="s">
        <v>47</v>
      </c>
      <c r="D759" s="34" t="s">
        <v>12444</v>
      </c>
      <c r="E759" s="33">
        <v>2</v>
      </c>
      <c r="F759" s="23" t="str">
        <f t="shared" si="14"/>
        <v>Turbofan/turbojet</v>
      </c>
      <c r="H759" s="17" t="s">
        <v>11880</v>
      </c>
    </row>
    <row r="760" spans="1:8">
      <c r="A760" s="33" t="s">
        <v>2546</v>
      </c>
      <c r="B760" s="202" t="s">
        <v>2546</v>
      </c>
      <c r="C760" s="34" t="s">
        <v>25</v>
      </c>
      <c r="D760" s="34" t="s">
        <v>12387</v>
      </c>
      <c r="E760" s="33">
        <v>2</v>
      </c>
      <c r="F760" s="23" t="str">
        <f t="shared" si="14"/>
        <v>Turbofan/turbojet</v>
      </c>
      <c r="H760" s="17" t="s">
        <v>11882</v>
      </c>
    </row>
    <row r="761" spans="1:8">
      <c r="A761" s="33" t="s">
        <v>2547</v>
      </c>
      <c r="B761" s="202" t="s">
        <v>2547</v>
      </c>
      <c r="C761" s="34" t="s">
        <v>1370</v>
      </c>
      <c r="D761" s="34" t="s">
        <v>12224</v>
      </c>
      <c r="E761" s="33">
        <v>1</v>
      </c>
      <c r="F761" s="23" t="str">
        <f t="shared" si="14"/>
        <v>Piston</v>
      </c>
      <c r="H761" s="17" t="s">
        <v>11883</v>
      </c>
    </row>
    <row r="762" spans="1:8">
      <c r="A762" s="33" t="s">
        <v>2548</v>
      </c>
      <c r="B762" s="202" t="s">
        <v>2548</v>
      </c>
      <c r="C762" s="34" t="s">
        <v>1370</v>
      </c>
      <c r="D762" s="34" t="s">
        <v>12224</v>
      </c>
      <c r="E762" s="33">
        <v>1</v>
      </c>
      <c r="F762" s="23" t="str">
        <f t="shared" si="14"/>
        <v>Piston</v>
      </c>
      <c r="H762" s="17" t="s">
        <v>11884</v>
      </c>
    </row>
    <row r="763" spans="1:8">
      <c r="A763" s="33" t="s">
        <v>2549</v>
      </c>
      <c r="B763" s="202" t="s">
        <v>2549</v>
      </c>
      <c r="C763" s="34" t="s">
        <v>1373</v>
      </c>
      <c r="D763" s="34" t="s">
        <v>12297</v>
      </c>
      <c r="E763" s="33">
        <v>1</v>
      </c>
      <c r="F763" s="23" t="str">
        <f t="shared" si="14"/>
        <v>Piston</v>
      </c>
      <c r="H763" s="17" t="s">
        <v>11885</v>
      </c>
    </row>
    <row r="764" spans="1:8">
      <c r="A764" s="33" t="s">
        <v>2550</v>
      </c>
      <c r="B764" s="202" t="s">
        <v>2550</v>
      </c>
      <c r="C764" s="34" t="s">
        <v>1390</v>
      </c>
      <c r="D764" s="34" t="s">
        <v>12225</v>
      </c>
      <c r="E764" s="33">
        <v>1</v>
      </c>
      <c r="F764" s="23" t="str">
        <f t="shared" si="14"/>
        <v>Piston</v>
      </c>
      <c r="H764" s="17" t="s">
        <v>11886</v>
      </c>
    </row>
    <row r="765" spans="1:8">
      <c r="A765" s="33" t="s">
        <v>2551</v>
      </c>
      <c r="B765" s="202" t="s">
        <v>2551</v>
      </c>
      <c r="C765" s="34" t="s">
        <v>1381</v>
      </c>
      <c r="D765" s="34" t="s">
        <v>12305</v>
      </c>
      <c r="E765" s="33">
        <v>1</v>
      </c>
      <c r="F765" s="23" t="str">
        <f t="shared" si="14"/>
        <v>Piston</v>
      </c>
      <c r="H765" s="17" t="s">
        <v>11887</v>
      </c>
    </row>
    <row r="766" spans="1:8">
      <c r="A766" s="33" t="s">
        <v>2552</v>
      </c>
      <c r="B766" s="202" t="s">
        <v>2552</v>
      </c>
      <c r="C766" s="34" t="s">
        <v>309</v>
      </c>
      <c r="D766" s="34" t="s">
        <v>12390</v>
      </c>
      <c r="E766" s="33">
        <v>1</v>
      </c>
      <c r="F766" s="23" t="str">
        <f t="shared" si="14"/>
        <v>Turbofan/turbojet</v>
      </c>
      <c r="H766" s="17" t="s">
        <v>11888</v>
      </c>
    </row>
    <row r="767" spans="1:8">
      <c r="A767" s="33" t="s">
        <v>2553</v>
      </c>
      <c r="B767" s="202" t="s">
        <v>2553</v>
      </c>
      <c r="C767" s="34" t="s">
        <v>265</v>
      </c>
      <c r="D767" s="34" t="s">
        <v>12445</v>
      </c>
      <c r="E767" s="33">
        <v>1</v>
      </c>
      <c r="F767" s="23" t="str">
        <f t="shared" si="14"/>
        <v>Turbofan/turbojet</v>
      </c>
      <c r="H767" s="17" t="s">
        <v>11889</v>
      </c>
    </row>
    <row r="768" spans="1:8">
      <c r="A768" s="33" t="s">
        <v>2554</v>
      </c>
      <c r="B768" s="202" t="s">
        <v>2554</v>
      </c>
      <c r="C768" s="34" t="s">
        <v>1379</v>
      </c>
      <c r="D768" s="34" t="s">
        <v>12302</v>
      </c>
      <c r="E768" s="33">
        <v>1</v>
      </c>
      <c r="F768" s="23" t="str">
        <f t="shared" si="14"/>
        <v>Piston</v>
      </c>
      <c r="H768" s="17" t="s">
        <v>11890</v>
      </c>
    </row>
    <row r="769" spans="1:8">
      <c r="A769" s="33" t="s">
        <v>2555</v>
      </c>
      <c r="B769" s="202" t="s">
        <v>2555</v>
      </c>
      <c r="C769" s="34" t="s">
        <v>0</v>
      </c>
      <c r="D769" s="34" t="s">
        <v>12304</v>
      </c>
      <c r="E769" s="33">
        <v>2</v>
      </c>
      <c r="F769" s="23" t="str">
        <f t="shared" si="14"/>
        <v>Turbofan/turbojet</v>
      </c>
      <c r="H769" s="17" t="s">
        <v>11891</v>
      </c>
    </row>
    <row r="770" spans="1:8">
      <c r="A770" s="33" t="s">
        <v>2556</v>
      </c>
      <c r="B770" s="202" t="s">
        <v>2556</v>
      </c>
      <c r="C770" s="34" t="s">
        <v>0</v>
      </c>
      <c r="D770" s="34" t="s">
        <v>12304</v>
      </c>
      <c r="E770" s="33">
        <v>2</v>
      </c>
      <c r="F770" s="23" t="str">
        <f t="shared" si="14"/>
        <v>Turbofan/turbojet</v>
      </c>
      <c r="H770" s="17" t="s">
        <v>11892</v>
      </c>
    </row>
    <row r="771" spans="1:8">
      <c r="A771" s="33" t="s">
        <v>2557</v>
      </c>
      <c r="B771" s="202" t="s">
        <v>2557</v>
      </c>
      <c r="C771" s="34" t="s">
        <v>1379</v>
      </c>
      <c r="D771" s="34" t="s">
        <v>12302</v>
      </c>
      <c r="E771" s="33">
        <v>1</v>
      </c>
      <c r="F771" s="23" t="str">
        <f t="shared" ref="F771:F819" si="15">IF(LEFT(C771,3)="FOI","Turboprop",IF(LEFT(C771,4)="FOCA","Piston","Turbofan/turbojet"))</f>
        <v>Piston</v>
      </c>
      <c r="H771" s="17" t="s">
        <v>11893</v>
      </c>
    </row>
    <row r="772" spans="1:8">
      <c r="A772" s="33" t="s">
        <v>2558</v>
      </c>
      <c r="B772" s="202" t="s">
        <v>2558</v>
      </c>
      <c r="C772" s="34" t="s">
        <v>1378</v>
      </c>
      <c r="D772" s="34" t="s">
        <v>12303</v>
      </c>
      <c r="E772" s="33">
        <v>1</v>
      </c>
      <c r="F772" s="23" t="str">
        <f t="shared" si="15"/>
        <v>Piston</v>
      </c>
      <c r="H772" s="17" t="s">
        <v>11895</v>
      </c>
    </row>
    <row r="773" spans="1:8">
      <c r="A773" s="33" t="s">
        <v>2559</v>
      </c>
      <c r="B773" s="202" t="s">
        <v>2559</v>
      </c>
      <c r="C773" s="34" t="s">
        <v>1372</v>
      </c>
      <c r="D773" s="34" t="s">
        <v>12296</v>
      </c>
      <c r="E773" s="33">
        <v>1</v>
      </c>
      <c r="F773" s="23" t="str">
        <f t="shared" si="15"/>
        <v>Piston</v>
      </c>
      <c r="H773" s="17" t="s">
        <v>11894</v>
      </c>
    </row>
    <row r="774" spans="1:8">
      <c r="A774" s="33" t="s">
        <v>2560</v>
      </c>
      <c r="B774" s="202" t="s">
        <v>2560</v>
      </c>
      <c r="C774" s="34" t="s">
        <v>1393</v>
      </c>
      <c r="D774" s="34" t="s">
        <v>12298</v>
      </c>
      <c r="E774" s="33">
        <v>1</v>
      </c>
      <c r="F774" s="23" t="str">
        <f t="shared" si="15"/>
        <v>Piston</v>
      </c>
      <c r="H774" s="17" t="s">
        <v>11896</v>
      </c>
    </row>
    <row r="775" spans="1:8">
      <c r="A775" s="33" t="s">
        <v>2561</v>
      </c>
      <c r="B775" s="202" t="s">
        <v>2561</v>
      </c>
      <c r="C775" s="34" t="s">
        <v>1384</v>
      </c>
      <c r="D775" s="34" t="s">
        <v>12226</v>
      </c>
      <c r="E775" s="33">
        <v>1</v>
      </c>
      <c r="F775" s="23" t="str">
        <f t="shared" si="15"/>
        <v>Piston</v>
      </c>
      <c r="H775" s="17" t="s">
        <v>11897</v>
      </c>
    </row>
    <row r="776" spans="1:8">
      <c r="A776" s="33" t="s">
        <v>2562</v>
      </c>
      <c r="B776" s="202" t="s">
        <v>2562</v>
      </c>
      <c r="C776" s="34" t="s">
        <v>1384</v>
      </c>
      <c r="D776" s="34" t="s">
        <v>12226</v>
      </c>
      <c r="E776" s="33">
        <v>1</v>
      </c>
      <c r="F776" s="23" t="str">
        <f t="shared" si="15"/>
        <v>Piston</v>
      </c>
      <c r="H776" s="17" t="s">
        <v>11898</v>
      </c>
    </row>
    <row r="777" spans="1:8">
      <c r="A777" s="33" t="s">
        <v>2563</v>
      </c>
      <c r="B777" s="202" t="s">
        <v>2563</v>
      </c>
      <c r="C777" s="34" t="s">
        <v>1384</v>
      </c>
      <c r="D777" s="34" t="s">
        <v>12226</v>
      </c>
      <c r="E777" s="33">
        <v>1</v>
      </c>
      <c r="F777" s="23" t="str">
        <f t="shared" si="15"/>
        <v>Piston</v>
      </c>
      <c r="H777" s="17" t="s">
        <v>11899</v>
      </c>
    </row>
    <row r="778" spans="1:8">
      <c r="A778" s="33" t="s">
        <v>2564</v>
      </c>
      <c r="B778" s="202" t="s">
        <v>2564</v>
      </c>
      <c r="C778" s="34" t="s">
        <v>186</v>
      </c>
      <c r="D778" s="34" t="s">
        <v>12388</v>
      </c>
      <c r="E778" s="33">
        <v>2</v>
      </c>
      <c r="F778" s="23" t="str">
        <f t="shared" si="15"/>
        <v>Turbofan/turbojet</v>
      </c>
      <c r="H778" s="17" t="s">
        <v>11900</v>
      </c>
    </row>
    <row r="779" spans="1:8">
      <c r="A779" s="33" t="s">
        <v>2565</v>
      </c>
      <c r="B779" s="202" t="s">
        <v>2565</v>
      </c>
      <c r="C779" s="34" t="s">
        <v>1375</v>
      </c>
      <c r="D779" s="34" t="s">
        <v>12301</v>
      </c>
      <c r="E779" s="33">
        <v>2</v>
      </c>
      <c r="F779" s="23" t="str">
        <f t="shared" si="15"/>
        <v>Piston</v>
      </c>
      <c r="H779" s="17" t="s">
        <v>11901</v>
      </c>
    </row>
    <row r="780" spans="1:8">
      <c r="A780" s="33" t="s">
        <v>2566</v>
      </c>
      <c r="B780" s="202" t="s">
        <v>2566</v>
      </c>
      <c r="C780" s="34" t="s">
        <v>1375</v>
      </c>
      <c r="D780" s="34" t="s">
        <v>12301</v>
      </c>
      <c r="E780" s="33">
        <v>1</v>
      </c>
      <c r="F780" s="23" t="str">
        <f t="shared" si="15"/>
        <v>Piston</v>
      </c>
      <c r="H780" s="17" t="s">
        <v>11902</v>
      </c>
    </row>
    <row r="781" spans="1:8">
      <c r="A781" s="33" t="s">
        <v>2567</v>
      </c>
      <c r="B781" s="202" t="s">
        <v>2567</v>
      </c>
      <c r="C781" s="34" t="s">
        <v>1375</v>
      </c>
      <c r="D781" s="34" t="s">
        <v>12301</v>
      </c>
      <c r="E781" s="33">
        <v>1</v>
      </c>
      <c r="F781" s="23" t="str">
        <f t="shared" si="15"/>
        <v>Piston</v>
      </c>
      <c r="H781" s="17" t="s">
        <v>11903</v>
      </c>
    </row>
    <row r="782" spans="1:8">
      <c r="A782" s="33" t="s">
        <v>2568</v>
      </c>
      <c r="B782" s="202" t="s">
        <v>2568</v>
      </c>
      <c r="C782" s="34" t="s">
        <v>1370</v>
      </c>
      <c r="D782" s="34" t="s">
        <v>12224</v>
      </c>
      <c r="E782" s="33">
        <v>1</v>
      </c>
      <c r="F782" s="23" t="str">
        <f t="shared" si="15"/>
        <v>Piston</v>
      </c>
      <c r="H782" s="17" t="s">
        <v>11904</v>
      </c>
    </row>
    <row r="783" spans="1:8">
      <c r="A783" s="33" t="s">
        <v>2569</v>
      </c>
      <c r="B783" s="202" t="s">
        <v>2569</v>
      </c>
      <c r="C783" s="34" t="s">
        <v>1377</v>
      </c>
      <c r="D783" s="34" t="s">
        <v>12300</v>
      </c>
      <c r="E783" s="33">
        <v>1</v>
      </c>
      <c r="F783" s="23" t="str">
        <f t="shared" si="15"/>
        <v>Piston</v>
      </c>
      <c r="H783" s="17" t="s">
        <v>11905</v>
      </c>
    </row>
    <row r="784" spans="1:8">
      <c r="A784" s="33" t="s">
        <v>2570</v>
      </c>
      <c r="B784" s="202" t="s">
        <v>2570</v>
      </c>
      <c r="C784" s="34" t="s">
        <v>44</v>
      </c>
      <c r="D784" s="34" t="s">
        <v>12314</v>
      </c>
      <c r="E784" s="33">
        <v>2</v>
      </c>
      <c r="F784" s="23" t="str">
        <f t="shared" si="15"/>
        <v>Turbofan/turbojet</v>
      </c>
      <c r="H784" s="17" t="s">
        <v>11906</v>
      </c>
    </row>
    <row r="785" spans="1:8">
      <c r="A785" s="33" t="s">
        <v>2571</v>
      </c>
      <c r="B785" s="202" t="s">
        <v>2571</v>
      </c>
      <c r="C785" s="34" t="s">
        <v>1370</v>
      </c>
      <c r="D785" s="34" t="s">
        <v>12224</v>
      </c>
      <c r="E785" s="33">
        <v>1</v>
      </c>
      <c r="F785" s="23" t="str">
        <f t="shared" si="15"/>
        <v>Piston</v>
      </c>
      <c r="H785" s="17" t="s">
        <v>11907</v>
      </c>
    </row>
    <row r="786" spans="1:8">
      <c r="A786" s="33" t="s">
        <v>2572</v>
      </c>
      <c r="B786" s="202" t="s">
        <v>2572</v>
      </c>
      <c r="C786" s="34" t="s">
        <v>1377</v>
      </c>
      <c r="D786" s="34" t="s">
        <v>12300</v>
      </c>
      <c r="E786" s="33">
        <v>1</v>
      </c>
      <c r="F786" s="23" t="str">
        <f t="shared" si="15"/>
        <v>Piston</v>
      </c>
      <c r="H786" s="17" t="s">
        <v>11908</v>
      </c>
    </row>
    <row r="787" spans="1:8">
      <c r="A787" s="33" t="s">
        <v>2573</v>
      </c>
      <c r="B787" s="202" t="s">
        <v>2573</v>
      </c>
      <c r="C787" s="34" t="s">
        <v>68</v>
      </c>
      <c r="D787" s="34" t="s">
        <v>12418</v>
      </c>
      <c r="E787" s="33">
        <v>2</v>
      </c>
      <c r="F787" s="23" t="str">
        <f t="shared" si="15"/>
        <v>Turbofan/turbojet</v>
      </c>
      <c r="H787" s="17" t="s">
        <v>11909</v>
      </c>
    </row>
    <row r="788" spans="1:8">
      <c r="A788" s="33" t="s">
        <v>2574</v>
      </c>
      <c r="B788" s="202" t="s">
        <v>2574</v>
      </c>
      <c r="C788" s="34" t="s">
        <v>236</v>
      </c>
      <c r="D788" s="34" t="s">
        <v>12290</v>
      </c>
      <c r="E788" s="33">
        <v>1</v>
      </c>
      <c r="F788" s="23" t="str">
        <f t="shared" si="15"/>
        <v>Turbofan/turbojet</v>
      </c>
      <c r="H788" s="17" t="s">
        <v>11910</v>
      </c>
    </row>
    <row r="789" spans="1:8">
      <c r="A789" s="33" t="s">
        <v>2575</v>
      </c>
      <c r="B789" s="202" t="s">
        <v>2575</v>
      </c>
      <c r="C789" s="34" t="s">
        <v>122</v>
      </c>
      <c r="D789" s="34" t="s">
        <v>12446</v>
      </c>
      <c r="E789" s="33">
        <v>2</v>
      </c>
      <c r="F789" s="23" t="str">
        <f t="shared" si="15"/>
        <v>Turbofan/turbojet</v>
      </c>
      <c r="H789" s="17" t="s">
        <v>11911</v>
      </c>
    </row>
    <row r="790" spans="1:8">
      <c r="A790" s="33" t="s">
        <v>2576</v>
      </c>
      <c r="B790" s="202" t="s">
        <v>2576</v>
      </c>
      <c r="C790" s="34" t="s">
        <v>1373</v>
      </c>
      <c r="D790" s="34" t="s">
        <v>12297</v>
      </c>
      <c r="E790" s="33">
        <v>1</v>
      </c>
      <c r="F790" s="23" t="str">
        <f t="shared" si="15"/>
        <v>Piston</v>
      </c>
      <c r="H790" s="17" t="s">
        <v>11912</v>
      </c>
    </row>
    <row r="791" spans="1:8">
      <c r="A791" s="33" t="s">
        <v>2577</v>
      </c>
      <c r="B791" s="202" t="s">
        <v>2577</v>
      </c>
      <c r="C791" s="34" t="s">
        <v>1377</v>
      </c>
      <c r="D791" s="34" t="s">
        <v>12300</v>
      </c>
      <c r="E791" s="33">
        <v>1</v>
      </c>
      <c r="F791" s="23" t="str">
        <f t="shared" si="15"/>
        <v>Piston</v>
      </c>
      <c r="H791" s="17" t="s">
        <v>11913</v>
      </c>
    </row>
    <row r="792" spans="1:8">
      <c r="A792" s="33" t="s">
        <v>2578</v>
      </c>
      <c r="B792" s="202" t="s">
        <v>2578</v>
      </c>
      <c r="C792" s="34" t="s">
        <v>1370</v>
      </c>
      <c r="D792" s="34" t="s">
        <v>12224</v>
      </c>
      <c r="E792" s="33">
        <v>1</v>
      </c>
      <c r="F792" s="23" t="str">
        <f t="shared" si="15"/>
        <v>Piston</v>
      </c>
      <c r="H792" s="17" t="s">
        <v>11914</v>
      </c>
    </row>
    <row r="793" spans="1:8">
      <c r="A793" s="33" t="s">
        <v>2579</v>
      </c>
      <c r="B793" s="202" t="s">
        <v>2579</v>
      </c>
      <c r="C793" s="34" t="s">
        <v>0</v>
      </c>
      <c r="D793" s="34" t="s">
        <v>12304</v>
      </c>
      <c r="E793" s="33">
        <v>1</v>
      </c>
      <c r="F793" s="23" t="str">
        <f t="shared" si="15"/>
        <v>Turbofan/turbojet</v>
      </c>
      <c r="H793" s="17" t="s">
        <v>11921</v>
      </c>
    </row>
    <row r="794" spans="1:8">
      <c r="A794" s="33" t="s">
        <v>2580</v>
      </c>
      <c r="B794" s="202" t="s">
        <v>2580</v>
      </c>
      <c r="C794" s="34" t="s">
        <v>1384</v>
      </c>
      <c r="D794" s="34" t="s">
        <v>12226</v>
      </c>
      <c r="E794" s="33">
        <v>1</v>
      </c>
      <c r="F794" s="23" t="str">
        <f t="shared" si="15"/>
        <v>Piston</v>
      </c>
      <c r="H794" s="17" t="s">
        <v>11915</v>
      </c>
    </row>
    <row r="795" spans="1:8">
      <c r="A795" s="33" t="s">
        <v>2581</v>
      </c>
      <c r="B795" s="202" t="s">
        <v>2581</v>
      </c>
      <c r="C795" s="34" t="s">
        <v>47</v>
      </c>
      <c r="D795" s="34" t="s">
        <v>12444</v>
      </c>
      <c r="E795" s="33">
        <v>2</v>
      </c>
      <c r="F795" s="23" t="str">
        <f t="shared" si="15"/>
        <v>Turbofan/turbojet</v>
      </c>
      <c r="H795" s="17" t="s">
        <v>11916</v>
      </c>
    </row>
    <row r="796" spans="1:8">
      <c r="A796" s="33" t="s">
        <v>2582</v>
      </c>
      <c r="B796" s="202" t="s">
        <v>2582</v>
      </c>
      <c r="C796" s="34" t="s">
        <v>48</v>
      </c>
      <c r="D796" s="34" t="s">
        <v>12447</v>
      </c>
      <c r="E796" s="33">
        <v>4</v>
      </c>
      <c r="F796" s="23" t="str">
        <f t="shared" si="15"/>
        <v>Turbofan/turbojet</v>
      </c>
      <c r="H796" s="17" t="s">
        <v>11917</v>
      </c>
    </row>
    <row r="797" spans="1:8">
      <c r="A797" s="33" t="s">
        <v>2583</v>
      </c>
      <c r="B797" s="202" t="s">
        <v>12530</v>
      </c>
      <c r="C797" s="34" t="s">
        <v>48</v>
      </c>
      <c r="D797" s="34" t="s">
        <v>12447</v>
      </c>
      <c r="E797" s="33">
        <v>3</v>
      </c>
      <c r="F797" s="23" t="str">
        <f t="shared" si="15"/>
        <v>Turbofan/turbojet</v>
      </c>
      <c r="H797" s="17" t="s">
        <v>11918</v>
      </c>
    </row>
    <row r="798" spans="1:8">
      <c r="A798" s="33" t="s">
        <v>2583</v>
      </c>
      <c r="B798" s="202" t="s">
        <v>12215</v>
      </c>
      <c r="C798" s="34" t="s">
        <v>166</v>
      </c>
      <c r="D798" s="34" t="s">
        <v>12448</v>
      </c>
      <c r="E798" s="33">
        <v>3</v>
      </c>
      <c r="F798" s="23" t="str">
        <f t="shared" si="15"/>
        <v>Turbofan/turbojet</v>
      </c>
      <c r="H798" s="17" t="s">
        <v>11919</v>
      </c>
    </row>
    <row r="799" spans="1:8">
      <c r="A799" s="33" t="s">
        <v>2584</v>
      </c>
      <c r="B799" s="202" t="s">
        <v>2584</v>
      </c>
      <c r="C799" s="34" t="s">
        <v>168</v>
      </c>
      <c r="D799" s="34" t="s">
        <v>12449</v>
      </c>
      <c r="E799" s="33">
        <v>4</v>
      </c>
      <c r="F799" s="23" t="str">
        <f t="shared" si="15"/>
        <v>Turbofan/turbojet</v>
      </c>
      <c r="H799" s="17" t="s">
        <v>11920</v>
      </c>
    </row>
    <row r="800" spans="1:8">
      <c r="A800" s="33" t="s">
        <v>2585</v>
      </c>
      <c r="B800" s="202" t="s">
        <v>12216</v>
      </c>
      <c r="C800" s="34" t="s">
        <v>16</v>
      </c>
      <c r="D800" s="34" t="s">
        <v>12353</v>
      </c>
      <c r="E800" s="33">
        <v>2</v>
      </c>
      <c r="F800" s="23" t="str">
        <f t="shared" si="15"/>
        <v>Turbofan/turbojet</v>
      </c>
      <c r="H800" s="17" t="s">
        <v>11923</v>
      </c>
    </row>
    <row r="801" spans="1:8">
      <c r="A801" s="33" t="s">
        <v>2585</v>
      </c>
      <c r="B801" s="202" t="s">
        <v>12531</v>
      </c>
      <c r="C801" s="34" t="s">
        <v>1421</v>
      </c>
      <c r="D801" s="34" t="s">
        <v>12450</v>
      </c>
      <c r="E801" s="33">
        <v>2</v>
      </c>
      <c r="F801" s="23" t="str">
        <f t="shared" si="15"/>
        <v>Turbofan/turbojet</v>
      </c>
      <c r="H801" s="17" t="s">
        <v>11922</v>
      </c>
    </row>
    <row r="802" spans="1:8">
      <c r="A802" s="33" t="s">
        <v>2586</v>
      </c>
      <c r="B802" s="202" t="s">
        <v>2586</v>
      </c>
      <c r="C802" s="34" t="s">
        <v>1377</v>
      </c>
      <c r="D802" s="34" t="s">
        <v>12300</v>
      </c>
      <c r="E802" s="33">
        <v>1</v>
      </c>
      <c r="F802" s="23" t="str">
        <f t="shared" si="15"/>
        <v>Piston</v>
      </c>
      <c r="H802" s="17" t="s">
        <v>11924</v>
      </c>
    </row>
    <row r="803" spans="1:8">
      <c r="A803" s="33" t="s">
        <v>2587</v>
      </c>
      <c r="B803" s="202" t="s">
        <v>2587</v>
      </c>
      <c r="C803" s="34" t="s">
        <v>1376</v>
      </c>
      <c r="D803" s="34" t="s">
        <v>12309</v>
      </c>
      <c r="E803" s="33">
        <v>1</v>
      </c>
      <c r="F803" s="23" t="str">
        <f t="shared" si="15"/>
        <v>Piston</v>
      </c>
      <c r="H803" s="17" t="s">
        <v>11925</v>
      </c>
    </row>
    <row r="804" spans="1:8">
      <c r="A804" s="33" t="s">
        <v>2588</v>
      </c>
      <c r="B804" s="202" t="s">
        <v>2588</v>
      </c>
      <c r="C804" s="34" t="s">
        <v>1389</v>
      </c>
      <c r="D804" s="34" t="s">
        <v>12428</v>
      </c>
      <c r="E804" s="33">
        <v>2</v>
      </c>
      <c r="F804" s="23" t="str">
        <f t="shared" si="15"/>
        <v>Turbofan/turbojet</v>
      </c>
      <c r="H804" s="17" t="s">
        <v>11926</v>
      </c>
    </row>
    <row r="805" spans="1:8">
      <c r="A805" s="33" t="s">
        <v>2589</v>
      </c>
      <c r="B805" s="202" t="s">
        <v>2589</v>
      </c>
      <c r="C805" s="34" t="s">
        <v>1374</v>
      </c>
      <c r="D805" s="34" t="s">
        <v>12299</v>
      </c>
      <c r="E805" s="33">
        <v>1</v>
      </c>
      <c r="F805" s="23" t="str">
        <f t="shared" si="15"/>
        <v>Piston</v>
      </c>
      <c r="H805" s="17" t="s">
        <v>11927</v>
      </c>
    </row>
    <row r="806" spans="1:8">
      <c r="A806" s="33" t="s">
        <v>2590</v>
      </c>
      <c r="B806" s="202" t="s">
        <v>2590</v>
      </c>
      <c r="C806" s="34" t="s">
        <v>1369</v>
      </c>
      <c r="D806" s="34" t="s">
        <v>12453</v>
      </c>
      <c r="E806" s="33">
        <v>1</v>
      </c>
      <c r="F806" s="23" t="str">
        <f t="shared" si="15"/>
        <v>Piston</v>
      </c>
      <c r="H806" s="17" t="s">
        <v>11928</v>
      </c>
    </row>
    <row r="807" spans="1:8">
      <c r="A807" s="33" t="s">
        <v>2591</v>
      </c>
      <c r="B807" s="202" t="s">
        <v>2591</v>
      </c>
      <c r="C807" s="34" t="s">
        <v>1377</v>
      </c>
      <c r="D807" s="34" t="s">
        <v>12300</v>
      </c>
      <c r="E807" s="33">
        <v>1</v>
      </c>
      <c r="F807" s="23" t="str">
        <f t="shared" si="15"/>
        <v>Piston</v>
      </c>
      <c r="H807" s="17" t="s">
        <v>11929</v>
      </c>
    </row>
    <row r="808" spans="1:8">
      <c r="A808" s="33" t="s">
        <v>2592</v>
      </c>
      <c r="B808" s="202" t="s">
        <v>2592</v>
      </c>
      <c r="C808" s="34" t="s">
        <v>309</v>
      </c>
      <c r="D808" s="34" t="s">
        <v>12390</v>
      </c>
      <c r="E808" s="33">
        <v>1</v>
      </c>
      <c r="F808" s="23" t="str">
        <f t="shared" si="15"/>
        <v>Turbofan/turbojet</v>
      </c>
      <c r="H808" s="17" t="s">
        <v>11930</v>
      </c>
    </row>
    <row r="809" spans="1:8">
      <c r="A809" s="33" t="s">
        <v>2593</v>
      </c>
      <c r="B809" s="202" t="s">
        <v>2593</v>
      </c>
      <c r="C809" s="34" t="s">
        <v>236</v>
      </c>
      <c r="D809" s="34" t="s">
        <v>12290</v>
      </c>
      <c r="E809" s="33">
        <v>2</v>
      </c>
      <c r="F809" s="23" t="str">
        <f t="shared" si="15"/>
        <v>Turbofan/turbojet</v>
      </c>
      <c r="H809" s="17" t="s">
        <v>11931</v>
      </c>
    </row>
    <row r="810" spans="1:8">
      <c r="A810" s="33" t="s">
        <v>2594</v>
      </c>
      <c r="B810" s="202" t="s">
        <v>2594</v>
      </c>
      <c r="C810" s="34" t="s">
        <v>0</v>
      </c>
      <c r="D810" s="34" t="s">
        <v>12304</v>
      </c>
      <c r="E810" s="33">
        <v>2</v>
      </c>
      <c r="F810" s="23" t="str">
        <f t="shared" si="15"/>
        <v>Turbofan/turbojet</v>
      </c>
      <c r="H810" s="17" t="s">
        <v>11933</v>
      </c>
    </row>
    <row r="811" spans="1:8">
      <c r="A811" s="33" t="s">
        <v>2595</v>
      </c>
      <c r="B811" s="202" t="s">
        <v>2595</v>
      </c>
      <c r="C811" s="34" t="s">
        <v>1370</v>
      </c>
      <c r="D811" s="34" t="s">
        <v>12224</v>
      </c>
      <c r="E811" s="33">
        <v>1</v>
      </c>
      <c r="F811" s="23" t="str">
        <f t="shared" si="15"/>
        <v>Piston</v>
      </c>
      <c r="H811" s="17" t="s">
        <v>11932</v>
      </c>
    </row>
    <row r="812" spans="1:8">
      <c r="A812" s="33" t="s">
        <v>2596</v>
      </c>
      <c r="B812" s="202" t="s">
        <v>2596</v>
      </c>
      <c r="C812" s="34" t="s">
        <v>1381</v>
      </c>
      <c r="D812" s="34" t="s">
        <v>12305</v>
      </c>
      <c r="E812" s="33">
        <v>1</v>
      </c>
      <c r="F812" s="23" t="str">
        <f t="shared" si="15"/>
        <v>Piston</v>
      </c>
      <c r="H812" s="17" t="s">
        <v>11934</v>
      </c>
    </row>
    <row r="813" spans="1:8">
      <c r="A813" s="33" t="s">
        <v>2597</v>
      </c>
      <c r="B813" s="202" t="s">
        <v>2597</v>
      </c>
      <c r="C813" s="34" t="s">
        <v>1373</v>
      </c>
      <c r="D813" s="34" t="s">
        <v>12297</v>
      </c>
      <c r="E813" s="33">
        <v>1</v>
      </c>
      <c r="F813" s="23" t="str">
        <f t="shared" si="15"/>
        <v>Piston</v>
      </c>
      <c r="H813" s="17" t="s">
        <v>11935</v>
      </c>
    </row>
    <row r="814" spans="1:8">
      <c r="A814" s="33" t="s">
        <v>2598</v>
      </c>
      <c r="B814" s="202" t="s">
        <v>2598</v>
      </c>
      <c r="C814" s="34" t="s">
        <v>1374</v>
      </c>
      <c r="D814" s="34" t="s">
        <v>12299</v>
      </c>
      <c r="E814" s="33">
        <v>1</v>
      </c>
      <c r="F814" s="23" t="str">
        <f t="shared" si="15"/>
        <v>Piston</v>
      </c>
      <c r="H814" s="17" t="s">
        <v>11936</v>
      </c>
    </row>
    <row r="815" spans="1:8">
      <c r="A815" s="33" t="s">
        <v>2599</v>
      </c>
      <c r="B815" s="202" t="s">
        <v>2599</v>
      </c>
      <c r="C815" s="34" t="s">
        <v>1374</v>
      </c>
      <c r="D815" s="34" t="s">
        <v>12299</v>
      </c>
      <c r="E815" s="33">
        <v>1</v>
      </c>
      <c r="F815" s="23" t="str">
        <f t="shared" si="15"/>
        <v>Piston</v>
      </c>
      <c r="H815" s="17" t="s">
        <v>11937</v>
      </c>
    </row>
    <row r="816" spans="1:8">
      <c r="A816" s="33" t="s">
        <v>2600</v>
      </c>
      <c r="B816" s="202" t="s">
        <v>2600</v>
      </c>
      <c r="C816" s="34" t="s">
        <v>1374</v>
      </c>
      <c r="D816" s="34" t="s">
        <v>12299</v>
      </c>
      <c r="E816" s="33">
        <v>1</v>
      </c>
      <c r="F816" s="23" t="str">
        <f t="shared" si="15"/>
        <v>Piston</v>
      </c>
      <c r="H816" s="17" t="s">
        <v>11938</v>
      </c>
    </row>
    <row r="817" spans="1:8">
      <c r="A817" s="33" t="s">
        <v>2601</v>
      </c>
      <c r="B817" s="202" t="s">
        <v>2601</v>
      </c>
      <c r="C817" s="34" t="s">
        <v>1377</v>
      </c>
      <c r="D817" s="34" t="s">
        <v>12300</v>
      </c>
      <c r="E817" s="33">
        <v>1</v>
      </c>
      <c r="F817" s="23" t="str">
        <f t="shared" si="15"/>
        <v>Piston</v>
      </c>
      <c r="H817" s="17" t="s">
        <v>11939</v>
      </c>
    </row>
    <row r="818" spans="1:8">
      <c r="A818" s="33" t="s">
        <v>2602</v>
      </c>
      <c r="B818" s="202" t="s">
        <v>2602</v>
      </c>
      <c r="C818" s="34" t="s">
        <v>1373</v>
      </c>
      <c r="D818" s="34" t="s">
        <v>12297</v>
      </c>
      <c r="E818" s="33">
        <v>2</v>
      </c>
      <c r="F818" s="23" t="str">
        <f t="shared" si="15"/>
        <v>Piston</v>
      </c>
      <c r="H818" s="17" t="s">
        <v>11940</v>
      </c>
    </row>
    <row r="819" spans="1:8">
      <c r="A819" s="33" t="s">
        <v>2603</v>
      </c>
      <c r="B819" s="202" t="s">
        <v>2603</v>
      </c>
      <c r="C819" s="34" t="s">
        <v>1369</v>
      </c>
      <c r="D819" s="34" t="s">
        <v>12453</v>
      </c>
      <c r="E819" s="33">
        <v>1</v>
      </c>
      <c r="F819" s="23" t="str">
        <f t="shared" si="15"/>
        <v>Piston</v>
      </c>
      <c r="H819" s="17" t="s">
        <v>11941</v>
      </c>
    </row>
    <row r="820" spans="1:8">
      <c r="A820" s="33" t="s">
        <v>2604</v>
      </c>
      <c r="B820" s="202" t="s">
        <v>2604</v>
      </c>
      <c r="C820" s="34" t="s">
        <v>1378</v>
      </c>
      <c r="D820" s="34" t="s">
        <v>12303</v>
      </c>
      <c r="E820" s="33">
        <v>1</v>
      </c>
      <c r="F820" s="23" t="str">
        <f t="shared" ref="F820:F858" si="16">IF(LEFT(C820,3)="FOI","Turboprop",IF(LEFT(C820,4)="FOCA","Piston","Turbofan/turbojet"))</f>
        <v>Piston</v>
      </c>
      <c r="H820" s="17" t="s">
        <v>11942</v>
      </c>
    </row>
    <row r="821" spans="1:8">
      <c r="A821" s="33" t="s">
        <v>2605</v>
      </c>
      <c r="B821" s="202" t="s">
        <v>2605</v>
      </c>
      <c r="C821" s="34" t="s">
        <v>1384</v>
      </c>
      <c r="D821" s="34" t="s">
        <v>12226</v>
      </c>
      <c r="E821" s="33">
        <v>1</v>
      </c>
      <c r="F821" s="23" t="str">
        <f t="shared" si="16"/>
        <v>Piston</v>
      </c>
      <c r="H821" s="17" t="s">
        <v>11943</v>
      </c>
    </row>
    <row r="822" spans="1:8">
      <c r="A822" s="33" t="s">
        <v>2606</v>
      </c>
      <c r="B822" s="202" t="s">
        <v>2606</v>
      </c>
      <c r="C822" s="34" t="s">
        <v>1373</v>
      </c>
      <c r="D822" s="34" t="s">
        <v>12297</v>
      </c>
      <c r="E822" s="33">
        <v>1</v>
      </c>
      <c r="F822" s="23" t="str">
        <f t="shared" si="16"/>
        <v>Piston</v>
      </c>
      <c r="H822" s="17" t="s">
        <v>11944</v>
      </c>
    </row>
    <row r="823" spans="1:8">
      <c r="A823" s="33" t="s">
        <v>2607</v>
      </c>
      <c r="B823" s="202" t="s">
        <v>2607</v>
      </c>
      <c r="C823" s="34" t="s">
        <v>1377</v>
      </c>
      <c r="D823" s="34" t="s">
        <v>12300</v>
      </c>
      <c r="E823" s="33">
        <v>1</v>
      </c>
      <c r="F823" s="23" t="str">
        <f t="shared" si="16"/>
        <v>Piston</v>
      </c>
      <c r="H823" s="17" t="s">
        <v>11945</v>
      </c>
    </row>
    <row r="824" spans="1:8">
      <c r="A824" s="33" t="s">
        <v>2608</v>
      </c>
      <c r="B824" s="202" t="s">
        <v>2608</v>
      </c>
      <c r="C824" s="34" t="s">
        <v>1370</v>
      </c>
      <c r="D824" s="34" t="s">
        <v>12224</v>
      </c>
      <c r="E824" s="33">
        <v>1</v>
      </c>
      <c r="F824" s="23" t="str">
        <f t="shared" si="16"/>
        <v>Piston</v>
      </c>
      <c r="H824" s="17" t="s">
        <v>11946</v>
      </c>
    </row>
    <row r="825" spans="1:8">
      <c r="A825" s="33" t="s">
        <v>2609</v>
      </c>
      <c r="B825" s="202" t="s">
        <v>2609</v>
      </c>
      <c r="C825" s="34" t="s">
        <v>1374</v>
      </c>
      <c r="D825" s="34" t="s">
        <v>12299</v>
      </c>
      <c r="E825" s="33">
        <v>1</v>
      </c>
      <c r="F825" s="23" t="str">
        <f t="shared" si="16"/>
        <v>Piston</v>
      </c>
      <c r="H825" s="17" t="s">
        <v>11947</v>
      </c>
    </row>
    <row r="826" spans="1:8">
      <c r="A826" s="33" t="s">
        <v>2610</v>
      </c>
      <c r="B826" s="202" t="s">
        <v>2610</v>
      </c>
      <c r="C826" s="34" t="s">
        <v>1377</v>
      </c>
      <c r="D826" s="34" t="s">
        <v>12300</v>
      </c>
      <c r="E826" s="33">
        <v>3</v>
      </c>
      <c r="F826" s="23" t="str">
        <f t="shared" si="16"/>
        <v>Piston</v>
      </c>
      <c r="H826" s="17" t="s">
        <v>11948</v>
      </c>
    </row>
    <row r="827" spans="1:8">
      <c r="A827" s="33" t="s">
        <v>2611</v>
      </c>
      <c r="B827" s="202" t="s">
        <v>2611</v>
      </c>
      <c r="C827" s="34" t="s">
        <v>1374</v>
      </c>
      <c r="D827" s="34" t="s">
        <v>12299</v>
      </c>
      <c r="E827" s="33">
        <v>3</v>
      </c>
      <c r="F827" s="23" t="str">
        <f t="shared" si="16"/>
        <v>Piston</v>
      </c>
      <c r="H827" s="17" t="s">
        <v>11949</v>
      </c>
    </row>
    <row r="828" spans="1:8">
      <c r="A828" s="33" t="s">
        <v>2612</v>
      </c>
      <c r="B828" s="202" t="s">
        <v>2612</v>
      </c>
      <c r="C828" s="34" t="s">
        <v>1383</v>
      </c>
      <c r="D828" s="34" t="s">
        <v>12386</v>
      </c>
      <c r="E828" s="33">
        <v>1</v>
      </c>
      <c r="F828" s="23" t="str">
        <f t="shared" si="16"/>
        <v>Piston</v>
      </c>
      <c r="H828" s="17" t="s">
        <v>11950</v>
      </c>
    </row>
    <row r="829" spans="1:8">
      <c r="A829" s="33" t="s">
        <v>2613</v>
      </c>
      <c r="B829" s="202" t="s">
        <v>2613</v>
      </c>
      <c r="C829" s="34" t="s">
        <v>1373</v>
      </c>
      <c r="D829" s="34" t="s">
        <v>12297</v>
      </c>
      <c r="E829" s="33">
        <v>1</v>
      </c>
      <c r="F829" s="23" t="str">
        <f t="shared" si="16"/>
        <v>Piston</v>
      </c>
      <c r="H829" s="17" t="s">
        <v>11951</v>
      </c>
    </row>
    <row r="830" spans="1:8">
      <c r="A830" s="33" t="s">
        <v>12034</v>
      </c>
      <c r="B830" s="202" t="s">
        <v>12034</v>
      </c>
      <c r="C830" s="23" t="s">
        <v>1369</v>
      </c>
      <c r="D830" s="34" t="s">
        <v>12453</v>
      </c>
      <c r="E830" s="33">
        <v>2</v>
      </c>
      <c r="F830" s="23" t="str">
        <f t="shared" si="16"/>
        <v>Piston</v>
      </c>
      <c r="H830" s="17" t="s">
        <v>11952</v>
      </c>
    </row>
    <row r="831" spans="1:8">
      <c r="A831" s="33" t="s">
        <v>2614</v>
      </c>
      <c r="B831" s="202" t="s">
        <v>2614</v>
      </c>
      <c r="C831" s="34" t="s">
        <v>1373</v>
      </c>
      <c r="D831" s="34" t="s">
        <v>12297</v>
      </c>
      <c r="E831" s="33">
        <v>1</v>
      </c>
      <c r="F831" s="23" t="str">
        <f t="shared" si="16"/>
        <v>Piston</v>
      </c>
      <c r="H831" s="17" t="s">
        <v>11953</v>
      </c>
    </row>
    <row r="832" spans="1:8">
      <c r="A832" s="33" t="s">
        <v>2615</v>
      </c>
      <c r="B832" s="202" t="s">
        <v>2615</v>
      </c>
      <c r="C832" s="34" t="s">
        <v>1256</v>
      </c>
      <c r="D832" s="34" t="s">
        <v>12419</v>
      </c>
      <c r="E832" s="33">
        <v>1</v>
      </c>
      <c r="F832" s="23" t="str">
        <f t="shared" si="16"/>
        <v>Turbofan/turbojet</v>
      </c>
      <c r="H832" s="17" t="s">
        <v>11954</v>
      </c>
    </row>
    <row r="833" spans="1:8">
      <c r="A833" s="33" t="s">
        <v>12035</v>
      </c>
      <c r="B833" s="202" t="s">
        <v>12035</v>
      </c>
      <c r="C833" s="23" t="s">
        <v>91</v>
      </c>
      <c r="D833" s="34" t="s">
        <v>12451</v>
      </c>
      <c r="E833" s="33">
        <v>4</v>
      </c>
      <c r="F833" s="23" t="str">
        <f t="shared" si="16"/>
        <v>Turbofan/turbojet</v>
      </c>
      <c r="H833" s="17" t="s">
        <v>11955</v>
      </c>
    </row>
    <row r="834" spans="1:8">
      <c r="A834" s="33" t="s">
        <v>2616</v>
      </c>
      <c r="B834" s="202" t="s">
        <v>2616</v>
      </c>
      <c r="C834" s="34" t="s">
        <v>1377</v>
      </c>
      <c r="D834" s="34" t="s">
        <v>12300</v>
      </c>
      <c r="E834" s="33">
        <v>1</v>
      </c>
      <c r="F834" s="23" t="str">
        <f t="shared" si="16"/>
        <v>Piston</v>
      </c>
      <c r="H834" s="17" t="s">
        <v>11956</v>
      </c>
    </row>
    <row r="835" spans="1:8">
      <c r="A835" s="33" t="s">
        <v>2655</v>
      </c>
      <c r="B835" s="202" t="s">
        <v>2655</v>
      </c>
      <c r="C835" s="34" t="s">
        <v>197</v>
      </c>
      <c r="D835" s="34" t="s">
        <v>12452</v>
      </c>
      <c r="E835" s="33">
        <v>2</v>
      </c>
      <c r="F835" s="23" t="str">
        <f t="shared" si="16"/>
        <v>Turbofan/turbojet</v>
      </c>
      <c r="H835" s="17" t="s">
        <v>11957</v>
      </c>
    </row>
    <row r="836" spans="1:8">
      <c r="A836" s="33" t="s">
        <v>2617</v>
      </c>
      <c r="B836" s="202" t="s">
        <v>2617</v>
      </c>
      <c r="C836" s="34" t="s">
        <v>1370</v>
      </c>
      <c r="D836" s="34" t="s">
        <v>12224</v>
      </c>
      <c r="E836" s="33">
        <v>1</v>
      </c>
      <c r="F836" s="23" t="str">
        <f t="shared" si="16"/>
        <v>Piston</v>
      </c>
      <c r="H836" s="17" t="s">
        <v>11958</v>
      </c>
    </row>
    <row r="837" spans="1:8">
      <c r="A837" s="33" t="s">
        <v>2618</v>
      </c>
      <c r="B837" s="202" t="s">
        <v>2618</v>
      </c>
      <c r="C837" s="34" t="s">
        <v>1377</v>
      </c>
      <c r="D837" s="34" t="s">
        <v>12300</v>
      </c>
      <c r="E837" s="33">
        <v>1</v>
      </c>
      <c r="F837" s="23" t="str">
        <f t="shared" si="16"/>
        <v>Piston</v>
      </c>
      <c r="H837" s="17" t="s">
        <v>11959</v>
      </c>
    </row>
    <row r="838" spans="1:8">
      <c r="A838" s="33" t="s">
        <v>2619</v>
      </c>
      <c r="B838" s="202" t="s">
        <v>2619</v>
      </c>
      <c r="C838" s="34" t="s">
        <v>1379</v>
      </c>
      <c r="D838" s="34" t="s">
        <v>12302</v>
      </c>
      <c r="E838" s="33">
        <v>1</v>
      </c>
      <c r="F838" s="23" t="str">
        <f t="shared" si="16"/>
        <v>Piston</v>
      </c>
      <c r="H838" s="17" t="s">
        <v>11960</v>
      </c>
    </row>
    <row r="839" spans="1:8">
      <c r="A839" s="33" t="s">
        <v>2620</v>
      </c>
      <c r="B839" s="202" t="s">
        <v>2620</v>
      </c>
      <c r="C839" s="34" t="s">
        <v>1373</v>
      </c>
      <c r="D839" s="34" t="s">
        <v>12297</v>
      </c>
      <c r="E839" s="33">
        <v>1</v>
      </c>
      <c r="F839" s="23" t="str">
        <f t="shared" si="16"/>
        <v>Piston</v>
      </c>
      <c r="H839" s="17" t="s">
        <v>11961</v>
      </c>
    </row>
    <row r="840" spans="1:8">
      <c r="A840" s="33" t="s">
        <v>2621</v>
      </c>
      <c r="B840" s="202" t="s">
        <v>2621</v>
      </c>
      <c r="C840" s="34" t="s">
        <v>1373</v>
      </c>
      <c r="D840" s="34" t="s">
        <v>12297</v>
      </c>
      <c r="E840" s="33">
        <v>1</v>
      </c>
      <c r="F840" s="23" t="str">
        <f t="shared" si="16"/>
        <v>Piston</v>
      </c>
      <c r="H840" s="17" t="s">
        <v>11962</v>
      </c>
    </row>
    <row r="841" spans="1:8">
      <c r="A841" s="33" t="s">
        <v>2622</v>
      </c>
      <c r="B841" s="202" t="s">
        <v>2622</v>
      </c>
      <c r="C841" s="34" t="s">
        <v>1374</v>
      </c>
      <c r="D841" s="34" t="s">
        <v>12299</v>
      </c>
      <c r="E841" s="33">
        <v>1</v>
      </c>
      <c r="F841" s="23" t="str">
        <f t="shared" si="16"/>
        <v>Piston</v>
      </c>
      <c r="H841" s="17" t="s">
        <v>11963</v>
      </c>
    </row>
    <row r="842" spans="1:8">
      <c r="A842" s="33" t="s">
        <v>2623</v>
      </c>
      <c r="B842" s="202" t="s">
        <v>2623</v>
      </c>
      <c r="C842" s="34" t="s">
        <v>1379</v>
      </c>
      <c r="D842" s="34" t="s">
        <v>12302</v>
      </c>
      <c r="E842" s="33">
        <v>1</v>
      </c>
      <c r="F842" s="23" t="str">
        <f t="shared" si="16"/>
        <v>Piston</v>
      </c>
      <c r="H842" s="17" t="s">
        <v>11964</v>
      </c>
    </row>
    <row r="843" spans="1:8">
      <c r="A843" s="33" t="s">
        <v>2624</v>
      </c>
      <c r="B843" s="202" t="s">
        <v>2624</v>
      </c>
      <c r="C843" s="34" t="s">
        <v>1370</v>
      </c>
      <c r="D843" s="34" t="s">
        <v>12224</v>
      </c>
      <c r="E843" s="33">
        <v>1</v>
      </c>
      <c r="F843" s="23" t="str">
        <f t="shared" si="16"/>
        <v>Piston</v>
      </c>
      <c r="H843" s="17" t="s">
        <v>11965</v>
      </c>
    </row>
    <row r="844" spans="1:8">
      <c r="A844" s="33" t="s">
        <v>2625</v>
      </c>
      <c r="B844" s="202" t="s">
        <v>2625</v>
      </c>
      <c r="C844" s="34" t="s">
        <v>1384</v>
      </c>
      <c r="D844" s="34" t="s">
        <v>12226</v>
      </c>
      <c r="E844" s="33">
        <v>1</v>
      </c>
      <c r="F844" s="23" t="str">
        <f t="shared" si="16"/>
        <v>Piston</v>
      </c>
      <c r="H844" s="17" t="s">
        <v>11966</v>
      </c>
    </row>
    <row r="845" spans="1:8">
      <c r="A845" s="33" t="s">
        <v>2650</v>
      </c>
      <c r="B845" s="202" t="s">
        <v>2650</v>
      </c>
      <c r="C845" s="34" t="s">
        <v>236</v>
      </c>
      <c r="D845" s="34" t="s">
        <v>12290</v>
      </c>
      <c r="E845" s="33">
        <v>2</v>
      </c>
      <c r="F845" s="23" t="str">
        <f t="shared" si="16"/>
        <v>Turbofan/turbojet</v>
      </c>
      <c r="H845" s="17" t="s">
        <v>11967</v>
      </c>
    </row>
    <row r="846" spans="1:8">
      <c r="A846" s="33" t="s">
        <v>2651</v>
      </c>
      <c r="B846" s="202" t="s">
        <v>2651</v>
      </c>
      <c r="C846" s="34" t="s">
        <v>0</v>
      </c>
      <c r="D846" s="34" t="s">
        <v>12304</v>
      </c>
      <c r="E846" s="33">
        <v>2</v>
      </c>
      <c r="F846" s="23" t="str">
        <f t="shared" si="16"/>
        <v>Turbofan/turbojet</v>
      </c>
      <c r="H846" s="17" t="s">
        <v>11968</v>
      </c>
    </row>
    <row r="847" spans="1:8">
      <c r="A847" s="33" t="s">
        <v>2626</v>
      </c>
      <c r="B847" s="202" t="s">
        <v>2626</v>
      </c>
      <c r="C847" s="34" t="s">
        <v>1391</v>
      </c>
      <c r="D847" s="34" t="s">
        <v>12409</v>
      </c>
      <c r="E847" s="33">
        <v>1</v>
      </c>
      <c r="F847" s="23" t="str">
        <f t="shared" si="16"/>
        <v>Piston</v>
      </c>
      <c r="H847" s="17" t="s">
        <v>11969</v>
      </c>
    </row>
    <row r="848" spans="1:8">
      <c r="A848" s="33" t="s">
        <v>2627</v>
      </c>
      <c r="B848" s="202" t="s">
        <v>2627</v>
      </c>
      <c r="C848" s="34" t="s">
        <v>309</v>
      </c>
      <c r="D848" s="34" t="s">
        <v>12390</v>
      </c>
      <c r="E848" s="33">
        <v>2</v>
      </c>
      <c r="F848" s="23" t="str">
        <f t="shared" si="16"/>
        <v>Turbofan/turbojet</v>
      </c>
      <c r="H848" s="17" t="s">
        <v>11970</v>
      </c>
    </row>
    <row r="849" spans="1:8">
      <c r="A849" s="33" t="s">
        <v>2628</v>
      </c>
      <c r="B849" s="202" t="s">
        <v>2628</v>
      </c>
      <c r="C849" s="34" t="s">
        <v>1375</v>
      </c>
      <c r="D849" s="34" t="s">
        <v>12301</v>
      </c>
      <c r="E849" s="33">
        <v>1</v>
      </c>
      <c r="F849" s="23" t="str">
        <f t="shared" si="16"/>
        <v>Piston</v>
      </c>
      <c r="H849" s="17" t="s">
        <v>11971</v>
      </c>
    </row>
    <row r="850" spans="1:8">
      <c r="A850" s="33" t="s">
        <v>2629</v>
      </c>
      <c r="B850" s="202" t="s">
        <v>2629</v>
      </c>
      <c r="C850" s="34" t="s">
        <v>1377</v>
      </c>
      <c r="D850" s="34" t="s">
        <v>12300</v>
      </c>
      <c r="E850" s="33">
        <v>1</v>
      </c>
      <c r="F850" s="23" t="str">
        <f t="shared" si="16"/>
        <v>Piston</v>
      </c>
      <c r="H850" s="17" t="s">
        <v>11972</v>
      </c>
    </row>
    <row r="851" spans="1:8">
      <c r="A851" s="33" t="s">
        <v>2630</v>
      </c>
      <c r="B851" s="202" t="s">
        <v>2630</v>
      </c>
      <c r="C851" s="34" t="s">
        <v>1238</v>
      </c>
      <c r="D851" s="34" t="s">
        <v>12295</v>
      </c>
      <c r="E851" s="33">
        <v>2</v>
      </c>
      <c r="F851" s="23" t="str">
        <f t="shared" si="16"/>
        <v>Turbofan/turbojet</v>
      </c>
      <c r="H851" s="17" t="s">
        <v>11973</v>
      </c>
    </row>
    <row r="852" spans="1:8">
      <c r="A852" s="33" t="s">
        <v>2631</v>
      </c>
      <c r="B852" s="202" t="s">
        <v>2631</v>
      </c>
      <c r="C852" s="34" t="s">
        <v>1256</v>
      </c>
      <c r="D852" s="34" t="s">
        <v>12419</v>
      </c>
      <c r="E852" s="33">
        <v>3</v>
      </c>
      <c r="F852" s="23" t="str">
        <f t="shared" si="16"/>
        <v>Turbofan/turbojet</v>
      </c>
      <c r="H852" s="17" t="s">
        <v>11974</v>
      </c>
    </row>
    <row r="853" spans="1:8">
      <c r="A853" s="33" t="s">
        <v>2632</v>
      </c>
      <c r="B853" s="202" t="s">
        <v>2632</v>
      </c>
      <c r="C853" s="34" t="s">
        <v>1238</v>
      </c>
      <c r="D853" s="34" t="s">
        <v>12295</v>
      </c>
      <c r="E853" s="33">
        <v>3</v>
      </c>
      <c r="F853" s="23" t="str">
        <f t="shared" si="16"/>
        <v>Turbofan/turbojet</v>
      </c>
      <c r="H853" s="17" t="s">
        <v>11975</v>
      </c>
    </row>
    <row r="854" spans="1:8">
      <c r="A854" s="33" t="s">
        <v>2633</v>
      </c>
      <c r="B854" s="202" t="s">
        <v>2633</v>
      </c>
      <c r="C854" s="34" t="s">
        <v>1375</v>
      </c>
      <c r="D854" s="34" t="s">
        <v>12301</v>
      </c>
      <c r="E854" s="33">
        <v>1</v>
      </c>
      <c r="F854" s="23" t="str">
        <f t="shared" si="16"/>
        <v>Piston</v>
      </c>
      <c r="H854" s="17" t="s">
        <v>11976</v>
      </c>
    </row>
    <row r="855" spans="1:8">
      <c r="A855" s="33" t="s">
        <v>2634</v>
      </c>
      <c r="B855" s="202" t="s">
        <v>2634</v>
      </c>
      <c r="C855" s="34" t="s">
        <v>1373</v>
      </c>
      <c r="D855" s="34" t="s">
        <v>12297</v>
      </c>
      <c r="E855" s="33">
        <v>1</v>
      </c>
      <c r="F855" s="23" t="str">
        <f t="shared" si="16"/>
        <v>Piston</v>
      </c>
      <c r="H855" s="17" t="s">
        <v>11977</v>
      </c>
    </row>
    <row r="856" spans="1:8">
      <c r="A856" s="33" t="s">
        <v>2635</v>
      </c>
      <c r="B856" s="202" t="s">
        <v>2635</v>
      </c>
      <c r="C856" s="34" t="s">
        <v>1370</v>
      </c>
      <c r="D856" s="34" t="s">
        <v>12224</v>
      </c>
      <c r="E856" s="33">
        <v>1</v>
      </c>
      <c r="F856" s="23" t="str">
        <f t="shared" si="16"/>
        <v>Piston</v>
      </c>
      <c r="H856" s="17" t="s">
        <v>11978</v>
      </c>
    </row>
    <row r="857" spans="1:8">
      <c r="A857" s="33" t="s">
        <v>2636</v>
      </c>
      <c r="B857" s="202" t="s">
        <v>2636</v>
      </c>
      <c r="C857" s="34" t="s">
        <v>1369</v>
      </c>
      <c r="D857" s="34" t="s">
        <v>12453</v>
      </c>
      <c r="E857" s="33">
        <v>1</v>
      </c>
      <c r="F857" s="23" t="str">
        <f t="shared" si="16"/>
        <v>Piston</v>
      </c>
      <c r="H857" s="17" t="s">
        <v>11979</v>
      </c>
    </row>
    <row r="858" spans="1:8">
      <c r="A858" s="33" t="s">
        <v>2637</v>
      </c>
      <c r="B858" s="202" t="s">
        <v>2637</v>
      </c>
      <c r="C858" s="32" t="s">
        <v>1370</v>
      </c>
      <c r="D858" s="34" t="s">
        <v>12224</v>
      </c>
      <c r="E858" s="23">
        <v>1</v>
      </c>
      <c r="F858" s="23" t="str">
        <f t="shared" si="16"/>
        <v>Piston</v>
      </c>
      <c r="H858" s="17" t="s">
        <v>11980</v>
      </c>
    </row>
  </sheetData>
  <sheetProtection algorithmName="SHA-512" hashValue="xH5PEsTZpkFJ3o9De/jemEj52PQoFaBU+irQdlaymG1wYgIfF/icg/yWhnysQgdv08UcXeDFQcQ6AHlH5fRz7g==" saltValue="q5u7zg6EuaCeDAuRh3Y+ng==" spinCount="100000" sheet="1" objects="1" scenarios="1"/>
  <sortState xmlns:xlrd2="http://schemas.microsoft.com/office/spreadsheetml/2017/richdata2" ref="A2:J1077">
    <sortCondition ref="A2:A1077"/>
    <sortCondition ref="C2:C1077"/>
  </sortState>
  <phoneticPr fontId="4"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indexed="47"/>
  </sheetPr>
  <dimension ref="A1:AS412"/>
  <sheetViews>
    <sheetView workbookViewId="0">
      <selection activeCell="B417" sqref="B417"/>
    </sheetView>
  </sheetViews>
  <sheetFormatPr defaultRowHeight="13.8"/>
  <cols>
    <col min="1" max="1" width="11" style="1" bestFit="1" customWidth="1"/>
    <col min="2" max="2" width="13" style="1" bestFit="1" customWidth="1"/>
    <col min="3" max="3" width="14.59765625" style="1" bestFit="1" customWidth="1"/>
    <col min="4" max="4" width="10.8984375" style="1" bestFit="1" customWidth="1"/>
    <col min="5" max="5" width="14" style="1" bestFit="1" customWidth="1"/>
    <col min="6" max="6" width="12.69921875" style="1" bestFit="1" customWidth="1"/>
    <col min="7" max="7" width="14.5" style="1" bestFit="1" customWidth="1"/>
    <col min="8" max="8" width="11.8984375" style="1" bestFit="1" customWidth="1"/>
    <col min="9" max="9" width="13.8984375" style="1" bestFit="1" customWidth="1"/>
    <col min="10" max="10" width="14.09765625" style="1" bestFit="1" customWidth="1"/>
    <col min="11" max="11" width="15.69921875" style="1" bestFit="1" customWidth="1"/>
    <col min="12" max="12" width="11.8984375" style="1" bestFit="1" customWidth="1"/>
    <col min="13" max="13" width="15.09765625" style="1" bestFit="1" customWidth="1"/>
    <col min="14" max="14" width="14.8984375" style="1" bestFit="1" customWidth="1"/>
    <col min="15" max="15" width="16.5" style="1" bestFit="1" customWidth="1"/>
    <col min="16" max="16" width="10.3984375" style="1" bestFit="1" customWidth="1"/>
    <col min="17" max="17" width="15.8984375" style="1" bestFit="1" customWidth="1"/>
    <col min="18" max="18" width="12.5" style="1" bestFit="1" customWidth="1"/>
    <col min="19" max="19" width="13.8984375" style="1" bestFit="1" customWidth="1"/>
    <col min="20" max="20" width="15.8984375" style="1" bestFit="1" customWidth="1"/>
    <col min="21" max="21" width="16.3984375" style="1" bestFit="1" customWidth="1"/>
    <col min="22" max="22" width="18.09765625" style="1" bestFit="1" customWidth="1"/>
    <col min="23" max="23" width="11.8984375" style="1" bestFit="1" customWidth="1"/>
    <col min="24" max="24" width="17.5" style="1" bestFit="1" customWidth="1"/>
    <col min="25" max="25" width="18.69921875" style="1" bestFit="1" customWidth="1"/>
    <col min="26" max="26" width="20.19921875" style="1" bestFit="1" customWidth="1"/>
    <col min="27" max="27" width="14.19921875" style="1" bestFit="1" customWidth="1"/>
    <col min="28" max="28" width="19.69921875" style="1" bestFit="1" customWidth="1"/>
    <col min="29" max="29" width="22.69921875" style="1" bestFit="1" customWidth="1"/>
    <col min="30" max="30" width="24.3984375" style="1" bestFit="1" customWidth="1"/>
    <col min="31" max="31" width="18.19921875" style="1" bestFit="1" customWidth="1"/>
    <col min="32" max="32" width="23.69921875" style="1" bestFit="1" customWidth="1"/>
    <col min="33" max="33" width="17.59765625" style="1" bestFit="1" customWidth="1"/>
    <col min="34" max="34" width="19.19921875" style="1" bestFit="1" customWidth="1"/>
    <col min="35" max="35" width="13.09765625" style="1" bestFit="1" customWidth="1"/>
    <col min="36" max="36" width="18.59765625" style="1" bestFit="1" customWidth="1"/>
    <col min="37" max="37" width="15" style="1" bestFit="1" customWidth="1"/>
    <col min="38" max="38" width="16.59765625" style="1" bestFit="1" customWidth="1"/>
    <col min="39" max="39" width="11.8984375" style="1" bestFit="1" customWidth="1"/>
    <col min="40" max="40" width="16" style="1" bestFit="1" customWidth="1"/>
    <col min="41" max="41" width="15" style="1" bestFit="1" customWidth="1"/>
    <col min="42" max="42" width="16.59765625" style="1" bestFit="1" customWidth="1"/>
    <col min="43" max="43" width="11.8984375" style="1" bestFit="1" customWidth="1"/>
    <col min="44" max="44" width="16" style="1" bestFit="1" customWidth="1"/>
  </cols>
  <sheetData>
    <row r="1" spans="1:45">
      <c r="A1" s="1">
        <v>1</v>
      </c>
      <c r="B1" s="1">
        <v>2</v>
      </c>
      <c r="C1" s="1">
        <v>3</v>
      </c>
      <c r="D1" s="1">
        <v>4</v>
      </c>
      <c r="E1" s="1">
        <v>5</v>
      </c>
      <c r="F1" s="1">
        <v>6</v>
      </c>
      <c r="G1" s="1">
        <v>7</v>
      </c>
      <c r="H1" s="1">
        <v>8</v>
      </c>
      <c r="I1" s="1">
        <v>9</v>
      </c>
      <c r="J1" s="1">
        <v>10</v>
      </c>
      <c r="K1" s="1">
        <v>11</v>
      </c>
      <c r="L1" s="1">
        <v>12</v>
      </c>
      <c r="M1" s="1">
        <v>13</v>
      </c>
      <c r="N1" s="1">
        <v>14</v>
      </c>
      <c r="O1" s="1">
        <v>15</v>
      </c>
      <c r="P1" s="1">
        <v>16</v>
      </c>
      <c r="Q1" s="1">
        <v>17</v>
      </c>
      <c r="R1" s="1">
        <v>18</v>
      </c>
      <c r="S1" s="1">
        <v>19</v>
      </c>
      <c r="T1" s="1">
        <v>20</v>
      </c>
      <c r="U1" s="1">
        <v>21</v>
      </c>
      <c r="V1" s="1">
        <v>22</v>
      </c>
      <c r="W1" s="1">
        <v>23</v>
      </c>
      <c r="X1" s="1">
        <v>24</v>
      </c>
      <c r="Y1" s="1">
        <v>25</v>
      </c>
      <c r="Z1" s="1">
        <v>26</v>
      </c>
      <c r="AA1" s="1">
        <v>27</v>
      </c>
      <c r="AB1" s="1">
        <v>28</v>
      </c>
      <c r="AC1" s="1">
        <v>29</v>
      </c>
      <c r="AD1" s="1">
        <v>30</v>
      </c>
      <c r="AE1" s="1">
        <v>31</v>
      </c>
      <c r="AF1" s="1">
        <v>32</v>
      </c>
      <c r="AG1" s="1">
        <v>33</v>
      </c>
      <c r="AH1" s="1">
        <v>34</v>
      </c>
      <c r="AI1" s="1">
        <v>35</v>
      </c>
      <c r="AJ1" s="1">
        <v>36</v>
      </c>
      <c r="AK1" s="1">
        <v>37</v>
      </c>
      <c r="AL1" s="1">
        <v>38</v>
      </c>
      <c r="AM1" s="1">
        <v>39</v>
      </c>
      <c r="AN1" s="1">
        <v>40</v>
      </c>
      <c r="AO1" s="1">
        <v>41</v>
      </c>
      <c r="AP1" s="1">
        <v>42</v>
      </c>
      <c r="AQ1" s="1">
        <v>43</v>
      </c>
      <c r="AR1" s="1">
        <v>44</v>
      </c>
      <c r="AS1" s="1"/>
    </row>
    <row r="2" spans="1:45">
      <c r="A2" s="1" t="s">
        <v>1235</v>
      </c>
      <c r="B2" s="1" t="s">
        <v>49</v>
      </c>
      <c r="C2" s="1" t="s">
        <v>50</v>
      </c>
      <c r="D2" s="1" t="s">
        <v>51</v>
      </c>
      <c r="E2" s="1" t="s">
        <v>52</v>
      </c>
      <c r="F2" s="1" t="s">
        <v>53</v>
      </c>
      <c r="G2" s="1" t="s">
        <v>54</v>
      </c>
      <c r="H2" s="1" t="s">
        <v>55</v>
      </c>
      <c r="I2" s="1" t="s">
        <v>56</v>
      </c>
      <c r="J2" s="1" t="s">
        <v>57</v>
      </c>
      <c r="K2" s="1" t="s">
        <v>58</v>
      </c>
      <c r="L2" s="1" t="s">
        <v>59</v>
      </c>
      <c r="M2" s="1" t="s">
        <v>60</v>
      </c>
      <c r="N2" s="1" t="s">
        <v>61</v>
      </c>
      <c r="O2" s="1" t="s">
        <v>62</v>
      </c>
      <c r="P2" s="1" t="s">
        <v>63</v>
      </c>
      <c r="Q2" s="1" t="s">
        <v>64</v>
      </c>
      <c r="R2" s="1" t="s">
        <v>65</v>
      </c>
      <c r="S2" s="1" t="s">
        <v>66</v>
      </c>
      <c r="T2" s="1" t="s">
        <v>67</v>
      </c>
      <c r="U2" s="1" t="s">
        <v>1395</v>
      </c>
      <c r="V2" s="1" t="s">
        <v>1396</v>
      </c>
      <c r="W2" s="1" t="s">
        <v>1397</v>
      </c>
      <c r="X2" s="1" t="s">
        <v>1398</v>
      </c>
      <c r="Y2" s="1" t="s">
        <v>1399</v>
      </c>
      <c r="Z2" s="1" t="s">
        <v>1400</v>
      </c>
      <c r="AA2" s="1" t="s">
        <v>1401</v>
      </c>
      <c r="AB2" s="1" t="s">
        <v>1402</v>
      </c>
      <c r="AC2" s="1" t="s">
        <v>1403</v>
      </c>
      <c r="AD2" s="1" t="s">
        <v>1404</v>
      </c>
      <c r="AE2" s="1" t="s">
        <v>1405</v>
      </c>
      <c r="AF2" s="1" t="s">
        <v>1406</v>
      </c>
      <c r="AG2" s="1" t="s">
        <v>1407</v>
      </c>
      <c r="AH2" s="1" t="s">
        <v>1408</v>
      </c>
      <c r="AI2" s="1" t="s">
        <v>1409</v>
      </c>
      <c r="AJ2" s="1" t="s">
        <v>1410</v>
      </c>
      <c r="AK2" s="1" t="s">
        <v>1411</v>
      </c>
      <c r="AL2" s="1" t="s">
        <v>1412</v>
      </c>
      <c r="AM2" s="1" t="s">
        <v>1413</v>
      </c>
      <c r="AN2" s="1" t="s">
        <v>1414</v>
      </c>
      <c r="AO2" s="1" t="s">
        <v>1415</v>
      </c>
      <c r="AP2" s="1" t="s">
        <v>1416</v>
      </c>
      <c r="AQ2" s="1" t="s">
        <v>1417</v>
      </c>
      <c r="AR2" s="1" t="s">
        <v>1418</v>
      </c>
    </row>
    <row r="3" spans="1:45">
      <c r="A3" s="1" t="s">
        <v>68</v>
      </c>
      <c r="B3" s="1" t="s">
        <v>2706</v>
      </c>
      <c r="C3" s="1" t="s">
        <v>2707</v>
      </c>
      <c r="D3" s="1" t="s">
        <v>2708</v>
      </c>
      <c r="E3" s="1" t="s">
        <v>2709</v>
      </c>
      <c r="F3" s="1" t="s">
        <v>2710</v>
      </c>
      <c r="G3" s="1" t="s">
        <v>2711</v>
      </c>
      <c r="H3" s="1" t="s">
        <v>2712</v>
      </c>
      <c r="I3" s="1" t="s">
        <v>2713</v>
      </c>
      <c r="J3" s="1" t="s">
        <v>2714</v>
      </c>
      <c r="K3" s="1" t="s">
        <v>2715</v>
      </c>
      <c r="L3" s="1" t="s">
        <v>2716</v>
      </c>
      <c r="M3" s="1" t="s">
        <v>2717</v>
      </c>
      <c r="N3" s="1" t="s">
        <v>2718</v>
      </c>
      <c r="O3" s="1" t="s">
        <v>2719</v>
      </c>
      <c r="P3" s="1" t="s">
        <v>2720</v>
      </c>
      <c r="Q3" s="1" t="s">
        <v>2721</v>
      </c>
      <c r="R3" s="1">
        <v>0</v>
      </c>
      <c r="S3" s="1">
        <v>0</v>
      </c>
      <c r="T3" s="1">
        <v>0</v>
      </c>
      <c r="U3" s="1" t="s">
        <v>2722</v>
      </c>
      <c r="V3" s="1" t="s">
        <v>2723</v>
      </c>
      <c r="W3" s="1" t="s">
        <v>2724</v>
      </c>
      <c r="X3" s="1" t="s">
        <v>2725</v>
      </c>
      <c r="Y3" s="1" t="s">
        <v>2726</v>
      </c>
      <c r="Z3" s="1" t="s">
        <v>2727</v>
      </c>
      <c r="AA3" s="1" t="s">
        <v>2728</v>
      </c>
      <c r="AB3" s="1" t="s">
        <v>2729</v>
      </c>
      <c r="AC3" s="1" t="s">
        <v>2730</v>
      </c>
      <c r="AD3" s="1" t="s">
        <v>2731</v>
      </c>
      <c r="AE3" s="1" t="s">
        <v>2732</v>
      </c>
      <c r="AF3" s="1" t="s">
        <v>2733</v>
      </c>
      <c r="AG3" s="1" t="s">
        <v>2734</v>
      </c>
      <c r="AH3" s="1" t="s">
        <v>2735</v>
      </c>
      <c r="AI3" s="1" t="s">
        <v>2736</v>
      </c>
      <c r="AJ3" s="1" t="s">
        <v>2737</v>
      </c>
      <c r="AK3" s="1" t="s">
        <v>2722</v>
      </c>
      <c r="AL3" s="1" t="s">
        <v>2723</v>
      </c>
      <c r="AM3" s="1" t="s">
        <v>2724</v>
      </c>
      <c r="AN3" s="1" t="s">
        <v>2725</v>
      </c>
      <c r="AO3" s="1" t="s">
        <v>2722</v>
      </c>
      <c r="AP3" s="1" t="s">
        <v>2723</v>
      </c>
      <c r="AQ3" s="1" t="s">
        <v>2724</v>
      </c>
      <c r="AR3" s="1" t="s">
        <v>2725</v>
      </c>
    </row>
    <row r="4" spans="1:45">
      <c r="A4" s="1" t="s">
        <v>69</v>
      </c>
      <c r="B4" s="1" t="s">
        <v>2738</v>
      </c>
      <c r="C4" s="1" t="s">
        <v>2739</v>
      </c>
      <c r="D4" s="1" t="s">
        <v>2740</v>
      </c>
      <c r="E4" s="1" t="s">
        <v>2741</v>
      </c>
      <c r="F4" s="1" t="s">
        <v>2742</v>
      </c>
      <c r="G4" s="1" t="s">
        <v>2743</v>
      </c>
      <c r="H4" s="1" t="s">
        <v>2744</v>
      </c>
      <c r="I4" s="1" t="s">
        <v>2745</v>
      </c>
      <c r="J4" s="1" t="s">
        <v>2746</v>
      </c>
      <c r="K4" s="1" t="s">
        <v>2747</v>
      </c>
      <c r="L4" s="1" t="s">
        <v>2748</v>
      </c>
      <c r="M4" s="1" t="s">
        <v>2749</v>
      </c>
      <c r="N4" s="1" t="s">
        <v>2750</v>
      </c>
      <c r="O4" s="1" t="s">
        <v>2751</v>
      </c>
      <c r="P4" s="1" t="s">
        <v>2752</v>
      </c>
      <c r="Q4" s="1" t="s">
        <v>2753</v>
      </c>
      <c r="R4" s="1">
        <v>0</v>
      </c>
      <c r="S4" s="1">
        <v>0</v>
      </c>
      <c r="T4" s="1">
        <v>0</v>
      </c>
      <c r="U4" s="1" t="s">
        <v>2754</v>
      </c>
      <c r="V4" s="1" t="s">
        <v>2755</v>
      </c>
      <c r="W4" s="1" t="s">
        <v>2756</v>
      </c>
      <c r="X4" s="1" t="s">
        <v>2757</v>
      </c>
      <c r="Y4" s="1" t="s">
        <v>2758</v>
      </c>
      <c r="Z4" s="1" t="s">
        <v>2759</v>
      </c>
      <c r="AA4" s="1" t="s">
        <v>2760</v>
      </c>
      <c r="AB4" s="1" t="s">
        <v>2761</v>
      </c>
      <c r="AC4" s="1" t="s">
        <v>2762</v>
      </c>
      <c r="AD4" s="1" t="s">
        <v>2763</v>
      </c>
      <c r="AE4" s="1" t="s">
        <v>2764</v>
      </c>
      <c r="AF4" s="1" t="s">
        <v>2765</v>
      </c>
      <c r="AG4" s="1" t="s">
        <v>2766</v>
      </c>
      <c r="AH4" s="1" t="s">
        <v>2767</v>
      </c>
      <c r="AI4" s="1" t="s">
        <v>2768</v>
      </c>
      <c r="AJ4" s="1" t="s">
        <v>2769</v>
      </c>
      <c r="AK4" s="1" t="s">
        <v>2754</v>
      </c>
      <c r="AL4" s="1" t="s">
        <v>2755</v>
      </c>
      <c r="AM4" s="1" t="s">
        <v>2756</v>
      </c>
      <c r="AN4" s="1" t="s">
        <v>2757</v>
      </c>
      <c r="AO4" s="1" t="s">
        <v>2754</v>
      </c>
      <c r="AP4" s="1" t="s">
        <v>2755</v>
      </c>
      <c r="AQ4" s="1" t="s">
        <v>2756</v>
      </c>
      <c r="AR4" s="1" t="s">
        <v>2757</v>
      </c>
    </row>
    <row r="5" spans="1:45">
      <c r="A5" s="1" t="s">
        <v>70</v>
      </c>
      <c r="B5" s="1" t="s">
        <v>2770</v>
      </c>
      <c r="C5" s="1" t="s">
        <v>2771</v>
      </c>
      <c r="D5" s="1" t="s">
        <v>2772</v>
      </c>
      <c r="E5" s="1" t="s">
        <v>2773</v>
      </c>
      <c r="F5" s="1" t="s">
        <v>2774</v>
      </c>
      <c r="G5" s="1" t="s">
        <v>2734</v>
      </c>
      <c r="H5" s="1" t="s">
        <v>2775</v>
      </c>
      <c r="I5" s="1" t="s">
        <v>2776</v>
      </c>
      <c r="J5" s="1" t="s">
        <v>2777</v>
      </c>
      <c r="K5" s="1" t="s">
        <v>2778</v>
      </c>
      <c r="L5" s="1" t="s">
        <v>2779</v>
      </c>
      <c r="M5" s="1" t="s">
        <v>2780</v>
      </c>
      <c r="N5" s="1" t="s">
        <v>2781</v>
      </c>
      <c r="O5" s="1" t="s">
        <v>2782</v>
      </c>
      <c r="P5" s="1" t="s">
        <v>2783</v>
      </c>
      <c r="Q5" s="1" t="s">
        <v>2784</v>
      </c>
      <c r="R5" s="1">
        <v>0</v>
      </c>
      <c r="S5" s="1">
        <v>0</v>
      </c>
      <c r="T5" s="1">
        <v>0</v>
      </c>
      <c r="U5" s="1" t="s">
        <v>2785</v>
      </c>
      <c r="V5" s="1" t="s">
        <v>2786</v>
      </c>
      <c r="W5" s="1" t="s">
        <v>2787</v>
      </c>
      <c r="X5" s="1" t="s">
        <v>2788</v>
      </c>
      <c r="Y5" s="1" t="s">
        <v>2789</v>
      </c>
      <c r="Z5" s="1" t="s">
        <v>2790</v>
      </c>
      <c r="AA5" s="1" t="s">
        <v>2791</v>
      </c>
      <c r="AB5" s="1" t="s">
        <v>2792</v>
      </c>
      <c r="AC5" s="1" t="s">
        <v>2793</v>
      </c>
      <c r="AD5" s="1" t="s">
        <v>2794</v>
      </c>
      <c r="AE5" s="1" t="s">
        <v>2795</v>
      </c>
      <c r="AF5" s="1" t="s">
        <v>2796</v>
      </c>
      <c r="AG5" s="1" t="s">
        <v>2797</v>
      </c>
      <c r="AH5" s="1" t="s">
        <v>2798</v>
      </c>
      <c r="AI5" s="1" t="s">
        <v>2799</v>
      </c>
      <c r="AJ5" s="1" t="s">
        <v>2800</v>
      </c>
      <c r="AK5" s="1" t="s">
        <v>2785</v>
      </c>
      <c r="AL5" s="1" t="s">
        <v>2786</v>
      </c>
      <c r="AM5" s="1" t="s">
        <v>2787</v>
      </c>
      <c r="AN5" s="1" t="s">
        <v>2788</v>
      </c>
      <c r="AO5" s="1" t="s">
        <v>2785</v>
      </c>
      <c r="AP5" s="1" t="s">
        <v>2786</v>
      </c>
      <c r="AQ5" s="1" t="s">
        <v>2787</v>
      </c>
      <c r="AR5" s="1" t="s">
        <v>2788</v>
      </c>
    </row>
    <row r="6" spans="1:45">
      <c r="A6" s="1" t="s">
        <v>71</v>
      </c>
      <c r="B6" s="1" t="s">
        <v>2801</v>
      </c>
      <c r="C6" s="1" t="s">
        <v>2802</v>
      </c>
      <c r="D6" s="1" t="s">
        <v>2803</v>
      </c>
      <c r="E6" s="1" t="s">
        <v>2804</v>
      </c>
      <c r="F6" s="1" t="s">
        <v>2805</v>
      </c>
      <c r="G6" s="1" t="s">
        <v>2806</v>
      </c>
      <c r="H6" s="1" t="s">
        <v>2807</v>
      </c>
      <c r="I6" s="1" t="s">
        <v>2808</v>
      </c>
      <c r="J6" s="1" t="s">
        <v>2809</v>
      </c>
      <c r="K6" s="1" t="s">
        <v>2810</v>
      </c>
      <c r="L6" s="1" t="s">
        <v>2811</v>
      </c>
      <c r="M6" s="1" t="s">
        <v>2812</v>
      </c>
      <c r="N6" s="1" t="s">
        <v>2813</v>
      </c>
      <c r="O6" s="1" t="s">
        <v>2814</v>
      </c>
      <c r="P6" s="1" t="s">
        <v>2815</v>
      </c>
      <c r="Q6" s="1" t="s">
        <v>2816</v>
      </c>
      <c r="R6" s="1">
        <v>0</v>
      </c>
      <c r="S6" s="1">
        <v>0</v>
      </c>
      <c r="T6" s="1">
        <v>0</v>
      </c>
      <c r="U6" s="1" t="s">
        <v>2817</v>
      </c>
      <c r="V6" s="1" t="s">
        <v>2818</v>
      </c>
      <c r="W6" s="1" t="s">
        <v>2819</v>
      </c>
      <c r="X6" s="1" t="s">
        <v>2820</v>
      </c>
      <c r="Y6" s="1" t="s">
        <v>2821</v>
      </c>
      <c r="Z6" s="1" t="s">
        <v>2822</v>
      </c>
      <c r="AA6" s="1" t="s">
        <v>2823</v>
      </c>
      <c r="AB6" s="1" t="s">
        <v>2824</v>
      </c>
      <c r="AC6" s="1" t="s">
        <v>2825</v>
      </c>
      <c r="AD6" s="1" t="s">
        <v>2826</v>
      </c>
      <c r="AE6" s="1" t="s">
        <v>2827</v>
      </c>
      <c r="AF6" s="1" t="s">
        <v>2828</v>
      </c>
      <c r="AG6" s="1" t="s">
        <v>2829</v>
      </c>
      <c r="AH6" s="1" t="s">
        <v>2830</v>
      </c>
      <c r="AI6" s="1" t="s">
        <v>2831</v>
      </c>
      <c r="AJ6" s="1" t="s">
        <v>2832</v>
      </c>
      <c r="AK6" s="1" t="s">
        <v>2817</v>
      </c>
      <c r="AL6" s="1" t="s">
        <v>2818</v>
      </c>
      <c r="AM6" s="1" t="s">
        <v>2819</v>
      </c>
      <c r="AN6" s="1" t="s">
        <v>2820</v>
      </c>
      <c r="AO6" s="1" t="s">
        <v>2817</v>
      </c>
      <c r="AP6" s="1" t="s">
        <v>2818</v>
      </c>
      <c r="AQ6" s="1" t="s">
        <v>2819</v>
      </c>
      <c r="AR6" s="1" t="s">
        <v>2820</v>
      </c>
    </row>
    <row r="7" spans="1:45">
      <c r="A7" s="1" t="s">
        <v>72</v>
      </c>
      <c r="B7" s="1" t="s">
        <v>2801</v>
      </c>
      <c r="C7" s="1" t="s">
        <v>2802</v>
      </c>
      <c r="D7" s="1" t="s">
        <v>2803</v>
      </c>
      <c r="E7" s="1" t="s">
        <v>2804</v>
      </c>
      <c r="F7" s="1" t="s">
        <v>2805</v>
      </c>
      <c r="G7" s="1" t="s">
        <v>2806</v>
      </c>
      <c r="H7" s="1" t="s">
        <v>2807</v>
      </c>
      <c r="I7" s="1" t="s">
        <v>2808</v>
      </c>
      <c r="J7" s="1" t="s">
        <v>2809</v>
      </c>
      <c r="K7" s="1" t="s">
        <v>2810</v>
      </c>
      <c r="L7" s="1" t="s">
        <v>2811</v>
      </c>
      <c r="M7" s="1" t="s">
        <v>2812</v>
      </c>
      <c r="N7" s="1" t="s">
        <v>2813</v>
      </c>
      <c r="O7" s="1" t="s">
        <v>2814</v>
      </c>
      <c r="P7" s="1" t="s">
        <v>2815</v>
      </c>
      <c r="Q7" s="1" t="s">
        <v>2816</v>
      </c>
      <c r="R7" s="1">
        <v>0</v>
      </c>
      <c r="S7" s="1">
        <v>0</v>
      </c>
      <c r="T7" s="1">
        <v>0</v>
      </c>
      <c r="U7" s="1" t="s">
        <v>2817</v>
      </c>
      <c r="V7" s="1" t="s">
        <v>2818</v>
      </c>
      <c r="W7" s="1" t="s">
        <v>2819</v>
      </c>
      <c r="X7" s="1" t="s">
        <v>2820</v>
      </c>
      <c r="Y7" s="1" t="s">
        <v>2821</v>
      </c>
      <c r="Z7" s="1" t="s">
        <v>2822</v>
      </c>
      <c r="AA7" s="1" t="s">
        <v>2823</v>
      </c>
      <c r="AB7" s="1" t="s">
        <v>2824</v>
      </c>
      <c r="AC7" s="1" t="s">
        <v>2825</v>
      </c>
      <c r="AD7" s="1" t="s">
        <v>2826</v>
      </c>
      <c r="AE7" s="1" t="s">
        <v>2827</v>
      </c>
      <c r="AF7" s="1" t="s">
        <v>2828</v>
      </c>
      <c r="AG7" s="1" t="s">
        <v>2829</v>
      </c>
      <c r="AH7" s="1" t="s">
        <v>2830</v>
      </c>
      <c r="AI7" s="1" t="s">
        <v>2831</v>
      </c>
      <c r="AJ7" s="1" t="s">
        <v>2832</v>
      </c>
      <c r="AK7" s="1" t="s">
        <v>2817</v>
      </c>
      <c r="AL7" s="1" t="s">
        <v>2818</v>
      </c>
      <c r="AM7" s="1" t="s">
        <v>2819</v>
      </c>
      <c r="AN7" s="1" t="s">
        <v>2820</v>
      </c>
      <c r="AO7" s="1" t="s">
        <v>2817</v>
      </c>
      <c r="AP7" s="1" t="s">
        <v>2818</v>
      </c>
      <c r="AQ7" s="1" t="s">
        <v>2819</v>
      </c>
      <c r="AR7" s="1" t="s">
        <v>2820</v>
      </c>
    </row>
    <row r="8" spans="1:45">
      <c r="A8" s="1" t="s">
        <v>73</v>
      </c>
      <c r="B8" s="1" t="s">
        <v>2801</v>
      </c>
      <c r="C8" s="1" t="s">
        <v>2802</v>
      </c>
      <c r="D8" s="1" t="s">
        <v>2803</v>
      </c>
      <c r="E8" s="1" t="s">
        <v>2804</v>
      </c>
      <c r="F8" s="1" t="s">
        <v>2805</v>
      </c>
      <c r="G8" s="1" t="s">
        <v>2806</v>
      </c>
      <c r="H8" s="1" t="s">
        <v>2807</v>
      </c>
      <c r="I8" s="1" t="s">
        <v>2808</v>
      </c>
      <c r="J8" s="1" t="s">
        <v>2809</v>
      </c>
      <c r="K8" s="1" t="s">
        <v>2810</v>
      </c>
      <c r="L8" s="1" t="s">
        <v>2811</v>
      </c>
      <c r="M8" s="1" t="s">
        <v>2812</v>
      </c>
      <c r="N8" s="1" t="s">
        <v>2813</v>
      </c>
      <c r="O8" s="1" t="s">
        <v>2814</v>
      </c>
      <c r="P8" s="1" t="s">
        <v>2815</v>
      </c>
      <c r="Q8" s="1" t="s">
        <v>2816</v>
      </c>
      <c r="R8" s="1">
        <v>0</v>
      </c>
      <c r="S8" s="1">
        <v>0</v>
      </c>
      <c r="T8" s="1">
        <v>0</v>
      </c>
      <c r="U8" s="1" t="s">
        <v>2817</v>
      </c>
      <c r="V8" s="1" t="s">
        <v>2818</v>
      </c>
      <c r="W8" s="1" t="s">
        <v>2819</v>
      </c>
      <c r="X8" s="1" t="s">
        <v>2820</v>
      </c>
      <c r="Y8" s="1" t="s">
        <v>2821</v>
      </c>
      <c r="Z8" s="1" t="s">
        <v>2822</v>
      </c>
      <c r="AA8" s="1" t="s">
        <v>2823</v>
      </c>
      <c r="AB8" s="1" t="s">
        <v>2824</v>
      </c>
      <c r="AC8" s="1" t="s">
        <v>2825</v>
      </c>
      <c r="AD8" s="1" t="s">
        <v>2826</v>
      </c>
      <c r="AE8" s="1" t="s">
        <v>2827</v>
      </c>
      <c r="AF8" s="1" t="s">
        <v>2828</v>
      </c>
      <c r="AG8" s="1" t="s">
        <v>2829</v>
      </c>
      <c r="AH8" s="1" t="s">
        <v>2830</v>
      </c>
      <c r="AI8" s="1" t="s">
        <v>2831</v>
      </c>
      <c r="AJ8" s="1" t="s">
        <v>2832</v>
      </c>
      <c r="AK8" s="1" t="s">
        <v>2817</v>
      </c>
      <c r="AL8" s="1" t="s">
        <v>2818</v>
      </c>
      <c r="AM8" s="1" t="s">
        <v>2819</v>
      </c>
      <c r="AN8" s="1" t="s">
        <v>2820</v>
      </c>
      <c r="AO8" s="1" t="s">
        <v>2817</v>
      </c>
      <c r="AP8" s="1" t="s">
        <v>2818</v>
      </c>
      <c r="AQ8" s="1" t="s">
        <v>2819</v>
      </c>
      <c r="AR8" s="1" t="s">
        <v>2820</v>
      </c>
    </row>
    <row r="9" spans="1:45">
      <c r="A9" s="1" t="s">
        <v>74</v>
      </c>
      <c r="B9" s="1" t="s">
        <v>2833</v>
      </c>
      <c r="C9" s="1" t="s">
        <v>2834</v>
      </c>
      <c r="D9" s="1" t="s">
        <v>2835</v>
      </c>
      <c r="E9" s="1" t="s">
        <v>2836</v>
      </c>
      <c r="F9" s="1" t="s">
        <v>2837</v>
      </c>
      <c r="G9" s="1" t="s">
        <v>2838</v>
      </c>
      <c r="H9" s="1" t="s">
        <v>2839</v>
      </c>
      <c r="I9" s="1" t="s">
        <v>2840</v>
      </c>
      <c r="J9" s="1" t="s">
        <v>2841</v>
      </c>
      <c r="K9" s="1" t="s">
        <v>2842</v>
      </c>
      <c r="L9" s="1" t="s">
        <v>2843</v>
      </c>
      <c r="M9" s="1" t="s">
        <v>2844</v>
      </c>
      <c r="N9" s="1" t="s">
        <v>2845</v>
      </c>
      <c r="O9" s="1" t="s">
        <v>2846</v>
      </c>
      <c r="P9" s="1" t="s">
        <v>2847</v>
      </c>
      <c r="Q9" s="1" t="s">
        <v>2848</v>
      </c>
      <c r="R9" s="1">
        <v>0</v>
      </c>
      <c r="S9" s="1">
        <v>0</v>
      </c>
      <c r="T9" s="1">
        <v>0</v>
      </c>
      <c r="U9" s="1" t="s">
        <v>2849</v>
      </c>
      <c r="V9" s="1" t="s">
        <v>2850</v>
      </c>
      <c r="W9" s="1" t="s">
        <v>2851</v>
      </c>
      <c r="X9" s="1" t="s">
        <v>2852</v>
      </c>
      <c r="Y9" s="1" t="s">
        <v>2853</v>
      </c>
      <c r="Z9" s="1" t="s">
        <v>2854</v>
      </c>
      <c r="AA9" s="1" t="s">
        <v>2855</v>
      </c>
      <c r="AB9" s="1" t="s">
        <v>2856</v>
      </c>
      <c r="AC9" s="1" t="s">
        <v>2857</v>
      </c>
      <c r="AD9" s="1" t="s">
        <v>2858</v>
      </c>
      <c r="AE9" s="1" t="s">
        <v>2859</v>
      </c>
      <c r="AF9" s="1" t="s">
        <v>2860</v>
      </c>
      <c r="AG9" s="1" t="s">
        <v>2861</v>
      </c>
      <c r="AH9" s="1" t="s">
        <v>2862</v>
      </c>
      <c r="AI9" s="1" t="s">
        <v>2863</v>
      </c>
      <c r="AJ9" s="1" t="s">
        <v>2864</v>
      </c>
      <c r="AK9" s="1" t="s">
        <v>2849</v>
      </c>
      <c r="AL9" s="1" t="s">
        <v>2850</v>
      </c>
      <c r="AM9" s="1" t="s">
        <v>2851</v>
      </c>
      <c r="AN9" s="1" t="s">
        <v>2852</v>
      </c>
      <c r="AO9" s="1" t="s">
        <v>2849</v>
      </c>
      <c r="AP9" s="1" t="s">
        <v>2850</v>
      </c>
      <c r="AQ9" s="1" t="s">
        <v>2851</v>
      </c>
      <c r="AR9" s="1" t="s">
        <v>2852</v>
      </c>
    </row>
    <row r="10" spans="1:45">
      <c r="A10" s="1" t="s">
        <v>75</v>
      </c>
      <c r="B10" s="1" t="s">
        <v>2865</v>
      </c>
      <c r="C10" s="1" t="s">
        <v>2866</v>
      </c>
      <c r="D10" s="1" t="s">
        <v>2867</v>
      </c>
      <c r="E10" s="1" t="s">
        <v>2868</v>
      </c>
      <c r="F10" s="1" t="s">
        <v>2869</v>
      </c>
      <c r="G10" s="1" t="s">
        <v>2870</v>
      </c>
      <c r="H10" s="1" t="s">
        <v>2871</v>
      </c>
      <c r="I10" s="1" t="s">
        <v>2722</v>
      </c>
      <c r="J10" s="1" t="s">
        <v>2872</v>
      </c>
      <c r="K10" s="1" t="s">
        <v>2873</v>
      </c>
      <c r="L10" s="1" t="s">
        <v>2874</v>
      </c>
      <c r="M10" s="1" t="s">
        <v>2875</v>
      </c>
      <c r="N10" s="1" t="s">
        <v>2876</v>
      </c>
      <c r="O10" s="1" t="s">
        <v>2877</v>
      </c>
      <c r="P10" s="1" t="s">
        <v>2878</v>
      </c>
      <c r="Q10" s="1" t="s">
        <v>2879</v>
      </c>
      <c r="R10" s="1">
        <v>0</v>
      </c>
      <c r="S10" s="1">
        <v>0</v>
      </c>
      <c r="T10" s="1">
        <v>0</v>
      </c>
      <c r="U10" s="1" t="s">
        <v>2880</v>
      </c>
      <c r="V10" s="1" t="s">
        <v>2881</v>
      </c>
      <c r="W10" s="1" t="s">
        <v>2882</v>
      </c>
      <c r="X10" s="1" t="s">
        <v>2883</v>
      </c>
      <c r="Y10" s="1" t="s">
        <v>2884</v>
      </c>
      <c r="Z10" s="1" t="s">
        <v>2885</v>
      </c>
      <c r="AA10" s="1" t="s">
        <v>2886</v>
      </c>
      <c r="AB10" s="1" t="s">
        <v>2887</v>
      </c>
      <c r="AC10" s="1" t="s">
        <v>2888</v>
      </c>
      <c r="AD10" s="1" t="s">
        <v>2889</v>
      </c>
      <c r="AE10" s="1" t="s">
        <v>2890</v>
      </c>
      <c r="AF10" s="1" t="s">
        <v>2891</v>
      </c>
      <c r="AG10" s="1" t="s">
        <v>2892</v>
      </c>
      <c r="AH10" s="1" t="s">
        <v>2893</v>
      </c>
      <c r="AI10" s="1" t="s">
        <v>2894</v>
      </c>
      <c r="AJ10" s="1" t="s">
        <v>2895</v>
      </c>
      <c r="AK10" s="1" t="s">
        <v>2880</v>
      </c>
      <c r="AL10" s="1" t="s">
        <v>2881</v>
      </c>
      <c r="AM10" s="1" t="s">
        <v>2882</v>
      </c>
      <c r="AN10" s="1" t="s">
        <v>2883</v>
      </c>
      <c r="AO10" s="1" t="s">
        <v>2880</v>
      </c>
      <c r="AP10" s="1" t="s">
        <v>2881</v>
      </c>
      <c r="AQ10" s="1" t="s">
        <v>2882</v>
      </c>
      <c r="AR10" s="1" t="s">
        <v>2883</v>
      </c>
    </row>
    <row r="11" spans="1:45">
      <c r="A11" s="1" t="s">
        <v>76</v>
      </c>
      <c r="B11" s="1" t="s">
        <v>2896</v>
      </c>
      <c r="C11" s="1" t="s">
        <v>2897</v>
      </c>
      <c r="D11" s="1" t="s">
        <v>2898</v>
      </c>
      <c r="E11" s="1" t="s">
        <v>2899</v>
      </c>
      <c r="F11" s="1" t="s">
        <v>2900</v>
      </c>
      <c r="G11" s="1" t="s">
        <v>2901</v>
      </c>
      <c r="H11" s="1" t="s">
        <v>2902</v>
      </c>
      <c r="I11" s="1" t="s">
        <v>2903</v>
      </c>
      <c r="J11" s="1" t="s">
        <v>2904</v>
      </c>
      <c r="K11" s="1" t="s">
        <v>2905</v>
      </c>
      <c r="L11" s="1" t="s">
        <v>2906</v>
      </c>
      <c r="M11" s="1" t="s">
        <v>2907</v>
      </c>
      <c r="N11" s="1" t="s">
        <v>2908</v>
      </c>
      <c r="O11" s="1" t="s">
        <v>2909</v>
      </c>
      <c r="P11" s="1" t="s">
        <v>2910</v>
      </c>
      <c r="Q11" s="1" t="s">
        <v>2911</v>
      </c>
      <c r="R11" s="1">
        <v>0</v>
      </c>
      <c r="S11" s="1">
        <v>0</v>
      </c>
      <c r="T11" s="1">
        <v>0</v>
      </c>
      <c r="U11" s="1" t="s">
        <v>2912</v>
      </c>
      <c r="V11" s="1" t="s">
        <v>2913</v>
      </c>
      <c r="W11" s="1" t="s">
        <v>2914</v>
      </c>
      <c r="X11" s="1" t="s">
        <v>2915</v>
      </c>
      <c r="Y11" s="1" t="s">
        <v>2916</v>
      </c>
      <c r="Z11" s="1" t="s">
        <v>2917</v>
      </c>
      <c r="AA11" s="1" t="s">
        <v>2918</v>
      </c>
      <c r="AB11" s="1" t="s">
        <v>2919</v>
      </c>
      <c r="AC11" s="1" t="s">
        <v>2920</v>
      </c>
      <c r="AD11" s="1" t="s">
        <v>2921</v>
      </c>
      <c r="AE11" s="1" t="s">
        <v>2922</v>
      </c>
      <c r="AF11" s="1" t="s">
        <v>2923</v>
      </c>
      <c r="AG11" s="1" t="s">
        <v>2924</v>
      </c>
      <c r="AH11" s="1" t="s">
        <v>2925</v>
      </c>
      <c r="AI11" s="1" t="s">
        <v>2756</v>
      </c>
      <c r="AJ11" s="1" t="s">
        <v>2926</v>
      </c>
      <c r="AK11" s="1" t="s">
        <v>2912</v>
      </c>
      <c r="AL11" s="1" t="s">
        <v>2913</v>
      </c>
      <c r="AM11" s="1" t="s">
        <v>2914</v>
      </c>
      <c r="AN11" s="1" t="s">
        <v>2915</v>
      </c>
      <c r="AO11" s="1" t="s">
        <v>2912</v>
      </c>
      <c r="AP11" s="1" t="s">
        <v>2913</v>
      </c>
      <c r="AQ11" s="1" t="s">
        <v>2914</v>
      </c>
      <c r="AR11" s="1" t="s">
        <v>2915</v>
      </c>
    </row>
    <row r="12" spans="1:45">
      <c r="A12" s="1" t="s">
        <v>77</v>
      </c>
      <c r="B12" s="1" t="s">
        <v>2927</v>
      </c>
      <c r="C12" s="1" t="s">
        <v>2928</v>
      </c>
      <c r="D12" s="1" t="s">
        <v>2929</v>
      </c>
      <c r="E12" s="1" t="s">
        <v>2930</v>
      </c>
      <c r="F12" s="1" t="s">
        <v>2931</v>
      </c>
      <c r="G12" s="1" t="s">
        <v>2932</v>
      </c>
      <c r="H12" s="1" t="s">
        <v>2933</v>
      </c>
      <c r="I12" s="1" t="s">
        <v>2934</v>
      </c>
      <c r="J12" s="1" t="s">
        <v>2935</v>
      </c>
      <c r="K12" s="1" t="s">
        <v>2936</v>
      </c>
      <c r="L12" s="1" t="s">
        <v>2937</v>
      </c>
      <c r="M12" s="1" t="s">
        <v>2938</v>
      </c>
      <c r="N12" s="1" t="s">
        <v>2939</v>
      </c>
      <c r="O12" s="1" t="s">
        <v>2940</v>
      </c>
      <c r="P12" s="1" t="s">
        <v>2751</v>
      </c>
      <c r="Q12" s="1" t="s">
        <v>2941</v>
      </c>
      <c r="R12" s="1">
        <v>0</v>
      </c>
      <c r="S12" s="1">
        <v>0</v>
      </c>
      <c r="T12" s="1">
        <v>0</v>
      </c>
      <c r="U12" s="1" t="s">
        <v>2942</v>
      </c>
      <c r="V12" s="1" t="s">
        <v>2943</v>
      </c>
      <c r="W12" s="1" t="s">
        <v>2944</v>
      </c>
      <c r="X12" s="1" t="s">
        <v>2945</v>
      </c>
      <c r="Y12" s="1" t="s">
        <v>2946</v>
      </c>
      <c r="Z12" s="1" t="s">
        <v>2947</v>
      </c>
      <c r="AA12" s="1" t="s">
        <v>2948</v>
      </c>
      <c r="AB12" s="1" t="s">
        <v>2949</v>
      </c>
      <c r="AC12" s="1" t="s">
        <v>2950</v>
      </c>
      <c r="AD12" s="1" t="s">
        <v>2951</v>
      </c>
      <c r="AE12" s="1" t="s">
        <v>2952</v>
      </c>
      <c r="AF12" s="1" t="s">
        <v>2953</v>
      </c>
      <c r="AG12" s="1" t="s">
        <v>2954</v>
      </c>
      <c r="AH12" s="1" t="s">
        <v>2955</v>
      </c>
      <c r="AI12" s="1" t="s">
        <v>2767</v>
      </c>
      <c r="AJ12" s="1" t="s">
        <v>2956</v>
      </c>
      <c r="AK12" s="1" t="s">
        <v>2942</v>
      </c>
      <c r="AL12" s="1" t="s">
        <v>2943</v>
      </c>
      <c r="AM12" s="1" t="s">
        <v>2944</v>
      </c>
      <c r="AN12" s="1" t="s">
        <v>2945</v>
      </c>
      <c r="AO12" s="1" t="s">
        <v>2942</v>
      </c>
      <c r="AP12" s="1" t="s">
        <v>2943</v>
      </c>
      <c r="AQ12" s="1" t="s">
        <v>2944</v>
      </c>
      <c r="AR12" s="1" t="s">
        <v>2945</v>
      </c>
    </row>
    <row r="13" spans="1:45">
      <c r="A13" s="1" t="s">
        <v>78</v>
      </c>
      <c r="B13" s="1" t="s">
        <v>2957</v>
      </c>
      <c r="C13" s="1" t="s">
        <v>2958</v>
      </c>
      <c r="D13" s="1" t="s">
        <v>2959</v>
      </c>
      <c r="E13" s="1" t="s">
        <v>2960</v>
      </c>
      <c r="F13" s="1" t="s">
        <v>2961</v>
      </c>
      <c r="G13" s="1" t="s">
        <v>2962</v>
      </c>
      <c r="H13" s="1" t="s">
        <v>2811</v>
      </c>
      <c r="I13" s="1" t="s">
        <v>2963</v>
      </c>
      <c r="J13" s="1" t="s">
        <v>2964</v>
      </c>
      <c r="K13" s="1" t="s">
        <v>2965</v>
      </c>
      <c r="L13" s="1" t="s">
        <v>2966</v>
      </c>
      <c r="M13" s="1" t="s">
        <v>2967</v>
      </c>
      <c r="N13" s="1" t="s">
        <v>2968</v>
      </c>
      <c r="O13" s="1" t="s">
        <v>2969</v>
      </c>
      <c r="P13" s="1" t="s">
        <v>2970</v>
      </c>
      <c r="Q13" s="1" t="s">
        <v>2971</v>
      </c>
      <c r="R13" s="1">
        <v>0</v>
      </c>
      <c r="S13" s="1">
        <v>0</v>
      </c>
      <c r="T13" s="1">
        <v>0</v>
      </c>
      <c r="U13" s="1" t="s">
        <v>2972</v>
      </c>
      <c r="V13" s="1" t="s">
        <v>2973</v>
      </c>
      <c r="W13" s="1" t="s">
        <v>2974</v>
      </c>
      <c r="X13" s="1" t="s">
        <v>2975</v>
      </c>
      <c r="Y13" s="1" t="s">
        <v>2976</v>
      </c>
      <c r="Z13" s="1" t="s">
        <v>2977</v>
      </c>
      <c r="AA13" s="1" t="s">
        <v>2978</v>
      </c>
      <c r="AB13" s="1" t="s">
        <v>2979</v>
      </c>
      <c r="AC13" s="1" t="s">
        <v>2980</v>
      </c>
      <c r="AD13" s="1" t="s">
        <v>2981</v>
      </c>
      <c r="AE13" s="1" t="s">
        <v>2982</v>
      </c>
      <c r="AF13" s="1" t="s">
        <v>2983</v>
      </c>
      <c r="AG13" s="1" t="s">
        <v>2984</v>
      </c>
      <c r="AH13" s="1" t="s">
        <v>2985</v>
      </c>
      <c r="AI13" s="1" t="s">
        <v>2986</v>
      </c>
      <c r="AJ13" s="1" t="s">
        <v>2987</v>
      </c>
      <c r="AK13" s="1" t="s">
        <v>2972</v>
      </c>
      <c r="AL13" s="1" t="s">
        <v>2973</v>
      </c>
      <c r="AM13" s="1" t="s">
        <v>2974</v>
      </c>
      <c r="AN13" s="1" t="s">
        <v>2975</v>
      </c>
      <c r="AO13" s="1" t="s">
        <v>2972</v>
      </c>
      <c r="AP13" s="1" t="s">
        <v>2973</v>
      </c>
      <c r="AQ13" s="1" t="s">
        <v>2974</v>
      </c>
      <c r="AR13" s="1" t="s">
        <v>2975</v>
      </c>
    </row>
    <row r="14" spans="1:45">
      <c r="A14" s="1" t="s">
        <v>88</v>
      </c>
      <c r="B14" s="1" t="s">
        <v>2988</v>
      </c>
      <c r="C14" s="1" t="s">
        <v>2989</v>
      </c>
      <c r="D14" s="1" t="s">
        <v>2990</v>
      </c>
      <c r="E14" s="1" t="s">
        <v>2991</v>
      </c>
      <c r="F14" s="1" t="s">
        <v>2992</v>
      </c>
      <c r="G14" s="1" t="s">
        <v>2993</v>
      </c>
      <c r="H14" s="1" t="s">
        <v>2994</v>
      </c>
      <c r="I14" s="1" t="s">
        <v>2995</v>
      </c>
      <c r="J14" s="1" t="s">
        <v>2996</v>
      </c>
      <c r="K14" s="1" t="s">
        <v>2997</v>
      </c>
      <c r="L14" s="1" t="s">
        <v>2998</v>
      </c>
      <c r="M14" s="1" t="s">
        <v>2999</v>
      </c>
      <c r="N14" s="1" t="s">
        <v>3000</v>
      </c>
      <c r="O14" s="1" t="s">
        <v>3001</v>
      </c>
      <c r="P14" s="1" t="s">
        <v>3002</v>
      </c>
      <c r="Q14" s="1" t="s">
        <v>3003</v>
      </c>
      <c r="R14" s="1">
        <v>0</v>
      </c>
      <c r="S14" s="1">
        <v>0</v>
      </c>
      <c r="T14" s="1">
        <v>0</v>
      </c>
      <c r="U14" s="1" t="s">
        <v>3004</v>
      </c>
      <c r="V14" s="1" t="s">
        <v>3005</v>
      </c>
      <c r="W14" s="1" t="s">
        <v>3006</v>
      </c>
      <c r="X14" s="1" t="s">
        <v>3007</v>
      </c>
      <c r="Y14" s="1" t="s">
        <v>3008</v>
      </c>
      <c r="Z14" s="1" t="s">
        <v>3009</v>
      </c>
      <c r="AA14" s="1" t="s">
        <v>3010</v>
      </c>
      <c r="AB14" s="1" t="s">
        <v>3011</v>
      </c>
      <c r="AC14" s="1" t="s">
        <v>3012</v>
      </c>
      <c r="AD14" s="1" t="s">
        <v>3013</v>
      </c>
      <c r="AE14" s="1" t="s">
        <v>3014</v>
      </c>
      <c r="AF14" s="1" t="s">
        <v>3015</v>
      </c>
      <c r="AG14" s="1" t="s">
        <v>3016</v>
      </c>
      <c r="AH14" s="1" t="s">
        <v>3017</v>
      </c>
      <c r="AI14" s="1" t="s">
        <v>3018</v>
      </c>
      <c r="AJ14" s="1" t="s">
        <v>3019</v>
      </c>
      <c r="AK14" s="1" t="s">
        <v>3004</v>
      </c>
      <c r="AL14" s="1" t="s">
        <v>3005</v>
      </c>
      <c r="AM14" s="1" t="s">
        <v>3006</v>
      </c>
      <c r="AN14" s="1" t="s">
        <v>3007</v>
      </c>
      <c r="AO14" s="1" t="s">
        <v>3004</v>
      </c>
      <c r="AP14" s="1" t="s">
        <v>3005</v>
      </c>
      <c r="AQ14" s="1" t="s">
        <v>3006</v>
      </c>
      <c r="AR14" s="1" t="s">
        <v>3007</v>
      </c>
    </row>
    <row r="15" spans="1:45">
      <c r="A15" s="1" t="s">
        <v>89</v>
      </c>
      <c r="B15" s="1" t="s">
        <v>3020</v>
      </c>
      <c r="C15" s="1" t="s">
        <v>3021</v>
      </c>
      <c r="D15" s="1" t="s">
        <v>3022</v>
      </c>
      <c r="E15" s="1" t="s">
        <v>3023</v>
      </c>
      <c r="F15" s="1" t="s">
        <v>3024</v>
      </c>
      <c r="G15" s="1" t="s">
        <v>3025</v>
      </c>
      <c r="H15" s="1" t="s">
        <v>3026</v>
      </c>
      <c r="I15" s="1" t="s">
        <v>3027</v>
      </c>
      <c r="J15" s="1" t="s">
        <v>3028</v>
      </c>
      <c r="K15" s="1" t="s">
        <v>3029</v>
      </c>
      <c r="L15" s="1" t="s">
        <v>3030</v>
      </c>
      <c r="M15" s="1" t="s">
        <v>3031</v>
      </c>
      <c r="N15" s="1" t="s">
        <v>3032</v>
      </c>
      <c r="O15" s="1" t="s">
        <v>3033</v>
      </c>
      <c r="P15" s="1" t="s">
        <v>3034</v>
      </c>
      <c r="Q15" s="1" t="s">
        <v>3035</v>
      </c>
      <c r="R15" s="1">
        <v>0</v>
      </c>
      <c r="S15" s="1">
        <v>0</v>
      </c>
      <c r="T15" s="1">
        <v>0</v>
      </c>
      <c r="U15" s="1" t="s">
        <v>3036</v>
      </c>
      <c r="V15" s="1" t="s">
        <v>3037</v>
      </c>
      <c r="W15" s="1" t="s">
        <v>3038</v>
      </c>
      <c r="X15" s="1" t="s">
        <v>3039</v>
      </c>
      <c r="Y15" s="1" t="s">
        <v>3040</v>
      </c>
      <c r="Z15" s="1" t="s">
        <v>3041</v>
      </c>
      <c r="AA15" s="1" t="s">
        <v>3042</v>
      </c>
      <c r="AB15" s="1" t="s">
        <v>3043</v>
      </c>
      <c r="AC15" s="1" t="s">
        <v>3044</v>
      </c>
      <c r="AD15" s="1">
        <v>0</v>
      </c>
      <c r="AE15" s="1" t="s">
        <v>3045</v>
      </c>
      <c r="AF15" s="1" t="s">
        <v>3046</v>
      </c>
      <c r="AG15" s="1" t="s">
        <v>3047</v>
      </c>
      <c r="AH15" s="1" t="s">
        <v>3048</v>
      </c>
      <c r="AI15" s="1" t="s">
        <v>3049</v>
      </c>
      <c r="AJ15" s="1" t="s">
        <v>3050</v>
      </c>
      <c r="AK15" s="1" t="s">
        <v>3036</v>
      </c>
      <c r="AL15" s="1" t="s">
        <v>3037</v>
      </c>
      <c r="AM15" s="1" t="s">
        <v>3038</v>
      </c>
      <c r="AN15" s="1" t="s">
        <v>3039</v>
      </c>
      <c r="AO15" s="1" t="s">
        <v>3036</v>
      </c>
      <c r="AP15" s="1" t="s">
        <v>3037</v>
      </c>
      <c r="AQ15" s="1" t="s">
        <v>3038</v>
      </c>
      <c r="AR15" s="1" t="s">
        <v>3039</v>
      </c>
    </row>
    <row r="16" spans="1:45">
      <c r="A16" s="1" t="s">
        <v>90</v>
      </c>
      <c r="B16" s="1" t="s">
        <v>3051</v>
      </c>
      <c r="C16" s="1" t="s">
        <v>3052</v>
      </c>
      <c r="D16" s="1" t="s">
        <v>3053</v>
      </c>
      <c r="E16" s="1" t="s">
        <v>3054</v>
      </c>
      <c r="F16" s="1" t="s">
        <v>3055</v>
      </c>
      <c r="G16" s="1" t="s">
        <v>3056</v>
      </c>
      <c r="H16" s="1" t="s">
        <v>3057</v>
      </c>
      <c r="I16" s="1" t="s">
        <v>3058</v>
      </c>
      <c r="J16" s="1" t="s">
        <v>3059</v>
      </c>
      <c r="K16" s="1" t="s">
        <v>3060</v>
      </c>
      <c r="L16" s="1" t="s">
        <v>3061</v>
      </c>
      <c r="M16" s="1" t="s">
        <v>3062</v>
      </c>
      <c r="N16" s="1" t="s">
        <v>3063</v>
      </c>
      <c r="O16" s="1" t="s">
        <v>3064</v>
      </c>
      <c r="P16" s="1" t="s">
        <v>3065</v>
      </c>
      <c r="Q16" s="1" t="s">
        <v>3066</v>
      </c>
      <c r="R16" s="1">
        <v>0</v>
      </c>
      <c r="S16" s="1">
        <v>0</v>
      </c>
      <c r="T16" s="1">
        <v>0</v>
      </c>
      <c r="U16" s="1" t="s">
        <v>3067</v>
      </c>
      <c r="V16" s="1" t="s">
        <v>3068</v>
      </c>
      <c r="W16" s="1" t="s">
        <v>3069</v>
      </c>
      <c r="X16" s="1" t="s">
        <v>3070</v>
      </c>
      <c r="Y16" s="1" t="s">
        <v>3071</v>
      </c>
      <c r="Z16" s="1" t="s">
        <v>3072</v>
      </c>
      <c r="AA16" s="1" t="s">
        <v>3073</v>
      </c>
      <c r="AB16" s="1" t="s">
        <v>3074</v>
      </c>
      <c r="AC16" s="1" t="s">
        <v>3075</v>
      </c>
      <c r="AD16" s="1" t="s">
        <v>3076</v>
      </c>
      <c r="AE16" s="1" t="s">
        <v>3077</v>
      </c>
      <c r="AF16" s="1" t="s">
        <v>3078</v>
      </c>
      <c r="AG16" s="1" t="s">
        <v>3079</v>
      </c>
      <c r="AH16" s="1" t="s">
        <v>3080</v>
      </c>
      <c r="AI16" s="1" t="s">
        <v>3081</v>
      </c>
      <c r="AJ16" s="1" t="s">
        <v>3082</v>
      </c>
      <c r="AK16" s="1" t="s">
        <v>3067</v>
      </c>
      <c r="AL16" s="1" t="s">
        <v>3068</v>
      </c>
      <c r="AM16" s="1" t="s">
        <v>3069</v>
      </c>
      <c r="AN16" s="1" t="s">
        <v>3070</v>
      </c>
      <c r="AO16" s="1" t="s">
        <v>3067</v>
      </c>
      <c r="AP16" s="1" t="s">
        <v>3068</v>
      </c>
      <c r="AQ16" s="1" t="s">
        <v>3069</v>
      </c>
      <c r="AR16" s="1" t="s">
        <v>3070</v>
      </c>
    </row>
    <row r="17" spans="1:44">
      <c r="A17" s="1" t="s">
        <v>91</v>
      </c>
      <c r="B17" s="1" t="s">
        <v>3083</v>
      </c>
      <c r="C17" s="1" t="s">
        <v>3084</v>
      </c>
      <c r="D17" s="1" t="s">
        <v>3085</v>
      </c>
      <c r="E17" s="1" t="s">
        <v>3086</v>
      </c>
      <c r="F17" s="1" t="s">
        <v>3087</v>
      </c>
      <c r="G17" s="1" t="s">
        <v>3088</v>
      </c>
      <c r="H17" s="1" t="s">
        <v>3089</v>
      </c>
      <c r="I17" s="1" t="s">
        <v>3090</v>
      </c>
      <c r="J17" s="1" t="s">
        <v>3091</v>
      </c>
      <c r="K17" s="1" t="s">
        <v>3092</v>
      </c>
      <c r="L17" s="1" t="s">
        <v>3093</v>
      </c>
      <c r="M17" s="1" t="s">
        <v>3094</v>
      </c>
      <c r="N17" s="1" t="s">
        <v>3095</v>
      </c>
      <c r="O17" s="1" t="s">
        <v>3096</v>
      </c>
      <c r="P17" s="1" t="s">
        <v>3097</v>
      </c>
      <c r="Q17" s="1" t="s">
        <v>3098</v>
      </c>
      <c r="R17" s="1">
        <v>0</v>
      </c>
      <c r="S17" s="1">
        <v>0</v>
      </c>
      <c r="T17" s="1">
        <v>0</v>
      </c>
      <c r="U17" s="1" t="s">
        <v>3099</v>
      </c>
      <c r="V17" s="1" t="s">
        <v>3100</v>
      </c>
      <c r="W17" s="1" t="s">
        <v>3101</v>
      </c>
      <c r="X17" s="1" t="s">
        <v>3102</v>
      </c>
      <c r="Y17" s="1" t="s">
        <v>3103</v>
      </c>
      <c r="Z17" s="1" t="s">
        <v>3104</v>
      </c>
      <c r="AA17" s="1" t="s">
        <v>3105</v>
      </c>
      <c r="AB17" s="1" t="s">
        <v>3106</v>
      </c>
      <c r="AC17" s="1" t="s">
        <v>3107</v>
      </c>
      <c r="AD17" s="1" t="s">
        <v>3108</v>
      </c>
      <c r="AE17" s="1" t="s">
        <v>3109</v>
      </c>
      <c r="AF17" s="1" t="s">
        <v>3110</v>
      </c>
      <c r="AG17" s="1" t="s">
        <v>3111</v>
      </c>
      <c r="AH17" s="1" t="s">
        <v>2851</v>
      </c>
      <c r="AI17" s="1" t="s">
        <v>3112</v>
      </c>
      <c r="AJ17" s="1" t="s">
        <v>3113</v>
      </c>
      <c r="AK17" s="1" t="s">
        <v>3099</v>
      </c>
      <c r="AL17" s="1" t="s">
        <v>3100</v>
      </c>
      <c r="AM17" s="1" t="s">
        <v>3101</v>
      </c>
      <c r="AN17" s="1" t="s">
        <v>3102</v>
      </c>
      <c r="AO17" s="1" t="s">
        <v>3099</v>
      </c>
      <c r="AP17" s="1" t="s">
        <v>3100</v>
      </c>
      <c r="AQ17" s="1" t="s">
        <v>3101</v>
      </c>
      <c r="AR17" s="1" t="s">
        <v>3102</v>
      </c>
    </row>
    <row r="18" spans="1:44">
      <c r="A18" s="1" t="s">
        <v>92</v>
      </c>
      <c r="B18" s="1" t="s">
        <v>3083</v>
      </c>
      <c r="C18" s="1" t="s">
        <v>3084</v>
      </c>
      <c r="D18" s="1" t="s">
        <v>3085</v>
      </c>
      <c r="E18" s="1" t="s">
        <v>3086</v>
      </c>
      <c r="F18" s="1" t="s">
        <v>3087</v>
      </c>
      <c r="G18" s="1" t="s">
        <v>3088</v>
      </c>
      <c r="H18" s="1" t="s">
        <v>3089</v>
      </c>
      <c r="I18" s="1" t="s">
        <v>3090</v>
      </c>
      <c r="J18" s="1" t="s">
        <v>3091</v>
      </c>
      <c r="K18" s="1" t="s">
        <v>3092</v>
      </c>
      <c r="L18" s="1" t="s">
        <v>3093</v>
      </c>
      <c r="M18" s="1" t="s">
        <v>3094</v>
      </c>
      <c r="N18" s="1" t="s">
        <v>3095</v>
      </c>
      <c r="O18" s="1" t="s">
        <v>3096</v>
      </c>
      <c r="P18" s="1" t="s">
        <v>3097</v>
      </c>
      <c r="Q18" s="1" t="s">
        <v>3098</v>
      </c>
      <c r="R18" s="1">
        <v>0</v>
      </c>
      <c r="S18" s="1">
        <v>0</v>
      </c>
      <c r="T18" s="1">
        <v>0</v>
      </c>
      <c r="U18" s="1" t="s">
        <v>3099</v>
      </c>
      <c r="V18" s="1" t="s">
        <v>3100</v>
      </c>
      <c r="W18" s="1" t="s">
        <v>3101</v>
      </c>
      <c r="X18" s="1" t="s">
        <v>3102</v>
      </c>
      <c r="Y18" s="1" t="s">
        <v>3103</v>
      </c>
      <c r="Z18" s="1" t="s">
        <v>3104</v>
      </c>
      <c r="AA18" s="1" t="s">
        <v>3105</v>
      </c>
      <c r="AB18" s="1" t="s">
        <v>3106</v>
      </c>
      <c r="AC18" s="1" t="s">
        <v>3107</v>
      </c>
      <c r="AD18" s="1" t="s">
        <v>3108</v>
      </c>
      <c r="AE18" s="1" t="s">
        <v>3109</v>
      </c>
      <c r="AF18" s="1" t="s">
        <v>3110</v>
      </c>
      <c r="AG18" s="1" t="s">
        <v>3111</v>
      </c>
      <c r="AH18" s="1" t="s">
        <v>2851</v>
      </c>
      <c r="AI18" s="1" t="s">
        <v>3112</v>
      </c>
      <c r="AJ18" s="1" t="s">
        <v>3113</v>
      </c>
      <c r="AK18" s="1" t="s">
        <v>3099</v>
      </c>
      <c r="AL18" s="1" t="s">
        <v>3100</v>
      </c>
      <c r="AM18" s="1" t="s">
        <v>3101</v>
      </c>
      <c r="AN18" s="1" t="s">
        <v>3102</v>
      </c>
      <c r="AO18" s="1" t="s">
        <v>3099</v>
      </c>
      <c r="AP18" s="1" t="s">
        <v>3100</v>
      </c>
      <c r="AQ18" s="1" t="s">
        <v>3101</v>
      </c>
      <c r="AR18" s="1" t="s">
        <v>3102</v>
      </c>
    </row>
    <row r="19" spans="1:44">
      <c r="A19" s="1" t="s">
        <v>93</v>
      </c>
      <c r="B19" s="1" t="s">
        <v>3114</v>
      </c>
      <c r="C19" s="1" t="s">
        <v>3115</v>
      </c>
      <c r="D19" s="1" t="s">
        <v>3116</v>
      </c>
      <c r="E19" s="1" t="s">
        <v>3117</v>
      </c>
      <c r="F19" s="1" t="s">
        <v>3118</v>
      </c>
      <c r="G19" s="1" t="s">
        <v>3119</v>
      </c>
      <c r="H19" s="1" t="s">
        <v>3120</v>
      </c>
      <c r="I19" s="1" t="s">
        <v>3121</v>
      </c>
      <c r="J19" s="1" t="s">
        <v>3122</v>
      </c>
      <c r="K19" s="1" t="s">
        <v>3123</v>
      </c>
      <c r="L19" s="1" t="s">
        <v>3124</v>
      </c>
      <c r="M19" s="1" t="s">
        <v>3125</v>
      </c>
      <c r="N19" s="1" t="s">
        <v>3126</v>
      </c>
      <c r="O19" s="1" t="s">
        <v>3127</v>
      </c>
      <c r="P19" s="1" t="s">
        <v>3128</v>
      </c>
      <c r="Q19" s="1" t="s">
        <v>3129</v>
      </c>
      <c r="R19" s="1">
        <v>0</v>
      </c>
      <c r="S19" s="1">
        <v>0</v>
      </c>
      <c r="T19" s="1">
        <v>0</v>
      </c>
      <c r="U19" s="1" t="s">
        <v>3130</v>
      </c>
      <c r="V19" s="1" t="s">
        <v>3131</v>
      </c>
      <c r="W19" s="1" t="s">
        <v>3132</v>
      </c>
      <c r="X19" s="1" t="s">
        <v>3133</v>
      </c>
      <c r="Y19" s="1" t="s">
        <v>3134</v>
      </c>
      <c r="Z19" s="1" t="s">
        <v>3135</v>
      </c>
      <c r="AA19" s="1" t="s">
        <v>3136</v>
      </c>
      <c r="AB19" s="1" t="s">
        <v>3137</v>
      </c>
      <c r="AC19" s="1" t="s">
        <v>3138</v>
      </c>
      <c r="AD19" s="1" t="s">
        <v>3139</v>
      </c>
      <c r="AE19" s="1" t="s">
        <v>3140</v>
      </c>
      <c r="AF19" s="1" t="s">
        <v>3141</v>
      </c>
      <c r="AG19" s="1" t="s">
        <v>3142</v>
      </c>
      <c r="AH19" s="1" t="s">
        <v>3143</v>
      </c>
      <c r="AI19" s="1" t="s">
        <v>3144</v>
      </c>
      <c r="AJ19" s="1" t="s">
        <v>3145</v>
      </c>
      <c r="AK19" s="1" t="s">
        <v>3130</v>
      </c>
      <c r="AL19" s="1" t="s">
        <v>3131</v>
      </c>
      <c r="AM19" s="1" t="s">
        <v>3132</v>
      </c>
      <c r="AN19" s="1" t="s">
        <v>3133</v>
      </c>
      <c r="AO19" s="1" t="s">
        <v>3130</v>
      </c>
      <c r="AP19" s="1" t="s">
        <v>3131</v>
      </c>
      <c r="AQ19" s="1" t="s">
        <v>3132</v>
      </c>
      <c r="AR19" s="1" t="s">
        <v>3133</v>
      </c>
    </row>
    <row r="20" spans="1:44">
      <c r="A20" s="1" t="s">
        <v>94</v>
      </c>
      <c r="B20" s="1" t="s">
        <v>3114</v>
      </c>
      <c r="C20" s="1" t="s">
        <v>3115</v>
      </c>
      <c r="D20" s="1" t="s">
        <v>3116</v>
      </c>
      <c r="E20" s="1" t="s">
        <v>3117</v>
      </c>
      <c r="F20" s="1" t="s">
        <v>3118</v>
      </c>
      <c r="G20" s="1" t="s">
        <v>3119</v>
      </c>
      <c r="H20" s="1" t="s">
        <v>3120</v>
      </c>
      <c r="I20" s="1" t="s">
        <v>3121</v>
      </c>
      <c r="J20" s="1" t="s">
        <v>3122</v>
      </c>
      <c r="K20" s="1" t="s">
        <v>3123</v>
      </c>
      <c r="L20" s="1" t="s">
        <v>3124</v>
      </c>
      <c r="M20" s="1" t="s">
        <v>3125</v>
      </c>
      <c r="N20" s="1" t="s">
        <v>3126</v>
      </c>
      <c r="O20" s="1" t="s">
        <v>3127</v>
      </c>
      <c r="P20" s="1" t="s">
        <v>3128</v>
      </c>
      <c r="Q20" s="1" t="s">
        <v>3129</v>
      </c>
      <c r="R20" s="1">
        <v>0</v>
      </c>
      <c r="S20" s="1">
        <v>0</v>
      </c>
      <c r="T20" s="1">
        <v>0</v>
      </c>
      <c r="U20" s="1" t="s">
        <v>3130</v>
      </c>
      <c r="V20" s="1" t="s">
        <v>3131</v>
      </c>
      <c r="W20" s="1" t="s">
        <v>3132</v>
      </c>
      <c r="X20" s="1" t="s">
        <v>3133</v>
      </c>
      <c r="Y20" s="1" t="s">
        <v>3134</v>
      </c>
      <c r="Z20" s="1" t="s">
        <v>3135</v>
      </c>
      <c r="AA20" s="1" t="s">
        <v>3136</v>
      </c>
      <c r="AB20" s="1" t="s">
        <v>3137</v>
      </c>
      <c r="AC20" s="1" t="s">
        <v>3138</v>
      </c>
      <c r="AD20" s="1" t="s">
        <v>3139</v>
      </c>
      <c r="AE20" s="1" t="s">
        <v>3140</v>
      </c>
      <c r="AF20" s="1" t="s">
        <v>3141</v>
      </c>
      <c r="AG20" s="1" t="s">
        <v>3142</v>
      </c>
      <c r="AH20" s="1" t="s">
        <v>3143</v>
      </c>
      <c r="AI20" s="1" t="s">
        <v>3144</v>
      </c>
      <c r="AJ20" s="1" t="s">
        <v>3145</v>
      </c>
      <c r="AK20" s="1" t="s">
        <v>3130</v>
      </c>
      <c r="AL20" s="1" t="s">
        <v>3131</v>
      </c>
      <c r="AM20" s="1" t="s">
        <v>3132</v>
      </c>
      <c r="AN20" s="1" t="s">
        <v>3133</v>
      </c>
      <c r="AO20" s="1" t="s">
        <v>3130</v>
      </c>
      <c r="AP20" s="1" t="s">
        <v>3131</v>
      </c>
      <c r="AQ20" s="1" t="s">
        <v>3132</v>
      </c>
      <c r="AR20" s="1" t="s">
        <v>3133</v>
      </c>
    </row>
    <row r="21" spans="1:44">
      <c r="A21" s="1" t="s">
        <v>95</v>
      </c>
      <c r="B21" s="1" t="s">
        <v>3146</v>
      </c>
      <c r="C21" s="1" t="s">
        <v>3147</v>
      </c>
      <c r="D21" s="1" t="s">
        <v>3148</v>
      </c>
      <c r="E21" s="1" t="s">
        <v>3149</v>
      </c>
      <c r="F21" s="1" t="s">
        <v>3150</v>
      </c>
      <c r="G21" s="1" t="s">
        <v>3018</v>
      </c>
      <c r="H21" s="1" t="s">
        <v>3151</v>
      </c>
      <c r="I21" s="1" t="s">
        <v>3152</v>
      </c>
      <c r="J21" s="1" t="s">
        <v>3153</v>
      </c>
      <c r="K21" s="1" t="s">
        <v>3154</v>
      </c>
      <c r="L21" s="1" t="s">
        <v>3155</v>
      </c>
      <c r="M21" s="1" t="s">
        <v>3156</v>
      </c>
      <c r="N21" s="1" t="s">
        <v>3157</v>
      </c>
      <c r="O21" s="1" t="s">
        <v>3158</v>
      </c>
      <c r="P21" s="1" t="s">
        <v>3159</v>
      </c>
      <c r="Q21" s="1" t="s">
        <v>3160</v>
      </c>
      <c r="R21" s="1">
        <v>0</v>
      </c>
      <c r="S21" s="1">
        <v>0</v>
      </c>
      <c r="T21" s="1">
        <v>0</v>
      </c>
      <c r="U21" s="1" t="s">
        <v>3117</v>
      </c>
      <c r="V21" s="1" t="s">
        <v>3161</v>
      </c>
      <c r="W21" s="1" t="s">
        <v>3162</v>
      </c>
      <c r="X21" s="1" t="s">
        <v>3163</v>
      </c>
      <c r="Y21" s="1" t="s">
        <v>3164</v>
      </c>
      <c r="Z21" s="1" t="s">
        <v>3165</v>
      </c>
      <c r="AA21" s="1" t="s">
        <v>3166</v>
      </c>
      <c r="AB21" s="1" t="s">
        <v>3167</v>
      </c>
      <c r="AC21" s="1" t="s">
        <v>3168</v>
      </c>
      <c r="AD21" s="1" t="s">
        <v>3169</v>
      </c>
      <c r="AE21" s="1" t="s">
        <v>3170</v>
      </c>
      <c r="AF21" s="1" t="s">
        <v>3171</v>
      </c>
      <c r="AG21" s="1" t="s">
        <v>3172</v>
      </c>
      <c r="AH21" s="1" t="s">
        <v>3173</v>
      </c>
      <c r="AI21" s="1" t="s">
        <v>3174</v>
      </c>
      <c r="AJ21" s="1" t="s">
        <v>3175</v>
      </c>
      <c r="AK21" s="1" t="s">
        <v>3117</v>
      </c>
      <c r="AL21" s="1" t="s">
        <v>3161</v>
      </c>
      <c r="AM21" s="1" t="s">
        <v>3162</v>
      </c>
      <c r="AN21" s="1" t="s">
        <v>3163</v>
      </c>
      <c r="AO21" s="1" t="s">
        <v>3117</v>
      </c>
      <c r="AP21" s="1" t="s">
        <v>3161</v>
      </c>
      <c r="AQ21" s="1" t="s">
        <v>3162</v>
      </c>
      <c r="AR21" s="1" t="s">
        <v>3163</v>
      </c>
    </row>
    <row r="22" spans="1:44">
      <c r="A22" s="1" t="s">
        <v>96</v>
      </c>
      <c r="B22" s="1" t="s">
        <v>3146</v>
      </c>
      <c r="C22" s="1" t="s">
        <v>3147</v>
      </c>
      <c r="D22" s="1" t="s">
        <v>3148</v>
      </c>
      <c r="E22" s="1" t="s">
        <v>3149</v>
      </c>
      <c r="F22" s="1" t="s">
        <v>3150</v>
      </c>
      <c r="G22" s="1" t="s">
        <v>3018</v>
      </c>
      <c r="H22" s="1" t="s">
        <v>3151</v>
      </c>
      <c r="I22" s="1" t="s">
        <v>3152</v>
      </c>
      <c r="J22" s="1" t="s">
        <v>3153</v>
      </c>
      <c r="K22" s="1" t="s">
        <v>3154</v>
      </c>
      <c r="L22" s="1" t="s">
        <v>3155</v>
      </c>
      <c r="M22" s="1" t="s">
        <v>3156</v>
      </c>
      <c r="N22" s="1" t="s">
        <v>3157</v>
      </c>
      <c r="O22" s="1" t="s">
        <v>3158</v>
      </c>
      <c r="P22" s="1" t="s">
        <v>3159</v>
      </c>
      <c r="Q22" s="1" t="s">
        <v>3160</v>
      </c>
      <c r="R22" s="1">
        <v>0</v>
      </c>
      <c r="S22" s="1">
        <v>0</v>
      </c>
      <c r="T22" s="1">
        <v>0</v>
      </c>
      <c r="U22" s="1" t="s">
        <v>3117</v>
      </c>
      <c r="V22" s="1" t="s">
        <v>3161</v>
      </c>
      <c r="W22" s="1" t="s">
        <v>3162</v>
      </c>
      <c r="X22" s="1" t="s">
        <v>3163</v>
      </c>
      <c r="Y22" s="1" t="s">
        <v>3164</v>
      </c>
      <c r="Z22" s="1" t="s">
        <v>3165</v>
      </c>
      <c r="AA22" s="1" t="s">
        <v>3166</v>
      </c>
      <c r="AB22" s="1" t="s">
        <v>3167</v>
      </c>
      <c r="AC22" s="1" t="s">
        <v>3168</v>
      </c>
      <c r="AD22" s="1" t="s">
        <v>3169</v>
      </c>
      <c r="AE22" s="1" t="s">
        <v>3170</v>
      </c>
      <c r="AF22" s="1" t="s">
        <v>3171</v>
      </c>
      <c r="AG22" s="1" t="s">
        <v>3172</v>
      </c>
      <c r="AH22" s="1" t="s">
        <v>3173</v>
      </c>
      <c r="AI22" s="1" t="s">
        <v>3174</v>
      </c>
      <c r="AJ22" s="1" t="s">
        <v>3175</v>
      </c>
      <c r="AK22" s="1" t="s">
        <v>3117</v>
      </c>
      <c r="AL22" s="1" t="s">
        <v>3161</v>
      </c>
      <c r="AM22" s="1" t="s">
        <v>3162</v>
      </c>
      <c r="AN22" s="1" t="s">
        <v>3163</v>
      </c>
      <c r="AO22" s="1" t="s">
        <v>3117</v>
      </c>
      <c r="AP22" s="1" t="s">
        <v>3161</v>
      </c>
      <c r="AQ22" s="1" t="s">
        <v>3162</v>
      </c>
      <c r="AR22" s="1" t="s">
        <v>3163</v>
      </c>
    </row>
    <row r="23" spans="1:44">
      <c r="A23" s="1" t="s">
        <v>97</v>
      </c>
      <c r="B23" s="1" t="s">
        <v>3146</v>
      </c>
      <c r="C23" s="1" t="s">
        <v>3147</v>
      </c>
      <c r="D23" s="1" t="s">
        <v>3148</v>
      </c>
      <c r="E23" s="1" t="s">
        <v>3149</v>
      </c>
      <c r="F23" s="1" t="s">
        <v>3150</v>
      </c>
      <c r="G23" s="1" t="s">
        <v>3018</v>
      </c>
      <c r="H23" s="1" t="s">
        <v>3151</v>
      </c>
      <c r="I23" s="1" t="s">
        <v>3152</v>
      </c>
      <c r="J23" s="1" t="s">
        <v>3153</v>
      </c>
      <c r="K23" s="1" t="s">
        <v>3154</v>
      </c>
      <c r="L23" s="1" t="s">
        <v>3155</v>
      </c>
      <c r="M23" s="1" t="s">
        <v>3156</v>
      </c>
      <c r="N23" s="1" t="s">
        <v>3157</v>
      </c>
      <c r="O23" s="1" t="s">
        <v>3158</v>
      </c>
      <c r="P23" s="1" t="s">
        <v>3159</v>
      </c>
      <c r="Q23" s="1" t="s">
        <v>3160</v>
      </c>
      <c r="R23" s="1">
        <v>0</v>
      </c>
      <c r="S23" s="1">
        <v>0</v>
      </c>
      <c r="T23" s="1">
        <v>0</v>
      </c>
      <c r="U23" s="1" t="s">
        <v>3117</v>
      </c>
      <c r="V23" s="1" t="s">
        <v>3161</v>
      </c>
      <c r="W23" s="1" t="s">
        <v>3162</v>
      </c>
      <c r="X23" s="1" t="s">
        <v>3163</v>
      </c>
      <c r="Y23" s="1" t="s">
        <v>3164</v>
      </c>
      <c r="Z23" s="1" t="s">
        <v>3165</v>
      </c>
      <c r="AA23" s="1" t="s">
        <v>3166</v>
      </c>
      <c r="AB23" s="1" t="s">
        <v>3167</v>
      </c>
      <c r="AC23" s="1" t="s">
        <v>3168</v>
      </c>
      <c r="AD23" s="1" t="s">
        <v>3169</v>
      </c>
      <c r="AE23" s="1" t="s">
        <v>3170</v>
      </c>
      <c r="AF23" s="1" t="s">
        <v>3171</v>
      </c>
      <c r="AG23" s="1" t="s">
        <v>3172</v>
      </c>
      <c r="AH23" s="1" t="s">
        <v>3173</v>
      </c>
      <c r="AI23" s="1" t="s">
        <v>3174</v>
      </c>
      <c r="AJ23" s="1" t="s">
        <v>3175</v>
      </c>
      <c r="AK23" s="1" t="s">
        <v>3117</v>
      </c>
      <c r="AL23" s="1" t="s">
        <v>3161</v>
      </c>
      <c r="AM23" s="1" t="s">
        <v>3162</v>
      </c>
      <c r="AN23" s="1" t="s">
        <v>3163</v>
      </c>
      <c r="AO23" s="1" t="s">
        <v>3117</v>
      </c>
      <c r="AP23" s="1" t="s">
        <v>3161</v>
      </c>
      <c r="AQ23" s="1" t="s">
        <v>3162</v>
      </c>
      <c r="AR23" s="1" t="s">
        <v>3163</v>
      </c>
    </row>
    <row r="24" spans="1:44">
      <c r="A24" s="1" t="s">
        <v>98</v>
      </c>
      <c r="B24" s="1" t="s">
        <v>3146</v>
      </c>
      <c r="C24" s="1" t="s">
        <v>3147</v>
      </c>
      <c r="D24" s="1" t="s">
        <v>3148</v>
      </c>
      <c r="E24" s="1" t="s">
        <v>3149</v>
      </c>
      <c r="F24" s="1" t="s">
        <v>3150</v>
      </c>
      <c r="G24" s="1" t="s">
        <v>3018</v>
      </c>
      <c r="H24" s="1" t="s">
        <v>3151</v>
      </c>
      <c r="I24" s="1" t="s">
        <v>3152</v>
      </c>
      <c r="J24" s="1" t="s">
        <v>3153</v>
      </c>
      <c r="K24" s="1" t="s">
        <v>3154</v>
      </c>
      <c r="L24" s="1" t="s">
        <v>3155</v>
      </c>
      <c r="M24" s="1" t="s">
        <v>3156</v>
      </c>
      <c r="N24" s="1" t="s">
        <v>3157</v>
      </c>
      <c r="O24" s="1" t="s">
        <v>3158</v>
      </c>
      <c r="P24" s="1" t="s">
        <v>3159</v>
      </c>
      <c r="Q24" s="1" t="s">
        <v>3160</v>
      </c>
      <c r="R24" s="1">
        <v>0</v>
      </c>
      <c r="S24" s="1">
        <v>0</v>
      </c>
      <c r="T24" s="1">
        <v>0</v>
      </c>
      <c r="U24" s="1" t="s">
        <v>3117</v>
      </c>
      <c r="V24" s="1" t="s">
        <v>3161</v>
      </c>
      <c r="W24" s="1" t="s">
        <v>3162</v>
      </c>
      <c r="X24" s="1" t="s">
        <v>3163</v>
      </c>
      <c r="Y24" s="1" t="s">
        <v>3164</v>
      </c>
      <c r="Z24" s="1" t="s">
        <v>3165</v>
      </c>
      <c r="AA24" s="1" t="s">
        <v>3166</v>
      </c>
      <c r="AB24" s="1" t="s">
        <v>3167</v>
      </c>
      <c r="AC24" s="1" t="s">
        <v>3168</v>
      </c>
      <c r="AD24" s="1" t="s">
        <v>3169</v>
      </c>
      <c r="AE24" s="1" t="s">
        <v>3170</v>
      </c>
      <c r="AF24" s="1" t="s">
        <v>3171</v>
      </c>
      <c r="AG24" s="1" t="s">
        <v>3172</v>
      </c>
      <c r="AH24" s="1" t="s">
        <v>3173</v>
      </c>
      <c r="AI24" s="1" t="s">
        <v>3174</v>
      </c>
      <c r="AJ24" s="1" t="s">
        <v>3175</v>
      </c>
      <c r="AK24" s="1" t="s">
        <v>3117</v>
      </c>
      <c r="AL24" s="1" t="s">
        <v>3161</v>
      </c>
      <c r="AM24" s="1" t="s">
        <v>3162</v>
      </c>
      <c r="AN24" s="1" t="s">
        <v>3163</v>
      </c>
      <c r="AO24" s="1" t="s">
        <v>3117</v>
      </c>
      <c r="AP24" s="1" t="s">
        <v>3161</v>
      </c>
      <c r="AQ24" s="1" t="s">
        <v>3162</v>
      </c>
      <c r="AR24" s="1" t="s">
        <v>3163</v>
      </c>
    </row>
    <row r="25" spans="1:44">
      <c r="A25" s="1" t="s">
        <v>99</v>
      </c>
      <c r="B25" s="1" t="s">
        <v>3146</v>
      </c>
      <c r="C25" s="1" t="s">
        <v>3147</v>
      </c>
      <c r="D25" s="1" t="s">
        <v>3148</v>
      </c>
      <c r="E25" s="1" t="s">
        <v>3149</v>
      </c>
      <c r="F25" s="1" t="s">
        <v>3150</v>
      </c>
      <c r="G25" s="1" t="s">
        <v>3018</v>
      </c>
      <c r="H25" s="1" t="s">
        <v>3151</v>
      </c>
      <c r="I25" s="1" t="s">
        <v>3152</v>
      </c>
      <c r="J25" s="1" t="s">
        <v>3153</v>
      </c>
      <c r="K25" s="1" t="s">
        <v>3154</v>
      </c>
      <c r="L25" s="1" t="s">
        <v>3155</v>
      </c>
      <c r="M25" s="1" t="s">
        <v>3156</v>
      </c>
      <c r="N25" s="1" t="s">
        <v>3157</v>
      </c>
      <c r="O25" s="1" t="s">
        <v>3158</v>
      </c>
      <c r="P25" s="1" t="s">
        <v>3159</v>
      </c>
      <c r="Q25" s="1" t="s">
        <v>3160</v>
      </c>
      <c r="R25" s="1">
        <v>0</v>
      </c>
      <c r="S25" s="1">
        <v>0</v>
      </c>
      <c r="T25" s="1">
        <v>0</v>
      </c>
      <c r="U25" s="1" t="s">
        <v>3117</v>
      </c>
      <c r="V25" s="1" t="s">
        <v>3161</v>
      </c>
      <c r="W25" s="1" t="s">
        <v>3162</v>
      </c>
      <c r="X25" s="1" t="s">
        <v>3163</v>
      </c>
      <c r="Y25" s="1" t="s">
        <v>3164</v>
      </c>
      <c r="Z25" s="1" t="s">
        <v>3165</v>
      </c>
      <c r="AA25" s="1" t="s">
        <v>3166</v>
      </c>
      <c r="AB25" s="1" t="s">
        <v>3167</v>
      </c>
      <c r="AC25" s="1" t="s">
        <v>3168</v>
      </c>
      <c r="AD25" s="1" t="s">
        <v>3169</v>
      </c>
      <c r="AE25" s="1" t="s">
        <v>3170</v>
      </c>
      <c r="AF25" s="1" t="s">
        <v>3171</v>
      </c>
      <c r="AG25" s="1" t="s">
        <v>3172</v>
      </c>
      <c r="AH25" s="1" t="s">
        <v>3173</v>
      </c>
      <c r="AI25" s="1" t="s">
        <v>3174</v>
      </c>
      <c r="AJ25" s="1" t="s">
        <v>3175</v>
      </c>
      <c r="AK25" s="1" t="s">
        <v>3117</v>
      </c>
      <c r="AL25" s="1" t="s">
        <v>3161</v>
      </c>
      <c r="AM25" s="1" t="s">
        <v>3162</v>
      </c>
      <c r="AN25" s="1" t="s">
        <v>3163</v>
      </c>
      <c r="AO25" s="1" t="s">
        <v>3117</v>
      </c>
      <c r="AP25" s="1" t="s">
        <v>3161</v>
      </c>
      <c r="AQ25" s="1" t="s">
        <v>3162</v>
      </c>
      <c r="AR25" s="1" t="s">
        <v>3163</v>
      </c>
    </row>
    <row r="26" spans="1:44">
      <c r="A26" s="1" t="s">
        <v>100</v>
      </c>
      <c r="B26" s="1" t="s">
        <v>3176</v>
      </c>
      <c r="C26" s="1" t="s">
        <v>3177</v>
      </c>
      <c r="D26" s="1" t="s">
        <v>3178</v>
      </c>
      <c r="E26" s="1" t="s">
        <v>3179</v>
      </c>
      <c r="F26" s="1" t="s">
        <v>3180</v>
      </c>
      <c r="G26" s="1" t="s">
        <v>3181</v>
      </c>
      <c r="H26" s="1" t="s">
        <v>3182</v>
      </c>
      <c r="I26" s="1" t="s">
        <v>3183</v>
      </c>
      <c r="J26" s="1" t="s">
        <v>3184</v>
      </c>
      <c r="K26" s="1" t="s">
        <v>3185</v>
      </c>
      <c r="L26" s="1" t="s">
        <v>3186</v>
      </c>
      <c r="M26" s="1" t="s">
        <v>3187</v>
      </c>
      <c r="N26" s="1" t="s">
        <v>3188</v>
      </c>
      <c r="O26" s="1" t="s">
        <v>3189</v>
      </c>
      <c r="P26" s="1" t="s">
        <v>3190</v>
      </c>
      <c r="Q26" s="1" t="s">
        <v>3191</v>
      </c>
      <c r="R26" s="1">
        <v>0</v>
      </c>
      <c r="S26" s="1">
        <v>0</v>
      </c>
      <c r="T26" s="1">
        <v>0</v>
      </c>
      <c r="U26" s="1" t="s">
        <v>3192</v>
      </c>
      <c r="V26" s="1" t="s">
        <v>3193</v>
      </c>
      <c r="W26" s="1" t="s">
        <v>3194</v>
      </c>
      <c r="X26" s="1" t="s">
        <v>3195</v>
      </c>
      <c r="Y26" s="1" t="s">
        <v>3196</v>
      </c>
      <c r="Z26" s="1" t="s">
        <v>3197</v>
      </c>
      <c r="AA26" s="1" t="s">
        <v>3198</v>
      </c>
      <c r="AB26" s="1" t="s">
        <v>3199</v>
      </c>
      <c r="AC26" s="1" t="s">
        <v>3200</v>
      </c>
      <c r="AD26" s="1" t="s">
        <v>3201</v>
      </c>
      <c r="AE26" s="1" t="s">
        <v>3202</v>
      </c>
      <c r="AF26" s="1" t="s">
        <v>3203</v>
      </c>
      <c r="AG26" s="1" t="s">
        <v>3204</v>
      </c>
      <c r="AH26" s="1" t="s">
        <v>3205</v>
      </c>
      <c r="AI26" s="1" t="s">
        <v>3206</v>
      </c>
      <c r="AJ26" s="1" t="s">
        <v>3207</v>
      </c>
      <c r="AK26" s="1" t="s">
        <v>3192</v>
      </c>
      <c r="AL26" s="1" t="s">
        <v>3193</v>
      </c>
      <c r="AM26" s="1" t="s">
        <v>3194</v>
      </c>
      <c r="AN26" s="1" t="s">
        <v>3195</v>
      </c>
      <c r="AO26" s="1" t="s">
        <v>3192</v>
      </c>
      <c r="AP26" s="1" t="s">
        <v>3193</v>
      </c>
      <c r="AQ26" s="1" t="s">
        <v>3194</v>
      </c>
      <c r="AR26" s="1" t="s">
        <v>3195</v>
      </c>
    </row>
    <row r="27" spans="1:44">
      <c r="A27" s="1" t="s">
        <v>101</v>
      </c>
      <c r="B27" s="1" t="s">
        <v>3176</v>
      </c>
      <c r="C27" s="1" t="s">
        <v>3177</v>
      </c>
      <c r="D27" s="1" t="s">
        <v>3178</v>
      </c>
      <c r="E27" s="1" t="s">
        <v>3179</v>
      </c>
      <c r="F27" s="1" t="s">
        <v>3180</v>
      </c>
      <c r="G27" s="1" t="s">
        <v>3181</v>
      </c>
      <c r="H27" s="1" t="s">
        <v>3182</v>
      </c>
      <c r="I27" s="1" t="s">
        <v>3183</v>
      </c>
      <c r="J27" s="1" t="s">
        <v>3184</v>
      </c>
      <c r="K27" s="1" t="s">
        <v>3185</v>
      </c>
      <c r="L27" s="1" t="s">
        <v>3186</v>
      </c>
      <c r="M27" s="1" t="s">
        <v>3187</v>
      </c>
      <c r="N27" s="1" t="s">
        <v>3188</v>
      </c>
      <c r="O27" s="1" t="s">
        <v>3189</v>
      </c>
      <c r="P27" s="1" t="s">
        <v>3190</v>
      </c>
      <c r="Q27" s="1" t="s">
        <v>3191</v>
      </c>
      <c r="R27" s="1">
        <v>0</v>
      </c>
      <c r="S27" s="1">
        <v>0</v>
      </c>
      <c r="T27" s="1">
        <v>0</v>
      </c>
      <c r="U27" s="1" t="s">
        <v>3192</v>
      </c>
      <c r="V27" s="1" t="s">
        <v>3193</v>
      </c>
      <c r="W27" s="1" t="s">
        <v>3194</v>
      </c>
      <c r="X27" s="1" t="s">
        <v>3195</v>
      </c>
      <c r="Y27" s="1" t="s">
        <v>3196</v>
      </c>
      <c r="Z27" s="1" t="s">
        <v>3197</v>
      </c>
      <c r="AA27" s="1" t="s">
        <v>3198</v>
      </c>
      <c r="AB27" s="1" t="s">
        <v>3199</v>
      </c>
      <c r="AC27" s="1" t="s">
        <v>3200</v>
      </c>
      <c r="AD27" s="1" t="s">
        <v>3201</v>
      </c>
      <c r="AE27" s="1" t="s">
        <v>3202</v>
      </c>
      <c r="AF27" s="1" t="s">
        <v>3203</v>
      </c>
      <c r="AG27" s="1" t="s">
        <v>3204</v>
      </c>
      <c r="AH27" s="1" t="s">
        <v>3205</v>
      </c>
      <c r="AI27" s="1" t="s">
        <v>3206</v>
      </c>
      <c r="AJ27" s="1" t="s">
        <v>3207</v>
      </c>
      <c r="AK27" s="1" t="s">
        <v>3192</v>
      </c>
      <c r="AL27" s="1" t="s">
        <v>3193</v>
      </c>
      <c r="AM27" s="1" t="s">
        <v>3194</v>
      </c>
      <c r="AN27" s="1" t="s">
        <v>3195</v>
      </c>
      <c r="AO27" s="1" t="s">
        <v>3192</v>
      </c>
      <c r="AP27" s="1" t="s">
        <v>3193</v>
      </c>
      <c r="AQ27" s="1" t="s">
        <v>3194</v>
      </c>
      <c r="AR27" s="1" t="s">
        <v>3195</v>
      </c>
    </row>
    <row r="28" spans="1:44">
      <c r="A28" s="1" t="s">
        <v>102</v>
      </c>
      <c r="B28" s="1" t="s">
        <v>3176</v>
      </c>
      <c r="C28" s="1" t="s">
        <v>3177</v>
      </c>
      <c r="D28" s="1" t="s">
        <v>3178</v>
      </c>
      <c r="E28" s="1" t="s">
        <v>3179</v>
      </c>
      <c r="F28" s="1" t="s">
        <v>3180</v>
      </c>
      <c r="G28" s="1" t="s">
        <v>3181</v>
      </c>
      <c r="H28" s="1" t="s">
        <v>3182</v>
      </c>
      <c r="I28" s="1" t="s">
        <v>3183</v>
      </c>
      <c r="J28" s="1" t="s">
        <v>3184</v>
      </c>
      <c r="K28" s="1" t="s">
        <v>3185</v>
      </c>
      <c r="L28" s="1" t="s">
        <v>3186</v>
      </c>
      <c r="M28" s="1" t="s">
        <v>3187</v>
      </c>
      <c r="N28" s="1" t="s">
        <v>3188</v>
      </c>
      <c r="O28" s="1" t="s">
        <v>3189</v>
      </c>
      <c r="P28" s="1" t="s">
        <v>3190</v>
      </c>
      <c r="Q28" s="1" t="s">
        <v>3191</v>
      </c>
      <c r="R28" s="1">
        <v>0</v>
      </c>
      <c r="S28" s="1">
        <v>0</v>
      </c>
      <c r="T28" s="1">
        <v>0</v>
      </c>
      <c r="U28" s="1" t="s">
        <v>3192</v>
      </c>
      <c r="V28" s="1" t="s">
        <v>3193</v>
      </c>
      <c r="W28" s="1" t="s">
        <v>3194</v>
      </c>
      <c r="X28" s="1" t="s">
        <v>3195</v>
      </c>
      <c r="Y28" s="1" t="s">
        <v>3196</v>
      </c>
      <c r="Z28" s="1" t="s">
        <v>3197</v>
      </c>
      <c r="AA28" s="1" t="s">
        <v>3198</v>
      </c>
      <c r="AB28" s="1" t="s">
        <v>3199</v>
      </c>
      <c r="AC28" s="1" t="s">
        <v>3200</v>
      </c>
      <c r="AD28" s="1" t="s">
        <v>3201</v>
      </c>
      <c r="AE28" s="1" t="s">
        <v>3202</v>
      </c>
      <c r="AF28" s="1" t="s">
        <v>3203</v>
      </c>
      <c r="AG28" s="1" t="s">
        <v>3204</v>
      </c>
      <c r="AH28" s="1" t="s">
        <v>3205</v>
      </c>
      <c r="AI28" s="1" t="s">
        <v>3206</v>
      </c>
      <c r="AJ28" s="1" t="s">
        <v>3207</v>
      </c>
      <c r="AK28" s="1" t="s">
        <v>3192</v>
      </c>
      <c r="AL28" s="1" t="s">
        <v>3193</v>
      </c>
      <c r="AM28" s="1" t="s">
        <v>3194</v>
      </c>
      <c r="AN28" s="1" t="s">
        <v>3195</v>
      </c>
      <c r="AO28" s="1" t="s">
        <v>3192</v>
      </c>
      <c r="AP28" s="1" t="s">
        <v>3193</v>
      </c>
      <c r="AQ28" s="1" t="s">
        <v>3194</v>
      </c>
      <c r="AR28" s="1" t="s">
        <v>3195</v>
      </c>
    </row>
    <row r="29" spans="1:44">
      <c r="A29" s="1" t="s">
        <v>103</v>
      </c>
      <c r="B29" s="1" t="s">
        <v>3176</v>
      </c>
      <c r="C29" s="1" t="s">
        <v>3177</v>
      </c>
      <c r="D29" s="1" t="s">
        <v>3178</v>
      </c>
      <c r="E29" s="1" t="s">
        <v>3179</v>
      </c>
      <c r="F29" s="1" t="s">
        <v>3180</v>
      </c>
      <c r="G29" s="1" t="s">
        <v>3181</v>
      </c>
      <c r="H29" s="1" t="s">
        <v>3182</v>
      </c>
      <c r="I29" s="1" t="s">
        <v>3183</v>
      </c>
      <c r="J29" s="1" t="s">
        <v>3184</v>
      </c>
      <c r="K29" s="1" t="s">
        <v>3185</v>
      </c>
      <c r="L29" s="1" t="s">
        <v>3186</v>
      </c>
      <c r="M29" s="1" t="s">
        <v>3187</v>
      </c>
      <c r="N29" s="1" t="s">
        <v>3188</v>
      </c>
      <c r="O29" s="1" t="s">
        <v>3189</v>
      </c>
      <c r="P29" s="1" t="s">
        <v>3190</v>
      </c>
      <c r="Q29" s="1" t="s">
        <v>3191</v>
      </c>
      <c r="R29" s="1">
        <v>0</v>
      </c>
      <c r="S29" s="1">
        <v>0</v>
      </c>
      <c r="T29" s="1">
        <v>0</v>
      </c>
      <c r="U29" s="1" t="s">
        <v>3192</v>
      </c>
      <c r="V29" s="1" t="s">
        <v>3193</v>
      </c>
      <c r="W29" s="1" t="s">
        <v>3194</v>
      </c>
      <c r="X29" s="1" t="s">
        <v>3195</v>
      </c>
      <c r="Y29" s="1" t="s">
        <v>3196</v>
      </c>
      <c r="Z29" s="1" t="s">
        <v>3197</v>
      </c>
      <c r="AA29" s="1" t="s">
        <v>3198</v>
      </c>
      <c r="AB29" s="1" t="s">
        <v>3199</v>
      </c>
      <c r="AC29" s="1" t="s">
        <v>3200</v>
      </c>
      <c r="AD29" s="1" t="s">
        <v>3201</v>
      </c>
      <c r="AE29" s="1" t="s">
        <v>3202</v>
      </c>
      <c r="AF29" s="1" t="s">
        <v>3203</v>
      </c>
      <c r="AG29" s="1" t="s">
        <v>3204</v>
      </c>
      <c r="AH29" s="1" t="s">
        <v>3205</v>
      </c>
      <c r="AI29" s="1" t="s">
        <v>3206</v>
      </c>
      <c r="AJ29" s="1" t="s">
        <v>3207</v>
      </c>
      <c r="AK29" s="1" t="s">
        <v>3192</v>
      </c>
      <c r="AL29" s="1" t="s">
        <v>3193</v>
      </c>
      <c r="AM29" s="1" t="s">
        <v>3194</v>
      </c>
      <c r="AN29" s="1" t="s">
        <v>3195</v>
      </c>
      <c r="AO29" s="1" t="s">
        <v>3192</v>
      </c>
      <c r="AP29" s="1" t="s">
        <v>3193</v>
      </c>
      <c r="AQ29" s="1" t="s">
        <v>3194</v>
      </c>
      <c r="AR29" s="1" t="s">
        <v>3195</v>
      </c>
    </row>
    <row r="30" spans="1:44">
      <c r="A30" s="1" t="s">
        <v>104</v>
      </c>
      <c r="B30" s="1" t="s">
        <v>3176</v>
      </c>
      <c r="C30" s="1" t="s">
        <v>3177</v>
      </c>
      <c r="D30" s="1" t="s">
        <v>3178</v>
      </c>
      <c r="E30" s="1" t="s">
        <v>3179</v>
      </c>
      <c r="F30" s="1" t="s">
        <v>3180</v>
      </c>
      <c r="G30" s="1" t="s">
        <v>3181</v>
      </c>
      <c r="H30" s="1" t="s">
        <v>3182</v>
      </c>
      <c r="I30" s="1" t="s">
        <v>3183</v>
      </c>
      <c r="J30" s="1" t="s">
        <v>3184</v>
      </c>
      <c r="K30" s="1" t="s">
        <v>3185</v>
      </c>
      <c r="L30" s="1" t="s">
        <v>3186</v>
      </c>
      <c r="M30" s="1" t="s">
        <v>3187</v>
      </c>
      <c r="N30" s="1" t="s">
        <v>3188</v>
      </c>
      <c r="O30" s="1" t="s">
        <v>3189</v>
      </c>
      <c r="P30" s="1" t="s">
        <v>3190</v>
      </c>
      <c r="Q30" s="1" t="s">
        <v>3191</v>
      </c>
      <c r="R30" s="1">
        <v>0</v>
      </c>
      <c r="S30" s="1">
        <v>0</v>
      </c>
      <c r="T30" s="1">
        <v>0</v>
      </c>
      <c r="U30" s="1" t="s">
        <v>3192</v>
      </c>
      <c r="V30" s="1" t="s">
        <v>3193</v>
      </c>
      <c r="W30" s="1" t="s">
        <v>3194</v>
      </c>
      <c r="X30" s="1" t="s">
        <v>3195</v>
      </c>
      <c r="Y30" s="1" t="s">
        <v>3196</v>
      </c>
      <c r="Z30" s="1" t="s">
        <v>3197</v>
      </c>
      <c r="AA30" s="1" t="s">
        <v>3198</v>
      </c>
      <c r="AB30" s="1" t="s">
        <v>3199</v>
      </c>
      <c r="AC30" s="1" t="s">
        <v>3200</v>
      </c>
      <c r="AD30" s="1" t="s">
        <v>3201</v>
      </c>
      <c r="AE30" s="1" t="s">
        <v>3202</v>
      </c>
      <c r="AF30" s="1" t="s">
        <v>3203</v>
      </c>
      <c r="AG30" s="1" t="s">
        <v>3204</v>
      </c>
      <c r="AH30" s="1" t="s">
        <v>3205</v>
      </c>
      <c r="AI30" s="1" t="s">
        <v>3206</v>
      </c>
      <c r="AJ30" s="1" t="s">
        <v>3207</v>
      </c>
      <c r="AK30" s="1" t="s">
        <v>3192</v>
      </c>
      <c r="AL30" s="1" t="s">
        <v>3193</v>
      </c>
      <c r="AM30" s="1" t="s">
        <v>3194</v>
      </c>
      <c r="AN30" s="1" t="s">
        <v>3195</v>
      </c>
      <c r="AO30" s="1" t="s">
        <v>3192</v>
      </c>
      <c r="AP30" s="1" t="s">
        <v>3193</v>
      </c>
      <c r="AQ30" s="1" t="s">
        <v>3194</v>
      </c>
      <c r="AR30" s="1" t="s">
        <v>3195</v>
      </c>
    </row>
    <row r="31" spans="1:44">
      <c r="A31" s="1" t="s">
        <v>105</v>
      </c>
      <c r="B31" s="1" t="s">
        <v>3176</v>
      </c>
      <c r="C31" s="1" t="s">
        <v>3177</v>
      </c>
      <c r="D31" s="1" t="s">
        <v>3178</v>
      </c>
      <c r="E31" s="1" t="s">
        <v>3179</v>
      </c>
      <c r="F31" s="1" t="s">
        <v>3180</v>
      </c>
      <c r="G31" s="1" t="s">
        <v>3181</v>
      </c>
      <c r="H31" s="1" t="s">
        <v>3182</v>
      </c>
      <c r="I31" s="1" t="s">
        <v>3183</v>
      </c>
      <c r="J31" s="1" t="s">
        <v>3184</v>
      </c>
      <c r="K31" s="1" t="s">
        <v>3185</v>
      </c>
      <c r="L31" s="1" t="s">
        <v>3186</v>
      </c>
      <c r="M31" s="1" t="s">
        <v>3187</v>
      </c>
      <c r="N31" s="1" t="s">
        <v>3188</v>
      </c>
      <c r="O31" s="1" t="s">
        <v>3189</v>
      </c>
      <c r="P31" s="1" t="s">
        <v>3190</v>
      </c>
      <c r="Q31" s="1" t="s">
        <v>3191</v>
      </c>
      <c r="R31" s="1">
        <v>0</v>
      </c>
      <c r="S31" s="1">
        <v>0</v>
      </c>
      <c r="T31" s="1">
        <v>0</v>
      </c>
      <c r="U31" s="1" t="s">
        <v>3192</v>
      </c>
      <c r="V31" s="1" t="s">
        <v>3193</v>
      </c>
      <c r="W31" s="1" t="s">
        <v>3194</v>
      </c>
      <c r="X31" s="1" t="s">
        <v>3195</v>
      </c>
      <c r="Y31" s="1" t="s">
        <v>3196</v>
      </c>
      <c r="Z31" s="1" t="s">
        <v>3197</v>
      </c>
      <c r="AA31" s="1" t="s">
        <v>3198</v>
      </c>
      <c r="AB31" s="1" t="s">
        <v>3199</v>
      </c>
      <c r="AC31" s="1" t="s">
        <v>3200</v>
      </c>
      <c r="AD31" s="1" t="s">
        <v>3201</v>
      </c>
      <c r="AE31" s="1" t="s">
        <v>3202</v>
      </c>
      <c r="AF31" s="1" t="s">
        <v>3203</v>
      </c>
      <c r="AG31" s="1" t="s">
        <v>3204</v>
      </c>
      <c r="AH31" s="1" t="s">
        <v>3205</v>
      </c>
      <c r="AI31" s="1" t="s">
        <v>3206</v>
      </c>
      <c r="AJ31" s="1" t="s">
        <v>3207</v>
      </c>
      <c r="AK31" s="1" t="s">
        <v>3192</v>
      </c>
      <c r="AL31" s="1" t="s">
        <v>3193</v>
      </c>
      <c r="AM31" s="1" t="s">
        <v>3194</v>
      </c>
      <c r="AN31" s="1" t="s">
        <v>3195</v>
      </c>
      <c r="AO31" s="1" t="s">
        <v>3192</v>
      </c>
      <c r="AP31" s="1" t="s">
        <v>3193</v>
      </c>
      <c r="AQ31" s="1" t="s">
        <v>3194</v>
      </c>
      <c r="AR31" s="1" t="s">
        <v>3195</v>
      </c>
    </row>
    <row r="32" spans="1:44">
      <c r="A32" s="1" t="s">
        <v>106</v>
      </c>
      <c r="B32" s="1" t="s">
        <v>3208</v>
      </c>
      <c r="C32" s="1" t="s">
        <v>3209</v>
      </c>
      <c r="D32" s="1" t="s">
        <v>3210</v>
      </c>
      <c r="E32" s="1" t="s">
        <v>3211</v>
      </c>
      <c r="F32" s="1" t="s">
        <v>3212</v>
      </c>
      <c r="G32" s="1" t="s">
        <v>3213</v>
      </c>
      <c r="H32" s="1" t="s">
        <v>3214</v>
      </c>
      <c r="I32" s="1" t="s">
        <v>3215</v>
      </c>
      <c r="J32" s="1" t="s">
        <v>3216</v>
      </c>
      <c r="K32" s="1" t="s">
        <v>3217</v>
      </c>
      <c r="L32" s="1" t="s">
        <v>3218</v>
      </c>
      <c r="M32" s="1" t="s">
        <v>3219</v>
      </c>
      <c r="N32" s="1" t="s">
        <v>3220</v>
      </c>
      <c r="O32" s="1" t="s">
        <v>3221</v>
      </c>
      <c r="P32" s="1" t="s">
        <v>3222</v>
      </c>
      <c r="Q32" s="1" t="s">
        <v>3223</v>
      </c>
      <c r="R32" s="1">
        <v>0</v>
      </c>
      <c r="S32" s="1">
        <v>0</v>
      </c>
      <c r="T32" s="1">
        <v>0</v>
      </c>
      <c r="U32" s="1" t="s">
        <v>3224</v>
      </c>
      <c r="V32" s="1" t="s">
        <v>3225</v>
      </c>
      <c r="W32" s="1" t="s">
        <v>3226</v>
      </c>
      <c r="X32" s="1" t="s">
        <v>3227</v>
      </c>
      <c r="Y32" s="1" t="s">
        <v>3228</v>
      </c>
      <c r="Z32" s="1" t="s">
        <v>3229</v>
      </c>
      <c r="AA32" s="1" t="s">
        <v>3230</v>
      </c>
      <c r="AB32" s="1" t="s">
        <v>3231</v>
      </c>
      <c r="AC32" s="1">
        <v>0</v>
      </c>
      <c r="AD32" s="1" t="s">
        <v>3232</v>
      </c>
      <c r="AE32" s="1" t="s">
        <v>3233</v>
      </c>
      <c r="AF32" s="1">
        <v>0</v>
      </c>
      <c r="AG32" s="1" t="s">
        <v>3234</v>
      </c>
      <c r="AH32" s="1" t="s">
        <v>3235</v>
      </c>
      <c r="AI32" s="1" t="s">
        <v>3236</v>
      </c>
      <c r="AJ32" s="1" t="s">
        <v>3237</v>
      </c>
      <c r="AK32" s="1" t="s">
        <v>3224</v>
      </c>
      <c r="AL32" s="1" t="s">
        <v>3225</v>
      </c>
      <c r="AM32" s="1" t="s">
        <v>3226</v>
      </c>
      <c r="AN32" s="1" t="s">
        <v>3227</v>
      </c>
      <c r="AO32" s="1" t="s">
        <v>3224</v>
      </c>
      <c r="AP32" s="1" t="s">
        <v>3225</v>
      </c>
      <c r="AQ32" s="1" t="s">
        <v>3226</v>
      </c>
      <c r="AR32" s="1" t="s">
        <v>3227</v>
      </c>
    </row>
    <row r="33" spans="1:44">
      <c r="A33" s="1" t="s">
        <v>107</v>
      </c>
      <c r="B33" s="1" t="s">
        <v>3238</v>
      </c>
      <c r="C33" s="1" t="s">
        <v>3239</v>
      </c>
      <c r="D33" s="1" t="s">
        <v>3240</v>
      </c>
      <c r="E33" s="1" t="s">
        <v>3241</v>
      </c>
      <c r="F33" s="1" t="s">
        <v>3242</v>
      </c>
      <c r="G33" s="1" t="s">
        <v>3243</v>
      </c>
      <c r="H33" s="1" t="s">
        <v>3244</v>
      </c>
      <c r="I33" s="1" t="s">
        <v>3245</v>
      </c>
      <c r="J33" s="1" t="s">
        <v>3246</v>
      </c>
      <c r="K33" s="1" t="s">
        <v>3247</v>
      </c>
      <c r="L33" s="1" t="s">
        <v>3248</v>
      </c>
      <c r="M33" s="1" t="s">
        <v>3249</v>
      </c>
      <c r="N33" s="1" t="s">
        <v>3250</v>
      </c>
      <c r="O33" s="1" t="s">
        <v>3251</v>
      </c>
      <c r="P33" s="1" t="s">
        <v>3252</v>
      </c>
      <c r="Q33" s="1" t="s">
        <v>3253</v>
      </c>
      <c r="R33" s="1">
        <v>0</v>
      </c>
      <c r="S33" s="1">
        <v>0</v>
      </c>
      <c r="T33" s="1">
        <v>0</v>
      </c>
      <c r="U33" s="1" t="s">
        <v>2850</v>
      </c>
      <c r="V33" s="1" t="s">
        <v>3254</v>
      </c>
      <c r="W33" s="1" t="s">
        <v>3255</v>
      </c>
      <c r="X33" s="1" t="s">
        <v>3256</v>
      </c>
      <c r="Y33" s="1" t="s">
        <v>3257</v>
      </c>
      <c r="Z33" s="1" t="s">
        <v>3258</v>
      </c>
      <c r="AA33" s="1" t="s">
        <v>3259</v>
      </c>
      <c r="AB33" s="1" t="s">
        <v>3260</v>
      </c>
      <c r="AC33" s="1">
        <v>0</v>
      </c>
      <c r="AD33" s="1" t="s">
        <v>3261</v>
      </c>
      <c r="AE33" s="1" t="s">
        <v>3262</v>
      </c>
      <c r="AF33" s="1">
        <v>0</v>
      </c>
      <c r="AG33" s="1" t="s">
        <v>3263</v>
      </c>
      <c r="AH33" s="1" t="s">
        <v>3264</v>
      </c>
      <c r="AI33" s="1" t="s">
        <v>3265</v>
      </c>
      <c r="AJ33" s="1" t="s">
        <v>3266</v>
      </c>
      <c r="AK33" s="1" t="s">
        <v>2850</v>
      </c>
      <c r="AL33" s="1" t="s">
        <v>3254</v>
      </c>
      <c r="AM33" s="1" t="s">
        <v>3255</v>
      </c>
      <c r="AN33" s="1" t="s">
        <v>3256</v>
      </c>
      <c r="AO33" s="1" t="s">
        <v>2850</v>
      </c>
      <c r="AP33" s="1" t="s">
        <v>3254</v>
      </c>
      <c r="AQ33" s="1" t="s">
        <v>3255</v>
      </c>
      <c r="AR33" s="1" t="s">
        <v>3256</v>
      </c>
    </row>
    <row r="34" spans="1:44">
      <c r="A34" s="1" t="s">
        <v>108</v>
      </c>
      <c r="B34" s="1" t="s">
        <v>3267</v>
      </c>
      <c r="C34" s="1" t="s">
        <v>3268</v>
      </c>
      <c r="D34" s="1" t="s">
        <v>3269</v>
      </c>
      <c r="E34" s="1" t="s">
        <v>3270</v>
      </c>
      <c r="F34" s="1" t="s">
        <v>3271</v>
      </c>
      <c r="G34" s="1" t="s">
        <v>3272</v>
      </c>
      <c r="H34" s="1" t="s">
        <v>3273</v>
      </c>
      <c r="I34" s="1" t="s">
        <v>3274</v>
      </c>
      <c r="J34" s="1" t="s">
        <v>3275</v>
      </c>
      <c r="K34" s="1" t="s">
        <v>3276</v>
      </c>
      <c r="L34" s="1" t="s">
        <v>3277</v>
      </c>
      <c r="M34" s="1" t="s">
        <v>3278</v>
      </c>
      <c r="N34" s="1" t="s">
        <v>3279</v>
      </c>
      <c r="O34" s="1" t="s">
        <v>3280</v>
      </c>
      <c r="P34" s="1" t="s">
        <v>3281</v>
      </c>
      <c r="Q34" s="1" t="s">
        <v>3282</v>
      </c>
      <c r="R34" s="1">
        <v>0</v>
      </c>
      <c r="S34" s="1">
        <v>0</v>
      </c>
      <c r="T34" s="1">
        <v>0</v>
      </c>
      <c r="U34" s="1" t="s">
        <v>3283</v>
      </c>
      <c r="V34" s="1" t="s">
        <v>3284</v>
      </c>
      <c r="W34" s="1" t="s">
        <v>3285</v>
      </c>
      <c r="X34" s="1" t="s">
        <v>3286</v>
      </c>
      <c r="Y34" s="1" t="s">
        <v>3287</v>
      </c>
      <c r="Z34" s="1" t="s">
        <v>3288</v>
      </c>
      <c r="AA34" s="1" t="s">
        <v>3289</v>
      </c>
      <c r="AB34" s="1" t="s">
        <v>3290</v>
      </c>
      <c r="AC34" s="1">
        <v>0</v>
      </c>
      <c r="AD34" s="1" t="s">
        <v>3291</v>
      </c>
      <c r="AE34" s="1" t="s">
        <v>3292</v>
      </c>
      <c r="AF34" s="1">
        <v>0</v>
      </c>
      <c r="AG34" s="1" t="s">
        <v>3293</v>
      </c>
      <c r="AH34" s="1" t="s">
        <v>3294</v>
      </c>
      <c r="AI34" s="1" t="s">
        <v>3295</v>
      </c>
      <c r="AJ34" s="1" t="s">
        <v>3296</v>
      </c>
      <c r="AK34" s="1" t="s">
        <v>3283</v>
      </c>
      <c r="AL34" s="1" t="s">
        <v>3284</v>
      </c>
      <c r="AM34" s="1" t="s">
        <v>3285</v>
      </c>
      <c r="AN34" s="1" t="s">
        <v>3286</v>
      </c>
      <c r="AO34" s="1" t="s">
        <v>3283</v>
      </c>
      <c r="AP34" s="1" t="s">
        <v>3284</v>
      </c>
      <c r="AQ34" s="1" t="s">
        <v>3285</v>
      </c>
      <c r="AR34" s="1" t="s">
        <v>3286</v>
      </c>
    </row>
    <row r="35" spans="1:44">
      <c r="A35" s="1" t="s">
        <v>109</v>
      </c>
      <c r="B35" s="1" t="s">
        <v>3297</v>
      </c>
      <c r="C35" s="1" t="s">
        <v>3298</v>
      </c>
      <c r="D35" s="1" t="s">
        <v>3299</v>
      </c>
      <c r="E35" s="1" t="s">
        <v>3300</v>
      </c>
      <c r="F35" s="1" t="s">
        <v>3301</v>
      </c>
      <c r="G35" s="1" t="s">
        <v>3302</v>
      </c>
      <c r="H35" s="1" t="s">
        <v>3303</v>
      </c>
      <c r="I35" s="1" t="s">
        <v>3304</v>
      </c>
      <c r="J35" s="1" t="s">
        <v>3305</v>
      </c>
      <c r="K35" s="1" t="s">
        <v>3306</v>
      </c>
      <c r="L35" s="1" t="s">
        <v>3307</v>
      </c>
      <c r="M35" s="1" t="s">
        <v>3308</v>
      </c>
      <c r="N35" s="1" t="s">
        <v>3309</v>
      </c>
      <c r="O35" s="1" t="s">
        <v>3310</v>
      </c>
      <c r="P35" s="1" t="s">
        <v>3311</v>
      </c>
      <c r="Q35" s="1" t="s">
        <v>3312</v>
      </c>
      <c r="R35" s="1">
        <v>0</v>
      </c>
      <c r="S35" s="1">
        <v>0</v>
      </c>
      <c r="T35" s="1">
        <v>0</v>
      </c>
      <c r="U35" s="1" t="s">
        <v>3313</v>
      </c>
      <c r="V35" s="1" t="s">
        <v>3314</v>
      </c>
      <c r="W35" s="1" t="s">
        <v>3315</v>
      </c>
      <c r="X35" s="1" t="s">
        <v>3316</v>
      </c>
      <c r="Y35" s="1" t="s">
        <v>3317</v>
      </c>
      <c r="Z35" s="1" t="s">
        <v>3318</v>
      </c>
      <c r="AA35" s="1" t="s">
        <v>3319</v>
      </c>
      <c r="AB35" s="1" t="s">
        <v>3320</v>
      </c>
      <c r="AC35" s="1">
        <v>0</v>
      </c>
      <c r="AD35" s="1" t="s">
        <v>3321</v>
      </c>
      <c r="AE35" s="1" t="s">
        <v>3322</v>
      </c>
      <c r="AF35" s="1">
        <v>0</v>
      </c>
      <c r="AG35" s="1" t="s">
        <v>3323</v>
      </c>
      <c r="AH35" s="1" t="s">
        <v>3324</v>
      </c>
      <c r="AI35" s="1" t="s">
        <v>3325</v>
      </c>
      <c r="AJ35" s="1" t="s">
        <v>3326</v>
      </c>
      <c r="AK35" s="1" t="s">
        <v>3313</v>
      </c>
      <c r="AL35" s="1" t="s">
        <v>3314</v>
      </c>
      <c r="AM35" s="1" t="s">
        <v>3315</v>
      </c>
      <c r="AN35" s="1" t="s">
        <v>3316</v>
      </c>
      <c r="AO35" s="1" t="s">
        <v>3313</v>
      </c>
      <c r="AP35" s="1" t="s">
        <v>3314</v>
      </c>
      <c r="AQ35" s="1" t="s">
        <v>3315</v>
      </c>
      <c r="AR35" s="1" t="s">
        <v>3316</v>
      </c>
    </row>
    <row r="36" spans="1:44">
      <c r="A36" s="1" t="s">
        <v>110</v>
      </c>
      <c r="B36" s="1" t="s">
        <v>3327</v>
      </c>
      <c r="C36" s="1" t="s">
        <v>3328</v>
      </c>
      <c r="D36" s="1" t="s">
        <v>3329</v>
      </c>
      <c r="E36" s="1" t="s">
        <v>3330</v>
      </c>
      <c r="F36" s="1" t="s">
        <v>3331</v>
      </c>
      <c r="G36" s="1" t="s">
        <v>3332</v>
      </c>
      <c r="H36" s="1" t="s">
        <v>3333</v>
      </c>
      <c r="I36" s="1" t="s">
        <v>3334</v>
      </c>
      <c r="J36" s="1" t="s">
        <v>3335</v>
      </c>
      <c r="K36" s="1" t="s">
        <v>3336</v>
      </c>
      <c r="L36" s="1" t="s">
        <v>3337</v>
      </c>
      <c r="M36" s="1" t="s">
        <v>3338</v>
      </c>
      <c r="N36" s="1" t="s">
        <v>3339</v>
      </c>
      <c r="O36" s="1" t="s">
        <v>3035</v>
      </c>
      <c r="P36" s="1" t="s">
        <v>3340</v>
      </c>
      <c r="Q36" s="1" t="s">
        <v>3341</v>
      </c>
      <c r="R36" s="1">
        <v>0</v>
      </c>
      <c r="S36" s="1">
        <v>0</v>
      </c>
      <c r="T36" s="1">
        <v>0</v>
      </c>
      <c r="U36" s="1" t="s">
        <v>3342</v>
      </c>
      <c r="V36" s="1" t="s">
        <v>3343</v>
      </c>
      <c r="W36" s="1" t="s">
        <v>3344</v>
      </c>
      <c r="X36" s="1" t="s">
        <v>3345</v>
      </c>
      <c r="Y36" s="1" t="s">
        <v>3346</v>
      </c>
      <c r="Z36" s="1" t="s">
        <v>3347</v>
      </c>
      <c r="AA36" s="1" t="s">
        <v>3348</v>
      </c>
      <c r="AB36" s="1" t="s">
        <v>3349</v>
      </c>
      <c r="AC36" s="1">
        <v>0</v>
      </c>
      <c r="AD36" s="1" t="s">
        <v>3350</v>
      </c>
      <c r="AE36" s="1" t="s">
        <v>3351</v>
      </c>
      <c r="AF36" s="1">
        <v>0</v>
      </c>
      <c r="AG36" s="1" t="s">
        <v>3352</v>
      </c>
      <c r="AH36" s="1" t="s">
        <v>3050</v>
      </c>
      <c r="AI36" s="1" t="s">
        <v>3353</v>
      </c>
      <c r="AJ36" s="1" t="s">
        <v>3354</v>
      </c>
      <c r="AK36" s="1" t="s">
        <v>3342</v>
      </c>
      <c r="AL36" s="1" t="s">
        <v>3343</v>
      </c>
      <c r="AM36" s="1" t="s">
        <v>3344</v>
      </c>
      <c r="AN36" s="1" t="s">
        <v>3345</v>
      </c>
      <c r="AO36" s="1" t="s">
        <v>3342</v>
      </c>
      <c r="AP36" s="1" t="s">
        <v>3343</v>
      </c>
      <c r="AQ36" s="1" t="s">
        <v>3344</v>
      </c>
      <c r="AR36" s="1" t="s">
        <v>3345</v>
      </c>
    </row>
    <row r="37" spans="1:44">
      <c r="A37" s="1" t="s">
        <v>15</v>
      </c>
      <c r="B37" s="1" t="s">
        <v>3355</v>
      </c>
      <c r="C37" s="1" t="s">
        <v>3356</v>
      </c>
      <c r="D37" s="1" t="s">
        <v>3329</v>
      </c>
      <c r="E37" s="1" t="s">
        <v>3357</v>
      </c>
      <c r="F37" s="1" t="s">
        <v>3358</v>
      </c>
      <c r="G37" s="1" t="s">
        <v>3359</v>
      </c>
      <c r="H37" s="1" t="s">
        <v>3360</v>
      </c>
      <c r="I37" s="1" t="s">
        <v>3361</v>
      </c>
      <c r="J37" s="1" t="s">
        <v>3362</v>
      </c>
      <c r="K37" s="1" t="s">
        <v>3363</v>
      </c>
      <c r="L37" s="1" t="s">
        <v>3364</v>
      </c>
      <c r="M37" s="1" t="s">
        <v>3365</v>
      </c>
      <c r="N37" s="1" t="s">
        <v>3366</v>
      </c>
      <c r="O37" s="1" t="s">
        <v>3367</v>
      </c>
      <c r="P37" s="1" t="s">
        <v>3368</v>
      </c>
      <c r="Q37" s="1" t="s">
        <v>3369</v>
      </c>
      <c r="R37" s="1">
        <v>0</v>
      </c>
      <c r="S37" s="1">
        <v>0</v>
      </c>
      <c r="T37" s="1">
        <v>0</v>
      </c>
      <c r="U37" s="1" t="s">
        <v>3370</v>
      </c>
      <c r="V37" s="1" t="s">
        <v>3371</v>
      </c>
      <c r="W37" s="1" t="s">
        <v>3372</v>
      </c>
      <c r="X37" s="1" t="s">
        <v>3373</v>
      </c>
      <c r="Y37" s="1" t="s">
        <v>3374</v>
      </c>
      <c r="Z37" s="1" t="s">
        <v>3375</v>
      </c>
      <c r="AA37" s="1" t="s">
        <v>3376</v>
      </c>
      <c r="AB37" s="1" t="s">
        <v>3377</v>
      </c>
      <c r="AC37" s="1">
        <v>0</v>
      </c>
      <c r="AD37" s="1" t="s">
        <v>3378</v>
      </c>
      <c r="AE37" s="1" t="s">
        <v>3379</v>
      </c>
      <c r="AF37" s="1">
        <v>0</v>
      </c>
      <c r="AG37" s="1" t="s">
        <v>3380</v>
      </c>
      <c r="AH37" s="1" t="s">
        <v>3381</v>
      </c>
      <c r="AI37" s="1" t="s">
        <v>3382</v>
      </c>
      <c r="AJ37" s="1" t="s">
        <v>3383</v>
      </c>
      <c r="AK37" s="1" t="s">
        <v>3370</v>
      </c>
      <c r="AL37" s="1" t="s">
        <v>3371</v>
      </c>
      <c r="AM37" s="1" t="s">
        <v>3372</v>
      </c>
      <c r="AN37" s="1" t="s">
        <v>3373</v>
      </c>
      <c r="AO37" s="1" t="s">
        <v>3370</v>
      </c>
      <c r="AP37" s="1" t="s">
        <v>3371</v>
      </c>
      <c r="AQ37" s="1" t="s">
        <v>3372</v>
      </c>
      <c r="AR37" s="1" t="s">
        <v>3373</v>
      </c>
    </row>
    <row r="38" spans="1:44">
      <c r="A38" s="1" t="s">
        <v>111</v>
      </c>
      <c r="B38" s="1" t="s">
        <v>3384</v>
      </c>
      <c r="C38" s="1" t="s">
        <v>3385</v>
      </c>
      <c r="D38" s="1" t="s">
        <v>3386</v>
      </c>
      <c r="E38" s="1" t="s">
        <v>3387</v>
      </c>
      <c r="F38" s="1" t="s">
        <v>3388</v>
      </c>
      <c r="G38" s="1" t="s">
        <v>3389</v>
      </c>
      <c r="H38" s="1" t="s">
        <v>3390</v>
      </c>
      <c r="I38" s="1" t="s">
        <v>3391</v>
      </c>
      <c r="J38" s="1" t="s">
        <v>3392</v>
      </c>
      <c r="K38" s="1" t="s">
        <v>3393</v>
      </c>
      <c r="L38" s="1" t="s">
        <v>3394</v>
      </c>
      <c r="M38" s="1" t="s">
        <v>3395</v>
      </c>
      <c r="N38" s="1" t="s">
        <v>3396</v>
      </c>
      <c r="O38" s="1" t="s">
        <v>3397</v>
      </c>
      <c r="P38" s="1" t="s">
        <v>3398</v>
      </c>
      <c r="Q38" s="1" t="s">
        <v>3399</v>
      </c>
      <c r="R38" s="1">
        <v>0</v>
      </c>
      <c r="S38" s="1">
        <v>0</v>
      </c>
      <c r="T38" s="1">
        <v>0</v>
      </c>
      <c r="U38" s="1" t="s">
        <v>3400</v>
      </c>
      <c r="V38" s="1" t="s">
        <v>3401</v>
      </c>
      <c r="W38" s="1" t="s">
        <v>3402</v>
      </c>
      <c r="X38" s="1" t="s">
        <v>3403</v>
      </c>
      <c r="Y38" s="1" t="s">
        <v>3404</v>
      </c>
      <c r="Z38" s="1" t="s">
        <v>3405</v>
      </c>
      <c r="AA38" s="1" t="s">
        <v>3406</v>
      </c>
      <c r="AB38" s="1" t="s">
        <v>3407</v>
      </c>
      <c r="AC38" s="1" t="s">
        <v>3408</v>
      </c>
      <c r="AD38" s="1" t="s">
        <v>3409</v>
      </c>
      <c r="AE38" s="1" t="s">
        <v>3410</v>
      </c>
      <c r="AF38" s="1" t="s">
        <v>3411</v>
      </c>
      <c r="AG38" s="1" t="s">
        <v>3412</v>
      </c>
      <c r="AH38" s="1" t="s">
        <v>3413</v>
      </c>
      <c r="AI38" s="1" t="s">
        <v>3414</v>
      </c>
      <c r="AJ38" s="1" t="s">
        <v>3415</v>
      </c>
      <c r="AK38" s="1" t="s">
        <v>3400</v>
      </c>
      <c r="AL38" s="1" t="s">
        <v>3401</v>
      </c>
      <c r="AM38" s="1" t="s">
        <v>3402</v>
      </c>
      <c r="AN38" s="1" t="s">
        <v>3403</v>
      </c>
      <c r="AO38" s="1" t="s">
        <v>3400</v>
      </c>
      <c r="AP38" s="1" t="s">
        <v>3401</v>
      </c>
      <c r="AQ38" s="1" t="s">
        <v>3402</v>
      </c>
      <c r="AR38" s="1" t="s">
        <v>3403</v>
      </c>
    </row>
    <row r="39" spans="1:44">
      <c r="A39" s="1" t="s">
        <v>112</v>
      </c>
      <c r="B39" s="1" t="s">
        <v>3416</v>
      </c>
      <c r="C39" s="1" t="s">
        <v>3417</v>
      </c>
      <c r="D39" s="1" t="s">
        <v>3418</v>
      </c>
      <c r="E39" s="1" t="s">
        <v>3419</v>
      </c>
      <c r="F39" s="1" t="s">
        <v>3420</v>
      </c>
      <c r="G39" s="1" t="s">
        <v>3421</v>
      </c>
      <c r="H39" s="1" t="s">
        <v>3422</v>
      </c>
      <c r="I39" s="1" t="s">
        <v>3423</v>
      </c>
      <c r="J39" s="1" t="s">
        <v>3424</v>
      </c>
      <c r="K39" s="1" t="s">
        <v>3425</v>
      </c>
      <c r="L39" s="1" t="s">
        <v>3426</v>
      </c>
      <c r="M39" s="1" t="s">
        <v>3427</v>
      </c>
      <c r="N39" s="1" t="s">
        <v>3428</v>
      </c>
      <c r="O39" s="1" t="s">
        <v>3429</v>
      </c>
      <c r="P39" s="1" t="s">
        <v>3430</v>
      </c>
      <c r="Q39" s="1" t="s">
        <v>3431</v>
      </c>
      <c r="R39" s="1">
        <v>0</v>
      </c>
      <c r="S39" s="1">
        <v>0</v>
      </c>
      <c r="T39" s="1">
        <v>0</v>
      </c>
      <c r="U39" s="1" t="s">
        <v>3432</v>
      </c>
      <c r="V39" s="1" t="s">
        <v>3433</v>
      </c>
      <c r="W39" s="1" t="s">
        <v>3434</v>
      </c>
      <c r="X39" s="1" t="s">
        <v>3435</v>
      </c>
      <c r="Y39" s="1" t="s">
        <v>3436</v>
      </c>
      <c r="Z39" s="1" t="s">
        <v>3437</v>
      </c>
      <c r="AA39" s="1" t="s">
        <v>3438</v>
      </c>
      <c r="AB39" s="1" t="s">
        <v>3439</v>
      </c>
      <c r="AC39" s="1" t="s">
        <v>3440</v>
      </c>
      <c r="AD39" s="1" t="s">
        <v>3441</v>
      </c>
      <c r="AE39" s="1" t="s">
        <v>3442</v>
      </c>
      <c r="AF39" s="1" t="s">
        <v>3443</v>
      </c>
      <c r="AG39" s="1" t="s">
        <v>3444</v>
      </c>
      <c r="AH39" s="1" t="s">
        <v>3445</v>
      </c>
      <c r="AI39" s="1" t="s">
        <v>3446</v>
      </c>
      <c r="AJ39" s="1" t="s">
        <v>3447</v>
      </c>
      <c r="AK39" s="1" t="s">
        <v>3432</v>
      </c>
      <c r="AL39" s="1" t="s">
        <v>3433</v>
      </c>
      <c r="AM39" s="1" t="s">
        <v>3434</v>
      </c>
      <c r="AN39" s="1" t="s">
        <v>3435</v>
      </c>
      <c r="AO39" s="1" t="s">
        <v>3432</v>
      </c>
      <c r="AP39" s="1" t="s">
        <v>3433</v>
      </c>
      <c r="AQ39" s="1" t="s">
        <v>3434</v>
      </c>
      <c r="AR39" s="1" t="s">
        <v>3435</v>
      </c>
    </row>
    <row r="40" spans="1:44">
      <c r="A40" s="1" t="s">
        <v>113</v>
      </c>
      <c r="B40" s="1" t="s">
        <v>3448</v>
      </c>
      <c r="C40" s="1" t="s">
        <v>3449</v>
      </c>
      <c r="D40" s="1" t="s">
        <v>3450</v>
      </c>
      <c r="E40" s="1" t="s">
        <v>3451</v>
      </c>
      <c r="F40" s="1" t="s">
        <v>3452</v>
      </c>
      <c r="G40" s="1" t="s">
        <v>3453</v>
      </c>
      <c r="H40" s="1" t="s">
        <v>3454</v>
      </c>
      <c r="I40" s="1" t="s">
        <v>3455</v>
      </c>
      <c r="J40" s="1" t="s">
        <v>3456</v>
      </c>
      <c r="K40" s="1" t="s">
        <v>3457</v>
      </c>
      <c r="L40" s="1" t="s">
        <v>3458</v>
      </c>
      <c r="M40" s="1" t="s">
        <v>3459</v>
      </c>
      <c r="N40" s="1" t="s">
        <v>3460</v>
      </c>
      <c r="O40" s="1" t="s">
        <v>3461</v>
      </c>
      <c r="P40" s="1" t="s">
        <v>3034</v>
      </c>
      <c r="Q40" s="1" t="s">
        <v>3462</v>
      </c>
      <c r="R40" s="1">
        <v>0</v>
      </c>
      <c r="S40" s="1">
        <v>0</v>
      </c>
      <c r="T40" s="1">
        <v>0</v>
      </c>
      <c r="U40" s="1" t="s">
        <v>3463</v>
      </c>
      <c r="V40" s="1" t="s">
        <v>3464</v>
      </c>
      <c r="W40" s="1" t="s">
        <v>3465</v>
      </c>
      <c r="X40" s="1" t="s">
        <v>3466</v>
      </c>
      <c r="Y40" s="1" t="s">
        <v>3467</v>
      </c>
      <c r="Z40" s="1" t="s">
        <v>3468</v>
      </c>
      <c r="AA40" s="1" t="s">
        <v>3469</v>
      </c>
      <c r="AB40" s="1" t="s">
        <v>3470</v>
      </c>
      <c r="AC40" s="1" t="s">
        <v>2774</v>
      </c>
      <c r="AD40" s="1" t="s">
        <v>3471</v>
      </c>
      <c r="AE40" s="1" t="s">
        <v>3472</v>
      </c>
      <c r="AF40" s="1" t="s">
        <v>3473</v>
      </c>
      <c r="AG40" s="1" t="s">
        <v>3243</v>
      </c>
      <c r="AH40" s="1" t="s">
        <v>3474</v>
      </c>
      <c r="AI40" s="1" t="s">
        <v>3049</v>
      </c>
      <c r="AJ40" s="1" t="s">
        <v>3475</v>
      </c>
      <c r="AK40" s="1" t="s">
        <v>3463</v>
      </c>
      <c r="AL40" s="1" t="s">
        <v>3464</v>
      </c>
      <c r="AM40" s="1" t="s">
        <v>3465</v>
      </c>
      <c r="AN40" s="1" t="s">
        <v>3466</v>
      </c>
      <c r="AO40" s="1" t="s">
        <v>3463</v>
      </c>
      <c r="AP40" s="1" t="s">
        <v>3464</v>
      </c>
      <c r="AQ40" s="1" t="s">
        <v>3465</v>
      </c>
      <c r="AR40" s="1" t="s">
        <v>3466</v>
      </c>
    </row>
    <row r="41" spans="1:44">
      <c r="A41" s="1" t="s">
        <v>114</v>
      </c>
      <c r="B41" s="1" t="s">
        <v>3448</v>
      </c>
      <c r="C41" s="1" t="s">
        <v>3449</v>
      </c>
      <c r="D41" s="1" t="s">
        <v>3450</v>
      </c>
      <c r="E41" s="1" t="s">
        <v>3451</v>
      </c>
      <c r="F41" s="1" t="s">
        <v>3452</v>
      </c>
      <c r="G41" s="1" t="s">
        <v>3453</v>
      </c>
      <c r="H41" s="1" t="s">
        <v>3454</v>
      </c>
      <c r="I41" s="1" t="s">
        <v>3455</v>
      </c>
      <c r="J41" s="1" t="s">
        <v>3456</v>
      </c>
      <c r="K41" s="1" t="s">
        <v>3457</v>
      </c>
      <c r="L41" s="1" t="s">
        <v>3458</v>
      </c>
      <c r="M41" s="1" t="s">
        <v>3459</v>
      </c>
      <c r="N41" s="1" t="s">
        <v>3460</v>
      </c>
      <c r="O41" s="1" t="s">
        <v>3461</v>
      </c>
      <c r="P41" s="1" t="s">
        <v>3034</v>
      </c>
      <c r="Q41" s="1" t="s">
        <v>3462</v>
      </c>
      <c r="R41" s="1">
        <v>0</v>
      </c>
      <c r="S41" s="1">
        <v>0</v>
      </c>
      <c r="T41" s="1">
        <v>0</v>
      </c>
      <c r="U41" s="1" t="s">
        <v>3463</v>
      </c>
      <c r="V41" s="1" t="s">
        <v>3464</v>
      </c>
      <c r="W41" s="1" t="s">
        <v>3465</v>
      </c>
      <c r="X41" s="1" t="s">
        <v>3466</v>
      </c>
      <c r="Y41" s="1" t="s">
        <v>3467</v>
      </c>
      <c r="Z41" s="1" t="s">
        <v>3468</v>
      </c>
      <c r="AA41" s="1" t="s">
        <v>3469</v>
      </c>
      <c r="AB41" s="1" t="s">
        <v>3470</v>
      </c>
      <c r="AC41" s="1" t="s">
        <v>2774</v>
      </c>
      <c r="AD41" s="1" t="s">
        <v>3471</v>
      </c>
      <c r="AE41" s="1" t="s">
        <v>3472</v>
      </c>
      <c r="AF41" s="1" t="s">
        <v>3473</v>
      </c>
      <c r="AG41" s="1" t="s">
        <v>3243</v>
      </c>
      <c r="AH41" s="1" t="s">
        <v>3474</v>
      </c>
      <c r="AI41" s="1" t="s">
        <v>3049</v>
      </c>
      <c r="AJ41" s="1" t="s">
        <v>3475</v>
      </c>
      <c r="AK41" s="1" t="s">
        <v>3463</v>
      </c>
      <c r="AL41" s="1" t="s">
        <v>3464</v>
      </c>
      <c r="AM41" s="1" t="s">
        <v>3465</v>
      </c>
      <c r="AN41" s="1" t="s">
        <v>3466</v>
      </c>
      <c r="AO41" s="1" t="s">
        <v>3463</v>
      </c>
      <c r="AP41" s="1" t="s">
        <v>3464</v>
      </c>
      <c r="AQ41" s="1" t="s">
        <v>3465</v>
      </c>
      <c r="AR41" s="1" t="s">
        <v>3466</v>
      </c>
    </row>
    <row r="42" spans="1:44">
      <c r="A42" s="1" t="s">
        <v>115</v>
      </c>
      <c r="B42" s="1" t="s">
        <v>3476</v>
      </c>
      <c r="C42" s="1" t="s">
        <v>3477</v>
      </c>
      <c r="D42" s="1" t="s">
        <v>3478</v>
      </c>
      <c r="E42" s="1" t="s">
        <v>3479</v>
      </c>
      <c r="F42" s="1" t="s">
        <v>3480</v>
      </c>
      <c r="G42" s="1" t="s">
        <v>3481</v>
      </c>
      <c r="H42" s="1" t="s">
        <v>3482</v>
      </c>
      <c r="I42" s="1" t="s">
        <v>3483</v>
      </c>
      <c r="J42" s="1" t="s">
        <v>3484</v>
      </c>
      <c r="K42" s="1" t="s">
        <v>3485</v>
      </c>
      <c r="L42" s="1" t="s">
        <v>3486</v>
      </c>
      <c r="M42" s="1" t="s">
        <v>3487</v>
      </c>
      <c r="N42" s="1" t="s">
        <v>3488</v>
      </c>
      <c r="O42" s="1" t="s">
        <v>3489</v>
      </c>
      <c r="P42" s="1" t="s">
        <v>3490</v>
      </c>
      <c r="Q42" s="1" t="s">
        <v>3491</v>
      </c>
      <c r="R42" s="1">
        <v>0</v>
      </c>
      <c r="S42" s="1">
        <v>0</v>
      </c>
      <c r="T42" s="1">
        <v>0</v>
      </c>
      <c r="U42" s="1" t="s">
        <v>3492</v>
      </c>
      <c r="V42" s="1" t="s">
        <v>3493</v>
      </c>
      <c r="W42" s="1" t="s">
        <v>3494</v>
      </c>
      <c r="X42" s="1" t="s">
        <v>3495</v>
      </c>
      <c r="Y42" s="1" t="s">
        <v>3496</v>
      </c>
      <c r="Z42" s="1" t="s">
        <v>3497</v>
      </c>
      <c r="AA42" s="1" t="s">
        <v>3498</v>
      </c>
      <c r="AB42" s="1" t="s">
        <v>3499</v>
      </c>
      <c r="AC42" s="1" t="s">
        <v>3500</v>
      </c>
      <c r="AD42" s="1" t="s">
        <v>3501</v>
      </c>
      <c r="AE42" s="1" t="s">
        <v>3502</v>
      </c>
      <c r="AF42" s="1" t="s">
        <v>3503</v>
      </c>
      <c r="AG42" s="1" t="s">
        <v>3504</v>
      </c>
      <c r="AH42" s="1" t="s">
        <v>3505</v>
      </c>
      <c r="AI42" s="1" t="s">
        <v>3506</v>
      </c>
      <c r="AJ42" s="1" t="s">
        <v>3507</v>
      </c>
      <c r="AK42" s="1" t="s">
        <v>3492</v>
      </c>
      <c r="AL42" s="1" t="s">
        <v>3493</v>
      </c>
      <c r="AM42" s="1" t="s">
        <v>3494</v>
      </c>
      <c r="AN42" s="1" t="s">
        <v>3495</v>
      </c>
      <c r="AO42" s="1" t="s">
        <v>3492</v>
      </c>
      <c r="AP42" s="1" t="s">
        <v>3493</v>
      </c>
      <c r="AQ42" s="1" t="s">
        <v>3494</v>
      </c>
      <c r="AR42" s="1" t="s">
        <v>3495</v>
      </c>
    </row>
    <row r="43" spans="1:44">
      <c r="A43" s="1" t="s">
        <v>116</v>
      </c>
      <c r="B43" s="1" t="s">
        <v>3476</v>
      </c>
      <c r="C43" s="1" t="s">
        <v>3477</v>
      </c>
      <c r="D43" s="1" t="s">
        <v>3478</v>
      </c>
      <c r="E43" s="1" t="s">
        <v>3479</v>
      </c>
      <c r="F43" s="1" t="s">
        <v>3480</v>
      </c>
      <c r="G43" s="1" t="s">
        <v>3481</v>
      </c>
      <c r="H43" s="1" t="s">
        <v>3482</v>
      </c>
      <c r="I43" s="1" t="s">
        <v>3483</v>
      </c>
      <c r="J43" s="1" t="s">
        <v>3484</v>
      </c>
      <c r="K43" s="1" t="s">
        <v>3485</v>
      </c>
      <c r="L43" s="1" t="s">
        <v>3486</v>
      </c>
      <c r="M43" s="1" t="s">
        <v>3487</v>
      </c>
      <c r="N43" s="1" t="s">
        <v>3488</v>
      </c>
      <c r="O43" s="1" t="s">
        <v>3489</v>
      </c>
      <c r="P43" s="1" t="s">
        <v>3490</v>
      </c>
      <c r="Q43" s="1" t="s">
        <v>3491</v>
      </c>
      <c r="R43" s="1">
        <v>0</v>
      </c>
      <c r="S43" s="1">
        <v>0</v>
      </c>
      <c r="T43" s="1">
        <v>0</v>
      </c>
      <c r="U43" s="1" t="s">
        <v>3492</v>
      </c>
      <c r="V43" s="1" t="s">
        <v>3493</v>
      </c>
      <c r="W43" s="1" t="s">
        <v>3494</v>
      </c>
      <c r="X43" s="1" t="s">
        <v>3495</v>
      </c>
      <c r="Y43" s="1" t="s">
        <v>3496</v>
      </c>
      <c r="Z43" s="1" t="s">
        <v>3497</v>
      </c>
      <c r="AA43" s="1" t="s">
        <v>3498</v>
      </c>
      <c r="AB43" s="1" t="s">
        <v>3499</v>
      </c>
      <c r="AC43" s="1" t="s">
        <v>3500</v>
      </c>
      <c r="AD43" s="1" t="s">
        <v>3501</v>
      </c>
      <c r="AE43" s="1" t="s">
        <v>3502</v>
      </c>
      <c r="AF43" s="1" t="s">
        <v>3503</v>
      </c>
      <c r="AG43" s="1" t="s">
        <v>3504</v>
      </c>
      <c r="AH43" s="1" t="s">
        <v>3505</v>
      </c>
      <c r="AI43" s="1" t="s">
        <v>3506</v>
      </c>
      <c r="AJ43" s="1" t="s">
        <v>3507</v>
      </c>
      <c r="AK43" s="1" t="s">
        <v>3492</v>
      </c>
      <c r="AL43" s="1" t="s">
        <v>3493</v>
      </c>
      <c r="AM43" s="1" t="s">
        <v>3494</v>
      </c>
      <c r="AN43" s="1" t="s">
        <v>3495</v>
      </c>
      <c r="AO43" s="1" t="s">
        <v>3492</v>
      </c>
      <c r="AP43" s="1" t="s">
        <v>3493</v>
      </c>
      <c r="AQ43" s="1" t="s">
        <v>3494</v>
      </c>
      <c r="AR43" s="1" t="s">
        <v>3495</v>
      </c>
    </row>
    <row r="44" spans="1:44">
      <c r="A44" s="1" t="s">
        <v>117</v>
      </c>
      <c r="B44" s="1" t="s">
        <v>3476</v>
      </c>
      <c r="C44" s="1" t="s">
        <v>3477</v>
      </c>
      <c r="D44" s="1" t="s">
        <v>3478</v>
      </c>
      <c r="E44" s="1" t="s">
        <v>3479</v>
      </c>
      <c r="F44" s="1" t="s">
        <v>3480</v>
      </c>
      <c r="G44" s="1" t="s">
        <v>3481</v>
      </c>
      <c r="H44" s="1" t="s">
        <v>3482</v>
      </c>
      <c r="I44" s="1" t="s">
        <v>3483</v>
      </c>
      <c r="J44" s="1" t="s">
        <v>3484</v>
      </c>
      <c r="K44" s="1" t="s">
        <v>3485</v>
      </c>
      <c r="L44" s="1" t="s">
        <v>3486</v>
      </c>
      <c r="M44" s="1" t="s">
        <v>3487</v>
      </c>
      <c r="N44" s="1" t="s">
        <v>3488</v>
      </c>
      <c r="O44" s="1" t="s">
        <v>3489</v>
      </c>
      <c r="P44" s="1" t="s">
        <v>3490</v>
      </c>
      <c r="Q44" s="1" t="s">
        <v>3491</v>
      </c>
      <c r="R44" s="1">
        <v>0</v>
      </c>
      <c r="S44" s="1">
        <v>0</v>
      </c>
      <c r="T44" s="1">
        <v>0</v>
      </c>
      <c r="U44" s="1" t="s">
        <v>3492</v>
      </c>
      <c r="V44" s="1" t="s">
        <v>3493</v>
      </c>
      <c r="W44" s="1" t="s">
        <v>3494</v>
      </c>
      <c r="X44" s="1" t="s">
        <v>3495</v>
      </c>
      <c r="Y44" s="1" t="s">
        <v>3496</v>
      </c>
      <c r="Z44" s="1" t="s">
        <v>3497</v>
      </c>
      <c r="AA44" s="1" t="s">
        <v>3498</v>
      </c>
      <c r="AB44" s="1" t="s">
        <v>3499</v>
      </c>
      <c r="AC44" s="1" t="s">
        <v>3500</v>
      </c>
      <c r="AD44" s="1" t="s">
        <v>3501</v>
      </c>
      <c r="AE44" s="1" t="s">
        <v>3502</v>
      </c>
      <c r="AF44" s="1" t="s">
        <v>3503</v>
      </c>
      <c r="AG44" s="1" t="s">
        <v>3504</v>
      </c>
      <c r="AH44" s="1" t="s">
        <v>3505</v>
      </c>
      <c r="AI44" s="1" t="s">
        <v>3506</v>
      </c>
      <c r="AJ44" s="1" t="s">
        <v>3507</v>
      </c>
      <c r="AK44" s="1" t="s">
        <v>3492</v>
      </c>
      <c r="AL44" s="1" t="s">
        <v>3493</v>
      </c>
      <c r="AM44" s="1" t="s">
        <v>3494</v>
      </c>
      <c r="AN44" s="1" t="s">
        <v>3495</v>
      </c>
      <c r="AO44" s="1" t="s">
        <v>3492</v>
      </c>
      <c r="AP44" s="1" t="s">
        <v>3493</v>
      </c>
      <c r="AQ44" s="1" t="s">
        <v>3494</v>
      </c>
      <c r="AR44" s="1" t="s">
        <v>3495</v>
      </c>
    </row>
    <row r="45" spans="1:44">
      <c r="A45" s="1" t="s">
        <v>118</v>
      </c>
      <c r="B45" s="1" t="s">
        <v>3476</v>
      </c>
      <c r="C45" s="1" t="s">
        <v>3477</v>
      </c>
      <c r="D45" s="1" t="s">
        <v>3478</v>
      </c>
      <c r="E45" s="1" t="s">
        <v>3479</v>
      </c>
      <c r="F45" s="1" t="s">
        <v>3480</v>
      </c>
      <c r="G45" s="1" t="s">
        <v>3481</v>
      </c>
      <c r="H45" s="1" t="s">
        <v>3482</v>
      </c>
      <c r="I45" s="1" t="s">
        <v>3483</v>
      </c>
      <c r="J45" s="1" t="s">
        <v>3484</v>
      </c>
      <c r="K45" s="1" t="s">
        <v>3485</v>
      </c>
      <c r="L45" s="1" t="s">
        <v>3486</v>
      </c>
      <c r="M45" s="1" t="s">
        <v>3487</v>
      </c>
      <c r="N45" s="1" t="s">
        <v>3488</v>
      </c>
      <c r="O45" s="1" t="s">
        <v>3489</v>
      </c>
      <c r="P45" s="1" t="s">
        <v>3490</v>
      </c>
      <c r="Q45" s="1" t="s">
        <v>3491</v>
      </c>
      <c r="R45" s="1">
        <v>0</v>
      </c>
      <c r="S45" s="1">
        <v>0</v>
      </c>
      <c r="T45" s="1">
        <v>0</v>
      </c>
      <c r="U45" s="1" t="s">
        <v>3492</v>
      </c>
      <c r="V45" s="1" t="s">
        <v>3493</v>
      </c>
      <c r="W45" s="1" t="s">
        <v>3494</v>
      </c>
      <c r="X45" s="1" t="s">
        <v>3495</v>
      </c>
      <c r="Y45" s="1" t="s">
        <v>3496</v>
      </c>
      <c r="Z45" s="1" t="s">
        <v>3497</v>
      </c>
      <c r="AA45" s="1" t="s">
        <v>3498</v>
      </c>
      <c r="AB45" s="1" t="s">
        <v>3499</v>
      </c>
      <c r="AC45" s="1" t="s">
        <v>3500</v>
      </c>
      <c r="AD45" s="1" t="s">
        <v>3501</v>
      </c>
      <c r="AE45" s="1" t="s">
        <v>3502</v>
      </c>
      <c r="AF45" s="1" t="s">
        <v>3503</v>
      </c>
      <c r="AG45" s="1" t="s">
        <v>3504</v>
      </c>
      <c r="AH45" s="1" t="s">
        <v>3505</v>
      </c>
      <c r="AI45" s="1" t="s">
        <v>3506</v>
      </c>
      <c r="AJ45" s="1" t="s">
        <v>3507</v>
      </c>
      <c r="AK45" s="1" t="s">
        <v>3492</v>
      </c>
      <c r="AL45" s="1" t="s">
        <v>3493</v>
      </c>
      <c r="AM45" s="1" t="s">
        <v>3494</v>
      </c>
      <c r="AN45" s="1" t="s">
        <v>3495</v>
      </c>
      <c r="AO45" s="1" t="s">
        <v>3492</v>
      </c>
      <c r="AP45" s="1" t="s">
        <v>3493</v>
      </c>
      <c r="AQ45" s="1" t="s">
        <v>3494</v>
      </c>
      <c r="AR45" s="1" t="s">
        <v>3495</v>
      </c>
    </row>
    <row r="46" spans="1:44">
      <c r="A46" s="1" t="s">
        <v>119</v>
      </c>
      <c r="B46" s="1" t="s">
        <v>3508</v>
      </c>
      <c r="C46" s="1" t="s">
        <v>3509</v>
      </c>
      <c r="D46" s="1" t="s">
        <v>3510</v>
      </c>
      <c r="E46" s="1" t="s">
        <v>3511</v>
      </c>
      <c r="F46" s="1" t="s">
        <v>3512</v>
      </c>
      <c r="G46" s="1" t="s">
        <v>3513</v>
      </c>
      <c r="H46" s="1" t="s">
        <v>3514</v>
      </c>
      <c r="I46" s="1" t="s">
        <v>3515</v>
      </c>
      <c r="J46" s="1" t="s">
        <v>3516</v>
      </c>
      <c r="K46" s="1" t="s">
        <v>3517</v>
      </c>
      <c r="L46" s="1" t="s">
        <v>3518</v>
      </c>
      <c r="M46" s="1" t="s">
        <v>3519</v>
      </c>
      <c r="N46" s="1" t="s">
        <v>3520</v>
      </c>
      <c r="O46" s="1" t="s">
        <v>3521</v>
      </c>
      <c r="P46" s="1" t="s">
        <v>3522</v>
      </c>
      <c r="Q46" s="1" t="s">
        <v>3523</v>
      </c>
      <c r="R46" s="1">
        <v>0</v>
      </c>
      <c r="S46" s="1">
        <v>0</v>
      </c>
      <c r="T46" s="1">
        <v>0</v>
      </c>
      <c r="U46" s="1" t="s">
        <v>3524</v>
      </c>
      <c r="V46" s="1" t="s">
        <v>3525</v>
      </c>
      <c r="W46" s="1" t="s">
        <v>3526</v>
      </c>
      <c r="X46" s="1" t="s">
        <v>3527</v>
      </c>
      <c r="Y46" s="1" t="s">
        <v>3528</v>
      </c>
      <c r="Z46" s="1" t="s">
        <v>3529</v>
      </c>
      <c r="AA46" s="1" t="s">
        <v>3530</v>
      </c>
      <c r="AB46" s="1" t="s">
        <v>3531</v>
      </c>
      <c r="AC46" s="1" t="s">
        <v>3532</v>
      </c>
      <c r="AD46" s="1" t="s">
        <v>3533</v>
      </c>
      <c r="AE46" s="1" t="s">
        <v>3534</v>
      </c>
      <c r="AF46" s="1" t="s">
        <v>3535</v>
      </c>
      <c r="AG46" s="1" t="s">
        <v>3536</v>
      </c>
      <c r="AH46" s="1" t="s">
        <v>3537</v>
      </c>
      <c r="AI46" s="1" t="s">
        <v>3538</v>
      </c>
      <c r="AJ46" s="1" t="s">
        <v>3539</v>
      </c>
      <c r="AK46" s="1" t="s">
        <v>3524</v>
      </c>
      <c r="AL46" s="1" t="s">
        <v>3525</v>
      </c>
      <c r="AM46" s="1" t="s">
        <v>3526</v>
      </c>
      <c r="AN46" s="1" t="s">
        <v>3527</v>
      </c>
      <c r="AO46" s="1" t="s">
        <v>3524</v>
      </c>
      <c r="AP46" s="1" t="s">
        <v>3525</v>
      </c>
      <c r="AQ46" s="1" t="s">
        <v>3526</v>
      </c>
      <c r="AR46" s="1" t="s">
        <v>3527</v>
      </c>
    </row>
    <row r="47" spans="1:44">
      <c r="A47" s="1" t="s">
        <v>120</v>
      </c>
      <c r="B47" s="1" t="s">
        <v>3540</v>
      </c>
      <c r="C47" s="1" t="s">
        <v>3541</v>
      </c>
      <c r="D47" s="1" t="s">
        <v>3542</v>
      </c>
      <c r="E47" s="1" t="s">
        <v>3543</v>
      </c>
      <c r="F47" s="1" t="s">
        <v>3544</v>
      </c>
      <c r="G47" s="1" t="s">
        <v>3545</v>
      </c>
      <c r="H47" s="1" t="s">
        <v>3546</v>
      </c>
      <c r="I47" s="1" t="s">
        <v>3119</v>
      </c>
      <c r="J47" s="1" t="s">
        <v>3547</v>
      </c>
      <c r="K47" s="1" t="s">
        <v>3548</v>
      </c>
      <c r="L47" s="1" t="s">
        <v>3508</v>
      </c>
      <c r="M47" s="1" t="s">
        <v>3549</v>
      </c>
      <c r="N47" s="1" t="s">
        <v>3550</v>
      </c>
      <c r="O47" s="1" t="s">
        <v>3551</v>
      </c>
      <c r="P47" s="1" t="s">
        <v>3552</v>
      </c>
      <c r="Q47" s="1" t="s">
        <v>3127</v>
      </c>
      <c r="R47" s="1">
        <v>0</v>
      </c>
      <c r="S47" s="1">
        <v>0</v>
      </c>
      <c r="T47" s="1">
        <v>0</v>
      </c>
      <c r="U47" s="1" t="s">
        <v>3553</v>
      </c>
      <c r="V47" s="1" t="s">
        <v>3554</v>
      </c>
      <c r="W47" s="1" t="s">
        <v>3555</v>
      </c>
      <c r="X47" s="1" t="s">
        <v>3556</v>
      </c>
      <c r="Y47" s="1" t="s">
        <v>3557</v>
      </c>
      <c r="Z47" s="1" t="s">
        <v>3558</v>
      </c>
      <c r="AA47" s="1" t="s">
        <v>3559</v>
      </c>
      <c r="AB47" s="1" t="s">
        <v>3560</v>
      </c>
      <c r="AC47" s="1" t="s">
        <v>3561</v>
      </c>
      <c r="AD47" s="1" t="s">
        <v>3562</v>
      </c>
      <c r="AE47" s="1" t="s">
        <v>3563</v>
      </c>
      <c r="AF47" s="1" t="s">
        <v>3564</v>
      </c>
      <c r="AG47" s="1" t="s">
        <v>3565</v>
      </c>
      <c r="AH47" s="1" t="s">
        <v>3566</v>
      </c>
      <c r="AI47" s="1" t="s">
        <v>3567</v>
      </c>
      <c r="AJ47" s="1" t="s">
        <v>3143</v>
      </c>
      <c r="AK47" s="1" t="s">
        <v>3553</v>
      </c>
      <c r="AL47" s="1" t="s">
        <v>3554</v>
      </c>
      <c r="AM47" s="1" t="s">
        <v>3555</v>
      </c>
      <c r="AN47" s="1" t="s">
        <v>3556</v>
      </c>
      <c r="AO47" s="1" t="s">
        <v>3553</v>
      </c>
      <c r="AP47" s="1" t="s">
        <v>3554</v>
      </c>
      <c r="AQ47" s="1" t="s">
        <v>3555</v>
      </c>
      <c r="AR47" s="1" t="s">
        <v>3556</v>
      </c>
    </row>
    <row r="48" spans="1:44">
      <c r="A48" s="1" t="s">
        <v>121</v>
      </c>
      <c r="B48" s="1" t="s">
        <v>3568</v>
      </c>
      <c r="C48" s="1" t="s">
        <v>3569</v>
      </c>
      <c r="D48" s="1" t="s">
        <v>3570</v>
      </c>
      <c r="E48" s="1" t="s">
        <v>3571</v>
      </c>
      <c r="F48" s="1" t="s">
        <v>3572</v>
      </c>
      <c r="G48" s="1" t="s">
        <v>3573</v>
      </c>
      <c r="H48" s="1" t="s">
        <v>3432</v>
      </c>
      <c r="I48" s="1" t="s">
        <v>3574</v>
      </c>
      <c r="J48" s="1" t="s">
        <v>3575</v>
      </c>
      <c r="K48" s="1" t="s">
        <v>3328</v>
      </c>
      <c r="L48" s="1" t="s">
        <v>3576</v>
      </c>
      <c r="M48" s="1" t="s">
        <v>3577</v>
      </c>
      <c r="N48" s="1" t="s">
        <v>3578</v>
      </c>
      <c r="O48" s="1" t="s">
        <v>3579</v>
      </c>
      <c r="P48" s="1" t="s">
        <v>3580</v>
      </c>
      <c r="Q48" s="1" t="s">
        <v>3462</v>
      </c>
      <c r="R48" s="1">
        <v>0</v>
      </c>
      <c r="S48" s="1">
        <v>0</v>
      </c>
      <c r="T48" s="1">
        <v>0</v>
      </c>
      <c r="U48" s="1" t="s">
        <v>3581</v>
      </c>
      <c r="V48" s="1" t="s">
        <v>3582</v>
      </c>
      <c r="W48" s="1" t="s">
        <v>3583</v>
      </c>
      <c r="X48" s="1" t="s">
        <v>3584</v>
      </c>
      <c r="Y48" s="1" t="s">
        <v>3585</v>
      </c>
      <c r="Z48" s="1" t="s">
        <v>3586</v>
      </c>
      <c r="AA48" s="1" t="s">
        <v>3587</v>
      </c>
      <c r="AB48" s="1" t="s">
        <v>3588</v>
      </c>
      <c r="AC48" s="1" t="s">
        <v>3589</v>
      </c>
      <c r="AD48" s="1" t="s">
        <v>3590</v>
      </c>
      <c r="AE48" s="1" t="s">
        <v>3591</v>
      </c>
      <c r="AF48" s="1" t="s">
        <v>3592</v>
      </c>
      <c r="AG48" s="1" t="s">
        <v>3593</v>
      </c>
      <c r="AH48" s="1" t="s">
        <v>3594</v>
      </c>
      <c r="AI48" s="1" t="s">
        <v>3595</v>
      </c>
      <c r="AJ48" s="1" t="s">
        <v>3475</v>
      </c>
      <c r="AK48" s="1" t="s">
        <v>3581</v>
      </c>
      <c r="AL48" s="1" t="s">
        <v>3582</v>
      </c>
      <c r="AM48" s="1" t="s">
        <v>3583</v>
      </c>
      <c r="AN48" s="1" t="s">
        <v>3584</v>
      </c>
      <c r="AO48" s="1" t="s">
        <v>3581</v>
      </c>
      <c r="AP48" s="1" t="s">
        <v>3582</v>
      </c>
      <c r="AQ48" s="1" t="s">
        <v>3583</v>
      </c>
      <c r="AR48" s="1" t="s">
        <v>3584</v>
      </c>
    </row>
    <row r="49" spans="1:44">
      <c r="A49" s="1" t="s">
        <v>122</v>
      </c>
      <c r="B49" s="1" t="s">
        <v>3596</v>
      </c>
      <c r="C49" s="1" t="s">
        <v>3597</v>
      </c>
      <c r="D49" s="1" t="s">
        <v>3598</v>
      </c>
      <c r="E49" s="1" t="s">
        <v>3599</v>
      </c>
      <c r="F49" s="1" t="s">
        <v>3600</v>
      </c>
      <c r="G49" s="1" t="s">
        <v>3601</v>
      </c>
      <c r="H49" s="1" t="s">
        <v>3602</v>
      </c>
      <c r="I49" s="1" t="s">
        <v>3603</v>
      </c>
      <c r="J49" s="1" t="s">
        <v>3604</v>
      </c>
      <c r="K49" s="1" t="s">
        <v>3605</v>
      </c>
      <c r="L49" s="1" t="s">
        <v>3606</v>
      </c>
      <c r="M49" s="1" t="s">
        <v>3607</v>
      </c>
      <c r="N49" s="1" t="s">
        <v>3608</v>
      </c>
      <c r="O49" s="1" t="s">
        <v>3609</v>
      </c>
      <c r="P49" s="1" t="s">
        <v>1419</v>
      </c>
      <c r="Q49" s="1" t="s">
        <v>3610</v>
      </c>
      <c r="R49" s="1">
        <v>0</v>
      </c>
      <c r="S49" s="1">
        <v>0</v>
      </c>
      <c r="T49" s="1">
        <v>0</v>
      </c>
      <c r="U49" s="1" t="s">
        <v>3611</v>
      </c>
      <c r="V49" s="1" t="s">
        <v>3612</v>
      </c>
      <c r="W49" s="1" t="s">
        <v>3613</v>
      </c>
      <c r="X49" s="1" t="s">
        <v>3614</v>
      </c>
      <c r="Y49" s="1" t="s">
        <v>3615</v>
      </c>
      <c r="Z49" s="1" t="s">
        <v>3616</v>
      </c>
      <c r="AA49" s="1" t="s">
        <v>3617</v>
      </c>
      <c r="AB49" s="1" t="s">
        <v>3618</v>
      </c>
      <c r="AC49" s="1" t="s">
        <v>3619</v>
      </c>
      <c r="AD49" s="1" t="s">
        <v>3620</v>
      </c>
      <c r="AE49" s="1" t="s">
        <v>3621</v>
      </c>
      <c r="AF49" s="1" t="s">
        <v>3622</v>
      </c>
      <c r="AG49" s="1" t="s">
        <v>3623</v>
      </c>
      <c r="AH49" s="1" t="s">
        <v>3624</v>
      </c>
      <c r="AI49" s="1" t="s">
        <v>3625</v>
      </c>
      <c r="AJ49" s="1" t="s">
        <v>3626</v>
      </c>
      <c r="AK49" s="1" t="s">
        <v>3611</v>
      </c>
      <c r="AL49" s="1" t="s">
        <v>3612</v>
      </c>
      <c r="AM49" s="1" t="s">
        <v>3613</v>
      </c>
      <c r="AN49" s="1" t="s">
        <v>3614</v>
      </c>
      <c r="AO49" s="1" t="s">
        <v>3611</v>
      </c>
      <c r="AP49" s="1" t="s">
        <v>3612</v>
      </c>
      <c r="AQ49" s="1" t="s">
        <v>3613</v>
      </c>
      <c r="AR49" s="1" t="s">
        <v>3614</v>
      </c>
    </row>
    <row r="50" spans="1:44">
      <c r="A50" s="1" t="s">
        <v>123</v>
      </c>
      <c r="B50" s="1" t="s">
        <v>3627</v>
      </c>
      <c r="C50" s="1" t="s">
        <v>3628</v>
      </c>
      <c r="D50" s="1" t="s">
        <v>3629</v>
      </c>
      <c r="E50" s="1" t="s">
        <v>3630</v>
      </c>
      <c r="F50" s="1" t="s">
        <v>3631</v>
      </c>
      <c r="G50" s="1" t="s">
        <v>3632</v>
      </c>
      <c r="H50" s="1" t="s">
        <v>3633</v>
      </c>
      <c r="I50" s="1" t="s">
        <v>3634</v>
      </c>
      <c r="J50" s="1" t="s">
        <v>3635</v>
      </c>
      <c r="K50" s="1" t="s">
        <v>3636</v>
      </c>
      <c r="L50" s="1" t="s">
        <v>3637</v>
      </c>
      <c r="M50" s="1" t="s">
        <v>3638</v>
      </c>
      <c r="N50" s="1" t="s">
        <v>3639</v>
      </c>
      <c r="O50" s="1" t="s">
        <v>3640</v>
      </c>
      <c r="P50" s="1" t="s">
        <v>3641</v>
      </c>
      <c r="Q50" s="1" t="s">
        <v>3642</v>
      </c>
      <c r="R50" s="1">
        <v>0</v>
      </c>
      <c r="S50" s="1">
        <v>0</v>
      </c>
      <c r="T50" s="1">
        <v>0</v>
      </c>
      <c r="U50" s="1" t="s">
        <v>3643</v>
      </c>
      <c r="V50" s="1" t="s">
        <v>3644</v>
      </c>
      <c r="W50" s="1" t="s">
        <v>3645</v>
      </c>
      <c r="X50" s="1" t="s">
        <v>3646</v>
      </c>
      <c r="Y50" s="1" t="s">
        <v>3647</v>
      </c>
      <c r="Z50" s="1" t="s">
        <v>3648</v>
      </c>
      <c r="AA50" s="1" t="s">
        <v>3649</v>
      </c>
      <c r="AB50" s="1" t="s">
        <v>3650</v>
      </c>
      <c r="AC50" s="1" t="s">
        <v>3651</v>
      </c>
      <c r="AD50" s="1">
        <v>0</v>
      </c>
      <c r="AE50" s="1" t="s">
        <v>3652</v>
      </c>
      <c r="AF50" s="1" t="s">
        <v>3653</v>
      </c>
      <c r="AG50" s="1" t="s">
        <v>3654</v>
      </c>
      <c r="AH50" s="1" t="s">
        <v>3655</v>
      </c>
      <c r="AI50" s="1" t="s">
        <v>3009</v>
      </c>
      <c r="AJ50" s="1" t="s">
        <v>3656</v>
      </c>
      <c r="AK50" s="1" t="s">
        <v>3643</v>
      </c>
      <c r="AL50" s="1" t="s">
        <v>3644</v>
      </c>
      <c r="AM50" s="1" t="s">
        <v>3645</v>
      </c>
      <c r="AN50" s="1" t="s">
        <v>3646</v>
      </c>
      <c r="AO50" s="1" t="s">
        <v>3643</v>
      </c>
      <c r="AP50" s="1" t="s">
        <v>3644</v>
      </c>
      <c r="AQ50" s="1" t="s">
        <v>3645</v>
      </c>
      <c r="AR50" s="1" t="s">
        <v>3646</v>
      </c>
    </row>
    <row r="51" spans="1:44">
      <c r="A51" s="1" t="s">
        <v>23</v>
      </c>
      <c r="B51" s="1" t="s">
        <v>3657</v>
      </c>
      <c r="C51" s="1" t="s">
        <v>3658</v>
      </c>
      <c r="D51" s="1" t="s">
        <v>3659</v>
      </c>
      <c r="E51" s="1" t="s">
        <v>3660</v>
      </c>
      <c r="F51" s="1" t="s">
        <v>3661</v>
      </c>
      <c r="G51" s="1" t="s">
        <v>3662</v>
      </c>
      <c r="H51" s="1" t="s">
        <v>3663</v>
      </c>
      <c r="I51" s="1" t="s">
        <v>3664</v>
      </c>
      <c r="J51" s="1" t="s">
        <v>3665</v>
      </c>
      <c r="K51" s="1" t="s">
        <v>3666</v>
      </c>
      <c r="L51" s="1" t="s">
        <v>3667</v>
      </c>
      <c r="M51" s="1" t="s">
        <v>3668</v>
      </c>
      <c r="N51" s="1" t="s">
        <v>3669</v>
      </c>
      <c r="O51" s="1" t="s">
        <v>3670</v>
      </c>
      <c r="P51" s="1" t="s">
        <v>3640</v>
      </c>
      <c r="Q51" s="1" t="s">
        <v>3280</v>
      </c>
      <c r="R51" s="1">
        <v>0</v>
      </c>
      <c r="S51" s="1">
        <v>0</v>
      </c>
      <c r="T51" s="1">
        <v>0</v>
      </c>
      <c r="U51" s="1" t="s">
        <v>3671</v>
      </c>
      <c r="V51" s="1" t="s">
        <v>3672</v>
      </c>
      <c r="W51" s="1" t="s">
        <v>3673</v>
      </c>
      <c r="X51" s="1" t="s">
        <v>3674</v>
      </c>
      <c r="Y51" s="1" t="s">
        <v>3675</v>
      </c>
      <c r="Z51" s="1" t="s">
        <v>3676</v>
      </c>
      <c r="AA51" s="1" t="s">
        <v>3677</v>
      </c>
      <c r="AB51" s="1" t="s">
        <v>3678</v>
      </c>
      <c r="AC51" s="1" t="s">
        <v>3679</v>
      </c>
      <c r="AD51" s="1" t="s">
        <v>3680</v>
      </c>
      <c r="AE51" s="1" t="s">
        <v>3681</v>
      </c>
      <c r="AF51" s="1" t="s">
        <v>3682</v>
      </c>
      <c r="AG51" s="1" t="s">
        <v>3683</v>
      </c>
      <c r="AH51" s="1" t="s">
        <v>3684</v>
      </c>
      <c r="AI51" s="1" t="s">
        <v>3655</v>
      </c>
      <c r="AJ51" s="1" t="s">
        <v>3294</v>
      </c>
      <c r="AK51" s="1" t="s">
        <v>3671</v>
      </c>
      <c r="AL51" s="1" t="s">
        <v>3672</v>
      </c>
      <c r="AM51" s="1" t="s">
        <v>3673</v>
      </c>
      <c r="AN51" s="1" t="s">
        <v>3674</v>
      </c>
      <c r="AO51" s="1" t="s">
        <v>3671</v>
      </c>
      <c r="AP51" s="1" t="s">
        <v>3672</v>
      </c>
      <c r="AQ51" s="1" t="s">
        <v>3673</v>
      </c>
      <c r="AR51" s="1" t="s">
        <v>3674</v>
      </c>
    </row>
    <row r="52" spans="1:44">
      <c r="A52" s="1" t="s">
        <v>124</v>
      </c>
      <c r="B52" s="1" t="s">
        <v>3685</v>
      </c>
      <c r="C52" s="1" t="s">
        <v>3686</v>
      </c>
      <c r="D52" s="1" t="s">
        <v>3687</v>
      </c>
      <c r="E52" s="1" t="s">
        <v>3688</v>
      </c>
      <c r="F52" s="1" t="s">
        <v>3689</v>
      </c>
      <c r="G52" s="1" t="s">
        <v>3690</v>
      </c>
      <c r="H52" s="1" t="s">
        <v>3691</v>
      </c>
      <c r="I52" s="1" t="s">
        <v>3692</v>
      </c>
      <c r="J52" s="1" t="s">
        <v>3693</v>
      </c>
      <c r="K52" s="1" t="s">
        <v>3694</v>
      </c>
      <c r="L52" s="1" t="s">
        <v>3695</v>
      </c>
      <c r="M52" s="1" t="s">
        <v>3696</v>
      </c>
      <c r="N52" s="1" t="s">
        <v>3697</v>
      </c>
      <c r="O52" s="1" t="s">
        <v>3698</v>
      </c>
      <c r="P52" s="1" t="s">
        <v>3699</v>
      </c>
      <c r="Q52" s="1" t="s">
        <v>3700</v>
      </c>
      <c r="R52" s="1">
        <v>0</v>
      </c>
      <c r="S52" s="1">
        <v>0</v>
      </c>
      <c r="T52" s="1">
        <v>0</v>
      </c>
      <c r="U52" s="1" t="s">
        <v>3701</v>
      </c>
      <c r="V52" s="1" t="s">
        <v>3702</v>
      </c>
      <c r="W52" s="1" t="s">
        <v>3703</v>
      </c>
      <c r="X52" s="1" t="s">
        <v>3704</v>
      </c>
      <c r="Y52" s="1" t="s">
        <v>3705</v>
      </c>
      <c r="Z52" s="1" t="s">
        <v>3706</v>
      </c>
      <c r="AA52" s="1" t="s">
        <v>3707</v>
      </c>
      <c r="AB52" s="1" t="s">
        <v>3708</v>
      </c>
      <c r="AC52" s="1">
        <v>0</v>
      </c>
      <c r="AD52" s="1" t="s">
        <v>3709</v>
      </c>
      <c r="AE52" s="1" t="s">
        <v>3710</v>
      </c>
      <c r="AF52" s="1">
        <v>0</v>
      </c>
      <c r="AG52" s="1" t="s">
        <v>3711</v>
      </c>
      <c r="AH52" s="1" t="s">
        <v>3712</v>
      </c>
      <c r="AI52" s="1" t="s">
        <v>3713</v>
      </c>
      <c r="AJ52" s="1" t="s">
        <v>3714</v>
      </c>
      <c r="AK52" s="1" t="s">
        <v>3701</v>
      </c>
      <c r="AL52" s="1" t="s">
        <v>3702</v>
      </c>
      <c r="AM52" s="1" t="s">
        <v>3703</v>
      </c>
      <c r="AN52" s="1" t="s">
        <v>3704</v>
      </c>
      <c r="AO52" s="1" t="s">
        <v>3701</v>
      </c>
      <c r="AP52" s="1" t="s">
        <v>3702</v>
      </c>
      <c r="AQ52" s="1" t="s">
        <v>3703</v>
      </c>
      <c r="AR52" s="1" t="s">
        <v>3704</v>
      </c>
    </row>
    <row r="53" spans="1:44">
      <c r="A53" s="1" t="s">
        <v>125</v>
      </c>
      <c r="B53" s="1" t="s">
        <v>3715</v>
      </c>
      <c r="C53" s="1" t="s">
        <v>3716</v>
      </c>
      <c r="D53" s="1" t="s">
        <v>3717</v>
      </c>
      <c r="E53" s="1" t="s">
        <v>3718</v>
      </c>
      <c r="F53" s="1" t="s">
        <v>3719</v>
      </c>
      <c r="G53" s="1" t="s">
        <v>3720</v>
      </c>
      <c r="H53" s="1" t="s">
        <v>3721</v>
      </c>
      <c r="I53" s="1" t="s">
        <v>3722</v>
      </c>
      <c r="J53" s="1" t="s">
        <v>3723</v>
      </c>
      <c r="K53" s="1" t="s">
        <v>3724</v>
      </c>
      <c r="L53" s="1" t="s">
        <v>3725</v>
      </c>
      <c r="M53" s="1" t="s">
        <v>3726</v>
      </c>
      <c r="N53" s="1" t="s">
        <v>3727</v>
      </c>
      <c r="O53" s="1" t="s">
        <v>3728</v>
      </c>
      <c r="P53" s="1" t="s">
        <v>3729</v>
      </c>
      <c r="Q53" s="1" t="s">
        <v>3730</v>
      </c>
      <c r="R53" s="1">
        <v>0</v>
      </c>
      <c r="S53" s="1">
        <v>0</v>
      </c>
      <c r="T53" s="1">
        <v>0</v>
      </c>
      <c r="U53" s="1" t="s">
        <v>3731</v>
      </c>
      <c r="V53" s="1" t="s">
        <v>3732</v>
      </c>
      <c r="W53" s="1" t="s">
        <v>3037</v>
      </c>
      <c r="X53" s="1" t="s">
        <v>3733</v>
      </c>
      <c r="Y53" s="1" t="s">
        <v>3734</v>
      </c>
      <c r="Z53" s="1" t="s">
        <v>3735</v>
      </c>
      <c r="AA53" s="1" t="s">
        <v>3736</v>
      </c>
      <c r="AB53" s="1" t="s">
        <v>3737</v>
      </c>
      <c r="AC53" s="1">
        <v>0</v>
      </c>
      <c r="AD53" s="1" t="s">
        <v>3738</v>
      </c>
      <c r="AE53" s="1">
        <v>0</v>
      </c>
      <c r="AF53" s="1">
        <v>0</v>
      </c>
      <c r="AG53" s="1" t="s">
        <v>3739</v>
      </c>
      <c r="AH53" s="1" t="s">
        <v>3740</v>
      </c>
      <c r="AI53" s="1" t="s">
        <v>3741</v>
      </c>
      <c r="AJ53" s="1" t="s">
        <v>3742</v>
      </c>
      <c r="AK53" s="1" t="s">
        <v>3731</v>
      </c>
      <c r="AL53" s="1" t="s">
        <v>3732</v>
      </c>
      <c r="AM53" s="1" t="s">
        <v>3037</v>
      </c>
      <c r="AN53" s="1" t="s">
        <v>3733</v>
      </c>
      <c r="AO53" s="1" t="s">
        <v>3731</v>
      </c>
      <c r="AP53" s="1" t="s">
        <v>3732</v>
      </c>
      <c r="AQ53" s="1" t="s">
        <v>3037</v>
      </c>
      <c r="AR53" s="1" t="s">
        <v>3733</v>
      </c>
    </row>
    <row r="54" spans="1:44">
      <c r="A54" s="1" t="s">
        <v>126</v>
      </c>
      <c r="B54" s="1" t="s">
        <v>3743</v>
      </c>
      <c r="C54" s="1" t="s">
        <v>3744</v>
      </c>
      <c r="D54" s="1" t="s">
        <v>3745</v>
      </c>
      <c r="E54" s="1" t="s">
        <v>3746</v>
      </c>
      <c r="F54" s="1" t="s">
        <v>3747</v>
      </c>
      <c r="G54" s="1" t="s">
        <v>3748</v>
      </c>
      <c r="H54" s="1" t="s">
        <v>3051</v>
      </c>
      <c r="I54" s="1" t="s">
        <v>3749</v>
      </c>
      <c r="J54" s="1" t="s">
        <v>3750</v>
      </c>
      <c r="K54" s="1" t="s">
        <v>3751</v>
      </c>
      <c r="L54" s="1" t="s">
        <v>3752</v>
      </c>
      <c r="M54" s="1" t="s">
        <v>3753</v>
      </c>
      <c r="N54" s="1" t="s">
        <v>3754</v>
      </c>
      <c r="O54" s="1" t="s">
        <v>3755</v>
      </c>
      <c r="P54" s="1" t="s">
        <v>3756</v>
      </c>
      <c r="Q54" s="1" t="s">
        <v>3757</v>
      </c>
      <c r="R54" s="1">
        <v>0</v>
      </c>
      <c r="S54" s="1">
        <v>0</v>
      </c>
      <c r="T54" s="1">
        <v>0</v>
      </c>
      <c r="U54" s="1" t="s">
        <v>3758</v>
      </c>
      <c r="V54" s="1" t="s">
        <v>3759</v>
      </c>
      <c r="W54" s="1" t="s">
        <v>3760</v>
      </c>
      <c r="X54" s="1" t="s">
        <v>3761</v>
      </c>
      <c r="Y54" s="1" t="s">
        <v>3566</v>
      </c>
      <c r="Z54" s="1" t="s">
        <v>3762</v>
      </c>
      <c r="AA54" s="1" t="s">
        <v>3763</v>
      </c>
      <c r="AB54" s="1" t="s">
        <v>3764</v>
      </c>
      <c r="AC54" s="1">
        <v>0</v>
      </c>
      <c r="AD54" s="1" t="s">
        <v>3765</v>
      </c>
      <c r="AE54" s="1" t="s">
        <v>3766</v>
      </c>
      <c r="AF54" s="1">
        <v>0</v>
      </c>
      <c r="AG54" s="1" t="s">
        <v>3767</v>
      </c>
      <c r="AH54" s="1" t="s">
        <v>3768</v>
      </c>
      <c r="AI54" s="1" t="s">
        <v>3769</v>
      </c>
      <c r="AJ54" s="1" t="s">
        <v>3770</v>
      </c>
      <c r="AK54" s="1" t="s">
        <v>3758</v>
      </c>
      <c r="AL54" s="1" t="s">
        <v>3759</v>
      </c>
      <c r="AM54" s="1" t="s">
        <v>3760</v>
      </c>
      <c r="AN54" s="1" t="s">
        <v>3761</v>
      </c>
      <c r="AO54" s="1" t="s">
        <v>3758</v>
      </c>
      <c r="AP54" s="1" t="s">
        <v>3759</v>
      </c>
      <c r="AQ54" s="1" t="s">
        <v>3760</v>
      </c>
      <c r="AR54" s="1" t="s">
        <v>3761</v>
      </c>
    </row>
    <row r="55" spans="1:44">
      <c r="A55" s="1" t="s">
        <v>127</v>
      </c>
      <c r="B55" s="1" t="s">
        <v>3771</v>
      </c>
      <c r="C55" s="1" t="s">
        <v>3772</v>
      </c>
      <c r="D55" s="1" t="s">
        <v>3773</v>
      </c>
      <c r="E55" s="1" t="s">
        <v>3774</v>
      </c>
      <c r="F55" s="1" t="s">
        <v>3775</v>
      </c>
      <c r="G55" s="1" t="s">
        <v>3776</v>
      </c>
      <c r="H55" s="1" t="s">
        <v>3777</v>
      </c>
      <c r="I55" s="1" t="s">
        <v>3778</v>
      </c>
      <c r="J55" s="1" t="s">
        <v>3779</v>
      </c>
      <c r="K55" s="1" t="s">
        <v>3780</v>
      </c>
      <c r="L55" s="1" t="s">
        <v>3781</v>
      </c>
      <c r="M55" s="1" t="s">
        <v>3782</v>
      </c>
      <c r="N55" s="1" t="s">
        <v>3783</v>
      </c>
      <c r="O55" s="1" t="s">
        <v>3784</v>
      </c>
      <c r="P55" s="1" t="s">
        <v>3785</v>
      </c>
      <c r="Q55" s="1" t="s">
        <v>3786</v>
      </c>
      <c r="R55" s="1">
        <v>0</v>
      </c>
      <c r="S55" s="1">
        <v>0</v>
      </c>
      <c r="T55" s="1">
        <v>0</v>
      </c>
      <c r="U55" s="1" t="s">
        <v>3787</v>
      </c>
      <c r="V55" s="1" t="s">
        <v>3788</v>
      </c>
      <c r="W55" s="1" t="s">
        <v>3789</v>
      </c>
      <c r="X55" s="1" t="s">
        <v>3790</v>
      </c>
      <c r="Y55" s="1" t="s">
        <v>3791</v>
      </c>
      <c r="Z55" s="1" t="s">
        <v>3792</v>
      </c>
      <c r="AA55" s="1" t="s">
        <v>3793</v>
      </c>
      <c r="AB55" s="1" t="s">
        <v>3794</v>
      </c>
      <c r="AC55" s="1">
        <v>0</v>
      </c>
      <c r="AD55" s="1" t="s">
        <v>3795</v>
      </c>
      <c r="AE55" s="1" t="s">
        <v>3796</v>
      </c>
      <c r="AF55" s="1">
        <v>0</v>
      </c>
      <c r="AG55" s="1" t="s">
        <v>3797</v>
      </c>
      <c r="AH55" s="1" t="s">
        <v>3798</v>
      </c>
      <c r="AI55" s="1" t="s">
        <v>3799</v>
      </c>
      <c r="AJ55" s="1" t="s">
        <v>3800</v>
      </c>
      <c r="AK55" s="1" t="s">
        <v>3787</v>
      </c>
      <c r="AL55" s="1" t="s">
        <v>3788</v>
      </c>
      <c r="AM55" s="1" t="s">
        <v>3789</v>
      </c>
      <c r="AN55" s="1" t="s">
        <v>3790</v>
      </c>
      <c r="AO55" s="1" t="s">
        <v>3787</v>
      </c>
      <c r="AP55" s="1" t="s">
        <v>3788</v>
      </c>
      <c r="AQ55" s="1" t="s">
        <v>3789</v>
      </c>
      <c r="AR55" s="1" t="s">
        <v>3790</v>
      </c>
    </row>
    <row r="56" spans="1:44">
      <c r="A56" s="1" t="s">
        <v>128</v>
      </c>
      <c r="B56" s="1" t="s">
        <v>3801</v>
      </c>
      <c r="C56" s="1" t="s">
        <v>3802</v>
      </c>
      <c r="D56" s="1" t="s">
        <v>3803</v>
      </c>
      <c r="E56" s="1" t="s">
        <v>3804</v>
      </c>
      <c r="F56" s="1" t="s">
        <v>3805</v>
      </c>
      <c r="G56" s="1" t="s">
        <v>3082</v>
      </c>
      <c r="H56" s="1" t="s">
        <v>3806</v>
      </c>
      <c r="I56" s="1" t="s">
        <v>3807</v>
      </c>
      <c r="J56" s="1" t="s">
        <v>3808</v>
      </c>
      <c r="K56" s="1" t="s">
        <v>3809</v>
      </c>
      <c r="L56" s="1" t="s">
        <v>3810</v>
      </c>
      <c r="M56" s="1" t="s">
        <v>3811</v>
      </c>
      <c r="N56" s="1" t="s">
        <v>3812</v>
      </c>
      <c r="O56" s="1" t="s">
        <v>3813</v>
      </c>
      <c r="P56" s="1" t="s">
        <v>3397</v>
      </c>
      <c r="Q56" s="1" t="s">
        <v>3814</v>
      </c>
      <c r="R56" s="1">
        <v>0</v>
      </c>
      <c r="S56" s="1">
        <v>0</v>
      </c>
      <c r="T56" s="1">
        <v>0</v>
      </c>
      <c r="U56" s="1" t="s">
        <v>3815</v>
      </c>
      <c r="V56" s="1" t="s">
        <v>3816</v>
      </c>
      <c r="W56" s="1" t="s">
        <v>3817</v>
      </c>
      <c r="X56" s="1" t="s">
        <v>2850</v>
      </c>
      <c r="Y56" s="1" t="s">
        <v>3818</v>
      </c>
      <c r="Z56" s="1" t="s">
        <v>3819</v>
      </c>
      <c r="AA56" s="1" t="s">
        <v>3820</v>
      </c>
      <c r="AB56" s="1" t="s">
        <v>3821</v>
      </c>
      <c r="AC56" s="1">
        <v>0</v>
      </c>
      <c r="AD56" s="1" t="s">
        <v>3822</v>
      </c>
      <c r="AE56" s="1" t="s">
        <v>3823</v>
      </c>
      <c r="AF56" s="1">
        <v>0</v>
      </c>
      <c r="AG56" s="1" t="s">
        <v>3824</v>
      </c>
      <c r="AH56" s="1" t="s">
        <v>3825</v>
      </c>
      <c r="AI56" s="1" t="s">
        <v>3413</v>
      </c>
      <c r="AJ56" s="1" t="s">
        <v>3826</v>
      </c>
      <c r="AK56" s="1" t="s">
        <v>3815</v>
      </c>
      <c r="AL56" s="1" t="s">
        <v>3816</v>
      </c>
      <c r="AM56" s="1" t="s">
        <v>3817</v>
      </c>
      <c r="AN56" s="1" t="s">
        <v>2850</v>
      </c>
      <c r="AO56" s="1" t="s">
        <v>3815</v>
      </c>
      <c r="AP56" s="1" t="s">
        <v>3816</v>
      </c>
      <c r="AQ56" s="1" t="s">
        <v>3817</v>
      </c>
      <c r="AR56" s="1" t="s">
        <v>2850</v>
      </c>
    </row>
    <row r="57" spans="1:44">
      <c r="A57" s="1" t="s">
        <v>129</v>
      </c>
      <c r="B57" s="1" t="s">
        <v>3801</v>
      </c>
      <c r="C57" s="1" t="s">
        <v>3802</v>
      </c>
      <c r="D57" s="1" t="s">
        <v>3803</v>
      </c>
      <c r="E57" s="1" t="s">
        <v>3804</v>
      </c>
      <c r="F57" s="1" t="s">
        <v>3805</v>
      </c>
      <c r="G57" s="1" t="s">
        <v>3082</v>
      </c>
      <c r="H57" s="1" t="s">
        <v>3806</v>
      </c>
      <c r="I57" s="1" t="s">
        <v>3807</v>
      </c>
      <c r="J57" s="1" t="s">
        <v>3808</v>
      </c>
      <c r="K57" s="1" t="s">
        <v>3809</v>
      </c>
      <c r="L57" s="1" t="s">
        <v>3810</v>
      </c>
      <c r="M57" s="1" t="s">
        <v>3811</v>
      </c>
      <c r="N57" s="1" t="s">
        <v>3812</v>
      </c>
      <c r="O57" s="1" t="s">
        <v>3813</v>
      </c>
      <c r="P57" s="1" t="s">
        <v>3397</v>
      </c>
      <c r="Q57" s="1" t="s">
        <v>3814</v>
      </c>
      <c r="R57" s="1">
        <v>0</v>
      </c>
      <c r="S57" s="1">
        <v>0</v>
      </c>
      <c r="T57" s="1">
        <v>0</v>
      </c>
      <c r="U57" s="1" t="s">
        <v>3815</v>
      </c>
      <c r="V57" s="1" t="s">
        <v>3816</v>
      </c>
      <c r="W57" s="1" t="s">
        <v>3817</v>
      </c>
      <c r="X57" s="1" t="s">
        <v>2850</v>
      </c>
      <c r="Y57" s="1" t="s">
        <v>3818</v>
      </c>
      <c r="Z57" s="1" t="s">
        <v>3819</v>
      </c>
      <c r="AA57" s="1" t="s">
        <v>3820</v>
      </c>
      <c r="AB57" s="1" t="s">
        <v>3821</v>
      </c>
      <c r="AC57" s="1">
        <v>0</v>
      </c>
      <c r="AD57" s="1" t="s">
        <v>3822</v>
      </c>
      <c r="AE57" s="1" t="s">
        <v>3823</v>
      </c>
      <c r="AF57" s="1">
        <v>0</v>
      </c>
      <c r="AG57" s="1" t="s">
        <v>3824</v>
      </c>
      <c r="AH57" s="1" t="s">
        <v>3825</v>
      </c>
      <c r="AI57" s="1" t="s">
        <v>3413</v>
      </c>
      <c r="AJ57" s="1" t="s">
        <v>3826</v>
      </c>
      <c r="AK57" s="1" t="s">
        <v>3815</v>
      </c>
      <c r="AL57" s="1" t="s">
        <v>3816</v>
      </c>
      <c r="AM57" s="1" t="s">
        <v>3817</v>
      </c>
      <c r="AN57" s="1" t="s">
        <v>2850</v>
      </c>
      <c r="AO57" s="1" t="s">
        <v>3815</v>
      </c>
      <c r="AP57" s="1" t="s">
        <v>3816</v>
      </c>
      <c r="AQ57" s="1" t="s">
        <v>3817</v>
      </c>
      <c r="AR57" s="1" t="s">
        <v>2850</v>
      </c>
    </row>
    <row r="58" spans="1:44">
      <c r="A58" s="1" t="s">
        <v>130</v>
      </c>
      <c r="B58" s="1" t="s">
        <v>3801</v>
      </c>
      <c r="C58" s="1" t="s">
        <v>3802</v>
      </c>
      <c r="D58" s="1" t="s">
        <v>3803</v>
      </c>
      <c r="E58" s="1" t="s">
        <v>3804</v>
      </c>
      <c r="F58" s="1" t="s">
        <v>3805</v>
      </c>
      <c r="G58" s="1" t="s">
        <v>3082</v>
      </c>
      <c r="H58" s="1" t="s">
        <v>3806</v>
      </c>
      <c r="I58" s="1" t="s">
        <v>3807</v>
      </c>
      <c r="J58" s="1" t="s">
        <v>3808</v>
      </c>
      <c r="K58" s="1" t="s">
        <v>3809</v>
      </c>
      <c r="L58" s="1" t="s">
        <v>3810</v>
      </c>
      <c r="M58" s="1" t="s">
        <v>3811</v>
      </c>
      <c r="N58" s="1" t="s">
        <v>3812</v>
      </c>
      <c r="O58" s="1" t="s">
        <v>3813</v>
      </c>
      <c r="P58" s="1" t="s">
        <v>3397</v>
      </c>
      <c r="Q58" s="1" t="s">
        <v>3814</v>
      </c>
      <c r="R58" s="1">
        <v>0</v>
      </c>
      <c r="S58" s="1">
        <v>0</v>
      </c>
      <c r="T58" s="1">
        <v>0</v>
      </c>
      <c r="U58" s="1" t="s">
        <v>3815</v>
      </c>
      <c r="V58" s="1" t="s">
        <v>3816</v>
      </c>
      <c r="W58" s="1" t="s">
        <v>3817</v>
      </c>
      <c r="X58" s="1" t="s">
        <v>2850</v>
      </c>
      <c r="Y58" s="1" t="s">
        <v>3818</v>
      </c>
      <c r="Z58" s="1" t="s">
        <v>3819</v>
      </c>
      <c r="AA58" s="1" t="s">
        <v>3820</v>
      </c>
      <c r="AB58" s="1" t="s">
        <v>3821</v>
      </c>
      <c r="AC58" s="1">
        <v>0</v>
      </c>
      <c r="AD58" s="1" t="s">
        <v>3822</v>
      </c>
      <c r="AE58" s="1" t="s">
        <v>3823</v>
      </c>
      <c r="AF58" s="1">
        <v>0</v>
      </c>
      <c r="AG58" s="1" t="s">
        <v>3824</v>
      </c>
      <c r="AH58" s="1" t="s">
        <v>3825</v>
      </c>
      <c r="AI58" s="1" t="s">
        <v>3413</v>
      </c>
      <c r="AJ58" s="1" t="s">
        <v>3826</v>
      </c>
      <c r="AK58" s="1" t="s">
        <v>3815</v>
      </c>
      <c r="AL58" s="1" t="s">
        <v>3816</v>
      </c>
      <c r="AM58" s="1" t="s">
        <v>3817</v>
      </c>
      <c r="AN58" s="1" t="s">
        <v>2850</v>
      </c>
      <c r="AO58" s="1" t="s">
        <v>3815</v>
      </c>
      <c r="AP58" s="1" t="s">
        <v>3816</v>
      </c>
      <c r="AQ58" s="1" t="s">
        <v>3817</v>
      </c>
      <c r="AR58" s="1" t="s">
        <v>2850</v>
      </c>
    </row>
    <row r="59" spans="1:44">
      <c r="A59" s="1" t="s">
        <v>131</v>
      </c>
      <c r="B59" s="1" t="s">
        <v>3827</v>
      </c>
      <c r="C59" s="1" t="s">
        <v>3828</v>
      </c>
      <c r="D59" s="1" t="s">
        <v>3829</v>
      </c>
      <c r="E59" s="1" t="s">
        <v>3830</v>
      </c>
      <c r="F59" s="1" t="s">
        <v>3831</v>
      </c>
      <c r="G59" s="1" t="s">
        <v>3832</v>
      </c>
      <c r="H59" s="1" t="s">
        <v>3833</v>
      </c>
      <c r="I59" s="1" t="s">
        <v>3834</v>
      </c>
      <c r="J59" s="1" t="s">
        <v>3835</v>
      </c>
      <c r="K59" s="1" t="s">
        <v>3836</v>
      </c>
      <c r="L59" s="1" t="s">
        <v>3837</v>
      </c>
      <c r="M59" s="1" t="s">
        <v>3838</v>
      </c>
      <c r="N59" s="1" t="s">
        <v>3839</v>
      </c>
      <c r="O59" s="1" t="s">
        <v>3840</v>
      </c>
      <c r="P59" s="1" t="s">
        <v>3841</v>
      </c>
      <c r="Q59" s="1" t="s">
        <v>3842</v>
      </c>
      <c r="R59" s="1">
        <v>0</v>
      </c>
      <c r="S59" s="1">
        <v>0</v>
      </c>
      <c r="T59" s="1">
        <v>0</v>
      </c>
      <c r="U59" s="1" t="s">
        <v>3843</v>
      </c>
      <c r="V59" s="1" t="s">
        <v>3844</v>
      </c>
      <c r="W59" s="1" t="s">
        <v>3845</v>
      </c>
      <c r="X59" s="1" t="s">
        <v>3846</v>
      </c>
      <c r="Y59" s="1" t="s">
        <v>3847</v>
      </c>
      <c r="Z59" s="1" t="s">
        <v>3848</v>
      </c>
      <c r="AA59" s="1" t="s">
        <v>3849</v>
      </c>
      <c r="AB59" s="1" t="s">
        <v>3850</v>
      </c>
      <c r="AC59" s="1">
        <v>0</v>
      </c>
      <c r="AD59" s="1" t="s">
        <v>3851</v>
      </c>
      <c r="AE59" s="1" t="s">
        <v>3852</v>
      </c>
      <c r="AF59" s="1">
        <v>0</v>
      </c>
      <c r="AG59" s="1" t="s">
        <v>3853</v>
      </c>
      <c r="AH59" s="1" t="s">
        <v>3854</v>
      </c>
      <c r="AI59" s="1" t="s">
        <v>3855</v>
      </c>
      <c r="AJ59" s="1" t="s">
        <v>3856</v>
      </c>
      <c r="AK59" s="1" t="s">
        <v>3843</v>
      </c>
      <c r="AL59" s="1" t="s">
        <v>3844</v>
      </c>
      <c r="AM59" s="1" t="s">
        <v>3845</v>
      </c>
      <c r="AN59" s="1" t="s">
        <v>3846</v>
      </c>
      <c r="AO59" s="1" t="s">
        <v>3843</v>
      </c>
      <c r="AP59" s="1" t="s">
        <v>3844</v>
      </c>
      <c r="AQ59" s="1" t="s">
        <v>3845</v>
      </c>
      <c r="AR59" s="1" t="s">
        <v>3846</v>
      </c>
    </row>
    <row r="60" spans="1:44">
      <c r="A60" s="1" t="s">
        <v>132</v>
      </c>
      <c r="B60" s="1" t="s">
        <v>3857</v>
      </c>
      <c r="C60" s="1" t="s">
        <v>3858</v>
      </c>
      <c r="D60" s="1" t="s">
        <v>3859</v>
      </c>
      <c r="E60" s="1" t="s">
        <v>3860</v>
      </c>
      <c r="F60" s="1" t="s">
        <v>3861</v>
      </c>
      <c r="G60" s="1" t="s">
        <v>3862</v>
      </c>
      <c r="H60" s="1" t="s">
        <v>3863</v>
      </c>
      <c r="I60" s="1" t="s">
        <v>3864</v>
      </c>
      <c r="J60" s="1" t="s">
        <v>3865</v>
      </c>
      <c r="K60" s="1" t="s">
        <v>3866</v>
      </c>
      <c r="L60" s="1" t="s">
        <v>3867</v>
      </c>
      <c r="M60" s="1" t="s">
        <v>3868</v>
      </c>
      <c r="N60" s="1" t="s">
        <v>3869</v>
      </c>
      <c r="O60" s="1" t="s">
        <v>3870</v>
      </c>
      <c r="P60" s="1" t="s">
        <v>3871</v>
      </c>
      <c r="Q60" s="1" t="s">
        <v>3872</v>
      </c>
      <c r="R60" s="1">
        <v>0</v>
      </c>
      <c r="S60" s="1">
        <v>0</v>
      </c>
      <c r="T60" s="1">
        <v>0</v>
      </c>
      <c r="U60" s="1" t="s">
        <v>3873</v>
      </c>
      <c r="V60" s="1" t="s">
        <v>3874</v>
      </c>
      <c r="W60" s="1" t="s">
        <v>3875</v>
      </c>
      <c r="X60" s="1" t="s">
        <v>3876</v>
      </c>
      <c r="Y60" s="1" t="s">
        <v>3877</v>
      </c>
      <c r="Z60" s="1" t="s">
        <v>3878</v>
      </c>
      <c r="AA60" s="1" t="s">
        <v>3879</v>
      </c>
      <c r="AB60" s="1" t="s">
        <v>3880</v>
      </c>
      <c r="AC60" s="1">
        <v>0</v>
      </c>
      <c r="AD60" s="1" t="s">
        <v>3881</v>
      </c>
      <c r="AE60" s="1" t="s">
        <v>3882</v>
      </c>
      <c r="AF60" s="1">
        <v>0</v>
      </c>
      <c r="AG60" s="1" t="s">
        <v>3883</v>
      </c>
      <c r="AH60" s="1" t="s">
        <v>3884</v>
      </c>
      <c r="AI60" s="1" t="s">
        <v>3885</v>
      </c>
      <c r="AJ60" s="1" t="s">
        <v>3886</v>
      </c>
      <c r="AK60" s="1" t="s">
        <v>3873</v>
      </c>
      <c r="AL60" s="1" t="s">
        <v>3874</v>
      </c>
      <c r="AM60" s="1" t="s">
        <v>3875</v>
      </c>
      <c r="AN60" s="1" t="s">
        <v>3876</v>
      </c>
      <c r="AO60" s="1" t="s">
        <v>3873</v>
      </c>
      <c r="AP60" s="1" t="s">
        <v>3874</v>
      </c>
      <c r="AQ60" s="1" t="s">
        <v>3875</v>
      </c>
      <c r="AR60" s="1" t="s">
        <v>3876</v>
      </c>
    </row>
    <row r="61" spans="1:44">
      <c r="A61" s="1" t="s">
        <v>133</v>
      </c>
      <c r="B61" s="1" t="s">
        <v>3887</v>
      </c>
      <c r="C61" s="1" t="s">
        <v>3888</v>
      </c>
      <c r="D61" s="1" t="s">
        <v>3889</v>
      </c>
      <c r="E61" s="1" t="s">
        <v>3890</v>
      </c>
      <c r="F61" s="1" t="s">
        <v>3891</v>
      </c>
      <c r="G61" s="1" t="s">
        <v>3892</v>
      </c>
      <c r="H61" s="1" t="s">
        <v>3893</v>
      </c>
      <c r="I61" s="1" t="s">
        <v>3894</v>
      </c>
      <c r="J61" s="1" t="s">
        <v>3895</v>
      </c>
      <c r="K61" s="1" t="s">
        <v>3896</v>
      </c>
      <c r="L61" s="1" t="s">
        <v>3897</v>
      </c>
      <c r="M61" s="1" t="s">
        <v>3898</v>
      </c>
      <c r="N61" s="1" t="s">
        <v>3899</v>
      </c>
      <c r="O61" s="1" t="s">
        <v>3900</v>
      </c>
      <c r="P61" s="1" t="s">
        <v>3901</v>
      </c>
      <c r="Q61" s="1" t="s">
        <v>3902</v>
      </c>
      <c r="R61" s="1">
        <v>0</v>
      </c>
      <c r="S61" s="1">
        <v>0</v>
      </c>
      <c r="T61" s="1">
        <v>0</v>
      </c>
      <c r="U61" s="1" t="s">
        <v>3903</v>
      </c>
      <c r="V61" s="1" t="s">
        <v>3904</v>
      </c>
      <c r="W61" s="1" t="s">
        <v>3905</v>
      </c>
      <c r="X61" s="1" t="s">
        <v>3906</v>
      </c>
      <c r="Y61" s="1" t="s">
        <v>3907</v>
      </c>
      <c r="Z61" s="1" t="s">
        <v>3908</v>
      </c>
      <c r="AA61" s="1" t="s">
        <v>3909</v>
      </c>
      <c r="AB61" s="1" t="s">
        <v>3910</v>
      </c>
      <c r="AC61" s="1" t="s">
        <v>3911</v>
      </c>
      <c r="AD61" s="1" t="s">
        <v>3912</v>
      </c>
      <c r="AE61" s="1" t="s">
        <v>3913</v>
      </c>
      <c r="AF61" s="1" t="s">
        <v>3914</v>
      </c>
      <c r="AG61" s="1" t="s">
        <v>3915</v>
      </c>
      <c r="AH61" s="1" t="s">
        <v>3916</v>
      </c>
      <c r="AI61" s="1" t="s">
        <v>3917</v>
      </c>
      <c r="AJ61" s="1" t="s">
        <v>3918</v>
      </c>
      <c r="AK61" s="1" t="s">
        <v>3903</v>
      </c>
      <c r="AL61" s="1" t="s">
        <v>3904</v>
      </c>
      <c r="AM61" s="1" t="s">
        <v>3905</v>
      </c>
      <c r="AN61" s="1" t="s">
        <v>3906</v>
      </c>
      <c r="AO61" s="1" t="s">
        <v>3903</v>
      </c>
      <c r="AP61" s="1" t="s">
        <v>3904</v>
      </c>
      <c r="AQ61" s="1" t="s">
        <v>3905</v>
      </c>
      <c r="AR61" s="1" t="s">
        <v>3906</v>
      </c>
    </row>
    <row r="62" spans="1:44">
      <c r="A62" s="1" t="s">
        <v>134</v>
      </c>
      <c r="B62" s="1" t="s">
        <v>3919</v>
      </c>
      <c r="C62" s="1" t="s">
        <v>3920</v>
      </c>
      <c r="D62" s="1" t="s">
        <v>3921</v>
      </c>
      <c r="E62" s="1" t="s">
        <v>3922</v>
      </c>
      <c r="F62" s="1" t="s">
        <v>3923</v>
      </c>
      <c r="G62" s="1" t="s">
        <v>3924</v>
      </c>
      <c r="H62" s="1" t="s">
        <v>3925</v>
      </c>
      <c r="I62" s="1" t="s">
        <v>3926</v>
      </c>
      <c r="J62" s="1" t="s">
        <v>3927</v>
      </c>
      <c r="K62" s="1" t="s">
        <v>3928</v>
      </c>
      <c r="L62" s="1" t="s">
        <v>3929</v>
      </c>
      <c r="M62" s="1" t="s">
        <v>3930</v>
      </c>
      <c r="N62" s="1" t="s">
        <v>3931</v>
      </c>
      <c r="O62" s="1" t="s">
        <v>3932</v>
      </c>
      <c r="P62" s="1" t="s">
        <v>3756</v>
      </c>
      <c r="Q62" s="1" t="s">
        <v>3933</v>
      </c>
      <c r="R62" s="1">
        <v>0</v>
      </c>
      <c r="S62" s="1">
        <v>0</v>
      </c>
      <c r="T62" s="1">
        <v>0</v>
      </c>
      <c r="U62" s="1" t="s">
        <v>3934</v>
      </c>
      <c r="V62" s="1" t="s">
        <v>3935</v>
      </c>
      <c r="W62" s="1" t="s">
        <v>3936</v>
      </c>
      <c r="X62" s="1" t="s">
        <v>3937</v>
      </c>
      <c r="Y62" s="1" t="s">
        <v>3938</v>
      </c>
      <c r="Z62" s="1" t="s">
        <v>3939</v>
      </c>
      <c r="AA62" s="1" t="s">
        <v>3940</v>
      </c>
      <c r="AB62" s="1" t="s">
        <v>3941</v>
      </c>
      <c r="AC62" s="1" t="s">
        <v>3942</v>
      </c>
      <c r="AD62" s="1" t="s">
        <v>3943</v>
      </c>
      <c r="AE62" s="1" t="s">
        <v>3944</v>
      </c>
      <c r="AF62" s="1" t="s">
        <v>3945</v>
      </c>
      <c r="AG62" s="1" t="s">
        <v>3946</v>
      </c>
      <c r="AH62" s="1" t="s">
        <v>3832</v>
      </c>
      <c r="AI62" s="1" t="s">
        <v>3769</v>
      </c>
      <c r="AJ62" s="1" t="s">
        <v>3947</v>
      </c>
      <c r="AK62" s="1" t="s">
        <v>3934</v>
      </c>
      <c r="AL62" s="1" t="s">
        <v>3935</v>
      </c>
      <c r="AM62" s="1" t="s">
        <v>3936</v>
      </c>
      <c r="AN62" s="1" t="s">
        <v>3937</v>
      </c>
      <c r="AO62" s="1" t="s">
        <v>3934</v>
      </c>
      <c r="AP62" s="1" t="s">
        <v>3935</v>
      </c>
      <c r="AQ62" s="1" t="s">
        <v>3936</v>
      </c>
      <c r="AR62" s="1" t="s">
        <v>3937</v>
      </c>
    </row>
    <row r="63" spans="1:44">
      <c r="A63" s="1" t="s">
        <v>135</v>
      </c>
      <c r="B63" s="1" t="s">
        <v>3948</v>
      </c>
      <c r="C63" s="1" t="s">
        <v>3949</v>
      </c>
      <c r="D63" s="1" t="s">
        <v>3950</v>
      </c>
      <c r="E63" s="1" t="s">
        <v>3951</v>
      </c>
      <c r="F63" s="1" t="s">
        <v>3952</v>
      </c>
      <c r="G63" s="1" t="s">
        <v>3953</v>
      </c>
      <c r="H63" s="1" t="s">
        <v>3954</v>
      </c>
      <c r="I63" s="1" t="s">
        <v>3955</v>
      </c>
      <c r="J63" s="1" t="s">
        <v>3956</v>
      </c>
      <c r="K63" s="1" t="s">
        <v>3957</v>
      </c>
      <c r="L63" s="1" t="s">
        <v>3958</v>
      </c>
      <c r="M63" s="1" t="s">
        <v>3959</v>
      </c>
      <c r="N63" s="1" t="s">
        <v>3960</v>
      </c>
      <c r="O63" s="1" t="s">
        <v>3310</v>
      </c>
      <c r="P63" s="1" t="s">
        <v>3961</v>
      </c>
      <c r="Q63" s="1" t="s">
        <v>3962</v>
      </c>
      <c r="R63" s="1">
        <v>0</v>
      </c>
      <c r="S63" s="1">
        <v>0</v>
      </c>
      <c r="T63" s="1">
        <v>0</v>
      </c>
      <c r="U63" s="1" t="s">
        <v>3963</v>
      </c>
      <c r="V63" s="1" t="s">
        <v>3964</v>
      </c>
      <c r="W63" s="1" t="s">
        <v>3582</v>
      </c>
      <c r="X63" s="1" t="s">
        <v>3965</v>
      </c>
      <c r="Y63" s="1" t="s">
        <v>3966</v>
      </c>
      <c r="Z63" s="1" t="s">
        <v>3967</v>
      </c>
      <c r="AA63" s="1" t="s">
        <v>3968</v>
      </c>
      <c r="AB63" s="1" t="s">
        <v>3969</v>
      </c>
      <c r="AC63" s="1" t="s">
        <v>3970</v>
      </c>
      <c r="AD63" s="1" t="s">
        <v>3971</v>
      </c>
      <c r="AE63" s="1" t="s">
        <v>3972</v>
      </c>
      <c r="AF63" s="1" t="s">
        <v>3973</v>
      </c>
      <c r="AG63" s="1" t="s">
        <v>3974</v>
      </c>
      <c r="AH63" s="1" t="s">
        <v>3324</v>
      </c>
      <c r="AI63" s="1" t="s">
        <v>3975</v>
      </c>
      <c r="AJ63" s="1" t="s">
        <v>3976</v>
      </c>
      <c r="AK63" s="1" t="s">
        <v>3963</v>
      </c>
      <c r="AL63" s="1" t="s">
        <v>3964</v>
      </c>
      <c r="AM63" s="1" t="s">
        <v>3582</v>
      </c>
      <c r="AN63" s="1" t="s">
        <v>3965</v>
      </c>
      <c r="AO63" s="1" t="s">
        <v>3963</v>
      </c>
      <c r="AP63" s="1" t="s">
        <v>3964</v>
      </c>
      <c r="AQ63" s="1" t="s">
        <v>3582</v>
      </c>
      <c r="AR63" s="1" t="s">
        <v>3965</v>
      </c>
    </row>
    <row r="64" spans="1:44">
      <c r="A64" s="1" t="s">
        <v>136</v>
      </c>
      <c r="B64" s="1" t="s">
        <v>3977</v>
      </c>
      <c r="C64" s="1" t="s">
        <v>3978</v>
      </c>
      <c r="D64" s="1" t="s">
        <v>3979</v>
      </c>
      <c r="E64" s="1" t="s">
        <v>3980</v>
      </c>
      <c r="F64" s="1" t="s">
        <v>3981</v>
      </c>
      <c r="G64" s="1" t="s">
        <v>3982</v>
      </c>
      <c r="H64" s="1" t="s">
        <v>3983</v>
      </c>
      <c r="I64" s="1" t="s">
        <v>3984</v>
      </c>
      <c r="J64" s="1" t="s">
        <v>3985</v>
      </c>
      <c r="K64" s="1" t="s">
        <v>3986</v>
      </c>
      <c r="L64" s="1" t="s">
        <v>3987</v>
      </c>
      <c r="M64" s="1" t="s">
        <v>3988</v>
      </c>
      <c r="N64" s="1" t="s">
        <v>3989</v>
      </c>
      <c r="O64" s="1" t="s">
        <v>3990</v>
      </c>
      <c r="P64" s="1" t="s">
        <v>3991</v>
      </c>
      <c r="Q64" s="1" t="s">
        <v>3992</v>
      </c>
      <c r="R64" s="1">
        <v>0</v>
      </c>
      <c r="S64" s="1">
        <v>0</v>
      </c>
      <c r="T64" s="1">
        <v>0</v>
      </c>
      <c r="U64" s="1" t="s">
        <v>3993</v>
      </c>
      <c r="V64" s="1" t="s">
        <v>3994</v>
      </c>
      <c r="W64" s="1" t="s">
        <v>3995</v>
      </c>
      <c r="X64" s="1" t="s">
        <v>3996</v>
      </c>
      <c r="Y64" s="1" t="s">
        <v>3997</v>
      </c>
      <c r="Z64" s="1" t="s">
        <v>3998</v>
      </c>
      <c r="AA64" s="1" t="s">
        <v>3999</v>
      </c>
      <c r="AB64" s="1" t="s">
        <v>4000</v>
      </c>
      <c r="AC64" s="1" t="s">
        <v>4001</v>
      </c>
      <c r="AD64" s="1" t="s">
        <v>4002</v>
      </c>
      <c r="AE64" s="1" t="s">
        <v>4003</v>
      </c>
      <c r="AF64" s="1" t="s">
        <v>4004</v>
      </c>
      <c r="AG64" s="1" t="s">
        <v>4005</v>
      </c>
      <c r="AH64" s="1" t="s">
        <v>4006</v>
      </c>
      <c r="AI64" s="1" t="s">
        <v>4007</v>
      </c>
      <c r="AJ64" s="1" t="s">
        <v>4008</v>
      </c>
      <c r="AK64" s="1" t="s">
        <v>3993</v>
      </c>
      <c r="AL64" s="1" t="s">
        <v>3994</v>
      </c>
      <c r="AM64" s="1" t="s">
        <v>3995</v>
      </c>
      <c r="AN64" s="1" t="s">
        <v>3996</v>
      </c>
      <c r="AO64" s="1" t="s">
        <v>3993</v>
      </c>
      <c r="AP64" s="1" t="s">
        <v>3994</v>
      </c>
      <c r="AQ64" s="1" t="s">
        <v>3995</v>
      </c>
      <c r="AR64" s="1" t="s">
        <v>3996</v>
      </c>
    </row>
    <row r="65" spans="1:44">
      <c r="A65" s="1" t="s">
        <v>137</v>
      </c>
      <c r="B65" s="1" t="s">
        <v>3977</v>
      </c>
      <c r="C65" s="1" t="s">
        <v>3978</v>
      </c>
      <c r="D65" s="1" t="s">
        <v>3979</v>
      </c>
      <c r="E65" s="1" t="s">
        <v>3980</v>
      </c>
      <c r="F65" s="1" t="s">
        <v>3981</v>
      </c>
      <c r="G65" s="1" t="s">
        <v>3982</v>
      </c>
      <c r="H65" s="1" t="s">
        <v>3983</v>
      </c>
      <c r="I65" s="1" t="s">
        <v>3984</v>
      </c>
      <c r="J65" s="1" t="s">
        <v>3985</v>
      </c>
      <c r="K65" s="1" t="s">
        <v>3986</v>
      </c>
      <c r="L65" s="1" t="s">
        <v>3987</v>
      </c>
      <c r="M65" s="1" t="s">
        <v>3988</v>
      </c>
      <c r="N65" s="1" t="s">
        <v>3989</v>
      </c>
      <c r="O65" s="1" t="s">
        <v>3990</v>
      </c>
      <c r="P65" s="1" t="s">
        <v>3991</v>
      </c>
      <c r="Q65" s="1" t="s">
        <v>3992</v>
      </c>
      <c r="R65" s="1">
        <v>0</v>
      </c>
      <c r="S65" s="1">
        <v>0</v>
      </c>
      <c r="T65" s="1">
        <v>0</v>
      </c>
      <c r="U65" s="1" t="s">
        <v>3993</v>
      </c>
      <c r="V65" s="1" t="s">
        <v>3994</v>
      </c>
      <c r="W65" s="1" t="s">
        <v>3995</v>
      </c>
      <c r="X65" s="1" t="s">
        <v>3996</v>
      </c>
      <c r="Y65" s="1" t="s">
        <v>3997</v>
      </c>
      <c r="Z65" s="1" t="s">
        <v>3998</v>
      </c>
      <c r="AA65" s="1" t="s">
        <v>3999</v>
      </c>
      <c r="AB65" s="1" t="s">
        <v>4000</v>
      </c>
      <c r="AC65" s="1" t="s">
        <v>4001</v>
      </c>
      <c r="AD65" s="1" t="s">
        <v>4002</v>
      </c>
      <c r="AE65" s="1" t="s">
        <v>4003</v>
      </c>
      <c r="AF65" s="1" t="s">
        <v>4004</v>
      </c>
      <c r="AG65" s="1" t="s">
        <v>4005</v>
      </c>
      <c r="AH65" s="1" t="s">
        <v>4006</v>
      </c>
      <c r="AI65" s="1" t="s">
        <v>4007</v>
      </c>
      <c r="AJ65" s="1" t="s">
        <v>4008</v>
      </c>
      <c r="AK65" s="1" t="s">
        <v>3993</v>
      </c>
      <c r="AL65" s="1" t="s">
        <v>3994</v>
      </c>
      <c r="AM65" s="1" t="s">
        <v>3995</v>
      </c>
      <c r="AN65" s="1" t="s">
        <v>3996</v>
      </c>
      <c r="AO65" s="1" t="s">
        <v>3993</v>
      </c>
      <c r="AP65" s="1" t="s">
        <v>3994</v>
      </c>
      <c r="AQ65" s="1" t="s">
        <v>3995</v>
      </c>
      <c r="AR65" s="1" t="s">
        <v>3996</v>
      </c>
    </row>
    <row r="66" spans="1:44">
      <c r="A66" s="1" t="s">
        <v>138</v>
      </c>
      <c r="B66" s="1" t="s">
        <v>4009</v>
      </c>
      <c r="C66" s="1" t="s">
        <v>4010</v>
      </c>
      <c r="D66" s="1" t="s">
        <v>3092</v>
      </c>
      <c r="E66" s="1" t="s">
        <v>4011</v>
      </c>
      <c r="F66" s="1" t="s">
        <v>4012</v>
      </c>
      <c r="G66" s="1" t="s">
        <v>4013</v>
      </c>
      <c r="H66" s="1" t="s">
        <v>2743</v>
      </c>
      <c r="I66" s="1" t="s">
        <v>4014</v>
      </c>
      <c r="J66" s="1" t="s">
        <v>4015</v>
      </c>
      <c r="K66" s="1" t="s">
        <v>4016</v>
      </c>
      <c r="L66" s="1" t="s">
        <v>4017</v>
      </c>
      <c r="M66" s="1" t="s">
        <v>4018</v>
      </c>
      <c r="N66" s="1" t="s">
        <v>4019</v>
      </c>
      <c r="O66" s="1" t="s">
        <v>4020</v>
      </c>
      <c r="P66" s="1" t="s">
        <v>4021</v>
      </c>
      <c r="Q66" s="1" t="s">
        <v>4022</v>
      </c>
      <c r="R66" s="1">
        <v>0</v>
      </c>
      <c r="S66" s="1">
        <v>0</v>
      </c>
      <c r="T66" s="1">
        <v>0</v>
      </c>
      <c r="U66" s="1" t="s">
        <v>4023</v>
      </c>
      <c r="V66" s="1" t="s">
        <v>4024</v>
      </c>
      <c r="W66" s="1" t="s">
        <v>4025</v>
      </c>
      <c r="X66" s="1" t="s">
        <v>3846</v>
      </c>
      <c r="Y66" s="1" t="s">
        <v>4026</v>
      </c>
      <c r="Z66" s="1" t="s">
        <v>4027</v>
      </c>
      <c r="AA66" s="1" t="s">
        <v>4028</v>
      </c>
      <c r="AB66" s="1" t="s">
        <v>4029</v>
      </c>
      <c r="AC66" s="1" t="s">
        <v>4030</v>
      </c>
      <c r="AD66" s="1" t="s">
        <v>4031</v>
      </c>
      <c r="AE66" s="1" t="s">
        <v>4032</v>
      </c>
      <c r="AF66" s="1" t="s">
        <v>4033</v>
      </c>
      <c r="AG66" s="1" t="s">
        <v>4034</v>
      </c>
      <c r="AH66" s="1" t="s">
        <v>3055</v>
      </c>
      <c r="AI66" s="1" t="s">
        <v>4035</v>
      </c>
      <c r="AJ66" s="1" t="s">
        <v>4036</v>
      </c>
      <c r="AK66" s="1" t="s">
        <v>4023</v>
      </c>
      <c r="AL66" s="1" t="s">
        <v>4024</v>
      </c>
      <c r="AM66" s="1" t="s">
        <v>4025</v>
      </c>
      <c r="AN66" s="1" t="s">
        <v>3846</v>
      </c>
      <c r="AO66" s="1" t="s">
        <v>4023</v>
      </c>
      <c r="AP66" s="1" t="s">
        <v>4024</v>
      </c>
      <c r="AQ66" s="1" t="s">
        <v>4025</v>
      </c>
      <c r="AR66" s="1" t="s">
        <v>3846</v>
      </c>
    </row>
    <row r="67" spans="1:44">
      <c r="A67" s="1" t="s">
        <v>139</v>
      </c>
      <c r="B67" s="1" t="s">
        <v>4037</v>
      </c>
      <c r="C67" s="1" t="s">
        <v>4038</v>
      </c>
      <c r="D67" s="1" t="s">
        <v>4039</v>
      </c>
      <c r="E67" s="1" t="s">
        <v>4040</v>
      </c>
      <c r="F67" s="1" t="s">
        <v>4041</v>
      </c>
      <c r="G67" s="1" t="s">
        <v>4042</v>
      </c>
      <c r="H67" s="1" t="s">
        <v>4043</v>
      </c>
      <c r="I67" s="1" t="s">
        <v>4044</v>
      </c>
      <c r="J67" s="1" t="s">
        <v>4045</v>
      </c>
      <c r="K67" s="1" t="s">
        <v>4046</v>
      </c>
      <c r="L67" s="1" t="s">
        <v>4047</v>
      </c>
      <c r="M67" s="1" t="s">
        <v>4048</v>
      </c>
      <c r="N67" s="1" t="s">
        <v>4049</v>
      </c>
      <c r="O67" s="1" t="s">
        <v>4050</v>
      </c>
      <c r="P67" s="1" t="s">
        <v>4051</v>
      </c>
      <c r="Q67" s="1" t="s">
        <v>4052</v>
      </c>
      <c r="R67" s="1">
        <v>0</v>
      </c>
      <c r="S67" s="1">
        <v>0</v>
      </c>
      <c r="T67" s="1">
        <v>0</v>
      </c>
      <c r="U67" s="1" t="s">
        <v>4053</v>
      </c>
      <c r="V67" s="1" t="s">
        <v>4054</v>
      </c>
      <c r="W67" s="1" t="s">
        <v>4055</v>
      </c>
      <c r="X67" s="1" t="s">
        <v>4056</v>
      </c>
      <c r="Y67" s="1" t="s">
        <v>4057</v>
      </c>
      <c r="Z67" s="1" t="s">
        <v>4058</v>
      </c>
      <c r="AA67" s="1" t="s">
        <v>4059</v>
      </c>
      <c r="AB67" s="1" t="s">
        <v>4060</v>
      </c>
      <c r="AC67" s="1" t="s">
        <v>4061</v>
      </c>
      <c r="AD67" s="1" t="s">
        <v>4062</v>
      </c>
      <c r="AE67" s="1" t="s">
        <v>4063</v>
      </c>
      <c r="AF67" s="1" t="s">
        <v>4064</v>
      </c>
      <c r="AG67" s="1" t="s">
        <v>4065</v>
      </c>
      <c r="AH67" s="1" t="s">
        <v>4066</v>
      </c>
      <c r="AI67" s="1" t="s">
        <v>3954</v>
      </c>
      <c r="AJ67" s="1" t="s">
        <v>4067</v>
      </c>
      <c r="AK67" s="1" t="s">
        <v>4053</v>
      </c>
      <c r="AL67" s="1" t="s">
        <v>4054</v>
      </c>
      <c r="AM67" s="1" t="s">
        <v>4055</v>
      </c>
      <c r="AN67" s="1" t="s">
        <v>4056</v>
      </c>
      <c r="AO67" s="1" t="s">
        <v>4053</v>
      </c>
      <c r="AP67" s="1" t="s">
        <v>4054</v>
      </c>
      <c r="AQ67" s="1" t="s">
        <v>4055</v>
      </c>
      <c r="AR67" s="1" t="s">
        <v>4056</v>
      </c>
    </row>
    <row r="68" spans="1:44">
      <c r="A68" s="1" t="s">
        <v>140</v>
      </c>
      <c r="B68" s="1" t="s">
        <v>4068</v>
      </c>
      <c r="C68" s="1" t="s">
        <v>4069</v>
      </c>
      <c r="D68" s="1" t="s">
        <v>4070</v>
      </c>
      <c r="E68" s="1" t="s">
        <v>4071</v>
      </c>
      <c r="F68" s="1" t="s">
        <v>4072</v>
      </c>
      <c r="G68" s="1" t="s">
        <v>4073</v>
      </c>
      <c r="H68" s="1" t="s">
        <v>4074</v>
      </c>
      <c r="I68" s="1" t="s">
        <v>4075</v>
      </c>
      <c r="J68" s="1" t="s">
        <v>4076</v>
      </c>
      <c r="K68" s="1" t="s">
        <v>4077</v>
      </c>
      <c r="L68" s="1" t="s">
        <v>4078</v>
      </c>
      <c r="M68" s="1" t="s">
        <v>4079</v>
      </c>
      <c r="N68" s="1" t="s">
        <v>4080</v>
      </c>
      <c r="O68" s="1" t="s">
        <v>4081</v>
      </c>
      <c r="P68" s="1" t="s">
        <v>3841</v>
      </c>
      <c r="Q68" s="1" t="s">
        <v>4082</v>
      </c>
      <c r="R68" s="1">
        <v>0</v>
      </c>
      <c r="S68" s="1">
        <v>0</v>
      </c>
      <c r="T68" s="1">
        <v>0</v>
      </c>
      <c r="U68" s="1" t="s">
        <v>4083</v>
      </c>
      <c r="V68" s="1" t="s">
        <v>4084</v>
      </c>
      <c r="W68" s="1" t="s">
        <v>4085</v>
      </c>
      <c r="X68" s="1" t="s">
        <v>2880</v>
      </c>
      <c r="Y68" s="1" t="s">
        <v>4086</v>
      </c>
      <c r="Z68" s="1" t="s">
        <v>4087</v>
      </c>
      <c r="AA68" s="1" t="s">
        <v>4088</v>
      </c>
      <c r="AB68" s="1" t="s">
        <v>4089</v>
      </c>
      <c r="AC68" s="1" t="s">
        <v>4090</v>
      </c>
      <c r="AD68" s="1" t="s">
        <v>4091</v>
      </c>
      <c r="AE68" s="1" t="s">
        <v>4092</v>
      </c>
      <c r="AF68" s="1" t="s">
        <v>4093</v>
      </c>
      <c r="AG68" s="1" t="s">
        <v>4094</v>
      </c>
      <c r="AH68" s="1" t="s">
        <v>4095</v>
      </c>
      <c r="AI68" s="1" t="s">
        <v>3855</v>
      </c>
      <c r="AJ68" s="1" t="s">
        <v>4096</v>
      </c>
      <c r="AK68" s="1" t="s">
        <v>4083</v>
      </c>
      <c r="AL68" s="1" t="s">
        <v>4084</v>
      </c>
      <c r="AM68" s="1" t="s">
        <v>4085</v>
      </c>
      <c r="AN68" s="1" t="s">
        <v>2880</v>
      </c>
      <c r="AO68" s="1" t="s">
        <v>4083</v>
      </c>
      <c r="AP68" s="1" t="s">
        <v>4084</v>
      </c>
      <c r="AQ68" s="1" t="s">
        <v>4085</v>
      </c>
      <c r="AR68" s="1" t="s">
        <v>2880</v>
      </c>
    </row>
    <row r="69" spans="1:44">
      <c r="A69" s="1" t="s">
        <v>141</v>
      </c>
      <c r="B69" s="1" t="s">
        <v>4097</v>
      </c>
      <c r="C69" s="1" t="s">
        <v>4098</v>
      </c>
      <c r="D69" s="1" t="s">
        <v>4099</v>
      </c>
      <c r="E69" s="1" t="s">
        <v>4100</v>
      </c>
      <c r="F69" s="1" t="s">
        <v>4101</v>
      </c>
      <c r="G69" s="1" t="s">
        <v>4102</v>
      </c>
      <c r="H69" s="1" t="s">
        <v>4103</v>
      </c>
      <c r="I69" s="1" t="s">
        <v>4104</v>
      </c>
      <c r="J69" s="1" t="s">
        <v>4105</v>
      </c>
      <c r="K69" s="1" t="s">
        <v>4106</v>
      </c>
      <c r="L69" s="1" t="s">
        <v>4107</v>
      </c>
      <c r="M69" s="1" t="s">
        <v>4108</v>
      </c>
      <c r="N69" s="1" t="s">
        <v>4109</v>
      </c>
      <c r="O69" s="1" t="s">
        <v>4110</v>
      </c>
      <c r="P69" s="1" t="s">
        <v>4111</v>
      </c>
      <c r="Q69" s="1" t="s">
        <v>4112</v>
      </c>
      <c r="R69" s="1">
        <v>0</v>
      </c>
      <c r="S69" s="1">
        <v>0</v>
      </c>
      <c r="T69" s="1">
        <v>0</v>
      </c>
      <c r="U69" s="1" t="s">
        <v>3553</v>
      </c>
      <c r="V69" s="1" t="s">
        <v>2826</v>
      </c>
      <c r="W69" s="1" t="s">
        <v>4113</v>
      </c>
      <c r="X69" s="1" t="s">
        <v>4114</v>
      </c>
      <c r="Y69" s="1" t="s">
        <v>4115</v>
      </c>
      <c r="Z69" s="1" t="s">
        <v>4116</v>
      </c>
      <c r="AA69" s="1" t="s">
        <v>4117</v>
      </c>
      <c r="AB69" s="1" t="s">
        <v>4118</v>
      </c>
      <c r="AC69" s="1" t="s">
        <v>4119</v>
      </c>
      <c r="AD69" s="1" t="s">
        <v>4120</v>
      </c>
      <c r="AE69" s="1" t="s">
        <v>4121</v>
      </c>
      <c r="AF69" s="1" t="s">
        <v>4122</v>
      </c>
      <c r="AG69" s="1" t="s">
        <v>4123</v>
      </c>
      <c r="AH69" s="1" t="s">
        <v>4124</v>
      </c>
      <c r="AI69" s="1" t="s">
        <v>4125</v>
      </c>
      <c r="AJ69" s="1" t="s">
        <v>4126</v>
      </c>
      <c r="AK69" s="1" t="s">
        <v>3553</v>
      </c>
      <c r="AL69" s="1" t="s">
        <v>2826</v>
      </c>
      <c r="AM69" s="1" t="s">
        <v>4113</v>
      </c>
      <c r="AN69" s="1" t="s">
        <v>4114</v>
      </c>
      <c r="AO69" s="1" t="s">
        <v>3553</v>
      </c>
      <c r="AP69" s="1" t="s">
        <v>2826</v>
      </c>
      <c r="AQ69" s="1" t="s">
        <v>4113</v>
      </c>
      <c r="AR69" s="1" t="s">
        <v>4114</v>
      </c>
    </row>
    <row r="70" spans="1:44">
      <c r="A70" s="1" t="s">
        <v>142</v>
      </c>
      <c r="B70" s="1" t="s">
        <v>4127</v>
      </c>
      <c r="C70" s="1" t="s">
        <v>4128</v>
      </c>
      <c r="D70" s="1" t="s">
        <v>4129</v>
      </c>
      <c r="E70" s="1" t="s">
        <v>4130</v>
      </c>
      <c r="F70" s="1" t="s">
        <v>4131</v>
      </c>
      <c r="G70" s="1" t="s">
        <v>4132</v>
      </c>
      <c r="H70" s="1" t="s">
        <v>3983</v>
      </c>
      <c r="I70" s="1" t="s">
        <v>4133</v>
      </c>
      <c r="J70" s="1" t="s">
        <v>4134</v>
      </c>
      <c r="K70" s="1" t="s">
        <v>4135</v>
      </c>
      <c r="L70" s="1" t="s">
        <v>4136</v>
      </c>
      <c r="M70" s="1" t="s">
        <v>4137</v>
      </c>
      <c r="N70" s="1" t="s">
        <v>4138</v>
      </c>
      <c r="O70" s="1" t="s">
        <v>4139</v>
      </c>
      <c r="P70" s="1" t="s">
        <v>3991</v>
      </c>
      <c r="Q70" s="1" t="s">
        <v>4140</v>
      </c>
      <c r="R70" s="1">
        <v>0</v>
      </c>
      <c r="S70" s="1">
        <v>0</v>
      </c>
      <c r="T70" s="1">
        <v>0</v>
      </c>
      <c r="U70" s="1" t="s">
        <v>4141</v>
      </c>
      <c r="V70" s="1" t="s">
        <v>4142</v>
      </c>
      <c r="W70" s="1" t="s">
        <v>3995</v>
      </c>
      <c r="X70" s="1" t="s">
        <v>4143</v>
      </c>
      <c r="Y70" s="1" t="s">
        <v>4144</v>
      </c>
      <c r="Z70" s="1" t="s">
        <v>4145</v>
      </c>
      <c r="AA70" s="1" t="s">
        <v>3999</v>
      </c>
      <c r="AB70" s="1" t="s">
        <v>4146</v>
      </c>
      <c r="AC70" s="1" t="s">
        <v>4147</v>
      </c>
      <c r="AD70" s="1" t="s">
        <v>4148</v>
      </c>
      <c r="AE70" s="1" t="s">
        <v>4003</v>
      </c>
      <c r="AF70" s="1" t="s">
        <v>4149</v>
      </c>
      <c r="AG70" s="1" t="s">
        <v>4150</v>
      </c>
      <c r="AH70" s="1" t="s">
        <v>4151</v>
      </c>
      <c r="AI70" s="1" t="s">
        <v>4007</v>
      </c>
      <c r="AJ70" s="1" t="s">
        <v>4152</v>
      </c>
      <c r="AK70" s="1" t="s">
        <v>4141</v>
      </c>
      <c r="AL70" s="1" t="s">
        <v>4142</v>
      </c>
      <c r="AM70" s="1" t="s">
        <v>3995</v>
      </c>
      <c r="AN70" s="1" t="s">
        <v>4143</v>
      </c>
      <c r="AO70" s="1" t="s">
        <v>4141</v>
      </c>
      <c r="AP70" s="1" t="s">
        <v>4142</v>
      </c>
      <c r="AQ70" s="1" t="s">
        <v>3995</v>
      </c>
      <c r="AR70" s="1" t="s">
        <v>4143</v>
      </c>
    </row>
    <row r="71" spans="1:44">
      <c r="A71" s="1" t="s">
        <v>143</v>
      </c>
      <c r="B71" s="1" t="s">
        <v>4127</v>
      </c>
      <c r="C71" s="1" t="s">
        <v>4128</v>
      </c>
      <c r="D71" s="1" t="s">
        <v>4129</v>
      </c>
      <c r="E71" s="1" t="s">
        <v>4130</v>
      </c>
      <c r="F71" s="1" t="s">
        <v>4131</v>
      </c>
      <c r="G71" s="1" t="s">
        <v>4132</v>
      </c>
      <c r="H71" s="1" t="s">
        <v>3983</v>
      </c>
      <c r="I71" s="1" t="s">
        <v>4133</v>
      </c>
      <c r="J71" s="1" t="s">
        <v>4134</v>
      </c>
      <c r="K71" s="1" t="s">
        <v>4135</v>
      </c>
      <c r="L71" s="1" t="s">
        <v>4136</v>
      </c>
      <c r="M71" s="1" t="s">
        <v>4137</v>
      </c>
      <c r="N71" s="1" t="s">
        <v>4138</v>
      </c>
      <c r="O71" s="1" t="s">
        <v>4139</v>
      </c>
      <c r="P71" s="1" t="s">
        <v>3991</v>
      </c>
      <c r="Q71" s="1" t="s">
        <v>4140</v>
      </c>
      <c r="R71" s="1">
        <v>0</v>
      </c>
      <c r="S71" s="1">
        <v>0</v>
      </c>
      <c r="T71" s="1">
        <v>0</v>
      </c>
      <c r="U71" s="1" t="s">
        <v>4141</v>
      </c>
      <c r="V71" s="1" t="s">
        <v>4142</v>
      </c>
      <c r="W71" s="1" t="s">
        <v>3995</v>
      </c>
      <c r="X71" s="1" t="s">
        <v>4143</v>
      </c>
      <c r="Y71" s="1" t="s">
        <v>4144</v>
      </c>
      <c r="Z71" s="1" t="s">
        <v>4145</v>
      </c>
      <c r="AA71" s="1" t="s">
        <v>3999</v>
      </c>
      <c r="AB71" s="1" t="s">
        <v>4146</v>
      </c>
      <c r="AC71" s="1" t="s">
        <v>4147</v>
      </c>
      <c r="AD71" s="1" t="s">
        <v>4148</v>
      </c>
      <c r="AE71" s="1" t="s">
        <v>4003</v>
      </c>
      <c r="AF71" s="1" t="s">
        <v>4149</v>
      </c>
      <c r="AG71" s="1" t="s">
        <v>4150</v>
      </c>
      <c r="AH71" s="1" t="s">
        <v>4151</v>
      </c>
      <c r="AI71" s="1" t="s">
        <v>4007</v>
      </c>
      <c r="AJ71" s="1" t="s">
        <v>4152</v>
      </c>
      <c r="AK71" s="1" t="s">
        <v>4141</v>
      </c>
      <c r="AL71" s="1" t="s">
        <v>4142</v>
      </c>
      <c r="AM71" s="1" t="s">
        <v>3995</v>
      </c>
      <c r="AN71" s="1" t="s">
        <v>4143</v>
      </c>
      <c r="AO71" s="1" t="s">
        <v>4141</v>
      </c>
      <c r="AP71" s="1" t="s">
        <v>4142</v>
      </c>
      <c r="AQ71" s="1" t="s">
        <v>3995</v>
      </c>
      <c r="AR71" s="1" t="s">
        <v>4143</v>
      </c>
    </row>
    <row r="72" spans="1:44">
      <c r="A72" s="1" t="s">
        <v>144</v>
      </c>
      <c r="B72" s="1" t="s">
        <v>4153</v>
      </c>
      <c r="C72" s="1" t="s">
        <v>4154</v>
      </c>
      <c r="D72" s="1" t="s">
        <v>4155</v>
      </c>
      <c r="E72" s="1" t="s">
        <v>4156</v>
      </c>
      <c r="F72" s="1" t="s">
        <v>4157</v>
      </c>
      <c r="G72" s="1" t="s">
        <v>4013</v>
      </c>
      <c r="H72" s="1" t="s">
        <v>3078</v>
      </c>
      <c r="I72" s="1" t="s">
        <v>4158</v>
      </c>
      <c r="J72" s="1" t="s">
        <v>4159</v>
      </c>
      <c r="K72" s="1" t="s">
        <v>4160</v>
      </c>
      <c r="L72" s="1" t="s">
        <v>3597</v>
      </c>
      <c r="M72" s="1" t="s">
        <v>4161</v>
      </c>
      <c r="N72" s="1" t="s">
        <v>4162</v>
      </c>
      <c r="O72" s="1" t="s">
        <v>4020</v>
      </c>
      <c r="P72" s="1" t="s">
        <v>3461</v>
      </c>
      <c r="Q72" s="1" t="s">
        <v>4163</v>
      </c>
      <c r="R72" s="1">
        <v>0</v>
      </c>
      <c r="S72" s="1">
        <v>0</v>
      </c>
      <c r="T72" s="1">
        <v>0</v>
      </c>
      <c r="U72" s="1" t="s">
        <v>4164</v>
      </c>
      <c r="V72" s="1" t="s">
        <v>4024</v>
      </c>
      <c r="W72" s="1" t="s">
        <v>3845</v>
      </c>
      <c r="X72" s="1" t="s">
        <v>4165</v>
      </c>
      <c r="Y72" s="1" t="s">
        <v>4166</v>
      </c>
      <c r="Z72" s="1" t="s">
        <v>4027</v>
      </c>
      <c r="AA72" s="1" t="s">
        <v>4167</v>
      </c>
      <c r="AB72" s="1" t="s">
        <v>4168</v>
      </c>
      <c r="AC72" s="1" t="s">
        <v>4169</v>
      </c>
      <c r="AD72" s="1" t="s">
        <v>4031</v>
      </c>
      <c r="AE72" s="1" t="s">
        <v>4170</v>
      </c>
      <c r="AF72" s="1" t="s">
        <v>4171</v>
      </c>
      <c r="AG72" s="1" t="s">
        <v>4172</v>
      </c>
      <c r="AH72" s="1" t="s">
        <v>3055</v>
      </c>
      <c r="AI72" s="1" t="s">
        <v>3474</v>
      </c>
      <c r="AJ72" s="1" t="s">
        <v>4173</v>
      </c>
      <c r="AK72" s="1" t="s">
        <v>4164</v>
      </c>
      <c r="AL72" s="1" t="s">
        <v>4024</v>
      </c>
      <c r="AM72" s="1" t="s">
        <v>3845</v>
      </c>
      <c r="AN72" s="1" t="s">
        <v>4165</v>
      </c>
      <c r="AO72" s="1" t="s">
        <v>4164</v>
      </c>
      <c r="AP72" s="1" t="s">
        <v>4024</v>
      </c>
      <c r="AQ72" s="1" t="s">
        <v>3845</v>
      </c>
      <c r="AR72" s="1" t="s">
        <v>4165</v>
      </c>
    </row>
    <row r="73" spans="1:44">
      <c r="A73" s="1" t="s">
        <v>145</v>
      </c>
      <c r="B73" s="1" t="s">
        <v>4174</v>
      </c>
      <c r="C73" s="1" t="s">
        <v>4175</v>
      </c>
      <c r="D73" s="1" t="s">
        <v>3485</v>
      </c>
      <c r="E73" s="1" t="s">
        <v>4176</v>
      </c>
      <c r="F73" s="1" t="s">
        <v>4177</v>
      </c>
      <c r="G73" s="1" t="s">
        <v>4178</v>
      </c>
      <c r="H73" s="1" t="s">
        <v>4179</v>
      </c>
      <c r="I73" s="1" t="s">
        <v>4180</v>
      </c>
      <c r="J73" s="1" t="s">
        <v>4181</v>
      </c>
      <c r="K73" s="1" t="s">
        <v>4182</v>
      </c>
      <c r="L73" s="1" t="s">
        <v>4183</v>
      </c>
      <c r="M73" s="1" t="s">
        <v>4184</v>
      </c>
      <c r="N73" s="1" t="s">
        <v>4185</v>
      </c>
      <c r="O73" s="1" t="s">
        <v>4186</v>
      </c>
      <c r="P73" s="1" t="s">
        <v>4187</v>
      </c>
      <c r="Q73" s="1" t="s">
        <v>4188</v>
      </c>
      <c r="R73" s="1">
        <v>0</v>
      </c>
      <c r="S73" s="1">
        <v>0</v>
      </c>
      <c r="T73" s="1">
        <v>0</v>
      </c>
      <c r="U73" s="1" t="s">
        <v>4189</v>
      </c>
      <c r="V73" s="1" t="s">
        <v>4190</v>
      </c>
      <c r="W73" s="1" t="s">
        <v>4191</v>
      </c>
      <c r="X73" s="1" t="s">
        <v>4192</v>
      </c>
      <c r="Y73" s="1" t="s">
        <v>4193</v>
      </c>
      <c r="Z73" s="1" t="s">
        <v>4194</v>
      </c>
      <c r="AA73" s="1" t="s">
        <v>4195</v>
      </c>
      <c r="AB73" s="1" t="s">
        <v>4196</v>
      </c>
      <c r="AC73" s="1" t="s">
        <v>4197</v>
      </c>
      <c r="AD73" s="1" t="s">
        <v>4198</v>
      </c>
      <c r="AE73" s="1" t="s">
        <v>4199</v>
      </c>
      <c r="AF73" s="1" t="s">
        <v>4200</v>
      </c>
      <c r="AG73" s="1" t="s">
        <v>4201</v>
      </c>
      <c r="AH73" s="1" t="s">
        <v>4202</v>
      </c>
      <c r="AI73" s="1" t="s">
        <v>4203</v>
      </c>
      <c r="AJ73" s="1" t="s">
        <v>4204</v>
      </c>
      <c r="AK73" s="1" t="s">
        <v>4189</v>
      </c>
      <c r="AL73" s="1" t="s">
        <v>4190</v>
      </c>
      <c r="AM73" s="1" t="s">
        <v>4191</v>
      </c>
      <c r="AN73" s="1" t="s">
        <v>4192</v>
      </c>
      <c r="AO73" s="1" t="s">
        <v>4189</v>
      </c>
      <c r="AP73" s="1" t="s">
        <v>4190</v>
      </c>
      <c r="AQ73" s="1" t="s">
        <v>4191</v>
      </c>
      <c r="AR73" s="1" t="s">
        <v>4192</v>
      </c>
    </row>
    <row r="74" spans="1:44">
      <c r="A74" s="1" t="s">
        <v>146</v>
      </c>
      <c r="B74" s="1" t="s">
        <v>2957</v>
      </c>
      <c r="C74" s="1" t="s">
        <v>4205</v>
      </c>
      <c r="D74" s="1" t="s">
        <v>4206</v>
      </c>
      <c r="E74" s="1" t="s">
        <v>4207</v>
      </c>
      <c r="F74" s="1" t="s">
        <v>4208</v>
      </c>
      <c r="G74" s="1" t="s">
        <v>4209</v>
      </c>
      <c r="H74" s="1" t="s">
        <v>4210</v>
      </c>
      <c r="I74" s="1" t="s">
        <v>4211</v>
      </c>
      <c r="J74" s="1" t="s">
        <v>4212</v>
      </c>
      <c r="K74" s="1" t="s">
        <v>4213</v>
      </c>
      <c r="L74" s="1" t="s">
        <v>4214</v>
      </c>
      <c r="M74" s="1" t="s">
        <v>4215</v>
      </c>
      <c r="N74" s="1" t="s">
        <v>4216</v>
      </c>
      <c r="O74" s="1" t="s">
        <v>4217</v>
      </c>
      <c r="P74" s="1" t="s">
        <v>4218</v>
      </c>
      <c r="Q74" s="1" t="s">
        <v>4219</v>
      </c>
      <c r="R74" s="1">
        <v>0</v>
      </c>
      <c r="S74" s="1">
        <v>0</v>
      </c>
      <c r="T74" s="1">
        <v>0</v>
      </c>
      <c r="U74" s="1" t="s">
        <v>3815</v>
      </c>
      <c r="V74" s="1" t="s">
        <v>4220</v>
      </c>
      <c r="W74" s="1" t="s">
        <v>4221</v>
      </c>
      <c r="X74" s="1" t="s">
        <v>4222</v>
      </c>
      <c r="Y74" s="1" t="s">
        <v>4223</v>
      </c>
      <c r="Z74" s="1" t="s">
        <v>4224</v>
      </c>
      <c r="AA74" s="1" t="s">
        <v>4225</v>
      </c>
      <c r="AB74" s="1" t="s">
        <v>4226</v>
      </c>
      <c r="AC74" s="1" t="s">
        <v>4227</v>
      </c>
      <c r="AD74" s="1" t="s">
        <v>4228</v>
      </c>
      <c r="AE74" s="1" t="s">
        <v>4229</v>
      </c>
      <c r="AF74" s="1" t="s">
        <v>4230</v>
      </c>
      <c r="AG74" s="1" t="s">
        <v>3373</v>
      </c>
      <c r="AH74" s="1" t="s">
        <v>4231</v>
      </c>
      <c r="AI74" s="1" t="s">
        <v>4232</v>
      </c>
      <c r="AJ74" s="1" t="s">
        <v>4233</v>
      </c>
      <c r="AK74" s="1" t="s">
        <v>3815</v>
      </c>
      <c r="AL74" s="1" t="s">
        <v>4220</v>
      </c>
      <c r="AM74" s="1" t="s">
        <v>4221</v>
      </c>
      <c r="AN74" s="1" t="s">
        <v>4222</v>
      </c>
      <c r="AO74" s="1" t="s">
        <v>3815</v>
      </c>
      <c r="AP74" s="1" t="s">
        <v>4220</v>
      </c>
      <c r="AQ74" s="1" t="s">
        <v>4221</v>
      </c>
      <c r="AR74" s="1" t="s">
        <v>4222</v>
      </c>
    </row>
    <row r="75" spans="1:44">
      <c r="A75" s="1" t="s">
        <v>147</v>
      </c>
      <c r="B75" s="1" t="s">
        <v>4234</v>
      </c>
      <c r="C75" s="1" t="s">
        <v>4235</v>
      </c>
      <c r="D75" s="1" t="s">
        <v>4236</v>
      </c>
      <c r="E75" s="1" t="s">
        <v>4237</v>
      </c>
      <c r="F75" s="1" t="s">
        <v>4238</v>
      </c>
      <c r="G75" s="1" t="s">
        <v>4239</v>
      </c>
      <c r="H75" s="1" t="s">
        <v>4240</v>
      </c>
      <c r="I75" s="1" t="s">
        <v>4241</v>
      </c>
      <c r="J75" s="1" t="s">
        <v>4242</v>
      </c>
      <c r="K75" s="1" t="s">
        <v>4243</v>
      </c>
      <c r="L75" s="1" t="s">
        <v>4244</v>
      </c>
      <c r="M75" s="1" t="s">
        <v>4245</v>
      </c>
      <c r="N75" s="1" t="s">
        <v>4246</v>
      </c>
      <c r="O75" s="1" t="s">
        <v>3900</v>
      </c>
      <c r="P75" s="1" t="s">
        <v>4247</v>
      </c>
      <c r="Q75" s="1" t="s">
        <v>4248</v>
      </c>
      <c r="R75" s="1">
        <v>0</v>
      </c>
      <c r="S75" s="1">
        <v>0</v>
      </c>
      <c r="T75" s="1">
        <v>0</v>
      </c>
      <c r="U75" s="1" t="s">
        <v>4249</v>
      </c>
      <c r="V75" s="1" t="s">
        <v>4250</v>
      </c>
      <c r="W75" s="1" t="s">
        <v>4251</v>
      </c>
      <c r="X75" s="1" t="s">
        <v>4252</v>
      </c>
      <c r="Y75" s="1" t="s">
        <v>4253</v>
      </c>
      <c r="Z75" s="1" t="s">
        <v>4254</v>
      </c>
      <c r="AA75" s="1" t="s">
        <v>4255</v>
      </c>
      <c r="AB75" s="1" t="s">
        <v>4256</v>
      </c>
      <c r="AC75" s="1" t="s">
        <v>4257</v>
      </c>
      <c r="AD75" s="1" t="s">
        <v>4258</v>
      </c>
      <c r="AE75" s="1" t="s">
        <v>4259</v>
      </c>
      <c r="AF75" s="1" t="s">
        <v>4260</v>
      </c>
      <c r="AG75" s="1" t="s">
        <v>4261</v>
      </c>
      <c r="AH75" s="1" t="s">
        <v>3916</v>
      </c>
      <c r="AI75" s="1" t="s">
        <v>4262</v>
      </c>
      <c r="AJ75" s="1" t="s">
        <v>2980</v>
      </c>
      <c r="AK75" s="1" t="s">
        <v>4249</v>
      </c>
      <c r="AL75" s="1" t="s">
        <v>4250</v>
      </c>
      <c r="AM75" s="1" t="s">
        <v>4251</v>
      </c>
      <c r="AN75" s="1" t="s">
        <v>4252</v>
      </c>
      <c r="AO75" s="1" t="s">
        <v>4249</v>
      </c>
      <c r="AP75" s="1" t="s">
        <v>4250</v>
      </c>
      <c r="AQ75" s="1" t="s">
        <v>4251</v>
      </c>
      <c r="AR75" s="1" t="s">
        <v>4252</v>
      </c>
    </row>
    <row r="76" spans="1:44">
      <c r="A76" s="1" t="s">
        <v>148</v>
      </c>
      <c r="B76" s="1" t="s">
        <v>4234</v>
      </c>
      <c r="C76" s="1" t="s">
        <v>4235</v>
      </c>
      <c r="D76" s="1" t="s">
        <v>4236</v>
      </c>
      <c r="E76" s="1" t="s">
        <v>4237</v>
      </c>
      <c r="F76" s="1" t="s">
        <v>4238</v>
      </c>
      <c r="G76" s="1" t="s">
        <v>4239</v>
      </c>
      <c r="H76" s="1" t="s">
        <v>4240</v>
      </c>
      <c r="I76" s="1" t="s">
        <v>4241</v>
      </c>
      <c r="J76" s="1" t="s">
        <v>4242</v>
      </c>
      <c r="K76" s="1" t="s">
        <v>4243</v>
      </c>
      <c r="L76" s="1" t="s">
        <v>4244</v>
      </c>
      <c r="M76" s="1" t="s">
        <v>4245</v>
      </c>
      <c r="N76" s="1" t="s">
        <v>4246</v>
      </c>
      <c r="O76" s="1" t="s">
        <v>3900</v>
      </c>
      <c r="P76" s="1" t="s">
        <v>4247</v>
      </c>
      <c r="Q76" s="1" t="s">
        <v>4248</v>
      </c>
      <c r="R76" s="1">
        <v>0</v>
      </c>
      <c r="S76" s="1">
        <v>0</v>
      </c>
      <c r="T76" s="1">
        <v>0</v>
      </c>
      <c r="U76" s="1" t="s">
        <v>4249</v>
      </c>
      <c r="V76" s="1" t="s">
        <v>4250</v>
      </c>
      <c r="W76" s="1" t="s">
        <v>4251</v>
      </c>
      <c r="X76" s="1" t="s">
        <v>4252</v>
      </c>
      <c r="Y76" s="1" t="s">
        <v>4253</v>
      </c>
      <c r="Z76" s="1" t="s">
        <v>4254</v>
      </c>
      <c r="AA76" s="1" t="s">
        <v>4255</v>
      </c>
      <c r="AB76" s="1" t="s">
        <v>4256</v>
      </c>
      <c r="AC76" s="1" t="s">
        <v>4257</v>
      </c>
      <c r="AD76" s="1" t="s">
        <v>4258</v>
      </c>
      <c r="AE76" s="1" t="s">
        <v>4259</v>
      </c>
      <c r="AF76" s="1" t="s">
        <v>4260</v>
      </c>
      <c r="AG76" s="1" t="s">
        <v>4261</v>
      </c>
      <c r="AH76" s="1" t="s">
        <v>3916</v>
      </c>
      <c r="AI76" s="1" t="s">
        <v>4262</v>
      </c>
      <c r="AJ76" s="1" t="s">
        <v>2980</v>
      </c>
      <c r="AK76" s="1" t="s">
        <v>4249</v>
      </c>
      <c r="AL76" s="1" t="s">
        <v>4250</v>
      </c>
      <c r="AM76" s="1" t="s">
        <v>4251</v>
      </c>
      <c r="AN76" s="1" t="s">
        <v>4252</v>
      </c>
      <c r="AO76" s="1" t="s">
        <v>4249</v>
      </c>
      <c r="AP76" s="1" t="s">
        <v>4250</v>
      </c>
      <c r="AQ76" s="1" t="s">
        <v>4251</v>
      </c>
      <c r="AR76" s="1" t="s">
        <v>4252</v>
      </c>
    </row>
    <row r="77" spans="1:44">
      <c r="A77" s="1" t="s">
        <v>149</v>
      </c>
      <c r="B77" s="1" t="s">
        <v>4127</v>
      </c>
      <c r="C77" s="1" t="s">
        <v>4128</v>
      </c>
      <c r="D77" s="1" t="s">
        <v>4129</v>
      </c>
      <c r="E77" s="1" t="s">
        <v>4130</v>
      </c>
      <c r="F77" s="1" t="s">
        <v>4131</v>
      </c>
      <c r="G77" s="1" t="s">
        <v>4132</v>
      </c>
      <c r="H77" s="1" t="s">
        <v>3983</v>
      </c>
      <c r="I77" s="1" t="s">
        <v>4133</v>
      </c>
      <c r="J77" s="1" t="s">
        <v>4134</v>
      </c>
      <c r="K77" s="1" t="s">
        <v>4135</v>
      </c>
      <c r="L77" s="1" t="s">
        <v>4136</v>
      </c>
      <c r="M77" s="1" t="s">
        <v>4137</v>
      </c>
      <c r="N77" s="1" t="s">
        <v>4138</v>
      </c>
      <c r="O77" s="1" t="s">
        <v>4139</v>
      </c>
      <c r="P77" s="1" t="s">
        <v>3991</v>
      </c>
      <c r="Q77" s="1" t="s">
        <v>4140</v>
      </c>
      <c r="R77" s="1">
        <v>0</v>
      </c>
      <c r="S77" s="1">
        <v>0</v>
      </c>
      <c r="T77" s="1">
        <v>0</v>
      </c>
      <c r="U77" s="1" t="s">
        <v>4141</v>
      </c>
      <c r="V77" s="1" t="s">
        <v>4142</v>
      </c>
      <c r="W77" s="1" t="s">
        <v>3995</v>
      </c>
      <c r="X77" s="1" t="s">
        <v>4143</v>
      </c>
      <c r="Y77" s="1" t="s">
        <v>4144</v>
      </c>
      <c r="Z77" s="1" t="s">
        <v>4145</v>
      </c>
      <c r="AA77" s="1" t="s">
        <v>3999</v>
      </c>
      <c r="AB77" s="1" t="s">
        <v>4146</v>
      </c>
      <c r="AC77" s="1" t="s">
        <v>4147</v>
      </c>
      <c r="AD77" s="1" t="s">
        <v>4148</v>
      </c>
      <c r="AE77" s="1" t="s">
        <v>4003</v>
      </c>
      <c r="AF77" s="1" t="s">
        <v>4149</v>
      </c>
      <c r="AG77" s="1" t="s">
        <v>4150</v>
      </c>
      <c r="AH77" s="1" t="s">
        <v>4151</v>
      </c>
      <c r="AI77" s="1" t="s">
        <v>4007</v>
      </c>
      <c r="AJ77" s="1" t="s">
        <v>4152</v>
      </c>
      <c r="AK77" s="1" t="s">
        <v>4141</v>
      </c>
      <c r="AL77" s="1" t="s">
        <v>4142</v>
      </c>
      <c r="AM77" s="1" t="s">
        <v>3995</v>
      </c>
      <c r="AN77" s="1" t="s">
        <v>4143</v>
      </c>
      <c r="AO77" s="1" t="s">
        <v>4141</v>
      </c>
      <c r="AP77" s="1" t="s">
        <v>4142</v>
      </c>
      <c r="AQ77" s="1" t="s">
        <v>3995</v>
      </c>
      <c r="AR77" s="1" t="s">
        <v>4143</v>
      </c>
    </row>
    <row r="78" spans="1:44">
      <c r="A78" s="1" t="s">
        <v>1389</v>
      </c>
      <c r="B78" s="1" t="s">
        <v>4263</v>
      </c>
      <c r="C78" s="1" t="s">
        <v>4264</v>
      </c>
      <c r="D78" s="1" t="s">
        <v>4265</v>
      </c>
      <c r="E78" s="1" t="s">
        <v>4266</v>
      </c>
      <c r="F78" s="1" t="s">
        <v>4267</v>
      </c>
      <c r="G78" s="1" t="s">
        <v>4268</v>
      </c>
      <c r="H78" s="1" t="s">
        <v>4269</v>
      </c>
      <c r="I78" s="1" t="s">
        <v>4270</v>
      </c>
      <c r="J78" s="1" t="s">
        <v>4271</v>
      </c>
      <c r="K78" s="1" t="s">
        <v>4272</v>
      </c>
      <c r="L78" s="1" t="s">
        <v>4273</v>
      </c>
      <c r="M78" s="1" t="s">
        <v>4274</v>
      </c>
      <c r="N78" s="1" t="s">
        <v>4275</v>
      </c>
      <c r="O78" s="1" t="s">
        <v>4276</v>
      </c>
      <c r="P78" s="1" t="s">
        <v>4277</v>
      </c>
      <c r="Q78" s="1" t="s">
        <v>4278</v>
      </c>
      <c r="R78" s="1">
        <v>0</v>
      </c>
      <c r="S78" s="1">
        <v>0</v>
      </c>
      <c r="T78" s="1">
        <v>0</v>
      </c>
      <c r="U78" s="1" t="s">
        <v>4279</v>
      </c>
      <c r="V78" s="1" t="s">
        <v>4280</v>
      </c>
      <c r="W78" s="1" t="s">
        <v>4281</v>
      </c>
      <c r="X78" s="1" t="s">
        <v>4282</v>
      </c>
      <c r="Y78" s="1" t="s">
        <v>4283</v>
      </c>
      <c r="Z78" s="1" t="s">
        <v>4284</v>
      </c>
      <c r="AA78" s="1" t="s">
        <v>4285</v>
      </c>
      <c r="AB78" s="1" t="s">
        <v>4286</v>
      </c>
      <c r="AC78" s="1" t="s">
        <v>4287</v>
      </c>
      <c r="AD78" s="1" t="s">
        <v>4288</v>
      </c>
      <c r="AE78" s="1" t="s">
        <v>4289</v>
      </c>
      <c r="AF78" s="1" t="s">
        <v>4290</v>
      </c>
      <c r="AG78" s="1" t="s">
        <v>4291</v>
      </c>
      <c r="AH78" s="1" t="s">
        <v>4292</v>
      </c>
      <c r="AI78" s="1" t="s">
        <v>4293</v>
      </c>
      <c r="AJ78" s="1" t="s">
        <v>4294</v>
      </c>
      <c r="AK78" s="1" t="s">
        <v>4279</v>
      </c>
      <c r="AL78" s="1" t="s">
        <v>4280</v>
      </c>
      <c r="AM78" s="1" t="s">
        <v>4281</v>
      </c>
      <c r="AN78" s="1" t="s">
        <v>4282</v>
      </c>
      <c r="AO78" s="1" t="s">
        <v>4279</v>
      </c>
      <c r="AP78" s="1" t="s">
        <v>4280</v>
      </c>
      <c r="AQ78" s="1" t="s">
        <v>4281</v>
      </c>
      <c r="AR78" s="1" t="s">
        <v>4282</v>
      </c>
    </row>
    <row r="79" spans="1:44">
      <c r="A79" s="1" t="s">
        <v>1420</v>
      </c>
      <c r="B79" s="1" t="s">
        <v>4295</v>
      </c>
      <c r="C79" s="1" t="s">
        <v>4296</v>
      </c>
      <c r="D79" s="1" t="s">
        <v>4297</v>
      </c>
      <c r="E79" s="1" t="s">
        <v>4298</v>
      </c>
      <c r="F79" s="1" t="s">
        <v>4299</v>
      </c>
      <c r="G79" s="1" t="s">
        <v>4300</v>
      </c>
      <c r="H79" s="1" t="s">
        <v>4301</v>
      </c>
      <c r="I79" s="1" t="s">
        <v>4302</v>
      </c>
      <c r="J79" s="1" t="s">
        <v>4303</v>
      </c>
      <c r="K79" s="1" t="s">
        <v>4304</v>
      </c>
      <c r="L79" s="1" t="s">
        <v>4305</v>
      </c>
      <c r="M79" s="1" t="s">
        <v>4306</v>
      </c>
      <c r="N79" s="1" t="s">
        <v>4307</v>
      </c>
      <c r="O79" s="1" t="s">
        <v>4308</v>
      </c>
      <c r="P79" s="1" t="s">
        <v>4309</v>
      </c>
      <c r="Q79" s="1" t="s">
        <v>4310</v>
      </c>
      <c r="R79" s="1">
        <v>0</v>
      </c>
      <c r="S79" s="1">
        <v>0</v>
      </c>
      <c r="T79" s="1">
        <v>0</v>
      </c>
      <c r="U79" s="1" t="s">
        <v>4311</v>
      </c>
      <c r="V79" s="1" t="s">
        <v>4312</v>
      </c>
      <c r="W79" s="1" t="s">
        <v>4203</v>
      </c>
      <c r="X79" s="1" t="s">
        <v>4313</v>
      </c>
      <c r="Y79" s="1" t="s">
        <v>2725</v>
      </c>
      <c r="Z79" s="1" t="s">
        <v>4314</v>
      </c>
      <c r="AA79" s="1" t="s">
        <v>4315</v>
      </c>
      <c r="AB79" s="1" t="s">
        <v>4316</v>
      </c>
      <c r="AC79" s="1" t="s">
        <v>4317</v>
      </c>
      <c r="AD79" s="1" t="s">
        <v>4279</v>
      </c>
      <c r="AE79" s="1" t="s">
        <v>4318</v>
      </c>
      <c r="AF79" s="1" t="s">
        <v>4319</v>
      </c>
      <c r="AG79" s="1" t="s">
        <v>4320</v>
      </c>
      <c r="AH79" s="1" t="s">
        <v>4321</v>
      </c>
      <c r="AI79" s="1" t="s">
        <v>4322</v>
      </c>
      <c r="AJ79" s="1" t="s">
        <v>4323</v>
      </c>
      <c r="AK79" s="1" t="s">
        <v>4311</v>
      </c>
      <c r="AL79" s="1" t="s">
        <v>4312</v>
      </c>
      <c r="AM79" s="1" t="s">
        <v>4203</v>
      </c>
      <c r="AN79" s="1" t="s">
        <v>4313</v>
      </c>
      <c r="AO79" s="1" t="s">
        <v>4311</v>
      </c>
      <c r="AP79" s="1" t="s">
        <v>4312</v>
      </c>
      <c r="AQ79" s="1" t="s">
        <v>4203</v>
      </c>
      <c r="AR79" s="1" t="s">
        <v>4313</v>
      </c>
    </row>
    <row r="80" spans="1:44">
      <c r="A80" s="1" t="s">
        <v>1421</v>
      </c>
      <c r="B80" s="1" t="s">
        <v>4324</v>
      </c>
      <c r="C80" s="1" t="s">
        <v>4325</v>
      </c>
      <c r="D80" s="1" t="s">
        <v>4326</v>
      </c>
      <c r="E80" s="1" t="s">
        <v>4327</v>
      </c>
      <c r="F80" s="1" t="s">
        <v>2891</v>
      </c>
      <c r="G80" s="1" t="s">
        <v>4328</v>
      </c>
      <c r="H80" s="1" t="s">
        <v>4329</v>
      </c>
      <c r="I80" s="1" t="s">
        <v>4330</v>
      </c>
      <c r="J80" s="1" t="s">
        <v>4331</v>
      </c>
      <c r="K80" s="1" t="s">
        <v>4332</v>
      </c>
      <c r="L80" s="1" t="s">
        <v>4071</v>
      </c>
      <c r="M80" s="1" t="s">
        <v>4333</v>
      </c>
      <c r="N80" s="1" t="s">
        <v>4334</v>
      </c>
      <c r="O80" s="1" t="s">
        <v>4335</v>
      </c>
      <c r="P80" s="1" t="s">
        <v>4336</v>
      </c>
      <c r="Q80" s="1" t="s">
        <v>4337</v>
      </c>
      <c r="R80" s="1">
        <v>0</v>
      </c>
      <c r="S80" s="1">
        <v>0</v>
      </c>
      <c r="T80" s="1">
        <v>0</v>
      </c>
      <c r="U80" s="1" t="s">
        <v>4338</v>
      </c>
      <c r="V80" s="1" t="s">
        <v>4339</v>
      </c>
      <c r="W80" s="1" t="s">
        <v>4340</v>
      </c>
      <c r="X80" s="1" t="s">
        <v>4341</v>
      </c>
      <c r="Y80" s="1" t="s">
        <v>4342</v>
      </c>
      <c r="Z80" s="1" t="s">
        <v>4343</v>
      </c>
      <c r="AA80" s="1" t="s">
        <v>4344</v>
      </c>
      <c r="AB80" s="1" t="s">
        <v>4345</v>
      </c>
      <c r="AC80" s="1" t="s">
        <v>4346</v>
      </c>
      <c r="AD80" s="1" t="s">
        <v>4347</v>
      </c>
      <c r="AE80" s="1" t="s">
        <v>4348</v>
      </c>
      <c r="AF80" s="1" t="s">
        <v>4349</v>
      </c>
      <c r="AG80" s="1" t="s">
        <v>4350</v>
      </c>
      <c r="AH80" s="1" t="s">
        <v>4351</v>
      </c>
      <c r="AI80" s="1" t="s">
        <v>4352</v>
      </c>
      <c r="AJ80" s="1" t="s">
        <v>4353</v>
      </c>
      <c r="AK80" s="1" t="s">
        <v>4338</v>
      </c>
      <c r="AL80" s="1" t="s">
        <v>4339</v>
      </c>
      <c r="AM80" s="1" t="s">
        <v>4340</v>
      </c>
      <c r="AN80" s="1" t="s">
        <v>4341</v>
      </c>
      <c r="AO80" s="1" t="s">
        <v>4338</v>
      </c>
      <c r="AP80" s="1" t="s">
        <v>4339</v>
      </c>
      <c r="AQ80" s="1" t="s">
        <v>4340</v>
      </c>
      <c r="AR80" s="1" t="s">
        <v>4341</v>
      </c>
    </row>
    <row r="81" spans="1:44">
      <c r="A81" s="1" t="s">
        <v>1388</v>
      </c>
      <c r="B81" s="1" t="s">
        <v>4354</v>
      </c>
      <c r="C81" s="1" t="s">
        <v>4355</v>
      </c>
      <c r="D81" s="1" t="s">
        <v>2715</v>
      </c>
      <c r="E81" s="1" t="s">
        <v>4356</v>
      </c>
      <c r="F81" s="1" t="s">
        <v>4354</v>
      </c>
      <c r="G81" s="1" t="s">
        <v>4357</v>
      </c>
      <c r="H81" s="1" t="s">
        <v>4358</v>
      </c>
      <c r="I81" s="1" t="s">
        <v>4359</v>
      </c>
      <c r="J81" s="1" t="s">
        <v>4360</v>
      </c>
      <c r="K81" s="1" t="s">
        <v>4361</v>
      </c>
      <c r="L81" s="1" t="s">
        <v>4362</v>
      </c>
      <c r="M81" s="1" t="s">
        <v>4363</v>
      </c>
      <c r="N81" s="1" t="s">
        <v>4364</v>
      </c>
      <c r="O81" s="1" t="s">
        <v>4365</v>
      </c>
      <c r="P81" s="1" t="s">
        <v>4366</v>
      </c>
      <c r="Q81" s="1" t="s">
        <v>4367</v>
      </c>
      <c r="R81" s="1">
        <v>0</v>
      </c>
      <c r="S81" s="1">
        <v>0</v>
      </c>
      <c r="T81" s="1">
        <v>0</v>
      </c>
      <c r="U81" s="1" t="s">
        <v>4368</v>
      </c>
      <c r="V81" s="1" t="s">
        <v>4369</v>
      </c>
      <c r="W81" s="1" t="s">
        <v>4370</v>
      </c>
      <c r="X81" s="1" t="s">
        <v>4371</v>
      </c>
      <c r="Y81" s="1" t="s">
        <v>4372</v>
      </c>
      <c r="Z81" s="1" t="s">
        <v>4373</v>
      </c>
      <c r="AA81" s="1" t="s">
        <v>4374</v>
      </c>
      <c r="AB81" s="1" t="s">
        <v>4375</v>
      </c>
      <c r="AC81" s="1" t="s">
        <v>4376</v>
      </c>
      <c r="AD81" s="1" t="s">
        <v>4377</v>
      </c>
      <c r="AE81" s="1" t="s">
        <v>4378</v>
      </c>
      <c r="AF81" s="1" t="s">
        <v>4379</v>
      </c>
      <c r="AG81" s="1" t="s">
        <v>4380</v>
      </c>
      <c r="AH81" s="1" t="s">
        <v>4381</v>
      </c>
      <c r="AI81" s="1" t="s">
        <v>4382</v>
      </c>
      <c r="AJ81" s="1" t="s">
        <v>4383</v>
      </c>
      <c r="AK81" s="1" t="s">
        <v>4368</v>
      </c>
      <c r="AL81" s="1" t="s">
        <v>4369</v>
      </c>
      <c r="AM81" s="1" t="s">
        <v>4370</v>
      </c>
      <c r="AN81" s="1" t="s">
        <v>4371</v>
      </c>
      <c r="AO81" s="1" t="s">
        <v>4368</v>
      </c>
      <c r="AP81" s="1" t="s">
        <v>4369</v>
      </c>
      <c r="AQ81" s="1" t="s">
        <v>4370</v>
      </c>
      <c r="AR81" s="1" t="s">
        <v>4371</v>
      </c>
    </row>
    <row r="82" spans="1:44">
      <c r="A82" s="1" t="s">
        <v>1422</v>
      </c>
      <c r="B82" s="1" t="s">
        <v>3355</v>
      </c>
      <c r="C82" s="1" t="s">
        <v>3356</v>
      </c>
      <c r="D82" s="1" t="s">
        <v>3329</v>
      </c>
      <c r="E82" s="1" t="s">
        <v>3357</v>
      </c>
      <c r="F82" s="1" t="s">
        <v>3358</v>
      </c>
      <c r="G82" s="1" t="s">
        <v>3359</v>
      </c>
      <c r="H82" s="1" t="s">
        <v>3360</v>
      </c>
      <c r="I82" s="1" t="s">
        <v>3361</v>
      </c>
      <c r="J82" s="1" t="s">
        <v>3362</v>
      </c>
      <c r="K82" s="1" t="s">
        <v>3363</v>
      </c>
      <c r="L82" s="1" t="s">
        <v>3364</v>
      </c>
      <c r="M82" s="1" t="s">
        <v>3365</v>
      </c>
      <c r="N82" s="1" t="s">
        <v>3366</v>
      </c>
      <c r="O82" s="1" t="s">
        <v>3367</v>
      </c>
      <c r="P82" s="1" t="s">
        <v>3368</v>
      </c>
      <c r="Q82" s="1" t="s">
        <v>3369</v>
      </c>
      <c r="R82" s="1">
        <v>0</v>
      </c>
      <c r="S82" s="1">
        <v>0</v>
      </c>
      <c r="T82" s="1">
        <v>0</v>
      </c>
      <c r="U82" s="1" t="s">
        <v>3370</v>
      </c>
      <c r="V82" s="1" t="s">
        <v>3371</v>
      </c>
      <c r="W82" s="1" t="s">
        <v>3372</v>
      </c>
      <c r="X82" s="1" t="s">
        <v>3373</v>
      </c>
      <c r="Y82" s="1" t="s">
        <v>3374</v>
      </c>
      <c r="Z82" s="1" t="s">
        <v>3375</v>
      </c>
      <c r="AA82" s="1" t="s">
        <v>3376</v>
      </c>
      <c r="AB82" s="1" t="s">
        <v>3377</v>
      </c>
      <c r="AC82" s="1">
        <v>0</v>
      </c>
      <c r="AD82" s="1" t="s">
        <v>3378</v>
      </c>
      <c r="AE82" s="1" t="s">
        <v>3379</v>
      </c>
      <c r="AF82" s="1">
        <v>0</v>
      </c>
      <c r="AG82" s="1" t="s">
        <v>3380</v>
      </c>
      <c r="AH82" s="1" t="s">
        <v>3381</v>
      </c>
      <c r="AI82" s="1" t="s">
        <v>3382</v>
      </c>
      <c r="AJ82" s="1" t="s">
        <v>3383</v>
      </c>
      <c r="AK82" s="1" t="s">
        <v>3370</v>
      </c>
      <c r="AL82" s="1" t="s">
        <v>3371</v>
      </c>
      <c r="AM82" s="1" t="s">
        <v>3372</v>
      </c>
      <c r="AN82" s="1" t="s">
        <v>3373</v>
      </c>
      <c r="AO82" s="1" t="s">
        <v>3370</v>
      </c>
      <c r="AP82" s="1" t="s">
        <v>3371</v>
      </c>
      <c r="AQ82" s="1" t="s">
        <v>3372</v>
      </c>
      <c r="AR82" s="1" t="s">
        <v>3373</v>
      </c>
    </row>
    <row r="83" spans="1:44">
      <c r="A83" s="1" t="s">
        <v>1423</v>
      </c>
      <c r="B83" s="1" t="s">
        <v>4384</v>
      </c>
      <c r="C83" s="1" t="s">
        <v>4385</v>
      </c>
      <c r="D83" s="1" t="s">
        <v>4386</v>
      </c>
      <c r="E83" s="1" t="s">
        <v>4387</v>
      </c>
      <c r="F83" s="1" t="s">
        <v>4388</v>
      </c>
      <c r="G83" s="1" t="s">
        <v>4389</v>
      </c>
      <c r="H83" s="1" t="s">
        <v>4390</v>
      </c>
      <c r="I83" s="1" t="s">
        <v>4391</v>
      </c>
      <c r="J83" s="1" t="s">
        <v>4076</v>
      </c>
      <c r="K83" s="1" t="s">
        <v>4392</v>
      </c>
      <c r="L83" s="1" t="s">
        <v>4393</v>
      </c>
      <c r="M83" s="1" t="s">
        <v>4394</v>
      </c>
      <c r="N83" s="1" t="s">
        <v>4395</v>
      </c>
      <c r="O83" s="1" t="s">
        <v>4396</v>
      </c>
      <c r="P83" s="1" t="s">
        <v>3397</v>
      </c>
      <c r="Q83" s="1" t="s">
        <v>4397</v>
      </c>
      <c r="R83" s="1">
        <v>0</v>
      </c>
      <c r="S83" s="1">
        <v>0</v>
      </c>
      <c r="T83" s="1">
        <v>0</v>
      </c>
      <c r="U83" s="1" t="s">
        <v>3915</v>
      </c>
      <c r="V83" s="1" t="s">
        <v>2932</v>
      </c>
      <c r="W83" s="1" t="s">
        <v>4398</v>
      </c>
      <c r="X83" s="1" t="s">
        <v>4399</v>
      </c>
      <c r="Y83" s="1" t="s">
        <v>4400</v>
      </c>
      <c r="Z83" s="1" t="s">
        <v>4401</v>
      </c>
      <c r="AA83" s="1" t="s">
        <v>4402</v>
      </c>
      <c r="AB83" s="1" t="s">
        <v>4403</v>
      </c>
      <c r="AC83" s="1">
        <v>0</v>
      </c>
      <c r="AD83" s="1" t="s">
        <v>4404</v>
      </c>
      <c r="AE83" s="1" t="s">
        <v>4405</v>
      </c>
      <c r="AF83" s="1">
        <v>0</v>
      </c>
      <c r="AG83" s="1" t="s">
        <v>4406</v>
      </c>
      <c r="AH83" s="1" t="s">
        <v>4407</v>
      </c>
      <c r="AI83" s="1" t="s">
        <v>3413</v>
      </c>
      <c r="AJ83" s="1" t="s">
        <v>4408</v>
      </c>
      <c r="AK83" s="1" t="s">
        <v>3915</v>
      </c>
      <c r="AL83" s="1" t="s">
        <v>2932</v>
      </c>
      <c r="AM83" s="1" t="s">
        <v>4398</v>
      </c>
      <c r="AN83" s="1" t="s">
        <v>4399</v>
      </c>
      <c r="AO83" s="1" t="s">
        <v>3915</v>
      </c>
      <c r="AP83" s="1" t="s">
        <v>2932</v>
      </c>
      <c r="AQ83" s="1" t="s">
        <v>4398</v>
      </c>
      <c r="AR83" s="1" t="s">
        <v>4399</v>
      </c>
    </row>
    <row r="84" spans="1:44">
      <c r="A84" s="1" t="s">
        <v>1424</v>
      </c>
      <c r="B84" s="1" t="s">
        <v>4409</v>
      </c>
      <c r="C84" s="1" t="s">
        <v>4410</v>
      </c>
      <c r="D84" s="1" t="s">
        <v>4411</v>
      </c>
      <c r="E84" s="1" t="s">
        <v>4412</v>
      </c>
      <c r="F84" s="1" t="s">
        <v>4413</v>
      </c>
      <c r="G84" s="1" t="s">
        <v>4414</v>
      </c>
      <c r="H84" s="1" t="s">
        <v>4415</v>
      </c>
      <c r="I84" s="1" t="s">
        <v>4416</v>
      </c>
      <c r="J84" s="1" t="s">
        <v>4417</v>
      </c>
      <c r="K84" s="1" t="s">
        <v>4106</v>
      </c>
      <c r="L84" s="1" t="s">
        <v>4418</v>
      </c>
      <c r="M84" s="1" t="s">
        <v>4419</v>
      </c>
      <c r="N84" s="1" t="s">
        <v>4420</v>
      </c>
      <c r="O84" s="1" t="s">
        <v>3367</v>
      </c>
      <c r="P84" s="1" t="s">
        <v>4421</v>
      </c>
      <c r="Q84" s="1" t="s">
        <v>4422</v>
      </c>
      <c r="R84" s="1">
        <v>0</v>
      </c>
      <c r="S84" s="1">
        <v>0</v>
      </c>
      <c r="T84" s="1">
        <v>0</v>
      </c>
      <c r="U84" s="1" t="s">
        <v>4423</v>
      </c>
      <c r="V84" s="1" t="s">
        <v>2962</v>
      </c>
      <c r="W84" s="1" t="s">
        <v>4424</v>
      </c>
      <c r="X84" s="1" t="s">
        <v>4425</v>
      </c>
      <c r="Y84" s="1" t="s">
        <v>4426</v>
      </c>
      <c r="Z84" s="1" t="s">
        <v>3680</v>
      </c>
      <c r="AA84" s="1" t="s">
        <v>4427</v>
      </c>
      <c r="AB84" s="1" t="s">
        <v>4428</v>
      </c>
      <c r="AC84" s="1">
        <v>0</v>
      </c>
      <c r="AD84" s="1" t="s">
        <v>4429</v>
      </c>
      <c r="AE84" s="1" t="s">
        <v>4430</v>
      </c>
      <c r="AF84" s="1">
        <v>0</v>
      </c>
      <c r="AG84" s="1" t="s">
        <v>3051</v>
      </c>
      <c r="AH84" s="1" t="s">
        <v>3381</v>
      </c>
      <c r="AI84" s="1" t="s">
        <v>3315</v>
      </c>
      <c r="AJ84" s="1" t="s">
        <v>3195</v>
      </c>
      <c r="AK84" s="1" t="s">
        <v>4423</v>
      </c>
      <c r="AL84" s="1" t="s">
        <v>2962</v>
      </c>
      <c r="AM84" s="1" t="s">
        <v>4424</v>
      </c>
      <c r="AN84" s="1" t="s">
        <v>4425</v>
      </c>
      <c r="AO84" s="1" t="s">
        <v>4423</v>
      </c>
      <c r="AP84" s="1" t="s">
        <v>2962</v>
      </c>
      <c r="AQ84" s="1" t="s">
        <v>4424</v>
      </c>
      <c r="AR84" s="1" t="s">
        <v>4425</v>
      </c>
    </row>
    <row r="85" spans="1:44">
      <c r="A85" s="1" t="s">
        <v>1425</v>
      </c>
      <c r="B85" s="1" t="s">
        <v>4431</v>
      </c>
      <c r="C85" s="1" t="s">
        <v>4432</v>
      </c>
      <c r="D85" s="1" t="s">
        <v>4433</v>
      </c>
      <c r="E85" s="1" t="s">
        <v>4434</v>
      </c>
      <c r="F85" s="1" t="s">
        <v>4435</v>
      </c>
      <c r="G85" s="1" t="s">
        <v>4436</v>
      </c>
      <c r="H85" s="1" t="s">
        <v>4437</v>
      </c>
      <c r="I85" s="1" t="s">
        <v>4438</v>
      </c>
      <c r="J85" s="1" t="s">
        <v>4439</v>
      </c>
      <c r="K85" s="1" t="s">
        <v>4440</v>
      </c>
      <c r="L85" s="1" t="s">
        <v>4441</v>
      </c>
      <c r="M85" s="1" t="s">
        <v>4442</v>
      </c>
      <c r="N85" s="1" t="s">
        <v>4443</v>
      </c>
      <c r="O85" s="1" t="s">
        <v>4444</v>
      </c>
      <c r="P85" s="1" t="s">
        <v>3033</v>
      </c>
      <c r="Q85" s="1" t="s">
        <v>4445</v>
      </c>
      <c r="R85" s="1">
        <v>0</v>
      </c>
      <c r="S85" s="1">
        <v>0</v>
      </c>
      <c r="T85" s="1">
        <v>0</v>
      </c>
      <c r="U85" s="1" t="s">
        <v>4446</v>
      </c>
      <c r="V85" s="1" t="s">
        <v>4447</v>
      </c>
      <c r="W85" s="1" t="s">
        <v>4448</v>
      </c>
      <c r="X85" s="1" t="s">
        <v>3293</v>
      </c>
      <c r="Y85" s="1" t="s">
        <v>4449</v>
      </c>
      <c r="Z85" s="1" t="s">
        <v>4450</v>
      </c>
      <c r="AA85" s="1" t="s">
        <v>4451</v>
      </c>
      <c r="AB85" s="1" t="s">
        <v>4452</v>
      </c>
      <c r="AC85" s="1">
        <v>0</v>
      </c>
      <c r="AD85" s="1" t="s">
        <v>4453</v>
      </c>
      <c r="AE85" s="1" t="s">
        <v>4454</v>
      </c>
      <c r="AF85" s="1">
        <v>0</v>
      </c>
      <c r="AG85" s="1" t="s">
        <v>4455</v>
      </c>
      <c r="AH85" s="1" t="s">
        <v>4456</v>
      </c>
      <c r="AI85" s="1" t="s">
        <v>3048</v>
      </c>
      <c r="AJ85" s="1" t="s">
        <v>4457</v>
      </c>
      <c r="AK85" s="1" t="s">
        <v>4446</v>
      </c>
      <c r="AL85" s="1" t="s">
        <v>4447</v>
      </c>
      <c r="AM85" s="1" t="s">
        <v>4448</v>
      </c>
      <c r="AN85" s="1" t="s">
        <v>3293</v>
      </c>
      <c r="AO85" s="1" t="s">
        <v>4446</v>
      </c>
      <c r="AP85" s="1" t="s">
        <v>4447</v>
      </c>
      <c r="AQ85" s="1" t="s">
        <v>4448</v>
      </c>
      <c r="AR85" s="1" t="s">
        <v>3293</v>
      </c>
    </row>
    <row r="86" spans="1:44">
      <c r="A86" s="1" t="s">
        <v>1426</v>
      </c>
      <c r="B86" s="1" t="s">
        <v>4458</v>
      </c>
      <c r="C86" s="1" t="s">
        <v>4459</v>
      </c>
      <c r="D86" s="1" t="s">
        <v>4460</v>
      </c>
      <c r="E86" s="1" t="s">
        <v>4461</v>
      </c>
      <c r="F86" s="1" t="s">
        <v>4462</v>
      </c>
      <c r="G86" s="1" t="s">
        <v>4463</v>
      </c>
      <c r="H86" s="1" t="s">
        <v>4464</v>
      </c>
      <c r="I86" s="1" t="s">
        <v>4465</v>
      </c>
      <c r="J86" s="1" t="s">
        <v>4466</v>
      </c>
      <c r="K86" s="1" t="s">
        <v>4467</v>
      </c>
      <c r="L86" s="1" t="s">
        <v>4468</v>
      </c>
      <c r="M86" s="1" t="s">
        <v>4469</v>
      </c>
      <c r="N86" s="1" t="s">
        <v>4470</v>
      </c>
      <c r="O86" s="1" t="s">
        <v>4471</v>
      </c>
      <c r="P86" s="1" t="s">
        <v>4472</v>
      </c>
      <c r="Q86" s="1" t="s">
        <v>4473</v>
      </c>
      <c r="R86" s="1">
        <v>0</v>
      </c>
      <c r="S86" s="1">
        <v>0</v>
      </c>
      <c r="T86" s="1">
        <v>0</v>
      </c>
      <c r="U86" s="1" t="s">
        <v>3815</v>
      </c>
      <c r="V86" s="1" t="s">
        <v>4474</v>
      </c>
      <c r="W86" s="1" t="s">
        <v>4475</v>
      </c>
      <c r="X86" s="1" t="s">
        <v>4328</v>
      </c>
      <c r="Y86" s="1" t="s">
        <v>4476</v>
      </c>
      <c r="Z86" s="1" t="s">
        <v>4477</v>
      </c>
      <c r="AA86" s="1" t="s">
        <v>4478</v>
      </c>
      <c r="AB86" s="1" t="s">
        <v>4479</v>
      </c>
      <c r="AC86" s="1">
        <v>0</v>
      </c>
      <c r="AD86" s="1" t="s">
        <v>4480</v>
      </c>
      <c r="AE86" s="1" t="s">
        <v>4481</v>
      </c>
      <c r="AF86" s="1">
        <v>0</v>
      </c>
      <c r="AG86" s="1" t="s">
        <v>3824</v>
      </c>
      <c r="AH86" s="1" t="s">
        <v>4482</v>
      </c>
      <c r="AI86" s="1" t="s">
        <v>4483</v>
      </c>
      <c r="AJ86" s="1" t="s">
        <v>4484</v>
      </c>
      <c r="AK86" s="1" t="s">
        <v>3815</v>
      </c>
      <c r="AL86" s="1" t="s">
        <v>4474</v>
      </c>
      <c r="AM86" s="1" t="s">
        <v>4475</v>
      </c>
      <c r="AN86" s="1" t="s">
        <v>4328</v>
      </c>
      <c r="AO86" s="1" t="s">
        <v>3815</v>
      </c>
      <c r="AP86" s="1" t="s">
        <v>4474</v>
      </c>
      <c r="AQ86" s="1" t="s">
        <v>4475</v>
      </c>
      <c r="AR86" s="1" t="s">
        <v>4328</v>
      </c>
    </row>
    <row r="87" spans="1:44">
      <c r="A87" s="1" t="s">
        <v>1427</v>
      </c>
      <c r="B87" s="1" t="s">
        <v>4458</v>
      </c>
      <c r="C87" s="1" t="s">
        <v>4459</v>
      </c>
      <c r="D87" s="1" t="s">
        <v>4460</v>
      </c>
      <c r="E87" s="1" t="s">
        <v>4461</v>
      </c>
      <c r="F87" s="1" t="s">
        <v>4462</v>
      </c>
      <c r="G87" s="1" t="s">
        <v>4463</v>
      </c>
      <c r="H87" s="1" t="s">
        <v>4464</v>
      </c>
      <c r="I87" s="1" t="s">
        <v>4465</v>
      </c>
      <c r="J87" s="1" t="s">
        <v>4466</v>
      </c>
      <c r="K87" s="1" t="s">
        <v>4467</v>
      </c>
      <c r="L87" s="1" t="s">
        <v>4468</v>
      </c>
      <c r="M87" s="1" t="s">
        <v>4469</v>
      </c>
      <c r="N87" s="1" t="s">
        <v>4470</v>
      </c>
      <c r="O87" s="1" t="s">
        <v>4471</v>
      </c>
      <c r="P87" s="1" t="s">
        <v>4472</v>
      </c>
      <c r="Q87" s="1" t="s">
        <v>4473</v>
      </c>
      <c r="R87" s="1">
        <v>0</v>
      </c>
      <c r="S87" s="1">
        <v>0</v>
      </c>
      <c r="T87" s="1">
        <v>0</v>
      </c>
      <c r="U87" s="1" t="s">
        <v>3815</v>
      </c>
      <c r="V87" s="1" t="s">
        <v>4474</v>
      </c>
      <c r="W87" s="1" t="s">
        <v>4475</v>
      </c>
      <c r="X87" s="1" t="s">
        <v>4328</v>
      </c>
      <c r="Y87" s="1" t="s">
        <v>4476</v>
      </c>
      <c r="Z87" s="1" t="s">
        <v>4477</v>
      </c>
      <c r="AA87" s="1" t="s">
        <v>4478</v>
      </c>
      <c r="AB87" s="1" t="s">
        <v>4479</v>
      </c>
      <c r="AC87" s="1">
        <v>0</v>
      </c>
      <c r="AD87" s="1" t="s">
        <v>4480</v>
      </c>
      <c r="AE87" s="1" t="s">
        <v>4481</v>
      </c>
      <c r="AF87" s="1">
        <v>0</v>
      </c>
      <c r="AG87" s="1" t="s">
        <v>3824</v>
      </c>
      <c r="AH87" s="1" t="s">
        <v>4482</v>
      </c>
      <c r="AI87" s="1" t="s">
        <v>4483</v>
      </c>
      <c r="AJ87" s="1" t="s">
        <v>4484</v>
      </c>
      <c r="AK87" s="1" t="s">
        <v>3815</v>
      </c>
      <c r="AL87" s="1" t="s">
        <v>4474</v>
      </c>
      <c r="AM87" s="1" t="s">
        <v>4475</v>
      </c>
      <c r="AN87" s="1" t="s">
        <v>4328</v>
      </c>
      <c r="AO87" s="1" t="s">
        <v>3815</v>
      </c>
      <c r="AP87" s="1" t="s">
        <v>4474</v>
      </c>
      <c r="AQ87" s="1" t="s">
        <v>4475</v>
      </c>
      <c r="AR87" s="1" t="s">
        <v>4328</v>
      </c>
    </row>
    <row r="88" spans="1:44">
      <c r="A88" s="1" t="s">
        <v>1428</v>
      </c>
      <c r="B88" s="1" t="s">
        <v>4458</v>
      </c>
      <c r="C88" s="1" t="s">
        <v>4459</v>
      </c>
      <c r="D88" s="1" t="s">
        <v>4460</v>
      </c>
      <c r="E88" s="1" t="s">
        <v>4461</v>
      </c>
      <c r="F88" s="1" t="s">
        <v>4462</v>
      </c>
      <c r="G88" s="1" t="s">
        <v>4463</v>
      </c>
      <c r="H88" s="1" t="s">
        <v>4464</v>
      </c>
      <c r="I88" s="1" t="s">
        <v>4465</v>
      </c>
      <c r="J88" s="1" t="s">
        <v>4466</v>
      </c>
      <c r="K88" s="1" t="s">
        <v>4467</v>
      </c>
      <c r="L88" s="1" t="s">
        <v>4468</v>
      </c>
      <c r="M88" s="1" t="s">
        <v>4469</v>
      </c>
      <c r="N88" s="1" t="s">
        <v>4470</v>
      </c>
      <c r="O88" s="1" t="s">
        <v>4471</v>
      </c>
      <c r="P88" s="1" t="s">
        <v>4472</v>
      </c>
      <c r="Q88" s="1" t="s">
        <v>4473</v>
      </c>
      <c r="R88" s="1">
        <v>0</v>
      </c>
      <c r="S88" s="1">
        <v>0</v>
      </c>
      <c r="T88" s="1">
        <v>0</v>
      </c>
      <c r="U88" s="1" t="s">
        <v>3815</v>
      </c>
      <c r="V88" s="1" t="s">
        <v>4474</v>
      </c>
      <c r="W88" s="1" t="s">
        <v>4475</v>
      </c>
      <c r="X88" s="1" t="s">
        <v>4328</v>
      </c>
      <c r="Y88" s="1" t="s">
        <v>4476</v>
      </c>
      <c r="Z88" s="1" t="s">
        <v>4477</v>
      </c>
      <c r="AA88" s="1" t="s">
        <v>4478</v>
      </c>
      <c r="AB88" s="1" t="s">
        <v>4479</v>
      </c>
      <c r="AC88" s="1">
        <v>0</v>
      </c>
      <c r="AD88" s="1" t="s">
        <v>4480</v>
      </c>
      <c r="AE88" s="1" t="s">
        <v>4481</v>
      </c>
      <c r="AF88" s="1">
        <v>0</v>
      </c>
      <c r="AG88" s="1" t="s">
        <v>3824</v>
      </c>
      <c r="AH88" s="1" t="s">
        <v>4482</v>
      </c>
      <c r="AI88" s="1" t="s">
        <v>4483</v>
      </c>
      <c r="AJ88" s="1" t="s">
        <v>4484</v>
      </c>
      <c r="AK88" s="1" t="s">
        <v>3815</v>
      </c>
      <c r="AL88" s="1" t="s">
        <v>4474</v>
      </c>
      <c r="AM88" s="1" t="s">
        <v>4475</v>
      </c>
      <c r="AN88" s="1" t="s">
        <v>4328</v>
      </c>
      <c r="AO88" s="1" t="s">
        <v>3815</v>
      </c>
      <c r="AP88" s="1" t="s">
        <v>4474</v>
      </c>
      <c r="AQ88" s="1" t="s">
        <v>4475</v>
      </c>
      <c r="AR88" s="1" t="s">
        <v>4328</v>
      </c>
    </row>
    <row r="89" spans="1:44">
      <c r="A89" s="1" t="s">
        <v>1429</v>
      </c>
      <c r="B89" s="1" t="s">
        <v>4485</v>
      </c>
      <c r="C89" s="1" t="s">
        <v>4486</v>
      </c>
      <c r="D89" s="1" t="s">
        <v>4487</v>
      </c>
      <c r="E89" s="1" t="s">
        <v>4488</v>
      </c>
      <c r="F89" s="1" t="s">
        <v>4489</v>
      </c>
      <c r="G89" s="1" t="s">
        <v>4490</v>
      </c>
      <c r="H89" s="1" t="s">
        <v>4491</v>
      </c>
      <c r="I89" s="1" t="s">
        <v>4492</v>
      </c>
      <c r="J89" s="1" t="s">
        <v>4493</v>
      </c>
      <c r="K89" s="1" t="s">
        <v>4494</v>
      </c>
      <c r="L89" s="1" t="s">
        <v>4495</v>
      </c>
      <c r="M89" s="1" t="s">
        <v>4496</v>
      </c>
      <c r="N89" s="1" t="s">
        <v>4497</v>
      </c>
      <c r="O89" s="1" t="s">
        <v>4498</v>
      </c>
      <c r="P89" s="1" t="s">
        <v>4499</v>
      </c>
      <c r="Q89" s="1" t="s">
        <v>4500</v>
      </c>
      <c r="R89" s="1">
        <v>0</v>
      </c>
      <c r="S89" s="1">
        <v>0</v>
      </c>
      <c r="T89" s="1">
        <v>0</v>
      </c>
      <c r="U89" s="1" t="s">
        <v>4501</v>
      </c>
      <c r="V89" s="1" t="s">
        <v>4502</v>
      </c>
      <c r="W89" s="1" t="s">
        <v>4503</v>
      </c>
      <c r="X89" s="1" t="s">
        <v>4504</v>
      </c>
      <c r="Y89" s="1" t="s">
        <v>4505</v>
      </c>
      <c r="Z89" s="1" t="s">
        <v>4506</v>
      </c>
      <c r="AA89" s="1" t="s">
        <v>4507</v>
      </c>
      <c r="AB89" s="1" t="s">
        <v>4508</v>
      </c>
      <c r="AC89" s="1">
        <v>0</v>
      </c>
      <c r="AD89" s="1" t="s">
        <v>4509</v>
      </c>
      <c r="AE89" s="1" t="s">
        <v>4510</v>
      </c>
      <c r="AF89" s="1">
        <v>0</v>
      </c>
      <c r="AG89" s="1" t="s">
        <v>4511</v>
      </c>
      <c r="AH89" s="1" t="s">
        <v>4512</v>
      </c>
      <c r="AI89" s="1" t="s">
        <v>4513</v>
      </c>
      <c r="AJ89" s="1" t="s">
        <v>4514</v>
      </c>
      <c r="AK89" s="1" t="s">
        <v>4501</v>
      </c>
      <c r="AL89" s="1" t="s">
        <v>4502</v>
      </c>
      <c r="AM89" s="1" t="s">
        <v>4503</v>
      </c>
      <c r="AN89" s="1" t="s">
        <v>4504</v>
      </c>
      <c r="AO89" s="1" t="s">
        <v>4501</v>
      </c>
      <c r="AP89" s="1" t="s">
        <v>4502</v>
      </c>
      <c r="AQ89" s="1" t="s">
        <v>4503</v>
      </c>
      <c r="AR89" s="1" t="s">
        <v>4504</v>
      </c>
    </row>
    <row r="90" spans="1:44">
      <c r="A90" s="1" t="s">
        <v>1430</v>
      </c>
      <c r="B90" s="1" t="s">
        <v>4515</v>
      </c>
      <c r="C90" s="1" t="s">
        <v>2966</v>
      </c>
      <c r="D90" s="1" t="s">
        <v>4516</v>
      </c>
      <c r="E90" s="1" t="s">
        <v>4517</v>
      </c>
      <c r="F90" s="1" t="s">
        <v>4518</v>
      </c>
      <c r="G90" s="1" t="s">
        <v>4519</v>
      </c>
      <c r="H90" s="1" t="s">
        <v>3130</v>
      </c>
      <c r="I90" s="1" t="s">
        <v>4520</v>
      </c>
      <c r="J90" s="1" t="s">
        <v>4521</v>
      </c>
      <c r="K90" s="1" t="s">
        <v>4522</v>
      </c>
      <c r="L90" s="1" t="s">
        <v>4523</v>
      </c>
      <c r="M90" s="1" t="s">
        <v>4524</v>
      </c>
      <c r="N90" s="1" t="s">
        <v>4525</v>
      </c>
      <c r="O90" s="1" t="s">
        <v>4526</v>
      </c>
      <c r="P90" s="1" t="s">
        <v>4527</v>
      </c>
      <c r="Q90" s="1" t="s">
        <v>4528</v>
      </c>
      <c r="R90" s="1">
        <v>0</v>
      </c>
      <c r="S90" s="1">
        <v>0</v>
      </c>
      <c r="T90" s="1">
        <v>0</v>
      </c>
      <c r="U90" s="1" t="s">
        <v>3797</v>
      </c>
      <c r="V90" s="1" t="s">
        <v>4529</v>
      </c>
      <c r="W90" s="1" t="s">
        <v>4530</v>
      </c>
      <c r="X90" s="1" t="s">
        <v>4531</v>
      </c>
      <c r="Y90" s="1" t="s">
        <v>4532</v>
      </c>
      <c r="Z90" s="1" t="s">
        <v>4533</v>
      </c>
      <c r="AA90" s="1" t="s">
        <v>4534</v>
      </c>
      <c r="AB90" s="1" t="s">
        <v>4535</v>
      </c>
      <c r="AC90" s="1">
        <v>0</v>
      </c>
      <c r="AD90" s="1" t="s">
        <v>4536</v>
      </c>
      <c r="AE90" s="1" t="s">
        <v>4537</v>
      </c>
      <c r="AF90" s="1">
        <v>0</v>
      </c>
      <c r="AG90" s="1" t="s">
        <v>4538</v>
      </c>
      <c r="AH90" s="1" t="s">
        <v>4539</v>
      </c>
      <c r="AI90" s="1" t="s">
        <v>4540</v>
      </c>
      <c r="AJ90" s="1" t="s">
        <v>4541</v>
      </c>
      <c r="AK90" s="1" t="s">
        <v>3797</v>
      </c>
      <c r="AL90" s="1" t="s">
        <v>4529</v>
      </c>
      <c r="AM90" s="1" t="s">
        <v>4530</v>
      </c>
      <c r="AN90" s="1" t="s">
        <v>4531</v>
      </c>
      <c r="AO90" s="1" t="s">
        <v>3797</v>
      </c>
      <c r="AP90" s="1" t="s">
        <v>4529</v>
      </c>
      <c r="AQ90" s="1" t="s">
        <v>4530</v>
      </c>
      <c r="AR90" s="1" t="s">
        <v>4531</v>
      </c>
    </row>
    <row r="91" spans="1:44">
      <c r="A91" s="1" t="s">
        <v>1431</v>
      </c>
      <c r="B91" s="1" t="s">
        <v>4542</v>
      </c>
      <c r="C91" s="1" t="s">
        <v>4543</v>
      </c>
      <c r="D91" s="1" t="s">
        <v>4544</v>
      </c>
      <c r="E91" s="1" t="s">
        <v>4545</v>
      </c>
      <c r="F91" s="1" t="s">
        <v>4546</v>
      </c>
      <c r="G91" s="1" t="s">
        <v>4547</v>
      </c>
      <c r="H91" s="1" t="s">
        <v>4065</v>
      </c>
      <c r="I91" s="1" t="s">
        <v>4230</v>
      </c>
      <c r="J91" s="1" t="s">
        <v>4548</v>
      </c>
      <c r="K91" s="1" t="s">
        <v>4549</v>
      </c>
      <c r="L91" s="1" t="s">
        <v>4550</v>
      </c>
      <c r="M91" s="1" t="s">
        <v>4551</v>
      </c>
      <c r="N91" s="1" t="s">
        <v>4552</v>
      </c>
      <c r="O91" s="1" t="s">
        <v>4553</v>
      </c>
      <c r="P91" s="1" t="s">
        <v>3311</v>
      </c>
      <c r="Q91" s="1" t="s">
        <v>4554</v>
      </c>
      <c r="R91" s="1">
        <v>0</v>
      </c>
      <c r="S91" s="1">
        <v>0</v>
      </c>
      <c r="T91" s="1">
        <v>0</v>
      </c>
      <c r="U91" s="1" t="s">
        <v>4555</v>
      </c>
      <c r="V91" s="1" t="s">
        <v>4556</v>
      </c>
      <c r="W91" s="1" t="s">
        <v>4557</v>
      </c>
      <c r="X91" s="1" t="s">
        <v>4558</v>
      </c>
      <c r="Y91" s="1" t="s">
        <v>4559</v>
      </c>
      <c r="Z91" s="1" t="s">
        <v>4560</v>
      </c>
      <c r="AA91" s="1" t="s">
        <v>4561</v>
      </c>
      <c r="AB91" s="1" t="s">
        <v>4562</v>
      </c>
      <c r="AC91" s="1">
        <v>0</v>
      </c>
      <c r="AD91" s="1" t="s">
        <v>4563</v>
      </c>
      <c r="AE91" s="1" t="s">
        <v>4564</v>
      </c>
      <c r="AF91" s="1">
        <v>0</v>
      </c>
      <c r="AG91" s="1" t="s">
        <v>4565</v>
      </c>
      <c r="AH91" s="1" t="s">
        <v>4566</v>
      </c>
      <c r="AI91" s="1" t="s">
        <v>3325</v>
      </c>
      <c r="AJ91" s="1" t="s">
        <v>4567</v>
      </c>
      <c r="AK91" s="1" t="s">
        <v>4555</v>
      </c>
      <c r="AL91" s="1" t="s">
        <v>4556</v>
      </c>
      <c r="AM91" s="1" t="s">
        <v>4557</v>
      </c>
      <c r="AN91" s="1" t="s">
        <v>4558</v>
      </c>
      <c r="AO91" s="1" t="s">
        <v>4555</v>
      </c>
      <c r="AP91" s="1" t="s">
        <v>4556</v>
      </c>
      <c r="AQ91" s="1" t="s">
        <v>4557</v>
      </c>
      <c r="AR91" s="1" t="s">
        <v>4558</v>
      </c>
    </row>
    <row r="92" spans="1:44">
      <c r="A92" s="1" t="s">
        <v>1432</v>
      </c>
      <c r="B92" s="1" t="s">
        <v>4568</v>
      </c>
      <c r="C92" s="1" t="s">
        <v>4569</v>
      </c>
      <c r="D92" s="1" t="s">
        <v>4544</v>
      </c>
      <c r="E92" s="1" t="s">
        <v>4570</v>
      </c>
      <c r="F92" s="1" t="s">
        <v>4571</v>
      </c>
      <c r="G92" s="1" t="s">
        <v>4572</v>
      </c>
      <c r="H92" s="1" t="s">
        <v>4065</v>
      </c>
      <c r="I92" s="1" t="s">
        <v>4573</v>
      </c>
      <c r="J92" s="1" t="s">
        <v>4574</v>
      </c>
      <c r="K92" s="1" t="s">
        <v>4575</v>
      </c>
      <c r="L92" s="1" t="s">
        <v>4550</v>
      </c>
      <c r="M92" s="1" t="s">
        <v>4576</v>
      </c>
      <c r="N92" s="1" t="s">
        <v>4577</v>
      </c>
      <c r="O92" s="1" t="s">
        <v>4578</v>
      </c>
      <c r="P92" s="1" t="s">
        <v>3311</v>
      </c>
      <c r="Q92" s="1" t="s">
        <v>4579</v>
      </c>
      <c r="R92" s="1">
        <v>0</v>
      </c>
      <c r="S92" s="1">
        <v>0</v>
      </c>
      <c r="T92" s="1">
        <v>0</v>
      </c>
      <c r="U92" s="1" t="s">
        <v>4580</v>
      </c>
      <c r="V92" s="1" t="s">
        <v>4581</v>
      </c>
      <c r="W92" s="1" t="s">
        <v>4557</v>
      </c>
      <c r="X92" s="1" t="s">
        <v>4582</v>
      </c>
      <c r="Y92" s="1" t="s">
        <v>4583</v>
      </c>
      <c r="Z92" s="1" t="s">
        <v>4584</v>
      </c>
      <c r="AA92" s="1" t="s">
        <v>4561</v>
      </c>
      <c r="AB92" s="1" t="s">
        <v>4585</v>
      </c>
      <c r="AC92" s="1">
        <v>0</v>
      </c>
      <c r="AD92" s="1" t="s">
        <v>4586</v>
      </c>
      <c r="AE92" s="1" t="s">
        <v>4564</v>
      </c>
      <c r="AF92" s="1">
        <v>0</v>
      </c>
      <c r="AG92" s="1" t="s">
        <v>4587</v>
      </c>
      <c r="AH92" s="1" t="s">
        <v>4588</v>
      </c>
      <c r="AI92" s="1" t="s">
        <v>3325</v>
      </c>
      <c r="AJ92" s="1" t="s">
        <v>4589</v>
      </c>
      <c r="AK92" s="1" t="s">
        <v>4580</v>
      </c>
      <c r="AL92" s="1" t="s">
        <v>4581</v>
      </c>
      <c r="AM92" s="1" t="s">
        <v>4557</v>
      </c>
      <c r="AN92" s="1" t="s">
        <v>4582</v>
      </c>
      <c r="AO92" s="1" t="s">
        <v>4580</v>
      </c>
      <c r="AP92" s="1" t="s">
        <v>4581</v>
      </c>
      <c r="AQ92" s="1" t="s">
        <v>4557</v>
      </c>
      <c r="AR92" s="1" t="s">
        <v>4582</v>
      </c>
    </row>
    <row r="93" spans="1:44">
      <c r="A93" s="1" t="s">
        <v>1433</v>
      </c>
      <c r="B93" s="1" t="s">
        <v>4590</v>
      </c>
      <c r="C93" s="1" t="s">
        <v>4591</v>
      </c>
      <c r="D93" s="1" t="s">
        <v>4592</v>
      </c>
      <c r="E93" s="1" t="s">
        <v>4593</v>
      </c>
      <c r="F93" s="1" t="s">
        <v>4594</v>
      </c>
      <c r="G93" s="1" t="s">
        <v>4595</v>
      </c>
      <c r="H93" s="1" t="s">
        <v>4596</v>
      </c>
      <c r="I93" s="1" t="s">
        <v>4597</v>
      </c>
      <c r="J93" s="1" t="s">
        <v>4598</v>
      </c>
      <c r="K93" s="1" t="s">
        <v>4599</v>
      </c>
      <c r="L93" s="1" t="s">
        <v>4600</v>
      </c>
      <c r="M93" s="1" t="s">
        <v>4601</v>
      </c>
      <c r="N93" s="1" t="s">
        <v>4602</v>
      </c>
      <c r="O93" s="1" t="s">
        <v>4603</v>
      </c>
      <c r="P93" s="1" t="s">
        <v>4604</v>
      </c>
      <c r="Q93" s="1" t="s">
        <v>4308</v>
      </c>
      <c r="R93" s="1">
        <v>0</v>
      </c>
      <c r="S93" s="1">
        <v>0</v>
      </c>
      <c r="T93" s="1">
        <v>0</v>
      </c>
      <c r="U93" s="1" t="s">
        <v>4605</v>
      </c>
      <c r="V93" s="1" t="s">
        <v>4606</v>
      </c>
      <c r="W93" s="1" t="s">
        <v>4607</v>
      </c>
      <c r="X93" s="1" t="s">
        <v>4608</v>
      </c>
      <c r="Y93" s="1" t="s">
        <v>4609</v>
      </c>
      <c r="Z93" s="1" t="s">
        <v>4610</v>
      </c>
      <c r="AA93" s="1" t="s">
        <v>4370</v>
      </c>
      <c r="AB93" s="1" t="s">
        <v>4611</v>
      </c>
      <c r="AC93" s="1" t="s">
        <v>4612</v>
      </c>
      <c r="AD93" s="1" t="s">
        <v>4613</v>
      </c>
      <c r="AE93" s="1" t="s">
        <v>4614</v>
      </c>
      <c r="AF93" s="1" t="s">
        <v>4615</v>
      </c>
      <c r="AG93" s="1" t="s">
        <v>4616</v>
      </c>
      <c r="AH93" s="1" t="s">
        <v>4617</v>
      </c>
      <c r="AI93" s="1" t="s">
        <v>4618</v>
      </c>
      <c r="AJ93" s="1" t="s">
        <v>4321</v>
      </c>
      <c r="AK93" s="1" t="s">
        <v>4605</v>
      </c>
      <c r="AL93" s="1" t="s">
        <v>4606</v>
      </c>
      <c r="AM93" s="1" t="s">
        <v>4607</v>
      </c>
      <c r="AN93" s="1" t="s">
        <v>4608</v>
      </c>
      <c r="AO93" s="1" t="s">
        <v>4605</v>
      </c>
      <c r="AP93" s="1" t="s">
        <v>4606</v>
      </c>
      <c r="AQ93" s="1" t="s">
        <v>4607</v>
      </c>
      <c r="AR93" s="1" t="s">
        <v>4608</v>
      </c>
    </row>
    <row r="94" spans="1:44">
      <c r="A94" s="1" t="s">
        <v>1382</v>
      </c>
      <c r="B94" s="1" t="s">
        <v>4619</v>
      </c>
      <c r="C94" s="1" t="s">
        <v>4620</v>
      </c>
      <c r="D94" s="1" t="s">
        <v>4621</v>
      </c>
      <c r="E94" s="1" t="s">
        <v>4622</v>
      </c>
      <c r="F94" s="1" t="s">
        <v>4623</v>
      </c>
      <c r="G94" s="1" t="s">
        <v>4624</v>
      </c>
      <c r="H94" s="1" t="s">
        <v>4625</v>
      </c>
      <c r="I94" s="1" t="s">
        <v>4626</v>
      </c>
      <c r="J94" s="1" t="s">
        <v>2936</v>
      </c>
      <c r="K94" s="1" t="s">
        <v>4627</v>
      </c>
      <c r="L94" s="1" t="s">
        <v>4628</v>
      </c>
      <c r="M94" s="1" t="s">
        <v>4629</v>
      </c>
      <c r="N94" s="1" t="s">
        <v>4630</v>
      </c>
      <c r="O94" s="1" t="s">
        <v>4631</v>
      </c>
      <c r="P94" s="1" t="s">
        <v>4632</v>
      </c>
      <c r="Q94" s="1" t="s">
        <v>4633</v>
      </c>
      <c r="R94" s="1">
        <v>0</v>
      </c>
      <c r="S94" s="1">
        <v>0</v>
      </c>
      <c r="T94" s="1">
        <v>0</v>
      </c>
      <c r="U94" s="1" t="s">
        <v>4634</v>
      </c>
      <c r="V94" s="1" t="s">
        <v>4635</v>
      </c>
      <c r="W94" s="1" t="s">
        <v>4636</v>
      </c>
      <c r="X94" s="1" t="s">
        <v>4637</v>
      </c>
      <c r="Y94" s="1" t="s">
        <v>4638</v>
      </c>
      <c r="Z94" s="1" t="s">
        <v>4639</v>
      </c>
      <c r="AA94" s="1" t="s">
        <v>4640</v>
      </c>
      <c r="AB94" s="1" t="s">
        <v>4641</v>
      </c>
      <c r="AC94" s="1" t="s">
        <v>4642</v>
      </c>
      <c r="AD94" s="1" t="s">
        <v>4643</v>
      </c>
      <c r="AE94" s="1" t="s">
        <v>4644</v>
      </c>
      <c r="AF94" s="1" t="s">
        <v>4645</v>
      </c>
      <c r="AG94" s="1" t="s">
        <v>4646</v>
      </c>
      <c r="AH94" s="1" t="s">
        <v>4647</v>
      </c>
      <c r="AI94" s="1" t="s">
        <v>4648</v>
      </c>
      <c r="AJ94" s="1" t="s">
        <v>4649</v>
      </c>
      <c r="AK94" s="1" t="s">
        <v>4634</v>
      </c>
      <c r="AL94" s="1" t="s">
        <v>4635</v>
      </c>
      <c r="AM94" s="1" t="s">
        <v>4636</v>
      </c>
      <c r="AN94" s="1" t="s">
        <v>4637</v>
      </c>
      <c r="AO94" s="1" t="s">
        <v>4634</v>
      </c>
      <c r="AP94" s="1" t="s">
        <v>4635</v>
      </c>
      <c r="AQ94" s="1" t="s">
        <v>4636</v>
      </c>
      <c r="AR94" s="1" t="s">
        <v>4637</v>
      </c>
    </row>
    <row r="95" spans="1:44">
      <c r="A95" s="1" t="s">
        <v>1434</v>
      </c>
      <c r="B95" s="1" t="s">
        <v>4650</v>
      </c>
      <c r="C95" s="1" t="s">
        <v>4651</v>
      </c>
      <c r="D95" s="1" t="s">
        <v>4652</v>
      </c>
      <c r="E95" s="1" t="s">
        <v>4653</v>
      </c>
      <c r="F95" s="1" t="s">
        <v>4654</v>
      </c>
      <c r="G95" s="1" t="s">
        <v>4655</v>
      </c>
      <c r="H95" s="1" t="s">
        <v>4656</v>
      </c>
      <c r="I95" s="1" t="s">
        <v>4657</v>
      </c>
      <c r="J95" s="1" t="s">
        <v>4658</v>
      </c>
      <c r="K95" s="1" t="s">
        <v>4659</v>
      </c>
      <c r="L95" s="1" t="s">
        <v>4660</v>
      </c>
      <c r="M95" s="1" t="s">
        <v>4661</v>
      </c>
      <c r="N95" s="1" t="s">
        <v>4662</v>
      </c>
      <c r="O95" s="1" t="s">
        <v>4663</v>
      </c>
      <c r="P95" s="1" t="s">
        <v>3097</v>
      </c>
      <c r="Q95" s="1" t="s">
        <v>4664</v>
      </c>
      <c r="R95" s="1">
        <v>0</v>
      </c>
      <c r="S95" s="1">
        <v>0</v>
      </c>
      <c r="T95" s="1">
        <v>0</v>
      </c>
      <c r="U95" s="1" t="s">
        <v>4665</v>
      </c>
      <c r="V95" s="1" t="s">
        <v>4666</v>
      </c>
      <c r="W95" s="1" t="s">
        <v>4667</v>
      </c>
      <c r="X95" s="1" t="s">
        <v>4668</v>
      </c>
      <c r="Y95" s="1" t="s">
        <v>4669</v>
      </c>
      <c r="Z95" s="1" t="s">
        <v>4670</v>
      </c>
      <c r="AA95" s="1" t="s">
        <v>4671</v>
      </c>
      <c r="AB95" s="1" t="s">
        <v>4672</v>
      </c>
      <c r="AC95" s="1" t="s">
        <v>4673</v>
      </c>
      <c r="AD95" s="1" t="s">
        <v>4674</v>
      </c>
      <c r="AE95" s="1" t="s">
        <v>4675</v>
      </c>
      <c r="AF95" s="1" t="s">
        <v>3411</v>
      </c>
      <c r="AG95" s="1" t="s">
        <v>4676</v>
      </c>
      <c r="AH95" s="1" t="s">
        <v>3344</v>
      </c>
      <c r="AI95" s="1" t="s">
        <v>3112</v>
      </c>
      <c r="AJ95" s="1" t="s">
        <v>4677</v>
      </c>
      <c r="AK95" s="1" t="s">
        <v>4665</v>
      </c>
      <c r="AL95" s="1" t="s">
        <v>4666</v>
      </c>
      <c r="AM95" s="1" t="s">
        <v>4667</v>
      </c>
      <c r="AN95" s="1" t="s">
        <v>4668</v>
      </c>
      <c r="AO95" s="1" t="s">
        <v>4665</v>
      </c>
      <c r="AP95" s="1" t="s">
        <v>4666</v>
      </c>
      <c r="AQ95" s="1" t="s">
        <v>4667</v>
      </c>
      <c r="AR95" s="1" t="s">
        <v>4668</v>
      </c>
    </row>
    <row r="96" spans="1:44">
      <c r="A96" s="1" t="s">
        <v>1435</v>
      </c>
      <c r="B96" s="1" t="s">
        <v>4678</v>
      </c>
      <c r="C96" s="1" t="s">
        <v>4679</v>
      </c>
      <c r="D96" s="1" t="s">
        <v>4680</v>
      </c>
      <c r="E96" s="1" t="s">
        <v>4681</v>
      </c>
      <c r="F96" s="1" t="s">
        <v>4682</v>
      </c>
      <c r="G96" s="1" t="s">
        <v>4683</v>
      </c>
      <c r="H96" s="1" t="s">
        <v>4684</v>
      </c>
      <c r="I96" s="1" t="s">
        <v>3100</v>
      </c>
      <c r="J96" s="1" t="s">
        <v>4685</v>
      </c>
      <c r="K96" s="1" t="s">
        <v>4686</v>
      </c>
      <c r="L96" s="1" t="s">
        <v>4687</v>
      </c>
      <c r="M96" s="1" t="s">
        <v>4688</v>
      </c>
      <c r="N96" s="1" t="s">
        <v>4689</v>
      </c>
      <c r="O96" s="1" t="s">
        <v>3580</v>
      </c>
      <c r="P96" s="1" t="s">
        <v>3522</v>
      </c>
      <c r="Q96" s="1" t="s">
        <v>4690</v>
      </c>
      <c r="R96" s="1">
        <v>0</v>
      </c>
      <c r="S96" s="1">
        <v>0</v>
      </c>
      <c r="T96" s="1">
        <v>0</v>
      </c>
      <c r="U96" s="1" t="s">
        <v>4691</v>
      </c>
      <c r="V96" s="1" t="s">
        <v>4692</v>
      </c>
      <c r="W96" s="1" t="s">
        <v>4693</v>
      </c>
      <c r="X96" s="1" t="s">
        <v>4694</v>
      </c>
      <c r="Y96" s="1" t="s">
        <v>4695</v>
      </c>
      <c r="Z96" s="1" t="s">
        <v>4696</v>
      </c>
      <c r="AA96" s="1" t="s">
        <v>4697</v>
      </c>
      <c r="AB96" s="1" t="s">
        <v>4698</v>
      </c>
      <c r="AC96" s="1" t="s">
        <v>3373</v>
      </c>
      <c r="AD96" s="1" t="s">
        <v>4699</v>
      </c>
      <c r="AE96" s="1" t="s">
        <v>4700</v>
      </c>
      <c r="AF96" s="1" t="s">
        <v>4701</v>
      </c>
      <c r="AG96" s="1" t="s">
        <v>4702</v>
      </c>
      <c r="AH96" s="1" t="s">
        <v>3595</v>
      </c>
      <c r="AI96" s="1" t="s">
        <v>3538</v>
      </c>
      <c r="AJ96" s="1" t="s">
        <v>4703</v>
      </c>
      <c r="AK96" s="1" t="s">
        <v>4691</v>
      </c>
      <c r="AL96" s="1" t="s">
        <v>4692</v>
      </c>
      <c r="AM96" s="1" t="s">
        <v>4693</v>
      </c>
      <c r="AN96" s="1" t="s">
        <v>4694</v>
      </c>
      <c r="AO96" s="1" t="s">
        <v>4691</v>
      </c>
      <c r="AP96" s="1" t="s">
        <v>4692</v>
      </c>
      <c r="AQ96" s="1" t="s">
        <v>4693</v>
      </c>
      <c r="AR96" s="1" t="s">
        <v>4694</v>
      </c>
    </row>
    <row r="97" spans="1:44">
      <c r="A97" s="1" t="s">
        <v>1436</v>
      </c>
      <c r="B97" s="1" t="s">
        <v>4704</v>
      </c>
      <c r="C97" s="1" t="s">
        <v>4705</v>
      </c>
      <c r="D97" s="1" t="s">
        <v>4706</v>
      </c>
      <c r="E97" s="1" t="s">
        <v>4707</v>
      </c>
      <c r="F97" s="1" t="s">
        <v>4708</v>
      </c>
      <c r="G97" s="1" t="s">
        <v>4709</v>
      </c>
      <c r="H97" s="1" t="s">
        <v>4710</v>
      </c>
      <c r="I97" s="1" t="s">
        <v>4711</v>
      </c>
      <c r="J97" s="1" t="s">
        <v>4712</v>
      </c>
      <c r="K97" s="1" t="s">
        <v>4713</v>
      </c>
      <c r="L97" s="1" t="s">
        <v>4714</v>
      </c>
      <c r="M97" s="1" t="s">
        <v>4715</v>
      </c>
      <c r="N97" s="1" t="s">
        <v>4716</v>
      </c>
      <c r="O97" s="1" t="s">
        <v>3640</v>
      </c>
      <c r="P97" s="1" t="s">
        <v>3552</v>
      </c>
      <c r="Q97" s="1" t="s">
        <v>4717</v>
      </c>
      <c r="R97" s="1">
        <v>0</v>
      </c>
      <c r="S97" s="1">
        <v>0</v>
      </c>
      <c r="T97" s="1">
        <v>0</v>
      </c>
      <c r="U97" s="1" t="s">
        <v>4718</v>
      </c>
      <c r="V97" s="1" t="s">
        <v>4719</v>
      </c>
      <c r="W97" s="1" t="s">
        <v>4720</v>
      </c>
      <c r="X97" s="1" t="s">
        <v>3976</v>
      </c>
      <c r="Y97" s="1" t="s">
        <v>2947</v>
      </c>
      <c r="Z97" s="1" t="s">
        <v>4721</v>
      </c>
      <c r="AA97" s="1" t="s">
        <v>4722</v>
      </c>
      <c r="AB97" s="1" t="s">
        <v>4723</v>
      </c>
      <c r="AC97" s="1" t="s">
        <v>4724</v>
      </c>
      <c r="AD97" s="1" t="s">
        <v>4725</v>
      </c>
      <c r="AE97" s="1" t="s">
        <v>4726</v>
      </c>
      <c r="AF97" s="1" t="s">
        <v>4727</v>
      </c>
      <c r="AG97" s="1" t="s">
        <v>4728</v>
      </c>
      <c r="AH97" s="1" t="s">
        <v>3655</v>
      </c>
      <c r="AI97" s="1" t="s">
        <v>3567</v>
      </c>
      <c r="AJ97" s="1" t="s">
        <v>4729</v>
      </c>
      <c r="AK97" s="1" t="s">
        <v>4718</v>
      </c>
      <c r="AL97" s="1" t="s">
        <v>4719</v>
      </c>
      <c r="AM97" s="1" t="s">
        <v>4720</v>
      </c>
      <c r="AN97" s="1" t="s">
        <v>3976</v>
      </c>
      <c r="AO97" s="1" t="s">
        <v>4718</v>
      </c>
      <c r="AP97" s="1" t="s">
        <v>4719</v>
      </c>
      <c r="AQ97" s="1" t="s">
        <v>4720</v>
      </c>
      <c r="AR97" s="1" t="s">
        <v>3976</v>
      </c>
    </row>
    <row r="98" spans="1:44">
      <c r="A98" s="1" t="s">
        <v>1387</v>
      </c>
      <c r="B98" s="1" t="s">
        <v>4730</v>
      </c>
      <c r="C98" s="1" t="s">
        <v>4731</v>
      </c>
      <c r="D98" s="1" t="s">
        <v>4732</v>
      </c>
      <c r="E98" s="1" t="s">
        <v>3012</v>
      </c>
      <c r="F98" s="1" t="s">
        <v>4733</v>
      </c>
      <c r="G98" s="1" t="s">
        <v>4734</v>
      </c>
      <c r="H98" s="1" t="s">
        <v>4735</v>
      </c>
      <c r="I98" s="1" t="s">
        <v>4626</v>
      </c>
      <c r="J98" s="1" t="s">
        <v>4736</v>
      </c>
      <c r="K98" s="1" t="s">
        <v>4737</v>
      </c>
      <c r="L98" s="1" t="s">
        <v>3007</v>
      </c>
      <c r="M98" s="1" t="s">
        <v>4738</v>
      </c>
      <c r="N98" s="1" t="s">
        <v>4739</v>
      </c>
      <c r="O98" s="1" t="s">
        <v>3159</v>
      </c>
      <c r="P98" s="1" t="s">
        <v>4740</v>
      </c>
      <c r="Q98" s="1" t="s">
        <v>4741</v>
      </c>
      <c r="R98" s="1">
        <v>0</v>
      </c>
      <c r="S98" s="1">
        <v>0</v>
      </c>
      <c r="T98" s="1">
        <v>0</v>
      </c>
      <c r="U98" s="1" t="s">
        <v>4742</v>
      </c>
      <c r="V98" s="1" t="s">
        <v>4743</v>
      </c>
      <c r="W98" s="1" t="s">
        <v>4744</v>
      </c>
      <c r="X98" s="1" t="s">
        <v>4745</v>
      </c>
      <c r="Y98" s="1" t="s">
        <v>4746</v>
      </c>
      <c r="Z98" s="1" t="s">
        <v>4747</v>
      </c>
      <c r="AA98" s="1" t="s">
        <v>4748</v>
      </c>
      <c r="AB98" s="1" t="s">
        <v>4641</v>
      </c>
      <c r="AC98" s="1" t="s">
        <v>3380</v>
      </c>
      <c r="AD98" s="1" t="s">
        <v>4749</v>
      </c>
      <c r="AE98" s="1" t="s">
        <v>4750</v>
      </c>
      <c r="AF98" s="1" t="s">
        <v>4751</v>
      </c>
      <c r="AG98" s="1" t="s">
        <v>4752</v>
      </c>
      <c r="AH98" s="1" t="s">
        <v>3174</v>
      </c>
      <c r="AI98" s="1" t="s">
        <v>4753</v>
      </c>
      <c r="AJ98" s="1" t="s">
        <v>4754</v>
      </c>
      <c r="AK98" s="1" t="s">
        <v>4742</v>
      </c>
      <c r="AL98" s="1" t="s">
        <v>4743</v>
      </c>
      <c r="AM98" s="1" t="s">
        <v>4744</v>
      </c>
      <c r="AN98" s="1" t="s">
        <v>4745</v>
      </c>
      <c r="AO98" s="1" t="s">
        <v>4742</v>
      </c>
      <c r="AP98" s="1" t="s">
        <v>4743</v>
      </c>
      <c r="AQ98" s="1" t="s">
        <v>4744</v>
      </c>
      <c r="AR98" s="1" t="s">
        <v>4745</v>
      </c>
    </row>
    <row r="99" spans="1:44">
      <c r="A99" s="1" t="s">
        <v>1385</v>
      </c>
      <c r="B99" s="1" t="s">
        <v>4755</v>
      </c>
      <c r="C99" s="1" t="s">
        <v>4756</v>
      </c>
      <c r="D99" s="1" t="s">
        <v>4757</v>
      </c>
      <c r="E99" s="1" t="s">
        <v>4758</v>
      </c>
      <c r="F99" s="1" t="s">
        <v>4759</v>
      </c>
      <c r="G99" s="1" t="s">
        <v>3545</v>
      </c>
      <c r="H99" s="1" t="s">
        <v>4760</v>
      </c>
      <c r="I99" s="1" t="s">
        <v>4761</v>
      </c>
      <c r="J99" s="1" t="s">
        <v>4762</v>
      </c>
      <c r="K99" s="1" t="s">
        <v>4763</v>
      </c>
      <c r="L99" s="1" t="s">
        <v>4764</v>
      </c>
      <c r="M99" s="1" t="s">
        <v>4765</v>
      </c>
      <c r="N99" s="1" t="s">
        <v>4766</v>
      </c>
      <c r="O99" s="1" t="s">
        <v>3551</v>
      </c>
      <c r="P99" s="1" t="s">
        <v>3522</v>
      </c>
      <c r="Q99" s="1" t="s">
        <v>4767</v>
      </c>
      <c r="R99" s="1">
        <v>0</v>
      </c>
      <c r="S99" s="1">
        <v>0</v>
      </c>
      <c r="T99" s="1">
        <v>0</v>
      </c>
      <c r="U99" s="1" t="s">
        <v>4768</v>
      </c>
      <c r="V99" s="1" t="s">
        <v>3554</v>
      </c>
      <c r="W99" s="1" t="s">
        <v>4769</v>
      </c>
      <c r="X99" s="1" t="s">
        <v>4770</v>
      </c>
      <c r="Y99" s="1" t="s">
        <v>4771</v>
      </c>
      <c r="Z99" s="1" t="s">
        <v>3558</v>
      </c>
      <c r="AA99" s="1" t="s">
        <v>4772</v>
      </c>
      <c r="AB99" s="1" t="s">
        <v>4773</v>
      </c>
      <c r="AC99" s="1" t="s">
        <v>4774</v>
      </c>
      <c r="AD99" s="1" t="s">
        <v>3562</v>
      </c>
      <c r="AE99" s="1" t="s">
        <v>4775</v>
      </c>
      <c r="AF99" s="1" t="s">
        <v>4776</v>
      </c>
      <c r="AG99" s="1" t="s">
        <v>4777</v>
      </c>
      <c r="AH99" s="1" t="s">
        <v>3566</v>
      </c>
      <c r="AI99" s="1" t="s">
        <v>3538</v>
      </c>
      <c r="AJ99" s="1" t="s">
        <v>2787</v>
      </c>
      <c r="AK99" s="1" t="s">
        <v>4768</v>
      </c>
      <c r="AL99" s="1" t="s">
        <v>3554</v>
      </c>
      <c r="AM99" s="1" t="s">
        <v>4769</v>
      </c>
      <c r="AN99" s="1" t="s">
        <v>4770</v>
      </c>
      <c r="AO99" s="1" t="s">
        <v>4768</v>
      </c>
      <c r="AP99" s="1" t="s">
        <v>3554</v>
      </c>
      <c r="AQ99" s="1" t="s">
        <v>4769</v>
      </c>
      <c r="AR99" s="1" t="s">
        <v>4770</v>
      </c>
    </row>
    <row r="100" spans="1:44">
      <c r="A100" s="1" t="s">
        <v>1437</v>
      </c>
      <c r="B100" s="1" t="s">
        <v>4778</v>
      </c>
      <c r="C100" s="1" t="s">
        <v>4779</v>
      </c>
      <c r="D100" s="1" t="s">
        <v>4780</v>
      </c>
      <c r="E100" s="1" t="s">
        <v>4781</v>
      </c>
      <c r="F100" s="1" t="s">
        <v>4383</v>
      </c>
      <c r="G100" s="1" t="s">
        <v>4782</v>
      </c>
      <c r="H100" s="1" t="s">
        <v>4783</v>
      </c>
      <c r="I100" s="1" t="s">
        <v>4784</v>
      </c>
      <c r="J100" s="1" t="s">
        <v>4785</v>
      </c>
      <c r="K100" s="1" t="s">
        <v>4786</v>
      </c>
      <c r="L100" s="1" t="s">
        <v>4787</v>
      </c>
      <c r="M100" s="1" t="s">
        <v>4788</v>
      </c>
      <c r="N100" s="1" t="s">
        <v>4789</v>
      </c>
      <c r="O100" s="1" t="s">
        <v>4790</v>
      </c>
      <c r="P100" s="1" t="s">
        <v>4791</v>
      </c>
      <c r="Q100" s="1" t="s">
        <v>4792</v>
      </c>
      <c r="R100" s="1">
        <v>0</v>
      </c>
      <c r="S100" s="1">
        <v>0</v>
      </c>
      <c r="T100" s="1">
        <v>0</v>
      </c>
      <c r="U100" s="1" t="s">
        <v>4793</v>
      </c>
      <c r="V100" s="1" t="s">
        <v>4794</v>
      </c>
      <c r="W100" s="1" t="s">
        <v>4795</v>
      </c>
      <c r="X100" s="1" t="s">
        <v>4796</v>
      </c>
      <c r="Y100" s="1" t="s">
        <v>4797</v>
      </c>
      <c r="Z100" s="1" t="s">
        <v>4798</v>
      </c>
      <c r="AA100" s="1" t="s">
        <v>4799</v>
      </c>
      <c r="AB100" s="1" t="s">
        <v>4800</v>
      </c>
      <c r="AC100" s="1" t="s">
        <v>4801</v>
      </c>
      <c r="AD100" s="1" t="s">
        <v>4802</v>
      </c>
      <c r="AE100" s="1" t="s">
        <v>4803</v>
      </c>
      <c r="AF100" s="1" t="s">
        <v>3993</v>
      </c>
      <c r="AG100" s="1" t="s">
        <v>4804</v>
      </c>
      <c r="AH100" s="1" t="s">
        <v>4805</v>
      </c>
      <c r="AI100" s="1" t="s">
        <v>4806</v>
      </c>
      <c r="AJ100" s="1" t="s">
        <v>4807</v>
      </c>
      <c r="AK100" s="1" t="s">
        <v>4793</v>
      </c>
      <c r="AL100" s="1" t="s">
        <v>4794</v>
      </c>
      <c r="AM100" s="1" t="s">
        <v>4795</v>
      </c>
      <c r="AN100" s="1" t="s">
        <v>4796</v>
      </c>
      <c r="AO100" s="1" t="s">
        <v>4793</v>
      </c>
      <c r="AP100" s="1" t="s">
        <v>4794</v>
      </c>
      <c r="AQ100" s="1" t="s">
        <v>4795</v>
      </c>
      <c r="AR100" s="1" t="s">
        <v>4796</v>
      </c>
    </row>
    <row r="101" spans="1:44">
      <c r="A101" s="1" t="s">
        <v>1438</v>
      </c>
      <c r="B101" s="1" t="s">
        <v>4808</v>
      </c>
      <c r="C101" s="1" t="s">
        <v>4809</v>
      </c>
      <c r="D101" s="1" t="s">
        <v>4810</v>
      </c>
      <c r="E101" s="1" t="s">
        <v>4811</v>
      </c>
      <c r="F101" s="1" t="s">
        <v>4812</v>
      </c>
      <c r="G101" s="1" t="s">
        <v>4813</v>
      </c>
      <c r="H101" s="1" t="s">
        <v>4814</v>
      </c>
      <c r="I101" s="1" t="s">
        <v>4815</v>
      </c>
      <c r="J101" s="1" t="s">
        <v>4816</v>
      </c>
      <c r="K101" s="1" t="s">
        <v>4817</v>
      </c>
      <c r="L101" s="1" t="s">
        <v>4818</v>
      </c>
      <c r="M101" s="1" t="s">
        <v>4819</v>
      </c>
      <c r="N101" s="1" t="s">
        <v>4820</v>
      </c>
      <c r="O101" s="1" t="s">
        <v>4821</v>
      </c>
      <c r="P101" s="1" t="s">
        <v>3552</v>
      </c>
      <c r="Q101" s="1" t="s">
        <v>4822</v>
      </c>
      <c r="R101" s="1">
        <v>0</v>
      </c>
      <c r="S101" s="1">
        <v>0</v>
      </c>
      <c r="T101" s="1">
        <v>0</v>
      </c>
      <c r="U101" s="1" t="s">
        <v>4823</v>
      </c>
      <c r="V101" s="1" t="s">
        <v>4824</v>
      </c>
      <c r="W101" s="1" t="s">
        <v>3909</v>
      </c>
      <c r="X101" s="1" t="s">
        <v>4825</v>
      </c>
      <c r="Y101" s="1" t="s">
        <v>4826</v>
      </c>
      <c r="Z101" s="1" t="s">
        <v>4827</v>
      </c>
      <c r="AA101" s="1" t="s">
        <v>4828</v>
      </c>
      <c r="AB101" s="1" t="s">
        <v>4829</v>
      </c>
      <c r="AC101" s="1" t="s">
        <v>4830</v>
      </c>
      <c r="AD101" s="1" t="s">
        <v>4831</v>
      </c>
      <c r="AE101" s="1" t="s">
        <v>3582</v>
      </c>
      <c r="AF101" s="1" t="s">
        <v>4832</v>
      </c>
      <c r="AG101" s="1" t="s">
        <v>4833</v>
      </c>
      <c r="AH101" s="1" t="s">
        <v>4834</v>
      </c>
      <c r="AI101" s="1" t="s">
        <v>3567</v>
      </c>
      <c r="AJ101" s="1" t="s">
        <v>4835</v>
      </c>
      <c r="AK101" s="1" t="s">
        <v>4823</v>
      </c>
      <c r="AL101" s="1" t="s">
        <v>4824</v>
      </c>
      <c r="AM101" s="1" t="s">
        <v>3909</v>
      </c>
      <c r="AN101" s="1" t="s">
        <v>4825</v>
      </c>
      <c r="AO101" s="1" t="s">
        <v>4823</v>
      </c>
      <c r="AP101" s="1" t="s">
        <v>4824</v>
      </c>
      <c r="AQ101" s="1" t="s">
        <v>3909</v>
      </c>
      <c r="AR101" s="1" t="s">
        <v>4825</v>
      </c>
    </row>
    <row r="102" spans="1:44">
      <c r="A102" s="1" t="s">
        <v>1439</v>
      </c>
      <c r="B102" s="1" t="s">
        <v>4836</v>
      </c>
      <c r="C102" s="1" t="s">
        <v>4837</v>
      </c>
      <c r="D102" s="1" t="s">
        <v>4838</v>
      </c>
      <c r="E102" s="1" t="s">
        <v>3948</v>
      </c>
      <c r="F102" s="1" t="s">
        <v>4839</v>
      </c>
      <c r="G102" s="1" t="s">
        <v>4840</v>
      </c>
      <c r="H102" s="1" t="s">
        <v>4841</v>
      </c>
      <c r="I102" s="1" t="s">
        <v>4842</v>
      </c>
      <c r="J102" s="1" t="s">
        <v>4843</v>
      </c>
      <c r="K102" s="1" t="s">
        <v>4844</v>
      </c>
      <c r="L102" s="1" t="s">
        <v>4845</v>
      </c>
      <c r="M102" s="1" t="s">
        <v>4846</v>
      </c>
      <c r="N102" s="1" t="s">
        <v>4847</v>
      </c>
      <c r="O102" s="1" t="s">
        <v>4848</v>
      </c>
      <c r="P102" s="1" t="s">
        <v>4849</v>
      </c>
      <c r="Q102" s="1" t="s">
        <v>4850</v>
      </c>
      <c r="R102" s="1">
        <v>0</v>
      </c>
      <c r="S102" s="1">
        <v>0</v>
      </c>
      <c r="T102" s="1">
        <v>0</v>
      </c>
      <c r="U102" s="1" t="s">
        <v>4851</v>
      </c>
      <c r="V102" s="1" t="s">
        <v>4852</v>
      </c>
      <c r="W102" s="1" t="s">
        <v>4853</v>
      </c>
      <c r="X102" s="1" t="s">
        <v>4854</v>
      </c>
      <c r="Y102" s="1" t="s">
        <v>4855</v>
      </c>
      <c r="Z102" s="1" t="s">
        <v>4856</v>
      </c>
      <c r="AA102" s="1" t="s">
        <v>4857</v>
      </c>
      <c r="AB102" s="1" t="s">
        <v>4858</v>
      </c>
      <c r="AC102" s="1" t="s">
        <v>4859</v>
      </c>
      <c r="AD102" s="1" t="s">
        <v>4860</v>
      </c>
      <c r="AE102" s="1" t="s">
        <v>4861</v>
      </c>
      <c r="AF102" s="1" t="s">
        <v>4862</v>
      </c>
      <c r="AG102" s="1" t="s">
        <v>4863</v>
      </c>
      <c r="AH102" s="1" t="s">
        <v>4864</v>
      </c>
      <c r="AI102" s="1" t="s">
        <v>4865</v>
      </c>
      <c r="AJ102" s="1" t="s">
        <v>4511</v>
      </c>
      <c r="AK102" s="1" t="s">
        <v>4851</v>
      </c>
      <c r="AL102" s="1" t="s">
        <v>4852</v>
      </c>
      <c r="AM102" s="1" t="s">
        <v>4853</v>
      </c>
      <c r="AN102" s="1" t="s">
        <v>4854</v>
      </c>
      <c r="AO102" s="1" t="s">
        <v>4851</v>
      </c>
      <c r="AP102" s="1" t="s">
        <v>4852</v>
      </c>
      <c r="AQ102" s="1" t="s">
        <v>4853</v>
      </c>
      <c r="AR102" s="1" t="s">
        <v>4854</v>
      </c>
    </row>
    <row r="103" spans="1:44">
      <c r="A103" s="1" t="s">
        <v>1440</v>
      </c>
      <c r="B103" s="1" t="s">
        <v>4866</v>
      </c>
      <c r="C103" s="1" t="s">
        <v>4867</v>
      </c>
      <c r="D103" s="1" t="s">
        <v>4868</v>
      </c>
      <c r="E103" s="1" t="s">
        <v>4869</v>
      </c>
      <c r="F103" s="1" t="s">
        <v>4870</v>
      </c>
      <c r="G103" s="1" t="s">
        <v>4871</v>
      </c>
      <c r="H103" s="1" t="s">
        <v>4872</v>
      </c>
      <c r="I103" s="1" t="s">
        <v>4873</v>
      </c>
      <c r="J103" s="1" t="s">
        <v>4874</v>
      </c>
      <c r="K103" s="1" t="s">
        <v>4875</v>
      </c>
      <c r="L103" s="1" t="s">
        <v>4876</v>
      </c>
      <c r="M103" s="1" t="s">
        <v>4877</v>
      </c>
      <c r="N103" s="1" t="s">
        <v>4878</v>
      </c>
      <c r="O103" s="1" t="s">
        <v>4879</v>
      </c>
      <c r="P103" s="1" t="s">
        <v>4880</v>
      </c>
      <c r="Q103" s="1" t="s">
        <v>4881</v>
      </c>
      <c r="R103" s="1">
        <v>0</v>
      </c>
      <c r="S103" s="1">
        <v>0</v>
      </c>
      <c r="T103" s="1">
        <v>0</v>
      </c>
      <c r="U103" s="1" t="s">
        <v>4882</v>
      </c>
      <c r="V103" s="1" t="s">
        <v>4883</v>
      </c>
      <c r="W103" s="1" t="s">
        <v>3544</v>
      </c>
      <c r="X103" s="1" t="s">
        <v>4884</v>
      </c>
      <c r="Y103" s="1" t="s">
        <v>4885</v>
      </c>
      <c r="Z103" s="1" t="s">
        <v>4886</v>
      </c>
      <c r="AA103" s="1" t="s">
        <v>4887</v>
      </c>
      <c r="AB103" s="1" t="s">
        <v>4888</v>
      </c>
      <c r="AC103" s="1" t="s">
        <v>4889</v>
      </c>
      <c r="AD103" s="1" t="s">
        <v>4890</v>
      </c>
      <c r="AE103" s="1" t="s">
        <v>4891</v>
      </c>
      <c r="AF103" s="1" t="s">
        <v>4892</v>
      </c>
      <c r="AG103" s="1" t="s">
        <v>4893</v>
      </c>
      <c r="AH103" s="1" t="s">
        <v>4894</v>
      </c>
      <c r="AI103" s="1" t="s">
        <v>4895</v>
      </c>
      <c r="AJ103" s="1" t="s">
        <v>4896</v>
      </c>
      <c r="AK103" s="1" t="s">
        <v>4882</v>
      </c>
      <c r="AL103" s="1" t="s">
        <v>4883</v>
      </c>
      <c r="AM103" s="1" t="s">
        <v>3544</v>
      </c>
      <c r="AN103" s="1" t="s">
        <v>4884</v>
      </c>
      <c r="AO103" s="1" t="s">
        <v>4882</v>
      </c>
      <c r="AP103" s="1" t="s">
        <v>4883</v>
      </c>
      <c r="AQ103" s="1" t="s">
        <v>3544</v>
      </c>
      <c r="AR103" s="1" t="s">
        <v>4884</v>
      </c>
    </row>
    <row r="104" spans="1:44">
      <c r="A104" s="1" t="s">
        <v>1441</v>
      </c>
      <c r="B104" s="1" t="s">
        <v>4897</v>
      </c>
      <c r="C104" s="1" t="s">
        <v>4410</v>
      </c>
      <c r="D104" s="1" t="s">
        <v>4898</v>
      </c>
      <c r="E104" s="1" t="s">
        <v>4899</v>
      </c>
      <c r="F104" s="1" t="s">
        <v>4900</v>
      </c>
      <c r="G104" s="1" t="s">
        <v>4901</v>
      </c>
      <c r="H104" s="1" t="s">
        <v>4902</v>
      </c>
      <c r="I104" s="1" t="s">
        <v>4903</v>
      </c>
      <c r="J104" s="1" t="s">
        <v>4904</v>
      </c>
      <c r="K104" s="1" t="s">
        <v>4905</v>
      </c>
      <c r="L104" s="1" t="s">
        <v>4906</v>
      </c>
      <c r="M104" s="1" t="s">
        <v>4907</v>
      </c>
      <c r="N104" s="1" t="s">
        <v>4908</v>
      </c>
      <c r="O104" s="1" t="s">
        <v>4909</v>
      </c>
      <c r="P104" s="1" t="s">
        <v>4880</v>
      </c>
      <c r="Q104" s="1" t="s">
        <v>4910</v>
      </c>
      <c r="R104" s="1">
        <v>0</v>
      </c>
      <c r="S104" s="1">
        <v>0</v>
      </c>
      <c r="T104" s="1">
        <v>0</v>
      </c>
      <c r="U104" s="1" t="s">
        <v>4811</v>
      </c>
      <c r="V104" s="1" t="s">
        <v>4911</v>
      </c>
      <c r="W104" s="1" t="s">
        <v>4912</v>
      </c>
      <c r="X104" s="1" t="s">
        <v>4913</v>
      </c>
      <c r="Y104" s="1" t="s">
        <v>4914</v>
      </c>
      <c r="Z104" s="1" t="s">
        <v>4915</v>
      </c>
      <c r="AA104" s="1" t="s">
        <v>4916</v>
      </c>
      <c r="AB104" s="1" t="s">
        <v>4917</v>
      </c>
      <c r="AC104" s="1" t="s">
        <v>4918</v>
      </c>
      <c r="AD104" s="1" t="s">
        <v>4919</v>
      </c>
      <c r="AE104" s="1" t="s">
        <v>4920</v>
      </c>
      <c r="AF104" s="1" t="s">
        <v>4921</v>
      </c>
      <c r="AG104" s="1" t="s">
        <v>4922</v>
      </c>
      <c r="AH104" s="1" t="s">
        <v>4923</v>
      </c>
      <c r="AI104" s="1" t="s">
        <v>4895</v>
      </c>
      <c r="AJ104" s="1" t="s">
        <v>4924</v>
      </c>
      <c r="AK104" s="1" t="s">
        <v>4811</v>
      </c>
      <c r="AL104" s="1" t="s">
        <v>4911</v>
      </c>
      <c r="AM104" s="1" t="s">
        <v>4912</v>
      </c>
      <c r="AN104" s="1" t="s">
        <v>4913</v>
      </c>
      <c r="AO104" s="1" t="s">
        <v>4811</v>
      </c>
      <c r="AP104" s="1" t="s">
        <v>4911</v>
      </c>
      <c r="AQ104" s="1" t="s">
        <v>4912</v>
      </c>
      <c r="AR104" s="1" t="s">
        <v>4913</v>
      </c>
    </row>
    <row r="105" spans="1:44">
      <c r="A105" s="1" t="s">
        <v>1442</v>
      </c>
      <c r="B105" s="1" t="s">
        <v>4925</v>
      </c>
      <c r="C105" s="1" t="s">
        <v>4926</v>
      </c>
      <c r="D105" s="1" t="s">
        <v>4927</v>
      </c>
      <c r="E105" s="1" t="s">
        <v>4928</v>
      </c>
      <c r="F105" s="1" t="s">
        <v>4929</v>
      </c>
      <c r="G105" s="1" t="s">
        <v>4930</v>
      </c>
      <c r="H105" s="1" t="s">
        <v>4931</v>
      </c>
      <c r="I105" s="1" t="s">
        <v>4932</v>
      </c>
      <c r="J105" s="1" t="s">
        <v>4933</v>
      </c>
      <c r="K105" s="1" t="s">
        <v>4934</v>
      </c>
      <c r="L105" s="1" t="s">
        <v>4935</v>
      </c>
      <c r="M105" s="1" t="s">
        <v>4936</v>
      </c>
      <c r="N105" s="1" t="s">
        <v>4937</v>
      </c>
      <c r="O105" s="1" t="s">
        <v>4938</v>
      </c>
      <c r="P105" s="1" t="s">
        <v>4939</v>
      </c>
      <c r="Q105" s="1" t="s">
        <v>4940</v>
      </c>
      <c r="R105" s="1">
        <v>0</v>
      </c>
      <c r="S105" s="1">
        <v>0</v>
      </c>
      <c r="T105" s="1">
        <v>0</v>
      </c>
      <c r="U105" s="1" t="s">
        <v>4941</v>
      </c>
      <c r="V105" s="1" t="s">
        <v>4942</v>
      </c>
      <c r="W105" s="1" t="s">
        <v>4943</v>
      </c>
      <c r="X105" s="1" t="s">
        <v>4944</v>
      </c>
      <c r="Y105" s="1" t="s">
        <v>4945</v>
      </c>
      <c r="Z105" s="1" t="s">
        <v>4946</v>
      </c>
      <c r="AA105" s="1" t="s">
        <v>4947</v>
      </c>
      <c r="AB105" s="1" t="s">
        <v>4948</v>
      </c>
      <c r="AC105" s="1" t="s">
        <v>4949</v>
      </c>
      <c r="AD105" s="1" t="s">
        <v>4950</v>
      </c>
      <c r="AE105" s="1" t="s">
        <v>3735</v>
      </c>
      <c r="AF105" s="1" t="s">
        <v>4951</v>
      </c>
      <c r="AG105" s="1" t="s">
        <v>4192</v>
      </c>
      <c r="AH105" s="1" t="s">
        <v>4024</v>
      </c>
      <c r="AI105" s="1" t="s">
        <v>2882</v>
      </c>
      <c r="AJ105" s="1" t="s">
        <v>3731</v>
      </c>
      <c r="AK105" s="1" t="s">
        <v>4941</v>
      </c>
      <c r="AL105" s="1" t="s">
        <v>4942</v>
      </c>
      <c r="AM105" s="1" t="s">
        <v>4943</v>
      </c>
      <c r="AN105" s="1" t="s">
        <v>4944</v>
      </c>
      <c r="AO105" s="1" t="s">
        <v>4941</v>
      </c>
      <c r="AP105" s="1" t="s">
        <v>4942</v>
      </c>
      <c r="AQ105" s="1" t="s">
        <v>4943</v>
      </c>
      <c r="AR105" s="1" t="s">
        <v>4944</v>
      </c>
    </row>
    <row r="106" spans="1:44">
      <c r="A106" s="1" t="s">
        <v>1443</v>
      </c>
      <c r="B106" s="1" t="s">
        <v>4925</v>
      </c>
      <c r="C106" s="1" t="s">
        <v>4926</v>
      </c>
      <c r="D106" s="1" t="s">
        <v>4927</v>
      </c>
      <c r="E106" s="1" t="s">
        <v>4928</v>
      </c>
      <c r="F106" s="1" t="s">
        <v>4929</v>
      </c>
      <c r="G106" s="1" t="s">
        <v>4930</v>
      </c>
      <c r="H106" s="1" t="s">
        <v>4931</v>
      </c>
      <c r="I106" s="1" t="s">
        <v>4932</v>
      </c>
      <c r="J106" s="1" t="s">
        <v>4933</v>
      </c>
      <c r="K106" s="1" t="s">
        <v>4934</v>
      </c>
      <c r="L106" s="1" t="s">
        <v>4935</v>
      </c>
      <c r="M106" s="1" t="s">
        <v>4936</v>
      </c>
      <c r="N106" s="1" t="s">
        <v>4937</v>
      </c>
      <c r="O106" s="1" t="s">
        <v>4938</v>
      </c>
      <c r="P106" s="1" t="s">
        <v>4939</v>
      </c>
      <c r="Q106" s="1" t="s">
        <v>4940</v>
      </c>
      <c r="R106" s="1">
        <v>0</v>
      </c>
      <c r="S106" s="1">
        <v>0</v>
      </c>
      <c r="T106" s="1">
        <v>0</v>
      </c>
      <c r="U106" s="1" t="s">
        <v>4941</v>
      </c>
      <c r="V106" s="1" t="s">
        <v>4942</v>
      </c>
      <c r="W106" s="1" t="s">
        <v>4943</v>
      </c>
      <c r="X106" s="1" t="s">
        <v>4944</v>
      </c>
      <c r="Y106" s="1" t="s">
        <v>4945</v>
      </c>
      <c r="Z106" s="1" t="s">
        <v>4946</v>
      </c>
      <c r="AA106" s="1" t="s">
        <v>4947</v>
      </c>
      <c r="AB106" s="1" t="s">
        <v>4948</v>
      </c>
      <c r="AC106" s="1" t="s">
        <v>4949</v>
      </c>
      <c r="AD106" s="1" t="s">
        <v>4950</v>
      </c>
      <c r="AE106" s="1" t="s">
        <v>3735</v>
      </c>
      <c r="AF106" s="1" t="s">
        <v>4951</v>
      </c>
      <c r="AG106" s="1" t="s">
        <v>4192</v>
      </c>
      <c r="AH106" s="1" t="s">
        <v>4024</v>
      </c>
      <c r="AI106" s="1" t="s">
        <v>2882</v>
      </c>
      <c r="AJ106" s="1" t="s">
        <v>3731</v>
      </c>
      <c r="AK106" s="1" t="s">
        <v>4941</v>
      </c>
      <c r="AL106" s="1" t="s">
        <v>4942</v>
      </c>
      <c r="AM106" s="1" t="s">
        <v>4943</v>
      </c>
      <c r="AN106" s="1" t="s">
        <v>4944</v>
      </c>
      <c r="AO106" s="1" t="s">
        <v>4941</v>
      </c>
      <c r="AP106" s="1" t="s">
        <v>4942</v>
      </c>
      <c r="AQ106" s="1" t="s">
        <v>4943</v>
      </c>
      <c r="AR106" s="1" t="s">
        <v>4944</v>
      </c>
    </row>
    <row r="107" spans="1:44">
      <c r="A107" s="1" t="s">
        <v>1444</v>
      </c>
      <c r="B107" s="1" t="s">
        <v>4952</v>
      </c>
      <c r="C107" s="1" t="s">
        <v>4953</v>
      </c>
      <c r="D107" s="1" t="s">
        <v>4954</v>
      </c>
      <c r="E107" s="1" t="s">
        <v>4955</v>
      </c>
      <c r="F107" s="1" t="s">
        <v>4956</v>
      </c>
      <c r="G107" s="1" t="s">
        <v>4957</v>
      </c>
      <c r="H107" s="1" t="s">
        <v>4958</v>
      </c>
      <c r="I107" s="1" t="s">
        <v>4959</v>
      </c>
      <c r="J107" s="1" t="s">
        <v>4960</v>
      </c>
      <c r="K107" s="1" t="s">
        <v>4961</v>
      </c>
      <c r="L107" s="1" t="s">
        <v>4962</v>
      </c>
      <c r="M107" s="1" t="s">
        <v>4963</v>
      </c>
      <c r="N107" s="1" t="s">
        <v>4964</v>
      </c>
      <c r="O107" s="1" t="s">
        <v>4965</v>
      </c>
      <c r="P107" s="1" t="s">
        <v>3096</v>
      </c>
      <c r="Q107" s="1" t="s">
        <v>4966</v>
      </c>
      <c r="R107" s="1">
        <v>0</v>
      </c>
      <c r="S107" s="1">
        <v>0</v>
      </c>
      <c r="T107" s="1">
        <v>0</v>
      </c>
      <c r="U107" s="1" t="s">
        <v>4967</v>
      </c>
      <c r="V107" s="1" t="s">
        <v>4968</v>
      </c>
      <c r="W107" s="1" t="s">
        <v>4969</v>
      </c>
      <c r="X107" s="1" t="s">
        <v>4970</v>
      </c>
      <c r="Y107" s="1" t="s">
        <v>4971</v>
      </c>
      <c r="Z107" s="1" t="s">
        <v>4972</v>
      </c>
      <c r="AA107" s="1" t="s">
        <v>4973</v>
      </c>
      <c r="AB107" s="1" t="s">
        <v>4974</v>
      </c>
      <c r="AC107" s="1" t="s">
        <v>4975</v>
      </c>
      <c r="AD107" s="1" t="s">
        <v>4976</v>
      </c>
      <c r="AE107" s="1" t="s">
        <v>4977</v>
      </c>
      <c r="AF107" s="1" t="s">
        <v>4978</v>
      </c>
      <c r="AG107" s="1" t="s">
        <v>4979</v>
      </c>
      <c r="AH107" s="1" t="s">
        <v>4980</v>
      </c>
      <c r="AI107" s="1" t="s">
        <v>2851</v>
      </c>
      <c r="AJ107" s="1" t="s">
        <v>4981</v>
      </c>
      <c r="AK107" s="1" t="s">
        <v>4967</v>
      </c>
      <c r="AL107" s="1" t="s">
        <v>4968</v>
      </c>
      <c r="AM107" s="1" t="s">
        <v>4969</v>
      </c>
      <c r="AN107" s="1" t="s">
        <v>4970</v>
      </c>
      <c r="AO107" s="1" t="s">
        <v>4967</v>
      </c>
      <c r="AP107" s="1" t="s">
        <v>4968</v>
      </c>
      <c r="AQ107" s="1" t="s">
        <v>4969</v>
      </c>
      <c r="AR107" s="1" t="s">
        <v>4970</v>
      </c>
    </row>
    <row r="108" spans="1:44">
      <c r="A108" s="1" t="s">
        <v>1445</v>
      </c>
      <c r="B108" s="1" t="s">
        <v>4982</v>
      </c>
      <c r="C108" s="1" t="s">
        <v>4983</v>
      </c>
      <c r="D108" s="1" t="s">
        <v>4984</v>
      </c>
      <c r="E108" s="1" t="s">
        <v>4985</v>
      </c>
      <c r="F108" s="1" t="s">
        <v>4986</v>
      </c>
      <c r="G108" s="1" t="s">
        <v>4987</v>
      </c>
      <c r="H108" s="1" t="s">
        <v>4988</v>
      </c>
      <c r="I108" s="1" t="s">
        <v>4989</v>
      </c>
      <c r="J108" s="1" t="s">
        <v>4990</v>
      </c>
      <c r="K108" s="1" t="s">
        <v>4991</v>
      </c>
      <c r="L108" s="1" t="s">
        <v>4992</v>
      </c>
      <c r="M108" s="1" t="s">
        <v>4993</v>
      </c>
      <c r="N108" s="1" t="s">
        <v>4994</v>
      </c>
      <c r="O108" s="1" t="s">
        <v>4995</v>
      </c>
      <c r="P108" s="1" t="s">
        <v>4996</v>
      </c>
      <c r="Q108" s="1" t="s">
        <v>4997</v>
      </c>
      <c r="R108" s="1">
        <v>0</v>
      </c>
      <c r="S108" s="1">
        <v>0</v>
      </c>
      <c r="T108" s="1">
        <v>0</v>
      </c>
      <c r="U108" s="1" t="s">
        <v>4998</v>
      </c>
      <c r="V108" s="1" t="s">
        <v>4999</v>
      </c>
      <c r="W108" s="1" t="s">
        <v>5000</v>
      </c>
      <c r="X108" s="1" t="s">
        <v>5001</v>
      </c>
      <c r="Y108" s="1" t="s">
        <v>5002</v>
      </c>
      <c r="Z108" s="1" t="s">
        <v>5003</v>
      </c>
      <c r="AA108" s="1" t="s">
        <v>5004</v>
      </c>
      <c r="AB108" s="1" t="s">
        <v>5005</v>
      </c>
      <c r="AC108" s="1" t="s">
        <v>5006</v>
      </c>
      <c r="AD108" s="1" t="s">
        <v>5007</v>
      </c>
      <c r="AE108" s="1" t="s">
        <v>5008</v>
      </c>
      <c r="AF108" s="1" t="s">
        <v>5009</v>
      </c>
      <c r="AG108" s="1" t="s">
        <v>4668</v>
      </c>
      <c r="AH108" s="1" t="s">
        <v>3372</v>
      </c>
      <c r="AI108" s="1" t="s">
        <v>5010</v>
      </c>
      <c r="AJ108" s="1" t="s">
        <v>5011</v>
      </c>
      <c r="AK108" s="1" t="s">
        <v>4998</v>
      </c>
      <c r="AL108" s="1" t="s">
        <v>4999</v>
      </c>
      <c r="AM108" s="1" t="s">
        <v>5000</v>
      </c>
      <c r="AN108" s="1" t="s">
        <v>5001</v>
      </c>
      <c r="AO108" s="1" t="s">
        <v>4998</v>
      </c>
      <c r="AP108" s="1" t="s">
        <v>4999</v>
      </c>
      <c r="AQ108" s="1" t="s">
        <v>5000</v>
      </c>
      <c r="AR108" s="1" t="s">
        <v>5001</v>
      </c>
    </row>
    <row r="109" spans="1:44">
      <c r="A109" s="1" t="s">
        <v>1371</v>
      </c>
      <c r="B109" s="1" t="s">
        <v>4982</v>
      </c>
      <c r="C109" s="1" t="s">
        <v>4983</v>
      </c>
      <c r="D109" s="1" t="s">
        <v>4984</v>
      </c>
      <c r="E109" s="1" t="s">
        <v>4985</v>
      </c>
      <c r="F109" s="1" t="s">
        <v>4986</v>
      </c>
      <c r="G109" s="1" t="s">
        <v>4987</v>
      </c>
      <c r="H109" s="1" t="s">
        <v>4988</v>
      </c>
      <c r="I109" s="1" t="s">
        <v>4989</v>
      </c>
      <c r="J109" s="1" t="s">
        <v>4990</v>
      </c>
      <c r="K109" s="1" t="s">
        <v>4991</v>
      </c>
      <c r="L109" s="1" t="s">
        <v>4992</v>
      </c>
      <c r="M109" s="1" t="s">
        <v>4993</v>
      </c>
      <c r="N109" s="1" t="s">
        <v>4994</v>
      </c>
      <c r="O109" s="1" t="s">
        <v>4995</v>
      </c>
      <c r="P109" s="1" t="s">
        <v>4996</v>
      </c>
      <c r="Q109" s="1" t="s">
        <v>4997</v>
      </c>
      <c r="R109" s="1">
        <v>0</v>
      </c>
      <c r="S109" s="1">
        <v>0</v>
      </c>
      <c r="T109" s="1">
        <v>0</v>
      </c>
      <c r="U109" s="1" t="s">
        <v>4998</v>
      </c>
      <c r="V109" s="1" t="s">
        <v>4999</v>
      </c>
      <c r="W109" s="1" t="s">
        <v>5000</v>
      </c>
      <c r="X109" s="1" t="s">
        <v>5001</v>
      </c>
      <c r="Y109" s="1" t="s">
        <v>5002</v>
      </c>
      <c r="Z109" s="1" t="s">
        <v>5003</v>
      </c>
      <c r="AA109" s="1" t="s">
        <v>5004</v>
      </c>
      <c r="AB109" s="1" t="s">
        <v>5005</v>
      </c>
      <c r="AC109" s="1" t="s">
        <v>5006</v>
      </c>
      <c r="AD109" s="1" t="s">
        <v>5007</v>
      </c>
      <c r="AE109" s="1" t="s">
        <v>5008</v>
      </c>
      <c r="AF109" s="1" t="s">
        <v>5009</v>
      </c>
      <c r="AG109" s="1" t="s">
        <v>4668</v>
      </c>
      <c r="AH109" s="1" t="s">
        <v>3372</v>
      </c>
      <c r="AI109" s="1" t="s">
        <v>5010</v>
      </c>
      <c r="AJ109" s="1" t="s">
        <v>5011</v>
      </c>
      <c r="AK109" s="1" t="s">
        <v>4998</v>
      </c>
      <c r="AL109" s="1" t="s">
        <v>4999</v>
      </c>
      <c r="AM109" s="1" t="s">
        <v>5000</v>
      </c>
      <c r="AN109" s="1" t="s">
        <v>5001</v>
      </c>
      <c r="AO109" s="1" t="s">
        <v>4998</v>
      </c>
      <c r="AP109" s="1" t="s">
        <v>4999</v>
      </c>
      <c r="AQ109" s="1" t="s">
        <v>5000</v>
      </c>
      <c r="AR109" s="1" t="s">
        <v>5001</v>
      </c>
    </row>
    <row r="110" spans="1:44">
      <c r="A110" s="1" t="s">
        <v>1446</v>
      </c>
      <c r="B110" s="1" t="s">
        <v>5012</v>
      </c>
      <c r="C110" s="1" t="s">
        <v>2906</v>
      </c>
      <c r="D110" s="1" t="s">
        <v>5013</v>
      </c>
      <c r="E110" s="1" t="s">
        <v>5014</v>
      </c>
      <c r="F110" s="1" t="s">
        <v>5015</v>
      </c>
      <c r="G110" s="1" t="s">
        <v>5016</v>
      </c>
      <c r="H110" s="1" t="s">
        <v>5017</v>
      </c>
      <c r="I110" s="1" t="s">
        <v>5018</v>
      </c>
      <c r="J110" s="1" t="s">
        <v>5019</v>
      </c>
      <c r="K110" s="1" t="s">
        <v>5020</v>
      </c>
      <c r="L110" s="1" t="s">
        <v>5021</v>
      </c>
      <c r="M110" s="1" t="s">
        <v>5022</v>
      </c>
      <c r="N110" s="1" t="s">
        <v>5023</v>
      </c>
      <c r="O110" s="1" t="s">
        <v>5024</v>
      </c>
      <c r="P110" s="1" t="s">
        <v>5025</v>
      </c>
      <c r="Q110" s="1" t="s">
        <v>5026</v>
      </c>
      <c r="R110" s="1">
        <v>0</v>
      </c>
      <c r="S110" s="1">
        <v>0</v>
      </c>
      <c r="T110" s="1">
        <v>0</v>
      </c>
      <c r="U110" s="1" t="s">
        <v>5027</v>
      </c>
      <c r="V110" s="1" t="s">
        <v>5028</v>
      </c>
      <c r="W110" s="1" t="s">
        <v>5029</v>
      </c>
      <c r="X110" s="1" t="s">
        <v>5030</v>
      </c>
      <c r="Y110" s="1" t="s">
        <v>5031</v>
      </c>
      <c r="Z110" s="1" t="s">
        <v>5032</v>
      </c>
      <c r="AA110" s="1" t="s">
        <v>5033</v>
      </c>
      <c r="AB110" s="1" t="s">
        <v>5034</v>
      </c>
      <c r="AC110" s="1" t="s">
        <v>5035</v>
      </c>
      <c r="AD110" s="1" t="s">
        <v>5036</v>
      </c>
      <c r="AE110" s="1" t="s">
        <v>4929</v>
      </c>
      <c r="AF110" s="1" t="s">
        <v>5037</v>
      </c>
      <c r="AG110" s="1" t="s">
        <v>5038</v>
      </c>
      <c r="AH110" s="1" t="s">
        <v>5039</v>
      </c>
      <c r="AI110" s="1" t="s">
        <v>5040</v>
      </c>
      <c r="AJ110" s="1" t="s">
        <v>5041</v>
      </c>
      <c r="AK110" s="1" t="s">
        <v>5027</v>
      </c>
      <c r="AL110" s="1" t="s">
        <v>5028</v>
      </c>
      <c r="AM110" s="1" t="s">
        <v>5029</v>
      </c>
      <c r="AN110" s="1" t="s">
        <v>5030</v>
      </c>
      <c r="AO110" s="1" t="s">
        <v>5027</v>
      </c>
      <c r="AP110" s="1" t="s">
        <v>5028</v>
      </c>
      <c r="AQ110" s="1" t="s">
        <v>5029</v>
      </c>
      <c r="AR110" s="1" t="s">
        <v>5030</v>
      </c>
    </row>
    <row r="111" spans="1:44">
      <c r="A111" s="1" t="s">
        <v>1447</v>
      </c>
      <c r="B111" s="1" t="s">
        <v>5042</v>
      </c>
      <c r="C111" s="1" t="s">
        <v>5043</v>
      </c>
      <c r="D111" s="1" t="s">
        <v>5044</v>
      </c>
      <c r="E111" s="1" t="s">
        <v>5045</v>
      </c>
      <c r="F111" s="1" t="s">
        <v>5046</v>
      </c>
      <c r="G111" s="1" t="s">
        <v>3760</v>
      </c>
      <c r="H111" s="1" t="s">
        <v>5047</v>
      </c>
      <c r="I111" s="1" t="s">
        <v>5048</v>
      </c>
      <c r="J111" s="1" t="s">
        <v>5049</v>
      </c>
      <c r="K111" s="1" t="s">
        <v>5050</v>
      </c>
      <c r="L111" s="1" t="s">
        <v>5051</v>
      </c>
      <c r="M111" s="1" t="s">
        <v>5052</v>
      </c>
      <c r="N111" s="1" t="s">
        <v>5053</v>
      </c>
      <c r="O111" s="1" t="s">
        <v>5054</v>
      </c>
      <c r="P111" s="1" t="s">
        <v>5055</v>
      </c>
      <c r="Q111" s="1" t="s">
        <v>5056</v>
      </c>
      <c r="R111" s="1">
        <v>0</v>
      </c>
      <c r="S111" s="1">
        <v>0</v>
      </c>
      <c r="T111" s="1">
        <v>0</v>
      </c>
      <c r="U111" s="1" t="s">
        <v>5057</v>
      </c>
      <c r="V111" s="1" t="s">
        <v>5058</v>
      </c>
      <c r="W111" s="1" t="s">
        <v>5059</v>
      </c>
      <c r="X111" s="1" t="s">
        <v>5060</v>
      </c>
      <c r="Y111" s="1" t="s">
        <v>5061</v>
      </c>
      <c r="Z111" s="1" t="s">
        <v>5062</v>
      </c>
      <c r="AA111" s="1" t="s">
        <v>5063</v>
      </c>
      <c r="AB111" s="1" t="s">
        <v>5064</v>
      </c>
      <c r="AC111" s="1" t="s">
        <v>4074</v>
      </c>
      <c r="AD111" s="1" t="s">
        <v>5065</v>
      </c>
      <c r="AE111" s="1" t="s">
        <v>5066</v>
      </c>
      <c r="AF111" s="1" t="s">
        <v>5067</v>
      </c>
      <c r="AG111" s="1" t="s">
        <v>4462</v>
      </c>
      <c r="AH111" s="1" t="s">
        <v>5068</v>
      </c>
      <c r="AI111" s="1" t="s">
        <v>5069</v>
      </c>
      <c r="AJ111" s="1" t="s">
        <v>5070</v>
      </c>
      <c r="AK111" s="1" t="s">
        <v>5057</v>
      </c>
      <c r="AL111" s="1" t="s">
        <v>5058</v>
      </c>
      <c r="AM111" s="1" t="s">
        <v>5059</v>
      </c>
      <c r="AN111" s="1" t="s">
        <v>5060</v>
      </c>
      <c r="AO111" s="1" t="s">
        <v>5057</v>
      </c>
      <c r="AP111" s="1" t="s">
        <v>5058</v>
      </c>
      <c r="AQ111" s="1" t="s">
        <v>5059</v>
      </c>
      <c r="AR111" s="1" t="s">
        <v>5060</v>
      </c>
    </row>
    <row r="112" spans="1:44">
      <c r="A112" s="1" t="s">
        <v>1448</v>
      </c>
      <c r="B112" s="1" t="s">
        <v>5042</v>
      </c>
      <c r="C112" s="1" t="s">
        <v>5043</v>
      </c>
      <c r="D112" s="1" t="s">
        <v>5044</v>
      </c>
      <c r="E112" s="1" t="s">
        <v>5045</v>
      </c>
      <c r="F112" s="1" t="s">
        <v>5046</v>
      </c>
      <c r="G112" s="1" t="s">
        <v>3760</v>
      </c>
      <c r="H112" s="1" t="s">
        <v>5047</v>
      </c>
      <c r="I112" s="1" t="s">
        <v>5048</v>
      </c>
      <c r="J112" s="1" t="s">
        <v>5049</v>
      </c>
      <c r="K112" s="1" t="s">
        <v>5050</v>
      </c>
      <c r="L112" s="1" t="s">
        <v>5051</v>
      </c>
      <c r="M112" s="1" t="s">
        <v>5052</v>
      </c>
      <c r="N112" s="1" t="s">
        <v>5053</v>
      </c>
      <c r="O112" s="1" t="s">
        <v>5054</v>
      </c>
      <c r="P112" s="1" t="s">
        <v>5055</v>
      </c>
      <c r="Q112" s="1" t="s">
        <v>5056</v>
      </c>
      <c r="R112" s="1">
        <v>0</v>
      </c>
      <c r="S112" s="1">
        <v>0</v>
      </c>
      <c r="T112" s="1">
        <v>0</v>
      </c>
      <c r="U112" s="1" t="s">
        <v>5057</v>
      </c>
      <c r="V112" s="1" t="s">
        <v>5058</v>
      </c>
      <c r="W112" s="1" t="s">
        <v>5059</v>
      </c>
      <c r="X112" s="1" t="s">
        <v>5060</v>
      </c>
      <c r="Y112" s="1" t="s">
        <v>5061</v>
      </c>
      <c r="Z112" s="1" t="s">
        <v>5062</v>
      </c>
      <c r="AA112" s="1" t="s">
        <v>5063</v>
      </c>
      <c r="AB112" s="1" t="s">
        <v>5064</v>
      </c>
      <c r="AC112" s="1" t="s">
        <v>4074</v>
      </c>
      <c r="AD112" s="1" t="s">
        <v>5065</v>
      </c>
      <c r="AE112" s="1" t="s">
        <v>5066</v>
      </c>
      <c r="AF112" s="1" t="s">
        <v>5067</v>
      </c>
      <c r="AG112" s="1" t="s">
        <v>4462</v>
      </c>
      <c r="AH112" s="1" t="s">
        <v>5068</v>
      </c>
      <c r="AI112" s="1" t="s">
        <v>5069</v>
      </c>
      <c r="AJ112" s="1" t="s">
        <v>5070</v>
      </c>
      <c r="AK112" s="1" t="s">
        <v>5057</v>
      </c>
      <c r="AL112" s="1" t="s">
        <v>5058</v>
      </c>
      <c r="AM112" s="1" t="s">
        <v>5059</v>
      </c>
      <c r="AN112" s="1" t="s">
        <v>5060</v>
      </c>
      <c r="AO112" s="1" t="s">
        <v>5057</v>
      </c>
      <c r="AP112" s="1" t="s">
        <v>5058</v>
      </c>
      <c r="AQ112" s="1" t="s">
        <v>5059</v>
      </c>
      <c r="AR112" s="1" t="s">
        <v>5060</v>
      </c>
    </row>
    <row r="113" spans="1:44">
      <c r="A113" s="1" t="s">
        <v>1449</v>
      </c>
      <c r="B113" s="1" t="s">
        <v>5071</v>
      </c>
      <c r="C113" s="1" t="s">
        <v>5072</v>
      </c>
      <c r="D113" s="1" t="s">
        <v>5073</v>
      </c>
      <c r="E113" s="1" t="s">
        <v>5074</v>
      </c>
      <c r="F113" s="1" t="s">
        <v>5071</v>
      </c>
      <c r="G113" s="1" t="s">
        <v>5075</v>
      </c>
      <c r="H113" s="1" t="s">
        <v>5076</v>
      </c>
      <c r="I113" s="1" t="s">
        <v>5077</v>
      </c>
      <c r="J113" s="1" t="s">
        <v>5078</v>
      </c>
      <c r="K113" s="1" t="s">
        <v>5079</v>
      </c>
      <c r="L113" s="1" t="s">
        <v>5080</v>
      </c>
      <c r="M113" s="1" t="s">
        <v>5081</v>
      </c>
      <c r="N113" s="1" t="s">
        <v>5082</v>
      </c>
      <c r="O113" s="1" t="s">
        <v>5083</v>
      </c>
      <c r="P113" s="1" t="s">
        <v>5084</v>
      </c>
      <c r="Q113" s="1" t="s">
        <v>5085</v>
      </c>
      <c r="R113" s="1">
        <v>0</v>
      </c>
      <c r="S113" s="1">
        <v>0</v>
      </c>
      <c r="T113" s="1">
        <v>0</v>
      </c>
      <c r="U113" s="1" t="s">
        <v>5086</v>
      </c>
      <c r="V113" s="1" t="s">
        <v>4505</v>
      </c>
      <c r="W113" s="1" t="s">
        <v>3555</v>
      </c>
      <c r="X113" s="1" t="s">
        <v>5087</v>
      </c>
      <c r="Y113" s="1" t="s">
        <v>5088</v>
      </c>
      <c r="Z113" s="1" t="s">
        <v>5089</v>
      </c>
      <c r="AA113" s="1" t="s">
        <v>5090</v>
      </c>
      <c r="AB113" s="1" t="s">
        <v>5091</v>
      </c>
      <c r="AC113" s="1" t="s">
        <v>5092</v>
      </c>
      <c r="AD113" s="1">
        <v>0</v>
      </c>
      <c r="AE113" s="1" t="s">
        <v>5093</v>
      </c>
      <c r="AF113" s="1" t="s">
        <v>5094</v>
      </c>
      <c r="AG113" s="1" t="s">
        <v>3068</v>
      </c>
      <c r="AH113" s="1" t="s">
        <v>5095</v>
      </c>
      <c r="AI113" s="1" t="s">
        <v>5096</v>
      </c>
      <c r="AJ113" s="1" t="s">
        <v>5097</v>
      </c>
      <c r="AK113" s="1" t="s">
        <v>5086</v>
      </c>
      <c r="AL113" s="1" t="s">
        <v>4505</v>
      </c>
      <c r="AM113" s="1" t="s">
        <v>3555</v>
      </c>
      <c r="AN113" s="1" t="s">
        <v>5087</v>
      </c>
      <c r="AO113" s="1" t="s">
        <v>5086</v>
      </c>
      <c r="AP113" s="1" t="s">
        <v>4505</v>
      </c>
      <c r="AQ113" s="1" t="s">
        <v>3555</v>
      </c>
      <c r="AR113" s="1" t="s">
        <v>5087</v>
      </c>
    </row>
    <row r="114" spans="1:44">
      <c r="A114" s="1" t="s">
        <v>47</v>
      </c>
      <c r="B114" s="1" t="s">
        <v>5098</v>
      </c>
      <c r="C114" s="1" t="s">
        <v>5099</v>
      </c>
      <c r="D114" s="1" t="s">
        <v>5100</v>
      </c>
      <c r="E114" s="1" t="s">
        <v>5101</v>
      </c>
      <c r="F114" s="1" t="s">
        <v>4979</v>
      </c>
      <c r="G114" s="1" t="s">
        <v>5102</v>
      </c>
      <c r="H114" s="1" t="s">
        <v>5103</v>
      </c>
      <c r="I114" s="1" t="s">
        <v>5104</v>
      </c>
      <c r="J114" s="1" t="s">
        <v>5105</v>
      </c>
      <c r="K114" s="1" t="s">
        <v>5106</v>
      </c>
      <c r="L114" s="1" t="s">
        <v>3857</v>
      </c>
      <c r="M114" s="1" t="s">
        <v>5107</v>
      </c>
      <c r="N114" s="1" t="s">
        <v>5108</v>
      </c>
      <c r="O114" s="1" t="s">
        <v>5109</v>
      </c>
      <c r="P114" s="1" t="s">
        <v>2752</v>
      </c>
      <c r="Q114" s="1" t="s">
        <v>5110</v>
      </c>
      <c r="R114" s="1">
        <v>0</v>
      </c>
      <c r="S114" s="1">
        <v>0</v>
      </c>
      <c r="T114" s="1">
        <v>0</v>
      </c>
      <c r="U114" s="1" t="s">
        <v>5111</v>
      </c>
      <c r="V114" s="1" t="s">
        <v>5112</v>
      </c>
      <c r="W114" s="1" t="s">
        <v>5113</v>
      </c>
      <c r="X114" s="1" t="s">
        <v>5114</v>
      </c>
      <c r="Y114" s="1" t="s">
        <v>5115</v>
      </c>
      <c r="Z114" s="1" t="s">
        <v>5116</v>
      </c>
      <c r="AA114" s="1" t="s">
        <v>5117</v>
      </c>
      <c r="AB114" s="1" t="s">
        <v>5118</v>
      </c>
      <c r="AC114" s="1" t="s">
        <v>5119</v>
      </c>
      <c r="AD114" s="1" t="s">
        <v>5120</v>
      </c>
      <c r="AE114" s="1" t="s">
        <v>4258</v>
      </c>
      <c r="AF114" s="1" t="s">
        <v>5121</v>
      </c>
      <c r="AG114" s="1" t="s">
        <v>5122</v>
      </c>
      <c r="AH114" s="1" t="s">
        <v>5123</v>
      </c>
      <c r="AI114" s="1" t="s">
        <v>2768</v>
      </c>
      <c r="AJ114" s="1" t="s">
        <v>5124</v>
      </c>
      <c r="AK114" s="1" t="s">
        <v>5111</v>
      </c>
      <c r="AL114" s="1" t="s">
        <v>5112</v>
      </c>
      <c r="AM114" s="1" t="s">
        <v>5113</v>
      </c>
      <c r="AN114" s="1" t="s">
        <v>5114</v>
      </c>
      <c r="AO114" s="1" t="s">
        <v>5111</v>
      </c>
      <c r="AP114" s="1" t="s">
        <v>5112</v>
      </c>
      <c r="AQ114" s="1" t="s">
        <v>5113</v>
      </c>
      <c r="AR114" s="1" t="s">
        <v>5114</v>
      </c>
    </row>
    <row r="115" spans="1:44">
      <c r="A115" s="1" t="s">
        <v>37</v>
      </c>
      <c r="B115" s="1" t="s">
        <v>5125</v>
      </c>
      <c r="C115" s="1" t="s">
        <v>5126</v>
      </c>
      <c r="D115" s="1" t="s">
        <v>5127</v>
      </c>
      <c r="E115" s="1" t="s">
        <v>5128</v>
      </c>
      <c r="F115" s="1" t="s">
        <v>5129</v>
      </c>
      <c r="G115" s="1" t="s">
        <v>5130</v>
      </c>
      <c r="H115" s="1" t="s">
        <v>5131</v>
      </c>
      <c r="I115" s="1" t="s">
        <v>5132</v>
      </c>
      <c r="J115" s="1" t="s">
        <v>5133</v>
      </c>
      <c r="K115" s="1" t="s">
        <v>5134</v>
      </c>
      <c r="L115" s="1" t="s">
        <v>5135</v>
      </c>
      <c r="M115" s="1" t="s">
        <v>5136</v>
      </c>
      <c r="N115" s="1" t="s">
        <v>5137</v>
      </c>
      <c r="O115" s="1" t="s">
        <v>5138</v>
      </c>
      <c r="P115" s="1" t="s">
        <v>3756</v>
      </c>
      <c r="Q115" s="1" t="s">
        <v>5139</v>
      </c>
      <c r="R115" s="1">
        <v>0</v>
      </c>
      <c r="S115" s="1">
        <v>0</v>
      </c>
      <c r="T115" s="1">
        <v>0</v>
      </c>
      <c r="U115" s="1" t="s">
        <v>5140</v>
      </c>
      <c r="V115" s="1" t="s">
        <v>5141</v>
      </c>
      <c r="W115" s="1" t="s">
        <v>5142</v>
      </c>
      <c r="X115" s="1" t="s">
        <v>5143</v>
      </c>
      <c r="Y115" s="1" t="s">
        <v>3051</v>
      </c>
      <c r="Z115" s="1" t="s">
        <v>5144</v>
      </c>
      <c r="AA115" s="1" t="s">
        <v>5145</v>
      </c>
      <c r="AB115" s="1" t="s">
        <v>5146</v>
      </c>
      <c r="AC115" s="1" t="s">
        <v>5147</v>
      </c>
      <c r="AD115" s="1" t="s">
        <v>2817</v>
      </c>
      <c r="AE115" s="1" t="s">
        <v>5148</v>
      </c>
      <c r="AF115" s="1" t="s">
        <v>5149</v>
      </c>
      <c r="AG115" s="1" t="s">
        <v>5150</v>
      </c>
      <c r="AH115" s="1" t="s">
        <v>5151</v>
      </c>
      <c r="AI115" s="1" t="s">
        <v>3769</v>
      </c>
      <c r="AJ115" s="1" t="s">
        <v>5152</v>
      </c>
      <c r="AK115" s="1" t="s">
        <v>5140</v>
      </c>
      <c r="AL115" s="1" t="s">
        <v>5141</v>
      </c>
      <c r="AM115" s="1" t="s">
        <v>5142</v>
      </c>
      <c r="AN115" s="1" t="s">
        <v>5143</v>
      </c>
      <c r="AO115" s="1" t="s">
        <v>5140</v>
      </c>
      <c r="AP115" s="1" t="s">
        <v>5141</v>
      </c>
      <c r="AQ115" s="1" t="s">
        <v>5142</v>
      </c>
      <c r="AR115" s="1" t="s">
        <v>5143</v>
      </c>
    </row>
    <row r="116" spans="1:44">
      <c r="A116" s="1" t="s">
        <v>150</v>
      </c>
      <c r="B116" s="1" t="s">
        <v>5153</v>
      </c>
      <c r="C116" s="1" t="s">
        <v>5154</v>
      </c>
      <c r="D116" s="1" t="s">
        <v>5155</v>
      </c>
      <c r="E116" s="1" t="s">
        <v>5156</v>
      </c>
      <c r="F116" s="1" t="s">
        <v>5157</v>
      </c>
      <c r="G116" s="1" t="s">
        <v>5158</v>
      </c>
      <c r="H116" s="1" t="s">
        <v>5159</v>
      </c>
      <c r="I116" s="1" t="s">
        <v>5160</v>
      </c>
      <c r="J116" s="1" t="s">
        <v>5161</v>
      </c>
      <c r="K116" s="1" t="s">
        <v>5162</v>
      </c>
      <c r="L116" s="1" t="s">
        <v>5163</v>
      </c>
      <c r="M116" s="1" t="s">
        <v>5164</v>
      </c>
      <c r="N116" s="1" t="s">
        <v>5165</v>
      </c>
      <c r="O116" s="1" t="s">
        <v>5166</v>
      </c>
      <c r="P116" s="1" t="s">
        <v>3670</v>
      </c>
      <c r="Q116" s="1" t="s">
        <v>5167</v>
      </c>
      <c r="R116" s="1">
        <v>0</v>
      </c>
      <c r="S116" s="1">
        <v>0</v>
      </c>
      <c r="T116" s="1">
        <v>0</v>
      </c>
      <c r="U116" s="1" t="s">
        <v>5168</v>
      </c>
      <c r="V116" s="1" t="s">
        <v>5169</v>
      </c>
      <c r="W116" s="1" t="s">
        <v>5170</v>
      </c>
      <c r="X116" s="1" t="s">
        <v>5171</v>
      </c>
      <c r="Y116" s="1" t="s">
        <v>5172</v>
      </c>
      <c r="Z116" s="1" t="s">
        <v>5173</v>
      </c>
      <c r="AA116" s="1" t="s">
        <v>5174</v>
      </c>
      <c r="AB116" s="1" t="s">
        <v>5175</v>
      </c>
      <c r="AC116" s="1" t="s">
        <v>5176</v>
      </c>
      <c r="AD116" s="1" t="s">
        <v>5177</v>
      </c>
      <c r="AE116" s="1" t="s">
        <v>5178</v>
      </c>
      <c r="AF116" s="1" t="s">
        <v>5179</v>
      </c>
      <c r="AG116" s="1" t="s">
        <v>5144</v>
      </c>
      <c r="AH116" s="1" t="s">
        <v>5180</v>
      </c>
      <c r="AI116" s="1" t="s">
        <v>3684</v>
      </c>
      <c r="AJ116" s="1" t="s">
        <v>5181</v>
      </c>
      <c r="AK116" s="1" t="s">
        <v>5168</v>
      </c>
      <c r="AL116" s="1" t="s">
        <v>5169</v>
      </c>
      <c r="AM116" s="1" t="s">
        <v>5170</v>
      </c>
      <c r="AN116" s="1" t="s">
        <v>5171</v>
      </c>
      <c r="AO116" s="1" t="s">
        <v>5168</v>
      </c>
      <c r="AP116" s="1" t="s">
        <v>5169</v>
      </c>
      <c r="AQ116" s="1" t="s">
        <v>5170</v>
      </c>
      <c r="AR116" s="1" t="s">
        <v>5171</v>
      </c>
    </row>
    <row r="117" spans="1:44">
      <c r="A117" s="1" t="s">
        <v>48</v>
      </c>
      <c r="B117" s="1" t="s">
        <v>5182</v>
      </c>
      <c r="C117" s="1" t="s">
        <v>5183</v>
      </c>
      <c r="D117" s="1" t="s">
        <v>3424</v>
      </c>
      <c r="E117" s="1" t="s">
        <v>5184</v>
      </c>
      <c r="F117" s="1" t="s">
        <v>5185</v>
      </c>
      <c r="G117" s="1" t="s">
        <v>5186</v>
      </c>
      <c r="H117" s="1" t="s">
        <v>5187</v>
      </c>
      <c r="I117" s="1" t="s">
        <v>5188</v>
      </c>
      <c r="J117" s="1" t="s">
        <v>5189</v>
      </c>
      <c r="K117" s="1" t="s">
        <v>5190</v>
      </c>
      <c r="L117" s="1" t="s">
        <v>5191</v>
      </c>
      <c r="M117" s="1" t="s">
        <v>5192</v>
      </c>
      <c r="N117" s="1" t="s">
        <v>5139</v>
      </c>
      <c r="O117" s="1" t="s">
        <v>5193</v>
      </c>
      <c r="P117" s="1" t="s">
        <v>5194</v>
      </c>
      <c r="Q117" s="1" t="s">
        <v>5195</v>
      </c>
      <c r="R117" s="1">
        <v>0</v>
      </c>
      <c r="S117" s="1">
        <v>0</v>
      </c>
      <c r="T117" s="1">
        <v>0</v>
      </c>
      <c r="U117" s="1" t="s">
        <v>5196</v>
      </c>
      <c r="V117" s="1" t="s">
        <v>5197</v>
      </c>
      <c r="W117" s="1" t="s">
        <v>5198</v>
      </c>
      <c r="X117" s="1" t="s">
        <v>5199</v>
      </c>
      <c r="Y117" s="1" t="s">
        <v>5200</v>
      </c>
      <c r="Z117" s="1" t="s">
        <v>5201</v>
      </c>
      <c r="AA117" s="1" t="s">
        <v>5202</v>
      </c>
      <c r="AB117" s="1" t="s">
        <v>5203</v>
      </c>
      <c r="AC117" s="1" t="s">
        <v>5204</v>
      </c>
      <c r="AD117" s="1" t="s">
        <v>5205</v>
      </c>
      <c r="AE117" s="1" t="s">
        <v>5206</v>
      </c>
      <c r="AF117" s="1" t="s">
        <v>5207</v>
      </c>
      <c r="AG117" s="1" t="s">
        <v>5152</v>
      </c>
      <c r="AH117" s="1" t="s">
        <v>5208</v>
      </c>
      <c r="AI117" s="1" t="s">
        <v>5209</v>
      </c>
      <c r="AJ117" s="1" t="s">
        <v>5210</v>
      </c>
      <c r="AK117" s="1" t="s">
        <v>5196</v>
      </c>
      <c r="AL117" s="1" t="s">
        <v>5197</v>
      </c>
      <c r="AM117" s="1" t="s">
        <v>5198</v>
      </c>
      <c r="AN117" s="1" t="s">
        <v>5199</v>
      </c>
      <c r="AO117" s="1" t="s">
        <v>5196</v>
      </c>
      <c r="AP117" s="1" t="s">
        <v>5197</v>
      </c>
      <c r="AQ117" s="1" t="s">
        <v>5198</v>
      </c>
      <c r="AR117" s="1" t="s">
        <v>5199</v>
      </c>
    </row>
    <row r="118" spans="1:44">
      <c r="A118" s="1" t="s">
        <v>1256</v>
      </c>
      <c r="B118" s="1" t="s">
        <v>5211</v>
      </c>
      <c r="C118" s="1" t="s">
        <v>5212</v>
      </c>
      <c r="D118" s="1" t="s">
        <v>4543</v>
      </c>
      <c r="E118" s="1" t="s">
        <v>5213</v>
      </c>
      <c r="F118" s="1" t="s">
        <v>5214</v>
      </c>
      <c r="G118" s="1" t="s">
        <v>5215</v>
      </c>
      <c r="H118" s="1" t="s">
        <v>5216</v>
      </c>
      <c r="I118" s="1" t="s">
        <v>5217</v>
      </c>
      <c r="J118" s="1" t="s">
        <v>5218</v>
      </c>
      <c r="K118" s="1" t="s">
        <v>5219</v>
      </c>
      <c r="L118" s="1" t="s">
        <v>5220</v>
      </c>
      <c r="M118" s="1" t="s">
        <v>5221</v>
      </c>
      <c r="N118" s="1" t="s">
        <v>5222</v>
      </c>
      <c r="O118" s="1" t="s">
        <v>5223</v>
      </c>
      <c r="P118" s="1" t="s">
        <v>5224</v>
      </c>
      <c r="Q118" s="1" t="s">
        <v>5225</v>
      </c>
      <c r="R118" s="1">
        <v>0</v>
      </c>
      <c r="S118" s="1">
        <v>0</v>
      </c>
      <c r="T118" s="1">
        <v>0</v>
      </c>
      <c r="U118" s="1" t="s">
        <v>5226</v>
      </c>
      <c r="V118" s="1" t="s">
        <v>2805</v>
      </c>
      <c r="W118" s="1" t="s">
        <v>5227</v>
      </c>
      <c r="X118" s="1" t="s">
        <v>5228</v>
      </c>
      <c r="Y118" s="1" t="s">
        <v>5229</v>
      </c>
      <c r="Z118" s="1" t="s">
        <v>5230</v>
      </c>
      <c r="AA118" s="1" t="s">
        <v>5231</v>
      </c>
      <c r="AB118" s="1" t="s">
        <v>5232</v>
      </c>
      <c r="AC118" s="1" t="s">
        <v>5233</v>
      </c>
      <c r="AD118" s="1" t="s">
        <v>5234</v>
      </c>
      <c r="AE118" s="1" t="s">
        <v>5235</v>
      </c>
      <c r="AF118" s="1" t="s">
        <v>5236</v>
      </c>
      <c r="AG118" s="1" t="s">
        <v>5237</v>
      </c>
      <c r="AH118" s="1" t="s">
        <v>5238</v>
      </c>
      <c r="AI118" s="1" t="s">
        <v>5239</v>
      </c>
      <c r="AJ118" s="1" t="s">
        <v>5240</v>
      </c>
      <c r="AK118" s="1" t="s">
        <v>5226</v>
      </c>
      <c r="AL118" s="1" t="s">
        <v>2805</v>
      </c>
      <c r="AM118" s="1" t="s">
        <v>5227</v>
      </c>
      <c r="AN118" s="1" t="s">
        <v>5228</v>
      </c>
      <c r="AO118" s="1" t="s">
        <v>5226</v>
      </c>
      <c r="AP118" s="1" t="s">
        <v>2805</v>
      </c>
      <c r="AQ118" s="1" t="s">
        <v>5227</v>
      </c>
      <c r="AR118" s="1" t="s">
        <v>5228</v>
      </c>
    </row>
    <row r="119" spans="1:44">
      <c r="A119" s="1" t="s">
        <v>0</v>
      </c>
      <c r="B119" s="1" t="s">
        <v>5241</v>
      </c>
      <c r="C119" s="1" t="s">
        <v>5242</v>
      </c>
      <c r="D119" s="1" t="s">
        <v>4869</v>
      </c>
      <c r="E119" s="1" t="s">
        <v>5243</v>
      </c>
      <c r="F119" s="1" t="s">
        <v>5244</v>
      </c>
      <c r="G119" s="1" t="s">
        <v>5245</v>
      </c>
      <c r="H119" s="1" t="s">
        <v>5246</v>
      </c>
      <c r="I119" s="1" t="s">
        <v>5247</v>
      </c>
      <c r="J119" s="1" t="s">
        <v>5248</v>
      </c>
      <c r="K119" s="1" t="s">
        <v>5249</v>
      </c>
      <c r="L119" s="1" t="s">
        <v>5250</v>
      </c>
      <c r="M119" s="1" t="s">
        <v>5251</v>
      </c>
      <c r="N119" s="1" t="s">
        <v>4663</v>
      </c>
      <c r="O119" s="1" t="s">
        <v>5252</v>
      </c>
      <c r="P119" s="1" t="s">
        <v>5253</v>
      </c>
      <c r="Q119" s="1" t="s">
        <v>5254</v>
      </c>
      <c r="R119" s="1">
        <v>0</v>
      </c>
      <c r="S119" s="1">
        <v>0</v>
      </c>
      <c r="T119" s="1">
        <v>0</v>
      </c>
      <c r="U119" s="1" t="s">
        <v>5255</v>
      </c>
      <c r="V119" s="1" t="s">
        <v>5256</v>
      </c>
      <c r="W119" s="1" t="s">
        <v>5257</v>
      </c>
      <c r="X119" s="1" t="s">
        <v>5258</v>
      </c>
      <c r="Y119" s="1" t="s">
        <v>5259</v>
      </c>
      <c r="Z119" s="1" t="s">
        <v>5260</v>
      </c>
      <c r="AA119" s="1" t="s">
        <v>5261</v>
      </c>
      <c r="AB119" s="1" t="s">
        <v>3912</v>
      </c>
      <c r="AC119" s="1" t="s">
        <v>5262</v>
      </c>
      <c r="AD119" s="1" t="s">
        <v>5263</v>
      </c>
      <c r="AE119" s="1" t="s">
        <v>5264</v>
      </c>
      <c r="AF119" s="1" t="s">
        <v>5265</v>
      </c>
      <c r="AG119" s="1" t="s">
        <v>3344</v>
      </c>
      <c r="AH119" s="1" t="s">
        <v>5266</v>
      </c>
      <c r="AI119" s="1" t="s">
        <v>5267</v>
      </c>
      <c r="AJ119" s="1" t="s">
        <v>5268</v>
      </c>
      <c r="AK119" s="1" t="s">
        <v>5255</v>
      </c>
      <c r="AL119" s="1" t="s">
        <v>5256</v>
      </c>
      <c r="AM119" s="1" t="s">
        <v>5257</v>
      </c>
      <c r="AN119" s="1" t="s">
        <v>5258</v>
      </c>
      <c r="AO119" s="1" t="s">
        <v>5255</v>
      </c>
      <c r="AP119" s="1" t="s">
        <v>5256</v>
      </c>
      <c r="AQ119" s="1" t="s">
        <v>5257</v>
      </c>
      <c r="AR119" s="1" t="s">
        <v>5258</v>
      </c>
    </row>
    <row r="120" spans="1:44">
      <c r="A120" s="1" t="s">
        <v>151</v>
      </c>
      <c r="B120" s="1" t="s">
        <v>5269</v>
      </c>
      <c r="C120" s="1" t="s">
        <v>5270</v>
      </c>
      <c r="D120" s="1" t="s">
        <v>5271</v>
      </c>
      <c r="E120" s="1" t="s">
        <v>5272</v>
      </c>
      <c r="F120" s="1" t="s">
        <v>5038</v>
      </c>
      <c r="G120" s="1" t="s">
        <v>5273</v>
      </c>
      <c r="H120" s="1" t="s">
        <v>5274</v>
      </c>
      <c r="I120" s="1" t="s">
        <v>5275</v>
      </c>
      <c r="J120" s="1" t="s">
        <v>5276</v>
      </c>
      <c r="K120" s="1" t="s">
        <v>5277</v>
      </c>
      <c r="L120" s="1" t="s">
        <v>5278</v>
      </c>
      <c r="M120" s="1" t="s">
        <v>5279</v>
      </c>
      <c r="N120" s="1" t="s">
        <v>5280</v>
      </c>
      <c r="O120" s="1" t="s">
        <v>5281</v>
      </c>
      <c r="P120" s="1" t="s">
        <v>2752</v>
      </c>
      <c r="Q120" s="1" t="s">
        <v>5282</v>
      </c>
      <c r="R120" s="1">
        <v>0</v>
      </c>
      <c r="S120" s="1">
        <v>0</v>
      </c>
      <c r="T120" s="1">
        <v>0</v>
      </c>
      <c r="U120" s="1" t="s">
        <v>4514</v>
      </c>
      <c r="V120" s="1" t="s">
        <v>5283</v>
      </c>
      <c r="W120" s="1" t="s">
        <v>5284</v>
      </c>
      <c r="X120" s="1" t="s">
        <v>5285</v>
      </c>
      <c r="Y120" s="1" t="s">
        <v>5286</v>
      </c>
      <c r="Z120" s="1" t="s">
        <v>5287</v>
      </c>
      <c r="AA120" s="1" t="s">
        <v>5288</v>
      </c>
      <c r="AB120" s="1" t="s">
        <v>5289</v>
      </c>
      <c r="AC120" s="1" t="s">
        <v>5290</v>
      </c>
      <c r="AD120" s="1" t="s">
        <v>5291</v>
      </c>
      <c r="AE120" s="1" t="s">
        <v>5292</v>
      </c>
      <c r="AF120" s="1" t="s">
        <v>4835</v>
      </c>
      <c r="AG120" s="1" t="s">
        <v>3788</v>
      </c>
      <c r="AH120" s="1" t="s">
        <v>5293</v>
      </c>
      <c r="AI120" s="1" t="s">
        <v>2768</v>
      </c>
      <c r="AJ120" s="1" t="s">
        <v>5294</v>
      </c>
      <c r="AK120" s="1" t="s">
        <v>4514</v>
      </c>
      <c r="AL120" s="1" t="s">
        <v>5283</v>
      </c>
      <c r="AM120" s="1" t="s">
        <v>5284</v>
      </c>
      <c r="AN120" s="1" t="s">
        <v>5285</v>
      </c>
      <c r="AO120" s="1" t="s">
        <v>4514</v>
      </c>
      <c r="AP120" s="1" t="s">
        <v>5283</v>
      </c>
      <c r="AQ120" s="1" t="s">
        <v>5284</v>
      </c>
      <c r="AR120" s="1" t="s">
        <v>5285</v>
      </c>
    </row>
    <row r="121" spans="1:44">
      <c r="A121" s="1" t="s">
        <v>152</v>
      </c>
      <c r="B121" s="1" t="s">
        <v>5295</v>
      </c>
      <c r="C121" s="1" t="s">
        <v>5296</v>
      </c>
      <c r="D121" s="1" t="s">
        <v>5297</v>
      </c>
      <c r="E121" s="1" t="s">
        <v>5298</v>
      </c>
      <c r="F121" s="1" t="s">
        <v>5299</v>
      </c>
      <c r="G121" s="1" t="s">
        <v>5300</v>
      </c>
      <c r="H121" s="1" t="s">
        <v>5301</v>
      </c>
      <c r="I121" s="1" t="s">
        <v>5302</v>
      </c>
      <c r="J121" s="1" t="s">
        <v>5303</v>
      </c>
      <c r="K121" s="1" t="s">
        <v>5162</v>
      </c>
      <c r="L121" s="1" t="s">
        <v>5304</v>
      </c>
      <c r="M121" s="1" t="s">
        <v>5127</v>
      </c>
      <c r="N121" s="1" t="s">
        <v>5305</v>
      </c>
      <c r="O121" s="1" t="s">
        <v>5306</v>
      </c>
      <c r="P121" s="1" t="s">
        <v>5307</v>
      </c>
      <c r="Q121" s="1" t="s">
        <v>5308</v>
      </c>
      <c r="R121" s="1">
        <v>0</v>
      </c>
      <c r="S121" s="1">
        <v>0</v>
      </c>
      <c r="T121" s="1">
        <v>0</v>
      </c>
      <c r="U121" s="1" t="s">
        <v>5309</v>
      </c>
      <c r="V121" s="1" t="s">
        <v>5310</v>
      </c>
      <c r="W121" s="1" t="s">
        <v>5311</v>
      </c>
      <c r="X121" s="1" t="s">
        <v>5312</v>
      </c>
      <c r="Y121" s="1" t="s">
        <v>5313</v>
      </c>
      <c r="Z121" s="1" t="s">
        <v>5314</v>
      </c>
      <c r="AA121" s="1" t="s">
        <v>4401</v>
      </c>
      <c r="AB121" s="1" t="s">
        <v>5315</v>
      </c>
      <c r="AC121" s="1" t="s">
        <v>5316</v>
      </c>
      <c r="AD121" s="1" t="s">
        <v>5317</v>
      </c>
      <c r="AE121" s="1" t="s">
        <v>5318</v>
      </c>
      <c r="AF121" s="1" t="s">
        <v>5319</v>
      </c>
      <c r="AG121" s="1" t="s">
        <v>5320</v>
      </c>
      <c r="AH121" s="1" t="s">
        <v>5321</v>
      </c>
      <c r="AI121" s="1" t="s">
        <v>5322</v>
      </c>
      <c r="AJ121" s="1" t="s">
        <v>4084</v>
      </c>
      <c r="AK121" s="1" t="s">
        <v>5309</v>
      </c>
      <c r="AL121" s="1" t="s">
        <v>5310</v>
      </c>
      <c r="AM121" s="1" t="s">
        <v>5311</v>
      </c>
      <c r="AN121" s="1" t="s">
        <v>5312</v>
      </c>
      <c r="AO121" s="1" t="s">
        <v>5309</v>
      </c>
      <c r="AP121" s="1" t="s">
        <v>5310</v>
      </c>
      <c r="AQ121" s="1" t="s">
        <v>5311</v>
      </c>
      <c r="AR121" s="1" t="s">
        <v>5312</v>
      </c>
    </row>
    <row r="122" spans="1:44">
      <c r="A122" s="1" t="s">
        <v>32</v>
      </c>
      <c r="B122" s="1" t="s">
        <v>5295</v>
      </c>
      <c r="C122" s="1" t="s">
        <v>5296</v>
      </c>
      <c r="D122" s="1" t="s">
        <v>5297</v>
      </c>
      <c r="E122" s="1" t="s">
        <v>5298</v>
      </c>
      <c r="F122" s="1" t="s">
        <v>5299</v>
      </c>
      <c r="G122" s="1" t="s">
        <v>5300</v>
      </c>
      <c r="H122" s="1" t="s">
        <v>5301</v>
      </c>
      <c r="I122" s="1" t="s">
        <v>5302</v>
      </c>
      <c r="J122" s="1" t="s">
        <v>5303</v>
      </c>
      <c r="K122" s="1" t="s">
        <v>5162</v>
      </c>
      <c r="L122" s="1" t="s">
        <v>5304</v>
      </c>
      <c r="M122" s="1" t="s">
        <v>5127</v>
      </c>
      <c r="N122" s="1" t="s">
        <v>5305</v>
      </c>
      <c r="O122" s="1" t="s">
        <v>5306</v>
      </c>
      <c r="P122" s="1" t="s">
        <v>5307</v>
      </c>
      <c r="Q122" s="1" t="s">
        <v>5308</v>
      </c>
      <c r="R122" s="1">
        <v>0</v>
      </c>
      <c r="S122" s="1">
        <v>0</v>
      </c>
      <c r="T122" s="1">
        <v>0</v>
      </c>
      <c r="U122" s="1" t="s">
        <v>5309</v>
      </c>
      <c r="V122" s="1" t="s">
        <v>5310</v>
      </c>
      <c r="W122" s="1" t="s">
        <v>5311</v>
      </c>
      <c r="X122" s="1" t="s">
        <v>5312</v>
      </c>
      <c r="Y122" s="1" t="s">
        <v>5313</v>
      </c>
      <c r="Z122" s="1" t="s">
        <v>5314</v>
      </c>
      <c r="AA122" s="1" t="s">
        <v>4401</v>
      </c>
      <c r="AB122" s="1" t="s">
        <v>5315</v>
      </c>
      <c r="AC122" s="1" t="s">
        <v>5316</v>
      </c>
      <c r="AD122" s="1" t="s">
        <v>5317</v>
      </c>
      <c r="AE122" s="1" t="s">
        <v>5318</v>
      </c>
      <c r="AF122" s="1" t="s">
        <v>5319</v>
      </c>
      <c r="AG122" s="1" t="s">
        <v>5320</v>
      </c>
      <c r="AH122" s="1" t="s">
        <v>5321</v>
      </c>
      <c r="AI122" s="1" t="s">
        <v>5322</v>
      </c>
      <c r="AJ122" s="1" t="s">
        <v>4084</v>
      </c>
      <c r="AK122" s="1" t="s">
        <v>5309</v>
      </c>
      <c r="AL122" s="1" t="s">
        <v>5310</v>
      </c>
      <c r="AM122" s="1" t="s">
        <v>5311</v>
      </c>
      <c r="AN122" s="1" t="s">
        <v>5312</v>
      </c>
      <c r="AO122" s="1" t="s">
        <v>5309</v>
      </c>
      <c r="AP122" s="1" t="s">
        <v>5310</v>
      </c>
      <c r="AQ122" s="1" t="s">
        <v>5311</v>
      </c>
      <c r="AR122" s="1" t="s">
        <v>5312</v>
      </c>
    </row>
    <row r="123" spans="1:44">
      <c r="A123" s="1" t="s">
        <v>5</v>
      </c>
      <c r="B123" s="1" t="s">
        <v>5323</v>
      </c>
      <c r="C123" s="1" t="s">
        <v>5324</v>
      </c>
      <c r="D123" s="1" t="s">
        <v>5325</v>
      </c>
      <c r="E123" s="1" t="s">
        <v>5326</v>
      </c>
      <c r="F123" s="1" t="s">
        <v>5327</v>
      </c>
      <c r="G123" s="1" t="s">
        <v>5328</v>
      </c>
      <c r="H123" s="1" t="s">
        <v>5329</v>
      </c>
      <c r="I123" s="1" t="s">
        <v>5330</v>
      </c>
      <c r="J123" s="1" t="s">
        <v>5331</v>
      </c>
      <c r="K123" s="1" t="s">
        <v>3211</v>
      </c>
      <c r="L123" s="1" t="s">
        <v>5332</v>
      </c>
      <c r="M123" s="1" t="s">
        <v>5333</v>
      </c>
      <c r="N123" s="1" t="s">
        <v>5334</v>
      </c>
      <c r="O123" s="1" t="s">
        <v>5335</v>
      </c>
      <c r="P123" s="1" t="s">
        <v>5336</v>
      </c>
      <c r="Q123" s="1" t="s">
        <v>3460</v>
      </c>
      <c r="R123" s="1">
        <v>0</v>
      </c>
      <c r="S123" s="1">
        <v>0</v>
      </c>
      <c r="T123" s="1">
        <v>0</v>
      </c>
      <c r="U123" s="1" t="s">
        <v>5337</v>
      </c>
      <c r="V123" s="1" t="s">
        <v>5338</v>
      </c>
      <c r="W123" s="1" t="s">
        <v>5339</v>
      </c>
      <c r="X123" s="1" t="s">
        <v>5340</v>
      </c>
      <c r="Y123" s="1" t="s">
        <v>5341</v>
      </c>
      <c r="Z123" s="1" t="s">
        <v>5342</v>
      </c>
      <c r="AA123" s="1" t="s">
        <v>5259</v>
      </c>
      <c r="AB123" s="1" t="s">
        <v>5343</v>
      </c>
      <c r="AC123" s="1" t="s">
        <v>5344</v>
      </c>
      <c r="AD123" s="1" t="s">
        <v>5345</v>
      </c>
      <c r="AE123" s="1" t="s">
        <v>5346</v>
      </c>
      <c r="AF123" s="1" t="s">
        <v>5347</v>
      </c>
      <c r="AG123" s="1" t="s">
        <v>5348</v>
      </c>
      <c r="AH123" s="1" t="s">
        <v>5349</v>
      </c>
      <c r="AI123" s="1" t="s">
        <v>5350</v>
      </c>
      <c r="AJ123" s="1" t="s">
        <v>3243</v>
      </c>
      <c r="AK123" s="1" t="s">
        <v>5337</v>
      </c>
      <c r="AL123" s="1" t="s">
        <v>5338</v>
      </c>
      <c r="AM123" s="1" t="s">
        <v>5339</v>
      </c>
      <c r="AN123" s="1" t="s">
        <v>5340</v>
      </c>
      <c r="AO123" s="1" t="s">
        <v>5337</v>
      </c>
      <c r="AP123" s="1" t="s">
        <v>5338</v>
      </c>
      <c r="AQ123" s="1" t="s">
        <v>5339</v>
      </c>
      <c r="AR123" s="1" t="s">
        <v>5340</v>
      </c>
    </row>
    <row r="124" spans="1:44">
      <c r="A124" s="1" t="s">
        <v>6</v>
      </c>
      <c r="B124" s="1" t="s">
        <v>5351</v>
      </c>
      <c r="C124" s="1" t="s">
        <v>5352</v>
      </c>
      <c r="D124" s="1" t="s">
        <v>5353</v>
      </c>
      <c r="E124" s="1" t="s">
        <v>5354</v>
      </c>
      <c r="F124" s="1" t="s">
        <v>5355</v>
      </c>
      <c r="G124" s="1" t="s">
        <v>5356</v>
      </c>
      <c r="H124" s="1" t="s">
        <v>5357</v>
      </c>
      <c r="I124" s="1" t="s">
        <v>5358</v>
      </c>
      <c r="J124" s="1" t="s">
        <v>5359</v>
      </c>
      <c r="K124" s="1" t="s">
        <v>5360</v>
      </c>
      <c r="L124" s="1" t="s">
        <v>3715</v>
      </c>
      <c r="M124" s="1" t="s">
        <v>5361</v>
      </c>
      <c r="N124" s="1" t="s">
        <v>5362</v>
      </c>
      <c r="O124" s="1" t="s">
        <v>5363</v>
      </c>
      <c r="P124" s="1" t="s">
        <v>5364</v>
      </c>
      <c r="Q124" s="1" t="s">
        <v>5365</v>
      </c>
      <c r="R124" s="1">
        <v>0</v>
      </c>
      <c r="S124" s="1">
        <v>0</v>
      </c>
      <c r="T124" s="1">
        <v>0</v>
      </c>
      <c r="U124" s="1" t="s">
        <v>5366</v>
      </c>
      <c r="V124" s="1" t="s">
        <v>5367</v>
      </c>
      <c r="W124" s="1" t="s">
        <v>5368</v>
      </c>
      <c r="X124" s="1" t="s">
        <v>5369</v>
      </c>
      <c r="Y124" s="1" t="s">
        <v>5370</v>
      </c>
      <c r="Z124" s="1" t="s">
        <v>5371</v>
      </c>
      <c r="AA124" s="1" t="s">
        <v>5372</v>
      </c>
      <c r="AB124" s="1" t="s">
        <v>5373</v>
      </c>
      <c r="AC124" s="1" t="s">
        <v>5374</v>
      </c>
      <c r="AD124" s="1" t="s">
        <v>5375</v>
      </c>
      <c r="AE124" s="1" t="s">
        <v>5376</v>
      </c>
      <c r="AF124" s="1" t="s">
        <v>5377</v>
      </c>
      <c r="AG124" s="1" t="s">
        <v>5378</v>
      </c>
      <c r="AH124" s="1" t="s">
        <v>5379</v>
      </c>
      <c r="AI124" s="1" t="s">
        <v>5380</v>
      </c>
      <c r="AJ124" s="1" t="s">
        <v>5381</v>
      </c>
      <c r="AK124" s="1" t="s">
        <v>5366</v>
      </c>
      <c r="AL124" s="1" t="s">
        <v>5367</v>
      </c>
      <c r="AM124" s="1" t="s">
        <v>5368</v>
      </c>
      <c r="AN124" s="1" t="s">
        <v>5369</v>
      </c>
      <c r="AO124" s="1" t="s">
        <v>5366</v>
      </c>
      <c r="AP124" s="1" t="s">
        <v>5367</v>
      </c>
      <c r="AQ124" s="1" t="s">
        <v>5368</v>
      </c>
      <c r="AR124" s="1" t="s">
        <v>5369</v>
      </c>
    </row>
    <row r="125" spans="1:44">
      <c r="A125" s="1" t="s">
        <v>153</v>
      </c>
      <c r="B125" s="1" t="s">
        <v>5382</v>
      </c>
      <c r="C125" s="1" t="s">
        <v>5383</v>
      </c>
      <c r="D125" s="1" t="s">
        <v>5384</v>
      </c>
      <c r="E125" s="1" t="s">
        <v>5385</v>
      </c>
      <c r="F125" s="1" t="s">
        <v>5386</v>
      </c>
      <c r="G125" s="1" t="s">
        <v>5387</v>
      </c>
      <c r="H125" s="1" t="s">
        <v>5388</v>
      </c>
      <c r="I125" s="1" t="s">
        <v>5389</v>
      </c>
      <c r="J125" s="1" t="s">
        <v>5390</v>
      </c>
      <c r="K125" s="1" t="s">
        <v>5391</v>
      </c>
      <c r="L125" s="1" t="s">
        <v>5392</v>
      </c>
      <c r="M125" s="1" t="s">
        <v>5393</v>
      </c>
      <c r="N125" s="1" t="s">
        <v>5394</v>
      </c>
      <c r="O125" s="1" t="s">
        <v>5395</v>
      </c>
      <c r="P125" s="1" t="s">
        <v>5396</v>
      </c>
      <c r="Q125" s="1" t="s">
        <v>5397</v>
      </c>
      <c r="R125" s="1">
        <v>0</v>
      </c>
      <c r="S125" s="1">
        <v>0</v>
      </c>
      <c r="T125" s="1">
        <v>0</v>
      </c>
      <c r="U125" s="1" t="s">
        <v>5398</v>
      </c>
      <c r="V125" s="1" t="s">
        <v>5399</v>
      </c>
      <c r="W125" s="1" t="s">
        <v>5400</v>
      </c>
      <c r="X125" s="1" t="s">
        <v>2920</v>
      </c>
      <c r="Y125" s="1" t="s">
        <v>5401</v>
      </c>
      <c r="Z125" s="1" t="s">
        <v>5402</v>
      </c>
      <c r="AA125" s="1" t="s">
        <v>5403</v>
      </c>
      <c r="AB125" s="1" t="s">
        <v>5404</v>
      </c>
      <c r="AC125" s="1" t="s">
        <v>5405</v>
      </c>
      <c r="AD125" s="1" t="s">
        <v>5406</v>
      </c>
      <c r="AE125" s="1" t="s">
        <v>5407</v>
      </c>
      <c r="AF125" s="1" t="s">
        <v>5408</v>
      </c>
      <c r="AG125" s="1" t="s">
        <v>5409</v>
      </c>
      <c r="AH125" s="1" t="s">
        <v>5410</v>
      </c>
      <c r="AI125" s="1" t="s">
        <v>5411</v>
      </c>
      <c r="AJ125" s="1" t="s">
        <v>5412</v>
      </c>
      <c r="AK125" s="1" t="s">
        <v>5398</v>
      </c>
      <c r="AL125" s="1" t="s">
        <v>5399</v>
      </c>
      <c r="AM125" s="1" t="s">
        <v>5400</v>
      </c>
      <c r="AN125" s="1" t="s">
        <v>2920</v>
      </c>
      <c r="AO125" s="1" t="s">
        <v>5398</v>
      </c>
      <c r="AP125" s="1" t="s">
        <v>5399</v>
      </c>
      <c r="AQ125" s="1" t="s">
        <v>5400</v>
      </c>
      <c r="AR125" s="1" t="s">
        <v>2920</v>
      </c>
    </row>
    <row r="126" spans="1:44">
      <c r="A126" s="1" t="s">
        <v>7</v>
      </c>
      <c r="B126" s="1" t="s">
        <v>5413</v>
      </c>
      <c r="C126" s="1" t="s">
        <v>3837</v>
      </c>
      <c r="D126" s="1" t="s">
        <v>5414</v>
      </c>
      <c r="E126" s="1" t="s">
        <v>5415</v>
      </c>
      <c r="F126" s="1" t="s">
        <v>5416</v>
      </c>
      <c r="G126" s="1" t="s">
        <v>5417</v>
      </c>
      <c r="H126" s="1" t="s">
        <v>4982</v>
      </c>
      <c r="I126" s="1" t="s">
        <v>2962</v>
      </c>
      <c r="J126" s="1" t="s">
        <v>5418</v>
      </c>
      <c r="K126" s="1" t="s">
        <v>5419</v>
      </c>
      <c r="L126" s="1" t="s">
        <v>5420</v>
      </c>
      <c r="M126" s="1" t="s">
        <v>5421</v>
      </c>
      <c r="N126" s="1" t="s">
        <v>5422</v>
      </c>
      <c r="O126" s="1" t="s">
        <v>5423</v>
      </c>
      <c r="P126" s="1" t="s">
        <v>5424</v>
      </c>
      <c r="Q126" s="1" t="s">
        <v>2969</v>
      </c>
      <c r="R126" s="1">
        <v>0</v>
      </c>
      <c r="S126" s="1">
        <v>0</v>
      </c>
      <c r="T126" s="1">
        <v>0</v>
      </c>
      <c r="U126" s="1" t="s">
        <v>5425</v>
      </c>
      <c r="V126" s="1" t="s">
        <v>5426</v>
      </c>
      <c r="W126" s="1" t="s">
        <v>5427</v>
      </c>
      <c r="X126" s="1" t="s">
        <v>4978</v>
      </c>
      <c r="Y126" s="1" t="s">
        <v>5428</v>
      </c>
      <c r="Z126" s="1" t="s">
        <v>5429</v>
      </c>
      <c r="AA126" s="1" t="s">
        <v>5430</v>
      </c>
      <c r="AB126" s="1" t="s">
        <v>5431</v>
      </c>
      <c r="AC126" s="1" t="s">
        <v>5432</v>
      </c>
      <c r="AD126" s="1" t="s">
        <v>5433</v>
      </c>
      <c r="AE126" s="1" t="s">
        <v>3878</v>
      </c>
      <c r="AF126" s="1" t="s">
        <v>5434</v>
      </c>
      <c r="AG126" s="1" t="s">
        <v>5435</v>
      </c>
      <c r="AH126" s="1" t="s">
        <v>5436</v>
      </c>
      <c r="AI126" s="1" t="s">
        <v>5437</v>
      </c>
      <c r="AJ126" s="1" t="s">
        <v>2985</v>
      </c>
      <c r="AK126" s="1" t="s">
        <v>5425</v>
      </c>
      <c r="AL126" s="1" t="s">
        <v>5426</v>
      </c>
      <c r="AM126" s="1" t="s">
        <v>5427</v>
      </c>
      <c r="AN126" s="1" t="s">
        <v>4978</v>
      </c>
      <c r="AO126" s="1" t="s">
        <v>5425</v>
      </c>
      <c r="AP126" s="1" t="s">
        <v>5426</v>
      </c>
      <c r="AQ126" s="1" t="s">
        <v>5427</v>
      </c>
      <c r="AR126" s="1" t="s">
        <v>4978</v>
      </c>
    </row>
    <row r="127" spans="1:44">
      <c r="A127" s="1" t="s">
        <v>1245</v>
      </c>
      <c r="B127" s="1" t="s">
        <v>5438</v>
      </c>
      <c r="C127" s="1" t="s">
        <v>5439</v>
      </c>
      <c r="D127" s="1" t="s">
        <v>5440</v>
      </c>
      <c r="E127" s="1" t="s">
        <v>5441</v>
      </c>
      <c r="F127" s="1" t="s">
        <v>5442</v>
      </c>
      <c r="G127" s="1" t="s">
        <v>5443</v>
      </c>
      <c r="H127" s="1" t="s">
        <v>5444</v>
      </c>
      <c r="I127" s="1" t="s">
        <v>5445</v>
      </c>
      <c r="J127" s="1" t="s">
        <v>5446</v>
      </c>
      <c r="K127" s="1" t="s">
        <v>5447</v>
      </c>
      <c r="L127" s="1" t="s">
        <v>5448</v>
      </c>
      <c r="M127" s="1" t="s">
        <v>2812</v>
      </c>
      <c r="N127" s="1" t="s">
        <v>5449</v>
      </c>
      <c r="O127" s="1" t="s">
        <v>3096</v>
      </c>
      <c r="P127" s="1" t="s">
        <v>5450</v>
      </c>
      <c r="Q127" s="1" t="s">
        <v>5451</v>
      </c>
      <c r="R127" s="1">
        <v>0</v>
      </c>
      <c r="S127" s="1">
        <v>0</v>
      </c>
      <c r="T127" s="1">
        <v>0</v>
      </c>
      <c r="U127" s="1" t="s">
        <v>5452</v>
      </c>
      <c r="V127" s="1" t="s">
        <v>5453</v>
      </c>
      <c r="W127" s="1" t="s">
        <v>5454</v>
      </c>
      <c r="X127" s="1" t="s">
        <v>4406</v>
      </c>
      <c r="Y127" s="1" t="s">
        <v>5455</v>
      </c>
      <c r="Z127" s="1" t="s">
        <v>5456</v>
      </c>
      <c r="AA127" s="1" t="s">
        <v>5457</v>
      </c>
      <c r="AB127" s="1" t="s">
        <v>5458</v>
      </c>
      <c r="AC127" s="1" t="s">
        <v>5459</v>
      </c>
      <c r="AD127" s="1" t="s">
        <v>5460</v>
      </c>
      <c r="AE127" s="1" t="s">
        <v>5461</v>
      </c>
      <c r="AF127" s="1" t="s">
        <v>5462</v>
      </c>
      <c r="AG127" s="1" t="s">
        <v>5463</v>
      </c>
      <c r="AH127" s="1" t="s">
        <v>2851</v>
      </c>
      <c r="AI127" s="1" t="s">
        <v>5464</v>
      </c>
      <c r="AJ127" s="1" t="s">
        <v>5465</v>
      </c>
      <c r="AK127" s="1" t="s">
        <v>5452</v>
      </c>
      <c r="AL127" s="1" t="s">
        <v>5453</v>
      </c>
      <c r="AM127" s="1" t="s">
        <v>5454</v>
      </c>
      <c r="AN127" s="1" t="s">
        <v>4406</v>
      </c>
      <c r="AO127" s="1" t="s">
        <v>5452</v>
      </c>
      <c r="AP127" s="1" t="s">
        <v>5453</v>
      </c>
      <c r="AQ127" s="1" t="s">
        <v>5454</v>
      </c>
      <c r="AR127" s="1" t="s">
        <v>4406</v>
      </c>
    </row>
    <row r="128" spans="1:44">
      <c r="A128" s="1" t="s">
        <v>154</v>
      </c>
      <c r="B128" s="1" t="s">
        <v>5466</v>
      </c>
      <c r="C128" s="1" t="s">
        <v>5467</v>
      </c>
      <c r="D128" s="1" t="s">
        <v>5468</v>
      </c>
      <c r="E128" s="1" t="s">
        <v>5469</v>
      </c>
      <c r="F128" s="1" t="s">
        <v>5470</v>
      </c>
      <c r="G128" s="1" t="s">
        <v>5471</v>
      </c>
      <c r="H128" s="1" t="s">
        <v>5472</v>
      </c>
      <c r="I128" s="1" t="s">
        <v>4808</v>
      </c>
      <c r="J128" s="1" t="s">
        <v>5473</v>
      </c>
      <c r="K128" s="1" t="s">
        <v>5474</v>
      </c>
      <c r="L128" s="1" t="s">
        <v>5475</v>
      </c>
      <c r="M128" s="1" t="s">
        <v>5476</v>
      </c>
      <c r="N128" s="1" t="s">
        <v>5477</v>
      </c>
      <c r="O128" s="1" t="s">
        <v>4822</v>
      </c>
      <c r="P128" s="1" t="s">
        <v>5478</v>
      </c>
      <c r="Q128" s="1" t="s">
        <v>5479</v>
      </c>
      <c r="R128" s="1">
        <v>0</v>
      </c>
      <c r="S128" s="1">
        <v>0</v>
      </c>
      <c r="T128" s="1">
        <v>0</v>
      </c>
      <c r="U128" s="1" t="s">
        <v>5480</v>
      </c>
      <c r="V128" s="1" t="s">
        <v>5481</v>
      </c>
      <c r="W128" s="1" t="s">
        <v>5482</v>
      </c>
      <c r="X128" s="1" t="s">
        <v>5483</v>
      </c>
      <c r="Y128" s="1" t="s">
        <v>5484</v>
      </c>
      <c r="Z128" s="1" t="s">
        <v>5485</v>
      </c>
      <c r="AA128" s="1" t="s">
        <v>5486</v>
      </c>
      <c r="AB128" s="1" t="s">
        <v>5487</v>
      </c>
      <c r="AC128" s="1" t="s">
        <v>5488</v>
      </c>
      <c r="AD128" s="1" t="s">
        <v>5489</v>
      </c>
      <c r="AE128" s="1" t="s">
        <v>5490</v>
      </c>
      <c r="AF128" s="1" t="s">
        <v>5491</v>
      </c>
      <c r="AG128" s="1" t="s">
        <v>5492</v>
      </c>
      <c r="AH128" s="1" t="s">
        <v>4835</v>
      </c>
      <c r="AI128" s="1" t="s">
        <v>5493</v>
      </c>
      <c r="AJ128" s="1" t="s">
        <v>5494</v>
      </c>
      <c r="AK128" s="1" t="s">
        <v>5480</v>
      </c>
      <c r="AL128" s="1" t="s">
        <v>5481</v>
      </c>
      <c r="AM128" s="1" t="s">
        <v>5482</v>
      </c>
      <c r="AN128" s="1" t="s">
        <v>5483</v>
      </c>
      <c r="AO128" s="1" t="s">
        <v>5480</v>
      </c>
      <c r="AP128" s="1" t="s">
        <v>5481</v>
      </c>
      <c r="AQ128" s="1" t="s">
        <v>5482</v>
      </c>
      <c r="AR128" s="1" t="s">
        <v>5483</v>
      </c>
    </row>
    <row r="129" spans="1:44">
      <c r="A129" s="1" t="s">
        <v>1249</v>
      </c>
      <c r="B129" s="1" t="s">
        <v>3084</v>
      </c>
      <c r="C129" s="1" t="s">
        <v>5495</v>
      </c>
      <c r="D129" s="1" t="s">
        <v>5496</v>
      </c>
      <c r="E129" s="1" t="s">
        <v>5497</v>
      </c>
      <c r="F129" s="1" t="s">
        <v>5498</v>
      </c>
      <c r="G129" s="1" t="s">
        <v>5499</v>
      </c>
      <c r="H129" s="1" t="s">
        <v>5500</v>
      </c>
      <c r="I129" s="1" t="s">
        <v>5501</v>
      </c>
      <c r="J129" s="1" t="s">
        <v>5502</v>
      </c>
      <c r="K129" s="1" t="s">
        <v>5503</v>
      </c>
      <c r="L129" s="1" t="s">
        <v>5504</v>
      </c>
      <c r="M129" s="1" t="s">
        <v>5505</v>
      </c>
      <c r="N129" s="1" t="s">
        <v>5506</v>
      </c>
      <c r="O129" s="1" t="s">
        <v>5507</v>
      </c>
      <c r="P129" s="1" t="s">
        <v>5508</v>
      </c>
      <c r="Q129" s="1" t="s">
        <v>5509</v>
      </c>
      <c r="R129" s="1">
        <v>0</v>
      </c>
      <c r="S129" s="1">
        <v>0</v>
      </c>
      <c r="T129" s="1">
        <v>0</v>
      </c>
      <c r="U129" s="1" t="s">
        <v>5510</v>
      </c>
      <c r="V129" s="1" t="s">
        <v>5511</v>
      </c>
      <c r="W129" s="1" t="s">
        <v>2986</v>
      </c>
      <c r="X129" s="1" t="s">
        <v>5512</v>
      </c>
      <c r="Y129" s="1" t="s">
        <v>5513</v>
      </c>
      <c r="Z129" s="1" t="s">
        <v>5514</v>
      </c>
      <c r="AA129" s="1" t="s">
        <v>5515</v>
      </c>
      <c r="AB129" s="1" t="s">
        <v>5516</v>
      </c>
      <c r="AC129" s="1" t="s">
        <v>5517</v>
      </c>
      <c r="AD129" s="1" t="s">
        <v>4262</v>
      </c>
      <c r="AE129" s="1" t="s">
        <v>5518</v>
      </c>
      <c r="AF129" s="1" t="s">
        <v>5519</v>
      </c>
      <c r="AG129" s="1" t="s">
        <v>5520</v>
      </c>
      <c r="AH129" s="1" t="s">
        <v>5521</v>
      </c>
      <c r="AI129" s="1" t="s">
        <v>5522</v>
      </c>
      <c r="AJ129" s="1" t="s">
        <v>5523</v>
      </c>
      <c r="AK129" s="1" t="s">
        <v>5510</v>
      </c>
      <c r="AL129" s="1" t="s">
        <v>5511</v>
      </c>
      <c r="AM129" s="1" t="s">
        <v>2986</v>
      </c>
      <c r="AN129" s="1" t="s">
        <v>5512</v>
      </c>
      <c r="AO129" s="1" t="s">
        <v>5510</v>
      </c>
      <c r="AP129" s="1" t="s">
        <v>5511</v>
      </c>
      <c r="AQ129" s="1" t="s">
        <v>2986</v>
      </c>
      <c r="AR129" s="1" t="s">
        <v>5512</v>
      </c>
    </row>
    <row r="130" spans="1:44">
      <c r="A130" s="1" t="s">
        <v>155</v>
      </c>
      <c r="B130" s="1" t="s">
        <v>3718</v>
      </c>
      <c r="C130" s="1" t="s">
        <v>5524</v>
      </c>
      <c r="D130" s="1" t="s">
        <v>5325</v>
      </c>
      <c r="E130" s="1" t="s">
        <v>5525</v>
      </c>
      <c r="F130" s="1" t="s">
        <v>5526</v>
      </c>
      <c r="G130" s="1" t="s">
        <v>5527</v>
      </c>
      <c r="H130" s="1" t="s">
        <v>3685</v>
      </c>
      <c r="I130" s="1" t="s">
        <v>5528</v>
      </c>
      <c r="J130" s="1" t="s">
        <v>5529</v>
      </c>
      <c r="K130" s="1" t="s">
        <v>5530</v>
      </c>
      <c r="L130" s="1" t="s">
        <v>5531</v>
      </c>
      <c r="M130" s="1" t="s">
        <v>5532</v>
      </c>
      <c r="N130" s="1" t="s">
        <v>5533</v>
      </c>
      <c r="O130" s="1" t="s">
        <v>4820</v>
      </c>
      <c r="P130" s="1" t="s">
        <v>5534</v>
      </c>
      <c r="Q130" s="1" t="s">
        <v>5477</v>
      </c>
      <c r="R130" s="1">
        <v>0</v>
      </c>
      <c r="S130" s="1">
        <v>0</v>
      </c>
      <c r="T130" s="1">
        <v>0</v>
      </c>
      <c r="U130" s="1" t="s">
        <v>5535</v>
      </c>
      <c r="V130" s="1" t="s">
        <v>5536</v>
      </c>
      <c r="W130" s="1" t="s">
        <v>4074</v>
      </c>
      <c r="X130" s="1" t="s">
        <v>5537</v>
      </c>
      <c r="Y130" s="1" t="s">
        <v>5538</v>
      </c>
      <c r="Z130" s="1" t="s">
        <v>5539</v>
      </c>
      <c r="AA130" s="1" t="s">
        <v>5540</v>
      </c>
      <c r="AB130" s="1" t="s">
        <v>5541</v>
      </c>
      <c r="AC130" s="1" t="s">
        <v>5542</v>
      </c>
      <c r="AD130" s="1" t="s">
        <v>5543</v>
      </c>
      <c r="AE130" s="1" t="s">
        <v>5544</v>
      </c>
      <c r="AF130" s="1" t="s">
        <v>5545</v>
      </c>
      <c r="AG130" s="1" t="s">
        <v>5546</v>
      </c>
      <c r="AH130" s="1" t="s">
        <v>4833</v>
      </c>
      <c r="AI130" s="1" t="s">
        <v>5547</v>
      </c>
      <c r="AJ130" s="1" t="s">
        <v>5492</v>
      </c>
      <c r="AK130" s="1" t="s">
        <v>5535</v>
      </c>
      <c r="AL130" s="1" t="s">
        <v>5536</v>
      </c>
      <c r="AM130" s="1" t="s">
        <v>4074</v>
      </c>
      <c r="AN130" s="1" t="s">
        <v>5537</v>
      </c>
      <c r="AO130" s="1" t="s">
        <v>5535</v>
      </c>
      <c r="AP130" s="1" t="s">
        <v>5536</v>
      </c>
      <c r="AQ130" s="1" t="s">
        <v>4074</v>
      </c>
      <c r="AR130" s="1" t="s">
        <v>5537</v>
      </c>
    </row>
    <row r="131" spans="1:44">
      <c r="A131" s="1" t="s">
        <v>156</v>
      </c>
      <c r="B131" s="1" t="s">
        <v>5548</v>
      </c>
      <c r="C131" s="1" t="s">
        <v>5549</v>
      </c>
      <c r="D131" s="1" t="s">
        <v>5550</v>
      </c>
      <c r="E131" s="1" t="s">
        <v>5551</v>
      </c>
      <c r="F131" s="1" t="s">
        <v>5552</v>
      </c>
      <c r="G131" s="1" t="s">
        <v>5553</v>
      </c>
      <c r="H131" s="1" t="s">
        <v>5554</v>
      </c>
      <c r="I131" s="1" t="s">
        <v>5555</v>
      </c>
      <c r="J131" s="1" t="s">
        <v>5556</v>
      </c>
      <c r="K131" s="1" t="s">
        <v>5557</v>
      </c>
      <c r="L131" s="1" t="s">
        <v>5558</v>
      </c>
      <c r="M131" s="1" t="s">
        <v>5559</v>
      </c>
      <c r="N131" s="1" t="s">
        <v>5560</v>
      </c>
      <c r="O131" s="1" t="s">
        <v>5561</v>
      </c>
      <c r="P131" s="1" t="s">
        <v>5562</v>
      </c>
      <c r="Q131" s="1" t="s">
        <v>5563</v>
      </c>
      <c r="R131" s="1">
        <v>0</v>
      </c>
      <c r="S131" s="1">
        <v>0</v>
      </c>
      <c r="T131" s="1">
        <v>0</v>
      </c>
      <c r="U131" s="1" t="s">
        <v>5564</v>
      </c>
      <c r="V131" s="1" t="s">
        <v>5565</v>
      </c>
      <c r="W131" s="1" t="s">
        <v>5566</v>
      </c>
      <c r="X131" s="1" t="s">
        <v>5567</v>
      </c>
      <c r="Y131" s="1" t="s">
        <v>5568</v>
      </c>
      <c r="Z131" s="1" t="s">
        <v>5569</v>
      </c>
      <c r="AA131" s="1" t="s">
        <v>5570</v>
      </c>
      <c r="AB131" s="1" t="s">
        <v>5571</v>
      </c>
      <c r="AC131" s="1" t="s">
        <v>5572</v>
      </c>
      <c r="AD131" s="1" t="s">
        <v>5573</v>
      </c>
      <c r="AE131" s="1" t="s">
        <v>5574</v>
      </c>
      <c r="AF131" s="1" t="s">
        <v>5575</v>
      </c>
      <c r="AG131" s="1" t="s">
        <v>5576</v>
      </c>
      <c r="AH131" s="1" t="s">
        <v>5577</v>
      </c>
      <c r="AI131" s="1" t="s">
        <v>5578</v>
      </c>
      <c r="AJ131" s="1" t="s">
        <v>5579</v>
      </c>
      <c r="AK131" s="1" t="s">
        <v>5564</v>
      </c>
      <c r="AL131" s="1" t="s">
        <v>5565</v>
      </c>
      <c r="AM131" s="1" t="s">
        <v>5566</v>
      </c>
      <c r="AN131" s="1" t="s">
        <v>5567</v>
      </c>
      <c r="AO131" s="1" t="s">
        <v>5564</v>
      </c>
      <c r="AP131" s="1" t="s">
        <v>5565</v>
      </c>
      <c r="AQ131" s="1" t="s">
        <v>5566</v>
      </c>
      <c r="AR131" s="1" t="s">
        <v>5567</v>
      </c>
    </row>
    <row r="132" spans="1:44">
      <c r="A132" s="1" t="s">
        <v>157</v>
      </c>
      <c r="B132" s="1" t="s">
        <v>5580</v>
      </c>
      <c r="C132" s="1" t="s">
        <v>5581</v>
      </c>
      <c r="D132" s="1" t="s">
        <v>5582</v>
      </c>
      <c r="E132" s="1" t="s">
        <v>5583</v>
      </c>
      <c r="F132" s="1" t="s">
        <v>5584</v>
      </c>
      <c r="G132" s="1" t="s">
        <v>5585</v>
      </c>
      <c r="H132" s="1" t="s">
        <v>5586</v>
      </c>
      <c r="I132" s="1" t="s">
        <v>5587</v>
      </c>
      <c r="J132" s="1" t="s">
        <v>5588</v>
      </c>
      <c r="K132" s="1" t="s">
        <v>5589</v>
      </c>
      <c r="L132" s="1" t="s">
        <v>5590</v>
      </c>
      <c r="M132" s="1" t="s">
        <v>5591</v>
      </c>
      <c r="N132" s="1" t="s">
        <v>5592</v>
      </c>
      <c r="O132" s="1" t="s">
        <v>5593</v>
      </c>
      <c r="P132" s="1" t="s">
        <v>5594</v>
      </c>
      <c r="Q132" s="1" t="s">
        <v>5595</v>
      </c>
      <c r="R132" s="1">
        <v>0</v>
      </c>
      <c r="S132" s="1">
        <v>0</v>
      </c>
      <c r="T132" s="1">
        <v>0</v>
      </c>
      <c r="U132" s="1" t="s">
        <v>4982</v>
      </c>
      <c r="V132" s="1" t="s">
        <v>5596</v>
      </c>
      <c r="W132" s="1" t="s">
        <v>5412</v>
      </c>
      <c r="X132" s="1" t="s">
        <v>3777</v>
      </c>
      <c r="Y132" s="1" t="s">
        <v>5597</v>
      </c>
      <c r="Z132" s="1" t="s">
        <v>5598</v>
      </c>
      <c r="AA132" s="1" t="s">
        <v>5599</v>
      </c>
      <c r="AB132" s="1" t="s">
        <v>5600</v>
      </c>
      <c r="AC132" s="1" t="s">
        <v>5601</v>
      </c>
      <c r="AD132" s="1" t="s">
        <v>5602</v>
      </c>
      <c r="AE132" s="1" t="s">
        <v>5603</v>
      </c>
      <c r="AF132" s="1" t="s">
        <v>4606</v>
      </c>
      <c r="AG132" s="1" t="s">
        <v>5604</v>
      </c>
      <c r="AH132" s="1" t="s">
        <v>5605</v>
      </c>
      <c r="AI132" s="1" t="s">
        <v>5606</v>
      </c>
      <c r="AJ132" s="1" t="s">
        <v>5607</v>
      </c>
      <c r="AK132" s="1" t="s">
        <v>4982</v>
      </c>
      <c r="AL132" s="1" t="s">
        <v>5596</v>
      </c>
      <c r="AM132" s="1" t="s">
        <v>5412</v>
      </c>
      <c r="AN132" s="1" t="s">
        <v>3777</v>
      </c>
      <c r="AO132" s="1" t="s">
        <v>4982</v>
      </c>
      <c r="AP132" s="1" t="s">
        <v>5596</v>
      </c>
      <c r="AQ132" s="1" t="s">
        <v>5412</v>
      </c>
      <c r="AR132" s="1" t="s">
        <v>3777</v>
      </c>
    </row>
    <row r="133" spans="1:44">
      <c r="A133" s="1" t="s">
        <v>158</v>
      </c>
      <c r="B133" s="1" t="s">
        <v>5548</v>
      </c>
      <c r="C133" s="1" t="s">
        <v>5549</v>
      </c>
      <c r="D133" s="1" t="s">
        <v>5550</v>
      </c>
      <c r="E133" s="1" t="s">
        <v>5551</v>
      </c>
      <c r="F133" s="1" t="s">
        <v>5552</v>
      </c>
      <c r="G133" s="1" t="s">
        <v>5553</v>
      </c>
      <c r="H133" s="1" t="s">
        <v>5554</v>
      </c>
      <c r="I133" s="1" t="s">
        <v>5555</v>
      </c>
      <c r="J133" s="1" t="s">
        <v>5556</v>
      </c>
      <c r="K133" s="1" t="s">
        <v>5557</v>
      </c>
      <c r="L133" s="1" t="s">
        <v>5558</v>
      </c>
      <c r="M133" s="1" t="s">
        <v>5559</v>
      </c>
      <c r="N133" s="1" t="s">
        <v>5560</v>
      </c>
      <c r="O133" s="1" t="s">
        <v>5561</v>
      </c>
      <c r="P133" s="1" t="s">
        <v>5562</v>
      </c>
      <c r="Q133" s="1" t="s">
        <v>5563</v>
      </c>
      <c r="R133" s="1">
        <v>0</v>
      </c>
      <c r="S133" s="1">
        <v>0</v>
      </c>
      <c r="T133" s="1">
        <v>0</v>
      </c>
      <c r="U133" s="1" t="s">
        <v>5564</v>
      </c>
      <c r="V133" s="1" t="s">
        <v>5565</v>
      </c>
      <c r="W133" s="1" t="s">
        <v>5566</v>
      </c>
      <c r="X133" s="1" t="s">
        <v>5567</v>
      </c>
      <c r="Y133" s="1" t="s">
        <v>5568</v>
      </c>
      <c r="Z133" s="1" t="s">
        <v>5569</v>
      </c>
      <c r="AA133" s="1" t="s">
        <v>5570</v>
      </c>
      <c r="AB133" s="1" t="s">
        <v>5571</v>
      </c>
      <c r="AC133" s="1" t="s">
        <v>5572</v>
      </c>
      <c r="AD133" s="1" t="s">
        <v>5573</v>
      </c>
      <c r="AE133" s="1" t="s">
        <v>5574</v>
      </c>
      <c r="AF133" s="1" t="s">
        <v>5575</v>
      </c>
      <c r="AG133" s="1" t="s">
        <v>5576</v>
      </c>
      <c r="AH133" s="1" t="s">
        <v>5577</v>
      </c>
      <c r="AI133" s="1" t="s">
        <v>5578</v>
      </c>
      <c r="AJ133" s="1" t="s">
        <v>5579</v>
      </c>
      <c r="AK133" s="1" t="s">
        <v>5564</v>
      </c>
      <c r="AL133" s="1" t="s">
        <v>5565</v>
      </c>
      <c r="AM133" s="1" t="s">
        <v>5566</v>
      </c>
      <c r="AN133" s="1" t="s">
        <v>5567</v>
      </c>
      <c r="AO133" s="1" t="s">
        <v>5564</v>
      </c>
      <c r="AP133" s="1" t="s">
        <v>5565</v>
      </c>
      <c r="AQ133" s="1" t="s">
        <v>5566</v>
      </c>
      <c r="AR133" s="1" t="s">
        <v>5567</v>
      </c>
    </row>
    <row r="134" spans="1:44">
      <c r="A134" s="1" t="s">
        <v>159</v>
      </c>
      <c r="B134" s="1" t="s">
        <v>5580</v>
      </c>
      <c r="C134" s="1" t="s">
        <v>5581</v>
      </c>
      <c r="D134" s="1" t="s">
        <v>5582</v>
      </c>
      <c r="E134" s="1" t="s">
        <v>5583</v>
      </c>
      <c r="F134" s="1" t="s">
        <v>5584</v>
      </c>
      <c r="G134" s="1" t="s">
        <v>5585</v>
      </c>
      <c r="H134" s="1" t="s">
        <v>5586</v>
      </c>
      <c r="I134" s="1" t="s">
        <v>5587</v>
      </c>
      <c r="J134" s="1" t="s">
        <v>5588</v>
      </c>
      <c r="K134" s="1" t="s">
        <v>5589</v>
      </c>
      <c r="L134" s="1" t="s">
        <v>5590</v>
      </c>
      <c r="M134" s="1" t="s">
        <v>5591</v>
      </c>
      <c r="N134" s="1" t="s">
        <v>5592</v>
      </c>
      <c r="O134" s="1" t="s">
        <v>5593</v>
      </c>
      <c r="P134" s="1" t="s">
        <v>5594</v>
      </c>
      <c r="Q134" s="1" t="s">
        <v>5595</v>
      </c>
      <c r="R134" s="1">
        <v>0</v>
      </c>
      <c r="S134" s="1">
        <v>0</v>
      </c>
      <c r="T134" s="1">
        <v>0</v>
      </c>
      <c r="U134" s="1" t="s">
        <v>4982</v>
      </c>
      <c r="V134" s="1" t="s">
        <v>5596</v>
      </c>
      <c r="W134" s="1" t="s">
        <v>5412</v>
      </c>
      <c r="X134" s="1" t="s">
        <v>3777</v>
      </c>
      <c r="Y134" s="1" t="s">
        <v>5597</v>
      </c>
      <c r="Z134" s="1" t="s">
        <v>5598</v>
      </c>
      <c r="AA134" s="1" t="s">
        <v>5599</v>
      </c>
      <c r="AB134" s="1" t="s">
        <v>5600</v>
      </c>
      <c r="AC134" s="1" t="s">
        <v>5601</v>
      </c>
      <c r="AD134" s="1" t="s">
        <v>5602</v>
      </c>
      <c r="AE134" s="1" t="s">
        <v>5603</v>
      </c>
      <c r="AF134" s="1" t="s">
        <v>4606</v>
      </c>
      <c r="AG134" s="1" t="s">
        <v>5604</v>
      </c>
      <c r="AH134" s="1" t="s">
        <v>5605</v>
      </c>
      <c r="AI134" s="1" t="s">
        <v>5606</v>
      </c>
      <c r="AJ134" s="1" t="s">
        <v>5607</v>
      </c>
      <c r="AK134" s="1" t="s">
        <v>4982</v>
      </c>
      <c r="AL134" s="1" t="s">
        <v>5596</v>
      </c>
      <c r="AM134" s="1" t="s">
        <v>5412</v>
      </c>
      <c r="AN134" s="1" t="s">
        <v>3777</v>
      </c>
      <c r="AO134" s="1" t="s">
        <v>4982</v>
      </c>
      <c r="AP134" s="1" t="s">
        <v>5596</v>
      </c>
      <c r="AQ134" s="1" t="s">
        <v>5412</v>
      </c>
      <c r="AR134" s="1" t="s">
        <v>3777</v>
      </c>
    </row>
    <row r="135" spans="1:44">
      <c r="A135" s="1" t="s">
        <v>160</v>
      </c>
      <c r="B135" s="1" t="s">
        <v>5608</v>
      </c>
      <c r="C135" s="1" t="s">
        <v>5609</v>
      </c>
      <c r="D135" s="1" t="s">
        <v>5610</v>
      </c>
      <c r="E135" s="1" t="s">
        <v>5611</v>
      </c>
      <c r="F135" s="1" t="s">
        <v>5612</v>
      </c>
      <c r="G135" s="1" t="s">
        <v>5613</v>
      </c>
      <c r="H135" s="1" t="s">
        <v>5614</v>
      </c>
      <c r="I135" s="1" t="s">
        <v>5615</v>
      </c>
      <c r="J135" s="1" t="s">
        <v>5616</v>
      </c>
      <c r="K135" s="1" t="s">
        <v>5617</v>
      </c>
      <c r="L135" s="1" t="s">
        <v>5618</v>
      </c>
      <c r="M135" s="1" t="s">
        <v>5619</v>
      </c>
      <c r="N135" s="1" t="s">
        <v>5620</v>
      </c>
      <c r="O135" s="1" t="s">
        <v>5621</v>
      </c>
      <c r="P135" s="1" t="s">
        <v>3670</v>
      </c>
      <c r="Q135" s="1" t="s">
        <v>5622</v>
      </c>
      <c r="R135" s="1">
        <v>0</v>
      </c>
      <c r="S135" s="1">
        <v>0</v>
      </c>
      <c r="T135" s="1">
        <v>0</v>
      </c>
      <c r="U135" s="1" t="s">
        <v>5623</v>
      </c>
      <c r="V135" s="1" t="s">
        <v>3400</v>
      </c>
      <c r="W135" s="1" t="s">
        <v>5624</v>
      </c>
      <c r="X135" s="1" t="s">
        <v>5625</v>
      </c>
      <c r="Y135" s="1" t="s">
        <v>3054</v>
      </c>
      <c r="Z135" s="1" t="s">
        <v>5626</v>
      </c>
      <c r="AA135" s="1" t="s">
        <v>5627</v>
      </c>
      <c r="AB135" s="1" t="s">
        <v>5628</v>
      </c>
      <c r="AC135" s="1" t="s">
        <v>5629</v>
      </c>
      <c r="AD135" s="1" t="s">
        <v>5016</v>
      </c>
      <c r="AE135" s="1" t="s">
        <v>5630</v>
      </c>
      <c r="AF135" s="1" t="s">
        <v>5631</v>
      </c>
      <c r="AG135" s="1" t="s">
        <v>4501</v>
      </c>
      <c r="AH135" s="1" t="s">
        <v>5632</v>
      </c>
      <c r="AI135" s="1" t="s">
        <v>3684</v>
      </c>
      <c r="AJ135" s="1" t="s">
        <v>5633</v>
      </c>
      <c r="AK135" s="1" t="s">
        <v>5623</v>
      </c>
      <c r="AL135" s="1" t="s">
        <v>3400</v>
      </c>
      <c r="AM135" s="1" t="s">
        <v>5624</v>
      </c>
      <c r="AN135" s="1" t="s">
        <v>5625</v>
      </c>
      <c r="AO135" s="1" t="s">
        <v>5623</v>
      </c>
      <c r="AP135" s="1" t="s">
        <v>3400</v>
      </c>
      <c r="AQ135" s="1" t="s">
        <v>5624</v>
      </c>
      <c r="AR135" s="1" t="s">
        <v>5625</v>
      </c>
    </row>
    <row r="136" spans="1:44">
      <c r="A136" s="1" t="s">
        <v>161</v>
      </c>
      <c r="B136" s="1" t="s">
        <v>5634</v>
      </c>
      <c r="C136" s="1" t="s">
        <v>4039</v>
      </c>
      <c r="D136" s="1" t="s">
        <v>5635</v>
      </c>
      <c r="E136" s="1" t="s">
        <v>5636</v>
      </c>
      <c r="F136" s="1" t="s">
        <v>5637</v>
      </c>
      <c r="G136" s="1" t="s">
        <v>5638</v>
      </c>
      <c r="H136" s="1" t="s">
        <v>5639</v>
      </c>
      <c r="I136" s="1" t="s">
        <v>5640</v>
      </c>
      <c r="J136" s="1" t="s">
        <v>5641</v>
      </c>
      <c r="K136" s="1" t="s">
        <v>5642</v>
      </c>
      <c r="L136" s="1" t="s">
        <v>5643</v>
      </c>
      <c r="M136" s="1" t="s">
        <v>5644</v>
      </c>
      <c r="N136" s="1" t="s">
        <v>5645</v>
      </c>
      <c r="O136" s="1" t="s">
        <v>5646</v>
      </c>
      <c r="P136" s="1" t="s">
        <v>5647</v>
      </c>
      <c r="Q136" s="1" t="s">
        <v>5648</v>
      </c>
      <c r="R136" s="1">
        <v>0</v>
      </c>
      <c r="S136" s="1">
        <v>0</v>
      </c>
      <c r="T136" s="1">
        <v>0</v>
      </c>
      <c r="U136" s="1" t="s">
        <v>5649</v>
      </c>
      <c r="V136" s="1" t="s">
        <v>5650</v>
      </c>
      <c r="W136" s="1" t="s">
        <v>5651</v>
      </c>
      <c r="X136" s="1" t="s">
        <v>5652</v>
      </c>
      <c r="Y136" s="1" t="s">
        <v>5653</v>
      </c>
      <c r="Z136" s="1" t="s">
        <v>5654</v>
      </c>
      <c r="AA136" s="1" t="s">
        <v>5655</v>
      </c>
      <c r="AB136" s="1" t="s">
        <v>5656</v>
      </c>
      <c r="AC136" s="1" t="s">
        <v>5657</v>
      </c>
      <c r="AD136" s="1" t="s">
        <v>5658</v>
      </c>
      <c r="AE136" s="1" t="s">
        <v>5659</v>
      </c>
      <c r="AF136" s="1" t="s">
        <v>5660</v>
      </c>
      <c r="AG136" s="1" t="s">
        <v>5661</v>
      </c>
      <c r="AH136" s="1" t="s">
        <v>5662</v>
      </c>
      <c r="AI136" s="1" t="s">
        <v>5663</v>
      </c>
      <c r="AJ136" s="1" t="s">
        <v>5664</v>
      </c>
      <c r="AK136" s="1" t="s">
        <v>5649</v>
      </c>
      <c r="AL136" s="1" t="s">
        <v>5650</v>
      </c>
      <c r="AM136" s="1" t="s">
        <v>5651</v>
      </c>
      <c r="AN136" s="1" t="s">
        <v>5652</v>
      </c>
      <c r="AO136" s="1" t="s">
        <v>5649</v>
      </c>
      <c r="AP136" s="1" t="s">
        <v>5650</v>
      </c>
      <c r="AQ136" s="1" t="s">
        <v>5651</v>
      </c>
      <c r="AR136" s="1" t="s">
        <v>5652</v>
      </c>
    </row>
    <row r="137" spans="1:44">
      <c r="A137" s="1" t="s">
        <v>162</v>
      </c>
      <c r="B137" s="1" t="s">
        <v>5634</v>
      </c>
      <c r="C137" s="1" t="s">
        <v>4039</v>
      </c>
      <c r="D137" s="1" t="s">
        <v>5635</v>
      </c>
      <c r="E137" s="1" t="s">
        <v>5636</v>
      </c>
      <c r="F137" s="1" t="s">
        <v>5637</v>
      </c>
      <c r="G137" s="1" t="s">
        <v>5638</v>
      </c>
      <c r="H137" s="1" t="s">
        <v>5639</v>
      </c>
      <c r="I137" s="1" t="s">
        <v>5640</v>
      </c>
      <c r="J137" s="1" t="s">
        <v>5641</v>
      </c>
      <c r="K137" s="1" t="s">
        <v>5642</v>
      </c>
      <c r="L137" s="1" t="s">
        <v>5643</v>
      </c>
      <c r="M137" s="1" t="s">
        <v>5644</v>
      </c>
      <c r="N137" s="1" t="s">
        <v>5645</v>
      </c>
      <c r="O137" s="1" t="s">
        <v>5646</v>
      </c>
      <c r="P137" s="1" t="s">
        <v>5647</v>
      </c>
      <c r="Q137" s="1" t="s">
        <v>5648</v>
      </c>
      <c r="R137" s="1">
        <v>0</v>
      </c>
      <c r="S137" s="1">
        <v>0</v>
      </c>
      <c r="T137" s="1">
        <v>0</v>
      </c>
      <c r="U137" s="1" t="s">
        <v>5649</v>
      </c>
      <c r="V137" s="1" t="s">
        <v>5650</v>
      </c>
      <c r="W137" s="1" t="s">
        <v>5651</v>
      </c>
      <c r="X137" s="1" t="s">
        <v>5652</v>
      </c>
      <c r="Y137" s="1" t="s">
        <v>5653</v>
      </c>
      <c r="Z137" s="1" t="s">
        <v>5654</v>
      </c>
      <c r="AA137" s="1" t="s">
        <v>5655</v>
      </c>
      <c r="AB137" s="1" t="s">
        <v>5656</v>
      </c>
      <c r="AC137" s="1" t="s">
        <v>5657</v>
      </c>
      <c r="AD137" s="1" t="s">
        <v>5658</v>
      </c>
      <c r="AE137" s="1" t="s">
        <v>5659</v>
      </c>
      <c r="AF137" s="1" t="s">
        <v>5660</v>
      </c>
      <c r="AG137" s="1" t="s">
        <v>5661</v>
      </c>
      <c r="AH137" s="1" t="s">
        <v>5662</v>
      </c>
      <c r="AI137" s="1" t="s">
        <v>5663</v>
      </c>
      <c r="AJ137" s="1" t="s">
        <v>5664</v>
      </c>
      <c r="AK137" s="1" t="s">
        <v>5649</v>
      </c>
      <c r="AL137" s="1" t="s">
        <v>5650</v>
      </c>
      <c r="AM137" s="1" t="s">
        <v>5651</v>
      </c>
      <c r="AN137" s="1" t="s">
        <v>5652</v>
      </c>
      <c r="AO137" s="1" t="s">
        <v>5649</v>
      </c>
      <c r="AP137" s="1" t="s">
        <v>5650</v>
      </c>
      <c r="AQ137" s="1" t="s">
        <v>5651</v>
      </c>
      <c r="AR137" s="1" t="s">
        <v>5652</v>
      </c>
    </row>
    <row r="138" spans="1:44">
      <c r="A138" s="1" t="s">
        <v>19</v>
      </c>
      <c r="B138" s="1" t="s">
        <v>5665</v>
      </c>
      <c r="C138" s="1" t="s">
        <v>5666</v>
      </c>
      <c r="D138" s="1" t="s">
        <v>5635</v>
      </c>
      <c r="E138" s="1" t="s">
        <v>5667</v>
      </c>
      <c r="F138" s="1" t="s">
        <v>5668</v>
      </c>
      <c r="G138" s="1" t="s">
        <v>5669</v>
      </c>
      <c r="H138" s="1" t="s">
        <v>5670</v>
      </c>
      <c r="I138" s="1" t="s">
        <v>5671</v>
      </c>
      <c r="J138" s="1" t="s">
        <v>5672</v>
      </c>
      <c r="K138" s="1" t="s">
        <v>5673</v>
      </c>
      <c r="L138" s="1" t="s">
        <v>5643</v>
      </c>
      <c r="M138" s="1" t="s">
        <v>5674</v>
      </c>
      <c r="N138" s="1" t="s">
        <v>5675</v>
      </c>
      <c r="O138" s="1" t="s">
        <v>5676</v>
      </c>
      <c r="P138" s="1" t="s">
        <v>5647</v>
      </c>
      <c r="Q138" s="1" t="s">
        <v>5677</v>
      </c>
      <c r="R138" s="1">
        <v>0</v>
      </c>
      <c r="S138" s="1">
        <v>0</v>
      </c>
      <c r="T138" s="1">
        <v>0</v>
      </c>
      <c r="U138" s="1" t="s">
        <v>5678</v>
      </c>
      <c r="V138" s="1" t="s">
        <v>3945</v>
      </c>
      <c r="W138" s="1" t="s">
        <v>5679</v>
      </c>
      <c r="X138" s="1" t="s">
        <v>5680</v>
      </c>
      <c r="Y138" s="1" t="s">
        <v>5681</v>
      </c>
      <c r="Z138" s="1" t="s">
        <v>4002</v>
      </c>
      <c r="AA138" s="1" t="s">
        <v>5682</v>
      </c>
      <c r="AB138" s="1" t="s">
        <v>5683</v>
      </c>
      <c r="AC138" s="1" t="s">
        <v>5684</v>
      </c>
      <c r="AD138" s="1" t="s">
        <v>5685</v>
      </c>
      <c r="AE138" s="1" t="s">
        <v>5659</v>
      </c>
      <c r="AF138" s="1" t="s">
        <v>5686</v>
      </c>
      <c r="AG138" s="1" t="s">
        <v>5687</v>
      </c>
      <c r="AH138" s="1" t="s">
        <v>3692</v>
      </c>
      <c r="AI138" s="1" t="s">
        <v>5663</v>
      </c>
      <c r="AJ138" s="1" t="s">
        <v>5688</v>
      </c>
      <c r="AK138" s="1" t="s">
        <v>5678</v>
      </c>
      <c r="AL138" s="1" t="s">
        <v>3945</v>
      </c>
      <c r="AM138" s="1" t="s">
        <v>5679</v>
      </c>
      <c r="AN138" s="1" t="s">
        <v>5680</v>
      </c>
      <c r="AO138" s="1" t="s">
        <v>5678</v>
      </c>
      <c r="AP138" s="1" t="s">
        <v>3945</v>
      </c>
      <c r="AQ138" s="1" t="s">
        <v>5679</v>
      </c>
      <c r="AR138" s="1" t="s">
        <v>5680</v>
      </c>
    </row>
    <row r="139" spans="1:44">
      <c r="A139" s="1" t="s">
        <v>1242</v>
      </c>
      <c r="B139" s="1" t="s">
        <v>5665</v>
      </c>
      <c r="C139" s="1" t="s">
        <v>5666</v>
      </c>
      <c r="D139" s="1" t="s">
        <v>5635</v>
      </c>
      <c r="E139" s="1" t="s">
        <v>5667</v>
      </c>
      <c r="F139" s="1" t="s">
        <v>5668</v>
      </c>
      <c r="G139" s="1" t="s">
        <v>5669</v>
      </c>
      <c r="H139" s="1" t="s">
        <v>5670</v>
      </c>
      <c r="I139" s="1" t="s">
        <v>5671</v>
      </c>
      <c r="J139" s="1" t="s">
        <v>5672</v>
      </c>
      <c r="K139" s="1" t="s">
        <v>5673</v>
      </c>
      <c r="L139" s="1" t="s">
        <v>5643</v>
      </c>
      <c r="M139" s="1" t="s">
        <v>5674</v>
      </c>
      <c r="N139" s="1" t="s">
        <v>5675</v>
      </c>
      <c r="O139" s="1" t="s">
        <v>5676</v>
      </c>
      <c r="P139" s="1" t="s">
        <v>5647</v>
      </c>
      <c r="Q139" s="1" t="s">
        <v>5677</v>
      </c>
      <c r="R139" s="1">
        <v>0</v>
      </c>
      <c r="S139" s="1">
        <v>0</v>
      </c>
      <c r="T139" s="1">
        <v>0</v>
      </c>
      <c r="U139" s="1" t="s">
        <v>5678</v>
      </c>
      <c r="V139" s="1" t="s">
        <v>3945</v>
      </c>
      <c r="W139" s="1" t="s">
        <v>5679</v>
      </c>
      <c r="X139" s="1" t="s">
        <v>5680</v>
      </c>
      <c r="Y139" s="1" t="s">
        <v>5681</v>
      </c>
      <c r="Z139" s="1" t="s">
        <v>4002</v>
      </c>
      <c r="AA139" s="1" t="s">
        <v>5682</v>
      </c>
      <c r="AB139" s="1" t="s">
        <v>5683</v>
      </c>
      <c r="AC139" s="1" t="s">
        <v>5684</v>
      </c>
      <c r="AD139" s="1" t="s">
        <v>5685</v>
      </c>
      <c r="AE139" s="1" t="s">
        <v>5659</v>
      </c>
      <c r="AF139" s="1" t="s">
        <v>5686</v>
      </c>
      <c r="AG139" s="1" t="s">
        <v>5687</v>
      </c>
      <c r="AH139" s="1" t="s">
        <v>3692</v>
      </c>
      <c r="AI139" s="1" t="s">
        <v>5663</v>
      </c>
      <c r="AJ139" s="1" t="s">
        <v>5688</v>
      </c>
      <c r="AK139" s="1" t="s">
        <v>5678</v>
      </c>
      <c r="AL139" s="1" t="s">
        <v>3945</v>
      </c>
      <c r="AM139" s="1" t="s">
        <v>5679</v>
      </c>
      <c r="AN139" s="1" t="s">
        <v>5680</v>
      </c>
      <c r="AO139" s="1" t="s">
        <v>5678</v>
      </c>
      <c r="AP139" s="1" t="s">
        <v>3945</v>
      </c>
      <c r="AQ139" s="1" t="s">
        <v>5679</v>
      </c>
      <c r="AR139" s="1" t="s">
        <v>5680</v>
      </c>
    </row>
    <row r="140" spans="1:44">
      <c r="A140" s="1" t="s">
        <v>28</v>
      </c>
      <c r="B140" s="1" t="s">
        <v>5689</v>
      </c>
      <c r="C140" s="1" t="s">
        <v>5690</v>
      </c>
      <c r="D140" s="1" t="s">
        <v>5691</v>
      </c>
      <c r="E140" s="1" t="s">
        <v>4855</v>
      </c>
      <c r="F140" s="1" t="s">
        <v>3936</v>
      </c>
      <c r="G140" s="1" t="s">
        <v>5692</v>
      </c>
      <c r="H140" s="1" t="s">
        <v>5693</v>
      </c>
      <c r="I140" s="1" t="s">
        <v>5694</v>
      </c>
      <c r="J140" s="1" t="s">
        <v>5695</v>
      </c>
      <c r="K140" s="1" t="s">
        <v>5696</v>
      </c>
      <c r="L140" s="1" t="s">
        <v>5697</v>
      </c>
      <c r="M140" s="1" t="s">
        <v>5698</v>
      </c>
      <c r="N140" s="1" t="s">
        <v>5699</v>
      </c>
      <c r="O140" s="1" t="s">
        <v>5364</v>
      </c>
      <c r="P140" s="1" t="s">
        <v>5700</v>
      </c>
      <c r="Q140" s="1" t="s">
        <v>5701</v>
      </c>
      <c r="R140" s="1">
        <v>0</v>
      </c>
      <c r="S140" s="1">
        <v>0</v>
      </c>
      <c r="T140" s="1">
        <v>0</v>
      </c>
      <c r="U140" s="1" t="s">
        <v>5702</v>
      </c>
      <c r="V140" s="1" t="s">
        <v>5703</v>
      </c>
      <c r="W140" s="1" t="s">
        <v>5704</v>
      </c>
      <c r="X140" s="1" t="s">
        <v>5705</v>
      </c>
      <c r="Y140" s="1" t="s">
        <v>5706</v>
      </c>
      <c r="Z140" s="1" t="s">
        <v>5707</v>
      </c>
      <c r="AA140" s="1" t="s">
        <v>5708</v>
      </c>
      <c r="AB140" s="1" t="s">
        <v>5709</v>
      </c>
      <c r="AC140" s="1" t="s">
        <v>5710</v>
      </c>
      <c r="AD140" s="1" t="s">
        <v>5711</v>
      </c>
      <c r="AE140" s="1" t="s">
        <v>5712</v>
      </c>
      <c r="AF140" s="1" t="s">
        <v>5713</v>
      </c>
      <c r="AG140" s="1" t="s">
        <v>5714</v>
      </c>
      <c r="AH140" s="1" t="s">
        <v>5380</v>
      </c>
      <c r="AI140" s="1" t="s">
        <v>5715</v>
      </c>
      <c r="AJ140" s="1" t="s">
        <v>5716</v>
      </c>
      <c r="AK140" s="1" t="s">
        <v>5702</v>
      </c>
      <c r="AL140" s="1" t="s">
        <v>5703</v>
      </c>
      <c r="AM140" s="1" t="s">
        <v>5704</v>
      </c>
      <c r="AN140" s="1" t="s">
        <v>5705</v>
      </c>
      <c r="AO140" s="1" t="s">
        <v>5702</v>
      </c>
      <c r="AP140" s="1" t="s">
        <v>5703</v>
      </c>
      <c r="AQ140" s="1" t="s">
        <v>5704</v>
      </c>
      <c r="AR140" s="1" t="s">
        <v>5705</v>
      </c>
    </row>
    <row r="141" spans="1:44">
      <c r="A141" s="1" t="s">
        <v>29</v>
      </c>
      <c r="B141" s="1" t="s">
        <v>5689</v>
      </c>
      <c r="C141" s="1" t="s">
        <v>5690</v>
      </c>
      <c r="D141" s="1" t="s">
        <v>5691</v>
      </c>
      <c r="E141" s="1" t="s">
        <v>4855</v>
      </c>
      <c r="F141" s="1" t="s">
        <v>3936</v>
      </c>
      <c r="G141" s="1" t="s">
        <v>5692</v>
      </c>
      <c r="H141" s="1" t="s">
        <v>5693</v>
      </c>
      <c r="I141" s="1" t="s">
        <v>5694</v>
      </c>
      <c r="J141" s="1" t="s">
        <v>5695</v>
      </c>
      <c r="K141" s="1" t="s">
        <v>5696</v>
      </c>
      <c r="L141" s="1" t="s">
        <v>5697</v>
      </c>
      <c r="M141" s="1" t="s">
        <v>5698</v>
      </c>
      <c r="N141" s="1" t="s">
        <v>5699</v>
      </c>
      <c r="O141" s="1" t="s">
        <v>5364</v>
      </c>
      <c r="P141" s="1" t="s">
        <v>5700</v>
      </c>
      <c r="Q141" s="1" t="s">
        <v>5701</v>
      </c>
      <c r="R141" s="1">
        <v>0</v>
      </c>
      <c r="S141" s="1">
        <v>0</v>
      </c>
      <c r="T141" s="1">
        <v>0</v>
      </c>
      <c r="U141" s="1" t="s">
        <v>5702</v>
      </c>
      <c r="V141" s="1" t="s">
        <v>5703</v>
      </c>
      <c r="W141" s="1" t="s">
        <v>5704</v>
      </c>
      <c r="X141" s="1" t="s">
        <v>5705</v>
      </c>
      <c r="Y141" s="1" t="s">
        <v>5706</v>
      </c>
      <c r="Z141" s="1" t="s">
        <v>5707</v>
      </c>
      <c r="AA141" s="1" t="s">
        <v>5708</v>
      </c>
      <c r="AB141" s="1" t="s">
        <v>5709</v>
      </c>
      <c r="AC141" s="1" t="s">
        <v>5710</v>
      </c>
      <c r="AD141" s="1" t="s">
        <v>5711</v>
      </c>
      <c r="AE141" s="1" t="s">
        <v>5712</v>
      </c>
      <c r="AF141" s="1" t="s">
        <v>5713</v>
      </c>
      <c r="AG141" s="1" t="s">
        <v>5714</v>
      </c>
      <c r="AH141" s="1" t="s">
        <v>5380</v>
      </c>
      <c r="AI141" s="1" t="s">
        <v>5715</v>
      </c>
      <c r="AJ141" s="1" t="s">
        <v>5716</v>
      </c>
      <c r="AK141" s="1" t="s">
        <v>5702</v>
      </c>
      <c r="AL141" s="1" t="s">
        <v>5703</v>
      </c>
      <c r="AM141" s="1" t="s">
        <v>5704</v>
      </c>
      <c r="AN141" s="1" t="s">
        <v>5705</v>
      </c>
      <c r="AO141" s="1" t="s">
        <v>5702</v>
      </c>
      <c r="AP141" s="1" t="s">
        <v>5703</v>
      </c>
      <c r="AQ141" s="1" t="s">
        <v>5704</v>
      </c>
      <c r="AR141" s="1" t="s">
        <v>5705</v>
      </c>
    </row>
    <row r="142" spans="1:44">
      <c r="A142" s="1" t="s">
        <v>163</v>
      </c>
      <c r="B142" s="1" t="s">
        <v>5717</v>
      </c>
      <c r="C142" s="1" t="s">
        <v>5718</v>
      </c>
      <c r="D142" s="1" t="s">
        <v>5719</v>
      </c>
      <c r="E142" s="1" t="s">
        <v>5720</v>
      </c>
      <c r="F142" s="1" t="s">
        <v>4538</v>
      </c>
      <c r="G142" s="1" t="s">
        <v>3805</v>
      </c>
      <c r="H142" s="1" t="s">
        <v>5721</v>
      </c>
      <c r="I142" s="1" t="s">
        <v>3373</v>
      </c>
      <c r="J142" s="1" t="s">
        <v>4548</v>
      </c>
      <c r="K142" s="1" t="s">
        <v>5722</v>
      </c>
      <c r="L142" s="1" t="s">
        <v>5723</v>
      </c>
      <c r="M142" s="1" t="s">
        <v>5724</v>
      </c>
      <c r="N142" s="1" t="s">
        <v>5725</v>
      </c>
      <c r="O142" s="1" t="s">
        <v>5726</v>
      </c>
      <c r="P142" s="1" t="s">
        <v>5424</v>
      </c>
      <c r="Q142" s="1" t="s">
        <v>5727</v>
      </c>
      <c r="R142" s="1">
        <v>0</v>
      </c>
      <c r="S142" s="1">
        <v>0</v>
      </c>
      <c r="T142" s="1">
        <v>0</v>
      </c>
      <c r="U142" s="1" t="s">
        <v>5728</v>
      </c>
      <c r="V142" s="1" t="s">
        <v>5729</v>
      </c>
      <c r="W142" s="1" t="s">
        <v>5730</v>
      </c>
      <c r="X142" s="1" t="s">
        <v>5731</v>
      </c>
      <c r="Y142" s="1" t="s">
        <v>5732</v>
      </c>
      <c r="Z142" s="1" t="s">
        <v>5733</v>
      </c>
      <c r="AA142" s="1" t="s">
        <v>5734</v>
      </c>
      <c r="AB142" s="1" t="s">
        <v>5735</v>
      </c>
      <c r="AC142" s="1" t="s">
        <v>5736</v>
      </c>
      <c r="AD142" s="1" t="s">
        <v>5737</v>
      </c>
      <c r="AE142" s="1" t="s">
        <v>3436</v>
      </c>
      <c r="AF142" s="1" t="s">
        <v>5738</v>
      </c>
      <c r="AG142" s="1" t="s">
        <v>5739</v>
      </c>
      <c r="AH142" s="1" t="s">
        <v>5740</v>
      </c>
      <c r="AI142" s="1" t="s">
        <v>5437</v>
      </c>
      <c r="AJ142" s="1" t="s">
        <v>5741</v>
      </c>
      <c r="AK142" s="1" t="s">
        <v>5728</v>
      </c>
      <c r="AL142" s="1" t="s">
        <v>5729</v>
      </c>
      <c r="AM142" s="1" t="s">
        <v>5730</v>
      </c>
      <c r="AN142" s="1" t="s">
        <v>5731</v>
      </c>
      <c r="AO142" s="1" t="s">
        <v>5728</v>
      </c>
      <c r="AP142" s="1" t="s">
        <v>5729</v>
      </c>
      <c r="AQ142" s="1" t="s">
        <v>5730</v>
      </c>
      <c r="AR142" s="1" t="s">
        <v>5731</v>
      </c>
    </row>
    <row r="143" spans="1:44">
      <c r="A143" s="1" t="s">
        <v>45</v>
      </c>
      <c r="B143" s="1" t="s">
        <v>5742</v>
      </c>
      <c r="C143" s="1" t="s">
        <v>5743</v>
      </c>
      <c r="D143" s="1" t="s">
        <v>5744</v>
      </c>
      <c r="E143" s="1" t="s">
        <v>5745</v>
      </c>
      <c r="F143" s="1" t="s">
        <v>5746</v>
      </c>
      <c r="G143" s="1" t="s">
        <v>5747</v>
      </c>
      <c r="H143" s="1" t="s">
        <v>5748</v>
      </c>
      <c r="I143" s="1" t="s">
        <v>5749</v>
      </c>
      <c r="J143" s="1" t="s">
        <v>5750</v>
      </c>
      <c r="K143" s="1" t="s">
        <v>5751</v>
      </c>
      <c r="L143" s="1" t="s">
        <v>4568</v>
      </c>
      <c r="M143" s="1" t="s">
        <v>5752</v>
      </c>
      <c r="N143" s="1" t="s">
        <v>5753</v>
      </c>
      <c r="O143" s="1" t="s">
        <v>5754</v>
      </c>
      <c r="P143" s="1" t="s">
        <v>5307</v>
      </c>
      <c r="Q143" s="1" t="s">
        <v>5755</v>
      </c>
      <c r="R143" s="1">
        <v>0</v>
      </c>
      <c r="S143" s="1">
        <v>0</v>
      </c>
      <c r="T143" s="1">
        <v>0</v>
      </c>
      <c r="U143" s="1" t="s">
        <v>5756</v>
      </c>
      <c r="V143" s="1" t="s">
        <v>5757</v>
      </c>
      <c r="W143" s="1" t="s">
        <v>5758</v>
      </c>
      <c r="X143" s="1" t="s">
        <v>5759</v>
      </c>
      <c r="Y143" s="1" t="s">
        <v>5760</v>
      </c>
      <c r="Z143" s="1" t="s">
        <v>5761</v>
      </c>
      <c r="AA143" s="1" t="s">
        <v>5762</v>
      </c>
      <c r="AB143" s="1" t="s">
        <v>5763</v>
      </c>
      <c r="AC143" s="1" t="s">
        <v>3130</v>
      </c>
      <c r="AD143" s="1" t="s">
        <v>5764</v>
      </c>
      <c r="AE143" s="1" t="s">
        <v>4635</v>
      </c>
      <c r="AF143" s="1" t="s">
        <v>5765</v>
      </c>
      <c r="AG143" s="1" t="s">
        <v>5766</v>
      </c>
      <c r="AH143" s="1" t="s">
        <v>5767</v>
      </c>
      <c r="AI143" s="1" t="s">
        <v>5322</v>
      </c>
      <c r="AJ143" s="1" t="s">
        <v>5768</v>
      </c>
      <c r="AK143" s="1" t="s">
        <v>5756</v>
      </c>
      <c r="AL143" s="1" t="s">
        <v>5757</v>
      </c>
      <c r="AM143" s="1" t="s">
        <v>5758</v>
      </c>
      <c r="AN143" s="1" t="s">
        <v>5759</v>
      </c>
      <c r="AO143" s="1" t="s">
        <v>5756</v>
      </c>
      <c r="AP143" s="1" t="s">
        <v>5757</v>
      </c>
      <c r="AQ143" s="1" t="s">
        <v>5758</v>
      </c>
      <c r="AR143" s="1" t="s">
        <v>5759</v>
      </c>
    </row>
    <row r="144" spans="1:44">
      <c r="A144" s="1" t="s">
        <v>1246</v>
      </c>
      <c r="B144" s="1" t="s">
        <v>5742</v>
      </c>
      <c r="C144" s="1" t="s">
        <v>5743</v>
      </c>
      <c r="D144" s="1" t="s">
        <v>5744</v>
      </c>
      <c r="E144" s="1" t="s">
        <v>5745</v>
      </c>
      <c r="F144" s="1" t="s">
        <v>5746</v>
      </c>
      <c r="G144" s="1" t="s">
        <v>5747</v>
      </c>
      <c r="H144" s="1" t="s">
        <v>5748</v>
      </c>
      <c r="I144" s="1" t="s">
        <v>5749</v>
      </c>
      <c r="J144" s="1" t="s">
        <v>5750</v>
      </c>
      <c r="K144" s="1" t="s">
        <v>5751</v>
      </c>
      <c r="L144" s="1" t="s">
        <v>4568</v>
      </c>
      <c r="M144" s="1" t="s">
        <v>5752</v>
      </c>
      <c r="N144" s="1" t="s">
        <v>5753</v>
      </c>
      <c r="O144" s="1" t="s">
        <v>5754</v>
      </c>
      <c r="P144" s="1" t="s">
        <v>5307</v>
      </c>
      <c r="Q144" s="1" t="s">
        <v>5755</v>
      </c>
      <c r="R144" s="1">
        <v>0</v>
      </c>
      <c r="S144" s="1">
        <v>0</v>
      </c>
      <c r="T144" s="1">
        <v>0</v>
      </c>
      <c r="U144" s="1" t="s">
        <v>5756</v>
      </c>
      <c r="V144" s="1" t="s">
        <v>5757</v>
      </c>
      <c r="W144" s="1" t="s">
        <v>5758</v>
      </c>
      <c r="X144" s="1" t="s">
        <v>5759</v>
      </c>
      <c r="Y144" s="1" t="s">
        <v>5760</v>
      </c>
      <c r="Z144" s="1" t="s">
        <v>5761</v>
      </c>
      <c r="AA144" s="1" t="s">
        <v>5762</v>
      </c>
      <c r="AB144" s="1" t="s">
        <v>5763</v>
      </c>
      <c r="AC144" s="1" t="s">
        <v>3130</v>
      </c>
      <c r="AD144" s="1" t="s">
        <v>5764</v>
      </c>
      <c r="AE144" s="1" t="s">
        <v>4635</v>
      </c>
      <c r="AF144" s="1" t="s">
        <v>5765</v>
      </c>
      <c r="AG144" s="1" t="s">
        <v>5766</v>
      </c>
      <c r="AH144" s="1" t="s">
        <v>5767</v>
      </c>
      <c r="AI144" s="1" t="s">
        <v>5322</v>
      </c>
      <c r="AJ144" s="1" t="s">
        <v>5768</v>
      </c>
      <c r="AK144" s="1" t="s">
        <v>5756</v>
      </c>
      <c r="AL144" s="1" t="s">
        <v>5757</v>
      </c>
      <c r="AM144" s="1" t="s">
        <v>5758</v>
      </c>
      <c r="AN144" s="1" t="s">
        <v>5759</v>
      </c>
      <c r="AO144" s="1" t="s">
        <v>5756</v>
      </c>
      <c r="AP144" s="1" t="s">
        <v>5757</v>
      </c>
      <c r="AQ144" s="1" t="s">
        <v>5758</v>
      </c>
      <c r="AR144" s="1" t="s">
        <v>5759</v>
      </c>
    </row>
    <row r="145" spans="1:44">
      <c r="A145" s="1" t="s">
        <v>164</v>
      </c>
      <c r="B145" s="1" t="s">
        <v>5769</v>
      </c>
      <c r="C145" s="1" t="s">
        <v>5770</v>
      </c>
      <c r="D145" s="1" t="s">
        <v>5771</v>
      </c>
      <c r="E145" s="1" t="s">
        <v>5772</v>
      </c>
      <c r="F145" s="1" t="s">
        <v>5773</v>
      </c>
      <c r="G145" s="1" t="s">
        <v>5774</v>
      </c>
      <c r="H145" s="1" t="s">
        <v>5775</v>
      </c>
      <c r="I145" s="1" t="s">
        <v>4465</v>
      </c>
      <c r="J145" s="1" t="s">
        <v>5776</v>
      </c>
      <c r="K145" s="1" t="s">
        <v>5777</v>
      </c>
      <c r="L145" s="1" t="s">
        <v>5778</v>
      </c>
      <c r="M145" s="1" t="s">
        <v>5779</v>
      </c>
      <c r="N145" s="1" t="s">
        <v>5780</v>
      </c>
      <c r="O145" s="1" t="s">
        <v>5781</v>
      </c>
      <c r="P145" s="1" t="s">
        <v>2815</v>
      </c>
      <c r="Q145" s="1" t="s">
        <v>5782</v>
      </c>
      <c r="R145" s="1">
        <v>0</v>
      </c>
      <c r="S145" s="1">
        <v>0</v>
      </c>
      <c r="T145" s="1">
        <v>0</v>
      </c>
      <c r="U145" s="1" t="s">
        <v>5783</v>
      </c>
      <c r="V145" s="1" t="s">
        <v>5784</v>
      </c>
      <c r="W145" s="1" t="s">
        <v>5785</v>
      </c>
      <c r="X145" s="1" t="s">
        <v>4985</v>
      </c>
      <c r="Y145" s="1" t="s">
        <v>5786</v>
      </c>
      <c r="Z145" s="1" t="s">
        <v>5787</v>
      </c>
      <c r="AA145" s="1" t="s">
        <v>5788</v>
      </c>
      <c r="AB145" s="1" t="s">
        <v>4479</v>
      </c>
      <c r="AC145" s="1" t="s">
        <v>5789</v>
      </c>
      <c r="AD145" s="1" t="s">
        <v>5790</v>
      </c>
      <c r="AE145" s="1" t="s">
        <v>3612</v>
      </c>
      <c r="AF145" s="1" t="s">
        <v>5791</v>
      </c>
      <c r="AG145" s="1" t="s">
        <v>5792</v>
      </c>
      <c r="AH145" s="1" t="s">
        <v>3515</v>
      </c>
      <c r="AI145" s="1" t="s">
        <v>2831</v>
      </c>
      <c r="AJ145" s="1" t="s">
        <v>5793</v>
      </c>
      <c r="AK145" s="1" t="s">
        <v>5783</v>
      </c>
      <c r="AL145" s="1" t="s">
        <v>5784</v>
      </c>
      <c r="AM145" s="1" t="s">
        <v>5785</v>
      </c>
      <c r="AN145" s="1" t="s">
        <v>4985</v>
      </c>
      <c r="AO145" s="1" t="s">
        <v>5783</v>
      </c>
      <c r="AP145" s="1" t="s">
        <v>5784</v>
      </c>
      <c r="AQ145" s="1" t="s">
        <v>5785</v>
      </c>
      <c r="AR145" s="1" t="s">
        <v>4985</v>
      </c>
    </row>
    <row r="146" spans="1:44">
      <c r="A146" s="1" t="s">
        <v>165</v>
      </c>
      <c r="B146" s="1" t="s">
        <v>5794</v>
      </c>
      <c r="C146" s="1" t="s">
        <v>5795</v>
      </c>
      <c r="D146" s="1" t="s">
        <v>5796</v>
      </c>
      <c r="E146" s="1" t="s">
        <v>5797</v>
      </c>
      <c r="F146" s="1" t="s">
        <v>5798</v>
      </c>
      <c r="G146" s="1" t="s">
        <v>5799</v>
      </c>
      <c r="H146" s="1" t="s">
        <v>5800</v>
      </c>
      <c r="I146" s="1" t="s">
        <v>5801</v>
      </c>
      <c r="J146" s="1" t="s">
        <v>5802</v>
      </c>
      <c r="K146" s="1" t="s">
        <v>5803</v>
      </c>
      <c r="L146" s="1" t="s">
        <v>5804</v>
      </c>
      <c r="M146" s="1" t="s">
        <v>5805</v>
      </c>
      <c r="N146" s="1" t="s">
        <v>5806</v>
      </c>
      <c r="O146" s="1" t="s">
        <v>5807</v>
      </c>
      <c r="P146" s="1" t="s">
        <v>2719</v>
      </c>
      <c r="Q146" s="1" t="s">
        <v>5808</v>
      </c>
      <c r="R146" s="1">
        <v>0</v>
      </c>
      <c r="S146" s="1">
        <v>0</v>
      </c>
      <c r="T146" s="1">
        <v>0</v>
      </c>
      <c r="U146" s="1" t="s">
        <v>5809</v>
      </c>
      <c r="V146" s="1" t="s">
        <v>5810</v>
      </c>
      <c r="W146" s="1" t="s">
        <v>5811</v>
      </c>
      <c r="X146" s="1" t="s">
        <v>5812</v>
      </c>
      <c r="Y146" s="1" t="s">
        <v>5347</v>
      </c>
      <c r="Z146" s="1" t="s">
        <v>5813</v>
      </c>
      <c r="AA146" s="1" t="s">
        <v>5814</v>
      </c>
      <c r="AB146" s="1" t="s">
        <v>5815</v>
      </c>
      <c r="AC146" s="1" t="s">
        <v>5816</v>
      </c>
      <c r="AD146" s="1" t="s">
        <v>5817</v>
      </c>
      <c r="AE146" s="1" t="s">
        <v>5818</v>
      </c>
      <c r="AF146" s="1" t="s">
        <v>5819</v>
      </c>
      <c r="AG146" s="1" t="s">
        <v>5820</v>
      </c>
      <c r="AH146" s="1" t="s">
        <v>5821</v>
      </c>
      <c r="AI146" s="1" t="s">
        <v>2735</v>
      </c>
      <c r="AJ146" s="1" t="s">
        <v>5822</v>
      </c>
      <c r="AK146" s="1" t="s">
        <v>5809</v>
      </c>
      <c r="AL146" s="1" t="s">
        <v>5810</v>
      </c>
      <c r="AM146" s="1" t="s">
        <v>5811</v>
      </c>
      <c r="AN146" s="1" t="s">
        <v>5812</v>
      </c>
      <c r="AO146" s="1" t="s">
        <v>5809</v>
      </c>
      <c r="AP146" s="1" t="s">
        <v>5810</v>
      </c>
      <c r="AQ146" s="1" t="s">
        <v>5811</v>
      </c>
      <c r="AR146" s="1" t="s">
        <v>5812</v>
      </c>
    </row>
    <row r="147" spans="1:44">
      <c r="A147" s="1" t="s">
        <v>166</v>
      </c>
      <c r="B147" s="1" t="s">
        <v>5823</v>
      </c>
      <c r="C147" s="1" t="s">
        <v>5824</v>
      </c>
      <c r="D147" s="1" t="s">
        <v>3456</v>
      </c>
      <c r="E147" s="1" t="s">
        <v>5825</v>
      </c>
      <c r="F147" s="1" t="s">
        <v>5826</v>
      </c>
      <c r="G147" s="1" t="s">
        <v>5827</v>
      </c>
      <c r="H147" s="1" t="s">
        <v>5828</v>
      </c>
      <c r="I147" s="1" t="s">
        <v>5829</v>
      </c>
      <c r="J147" s="1" t="s">
        <v>5830</v>
      </c>
      <c r="K147" s="1" t="s">
        <v>5831</v>
      </c>
      <c r="L147" s="1" t="s">
        <v>5832</v>
      </c>
      <c r="M147" s="1" t="s">
        <v>5833</v>
      </c>
      <c r="N147" s="1" t="s">
        <v>5834</v>
      </c>
      <c r="O147" s="1" t="s">
        <v>5835</v>
      </c>
      <c r="P147" s="1" t="s">
        <v>5836</v>
      </c>
      <c r="Q147" s="1" t="s">
        <v>5837</v>
      </c>
      <c r="R147" s="1">
        <v>0</v>
      </c>
      <c r="S147" s="1">
        <v>0</v>
      </c>
      <c r="T147" s="1">
        <v>0</v>
      </c>
      <c r="U147" s="1" t="s">
        <v>5838</v>
      </c>
      <c r="V147" s="1" t="s">
        <v>5839</v>
      </c>
      <c r="W147" s="1" t="s">
        <v>5840</v>
      </c>
      <c r="X147" s="1" t="s">
        <v>5841</v>
      </c>
      <c r="Y147" s="1" t="s">
        <v>5842</v>
      </c>
      <c r="Z147" s="1" t="s">
        <v>5843</v>
      </c>
      <c r="AA147" s="1" t="s">
        <v>5844</v>
      </c>
      <c r="AB147" s="1" t="s">
        <v>5845</v>
      </c>
      <c r="AC147" s="1" t="s">
        <v>5846</v>
      </c>
      <c r="AD147" s="1" t="s">
        <v>5847</v>
      </c>
      <c r="AE147" s="1" t="s">
        <v>5848</v>
      </c>
      <c r="AF147" s="1" t="s">
        <v>5849</v>
      </c>
      <c r="AG147" s="1" t="s">
        <v>5850</v>
      </c>
      <c r="AH147" s="1" t="s">
        <v>5851</v>
      </c>
      <c r="AI147" s="1" t="s">
        <v>3285</v>
      </c>
      <c r="AJ147" s="1" t="s">
        <v>5852</v>
      </c>
      <c r="AK147" s="1" t="s">
        <v>5838</v>
      </c>
      <c r="AL147" s="1" t="s">
        <v>5839</v>
      </c>
      <c r="AM147" s="1" t="s">
        <v>5840</v>
      </c>
      <c r="AN147" s="1" t="s">
        <v>5841</v>
      </c>
      <c r="AO147" s="1" t="s">
        <v>5838</v>
      </c>
      <c r="AP147" s="1" t="s">
        <v>5839</v>
      </c>
      <c r="AQ147" s="1" t="s">
        <v>5840</v>
      </c>
      <c r="AR147" s="1" t="s">
        <v>5841</v>
      </c>
    </row>
    <row r="148" spans="1:44">
      <c r="A148" s="1" t="s">
        <v>38</v>
      </c>
      <c r="B148" s="1" t="s">
        <v>5853</v>
      </c>
      <c r="C148" s="1" t="s">
        <v>5854</v>
      </c>
      <c r="D148" s="1" t="s">
        <v>5855</v>
      </c>
      <c r="E148" s="1" t="s">
        <v>5856</v>
      </c>
      <c r="F148" s="1" t="s">
        <v>5857</v>
      </c>
      <c r="G148" s="1" t="s">
        <v>5858</v>
      </c>
      <c r="H148" s="1" t="s">
        <v>5859</v>
      </c>
      <c r="I148" s="1" t="s">
        <v>5860</v>
      </c>
      <c r="J148" s="1" t="s">
        <v>5861</v>
      </c>
      <c r="K148" s="1" t="s">
        <v>5862</v>
      </c>
      <c r="L148" s="1" t="s">
        <v>5863</v>
      </c>
      <c r="M148" s="1" t="s">
        <v>5864</v>
      </c>
      <c r="N148" s="1" t="s">
        <v>5865</v>
      </c>
      <c r="O148" s="1" t="s">
        <v>5866</v>
      </c>
      <c r="P148" s="1" t="s">
        <v>3756</v>
      </c>
      <c r="Q148" s="1" t="s">
        <v>5867</v>
      </c>
      <c r="R148" s="1">
        <v>0</v>
      </c>
      <c r="S148" s="1">
        <v>0</v>
      </c>
      <c r="T148" s="1">
        <v>0</v>
      </c>
      <c r="U148" s="1" t="s">
        <v>5868</v>
      </c>
      <c r="V148" s="1" t="s">
        <v>5483</v>
      </c>
      <c r="W148" s="1" t="s">
        <v>5869</v>
      </c>
      <c r="X148" s="1" t="s">
        <v>5870</v>
      </c>
      <c r="Y148" s="1" t="s">
        <v>4979</v>
      </c>
      <c r="Z148" s="1" t="s">
        <v>5871</v>
      </c>
      <c r="AA148" s="1" t="s">
        <v>5872</v>
      </c>
      <c r="AB148" s="1" t="s">
        <v>5873</v>
      </c>
      <c r="AC148" s="1" t="s">
        <v>5874</v>
      </c>
      <c r="AD148" s="1" t="s">
        <v>5875</v>
      </c>
      <c r="AE148" s="1" t="s">
        <v>5453</v>
      </c>
      <c r="AF148" s="1" t="s">
        <v>5876</v>
      </c>
      <c r="AG148" s="1" t="s">
        <v>5877</v>
      </c>
      <c r="AH148" s="1" t="s">
        <v>5878</v>
      </c>
      <c r="AI148" s="1" t="s">
        <v>3769</v>
      </c>
      <c r="AJ148" s="1" t="s">
        <v>5879</v>
      </c>
      <c r="AK148" s="1" t="s">
        <v>5868</v>
      </c>
      <c r="AL148" s="1" t="s">
        <v>5483</v>
      </c>
      <c r="AM148" s="1" t="s">
        <v>5869</v>
      </c>
      <c r="AN148" s="1" t="s">
        <v>5870</v>
      </c>
      <c r="AO148" s="1" t="s">
        <v>5868</v>
      </c>
      <c r="AP148" s="1" t="s">
        <v>5483</v>
      </c>
      <c r="AQ148" s="1" t="s">
        <v>5869</v>
      </c>
      <c r="AR148" s="1" t="s">
        <v>5870</v>
      </c>
    </row>
    <row r="149" spans="1:44">
      <c r="A149" s="1" t="s">
        <v>167</v>
      </c>
      <c r="B149" s="1" t="s">
        <v>5880</v>
      </c>
      <c r="C149" s="1" t="s">
        <v>5881</v>
      </c>
      <c r="D149" s="1" t="s">
        <v>5882</v>
      </c>
      <c r="E149" s="1" t="s">
        <v>5883</v>
      </c>
      <c r="F149" s="1" t="s">
        <v>3743</v>
      </c>
      <c r="G149" s="1" t="s">
        <v>5884</v>
      </c>
      <c r="H149" s="1" t="s">
        <v>5885</v>
      </c>
      <c r="I149" s="1" t="s">
        <v>5886</v>
      </c>
      <c r="J149" s="1" t="s">
        <v>5887</v>
      </c>
      <c r="K149" s="1" t="s">
        <v>5888</v>
      </c>
      <c r="L149" s="1" t="s">
        <v>5889</v>
      </c>
      <c r="M149" s="1" t="s">
        <v>5890</v>
      </c>
      <c r="N149" s="1" t="s">
        <v>5891</v>
      </c>
      <c r="O149" s="1" t="s">
        <v>5892</v>
      </c>
      <c r="P149" s="1" t="s">
        <v>5893</v>
      </c>
      <c r="Q149" s="1" t="s">
        <v>5894</v>
      </c>
      <c r="R149" s="1">
        <v>0</v>
      </c>
      <c r="S149" s="1">
        <v>0</v>
      </c>
      <c r="T149" s="1">
        <v>0</v>
      </c>
      <c r="U149" s="1" t="s">
        <v>5895</v>
      </c>
      <c r="V149" s="1" t="s">
        <v>5896</v>
      </c>
      <c r="W149" s="1" t="s">
        <v>5897</v>
      </c>
      <c r="X149" s="1" t="s">
        <v>5898</v>
      </c>
      <c r="Y149" s="1" t="s">
        <v>5899</v>
      </c>
      <c r="Z149" s="1" t="s">
        <v>5900</v>
      </c>
      <c r="AA149" s="1" t="s">
        <v>5901</v>
      </c>
      <c r="AB149" s="1" t="s">
        <v>5902</v>
      </c>
      <c r="AC149" s="1" t="s">
        <v>5903</v>
      </c>
      <c r="AD149" s="1" t="s">
        <v>5904</v>
      </c>
      <c r="AE149" s="1" t="s">
        <v>5905</v>
      </c>
      <c r="AF149" s="1" t="s">
        <v>5906</v>
      </c>
      <c r="AG149" s="1" t="s">
        <v>3826</v>
      </c>
      <c r="AH149" s="1" t="s">
        <v>5907</v>
      </c>
      <c r="AI149" s="1" t="s">
        <v>4228</v>
      </c>
      <c r="AJ149" s="1" t="s">
        <v>5908</v>
      </c>
      <c r="AK149" s="1" t="s">
        <v>5895</v>
      </c>
      <c r="AL149" s="1" t="s">
        <v>5896</v>
      </c>
      <c r="AM149" s="1" t="s">
        <v>5897</v>
      </c>
      <c r="AN149" s="1" t="s">
        <v>5898</v>
      </c>
      <c r="AO149" s="1" t="s">
        <v>5895</v>
      </c>
      <c r="AP149" s="1" t="s">
        <v>5896</v>
      </c>
      <c r="AQ149" s="1" t="s">
        <v>5897</v>
      </c>
      <c r="AR149" s="1" t="s">
        <v>5898</v>
      </c>
    </row>
    <row r="150" spans="1:44">
      <c r="A150" s="1" t="s">
        <v>168</v>
      </c>
      <c r="B150" s="1" t="s">
        <v>5909</v>
      </c>
      <c r="C150" s="1" t="s">
        <v>5910</v>
      </c>
      <c r="D150" s="1" t="s">
        <v>5911</v>
      </c>
      <c r="E150" s="1" t="s">
        <v>5912</v>
      </c>
      <c r="F150" s="1" t="s">
        <v>5913</v>
      </c>
      <c r="G150" s="1" t="s">
        <v>5914</v>
      </c>
      <c r="H150" s="1" t="s">
        <v>5270</v>
      </c>
      <c r="I150" s="1" t="s">
        <v>5915</v>
      </c>
      <c r="J150" s="1" t="s">
        <v>5916</v>
      </c>
      <c r="K150" s="1" t="s">
        <v>5917</v>
      </c>
      <c r="L150" s="1" t="s">
        <v>5918</v>
      </c>
      <c r="M150" s="1" t="s">
        <v>5919</v>
      </c>
      <c r="N150" s="1" t="s">
        <v>5891</v>
      </c>
      <c r="O150" s="1" t="s">
        <v>5892</v>
      </c>
      <c r="P150" s="1" t="s">
        <v>5893</v>
      </c>
      <c r="Q150" s="1" t="s">
        <v>5894</v>
      </c>
      <c r="R150" s="1">
        <v>0</v>
      </c>
      <c r="S150" s="1">
        <v>0</v>
      </c>
      <c r="T150" s="1">
        <v>0</v>
      </c>
      <c r="U150" s="1" t="s">
        <v>5920</v>
      </c>
      <c r="V150" s="1" t="s">
        <v>5921</v>
      </c>
      <c r="W150" s="1" t="s">
        <v>5729</v>
      </c>
      <c r="X150" s="1" t="s">
        <v>5922</v>
      </c>
      <c r="Y150" s="1" t="s">
        <v>5923</v>
      </c>
      <c r="Z150" s="1" t="s">
        <v>5209</v>
      </c>
      <c r="AA150" s="1" t="s">
        <v>5924</v>
      </c>
      <c r="AB150" s="1" t="s">
        <v>5925</v>
      </c>
      <c r="AC150" s="1" t="s">
        <v>5926</v>
      </c>
      <c r="AD150" s="1" t="s">
        <v>5927</v>
      </c>
      <c r="AE150" s="1" t="s">
        <v>3344</v>
      </c>
      <c r="AF150" s="1" t="s">
        <v>5928</v>
      </c>
      <c r="AG150" s="1" t="s">
        <v>3826</v>
      </c>
      <c r="AH150" s="1" t="s">
        <v>5907</v>
      </c>
      <c r="AI150" s="1" t="s">
        <v>4228</v>
      </c>
      <c r="AJ150" s="1" t="s">
        <v>5908</v>
      </c>
      <c r="AK150" s="1" t="s">
        <v>5920</v>
      </c>
      <c r="AL150" s="1" t="s">
        <v>5921</v>
      </c>
      <c r="AM150" s="1" t="s">
        <v>5729</v>
      </c>
      <c r="AN150" s="1" t="s">
        <v>5922</v>
      </c>
      <c r="AO150" s="1" t="s">
        <v>5920</v>
      </c>
      <c r="AP150" s="1" t="s">
        <v>5921</v>
      </c>
      <c r="AQ150" s="1" t="s">
        <v>5729</v>
      </c>
      <c r="AR150" s="1" t="s">
        <v>5922</v>
      </c>
    </row>
    <row r="151" spans="1:44">
      <c r="A151" s="1" t="s">
        <v>2</v>
      </c>
      <c r="B151" s="1" t="s">
        <v>5929</v>
      </c>
      <c r="C151" s="1" t="s">
        <v>5930</v>
      </c>
      <c r="D151" s="1" t="s">
        <v>5931</v>
      </c>
      <c r="E151" s="1" t="s">
        <v>5932</v>
      </c>
      <c r="F151" s="1" t="s">
        <v>5933</v>
      </c>
      <c r="G151" s="1" t="s">
        <v>5934</v>
      </c>
      <c r="H151" s="1" t="s">
        <v>5935</v>
      </c>
      <c r="I151" s="1" t="s">
        <v>5936</v>
      </c>
      <c r="J151" s="1" t="s">
        <v>5937</v>
      </c>
      <c r="K151" s="1" t="s">
        <v>5938</v>
      </c>
      <c r="L151" s="1" t="s">
        <v>5939</v>
      </c>
      <c r="M151" s="1" t="s">
        <v>5940</v>
      </c>
      <c r="N151" s="1" t="s">
        <v>5941</v>
      </c>
      <c r="O151" s="1" t="s">
        <v>5942</v>
      </c>
      <c r="P151" s="1" t="s">
        <v>5943</v>
      </c>
      <c r="Q151" s="1" t="s">
        <v>5944</v>
      </c>
      <c r="R151" s="1">
        <v>0</v>
      </c>
      <c r="S151" s="1">
        <v>0</v>
      </c>
      <c r="T151" s="1">
        <v>0</v>
      </c>
      <c r="U151" s="1" t="s">
        <v>5945</v>
      </c>
      <c r="V151" s="1" t="s">
        <v>5946</v>
      </c>
      <c r="W151" s="1" t="s">
        <v>5947</v>
      </c>
      <c r="X151" s="1" t="s">
        <v>5948</v>
      </c>
      <c r="Y151" s="1" t="s">
        <v>5949</v>
      </c>
      <c r="Z151" s="1" t="s">
        <v>5950</v>
      </c>
      <c r="AA151" s="1" t="s">
        <v>5951</v>
      </c>
      <c r="AB151" s="1" t="s">
        <v>5952</v>
      </c>
      <c r="AC151" s="1" t="s">
        <v>5953</v>
      </c>
      <c r="AD151" s="1" t="s">
        <v>5954</v>
      </c>
      <c r="AE151" s="1" t="s">
        <v>5955</v>
      </c>
      <c r="AF151" s="1" t="s">
        <v>5956</v>
      </c>
      <c r="AG151" s="1" t="s">
        <v>5957</v>
      </c>
      <c r="AH151" s="1" t="s">
        <v>3765</v>
      </c>
      <c r="AI151" s="1" t="s">
        <v>5958</v>
      </c>
      <c r="AJ151" s="1" t="s">
        <v>5959</v>
      </c>
      <c r="AK151" s="1" t="s">
        <v>5945</v>
      </c>
      <c r="AL151" s="1" t="s">
        <v>5946</v>
      </c>
      <c r="AM151" s="1" t="s">
        <v>5947</v>
      </c>
      <c r="AN151" s="1" t="s">
        <v>5948</v>
      </c>
      <c r="AO151" s="1" t="s">
        <v>5945</v>
      </c>
      <c r="AP151" s="1" t="s">
        <v>5946</v>
      </c>
      <c r="AQ151" s="1" t="s">
        <v>5947</v>
      </c>
      <c r="AR151" s="1" t="s">
        <v>5948</v>
      </c>
    </row>
    <row r="152" spans="1:44">
      <c r="A152" s="1" t="s">
        <v>169</v>
      </c>
      <c r="B152" s="1" t="s">
        <v>5960</v>
      </c>
      <c r="C152" s="1" t="s">
        <v>5961</v>
      </c>
      <c r="D152" s="1" t="s">
        <v>5962</v>
      </c>
      <c r="E152" s="1" t="s">
        <v>5963</v>
      </c>
      <c r="F152" s="1" t="s">
        <v>5960</v>
      </c>
      <c r="G152" s="1" t="s">
        <v>5961</v>
      </c>
      <c r="H152" s="1" t="s">
        <v>5962</v>
      </c>
      <c r="I152" s="1" t="s">
        <v>5963</v>
      </c>
      <c r="J152" s="1" t="s">
        <v>5960</v>
      </c>
      <c r="K152" s="1" t="s">
        <v>5961</v>
      </c>
      <c r="L152" s="1" t="s">
        <v>5962</v>
      </c>
      <c r="M152" s="1" t="s">
        <v>5963</v>
      </c>
      <c r="N152" s="1" t="s">
        <v>5964</v>
      </c>
      <c r="O152" s="1" t="s">
        <v>5965</v>
      </c>
      <c r="P152" s="1" t="s">
        <v>5307</v>
      </c>
      <c r="Q152" s="1" t="s">
        <v>5966</v>
      </c>
      <c r="R152" s="1">
        <v>0</v>
      </c>
      <c r="S152" s="1">
        <v>0</v>
      </c>
      <c r="T152" s="1">
        <v>0</v>
      </c>
      <c r="U152" s="1" t="s">
        <v>4384</v>
      </c>
      <c r="V152" s="1" t="s">
        <v>5967</v>
      </c>
      <c r="W152" s="1" t="s">
        <v>5968</v>
      </c>
      <c r="X152" s="1" t="s">
        <v>4280</v>
      </c>
      <c r="Y152" s="1" t="s">
        <v>5969</v>
      </c>
      <c r="Z152" s="1" t="s">
        <v>5970</v>
      </c>
      <c r="AA152" s="1" t="s">
        <v>5971</v>
      </c>
      <c r="AB152" s="1" t="s">
        <v>5972</v>
      </c>
      <c r="AC152" s="1" t="s">
        <v>5973</v>
      </c>
      <c r="AD152" s="1" t="s">
        <v>5974</v>
      </c>
      <c r="AE152" s="1" t="s">
        <v>5975</v>
      </c>
      <c r="AF152" s="1" t="s">
        <v>5976</v>
      </c>
      <c r="AG152" s="1" t="s">
        <v>5977</v>
      </c>
      <c r="AH152" s="1" t="s">
        <v>5569</v>
      </c>
      <c r="AI152" s="1" t="s">
        <v>5322</v>
      </c>
      <c r="AJ152" s="1" t="s">
        <v>5978</v>
      </c>
      <c r="AK152" s="1" t="s">
        <v>4384</v>
      </c>
      <c r="AL152" s="1" t="s">
        <v>5967</v>
      </c>
      <c r="AM152" s="1" t="s">
        <v>5968</v>
      </c>
      <c r="AN152" s="1" t="s">
        <v>4280</v>
      </c>
      <c r="AO152" s="1" t="s">
        <v>4384</v>
      </c>
      <c r="AP152" s="1" t="s">
        <v>5967</v>
      </c>
      <c r="AQ152" s="1" t="s">
        <v>5968</v>
      </c>
      <c r="AR152" s="1" t="s">
        <v>4280</v>
      </c>
    </row>
    <row r="153" spans="1:44">
      <c r="A153" s="1" t="s">
        <v>170</v>
      </c>
      <c r="B153" s="1" t="s">
        <v>5979</v>
      </c>
      <c r="C153" s="1" t="s">
        <v>5980</v>
      </c>
      <c r="D153" s="1" t="s">
        <v>5981</v>
      </c>
      <c r="E153" s="1" t="s">
        <v>5982</v>
      </c>
      <c r="F153" s="1" t="s">
        <v>5983</v>
      </c>
      <c r="G153" s="1" t="s">
        <v>5984</v>
      </c>
      <c r="H153" s="1" t="s">
        <v>5985</v>
      </c>
      <c r="I153" s="1" t="s">
        <v>5986</v>
      </c>
      <c r="J153" s="1" t="s">
        <v>5987</v>
      </c>
      <c r="K153" s="1" t="s">
        <v>5988</v>
      </c>
      <c r="L153" s="1" t="s">
        <v>5989</v>
      </c>
      <c r="M153" s="1" t="s">
        <v>5990</v>
      </c>
      <c r="N153" s="1" t="s">
        <v>2781</v>
      </c>
      <c r="O153" s="1" t="s">
        <v>5991</v>
      </c>
      <c r="P153" s="1" t="s">
        <v>5992</v>
      </c>
      <c r="Q153" s="1" t="s">
        <v>5993</v>
      </c>
      <c r="R153" s="1">
        <v>0</v>
      </c>
      <c r="S153" s="1">
        <v>0</v>
      </c>
      <c r="T153" s="1">
        <v>0</v>
      </c>
      <c r="U153" s="1" t="s">
        <v>5994</v>
      </c>
      <c r="V153" s="1" t="s">
        <v>5995</v>
      </c>
      <c r="W153" s="1" t="s">
        <v>5996</v>
      </c>
      <c r="X153" s="1" t="s">
        <v>5997</v>
      </c>
      <c r="Y153" s="1" t="s">
        <v>5998</v>
      </c>
      <c r="Z153" s="1" t="s">
        <v>4031</v>
      </c>
      <c r="AA153" s="1" t="s">
        <v>5999</v>
      </c>
      <c r="AB153" s="1" t="s">
        <v>6000</v>
      </c>
      <c r="AC153" s="1" t="s">
        <v>6001</v>
      </c>
      <c r="AD153" s="1" t="s">
        <v>6002</v>
      </c>
      <c r="AE153" s="1" t="s">
        <v>6003</v>
      </c>
      <c r="AF153" s="1" t="s">
        <v>3102</v>
      </c>
      <c r="AG153" s="1" t="s">
        <v>2797</v>
      </c>
      <c r="AH153" s="1" t="s">
        <v>6004</v>
      </c>
      <c r="AI153" s="1" t="s">
        <v>6005</v>
      </c>
      <c r="AJ153" s="1" t="s">
        <v>6006</v>
      </c>
      <c r="AK153" s="1" t="s">
        <v>5994</v>
      </c>
      <c r="AL153" s="1" t="s">
        <v>5995</v>
      </c>
      <c r="AM153" s="1" t="s">
        <v>5996</v>
      </c>
      <c r="AN153" s="1" t="s">
        <v>5997</v>
      </c>
      <c r="AO153" s="1" t="s">
        <v>5994</v>
      </c>
      <c r="AP153" s="1" t="s">
        <v>5995</v>
      </c>
      <c r="AQ153" s="1" t="s">
        <v>5996</v>
      </c>
      <c r="AR153" s="1" t="s">
        <v>5997</v>
      </c>
    </row>
    <row r="154" spans="1:44">
      <c r="A154" s="1" t="s">
        <v>27</v>
      </c>
      <c r="B154" s="1" t="s">
        <v>6007</v>
      </c>
      <c r="C154" s="1" t="s">
        <v>6008</v>
      </c>
      <c r="D154" s="1" t="s">
        <v>6009</v>
      </c>
      <c r="E154" s="1" t="s">
        <v>6010</v>
      </c>
      <c r="F154" s="1" t="s">
        <v>6011</v>
      </c>
      <c r="G154" s="1" t="s">
        <v>6012</v>
      </c>
      <c r="H154" s="1" t="s">
        <v>6013</v>
      </c>
      <c r="I154" s="1" t="s">
        <v>6014</v>
      </c>
      <c r="J154" s="1" t="s">
        <v>6015</v>
      </c>
      <c r="K154" s="1" t="s">
        <v>6016</v>
      </c>
      <c r="L154" s="1" t="s">
        <v>6017</v>
      </c>
      <c r="M154" s="1" t="s">
        <v>6018</v>
      </c>
      <c r="N154" s="1" t="s">
        <v>6019</v>
      </c>
      <c r="O154" s="1" t="s">
        <v>6020</v>
      </c>
      <c r="P154" s="1" t="s">
        <v>6021</v>
      </c>
      <c r="Q154" s="1" t="s">
        <v>6022</v>
      </c>
      <c r="R154" s="1">
        <v>0</v>
      </c>
      <c r="S154" s="1">
        <v>0</v>
      </c>
      <c r="T154" s="1">
        <v>0</v>
      </c>
      <c r="U154" s="1" t="s">
        <v>6023</v>
      </c>
      <c r="V154" s="1" t="s">
        <v>6024</v>
      </c>
      <c r="W154" s="1" t="s">
        <v>6025</v>
      </c>
      <c r="X154" s="1" t="s">
        <v>6026</v>
      </c>
      <c r="Y154" s="1" t="s">
        <v>6027</v>
      </c>
      <c r="Z154" s="1" t="s">
        <v>6028</v>
      </c>
      <c r="AA154" s="1" t="s">
        <v>6029</v>
      </c>
      <c r="AB154" s="1" t="s">
        <v>6030</v>
      </c>
      <c r="AC154" s="1" t="s">
        <v>6031</v>
      </c>
      <c r="AD154" s="1" t="s">
        <v>6032</v>
      </c>
      <c r="AE154" s="1" t="s">
        <v>6033</v>
      </c>
      <c r="AF154" s="1" t="s">
        <v>6034</v>
      </c>
      <c r="AG154" s="1" t="s">
        <v>6035</v>
      </c>
      <c r="AH154" s="1" t="s">
        <v>5740</v>
      </c>
      <c r="AI154" s="1" t="s">
        <v>6036</v>
      </c>
      <c r="AJ154" s="1" t="s">
        <v>6037</v>
      </c>
      <c r="AK154" s="1" t="s">
        <v>6023</v>
      </c>
      <c r="AL154" s="1" t="s">
        <v>6024</v>
      </c>
      <c r="AM154" s="1" t="s">
        <v>6025</v>
      </c>
      <c r="AN154" s="1" t="s">
        <v>6026</v>
      </c>
      <c r="AO154" s="1" t="s">
        <v>6023</v>
      </c>
      <c r="AP154" s="1" t="s">
        <v>6024</v>
      </c>
      <c r="AQ154" s="1" t="s">
        <v>6025</v>
      </c>
      <c r="AR154" s="1" t="s">
        <v>6026</v>
      </c>
    </row>
    <row r="155" spans="1:44">
      <c r="A155" s="1" t="s">
        <v>4</v>
      </c>
      <c r="B155" s="1" t="s">
        <v>6038</v>
      </c>
      <c r="C155" s="1" t="s">
        <v>6039</v>
      </c>
      <c r="D155" s="1" t="s">
        <v>6040</v>
      </c>
      <c r="E155" s="1" t="s">
        <v>6041</v>
      </c>
      <c r="F155" s="1" t="s">
        <v>6042</v>
      </c>
      <c r="G155" s="1" t="s">
        <v>5014</v>
      </c>
      <c r="H155" s="1" t="s">
        <v>6043</v>
      </c>
      <c r="I155" s="1" t="s">
        <v>6044</v>
      </c>
      <c r="J155" s="1" t="s">
        <v>6045</v>
      </c>
      <c r="K155" s="1" t="s">
        <v>6046</v>
      </c>
      <c r="L155" s="1" t="s">
        <v>6047</v>
      </c>
      <c r="M155" s="1" t="s">
        <v>6048</v>
      </c>
      <c r="N155" s="1" t="s">
        <v>6049</v>
      </c>
      <c r="O155" s="1" t="s">
        <v>6050</v>
      </c>
      <c r="P155" s="1" t="s">
        <v>6051</v>
      </c>
      <c r="Q155" s="1" t="s">
        <v>6052</v>
      </c>
      <c r="R155" s="1">
        <v>0</v>
      </c>
      <c r="S155" s="1">
        <v>0</v>
      </c>
      <c r="T155" s="1">
        <v>0</v>
      </c>
      <c r="U155" s="1" t="s">
        <v>6053</v>
      </c>
      <c r="V155" s="1" t="s">
        <v>6054</v>
      </c>
      <c r="W155" s="1" t="s">
        <v>5758</v>
      </c>
      <c r="X155" s="1" t="s">
        <v>6055</v>
      </c>
      <c r="Y155" s="1" t="s">
        <v>3825</v>
      </c>
      <c r="Z155" s="1" t="s">
        <v>6056</v>
      </c>
      <c r="AA155" s="1" t="s">
        <v>6057</v>
      </c>
      <c r="AB155" s="1" t="s">
        <v>6058</v>
      </c>
      <c r="AC155" s="1" t="s">
        <v>6059</v>
      </c>
      <c r="AD155" s="1" t="s">
        <v>6060</v>
      </c>
      <c r="AE155" s="1" t="s">
        <v>6061</v>
      </c>
      <c r="AF155" s="1" t="s">
        <v>6062</v>
      </c>
      <c r="AG155" s="1" t="s">
        <v>6063</v>
      </c>
      <c r="AH155" s="1" t="s">
        <v>6064</v>
      </c>
      <c r="AI155" s="1" t="s">
        <v>6065</v>
      </c>
      <c r="AJ155" s="1" t="s">
        <v>6066</v>
      </c>
      <c r="AK155" s="1" t="s">
        <v>6053</v>
      </c>
      <c r="AL155" s="1" t="s">
        <v>6054</v>
      </c>
      <c r="AM155" s="1" t="s">
        <v>5758</v>
      </c>
      <c r="AN155" s="1" t="s">
        <v>6055</v>
      </c>
      <c r="AO155" s="1" t="s">
        <v>6053</v>
      </c>
      <c r="AP155" s="1" t="s">
        <v>6054</v>
      </c>
      <c r="AQ155" s="1" t="s">
        <v>5758</v>
      </c>
      <c r="AR155" s="1" t="s">
        <v>6055</v>
      </c>
    </row>
    <row r="156" spans="1:44">
      <c r="A156" s="1" t="s">
        <v>1237</v>
      </c>
      <c r="B156" s="1" t="s">
        <v>6067</v>
      </c>
      <c r="C156" s="1" t="s">
        <v>6068</v>
      </c>
      <c r="D156" s="1" t="s">
        <v>3356</v>
      </c>
      <c r="E156" s="1" t="s">
        <v>6069</v>
      </c>
      <c r="F156" s="1" t="s">
        <v>6070</v>
      </c>
      <c r="G156" s="1" t="s">
        <v>6071</v>
      </c>
      <c r="H156" s="1" t="s">
        <v>6072</v>
      </c>
      <c r="I156" s="1" t="s">
        <v>6073</v>
      </c>
      <c r="J156" s="1" t="s">
        <v>6074</v>
      </c>
      <c r="K156" s="1" t="s">
        <v>6075</v>
      </c>
      <c r="L156" s="1" t="s">
        <v>6076</v>
      </c>
      <c r="M156" s="1" t="s">
        <v>6077</v>
      </c>
      <c r="N156" s="1" t="s">
        <v>6078</v>
      </c>
      <c r="O156" s="1" t="s">
        <v>4741</v>
      </c>
      <c r="P156" s="1" t="s">
        <v>6079</v>
      </c>
      <c r="Q156" s="1" t="s">
        <v>6080</v>
      </c>
      <c r="R156" s="1">
        <v>0</v>
      </c>
      <c r="S156" s="1">
        <v>0</v>
      </c>
      <c r="T156" s="1">
        <v>0</v>
      </c>
      <c r="U156" s="1" t="s">
        <v>6081</v>
      </c>
      <c r="V156" s="1" t="s">
        <v>6082</v>
      </c>
      <c r="W156" s="1" t="s">
        <v>6083</v>
      </c>
      <c r="X156" s="1" t="s">
        <v>5845</v>
      </c>
      <c r="Y156" s="1" t="s">
        <v>6084</v>
      </c>
      <c r="Z156" s="1" t="s">
        <v>4232</v>
      </c>
      <c r="AA156" s="1" t="s">
        <v>6085</v>
      </c>
      <c r="AB156" s="1" t="s">
        <v>6086</v>
      </c>
      <c r="AC156" s="1" t="s">
        <v>6087</v>
      </c>
      <c r="AD156" s="1" t="s">
        <v>6088</v>
      </c>
      <c r="AE156" s="1" t="s">
        <v>6089</v>
      </c>
      <c r="AF156" s="1" t="s">
        <v>6090</v>
      </c>
      <c r="AG156" s="1" t="s">
        <v>6091</v>
      </c>
      <c r="AH156" s="1" t="s">
        <v>4754</v>
      </c>
      <c r="AI156" s="1" t="s">
        <v>6092</v>
      </c>
      <c r="AJ156" s="1" t="s">
        <v>6093</v>
      </c>
      <c r="AK156" s="1" t="s">
        <v>6081</v>
      </c>
      <c r="AL156" s="1" t="s">
        <v>6082</v>
      </c>
      <c r="AM156" s="1" t="s">
        <v>6083</v>
      </c>
      <c r="AN156" s="1" t="s">
        <v>5845</v>
      </c>
      <c r="AO156" s="1" t="s">
        <v>6081</v>
      </c>
      <c r="AP156" s="1" t="s">
        <v>6082</v>
      </c>
      <c r="AQ156" s="1" t="s">
        <v>6083</v>
      </c>
      <c r="AR156" s="1" t="s">
        <v>5845</v>
      </c>
    </row>
    <row r="157" spans="1:44">
      <c r="A157" s="1" t="s">
        <v>33</v>
      </c>
      <c r="B157" s="1" t="s">
        <v>4906</v>
      </c>
      <c r="C157" s="1" t="s">
        <v>6094</v>
      </c>
      <c r="D157" s="1" t="s">
        <v>6095</v>
      </c>
      <c r="E157" s="1" t="s">
        <v>6096</v>
      </c>
      <c r="F157" s="1" t="s">
        <v>6097</v>
      </c>
      <c r="G157" s="1" t="s">
        <v>6098</v>
      </c>
      <c r="H157" s="1" t="s">
        <v>6099</v>
      </c>
      <c r="I157" s="1" t="s">
        <v>6100</v>
      </c>
      <c r="J157" s="1" t="s">
        <v>6101</v>
      </c>
      <c r="K157" s="1" t="s">
        <v>6102</v>
      </c>
      <c r="L157" s="1" t="s">
        <v>6103</v>
      </c>
      <c r="M157" s="1" t="s">
        <v>6104</v>
      </c>
      <c r="N157" s="1" t="s">
        <v>6105</v>
      </c>
      <c r="O157" s="1" t="s">
        <v>6106</v>
      </c>
      <c r="P157" s="1" t="s">
        <v>6107</v>
      </c>
      <c r="Q157" s="1" t="s">
        <v>6108</v>
      </c>
      <c r="R157" s="1">
        <v>0</v>
      </c>
      <c r="S157" s="1">
        <v>0</v>
      </c>
      <c r="T157" s="1">
        <v>0</v>
      </c>
      <c r="U157" s="1" t="s">
        <v>6109</v>
      </c>
      <c r="V157" s="1" t="s">
        <v>6110</v>
      </c>
      <c r="W157" s="1" t="s">
        <v>6111</v>
      </c>
      <c r="X157" s="1" t="s">
        <v>6112</v>
      </c>
      <c r="Y157" s="1" t="s">
        <v>5511</v>
      </c>
      <c r="Z157" s="1" t="s">
        <v>6113</v>
      </c>
      <c r="AA157" s="1" t="s">
        <v>6114</v>
      </c>
      <c r="AB157" s="1" t="s">
        <v>6115</v>
      </c>
      <c r="AC157" s="1" t="s">
        <v>6116</v>
      </c>
      <c r="AD157" s="1" t="s">
        <v>6117</v>
      </c>
      <c r="AE157" s="1" t="s">
        <v>6118</v>
      </c>
      <c r="AF157" s="1" t="s">
        <v>6119</v>
      </c>
      <c r="AG157" s="1" t="s">
        <v>6120</v>
      </c>
      <c r="AH157" s="1" t="s">
        <v>6121</v>
      </c>
      <c r="AI157" s="1" t="s">
        <v>6122</v>
      </c>
      <c r="AJ157" s="1" t="s">
        <v>6123</v>
      </c>
      <c r="AK157" s="1" t="s">
        <v>6109</v>
      </c>
      <c r="AL157" s="1" t="s">
        <v>6110</v>
      </c>
      <c r="AM157" s="1" t="s">
        <v>6111</v>
      </c>
      <c r="AN157" s="1" t="s">
        <v>6112</v>
      </c>
      <c r="AO157" s="1" t="s">
        <v>6109</v>
      </c>
      <c r="AP157" s="1" t="s">
        <v>6110</v>
      </c>
      <c r="AQ157" s="1" t="s">
        <v>6111</v>
      </c>
      <c r="AR157" s="1" t="s">
        <v>6112</v>
      </c>
    </row>
    <row r="158" spans="1:44">
      <c r="A158" s="1" t="s">
        <v>171</v>
      </c>
      <c r="B158" s="1" t="s">
        <v>6124</v>
      </c>
      <c r="C158" s="1" t="s">
        <v>2902</v>
      </c>
      <c r="D158" s="1" t="s">
        <v>6125</v>
      </c>
      <c r="E158" s="1" t="s">
        <v>6126</v>
      </c>
      <c r="F158" s="1" t="s">
        <v>6109</v>
      </c>
      <c r="G158" s="1" t="s">
        <v>6127</v>
      </c>
      <c r="H158" s="1" t="s">
        <v>6128</v>
      </c>
      <c r="I158" s="1" t="s">
        <v>6129</v>
      </c>
      <c r="J158" s="1" t="s">
        <v>6130</v>
      </c>
      <c r="K158" s="1" t="s">
        <v>6131</v>
      </c>
      <c r="L158" s="1" t="s">
        <v>6132</v>
      </c>
      <c r="M158" s="1" t="s">
        <v>6133</v>
      </c>
      <c r="N158" s="1" t="s">
        <v>6134</v>
      </c>
      <c r="O158" s="1" t="s">
        <v>6135</v>
      </c>
      <c r="P158" s="1" t="s">
        <v>6136</v>
      </c>
      <c r="Q158" s="1" t="s">
        <v>6137</v>
      </c>
      <c r="R158" s="1">
        <v>0</v>
      </c>
      <c r="S158" s="1">
        <v>0</v>
      </c>
      <c r="T158" s="1">
        <v>0</v>
      </c>
      <c r="U158" s="1" t="s">
        <v>6138</v>
      </c>
      <c r="V158" s="1" t="s">
        <v>6139</v>
      </c>
      <c r="W158" s="1" t="s">
        <v>6140</v>
      </c>
      <c r="X158" s="1" t="s">
        <v>6141</v>
      </c>
      <c r="Y158" s="1" t="s">
        <v>6142</v>
      </c>
      <c r="Z158" s="1" t="s">
        <v>6143</v>
      </c>
      <c r="AA158" s="1" t="s">
        <v>6144</v>
      </c>
      <c r="AB158" s="1" t="s">
        <v>6145</v>
      </c>
      <c r="AC158" s="1" t="s">
        <v>4704</v>
      </c>
      <c r="AD158" s="1" t="s">
        <v>5018</v>
      </c>
      <c r="AE158" s="1" t="s">
        <v>6146</v>
      </c>
      <c r="AF158" s="1" t="s">
        <v>3663</v>
      </c>
      <c r="AG158" s="1" t="s">
        <v>6147</v>
      </c>
      <c r="AH158" s="1" t="s">
        <v>4148</v>
      </c>
      <c r="AI158" s="1" t="s">
        <v>6148</v>
      </c>
      <c r="AJ158" s="1" t="s">
        <v>6149</v>
      </c>
      <c r="AK158" s="1" t="s">
        <v>6138</v>
      </c>
      <c r="AL158" s="1" t="s">
        <v>6139</v>
      </c>
      <c r="AM158" s="1" t="s">
        <v>6140</v>
      </c>
      <c r="AN158" s="1" t="s">
        <v>6141</v>
      </c>
      <c r="AO158" s="1" t="s">
        <v>6138</v>
      </c>
      <c r="AP158" s="1" t="s">
        <v>6139</v>
      </c>
      <c r="AQ158" s="1" t="s">
        <v>6140</v>
      </c>
      <c r="AR158" s="1" t="s">
        <v>6141</v>
      </c>
    </row>
    <row r="159" spans="1:44">
      <c r="A159" s="1" t="s">
        <v>172</v>
      </c>
      <c r="B159" s="1" t="s">
        <v>6150</v>
      </c>
      <c r="C159" s="1" t="s">
        <v>6151</v>
      </c>
      <c r="D159" s="1" t="s">
        <v>6152</v>
      </c>
      <c r="E159" s="1" t="s">
        <v>6153</v>
      </c>
      <c r="F159" s="1" t="s">
        <v>6154</v>
      </c>
      <c r="G159" s="1" t="s">
        <v>6155</v>
      </c>
      <c r="H159" s="1" t="s">
        <v>6156</v>
      </c>
      <c r="I159" s="1" t="s">
        <v>6042</v>
      </c>
      <c r="J159" s="1" t="s">
        <v>6157</v>
      </c>
      <c r="K159" s="1" t="s">
        <v>6158</v>
      </c>
      <c r="L159" s="1" t="s">
        <v>6047</v>
      </c>
      <c r="M159" s="1" t="s">
        <v>6159</v>
      </c>
      <c r="N159" s="1" t="s">
        <v>6160</v>
      </c>
      <c r="O159" s="1" t="s">
        <v>6161</v>
      </c>
      <c r="P159" s="1" t="s">
        <v>6051</v>
      </c>
      <c r="Q159" s="1" t="s">
        <v>6162</v>
      </c>
      <c r="R159" s="1">
        <v>0</v>
      </c>
      <c r="S159" s="1">
        <v>0</v>
      </c>
      <c r="T159" s="1">
        <v>0</v>
      </c>
      <c r="U159" s="1" t="s">
        <v>6163</v>
      </c>
      <c r="V159" s="1" t="s">
        <v>6164</v>
      </c>
      <c r="W159" s="1" t="s">
        <v>6165</v>
      </c>
      <c r="X159" s="1" t="s">
        <v>6166</v>
      </c>
      <c r="Y159" s="1" t="s">
        <v>6167</v>
      </c>
      <c r="Z159" s="1" t="s">
        <v>3855</v>
      </c>
      <c r="AA159" s="1" t="s">
        <v>6168</v>
      </c>
      <c r="AB159" s="1" t="s">
        <v>6169</v>
      </c>
      <c r="AC159" s="1" t="s">
        <v>3614</v>
      </c>
      <c r="AD159" s="1" t="s">
        <v>6170</v>
      </c>
      <c r="AE159" s="1" t="s">
        <v>6171</v>
      </c>
      <c r="AF159" s="1" t="s">
        <v>6172</v>
      </c>
      <c r="AG159" s="1" t="s">
        <v>6173</v>
      </c>
      <c r="AH159" s="1" t="s">
        <v>6174</v>
      </c>
      <c r="AI159" s="1" t="s">
        <v>6065</v>
      </c>
      <c r="AJ159" s="1" t="s">
        <v>6175</v>
      </c>
      <c r="AK159" s="1" t="s">
        <v>6163</v>
      </c>
      <c r="AL159" s="1" t="s">
        <v>6164</v>
      </c>
      <c r="AM159" s="1" t="s">
        <v>6165</v>
      </c>
      <c r="AN159" s="1" t="s">
        <v>6166</v>
      </c>
      <c r="AO159" s="1" t="s">
        <v>6163</v>
      </c>
      <c r="AP159" s="1" t="s">
        <v>6164</v>
      </c>
      <c r="AQ159" s="1" t="s">
        <v>6165</v>
      </c>
      <c r="AR159" s="1" t="s">
        <v>6166</v>
      </c>
    </row>
    <row r="160" spans="1:44">
      <c r="A160" s="1" t="s">
        <v>173</v>
      </c>
      <c r="B160" s="1" t="s">
        <v>3718</v>
      </c>
      <c r="C160" s="1" t="s">
        <v>6176</v>
      </c>
      <c r="D160" s="1" t="s">
        <v>6177</v>
      </c>
      <c r="E160" s="1" t="s">
        <v>5132</v>
      </c>
      <c r="F160" s="1" t="s">
        <v>6178</v>
      </c>
      <c r="G160" s="1" t="s">
        <v>6179</v>
      </c>
      <c r="H160" s="1" t="s">
        <v>6180</v>
      </c>
      <c r="I160" s="1" t="s">
        <v>6181</v>
      </c>
      <c r="J160" s="1" t="s">
        <v>6182</v>
      </c>
      <c r="K160" s="1" t="s">
        <v>6183</v>
      </c>
      <c r="L160" s="1" t="s">
        <v>6184</v>
      </c>
      <c r="M160" s="1" t="s">
        <v>6185</v>
      </c>
      <c r="N160" s="1" t="s">
        <v>6186</v>
      </c>
      <c r="O160" s="1" t="s">
        <v>6187</v>
      </c>
      <c r="P160" s="1" t="s">
        <v>6188</v>
      </c>
      <c r="Q160" s="1" t="s">
        <v>6189</v>
      </c>
      <c r="R160" s="1">
        <v>0</v>
      </c>
      <c r="S160" s="1">
        <v>0</v>
      </c>
      <c r="T160" s="1">
        <v>0</v>
      </c>
      <c r="U160" s="1" t="s">
        <v>6190</v>
      </c>
      <c r="V160" s="1" t="s">
        <v>6191</v>
      </c>
      <c r="W160" s="1" t="s">
        <v>6192</v>
      </c>
      <c r="X160" s="1" t="s">
        <v>6193</v>
      </c>
      <c r="Y160" s="1" t="s">
        <v>6194</v>
      </c>
      <c r="Z160" s="1" t="s">
        <v>6195</v>
      </c>
      <c r="AA160" s="1" t="s">
        <v>6196</v>
      </c>
      <c r="AB160" s="1" t="s">
        <v>3291</v>
      </c>
      <c r="AC160" s="1" t="s">
        <v>6197</v>
      </c>
      <c r="AD160" s="1" t="s">
        <v>6198</v>
      </c>
      <c r="AE160" s="1" t="s">
        <v>5767</v>
      </c>
      <c r="AF160" s="1" t="s">
        <v>6199</v>
      </c>
      <c r="AG160" s="1" t="s">
        <v>6200</v>
      </c>
      <c r="AH160" s="1" t="s">
        <v>6201</v>
      </c>
      <c r="AI160" s="1" t="s">
        <v>6202</v>
      </c>
      <c r="AJ160" s="1" t="s">
        <v>6203</v>
      </c>
      <c r="AK160" s="1" t="s">
        <v>6190</v>
      </c>
      <c r="AL160" s="1" t="s">
        <v>6191</v>
      </c>
      <c r="AM160" s="1" t="s">
        <v>6192</v>
      </c>
      <c r="AN160" s="1" t="s">
        <v>6193</v>
      </c>
      <c r="AO160" s="1" t="s">
        <v>6190</v>
      </c>
      <c r="AP160" s="1" t="s">
        <v>6191</v>
      </c>
      <c r="AQ160" s="1" t="s">
        <v>6192</v>
      </c>
      <c r="AR160" s="1" t="s">
        <v>6193</v>
      </c>
    </row>
    <row r="161" spans="1:44">
      <c r="A161" s="1" t="s">
        <v>174</v>
      </c>
      <c r="B161" s="1" t="s">
        <v>6204</v>
      </c>
      <c r="C161" s="1" t="s">
        <v>6205</v>
      </c>
      <c r="D161" s="1" t="s">
        <v>6206</v>
      </c>
      <c r="E161" s="1" t="s">
        <v>4962</v>
      </c>
      <c r="F161" s="1" t="s">
        <v>6207</v>
      </c>
      <c r="G161" s="1" t="s">
        <v>6208</v>
      </c>
      <c r="H161" s="1" t="s">
        <v>6209</v>
      </c>
      <c r="I161" s="1" t="s">
        <v>6210</v>
      </c>
      <c r="J161" s="1" t="s">
        <v>6211</v>
      </c>
      <c r="K161" s="1" t="s">
        <v>6212</v>
      </c>
      <c r="L161" s="1" t="s">
        <v>6213</v>
      </c>
      <c r="M161" s="1" t="s">
        <v>6214</v>
      </c>
      <c r="N161" s="1" t="s">
        <v>6215</v>
      </c>
      <c r="O161" s="1" t="s">
        <v>6216</v>
      </c>
      <c r="P161" s="1" t="s">
        <v>6217</v>
      </c>
      <c r="Q161" s="1" t="s">
        <v>6218</v>
      </c>
      <c r="R161" s="1">
        <v>0</v>
      </c>
      <c r="S161" s="1">
        <v>0</v>
      </c>
      <c r="T161" s="1">
        <v>0</v>
      </c>
      <c r="U161" s="1" t="s">
        <v>6219</v>
      </c>
      <c r="V161" s="1" t="s">
        <v>6220</v>
      </c>
      <c r="W161" s="1" t="s">
        <v>6221</v>
      </c>
      <c r="X161" s="1" t="s">
        <v>6222</v>
      </c>
      <c r="Y161" s="1" t="s">
        <v>6223</v>
      </c>
      <c r="Z161" s="1" t="s">
        <v>6224</v>
      </c>
      <c r="AA161" s="1" t="s">
        <v>6225</v>
      </c>
      <c r="AB161" s="1" t="s">
        <v>6226</v>
      </c>
      <c r="AC161" s="1" t="s">
        <v>6227</v>
      </c>
      <c r="AD161" s="1" t="s">
        <v>3672</v>
      </c>
      <c r="AE161" s="1" t="s">
        <v>6228</v>
      </c>
      <c r="AF161" s="1" t="s">
        <v>6229</v>
      </c>
      <c r="AG161" s="1" t="s">
        <v>6230</v>
      </c>
      <c r="AH161" s="1" t="s">
        <v>6231</v>
      </c>
      <c r="AI161" s="1" t="s">
        <v>6232</v>
      </c>
      <c r="AJ161" s="1" t="s">
        <v>6233</v>
      </c>
      <c r="AK161" s="1" t="s">
        <v>6219</v>
      </c>
      <c r="AL161" s="1" t="s">
        <v>6220</v>
      </c>
      <c r="AM161" s="1" t="s">
        <v>6221</v>
      </c>
      <c r="AN161" s="1" t="s">
        <v>6222</v>
      </c>
      <c r="AO161" s="1" t="s">
        <v>6219</v>
      </c>
      <c r="AP161" s="1" t="s">
        <v>6220</v>
      </c>
      <c r="AQ161" s="1" t="s">
        <v>6221</v>
      </c>
      <c r="AR161" s="1" t="s">
        <v>6222</v>
      </c>
    </row>
    <row r="162" spans="1:44">
      <c r="A162" s="1" t="s">
        <v>175</v>
      </c>
      <c r="B162" s="1" t="s">
        <v>6234</v>
      </c>
      <c r="C162" s="1" t="s">
        <v>6235</v>
      </c>
      <c r="D162" s="1" t="s">
        <v>6236</v>
      </c>
      <c r="E162" s="1" t="s">
        <v>6237</v>
      </c>
      <c r="F162" s="1" t="s">
        <v>6238</v>
      </c>
      <c r="G162" s="1" t="s">
        <v>6239</v>
      </c>
      <c r="H162" s="1" t="s">
        <v>6240</v>
      </c>
      <c r="I162" s="1" t="s">
        <v>6241</v>
      </c>
      <c r="J162" s="1" t="s">
        <v>6242</v>
      </c>
      <c r="K162" s="1" t="s">
        <v>6243</v>
      </c>
      <c r="L162" s="1" t="s">
        <v>6244</v>
      </c>
      <c r="M162" s="1" t="s">
        <v>6245</v>
      </c>
      <c r="N162" s="1" t="s">
        <v>6246</v>
      </c>
      <c r="O162" s="1" t="s">
        <v>6247</v>
      </c>
      <c r="P162" s="1" t="s">
        <v>6079</v>
      </c>
      <c r="Q162" s="1" t="s">
        <v>2848</v>
      </c>
      <c r="R162" s="1">
        <v>0</v>
      </c>
      <c r="S162" s="1">
        <v>0</v>
      </c>
      <c r="T162" s="1">
        <v>0</v>
      </c>
      <c r="U162" s="1" t="s">
        <v>6248</v>
      </c>
      <c r="V162" s="1" t="s">
        <v>6249</v>
      </c>
      <c r="W162" s="1" t="s">
        <v>6250</v>
      </c>
      <c r="X162" s="1" t="s">
        <v>6251</v>
      </c>
      <c r="Y162" s="1" t="s">
        <v>6252</v>
      </c>
      <c r="Z162" s="1" t="s">
        <v>6253</v>
      </c>
      <c r="AA162" s="1" t="s">
        <v>6254</v>
      </c>
      <c r="AB162" s="1" t="s">
        <v>6255</v>
      </c>
      <c r="AC162" s="1" t="s">
        <v>6256</v>
      </c>
      <c r="AD162" s="1" t="s">
        <v>6257</v>
      </c>
      <c r="AE162" s="1" t="s">
        <v>3954</v>
      </c>
      <c r="AF162" s="1" t="s">
        <v>6258</v>
      </c>
      <c r="AG162" s="1" t="s">
        <v>6259</v>
      </c>
      <c r="AH162" s="1" t="s">
        <v>6260</v>
      </c>
      <c r="AI162" s="1" t="s">
        <v>6092</v>
      </c>
      <c r="AJ162" s="1" t="s">
        <v>2864</v>
      </c>
      <c r="AK162" s="1" t="s">
        <v>6248</v>
      </c>
      <c r="AL162" s="1" t="s">
        <v>6249</v>
      </c>
      <c r="AM162" s="1" t="s">
        <v>6250</v>
      </c>
      <c r="AN162" s="1" t="s">
        <v>6251</v>
      </c>
      <c r="AO162" s="1" t="s">
        <v>6248</v>
      </c>
      <c r="AP162" s="1" t="s">
        <v>6249</v>
      </c>
      <c r="AQ162" s="1" t="s">
        <v>6250</v>
      </c>
      <c r="AR162" s="1" t="s">
        <v>6251</v>
      </c>
    </row>
    <row r="163" spans="1:44">
      <c r="A163" s="1" t="s">
        <v>176</v>
      </c>
      <c r="B163" s="1" t="s">
        <v>6261</v>
      </c>
      <c r="C163" s="1" t="s">
        <v>6262</v>
      </c>
      <c r="D163" s="1" t="s">
        <v>6263</v>
      </c>
      <c r="E163" s="1" t="s">
        <v>6264</v>
      </c>
      <c r="F163" s="1" t="s">
        <v>6265</v>
      </c>
      <c r="G163" s="1" t="s">
        <v>6266</v>
      </c>
      <c r="H163" s="1" t="s">
        <v>6267</v>
      </c>
      <c r="I163" s="1" t="s">
        <v>6268</v>
      </c>
      <c r="J163" s="1" t="s">
        <v>6269</v>
      </c>
      <c r="K163" s="1" t="s">
        <v>6270</v>
      </c>
      <c r="L163" s="1" t="s">
        <v>6271</v>
      </c>
      <c r="M163" s="1" t="s">
        <v>6272</v>
      </c>
      <c r="N163" s="1" t="s">
        <v>6273</v>
      </c>
      <c r="O163" s="1" t="s">
        <v>4110</v>
      </c>
      <c r="P163" s="1" t="s">
        <v>3429</v>
      </c>
      <c r="Q163" s="1" t="s">
        <v>6274</v>
      </c>
      <c r="R163" s="1">
        <v>0</v>
      </c>
      <c r="S163" s="1">
        <v>0</v>
      </c>
      <c r="T163" s="1">
        <v>0</v>
      </c>
      <c r="U163" s="1" t="s">
        <v>6275</v>
      </c>
      <c r="V163" s="1" t="s">
        <v>6276</v>
      </c>
      <c r="W163" s="1" t="s">
        <v>6277</v>
      </c>
      <c r="X163" s="1" t="s">
        <v>6278</v>
      </c>
      <c r="Y163" s="1" t="s">
        <v>6279</v>
      </c>
      <c r="Z163" s="1" t="s">
        <v>6060</v>
      </c>
      <c r="AA163" s="1" t="s">
        <v>6280</v>
      </c>
      <c r="AB163" s="1" t="s">
        <v>6281</v>
      </c>
      <c r="AC163" s="1" t="s">
        <v>6282</v>
      </c>
      <c r="AD163" s="1" t="s">
        <v>6283</v>
      </c>
      <c r="AE163" s="1" t="s">
        <v>6284</v>
      </c>
      <c r="AF163" s="1" t="s">
        <v>6285</v>
      </c>
      <c r="AG163" s="1" t="s">
        <v>6286</v>
      </c>
      <c r="AH163" s="1" t="s">
        <v>4124</v>
      </c>
      <c r="AI163" s="1" t="s">
        <v>3445</v>
      </c>
      <c r="AJ163" s="1" t="s">
        <v>6287</v>
      </c>
      <c r="AK163" s="1" t="s">
        <v>6275</v>
      </c>
      <c r="AL163" s="1" t="s">
        <v>6276</v>
      </c>
      <c r="AM163" s="1" t="s">
        <v>6277</v>
      </c>
      <c r="AN163" s="1" t="s">
        <v>6278</v>
      </c>
      <c r="AO163" s="1" t="s">
        <v>6275</v>
      </c>
      <c r="AP163" s="1" t="s">
        <v>6276</v>
      </c>
      <c r="AQ163" s="1" t="s">
        <v>6277</v>
      </c>
      <c r="AR163" s="1" t="s">
        <v>6278</v>
      </c>
    </row>
    <row r="164" spans="1:44">
      <c r="A164" s="1" t="s">
        <v>177</v>
      </c>
      <c r="B164" s="1" t="s">
        <v>6288</v>
      </c>
      <c r="C164" s="1" t="s">
        <v>6289</v>
      </c>
      <c r="D164" s="1" t="s">
        <v>5052</v>
      </c>
      <c r="E164" s="1" t="s">
        <v>6290</v>
      </c>
      <c r="F164" s="1" t="s">
        <v>6291</v>
      </c>
      <c r="G164" s="1" t="s">
        <v>4312</v>
      </c>
      <c r="H164" s="1" t="s">
        <v>6292</v>
      </c>
      <c r="I164" s="1" t="s">
        <v>6293</v>
      </c>
      <c r="J164" s="1" t="s">
        <v>6294</v>
      </c>
      <c r="K164" s="1" t="s">
        <v>6295</v>
      </c>
      <c r="L164" s="1" t="s">
        <v>6296</v>
      </c>
      <c r="M164" s="1" t="s">
        <v>6297</v>
      </c>
      <c r="N164" s="1" t="s">
        <v>6298</v>
      </c>
      <c r="O164" s="1" t="s">
        <v>6299</v>
      </c>
      <c r="P164" s="1" t="s">
        <v>3609</v>
      </c>
      <c r="Q164" s="1" t="s">
        <v>6300</v>
      </c>
      <c r="R164" s="1">
        <v>0</v>
      </c>
      <c r="S164" s="1">
        <v>0</v>
      </c>
      <c r="T164" s="1">
        <v>0</v>
      </c>
      <c r="U164" s="1" t="s">
        <v>6301</v>
      </c>
      <c r="V164" s="1" t="s">
        <v>6302</v>
      </c>
      <c r="W164" s="1" t="s">
        <v>6303</v>
      </c>
      <c r="X164" s="1" t="s">
        <v>6304</v>
      </c>
      <c r="Y164" s="1" t="s">
        <v>6305</v>
      </c>
      <c r="Z164" s="1" t="s">
        <v>6306</v>
      </c>
      <c r="AA164" s="1" t="s">
        <v>6307</v>
      </c>
      <c r="AB164" s="1" t="s">
        <v>6308</v>
      </c>
      <c r="AC164" s="1" t="s">
        <v>4982</v>
      </c>
      <c r="AD164" s="1" t="s">
        <v>6309</v>
      </c>
      <c r="AE164" s="1" t="s">
        <v>6310</v>
      </c>
      <c r="AF164" s="1" t="s">
        <v>6311</v>
      </c>
      <c r="AG164" s="1" t="s">
        <v>6312</v>
      </c>
      <c r="AH164" s="1" t="s">
        <v>6313</v>
      </c>
      <c r="AI164" s="1" t="s">
        <v>3624</v>
      </c>
      <c r="AJ164" s="1" t="s">
        <v>6314</v>
      </c>
      <c r="AK164" s="1" t="s">
        <v>6301</v>
      </c>
      <c r="AL164" s="1" t="s">
        <v>6302</v>
      </c>
      <c r="AM164" s="1" t="s">
        <v>6303</v>
      </c>
      <c r="AN164" s="1" t="s">
        <v>6304</v>
      </c>
      <c r="AO164" s="1" t="s">
        <v>6301</v>
      </c>
      <c r="AP164" s="1" t="s">
        <v>6302</v>
      </c>
      <c r="AQ164" s="1" t="s">
        <v>6303</v>
      </c>
      <c r="AR164" s="1" t="s">
        <v>6304</v>
      </c>
    </row>
    <row r="165" spans="1:44">
      <c r="A165" s="1" t="s">
        <v>178</v>
      </c>
      <c r="B165" s="1" t="s">
        <v>6315</v>
      </c>
      <c r="C165" s="1" t="s">
        <v>6316</v>
      </c>
      <c r="D165" s="1" t="s">
        <v>6317</v>
      </c>
      <c r="E165" s="1" t="s">
        <v>6318</v>
      </c>
      <c r="F165" s="1" t="s">
        <v>6315</v>
      </c>
      <c r="G165" s="1" t="s">
        <v>6319</v>
      </c>
      <c r="H165" s="1" t="s">
        <v>6320</v>
      </c>
      <c r="I165" s="1" t="s">
        <v>6318</v>
      </c>
      <c r="J165" s="1" t="s">
        <v>6321</v>
      </c>
      <c r="K165" s="1" t="s">
        <v>6322</v>
      </c>
      <c r="L165" s="1" t="s">
        <v>6323</v>
      </c>
      <c r="M165" s="1" t="s">
        <v>6324</v>
      </c>
      <c r="N165" s="1" t="s">
        <v>6325</v>
      </c>
      <c r="O165" s="1" t="s">
        <v>6326</v>
      </c>
      <c r="P165" s="1" t="s">
        <v>3961</v>
      </c>
      <c r="Q165" s="1" t="s">
        <v>6327</v>
      </c>
      <c r="R165" s="1">
        <v>0</v>
      </c>
      <c r="S165" s="1">
        <v>0</v>
      </c>
      <c r="T165" s="1">
        <v>0</v>
      </c>
      <c r="U165" s="1" t="s">
        <v>4347</v>
      </c>
      <c r="V165" s="1" t="s">
        <v>4883</v>
      </c>
      <c r="W165" s="1" t="s">
        <v>6328</v>
      </c>
      <c r="X165" s="1" t="s">
        <v>6329</v>
      </c>
      <c r="Y165" s="1" t="s">
        <v>6330</v>
      </c>
      <c r="Z165" s="1" t="s">
        <v>6331</v>
      </c>
      <c r="AA165" s="1" t="s">
        <v>6332</v>
      </c>
      <c r="AB165" s="1" t="s">
        <v>6333</v>
      </c>
      <c r="AC165" s="1" t="s">
        <v>6334</v>
      </c>
      <c r="AD165" s="1" t="s">
        <v>6335</v>
      </c>
      <c r="AE165" s="1" t="s">
        <v>6336</v>
      </c>
      <c r="AF165" s="1" t="s">
        <v>6337</v>
      </c>
      <c r="AG165" s="1" t="s">
        <v>6338</v>
      </c>
      <c r="AH165" s="1" t="s">
        <v>6339</v>
      </c>
      <c r="AI165" s="1" t="s">
        <v>3975</v>
      </c>
      <c r="AJ165" s="1" t="s">
        <v>6340</v>
      </c>
      <c r="AK165" s="1" t="s">
        <v>4347</v>
      </c>
      <c r="AL165" s="1" t="s">
        <v>4883</v>
      </c>
      <c r="AM165" s="1" t="s">
        <v>6328</v>
      </c>
      <c r="AN165" s="1" t="s">
        <v>6329</v>
      </c>
      <c r="AO165" s="1" t="s">
        <v>4347</v>
      </c>
      <c r="AP165" s="1" t="s">
        <v>4883</v>
      </c>
      <c r="AQ165" s="1" t="s">
        <v>6328</v>
      </c>
      <c r="AR165" s="1" t="s">
        <v>6329</v>
      </c>
    </row>
    <row r="166" spans="1:44">
      <c r="A166" s="1" t="s">
        <v>179</v>
      </c>
      <c r="B166" s="1" t="s">
        <v>6341</v>
      </c>
      <c r="C166" s="1" t="s">
        <v>6342</v>
      </c>
      <c r="D166" s="1" t="s">
        <v>6343</v>
      </c>
      <c r="E166" s="1" t="s">
        <v>6344</v>
      </c>
      <c r="F166" s="1" t="s">
        <v>5678</v>
      </c>
      <c r="G166" s="1" t="s">
        <v>6345</v>
      </c>
      <c r="H166" s="1" t="s">
        <v>6346</v>
      </c>
      <c r="I166" s="1" t="s">
        <v>6347</v>
      </c>
      <c r="J166" s="1" t="s">
        <v>6348</v>
      </c>
      <c r="K166" s="1" t="s">
        <v>3809</v>
      </c>
      <c r="L166" s="1" t="s">
        <v>6349</v>
      </c>
      <c r="M166" s="1" t="s">
        <v>6350</v>
      </c>
      <c r="N166" s="1" t="s">
        <v>6351</v>
      </c>
      <c r="O166" s="1" t="s">
        <v>6352</v>
      </c>
      <c r="P166" s="1" t="s">
        <v>6353</v>
      </c>
      <c r="Q166" s="1" t="s">
        <v>6354</v>
      </c>
      <c r="R166" s="1">
        <v>0</v>
      </c>
      <c r="S166" s="1">
        <v>0</v>
      </c>
      <c r="T166" s="1">
        <v>0</v>
      </c>
      <c r="U166" s="1" t="s">
        <v>6355</v>
      </c>
      <c r="V166" s="1" t="s">
        <v>6356</v>
      </c>
      <c r="W166" s="1" t="s">
        <v>4795</v>
      </c>
      <c r="X166" s="1" t="s">
        <v>6357</v>
      </c>
      <c r="Y166" s="1" t="s">
        <v>6358</v>
      </c>
      <c r="Z166" s="1" t="s">
        <v>6359</v>
      </c>
      <c r="AA166" s="1" t="s">
        <v>6360</v>
      </c>
      <c r="AB166" s="1" t="s">
        <v>6361</v>
      </c>
      <c r="AC166" s="1" t="s">
        <v>6362</v>
      </c>
      <c r="AD166" s="1" t="s">
        <v>6363</v>
      </c>
      <c r="AE166" s="1" t="s">
        <v>6364</v>
      </c>
      <c r="AF166" s="1" t="s">
        <v>4001</v>
      </c>
      <c r="AG166" s="1" t="s">
        <v>6365</v>
      </c>
      <c r="AH166" s="1" t="s">
        <v>6366</v>
      </c>
      <c r="AI166" s="1" t="s">
        <v>6367</v>
      </c>
      <c r="AJ166" s="1" t="s">
        <v>6368</v>
      </c>
      <c r="AK166" s="1" t="s">
        <v>6355</v>
      </c>
      <c r="AL166" s="1" t="s">
        <v>6356</v>
      </c>
      <c r="AM166" s="1" t="s">
        <v>4795</v>
      </c>
      <c r="AN166" s="1" t="s">
        <v>6357</v>
      </c>
      <c r="AO166" s="1" t="s">
        <v>6355</v>
      </c>
      <c r="AP166" s="1" t="s">
        <v>6356</v>
      </c>
      <c r="AQ166" s="1" t="s">
        <v>4795</v>
      </c>
      <c r="AR166" s="1" t="s">
        <v>6357</v>
      </c>
    </row>
    <row r="167" spans="1:44">
      <c r="A167" s="1" t="s">
        <v>180</v>
      </c>
      <c r="B167" s="1" t="s">
        <v>6369</v>
      </c>
      <c r="C167" s="1" t="s">
        <v>6370</v>
      </c>
      <c r="D167" s="1" t="s">
        <v>6371</v>
      </c>
      <c r="E167" s="1" t="s">
        <v>6372</v>
      </c>
      <c r="F167" s="1" t="s">
        <v>6373</v>
      </c>
      <c r="G167" s="1" t="s">
        <v>6374</v>
      </c>
      <c r="H167" s="1" t="s">
        <v>6375</v>
      </c>
      <c r="I167" s="1" t="s">
        <v>6376</v>
      </c>
      <c r="J167" s="1" t="s">
        <v>6377</v>
      </c>
      <c r="K167" s="1" t="s">
        <v>6378</v>
      </c>
      <c r="L167" s="1" t="s">
        <v>6379</v>
      </c>
      <c r="M167" s="1" t="s">
        <v>6380</v>
      </c>
      <c r="N167" s="1" t="s">
        <v>6381</v>
      </c>
      <c r="O167" s="1" t="s">
        <v>6382</v>
      </c>
      <c r="P167" s="1" t="s">
        <v>3033</v>
      </c>
      <c r="Q167" s="1" t="s">
        <v>6383</v>
      </c>
      <c r="R167" s="1">
        <v>0</v>
      </c>
      <c r="S167" s="1">
        <v>0</v>
      </c>
      <c r="T167" s="1">
        <v>0</v>
      </c>
      <c r="U167" s="1" t="s">
        <v>6384</v>
      </c>
      <c r="V167" s="1" t="s">
        <v>6385</v>
      </c>
      <c r="W167" s="1" t="s">
        <v>6386</v>
      </c>
      <c r="X167" s="1" t="s">
        <v>4455</v>
      </c>
      <c r="Y167" s="1" t="s">
        <v>6387</v>
      </c>
      <c r="Z167" s="1" t="s">
        <v>6388</v>
      </c>
      <c r="AA167" s="1" t="s">
        <v>6389</v>
      </c>
      <c r="AB167" s="1" t="s">
        <v>6390</v>
      </c>
      <c r="AC167" s="1" t="s">
        <v>3776</v>
      </c>
      <c r="AD167" s="1" t="s">
        <v>6391</v>
      </c>
      <c r="AE167" s="1" t="s">
        <v>6392</v>
      </c>
      <c r="AF167" s="1" t="s">
        <v>6393</v>
      </c>
      <c r="AG167" s="1" t="s">
        <v>4555</v>
      </c>
      <c r="AH167" s="1" t="s">
        <v>3475</v>
      </c>
      <c r="AI167" s="1" t="s">
        <v>3048</v>
      </c>
      <c r="AJ167" s="1" t="s">
        <v>6394</v>
      </c>
      <c r="AK167" s="1" t="s">
        <v>6384</v>
      </c>
      <c r="AL167" s="1" t="s">
        <v>6385</v>
      </c>
      <c r="AM167" s="1" t="s">
        <v>6386</v>
      </c>
      <c r="AN167" s="1" t="s">
        <v>4455</v>
      </c>
      <c r="AO167" s="1" t="s">
        <v>6384</v>
      </c>
      <c r="AP167" s="1" t="s">
        <v>6385</v>
      </c>
      <c r="AQ167" s="1" t="s">
        <v>6386</v>
      </c>
      <c r="AR167" s="1" t="s">
        <v>4455</v>
      </c>
    </row>
    <row r="168" spans="1:44">
      <c r="A168" s="1" t="s">
        <v>181</v>
      </c>
      <c r="B168" s="1" t="s">
        <v>6395</v>
      </c>
      <c r="C168" s="1" t="s">
        <v>6396</v>
      </c>
      <c r="D168" s="1" t="s">
        <v>6397</v>
      </c>
      <c r="E168" s="1" t="s">
        <v>4174</v>
      </c>
      <c r="F168" s="1" t="s">
        <v>6398</v>
      </c>
      <c r="G168" s="1" t="s">
        <v>6399</v>
      </c>
      <c r="H168" s="1" t="s">
        <v>6400</v>
      </c>
      <c r="I168" s="1" t="s">
        <v>6401</v>
      </c>
      <c r="J168" s="1" t="s">
        <v>6402</v>
      </c>
      <c r="K168" s="1" t="s">
        <v>6403</v>
      </c>
      <c r="L168" s="1" t="s">
        <v>6404</v>
      </c>
      <c r="M168" s="1" t="s">
        <v>6405</v>
      </c>
      <c r="N168" s="1" t="s">
        <v>6406</v>
      </c>
      <c r="O168" s="1" t="s">
        <v>6407</v>
      </c>
      <c r="P168" s="1" t="s">
        <v>6408</v>
      </c>
      <c r="Q168" s="1" t="s">
        <v>6409</v>
      </c>
      <c r="R168" s="1">
        <v>0</v>
      </c>
      <c r="S168" s="1">
        <v>0</v>
      </c>
      <c r="T168" s="1">
        <v>0</v>
      </c>
      <c r="U168" s="1" t="s">
        <v>6410</v>
      </c>
      <c r="V168" s="1" t="s">
        <v>6411</v>
      </c>
      <c r="W168" s="1" t="s">
        <v>6412</v>
      </c>
      <c r="X168" s="1" t="s">
        <v>6413</v>
      </c>
      <c r="Y168" s="1" t="s">
        <v>6414</v>
      </c>
      <c r="Z168" s="1" t="s">
        <v>6415</v>
      </c>
      <c r="AA168" s="1" t="s">
        <v>6416</v>
      </c>
      <c r="AB168" s="1" t="s">
        <v>6417</v>
      </c>
      <c r="AC168" s="1" t="s">
        <v>3702</v>
      </c>
      <c r="AD168" s="1" t="s">
        <v>6418</v>
      </c>
      <c r="AE168" s="1" t="s">
        <v>6419</v>
      </c>
      <c r="AF168" s="1" t="s">
        <v>6420</v>
      </c>
      <c r="AG168" s="1" t="s">
        <v>6421</v>
      </c>
      <c r="AH168" s="1" t="s">
        <v>6422</v>
      </c>
      <c r="AI168" s="1" t="s">
        <v>6423</v>
      </c>
      <c r="AJ168" s="1" t="s">
        <v>6424</v>
      </c>
      <c r="AK168" s="1" t="s">
        <v>6410</v>
      </c>
      <c r="AL168" s="1" t="s">
        <v>6411</v>
      </c>
      <c r="AM168" s="1" t="s">
        <v>6412</v>
      </c>
      <c r="AN168" s="1" t="s">
        <v>6413</v>
      </c>
      <c r="AO168" s="1" t="s">
        <v>6410</v>
      </c>
      <c r="AP168" s="1" t="s">
        <v>6411</v>
      </c>
      <c r="AQ168" s="1" t="s">
        <v>6412</v>
      </c>
      <c r="AR168" s="1" t="s">
        <v>6413</v>
      </c>
    </row>
    <row r="169" spans="1:44">
      <c r="A169" s="1" t="s">
        <v>13</v>
      </c>
      <c r="B169" s="1" t="s">
        <v>6425</v>
      </c>
      <c r="C169" s="1" t="s">
        <v>6426</v>
      </c>
      <c r="D169" s="1" t="s">
        <v>6427</v>
      </c>
      <c r="E169" s="1" t="s">
        <v>6428</v>
      </c>
      <c r="F169" s="1" t="s">
        <v>6429</v>
      </c>
      <c r="G169" s="1" t="s">
        <v>6430</v>
      </c>
      <c r="H169" s="1" t="s">
        <v>6431</v>
      </c>
      <c r="I169" s="1" t="s">
        <v>6432</v>
      </c>
      <c r="J169" s="1" t="s">
        <v>6433</v>
      </c>
      <c r="K169" s="1" t="s">
        <v>6434</v>
      </c>
      <c r="L169" s="1" t="s">
        <v>6435</v>
      </c>
      <c r="M169" s="1" t="s">
        <v>6436</v>
      </c>
      <c r="N169" s="1" t="s">
        <v>6437</v>
      </c>
      <c r="O169" s="1" t="s">
        <v>6438</v>
      </c>
      <c r="P169" s="1" t="s">
        <v>6439</v>
      </c>
      <c r="Q169" s="1" t="s">
        <v>4577</v>
      </c>
      <c r="R169" s="1">
        <v>0</v>
      </c>
      <c r="S169" s="1">
        <v>0</v>
      </c>
      <c r="T169" s="1">
        <v>0</v>
      </c>
      <c r="U169" s="1" t="s">
        <v>6440</v>
      </c>
      <c r="V169" s="1" t="s">
        <v>6441</v>
      </c>
      <c r="W169" s="1" t="s">
        <v>5202</v>
      </c>
      <c r="X169" s="1" t="s">
        <v>6442</v>
      </c>
      <c r="Y169" s="1" t="s">
        <v>6443</v>
      </c>
      <c r="Z169" s="1" t="s">
        <v>6444</v>
      </c>
      <c r="AA169" s="1" t="s">
        <v>6445</v>
      </c>
      <c r="AB169" s="1" t="s">
        <v>6446</v>
      </c>
      <c r="AC169" s="1" t="s">
        <v>6447</v>
      </c>
      <c r="AD169" s="1" t="s">
        <v>2894</v>
      </c>
      <c r="AE169" s="1" t="s">
        <v>6448</v>
      </c>
      <c r="AF169" s="1" t="s">
        <v>6449</v>
      </c>
      <c r="AG169" s="1" t="s">
        <v>6450</v>
      </c>
      <c r="AH169" s="1" t="s">
        <v>6451</v>
      </c>
      <c r="AI169" s="1" t="s">
        <v>6452</v>
      </c>
      <c r="AJ169" s="1" t="s">
        <v>4587</v>
      </c>
      <c r="AK169" s="1" t="s">
        <v>6440</v>
      </c>
      <c r="AL169" s="1" t="s">
        <v>6441</v>
      </c>
      <c r="AM169" s="1" t="s">
        <v>5202</v>
      </c>
      <c r="AN169" s="1" t="s">
        <v>6442</v>
      </c>
      <c r="AO169" s="1" t="s">
        <v>6440</v>
      </c>
      <c r="AP169" s="1" t="s">
        <v>6441</v>
      </c>
      <c r="AQ169" s="1" t="s">
        <v>5202</v>
      </c>
      <c r="AR169" s="1" t="s">
        <v>6442</v>
      </c>
    </row>
    <row r="170" spans="1:44">
      <c r="A170" s="1" t="s">
        <v>182</v>
      </c>
      <c r="B170" s="1" t="s">
        <v>6453</v>
      </c>
      <c r="C170" s="1" t="s">
        <v>6454</v>
      </c>
      <c r="D170" s="1" t="s">
        <v>6455</v>
      </c>
      <c r="E170" s="1" t="s">
        <v>6456</v>
      </c>
      <c r="F170" s="1" t="s">
        <v>6457</v>
      </c>
      <c r="G170" s="1" t="s">
        <v>3996</v>
      </c>
      <c r="H170" s="1" t="s">
        <v>6458</v>
      </c>
      <c r="I170" s="1" t="s">
        <v>6459</v>
      </c>
      <c r="J170" s="1" t="s">
        <v>6460</v>
      </c>
      <c r="K170" s="1" t="s">
        <v>6461</v>
      </c>
      <c r="L170" s="1" t="s">
        <v>6462</v>
      </c>
      <c r="M170" s="1" t="s">
        <v>6463</v>
      </c>
      <c r="N170" s="1" t="s">
        <v>6464</v>
      </c>
      <c r="O170" s="1" t="s">
        <v>6465</v>
      </c>
      <c r="P170" s="1" t="s">
        <v>6466</v>
      </c>
      <c r="Q170" s="1" t="s">
        <v>6467</v>
      </c>
      <c r="R170" s="1">
        <v>0</v>
      </c>
      <c r="S170" s="1">
        <v>0</v>
      </c>
      <c r="T170" s="1">
        <v>0</v>
      </c>
      <c r="U170" s="1" t="s">
        <v>3146</v>
      </c>
      <c r="V170" s="1" t="s">
        <v>6468</v>
      </c>
      <c r="W170" s="1" t="s">
        <v>6469</v>
      </c>
      <c r="X170" s="1" t="s">
        <v>6470</v>
      </c>
      <c r="Y170" s="1" t="s">
        <v>6471</v>
      </c>
      <c r="Z170" s="1" t="s">
        <v>6472</v>
      </c>
      <c r="AA170" s="1" t="s">
        <v>6473</v>
      </c>
      <c r="AB170" s="1" t="s">
        <v>6474</v>
      </c>
      <c r="AC170" s="1" t="s">
        <v>6475</v>
      </c>
      <c r="AD170" s="1" t="s">
        <v>6476</v>
      </c>
      <c r="AE170" s="1" t="s">
        <v>3908</v>
      </c>
      <c r="AF170" s="1" t="s">
        <v>6477</v>
      </c>
      <c r="AG170" s="1" t="s">
        <v>6478</v>
      </c>
      <c r="AH170" s="1" t="s">
        <v>6479</v>
      </c>
      <c r="AI170" s="1" t="s">
        <v>6480</v>
      </c>
      <c r="AJ170" s="1" t="s">
        <v>6481</v>
      </c>
      <c r="AK170" s="1" t="s">
        <v>3146</v>
      </c>
      <c r="AL170" s="1" t="s">
        <v>6468</v>
      </c>
      <c r="AM170" s="1" t="s">
        <v>6469</v>
      </c>
      <c r="AN170" s="1" t="s">
        <v>6470</v>
      </c>
      <c r="AO170" s="1" t="s">
        <v>3146</v>
      </c>
      <c r="AP170" s="1" t="s">
        <v>6468</v>
      </c>
      <c r="AQ170" s="1" t="s">
        <v>6469</v>
      </c>
      <c r="AR170" s="1" t="s">
        <v>6470</v>
      </c>
    </row>
    <row r="171" spans="1:44">
      <c r="A171" s="1" t="s">
        <v>183</v>
      </c>
      <c r="B171" s="1" t="s">
        <v>6288</v>
      </c>
      <c r="C171" s="1" t="s">
        <v>6289</v>
      </c>
      <c r="D171" s="1" t="s">
        <v>5052</v>
      </c>
      <c r="E171" s="1" t="s">
        <v>6290</v>
      </c>
      <c r="F171" s="1" t="s">
        <v>6291</v>
      </c>
      <c r="G171" s="1" t="s">
        <v>4312</v>
      </c>
      <c r="H171" s="1" t="s">
        <v>6292</v>
      </c>
      <c r="I171" s="1" t="s">
        <v>6293</v>
      </c>
      <c r="J171" s="1" t="s">
        <v>6294</v>
      </c>
      <c r="K171" s="1" t="s">
        <v>6295</v>
      </c>
      <c r="L171" s="1" t="s">
        <v>6296</v>
      </c>
      <c r="M171" s="1" t="s">
        <v>6297</v>
      </c>
      <c r="N171" s="1" t="s">
        <v>6298</v>
      </c>
      <c r="O171" s="1" t="s">
        <v>6299</v>
      </c>
      <c r="P171" s="1" t="s">
        <v>3609</v>
      </c>
      <c r="Q171" s="1" t="s">
        <v>6300</v>
      </c>
      <c r="R171" s="1">
        <v>0</v>
      </c>
      <c r="S171" s="1">
        <v>0</v>
      </c>
      <c r="T171" s="1">
        <v>0</v>
      </c>
      <c r="U171" s="1" t="s">
        <v>6301</v>
      </c>
      <c r="V171" s="1" t="s">
        <v>6302</v>
      </c>
      <c r="W171" s="1" t="s">
        <v>6303</v>
      </c>
      <c r="X171" s="1" t="s">
        <v>6304</v>
      </c>
      <c r="Y171" s="1" t="s">
        <v>6305</v>
      </c>
      <c r="Z171" s="1" t="s">
        <v>6306</v>
      </c>
      <c r="AA171" s="1" t="s">
        <v>6307</v>
      </c>
      <c r="AB171" s="1" t="s">
        <v>6308</v>
      </c>
      <c r="AC171" s="1" t="s">
        <v>4982</v>
      </c>
      <c r="AD171" s="1" t="s">
        <v>6309</v>
      </c>
      <c r="AE171" s="1" t="s">
        <v>6310</v>
      </c>
      <c r="AF171" s="1" t="s">
        <v>6311</v>
      </c>
      <c r="AG171" s="1" t="s">
        <v>6312</v>
      </c>
      <c r="AH171" s="1" t="s">
        <v>6313</v>
      </c>
      <c r="AI171" s="1" t="s">
        <v>3624</v>
      </c>
      <c r="AJ171" s="1" t="s">
        <v>6314</v>
      </c>
      <c r="AK171" s="1" t="s">
        <v>6301</v>
      </c>
      <c r="AL171" s="1" t="s">
        <v>6302</v>
      </c>
      <c r="AM171" s="1" t="s">
        <v>6303</v>
      </c>
      <c r="AN171" s="1" t="s">
        <v>6304</v>
      </c>
      <c r="AO171" s="1" t="s">
        <v>6301</v>
      </c>
      <c r="AP171" s="1" t="s">
        <v>6302</v>
      </c>
      <c r="AQ171" s="1" t="s">
        <v>6303</v>
      </c>
      <c r="AR171" s="1" t="s">
        <v>6304</v>
      </c>
    </row>
    <row r="172" spans="1:44">
      <c r="A172" s="1" t="s">
        <v>184</v>
      </c>
      <c r="B172" s="1" t="s">
        <v>6315</v>
      </c>
      <c r="C172" s="1" t="s">
        <v>6316</v>
      </c>
      <c r="D172" s="1" t="s">
        <v>6317</v>
      </c>
      <c r="E172" s="1" t="s">
        <v>6318</v>
      </c>
      <c r="F172" s="1" t="s">
        <v>6315</v>
      </c>
      <c r="G172" s="1" t="s">
        <v>6319</v>
      </c>
      <c r="H172" s="1" t="s">
        <v>6320</v>
      </c>
      <c r="I172" s="1" t="s">
        <v>6318</v>
      </c>
      <c r="J172" s="1" t="s">
        <v>6321</v>
      </c>
      <c r="K172" s="1" t="s">
        <v>6322</v>
      </c>
      <c r="L172" s="1" t="s">
        <v>6323</v>
      </c>
      <c r="M172" s="1" t="s">
        <v>6324</v>
      </c>
      <c r="N172" s="1" t="s">
        <v>6325</v>
      </c>
      <c r="O172" s="1" t="s">
        <v>6326</v>
      </c>
      <c r="P172" s="1" t="s">
        <v>3961</v>
      </c>
      <c r="Q172" s="1" t="s">
        <v>6327</v>
      </c>
      <c r="R172" s="1">
        <v>0</v>
      </c>
      <c r="S172" s="1">
        <v>0</v>
      </c>
      <c r="T172" s="1">
        <v>0</v>
      </c>
      <c r="U172" s="1" t="s">
        <v>4347</v>
      </c>
      <c r="V172" s="1" t="s">
        <v>4883</v>
      </c>
      <c r="W172" s="1" t="s">
        <v>6328</v>
      </c>
      <c r="X172" s="1" t="s">
        <v>6329</v>
      </c>
      <c r="Y172" s="1" t="s">
        <v>6330</v>
      </c>
      <c r="Z172" s="1" t="s">
        <v>6331</v>
      </c>
      <c r="AA172" s="1" t="s">
        <v>6332</v>
      </c>
      <c r="AB172" s="1" t="s">
        <v>6333</v>
      </c>
      <c r="AC172" s="1" t="s">
        <v>6334</v>
      </c>
      <c r="AD172" s="1" t="s">
        <v>6335</v>
      </c>
      <c r="AE172" s="1" t="s">
        <v>6336</v>
      </c>
      <c r="AF172" s="1" t="s">
        <v>6337</v>
      </c>
      <c r="AG172" s="1" t="s">
        <v>6338</v>
      </c>
      <c r="AH172" s="1" t="s">
        <v>6339</v>
      </c>
      <c r="AI172" s="1" t="s">
        <v>3975</v>
      </c>
      <c r="AJ172" s="1" t="s">
        <v>6340</v>
      </c>
      <c r="AK172" s="1" t="s">
        <v>4347</v>
      </c>
      <c r="AL172" s="1" t="s">
        <v>4883</v>
      </c>
      <c r="AM172" s="1" t="s">
        <v>6328</v>
      </c>
      <c r="AN172" s="1" t="s">
        <v>6329</v>
      </c>
      <c r="AO172" s="1" t="s">
        <v>4347</v>
      </c>
      <c r="AP172" s="1" t="s">
        <v>4883</v>
      </c>
      <c r="AQ172" s="1" t="s">
        <v>6328</v>
      </c>
      <c r="AR172" s="1" t="s">
        <v>6329</v>
      </c>
    </row>
    <row r="173" spans="1:44">
      <c r="A173" s="1" t="s">
        <v>185</v>
      </c>
      <c r="B173" s="1" t="s">
        <v>6315</v>
      </c>
      <c r="C173" s="1" t="s">
        <v>6316</v>
      </c>
      <c r="D173" s="1" t="s">
        <v>6317</v>
      </c>
      <c r="E173" s="1" t="s">
        <v>6318</v>
      </c>
      <c r="F173" s="1" t="s">
        <v>6315</v>
      </c>
      <c r="G173" s="1" t="s">
        <v>6319</v>
      </c>
      <c r="H173" s="1" t="s">
        <v>6320</v>
      </c>
      <c r="I173" s="1" t="s">
        <v>6318</v>
      </c>
      <c r="J173" s="1" t="s">
        <v>6321</v>
      </c>
      <c r="K173" s="1" t="s">
        <v>6322</v>
      </c>
      <c r="L173" s="1" t="s">
        <v>6323</v>
      </c>
      <c r="M173" s="1" t="s">
        <v>6324</v>
      </c>
      <c r="N173" s="1" t="s">
        <v>6325</v>
      </c>
      <c r="O173" s="1" t="s">
        <v>6326</v>
      </c>
      <c r="P173" s="1" t="s">
        <v>3961</v>
      </c>
      <c r="Q173" s="1" t="s">
        <v>6327</v>
      </c>
      <c r="R173" s="1">
        <v>0</v>
      </c>
      <c r="S173" s="1">
        <v>0</v>
      </c>
      <c r="T173" s="1">
        <v>0</v>
      </c>
      <c r="U173" s="1" t="s">
        <v>4347</v>
      </c>
      <c r="V173" s="1" t="s">
        <v>4883</v>
      </c>
      <c r="W173" s="1" t="s">
        <v>6328</v>
      </c>
      <c r="X173" s="1" t="s">
        <v>6329</v>
      </c>
      <c r="Y173" s="1" t="s">
        <v>6330</v>
      </c>
      <c r="Z173" s="1" t="s">
        <v>6331</v>
      </c>
      <c r="AA173" s="1" t="s">
        <v>6332</v>
      </c>
      <c r="AB173" s="1" t="s">
        <v>6333</v>
      </c>
      <c r="AC173" s="1" t="s">
        <v>6334</v>
      </c>
      <c r="AD173" s="1" t="s">
        <v>6335</v>
      </c>
      <c r="AE173" s="1" t="s">
        <v>6336</v>
      </c>
      <c r="AF173" s="1" t="s">
        <v>6337</v>
      </c>
      <c r="AG173" s="1" t="s">
        <v>6338</v>
      </c>
      <c r="AH173" s="1" t="s">
        <v>6339</v>
      </c>
      <c r="AI173" s="1" t="s">
        <v>3975</v>
      </c>
      <c r="AJ173" s="1" t="s">
        <v>6340</v>
      </c>
      <c r="AK173" s="1" t="s">
        <v>4347</v>
      </c>
      <c r="AL173" s="1" t="s">
        <v>4883</v>
      </c>
      <c r="AM173" s="1" t="s">
        <v>6328</v>
      </c>
      <c r="AN173" s="1" t="s">
        <v>6329</v>
      </c>
      <c r="AO173" s="1" t="s">
        <v>4347</v>
      </c>
      <c r="AP173" s="1" t="s">
        <v>4883</v>
      </c>
      <c r="AQ173" s="1" t="s">
        <v>6328</v>
      </c>
      <c r="AR173" s="1" t="s">
        <v>6329</v>
      </c>
    </row>
    <row r="174" spans="1:44">
      <c r="A174" s="1" t="s">
        <v>186</v>
      </c>
      <c r="B174" s="1" t="s">
        <v>6482</v>
      </c>
      <c r="C174" s="1" t="s">
        <v>6483</v>
      </c>
      <c r="D174" s="1" t="s">
        <v>6484</v>
      </c>
      <c r="E174" s="1" t="s">
        <v>6485</v>
      </c>
      <c r="F174" s="1" t="s">
        <v>6486</v>
      </c>
      <c r="G174" s="1" t="s">
        <v>6487</v>
      </c>
      <c r="H174" s="1" t="s">
        <v>6488</v>
      </c>
      <c r="I174" s="1" t="s">
        <v>6489</v>
      </c>
      <c r="J174" s="1" t="s">
        <v>6490</v>
      </c>
      <c r="K174" s="1" t="s">
        <v>2765</v>
      </c>
      <c r="L174" s="1" t="s">
        <v>6491</v>
      </c>
      <c r="M174" s="1" t="s">
        <v>6492</v>
      </c>
      <c r="N174" s="1" t="s">
        <v>6493</v>
      </c>
      <c r="O174" s="1" t="s">
        <v>6494</v>
      </c>
      <c r="P174" s="1" t="s">
        <v>6495</v>
      </c>
      <c r="Q174" s="1" t="s">
        <v>5424</v>
      </c>
      <c r="R174" s="1">
        <v>0</v>
      </c>
      <c r="S174" s="1">
        <v>0</v>
      </c>
      <c r="T174" s="1">
        <v>0</v>
      </c>
      <c r="U174" s="1" t="s">
        <v>6496</v>
      </c>
      <c r="V174" s="1" t="s">
        <v>6497</v>
      </c>
      <c r="W174" s="1" t="s">
        <v>6498</v>
      </c>
      <c r="X174" s="1" t="s">
        <v>6171</v>
      </c>
      <c r="Y174" s="1" t="s">
        <v>6499</v>
      </c>
      <c r="Z174" s="1" t="s">
        <v>4824</v>
      </c>
      <c r="AA174" s="1" t="s">
        <v>6500</v>
      </c>
      <c r="AB174" s="1" t="s">
        <v>6501</v>
      </c>
      <c r="AC174" s="1" t="s">
        <v>6502</v>
      </c>
      <c r="AD174" s="1" t="s">
        <v>6503</v>
      </c>
      <c r="AE174" s="1" t="s">
        <v>6504</v>
      </c>
      <c r="AF174" s="1" t="s">
        <v>6505</v>
      </c>
      <c r="AG174" s="1" t="s">
        <v>6506</v>
      </c>
      <c r="AH174" s="1" t="s">
        <v>6507</v>
      </c>
      <c r="AI174" s="1" t="s">
        <v>6508</v>
      </c>
      <c r="AJ174" s="1" t="s">
        <v>5437</v>
      </c>
      <c r="AK174" s="1" t="s">
        <v>6496</v>
      </c>
      <c r="AL174" s="1" t="s">
        <v>6497</v>
      </c>
      <c r="AM174" s="1" t="s">
        <v>6498</v>
      </c>
      <c r="AN174" s="1" t="s">
        <v>6171</v>
      </c>
      <c r="AO174" s="1" t="s">
        <v>6496</v>
      </c>
      <c r="AP174" s="1" t="s">
        <v>6497</v>
      </c>
      <c r="AQ174" s="1" t="s">
        <v>6498</v>
      </c>
      <c r="AR174" s="1" t="s">
        <v>6171</v>
      </c>
    </row>
    <row r="175" spans="1:44">
      <c r="A175" s="1" t="s">
        <v>25</v>
      </c>
      <c r="B175" s="1" t="s">
        <v>6509</v>
      </c>
      <c r="C175" s="1" t="s">
        <v>6510</v>
      </c>
      <c r="D175" s="1" t="s">
        <v>6511</v>
      </c>
      <c r="E175" s="1" t="s">
        <v>6512</v>
      </c>
      <c r="F175" s="1" t="s">
        <v>4062</v>
      </c>
      <c r="G175" s="1" t="s">
        <v>6513</v>
      </c>
      <c r="H175" s="1" t="s">
        <v>6514</v>
      </c>
      <c r="I175" s="1" t="s">
        <v>6515</v>
      </c>
      <c r="J175" s="1" t="s">
        <v>6516</v>
      </c>
      <c r="K175" s="1" t="s">
        <v>6517</v>
      </c>
      <c r="L175" s="1" t="s">
        <v>6518</v>
      </c>
      <c r="M175" s="1" t="s">
        <v>6519</v>
      </c>
      <c r="N175" s="1" t="s">
        <v>6520</v>
      </c>
      <c r="O175" s="1" t="s">
        <v>6521</v>
      </c>
      <c r="P175" s="1" t="s">
        <v>6522</v>
      </c>
      <c r="Q175" s="1" t="s">
        <v>6523</v>
      </c>
      <c r="R175" s="1">
        <v>0</v>
      </c>
      <c r="S175" s="1">
        <v>0</v>
      </c>
      <c r="T175" s="1">
        <v>0</v>
      </c>
      <c r="U175" s="1" t="s">
        <v>5799</v>
      </c>
      <c r="V175" s="1" t="s">
        <v>6524</v>
      </c>
      <c r="W175" s="1" t="s">
        <v>6525</v>
      </c>
      <c r="X175" s="1" t="s">
        <v>6526</v>
      </c>
      <c r="Y175" s="1" t="s">
        <v>6527</v>
      </c>
      <c r="Z175" s="1" t="s">
        <v>4728</v>
      </c>
      <c r="AA175" s="1" t="s">
        <v>6528</v>
      </c>
      <c r="AB175" s="1" t="s">
        <v>6529</v>
      </c>
      <c r="AC175" s="1" t="s">
        <v>6530</v>
      </c>
      <c r="AD175" s="1" t="s">
        <v>3202</v>
      </c>
      <c r="AE175" s="1" t="s">
        <v>6531</v>
      </c>
      <c r="AF175" s="1" t="s">
        <v>6532</v>
      </c>
      <c r="AG175" s="1" t="s">
        <v>6533</v>
      </c>
      <c r="AH175" s="1" t="s">
        <v>6534</v>
      </c>
      <c r="AI175" s="1" t="s">
        <v>6535</v>
      </c>
      <c r="AJ175" s="1" t="s">
        <v>6536</v>
      </c>
      <c r="AK175" s="1" t="s">
        <v>5799</v>
      </c>
      <c r="AL175" s="1" t="s">
        <v>6524</v>
      </c>
      <c r="AM175" s="1" t="s">
        <v>6525</v>
      </c>
      <c r="AN175" s="1" t="s">
        <v>6526</v>
      </c>
      <c r="AO175" s="1" t="s">
        <v>5799</v>
      </c>
      <c r="AP175" s="1" t="s">
        <v>6524</v>
      </c>
      <c r="AQ175" s="1" t="s">
        <v>6525</v>
      </c>
      <c r="AR175" s="1" t="s">
        <v>6526</v>
      </c>
    </row>
    <row r="176" spans="1:44">
      <c r="A176" s="1" t="s">
        <v>26</v>
      </c>
      <c r="B176" s="1" t="s">
        <v>6537</v>
      </c>
      <c r="C176" s="1" t="s">
        <v>5474</v>
      </c>
      <c r="D176" s="1" t="s">
        <v>6397</v>
      </c>
      <c r="E176" s="1" t="s">
        <v>6538</v>
      </c>
      <c r="F176" s="1" t="s">
        <v>6537</v>
      </c>
      <c r="G176" s="1" t="s">
        <v>6539</v>
      </c>
      <c r="H176" s="1" t="s">
        <v>6540</v>
      </c>
      <c r="I176" s="1" t="s">
        <v>6541</v>
      </c>
      <c r="J176" s="1" t="s">
        <v>6542</v>
      </c>
      <c r="K176" s="1" t="s">
        <v>6543</v>
      </c>
      <c r="L176" s="1" t="s">
        <v>6544</v>
      </c>
      <c r="M176" s="1" t="s">
        <v>6545</v>
      </c>
      <c r="N176" s="1" t="s">
        <v>6353</v>
      </c>
      <c r="O176" s="1" t="s">
        <v>6546</v>
      </c>
      <c r="P176" s="1" t="s">
        <v>6547</v>
      </c>
      <c r="Q176" s="1" t="s">
        <v>6548</v>
      </c>
      <c r="R176" s="1">
        <v>0</v>
      </c>
      <c r="S176" s="1">
        <v>0</v>
      </c>
      <c r="T176" s="1">
        <v>0</v>
      </c>
      <c r="U176" s="1" t="s">
        <v>6549</v>
      </c>
      <c r="V176" s="1" t="s">
        <v>4852</v>
      </c>
      <c r="W176" s="1" t="s">
        <v>6550</v>
      </c>
      <c r="X176" s="1" t="s">
        <v>6551</v>
      </c>
      <c r="Y176" s="1" t="s">
        <v>6552</v>
      </c>
      <c r="Z176" s="1" t="s">
        <v>5844</v>
      </c>
      <c r="AA176" s="1" t="s">
        <v>6553</v>
      </c>
      <c r="AB176" s="1" t="s">
        <v>6554</v>
      </c>
      <c r="AC176" s="1" t="s">
        <v>3100</v>
      </c>
      <c r="AD176" s="1" t="s">
        <v>2761</v>
      </c>
      <c r="AE176" s="1" t="s">
        <v>6555</v>
      </c>
      <c r="AF176" s="1" t="s">
        <v>5575</v>
      </c>
      <c r="AG176" s="1" t="s">
        <v>6367</v>
      </c>
      <c r="AH176" s="1" t="s">
        <v>6556</v>
      </c>
      <c r="AI176" s="1" t="s">
        <v>6557</v>
      </c>
      <c r="AJ176" s="1" t="s">
        <v>6558</v>
      </c>
      <c r="AK176" s="1" t="s">
        <v>6549</v>
      </c>
      <c r="AL176" s="1" t="s">
        <v>4852</v>
      </c>
      <c r="AM176" s="1" t="s">
        <v>6550</v>
      </c>
      <c r="AN176" s="1" t="s">
        <v>6551</v>
      </c>
      <c r="AO176" s="1" t="s">
        <v>6549</v>
      </c>
      <c r="AP176" s="1" t="s">
        <v>4852</v>
      </c>
      <c r="AQ176" s="1" t="s">
        <v>6550</v>
      </c>
      <c r="AR176" s="1" t="s">
        <v>6551</v>
      </c>
    </row>
    <row r="177" spans="1:44">
      <c r="A177" s="1" t="s">
        <v>187</v>
      </c>
      <c r="B177" s="1" t="s">
        <v>6559</v>
      </c>
      <c r="C177" s="1" t="s">
        <v>6560</v>
      </c>
      <c r="D177" s="1" t="s">
        <v>6561</v>
      </c>
      <c r="E177" s="1" t="s">
        <v>6562</v>
      </c>
      <c r="F177" s="1" t="s">
        <v>6563</v>
      </c>
      <c r="G177" s="1" t="s">
        <v>4017</v>
      </c>
      <c r="H177" s="1" t="s">
        <v>6564</v>
      </c>
      <c r="I177" s="1" t="s">
        <v>4164</v>
      </c>
      <c r="J177" s="1" t="s">
        <v>6565</v>
      </c>
      <c r="K177" s="1" t="s">
        <v>6566</v>
      </c>
      <c r="L177" s="1" t="s">
        <v>6567</v>
      </c>
      <c r="M177" s="1" t="s">
        <v>6568</v>
      </c>
      <c r="N177" s="1" t="s">
        <v>6569</v>
      </c>
      <c r="O177" s="1" t="s">
        <v>6570</v>
      </c>
      <c r="P177" s="1" t="s">
        <v>6571</v>
      </c>
      <c r="Q177" s="1" t="s">
        <v>6572</v>
      </c>
      <c r="R177" s="1">
        <v>0</v>
      </c>
      <c r="S177" s="1">
        <v>0</v>
      </c>
      <c r="T177" s="1">
        <v>0</v>
      </c>
      <c r="U177" s="1" t="s">
        <v>6573</v>
      </c>
      <c r="V177" s="1" t="s">
        <v>6574</v>
      </c>
      <c r="W177" s="1" t="s">
        <v>6575</v>
      </c>
      <c r="X177" s="1" t="s">
        <v>6576</v>
      </c>
      <c r="Y177" s="1" t="s">
        <v>6577</v>
      </c>
      <c r="Z177" s="1" t="s">
        <v>6578</v>
      </c>
      <c r="AA177" s="1" t="s">
        <v>6579</v>
      </c>
      <c r="AB177" s="1" t="s">
        <v>6580</v>
      </c>
      <c r="AC177" s="1" t="s">
        <v>6581</v>
      </c>
      <c r="AD177" s="1" t="s">
        <v>6582</v>
      </c>
      <c r="AE177" s="1" t="s">
        <v>6583</v>
      </c>
      <c r="AF177" s="1" t="s">
        <v>6584</v>
      </c>
      <c r="AG177" s="1" t="s">
        <v>3684</v>
      </c>
      <c r="AH177" s="1" t="s">
        <v>6585</v>
      </c>
      <c r="AI177" s="1" t="s">
        <v>6586</v>
      </c>
      <c r="AJ177" s="1" t="s">
        <v>6587</v>
      </c>
      <c r="AK177" s="1" t="s">
        <v>6573</v>
      </c>
      <c r="AL177" s="1" t="s">
        <v>6574</v>
      </c>
      <c r="AM177" s="1" t="s">
        <v>6575</v>
      </c>
      <c r="AN177" s="1" t="s">
        <v>6576</v>
      </c>
      <c r="AO177" s="1" t="s">
        <v>6573</v>
      </c>
      <c r="AP177" s="1" t="s">
        <v>6574</v>
      </c>
      <c r="AQ177" s="1" t="s">
        <v>6575</v>
      </c>
      <c r="AR177" s="1" t="s">
        <v>6576</v>
      </c>
    </row>
    <row r="178" spans="1:44">
      <c r="A178" s="1" t="s">
        <v>188</v>
      </c>
      <c r="B178" s="1" t="s">
        <v>6588</v>
      </c>
      <c r="C178" s="1" t="s">
        <v>6589</v>
      </c>
      <c r="D178" s="1" t="s">
        <v>6590</v>
      </c>
      <c r="E178" s="1" t="s">
        <v>6591</v>
      </c>
      <c r="F178" s="1" t="s">
        <v>6592</v>
      </c>
      <c r="G178" s="1" t="s">
        <v>6593</v>
      </c>
      <c r="H178" s="1" t="s">
        <v>6594</v>
      </c>
      <c r="I178" s="1" t="s">
        <v>6595</v>
      </c>
      <c r="J178" s="1" t="s">
        <v>6596</v>
      </c>
      <c r="K178" s="1" t="s">
        <v>6597</v>
      </c>
      <c r="L178" s="1" t="s">
        <v>6598</v>
      </c>
      <c r="M178" s="1" t="s">
        <v>6599</v>
      </c>
      <c r="N178" s="1" t="s">
        <v>6600</v>
      </c>
      <c r="O178" s="1" t="s">
        <v>6601</v>
      </c>
      <c r="P178" s="1" t="s">
        <v>3340</v>
      </c>
      <c r="Q178" s="1" t="s">
        <v>6602</v>
      </c>
      <c r="R178" s="1">
        <v>0</v>
      </c>
      <c r="S178" s="1">
        <v>0</v>
      </c>
      <c r="T178" s="1">
        <v>0</v>
      </c>
      <c r="U178" s="1" t="s">
        <v>6603</v>
      </c>
      <c r="V178" s="1" t="s">
        <v>6604</v>
      </c>
      <c r="W178" s="1" t="s">
        <v>6605</v>
      </c>
      <c r="X178" s="1" t="s">
        <v>5983</v>
      </c>
      <c r="Y178" s="1" t="s">
        <v>6606</v>
      </c>
      <c r="Z178" s="1" t="s">
        <v>6607</v>
      </c>
      <c r="AA178" s="1" t="s">
        <v>6608</v>
      </c>
      <c r="AB178" s="1" t="s">
        <v>6609</v>
      </c>
      <c r="AC178" s="1" t="s">
        <v>6610</v>
      </c>
      <c r="AD178" s="1" t="s">
        <v>6611</v>
      </c>
      <c r="AE178" s="1" t="s">
        <v>6612</v>
      </c>
      <c r="AF178" s="1" t="s">
        <v>6613</v>
      </c>
      <c r="AG178" s="1" t="s">
        <v>6614</v>
      </c>
      <c r="AH178" s="1" t="s">
        <v>6615</v>
      </c>
      <c r="AI178" s="1" t="s">
        <v>3353</v>
      </c>
      <c r="AJ178" s="1" t="s">
        <v>6616</v>
      </c>
      <c r="AK178" s="1" t="s">
        <v>6603</v>
      </c>
      <c r="AL178" s="1" t="s">
        <v>6604</v>
      </c>
      <c r="AM178" s="1" t="s">
        <v>6605</v>
      </c>
      <c r="AN178" s="1" t="s">
        <v>5983</v>
      </c>
      <c r="AO178" s="1" t="s">
        <v>6603</v>
      </c>
      <c r="AP178" s="1" t="s">
        <v>6604</v>
      </c>
      <c r="AQ178" s="1" t="s">
        <v>6605</v>
      </c>
      <c r="AR178" s="1" t="s">
        <v>5983</v>
      </c>
    </row>
    <row r="179" spans="1:44">
      <c r="A179" s="1" t="s">
        <v>189</v>
      </c>
      <c r="B179" s="1" t="s">
        <v>4237</v>
      </c>
      <c r="C179" s="1" t="s">
        <v>4732</v>
      </c>
      <c r="D179" s="1" t="s">
        <v>6617</v>
      </c>
      <c r="E179" s="1" t="s">
        <v>6618</v>
      </c>
      <c r="F179" s="1" t="s">
        <v>6619</v>
      </c>
      <c r="G179" s="1" t="s">
        <v>6620</v>
      </c>
      <c r="H179" s="1" t="s">
        <v>6512</v>
      </c>
      <c r="I179" s="1" t="s">
        <v>6621</v>
      </c>
      <c r="J179" s="1" t="s">
        <v>6622</v>
      </c>
      <c r="K179" s="1" t="s">
        <v>6623</v>
      </c>
      <c r="L179" s="1" t="s">
        <v>6624</v>
      </c>
      <c r="M179" s="1" t="s">
        <v>6625</v>
      </c>
      <c r="N179" s="1" t="s">
        <v>4940</v>
      </c>
      <c r="O179" s="1" t="s">
        <v>6626</v>
      </c>
      <c r="P179" s="1" t="s">
        <v>3311</v>
      </c>
      <c r="Q179" s="1" t="s">
        <v>6627</v>
      </c>
      <c r="R179" s="1">
        <v>0</v>
      </c>
      <c r="S179" s="1">
        <v>0</v>
      </c>
      <c r="T179" s="1">
        <v>0</v>
      </c>
      <c r="U179" s="1" t="s">
        <v>6628</v>
      </c>
      <c r="V179" s="1" t="s">
        <v>6629</v>
      </c>
      <c r="W179" s="1" t="s">
        <v>4702</v>
      </c>
      <c r="X179" s="1" t="s">
        <v>6630</v>
      </c>
      <c r="Y179" s="1" t="s">
        <v>6631</v>
      </c>
      <c r="Z179" s="1" t="s">
        <v>6632</v>
      </c>
      <c r="AA179" s="1" t="s">
        <v>6633</v>
      </c>
      <c r="AB179" s="1" t="s">
        <v>3077</v>
      </c>
      <c r="AC179" s="1" t="s">
        <v>6634</v>
      </c>
      <c r="AD179" s="1" t="s">
        <v>6635</v>
      </c>
      <c r="AE179" s="1" t="s">
        <v>6636</v>
      </c>
      <c r="AF179" s="1" t="s">
        <v>3546</v>
      </c>
      <c r="AG179" s="1" t="s">
        <v>3731</v>
      </c>
      <c r="AH179" s="1" t="s">
        <v>6637</v>
      </c>
      <c r="AI179" s="1" t="s">
        <v>3325</v>
      </c>
      <c r="AJ179" s="1" t="s">
        <v>6638</v>
      </c>
      <c r="AK179" s="1" t="s">
        <v>6628</v>
      </c>
      <c r="AL179" s="1" t="s">
        <v>6629</v>
      </c>
      <c r="AM179" s="1" t="s">
        <v>4702</v>
      </c>
      <c r="AN179" s="1" t="s">
        <v>6630</v>
      </c>
      <c r="AO179" s="1" t="s">
        <v>6628</v>
      </c>
      <c r="AP179" s="1" t="s">
        <v>6629</v>
      </c>
      <c r="AQ179" s="1" t="s">
        <v>4702</v>
      </c>
      <c r="AR179" s="1" t="s">
        <v>6630</v>
      </c>
    </row>
    <row r="180" spans="1:44">
      <c r="A180" s="1" t="s">
        <v>190</v>
      </c>
      <c r="B180" s="1" t="s">
        <v>6588</v>
      </c>
      <c r="C180" s="1" t="s">
        <v>6589</v>
      </c>
      <c r="D180" s="1" t="s">
        <v>6590</v>
      </c>
      <c r="E180" s="1" t="s">
        <v>6591</v>
      </c>
      <c r="F180" s="1" t="s">
        <v>6592</v>
      </c>
      <c r="G180" s="1" t="s">
        <v>6593</v>
      </c>
      <c r="H180" s="1" t="s">
        <v>6594</v>
      </c>
      <c r="I180" s="1" t="s">
        <v>6595</v>
      </c>
      <c r="J180" s="1" t="s">
        <v>6596</v>
      </c>
      <c r="K180" s="1" t="s">
        <v>6597</v>
      </c>
      <c r="L180" s="1" t="s">
        <v>6598</v>
      </c>
      <c r="M180" s="1" t="s">
        <v>6599</v>
      </c>
      <c r="N180" s="1" t="s">
        <v>6600</v>
      </c>
      <c r="O180" s="1" t="s">
        <v>6601</v>
      </c>
      <c r="P180" s="1" t="s">
        <v>3340</v>
      </c>
      <c r="Q180" s="1" t="s">
        <v>6602</v>
      </c>
      <c r="R180" s="1">
        <v>0</v>
      </c>
      <c r="S180" s="1">
        <v>0</v>
      </c>
      <c r="T180" s="1">
        <v>0</v>
      </c>
      <c r="U180" s="1" t="s">
        <v>6603</v>
      </c>
      <c r="V180" s="1" t="s">
        <v>6604</v>
      </c>
      <c r="W180" s="1" t="s">
        <v>6605</v>
      </c>
      <c r="X180" s="1" t="s">
        <v>5983</v>
      </c>
      <c r="Y180" s="1" t="s">
        <v>6606</v>
      </c>
      <c r="Z180" s="1" t="s">
        <v>6607</v>
      </c>
      <c r="AA180" s="1" t="s">
        <v>6608</v>
      </c>
      <c r="AB180" s="1" t="s">
        <v>6609</v>
      </c>
      <c r="AC180" s="1" t="s">
        <v>6610</v>
      </c>
      <c r="AD180" s="1" t="s">
        <v>6611</v>
      </c>
      <c r="AE180" s="1" t="s">
        <v>6612</v>
      </c>
      <c r="AF180" s="1" t="s">
        <v>6613</v>
      </c>
      <c r="AG180" s="1" t="s">
        <v>6614</v>
      </c>
      <c r="AH180" s="1" t="s">
        <v>6615</v>
      </c>
      <c r="AI180" s="1" t="s">
        <v>3353</v>
      </c>
      <c r="AJ180" s="1" t="s">
        <v>6616</v>
      </c>
      <c r="AK180" s="1" t="s">
        <v>6603</v>
      </c>
      <c r="AL180" s="1" t="s">
        <v>6604</v>
      </c>
      <c r="AM180" s="1" t="s">
        <v>6605</v>
      </c>
      <c r="AN180" s="1" t="s">
        <v>5983</v>
      </c>
      <c r="AO180" s="1" t="s">
        <v>6603</v>
      </c>
      <c r="AP180" s="1" t="s">
        <v>6604</v>
      </c>
      <c r="AQ180" s="1" t="s">
        <v>6605</v>
      </c>
      <c r="AR180" s="1" t="s">
        <v>5983</v>
      </c>
    </row>
    <row r="181" spans="1:44">
      <c r="A181" s="1" t="s">
        <v>1240</v>
      </c>
      <c r="B181" s="1" t="s">
        <v>6639</v>
      </c>
      <c r="C181" s="1" t="s">
        <v>6640</v>
      </c>
      <c r="D181" s="1" t="s">
        <v>6641</v>
      </c>
      <c r="E181" s="1" t="s">
        <v>5979</v>
      </c>
      <c r="F181" s="1" t="s">
        <v>6642</v>
      </c>
      <c r="G181" s="1" t="s">
        <v>6643</v>
      </c>
      <c r="H181" s="1" t="s">
        <v>6644</v>
      </c>
      <c r="I181" s="1" t="s">
        <v>6645</v>
      </c>
      <c r="J181" s="1" t="s">
        <v>6646</v>
      </c>
      <c r="K181" s="1" t="s">
        <v>6647</v>
      </c>
      <c r="L181" s="1" t="s">
        <v>6648</v>
      </c>
      <c r="M181" s="1" t="s">
        <v>6649</v>
      </c>
      <c r="N181" s="1" t="s">
        <v>6650</v>
      </c>
      <c r="O181" s="1" t="s">
        <v>6651</v>
      </c>
      <c r="P181" s="1" t="s">
        <v>4603</v>
      </c>
      <c r="Q181" s="1" t="s">
        <v>6652</v>
      </c>
      <c r="R181" s="1">
        <v>0</v>
      </c>
      <c r="S181" s="1">
        <v>0</v>
      </c>
      <c r="T181" s="1">
        <v>0</v>
      </c>
      <c r="U181" s="1" t="s">
        <v>6653</v>
      </c>
      <c r="V181" s="1" t="s">
        <v>4760</v>
      </c>
      <c r="W181" s="1" t="s">
        <v>6654</v>
      </c>
      <c r="X181" s="1" t="s">
        <v>6655</v>
      </c>
      <c r="Y181" s="1" t="s">
        <v>4389</v>
      </c>
      <c r="Z181" s="1" t="s">
        <v>6656</v>
      </c>
      <c r="AA181" s="1" t="s">
        <v>6657</v>
      </c>
      <c r="AB181" s="1" t="s">
        <v>6658</v>
      </c>
      <c r="AC181" s="1" t="s">
        <v>6659</v>
      </c>
      <c r="AD181" s="1" t="s">
        <v>6660</v>
      </c>
      <c r="AE181" s="1" t="s">
        <v>6661</v>
      </c>
      <c r="AF181" s="1" t="s">
        <v>6662</v>
      </c>
      <c r="AG181" s="1" t="s">
        <v>5789</v>
      </c>
      <c r="AH181" s="1" t="s">
        <v>6663</v>
      </c>
      <c r="AI181" s="1" t="s">
        <v>4617</v>
      </c>
      <c r="AJ181" s="1" t="s">
        <v>6664</v>
      </c>
      <c r="AK181" s="1" t="s">
        <v>6653</v>
      </c>
      <c r="AL181" s="1" t="s">
        <v>4760</v>
      </c>
      <c r="AM181" s="1" t="s">
        <v>6654</v>
      </c>
      <c r="AN181" s="1" t="s">
        <v>6655</v>
      </c>
      <c r="AO181" s="1" t="s">
        <v>6653</v>
      </c>
      <c r="AP181" s="1" t="s">
        <v>4760</v>
      </c>
      <c r="AQ181" s="1" t="s">
        <v>6654</v>
      </c>
      <c r="AR181" s="1" t="s">
        <v>6655</v>
      </c>
    </row>
    <row r="182" spans="1:44">
      <c r="A182" s="1" t="s">
        <v>191</v>
      </c>
      <c r="B182" s="1" t="s">
        <v>5693</v>
      </c>
      <c r="C182" s="1" t="s">
        <v>6665</v>
      </c>
      <c r="D182" s="1" t="s">
        <v>6666</v>
      </c>
      <c r="E182" s="1" t="s">
        <v>6667</v>
      </c>
      <c r="F182" s="1" t="s">
        <v>6668</v>
      </c>
      <c r="G182" s="1" t="s">
        <v>6669</v>
      </c>
      <c r="H182" s="1" t="s">
        <v>3777</v>
      </c>
      <c r="I182" s="1" t="s">
        <v>6670</v>
      </c>
      <c r="J182" s="1" t="s">
        <v>6671</v>
      </c>
      <c r="K182" s="1" t="s">
        <v>6672</v>
      </c>
      <c r="L182" s="1" t="s">
        <v>6673</v>
      </c>
      <c r="M182" s="1" t="s">
        <v>6674</v>
      </c>
      <c r="N182" s="1" t="s">
        <v>6675</v>
      </c>
      <c r="O182" s="1" t="s">
        <v>4186</v>
      </c>
      <c r="P182" s="1" t="s">
        <v>6676</v>
      </c>
      <c r="Q182" s="1" t="s">
        <v>6677</v>
      </c>
      <c r="R182" s="1">
        <v>0</v>
      </c>
      <c r="S182" s="1">
        <v>0</v>
      </c>
      <c r="T182" s="1">
        <v>0</v>
      </c>
      <c r="U182" s="1" t="s">
        <v>6678</v>
      </c>
      <c r="V182" s="1" t="s">
        <v>6679</v>
      </c>
      <c r="W182" s="1" t="s">
        <v>6680</v>
      </c>
      <c r="X182" s="1" t="s">
        <v>4622</v>
      </c>
      <c r="Y182" s="1" t="s">
        <v>6681</v>
      </c>
      <c r="Z182" s="1" t="s">
        <v>6682</v>
      </c>
      <c r="AA182" s="1" t="s">
        <v>6683</v>
      </c>
      <c r="AB182" s="1" t="s">
        <v>6684</v>
      </c>
      <c r="AC182" s="1" t="s">
        <v>6685</v>
      </c>
      <c r="AD182" s="1" t="s">
        <v>6686</v>
      </c>
      <c r="AE182" s="1" t="s">
        <v>6687</v>
      </c>
      <c r="AF182" s="1" t="s">
        <v>3996</v>
      </c>
      <c r="AG182" s="1" t="s">
        <v>2881</v>
      </c>
      <c r="AH182" s="1" t="s">
        <v>4202</v>
      </c>
      <c r="AI182" s="1" t="s">
        <v>6688</v>
      </c>
      <c r="AJ182" s="1" t="s">
        <v>6689</v>
      </c>
      <c r="AK182" s="1" t="s">
        <v>6678</v>
      </c>
      <c r="AL182" s="1" t="s">
        <v>6679</v>
      </c>
      <c r="AM182" s="1" t="s">
        <v>6680</v>
      </c>
      <c r="AN182" s="1" t="s">
        <v>4622</v>
      </c>
      <c r="AO182" s="1" t="s">
        <v>6678</v>
      </c>
      <c r="AP182" s="1" t="s">
        <v>6679</v>
      </c>
      <c r="AQ182" s="1" t="s">
        <v>6680</v>
      </c>
      <c r="AR182" s="1" t="s">
        <v>4622</v>
      </c>
    </row>
    <row r="183" spans="1:44">
      <c r="A183" s="1" t="s">
        <v>42</v>
      </c>
      <c r="B183" s="1" t="s">
        <v>6690</v>
      </c>
      <c r="C183" s="1" t="s">
        <v>6691</v>
      </c>
      <c r="D183" s="1" t="s">
        <v>6692</v>
      </c>
      <c r="E183" s="1" t="s">
        <v>3922</v>
      </c>
      <c r="F183" s="1" t="s">
        <v>6693</v>
      </c>
      <c r="G183" s="1" t="s">
        <v>6694</v>
      </c>
      <c r="H183" s="1" t="s">
        <v>6695</v>
      </c>
      <c r="I183" s="1" t="s">
        <v>6696</v>
      </c>
      <c r="J183" s="1" t="s">
        <v>6697</v>
      </c>
      <c r="K183" s="1" t="s">
        <v>6698</v>
      </c>
      <c r="L183" s="1" t="s">
        <v>6514</v>
      </c>
      <c r="M183" s="1" t="s">
        <v>6699</v>
      </c>
      <c r="N183" s="1" t="s">
        <v>6700</v>
      </c>
      <c r="O183" s="1" t="s">
        <v>3840</v>
      </c>
      <c r="P183" s="1" t="s">
        <v>4472</v>
      </c>
      <c r="Q183" s="1" t="s">
        <v>6701</v>
      </c>
      <c r="R183" s="1">
        <v>0</v>
      </c>
      <c r="S183" s="1">
        <v>0</v>
      </c>
      <c r="T183" s="1">
        <v>0</v>
      </c>
      <c r="U183" s="1" t="s">
        <v>5922</v>
      </c>
      <c r="V183" s="1" t="s">
        <v>6702</v>
      </c>
      <c r="W183" s="1" t="s">
        <v>6703</v>
      </c>
      <c r="X183" s="1" t="s">
        <v>6704</v>
      </c>
      <c r="Y183" s="1" t="s">
        <v>6705</v>
      </c>
      <c r="Z183" s="1" t="s">
        <v>6706</v>
      </c>
      <c r="AA183" s="1" t="s">
        <v>6707</v>
      </c>
      <c r="AB183" s="1" t="s">
        <v>6708</v>
      </c>
      <c r="AC183" s="1" t="s">
        <v>6709</v>
      </c>
      <c r="AD183" s="1" t="s">
        <v>6710</v>
      </c>
      <c r="AE183" s="1" t="s">
        <v>6711</v>
      </c>
      <c r="AF183" s="1" t="s">
        <v>6712</v>
      </c>
      <c r="AG183" s="1" t="s">
        <v>6713</v>
      </c>
      <c r="AH183" s="1" t="s">
        <v>3854</v>
      </c>
      <c r="AI183" s="1" t="s">
        <v>4483</v>
      </c>
      <c r="AJ183" s="1" t="s">
        <v>6714</v>
      </c>
      <c r="AK183" s="1" t="s">
        <v>5922</v>
      </c>
      <c r="AL183" s="1" t="s">
        <v>6702</v>
      </c>
      <c r="AM183" s="1" t="s">
        <v>6703</v>
      </c>
      <c r="AN183" s="1" t="s">
        <v>6704</v>
      </c>
      <c r="AO183" s="1" t="s">
        <v>5922</v>
      </c>
      <c r="AP183" s="1" t="s">
        <v>6702</v>
      </c>
      <c r="AQ183" s="1" t="s">
        <v>6703</v>
      </c>
      <c r="AR183" s="1" t="s">
        <v>6704</v>
      </c>
    </row>
    <row r="184" spans="1:44">
      <c r="A184" s="1" t="s">
        <v>192</v>
      </c>
      <c r="B184" s="1" t="s">
        <v>6715</v>
      </c>
      <c r="C184" s="1" t="s">
        <v>6716</v>
      </c>
      <c r="D184" s="1" t="s">
        <v>6717</v>
      </c>
      <c r="E184" s="1" t="s">
        <v>6718</v>
      </c>
      <c r="F184" s="1" t="s">
        <v>6719</v>
      </c>
      <c r="G184" s="1" t="s">
        <v>6720</v>
      </c>
      <c r="H184" s="1" t="s">
        <v>6721</v>
      </c>
      <c r="I184" s="1" t="s">
        <v>6722</v>
      </c>
      <c r="J184" s="1" t="s">
        <v>6723</v>
      </c>
      <c r="K184" s="1" t="s">
        <v>6724</v>
      </c>
      <c r="L184" s="1" t="s">
        <v>6725</v>
      </c>
      <c r="M184" s="1" t="s">
        <v>6726</v>
      </c>
      <c r="N184" s="1" t="s">
        <v>6727</v>
      </c>
      <c r="O184" s="1" t="s">
        <v>6728</v>
      </c>
      <c r="P184" s="1" t="s">
        <v>6729</v>
      </c>
      <c r="Q184" s="1" t="s">
        <v>3730</v>
      </c>
      <c r="R184" s="1">
        <v>0</v>
      </c>
      <c r="S184" s="1">
        <v>0</v>
      </c>
      <c r="T184" s="1">
        <v>0</v>
      </c>
      <c r="U184" s="1" t="s">
        <v>6730</v>
      </c>
      <c r="V184" s="1" t="s">
        <v>6731</v>
      </c>
      <c r="W184" s="1" t="s">
        <v>6732</v>
      </c>
      <c r="X184" s="1" t="s">
        <v>6733</v>
      </c>
      <c r="Y184" s="1" t="s">
        <v>6734</v>
      </c>
      <c r="Z184" s="1" t="s">
        <v>6735</v>
      </c>
      <c r="AA184" s="1" t="s">
        <v>6736</v>
      </c>
      <c r="AB184" s="1" t="s">
        <v>3612</v>
      </c>
      <c r="AC184" s="1" t="s">
        <v>6737</v>
      </c>
      <c r="AD184" s="1" t="s">
        <v>4348</v>
      </c>
      <c r="AE184" s="1" t="s">
        <v>6738</v>
      </c>
      <c r="AF184" s="1" t="s">
        <v>6739</v>
      </c>
      <c r="AG184" s="1" t="s">
        <v>6740</v>
      </c>
      <c r="AH184" s="1" t="s">
        <v>6741</v>
      </c>
      <c r="AI184" s="1" t="s">
        <v>6742</v>
      </c>
      <c r="AJ184" s="1" t="s">
        <v>3742</v>
      </c>
      <c r="AK184" s="1" t="s">
        <v>6730</v>
      </c>
      <c r="AL184" s="1" t="s">
        <v>6731</v>
      </c>
      <c r="AM184" s="1" t="s">
        <v>6732</v>
      </c>
      <c r="AN184" s="1" t="s">
        <v>6733</v>
      </c>
      <c r="AO184" s="1" t="s">
        <v>6730</v>
      </c>
      <c r="AP184" s="1" t="s">
        <v>6731</v>
      </c>
      <c r="AQ184" s="1" t="s">
        <v>6732</v>
      </c>
      <c r="AR184" s="1" t="s">
        <v>6733</v>
      </c>
    </row>
    <row r="185" spans="1:44">
      <c r="A185" s="1" t="s">
        <v>193</v>
      </c>
      <c r="B185" s="1" t="s">
        <v>6743</v>
      </c>
      <c r="C185" s="1" t="s">
        <v>6744</v>
      </c>
      <c r="D185" s="1" t="s">
        <v>6745</v>
      </c>
      <c r="E185" s="1" t="s">
        <v>6746</v>
      </c>
      <c r="F185" s="1" t="s">
        <v>6747</v>
      </c>
      <c r="G185" s="1" t="s">
        <v>6748</v>
      </c>
      <c r="H185" s="1" t="s">
        <v>6749</v>
      </c>
      <c r="I185" s="1" t="s">
        <v>6059</v>
      </c>
      <c r="J185" s="1" t="s">
        <v>6750</v>
      </c>
      <c r="K185" s="1" t="s">
        <v>6751</v>
      </c>
      <c r="L185" s="1" t="s">
        <v>6752</v>
      </c>
      <c r="M185" s="1" t="s">
        <v>6753</v>
      </c>
      <c r="N185" s="1" t="s">
        <v>6754</v>
      </c>
      <c r="O185" s="1" t="s">
        <v>5892</v>
      </c>
      <c r="P185" s="1" t="s">
        <v>6755</v>
      </c>
      <c r="Q185" s="1" t="s">
        <v>6756</v>
      </c>
      <c r="R185" s="1">
        <v>0</v>
      </c>
      <c r="S185" s="1">
        <v>0</v>
      </c>
      <c r="T185" s="1">
        <v>0</v>
      </c>
      <c r="U185" s="1" t="s">
        <v>6757</v>
      </c>
      <c r="V185" s="1" t="s">
        <v>3141</v>
      </c>
      <c r="W185" s="1" t="s">
        <v>5087</v>
      </c>
      <c r="X185" s="1" t="s">
        <v>3051</v>
      </c>
      <c r="Y185" s="1" t="s">
        <v>5338</v>
      </c>
      <c r="Z185" s="1" t="s">
        <v>6758</v>
      </c>
      <c r="AA185" s="1" t="s">
        <v>6759</v>
      </c>
      <c r="AB185" s="1" t="s">
        <v>6760</v>
      </c>
      <c r="AC185" s="1" t="s">
        <v>6761</v>
      </c>
      <c r="AD185" s="1" t="s">
        <v>5712</v>
      </c>
      <c r="AE185" s="1">
        <v>0</v>
      </c>
      <c r="AF185" s="1" t="s">
        <v>6762</v>
      </c>
      <c r="AG185" s="1" t="s">
        <v>6763</v>
      </c>
      <c r="AH185" s="1" t="s">
        <v>5907</v>
      </c>
      <c r="AI185" s="1" t="s">
        <v>6764</v>
      </c>
      <c r="AJ185" s="1" t="s">
        <v>6765</v>
      </c>
      <c r="AK185" s="1" t="s">
        <v>6757</v>
      </c>
      <c r="AL185" s="1" t="s">
        <v>3141</v>
      </c>
      <c r="AM185" s="1" t="s">
        <v>5087</v>
      </c>
      <c r="AN185" s="1" t="s">
        <v>3051</v>
      </c>
      <c r="AO185" s="1" t="s">
        <v>6757</v>
      </c>
      <c r="AP185" s="1" t="s">
        <v>3141</v>
      </c>
      <c r="AQ185" s="1" t="s">
        <v>5087</v>
      </c>
      <c r="AR185" s="1" t="s">
        <v>3051</v>
      </c>
    </row>
    <row r="186" spans="1:44">
      <c r="A186" s="1" t="s">
        <v>194</v>
      </c>
      <c r="B186" s="1" t="s">
        <v>6766</v>
      </c>
      <c r="C186" s="1" t="s">
        <v>6767</v>
      </c>
      <c r="D186" s="1" t="s">
        <v>6768</v>
      </c>
      <c r="E186" s="1" t="s">
        <v>6769</v>
      </c>
      <c r="F186" s="1" t="s">
        <v>6770</v>
      </c>
      <c r="G186" s="1" t="s">
        <v>6771</v>
      </c>
      <c r="H186" s="1" t="s">
        <v>6772</v>
      </c>
      <c r="I186" s="1" t="s">
        <v>6773</v>
      </c>
      <c r="J186" s="1" t="s">
        <v>6774</v>
      </c>
      <c r="K186" s="1" t="s">
        <v>6775</v>
      </c>
      <c r="L186" s="1" t="s">
        <v>6776</v>
      </c>
      <c r="M186" s="1" t="s">
        <v>6777</v>
      </c>
      <c r="N186" s="1" t="s">
        <v>6778</v>
      </c>
      <c r="O186" s="1" t="s">
        <v>6779</v>
      </c>
      <c r="P186" s="1" t="s">
        <v>3340</v>
      </c>
      <c r="Q186" s="1" t="s">
        <v>4162</v>
      </c>
      <c r="R186" s="1">
        <v>0</v>
      </c>
      <c r="S186" s="1">
        <v>0</v>
      </c>
      <c r="T186" s="1">
        <v>0</v>
      </c>
      <c r="U186" s="1" t="s">
        <v>2942</v>
      </c>
      <c r="V186" s="1" t="s">
        <v>6780</v>
      </c>
      <c r="W186" s="1" t="s">
        <v>6781</v>
      </c>
      <c r="X186" s="1" t="s">
        <v>4893</v>
      </c>
      <c r="Y186" s="1" t="s">
        <v>6782</v>
      </c>
      <c r="Z186" s="1" t="s">
        <v>6783</v>
      </c>
      <c r="AA186" s="1" t="s">
        <v>6784</v>
      </c>
      <c r="AB186" s="1" t="s">
        <v>6785</v>
      </c>
      <c r="AC186" s="1" t="s">
        <v>6786</v>
      </c>
      <c r="AD186" s="1" t="s">
        <v>6787</v>
      </c>
      <c r="AE186" s="1">
        <v>0</v>
      </c>
      <c r="AF186" s="1" t="s">
        <v>6788</v>
      </c>
      <c r="AG186" s="1" t="s">
        <v>6789</v>
      </c>
      <c r="AH186" s="1" t="s">
        <v>6790</v>
      </c>
      <c r="AI186" s="1" t="s">
        <v>3353</v>
      </c>
      <c r="AJ186" s="1" t="s">
        <v>4172</v>
      </c>
      <c r="AK186" s="1" t="s">
        <v>2942</v>
      </c>
      <c r="AL186" s="1" t="s">
        <v>6780</v>
      </c>
      <c r="AM186" s="1" t="s">
        <v>6781</v>
      </c>
      <c r="AN186" s="1" t="s">
        <v>4893</v>
      </c>
      <c r="AO186" s="1" t="s">
        <v>2942</v>
      </c>
      <c r="AP186" s="1" t="s">
        <v>6780</v>
      </c>
      <c r="AQ186" s="1" t="s">
        <v>6781</v>
      </c>
      <c r="AR186" s="1" t="s">
        <v>4893</v>
      </c>
    </row>
    <row r="187" spans="1:44">
      <c r="A187" s="1" t="s">
        <v>195</v>
      </c>
      <c r="B187" s="1" t="s">
        <v>6791</v>
      </c>
      <c r="C187" s="1" t="s">
        <v>6792</v>
      </c>
      <c r="D187" s="1" t="s">
        <v>6793</v>
      </c>
      <c r="E187" s="1" t="s">
        <v>3449</v>
      </c>
      <c r="F187" s="1" t="s">
        <v>6794</v>
      </c>
      <c r="G187" s="1" t="s">
        <v>6771</v>
      </c>
      <c r="H187" s="1" t="s">
        <v>6795</v>
      </c>
      <c r="I187" s="1" t="s">
        <v>6796</v>
      </c>
      <c r="J187" s="1" t="s">
        <v>6797</v>
      </c>
      <c r="K187" s="1" t="s">
        <v>6798</v>
      </c>
      <c r="L187" s="1" t="s">
        <v>6799</v>
      </c>
      <c r="M187" s="1" t="s">
        <v>6800</v>
      </c>
      <c r="N187" s="1" t="s">
        <v>6801</v>
      </c>
      <c r="O187" s="1" t="s">
        <v>6802</v>
      </c>
      <c r="P187" s="1" t="s">
        <v>4631</v>
      </c>
      <c r="Q187" s="1" t="s">
        <v>4216</v>
      </c>
      <c r="R187" s="1">
        <v>0</v>
      </c>
      <c r="S187" s="1">
        <v>0</v>
      </c>
      <c r="T187" s="1">
        <v>0</v>
      </c>
      <c r="U187" s="1" t="s">
        <v>6803</v>
      </c>
      <c r="V187" s="1" t="s">
        <v>6804</v>
      </c>
      <c r="W187" s="1" t="s">
        <v>6805</v>
      </c>
      <c r="X187" s="1" t="s">
        <v>6806</v>
      </c>
      <c r="Y187" s="1" t="s">
        <v>6807</v>
      </c>
      <c r="Z187" s="1" t="s">
        <v>6808</v>
      </c>
      <c r="AA187" s="1" t="s">
        <v>6809</v>
      </c>
      <c r="AB187" s="1" t="s">
        <v>3464</v>
      </c>
      <c r="AC187" s="1" t="s">
        <v>6810</v>
      </c>
      <c r="AD187" s="1" t="s">
        <v>6811</v>
      </c>
      <c r="AE187" s="1">
        <v>0</v>
      </c>
      <c r="AF187" s="1" t="s">
        <v>6812</v>
      </c>
      <c r="AG187" s="1" t="s">
        <v>3815</v>
      </c>
      <c r="AH187" s="1" t="s">
        <v>6813</v>
      </c>
      <c r="AI187" s="1" t="s">
        <v>4647</v>
      </c>
      <c r="AJ187" s="1" t="s">
        <v>3373</v>
      </c>
      <c r="AK187" s="1" t="s">
        <v>6803</v>
      </c>
      <c r="AL187" s="1" t="s">
        <v>6804</v>
      </c>
      <c r="AM187" s="1" t="s">
        <v>6805</v>
      </c>
      <c r="AN187" s="1" t="s">
        <v>6806</v>
      </c>
      <c r="AO187" s="1" t="s">
        <v>6803</v>
      </c>
      <c r="AP187" s="1" t="s">
        <v>6804</v>
      </c>
      <c r="AQ187" s="1" t="s">
        <v>6805</v>
      </c>
      <c r="AR187" s="1" t="s">
        <v>6806</v>
      </c>
    </row>
    <row r="188" spans="1:44">
      <c r="A188" s="1" t="s">
        <v>196</v>
      </c>
      <c r="B188" s="1" t="s">
        <v>6814</v>
      </c>
      <c r="C188" s="1" t="s">
        <v>6815</v>
      </c>
      <c r="D188" s="1" t="s">
        <v>6816</v>
      </c>
      <c r="E188" s="1" t="s">
        <v>6618</v>
      </c>
      <c r="F188" s="1" t="s">
        <v>6278</v>
      </c>
      <c r="G188" s="1" t="s">
        <v>6810</v>
      </c>
      <c r="H188" s="1" t="s">
        <v>6817</v>
      </c>
      <c r="I188" s="1" t="s">
        <v>6818</v>
      </c>
      <c r="J188" s="1" t="s">
        <v>6819</v>
      </c>
      <c r="K188" s="1" t="s">
        <v>6820</v>
      </c>
      <c r="L188" s="1" t="s">
        <v>6821</v>
      </c>
      <c r="M188" s="1" t="s">
        <v>6822</v>
      </c>
      <c r="N188" s="1" t="s">
        <v>6823</v>
      </c>
      <c r="O188" s="1" t="s">
        <v>6824</v>
      </c>
      <c r="P188" s="1" t="s">
        <v>3461</v>
      </c>
      <c r="Q188" s="1" t="s">
        <v>6825</v>
      </c>
      <c r="R188" s="1">
        <v>0</v>
      </c>
      <c r="S188" s="1">
        <v>0</v>
      </c>
      <c r="T188" s="1">
        <v>0</v>
      </c>
      <c r="U188" s="1" t="s">
        <v>3089</v>
      </c>
      <c r="V188" s="1" t="s">
        <v>6826</v>
      </c>
      <c r="W188" s="1" t="s">
        <v>6827</v>
      </c>
      <c r="X188" s="1" t="s">
        <v>6828</v>
      </c>
      <c r="Y188" s="1" t="s">
        <v>6829</v>
      </c>
      <c r="Z188" s="1" t="s">
        <v>6830</v>
      </c>
      <c r="AA188" s="1" t="s">
        <v>6831</v>
      </c>
      <c r="AB188" s="1" t="s">
        <v>6832</v>
      </c>
      <c r="AC188" s="1" t="s">
        <v>6833</v>
      </c>
      <c r="AD188" s="1" t="s">
        <v>6834</v>
      </c>
      <c r="AE188" s="1">
        <v>0</v>
      </c>
      <c r="AF188" s="1" t="s">
        <v>6835</v>
      </c>
      <c r="AG188" s="1" t="s">
        <v>6836</v>
      </c>
      <c r="AH188" s="1" t="s">
        <v>6837</v>
      </c>
      <c r="AI188" s="1" t="s">
        <v>3474</v>
      </c>
      <c r="AJ188" s="1" t="s">
        <v>6838</v>
      </c>
      <c r="AK188" s="1" t="s">
        <v>3089</v>
      </c>
      <c r="AL188" s="1" t="s">
        <v>6826</v>
      </c>
      <c r="AM188" s="1" t="s">
        <v>6827</v>
      </c>
      <c r="AN188" s="1" t="s">
        <v>6828</v>
      </c>
      <c r="AO188" s="1" t="s">
        <v>3089</v>
      </c>
      <c r="AP188" s="1" t="s">
        <v>6826</v>
      </c>
      <c r="AQ188" s="1" t="s">
        <v>6827</v>
      </c>
      <c r="AR188" s="1" t="s">
        <v>6828</v>
      </c>
    </row>
    <row r="189" spans="1:44">
      <c r="A189" s="1" t="s">
        <v>197</v>
      </c>
      <c r="B189" s="1" t="s">
        <v>6839</v>
      </c>
      <c r="C189" s="1" t="s">
        <v>6840</v>
      </c>
      <c r="D189" s="1" t="s">
        <v>6841</v>
      </c>
      <c r="E189" s="1" t="s">
        <v>6842</v>
      </c>
      <c r="F189" s="1" t="s">
        <v>6843</v>
      </c>
      <c r="G189" s="1" t="s">
        <v>6844</v>
      </c>
      <c r="H189" s="1" t="s">
        <v>6183</v>
      </c>
      <c r="I189" s="1" t="s">
        <v>6845</v>
      </c>
      <c r="J189" s="1" t="s">
        <v>6846</v>
      </c>
      <c r="K189" s="1" t="s">
        <v>6847</v>
      </c>
      <c r="L189" s="1" t="s">
        <v>6848</v>
      </c>
      <c r="M189" s="1" t="s">
        <v>6849</v>
      </c>
      <c r="N189" s="1" t="s">
        <v>6850</v>
      </c>
      <c r="O189" s="1" t="s">
        <v>6851</v>
      </c>
      <c r="P189" s="1" t="s">
        <v>6852</v>
      </c>
      <c r="Q189" s="1" t="s">
        <v>6853</v>
      </c>
      <c r="R189" s="1">
        <v>0</v>
      </c>
      <c r="S189" s="1">
        <v>0</v>
      </c>
      <c r="T189" s="1">
        <v>0</v>
      </c>
      <c r="U189" s="1" t="s">
        <v>6854</v>
      </c>
      <c r="V189" s="1" t="s">
        <v>6855</v>
      </c>
      <c r="W189" s="1" t="s">
        <v>6856</v>
      </c>
      <c r="X189" s="1" t="s">
        <v>6857</v>
      </c>
      <c r="Y189" s="1" t="s">
        <v>6858</v>
      </c>
      <c r="Z189" s="1" t="s">
        <v>6859</v>
      </c>
      <c r="AA189" s="1" t="s">
        <v>5747</v>
      </c>
      <c r="AB189" s="1" t="s">
        <v>6860</v>
      </c>
      <c r="AC189" s="1" t="s">
        <v>6861</v>
      </c>
      <c r="AD189" s="1" t="s">
        <v>6862</v>
      </c>
      <c r="AE189" s="1" t="s">
        <v>6863</v>
      </c>
      <c r="AF189" s="1" t="s">
        <v>3886</v>
      </c>
      <c r="AG189" s="1" t="s">
        <v>6864</v>
      </c>
      <c r="AH189" s="1" t="s">
        <v>6865</v>
      </c>
      <c r="AI189" s="1" t="s">
        <v>6866</v>
      </c>
      <c r="AJ189" s="1" t="s">
        <v>3088</v>
      </c>
      <c r="AK189" s="1" t="s">
        <v>6854</v>
      </c>
      <c r="AL189" s="1" t="s">
        <v>6855</v>
      </c>
      <c r="AM189" s="1" t="s">
        <v>6856</v>
      </c>
      <c r="AN189" s="1" t="s">
        <v>6857</v>
      </c>
      <c r="AO189" s="1" t="s">
        <v>6854</v>
      </c>
      <c r="AP189" s="1" t="s">
        <v>6855</v>
      </c>
      <c r="AQ189" s="1" t="s">
        <v>6856</v>
      </c>
      <c r="AR189" s="1" t="s">
        <v>6857</v>
      </c>
    </row>
    <row r="190" spans="1:44">
      <c r="A190" s="1" t="s">
        <v>40</v>
      </c>
      <c r="B190" s="1" t="s">
        <v>4780</v>
      </c>
      <c r="C190" s="1" t="s">
        <v>6867</v>
      </c>
      <c r="D190" s="1" t="s">
        <v>6868</v>
      </c>
      <c r="E190" s="1" t="s">
        <v>6869</v>
      </c>
      <c r="F190" s="1" t="s">
        <v>6870</v>
      </c>
      <c r="G190" s="1" t="s">
        <v>6871</v>
      </c>
      <c r="H190" s="1" t="s">
        <v>6872</v>
      </c>
      <c r="I190" s="1" t="s">
        <v>6873</v>
      </c>
      <c r="J190" s="1" t="s">
        <v>6874</v>
      </c>
      <c r="K190" s="1" t="s">
        <v>6875</v>
      </c>
      <c r="L190" s="1" t="s">
        <v>6876</v>
      </c>
      <c r="M190" s="1" t="s">
        <v>6877</v>
      </c>
      <c r="N190" s="1" t="s">
        <v>3962</v>
      </c>
      <c r="O190" s="1" t="s">
        <v>6878</v>
      </c>
      <c r="P190" s="1" t="s">
        <v>4663</v>
      </c>
      <c r="Q190" s="1" t="s">
        <v>6879</v>
      </c>
      <c r="R190" s="1">
        <v>0</v>
      </c>
      <c r="S190" s="1">
        <v>0</v>
      </c>
      <c r="T190" s="1">
        <v>0</v>
      </c>
      <c r="U190" s="1" t="s">
        <v>6880</v>
      </c>
      <c r="V190" s="1" t="s">
        <v>6881</v>
      </c>
      <c r="W190" s="1" t="s">
        <v>6882</v>
      </c>
      <c r="X190" s="1" t="s">
        <v>6883</v>
      </c>
      <c r="Y190" s="1" t="s">
        <v>5011</v>
      </c>
      <c r="Z190" s="1" t="s">
        <v>6884</v>
      </c>
      <c r="AA190" s="1" t="s">
        <v>2712</v>
      </c>
      <c r="AB190" s="1" t="s">
        <v>6885</v>
      </c>
      <c r="AC190" s="1" t="s">
        <v>2942</v>
      </c>
      <c r="AD190" s="1" t="s">
        <v>6886</v>
      </c>
      <c r="AE190" s="1" t="s">
        <v>6887</v>
      </c>
      <c r="AF190" s="1" t="s">
        <v>6888</v>
      </c>
      <c r="AG190" s="1" t="s">
        <v>3976</v>
      </c>
      <c r="AH190" s="1" t="s">
        <v>6889</v>
      </c>
      <c r="AI190" s="1" t="s">
        <v>3344</v>
      </c>
      <c r="AJ190" s="1" t="s">
        <v>6890</v>
      </c>
      <c r="AK190" s="1" t="s">
        <v>6880</v>
      </c>
      <c r="AL190" s="1" t="s">
        <v>6881</v>
      </c>
      <c r="AM190" s="1" t="s">
        <v>6882</v>
      </c>
      <c r="AN190" s="1" t="s">
        <v>6883</v>
      </c>
      <c r="AO190" s="1" t="s">
        <v>6880</v>
      </c>
      <c r="AP190" s="1" t="s">
        <v>6881</v>
      </c>
      <c r="AQ190" s="1" t="s">
        <v>6882</v>
      </c>
      <c r="AR190" s="1" t="s">
        <v>6883</v>
      </c>
    </row>
    <row r="191" spans="1:44">
      <c r="A191" s="1" t="s">
        <v>198</v>
      </c>
      <c r="B191" s="1" t="s">
        <v>6891</v>
      </c>
      <c r="C191" s="1" t="s">
        <v>6892</v>
      </c>
      <c r="D191" s="1" t="s">
        <v>6893</v>
      </c>
      <c r="E191" s="1" t="s">
        <v>6894</v>
      </c>
      <c r="F191" s="1" t="s">
        <v>6895</v>
      </c>
      <c r="G191" s="1" t="s">
        <v>6896</v>
      </c>
      <c r="H191" s="1" t="s">
        <v>3857</v>
      </c>
      <c r="I191" s="1" t="s">
        <v>6897</v>
      </c>
      <c r="J191" s="1" t="s">
        <v>6898</v>
      </c>
      <c r="K191" s="1" t="s">
        <v>6899</v>
      </c>
      <c r="L191" s="1" t="s">
        <v>6900</v>
      </c>
      <c r="M191" s="1" t="s">
        <v>6901</v>
      </c>
      <c r="N191" s="1" t="s">
        <v>6902</v>
      </c>
      <c r="O191" s="1" t="s">
        <v>6903</v>
      </c>
      <c r="P191" s="1" t="s">
        <v>6904</v>
      </c>
      <c r="Q191" s="1" t="s">
        <v>6905</v>
      </c>
      <c r="R191" s="1">
        <v>0</v>
      </c>
      <c r="S191" s="1">
        <v>0</v>
      </c>
      <c r="T191" s="1">
        <v>0</v>
      </c>
      <c r="U191" s="1" t="s">
        <v>6906</v>
      </c>
      <c r="V191" s="1" t="s">
        <v>6907</v>
      </c>
      <c r="W191" s="1" t="s">
        <v>6908</v>
      </c>
      <c r="X191" s="1" t="s">
        <v>6909</v>
      </c>
      <c r="Y191" s="1" t="s">
        <v>6910</v>
      </c>
      <c r="Z191" s="1" t="s">
        <v>6911</v>
      </c>
      <c r="AA191" s="1" t="s">
        <v>6912</v>
      </c>
      <c r="AB191" s="1" t="s">
        <v>5995</v>
      </c>
      <c r="AC191" s="1" t="s">
        <v>5789</v>
      </c>
      <c r="AD191" s="1" t="s">
        <v>4638</v>
      </c>
      <c r="AE191" s="1" t="s">
        <v>6913</v>
      </c>
      <c r="AF191" s="1" t="s">
        <v>6914</v>
      </c>
      <c r="AG191" s="1" t="s">
        <v>6915</v>
      </c>
      <c r="AH191" s="1" t="s">
        <v>6916</v>
      </c>
      <c r="AI191" s="1" t="s">
        <v>6917</v>
      </c>
      <c r="AJ191" s="1" t="s">
        <v>6918</v>
      </c>
      <c r="AK191" s="1" t="s">
        <v>6906</v>
      </c>
      <c r="AL191" s="1" t="s">
        <v>6907</v>
      </c>
      <c r="AM191" s="1" t="s">
        <v>6908</v>
      </c>
      <c r="AN191" s="1" t="s">
        <v>6909</v>
      </c>
      <c r="AO191" s="1" t="s">
        <v>6906</v>
      </c>
      <c r="AP191" s="1" t="s">
        <v>6907</v>
      </c>
      <c r="AQ191" s="1" t="s">
        <v>6908</v>
      </c>
      <c r="AR191" s="1" t="s">
        <v>6909</v>
      </c>
    </row>
    <row r="192" spans="1:44">
      <c r="A192" s="1" t="s">
        <v>199</v>
      </c>
      <c r="B192" s="1" t="s">
        <v>6919</v>
      </c>
      <c r="C192" s="1" t="s">
        <v>3059</v>
      </c>
      <c r="D192" s="1" t="s">
        <v>6920</v>
      </c>
      <c r="E192" s="1" t="s">
        <v>6921</v>
      </c>
      <c r="F192" s="1" t="s">
        <v>6922</v>
      </c>
      <c r="G192" s="1" t="s">
        <v>6923</v>
      </c>
      <c r="H192" s="1" t="s">
        <v>6924</v>
      </c>
      <c r="I192" s="1" t="s">
        <v>6925</v>
      </c>
      <c r="J192" s="1" t="s">
        <v>6294</v>
      </c>
      <c r="K192" s="1" t="s">
        <v>6926</v>
      </c>
      <c r="L192" s="1" t="s">
        <v>6927</v>
      </c>
      <c r="M192" s="1" t="s">
        <v>6928</v>
      </c>
      <c r="N192" s="1" t="s">
        <v>6929</v>
      </c>
      <c r="O192" s="1" t="s">
        <v>6930</v>
      </c>
      <c r="P192" s="1" t="s">
        <v>6931</v>
      </c>
      <c r="Q192" s="1" t="s">
        <v>6932</v>
      </c>
      <c r="R192" s="1">
        <v>0</v>
      </c>
      <c r="S192" s="1">
        <v>0</v>
      </c>
      <c r="T192" s="1">
        <v>0</v>
      </c>
      <c r="U192" s="1" t="s">
        <v>5669</v>
      </c>
      <c r="V192" s="1" t="s">
        <v>6112</v>
      </c>
      <c r="W192" s="1" t="s">
        <v>3283</v>
      </c>
      <c r="X192" s="1" t="s">
        <v>6933</v>
      </c>
      <c r="Y192" s="1" t="s">
        <v>6934</v>
      </c>
      <c r="Z192" s="1" t="s">
        <v>6935</v>
      </c>
      <c r="AA192" s="1" t="s">
        <v>4008</v>
      </c>
      <c r="AB192" s="1" t="s">
        <v>6936</v>
      </c>
      <c r="AC192" s="1" t="s">
        <v>6937</v>
      </c>
      <c r="AD192" s="1" t="s">
        <v>6938</v>
      </c>
      <c r="AE192" s="1" t="s">
        <v>6939</v>
      </c>
      <c r="AF192" s="1" t="s">
        <v>6940</v>
      </c>
      <c r="AG192" s="1" t="s">
        <v>3313</v>
      </c>
      <c r="AH192" s="1" t="s">
        <v>6941</v>
      </c>
      <c r="AI192" s="1" t="s">
        <v>6942</v>
      </c>
      <c r="AJ192" s="1" t="s">
        <v>6943</v>
      </c>
      <c r="AK192" s="1" t="s">
        <v>5669</v>
      </c>
      <c r="AL192" s="1" t="s">
        <v>6112</v>
      </c>
      <c r="AM192" s="1" t="s">
        <v>3283</v>
      </c>
      <c r="AN192" s="1" t="s">
        <v>6933</v>
      </c>
      <c r="AO192" s="1" t="s">
        <v>5669</v>
      </c>
      <c r="AP192" s="1" t="s">
        <v>6112</v>
      </c>
      <c r="AQ192" s="1" t="s">
        <v>3283</v>
      </c>
      <c r="AR192" s="1" t="s">
        <v>6933</v>
      </c>
    </row>
    <row r="193" spans="1:44">
      <c r="A193" s="1" t="s">
        <v>200</v>
      </c>
      <c r="B193" s="1" t="s">
        <v>6944</v>
      </c>
      <c r="C193" s="1" t="s">
        <v>4068</v>
      </c>
      <c r="D193" s="1" t="s">
        <v>6945</v>
      </c>
      <c r="E193" s="1" t="s">
        <v>6946</v>
      </c>
      <c r="F193" s="1" t="s">
        <v>6947</v>
      </c>
      <c r="G193" s="1" t="s">
        <v>6948</v>
      </c>
      <c r="H193" s="1" t="s">
        <v>6949</v>
      </c>
      <c r="I193" s="1" t="s">
        <v>6950</v>
      </c>
      <c r="J193" s="1" t="s">
        <v>6951</v>
      </c>
      <c r="K193" s="1" t="s">
        <v>6952</v>
      </c>
      <c r="L193" s="1" t="s">
        <v>5383</v>
      </c>
      <c r="M193" s="1" t="s">
        <v>6953</v>
      </c>
      <c r="N193" s="1" t="s">
        <v>6954</v>
      </c>
      <c r="O193" s="1" t="s">
        <v>3035</v>
      </c>
      <c r="P193" s="1" t="s">
        <v>6955</v>
      </c>
      <c r="Q193" s="1" t="s">
        <v>6956</v>
      </c>
      <c r="R193" s="1">
        <v>0</v>
      </c>
      <c r="S193" s="1">
        <v>0</v>
      </c>
      <c r="T193" s="1">
        <v>0</v>
      </c>
      <c r="U193" s="1" t="s">
        <v>6957</v>
      </c>
      <c r="V193" s="1" t="s">
        <v>6958</v>
      </c>
      <c r="W193" s="1" t="s">
        <v>6959</v>
      </c>
      <c r="X193" s="1" t="s">
        <v>4851</v>
      </c>
      <c r="Y193" s="1" t="s">
        <v>2849</v>
      </c>
      <c r="Z193" s="1" t="s">
        <v>6684</v>
      </c>
      <c r="AA193" s="1" t="s">
        <v>5096</v>
      </c>
      <c r="AB193" s="1" t="s">
        <v>6960</v>
      </c>
      <c r="AC193" s="1" t="s">
        <v>4192</v>
      </c>
      <c r="AD193" s="1" t="s">
        <v>6961</v>
      </c>
      <c r="AE193" s="1" t="s">
        <v>6962</v>
      </c>
      <c r="AF193" s="1" t="s">
        <v>6963</v>
      </c>
      <c r="AG193" s="1" t="s">
        <v>6964</v>
      </c>
      <c r="AH193" s="1" t="s">
        <v>3050</v>
      </c>
      <c r="AI193" s="1" t="s">
        <v>6965</v>
      </c>
      <c r="AJ193" s="1" t="s">
        <v>6966</v>
      </c>
      <c r="AK193" s="1" t="s">
        <v>6957</v>
      </c>
      <c r="AL193" s="1" t="s">
        <v>6958</v>
      </c>
      <c r="AM193" s="1" t="s">
        <v>6959</v>
      </c>
      <c r="AN193" s="1" t="s">
        <v>4851</v>
      </c>
      <c r="AO193" s="1" t="s">
        <v>6957</v>
      </c>
      <c r="AP193" s="1" t="s">
        <v>6958</v>
      </c>
      <c r="AQ193" s="1" t="s">
        <v>6959</v>
      </c>
      <c r="AR193" s="1" t="s">
        <v>4851</v>
      </c>
    </row>
    <row r="194" spans="1:44">
      <c r="A194" s="1" t="s">
        <v>201</v>
      </c>
      <c r="B194" s="1" t="s">
        <v>6967</v>
      </c>
      <c r="C194" s="1" t="s">
        <v>6968</v>
      </c>
      <c r="D194" s="1" t="s">
        <v>6969</v>
      </c>
      <c r="E194" s="1" t="s">
        <v>6970</v>
      </c>
      <c r="F194" s="1" t="s">
        <v>6971</v>
      </c>
      <c r="G194" s="1" t="s">
        <v>6972</v>
      </c>
      <c r="H194" s="1" t="s">
        <v>6973</v>
      </c>
      <c r="I194" s="1" t="s">
        <v>6974</v>
      </c>
      <c r="J194" s="1" t="s">
        <v>6975</v>
      </c>
      <c r="K194" s="1" t="s">
        <v>6976</v>
      </c>
      <c r="L194" s="1" t="s">
        <v>6067</v>
      </c>
      <c r="M194" s="1" t="s">
        <v>6977</v>
      </c>
      <c r="N194" s="1" t="s">
        <v>6978</v>
      </c>
      <c r="O194" s="1" t="s">
        <v>6979</v>
      </c>
      <c r="P194" s="1" t="s">
        <v>6955</v>
      </c>
      <c r="Q194" s="1" t="s">
        <v>6980</v>
      </c>
      <c r="R194" s="1">
        <v>0</v>
      </c>
      <c r="S194" s="1">
        <v>0</v>
      </c>
      <c r="T194" s="1">
        <v>0</v>
      </c>
      <c r="U194" s="1" t="s">
        <v>6981</v>
      </c>
      <c r="V194" s="1" t="s">
        <v>6982</v>
      </c>
      <c r="W194" s="1" t="s">
        <v>6361</v>
      </c>
      <c r="X194" s="1" t="s">
        <v>6983</v>
      </c>
      <c r="Y194" s="1" t="s">
        <v>5877</v>
      </c>
      <c r="Z194" s="1" t="s">
        <v>6984</v>
      </c>
      <c r="AA194" s="1" t="s">
        <v>6985</v>
      </c>
      <c r="AB194" s="1" t="s">
        <v>6986</v>
      </c>
      <c r="AC194" s="1" t="s">
        <v>6987</v>
      </c>
      <c r="AD194" s="1" t="s">
        <v>6988</v>
      </c>
      <c r="AE194" s="1" t="s">
        <v>6989</v>
      </c>
      <c r="AF194" s="1" t="s">
        <v>6990</v>
      </c>
      <c r="AG194" s="1" t="s">
        <v>6991</v>
      </c>
      <c r="AH194" s="1" t="s">
        <v>6992</v>
      </c>
      <c r="AI194" s="1" t="s">
        <v>6965</v>
      </c>
      <c r="AJ194" s="1" t="s">
        <v>6993</v>
      </c>
      <c r="AK194" s="1" t="s">
        <v>6981</v>
      </c>
      <c r="AL194" s="1" t="s">
        <v>6982</v>
      </c>
      <c r="AM194" s="1" t="s">
        <v>6361</v>
      </c>
      <c r="AN194" s="1" t="s">
        <v>6983</v>
      </c>
      <c r="AO194" s="1" t="s">
        <v>6981</v>
      </c>
      <c r="AP194" s="1" t="s">
        <v>6982</v>
      </c>
      <c r="AQ194" s="1" t="s">
        <v>6361</v>
      </c>
      <c r="AR194" s="1" t="s">
        <v>6983</v>
      </c>
    </row>
    <row r="195" spans="1:44">
      <c r="A195" s="1" t="s">
        <v>202</v>
      </c>
      <c r="B195" s="1" t="s">
        <v>6994</v>
      </c>
      <c r="C195" s="1" t="s">
        <v>6995</v>
      </c>
      <c r="D195" s="1" t="s">
        <v>5271</v>
      </c>
      <c r="E195" s="1" t="s">
        <v>6996</v>
      </c>
      <c r="F195" s="1" t="s">
        <v>6997</v>
      </c>
      <c r="G195" s="1" t="s">
        <v>6998</v>
      </c>
      <c r="H195" s="1" t="s">
        <v>6329</v>
      </c>
      <c r="I195" s="1" t="s">
        <v>6999</v>
      </c>
      <c r="J195" s="1" t="s">
        <v>7000</v>
      </c>
      <c r="K195" s="1" t="s">
        <v>7001</v>
      </c>
      <c r="L195" s="1" t="s">
        <v>7002</v>
      </c>
      <c r="M195" s="1" t="s">
        <v>7003</v>
      </c>
      <c r="N195" s="1" t="s">
        <v>7004</v>
      </c>
      <c r="O195" s="1" t="s">
        <v>7005</v>
      </c>
      <c r="P195" s="1" t="s">
        <v>6955</v>
      </c>
      <c r="Q195" s="1" t="s">
        <v>7006</v>
      </c>
      <c r="R195" s="1">
        <v>0</v>
      </c>
      <c r="S195" s="1">
        <v>0</v>
      </c>
      <c r="T195" s="1">
        <v>0</v>
      </c>
      <c r="U195" s="1" t="s">
        <v>7007</v>
      </c>
      <c r="V195" s="1" t="s">
        <v>7008</v>
      </c>
      <c r="W195" s="1" t="s">
        <v>7009</v>
      </c>
      <c r="X195" s="1" t="s">
        <v>7010</v>
      </c>
      <c r="Y195" s="1" t="s">
        <v>5869</v>
      </c>
      <c r="Z195" s="1" t="s">
        <v>7011</v>
      </c>
      <c r="AA195" s="1" t="s">
        <v>7012</v>
      </c>
      <c r="AB195" s="1" t="s">
        <v>7013</v>
      </c>
      <c r="AC195" s="1" t="s">
        <v>6090</v>
      </c>
      <c r="AD195" s="1" t="s">
        <v>2776</v>
      </c>
      <c r="AE195" s="1" t="s">
        <v>7014</v>
      </c>
      <c r="AF195" s="1" t="s">
        <v>2945</v>
      </c>
      <c r="AG195" s="1" t="s">
        <v>7015</v>
      </c>
      <c r="AH195" s="1" t="s">
        <v>2901</v>
      </c>
      <c r="AI195" s="1" t="s">
        <v>6965</v>
      </c>
      <c r="AJ195" s="1" t="s">
        <v>6810</v>
      </c>
      <c r="AK195" s="1" t="s">
        <v>7007</v>
      </c>
      <c r="AL195" s="1" t="s">
        <v>7008</v>
      </c>
      <c r="AM195" s="1" t="s">
        <v>7009</v>
      </c>
      <c r="AN195" s="1" t="s">
        <v>7010</v>
      </c>
      <c r="AO195" s="1" t="s">
        <v>7007</v>
      </c>
      <c r="AP195" s="1" t="s">
        <v>7008</v>
      </c>
      <c r="AQ195" s="1" t="s">
        <v>7009</v>
      </c>
      <c r="AR195" s="1" t="s">
        <v>7010</v>
      </c>
    </row>
    <row r="196" spans="1:44">
      <c r="A196" s="1" t="s">
        <v>18</v>
      </c>
      <c r="B196" s="1" t="s">
        <v>7016</v>
      </c>
      <c r="C196" s="1" t="s">
        <v>7017</v>
      </c>
      <c r="D196" s="1" t="s">
        <v>7018</v>
      </c>
      <c r="E196" s="1" t="s">
        <v>7019</v>
      </c>
      <c r="F196" s="1" t="s">
        <v>7020</v>
      </c>
      <c r="G196" s="1" t="s">
        <v>7021</v>
      </c>
      <c r="H196" s="1" t="s">
        <v>7022</v>
      </c>
      <c r="I196" s="1" t="s">
        <v>7023</v>
      </c>
      <c r="J196" s="1" t="s">
        <v>7024</v>
      </c>
      <c r="K196" s="1" t="s">
        <v>7025</v>
      </c>
      <c r="L196" s="1" t="s">
        <v>7026</v>
      </c>
      <c r="M196" s="1" t="s">
        <v>7027</v>
      </c>
      <c r="N196" s="1" t="s">
        <v>7028</v>
      </c>
      <c r="O196" s="1" t="s">
        <v>7029</v>
      </c>
      <c r="P196" s="1" t="s">
        <v>3729</v>
      </c>
      <c r="Q196" s="1" t="s">
        <v>7030</v>
      </c>
      <c r="R196" s="1">
        <v>0</v>
      </c>
      <c r="S196" s="1">
        <v>0</v>
      </c>
      <c r="T196" s="1">
        <v>0</v>
      </c>
      <c r="U196" s="1" t="s">
        <v>7031</v>
      </c>
      <c r="V196" s="1" t="s">
        <v>7032</v>
      </c>
      <c r="W196" s="1" t="s">
        <v>3601</v>
      </c>
      <c r="X196" s="1" t="s">
        <v>7033</v>
      </c>
      <c r="Y196" s="1" t="s">
        <v>6468</v>
      </c>
      <c r="Z196" s="1" t="s">
        <v>5410</v>
      </c>
      <c r="AA196" s="1" t="s">
        <v>7034</v>
      </c>
      <c r="AB196" s="1" t="s">
        <v>7035</v>
      </c>
      <c r="AC196" s="1" t="s">
        <v>7036</v>
      </c>
      <c r="AD196" s="1" t="s">
        <v>5321</v>
      </c>
      <c r="AE196" s="1" t="s">
        <v>4359</v>
      </c>
      <c r="AF196" s="1" t="s">
        <v>7037</v>
      </c>
      <c r="AG196" s="1" t="s">
        <v>7038</v>
      </c>
      <c r="AH196" s="1" t="s">
        <v>7039</v>
      </c>
      <c r="AI196" s="1" t="s">
        <v>3741</v>
      </c>
      <c r="AJ196" s="1" t="s">
        <v>7040</v>
      </c>
      <c r="AK196" s="1" t="s">
        <v>7031</v>
      </c>
      <c r="AL196" s="1" t="s">
        <v>7032</v>
      </c>
      <c r="AM196" s="1" t="s">
        <v>3601</v>
      </c>
      <c r="AN196" s="1" t="s">
        <v>7033</v>
      </c>
      <c r="AO196" s="1" t="s">
        <v>7031</v>
      </c>
      <c r="AP196" s="1" t="s">
        <v>7032</v>
      </c>
      <c r="AQ196" s="1" t="s">
        <v>3601</v>
      </c>
      <c r="AR196" s="1" t="s">
        <v>7033</v>
      </c>
    </row>
    <row r="197" spans="1:44">
      <c r="A197" s="1" t="s">
        <v>1257</v>
      </c>
      <c r="B197" s="1" t="s">
        <v>7041</v>
      </c>
      <c r="C197" s="1" t="s">
        <v>7042</v>
      </c>
      <c r="D197" s="1" t="s">
        <v>7043</v>
      </c>
      <c r="E197" s="1" t="s">
        <v>5876</v>
      </c>
      <c r="F197" s="1" t="s">
        <v>4593</v>
      </c>
      <c r="G197" s="1" t="s">
        <v>7044</v>
      </c>
      <c r="H197" s="1" t="s">
        <v>5984</v>
      </c>
      <c r="I197" s="1" t="s">
        <v>7045</v>
      </c>
      <c r="J197" s="1" t="s">
        <v>7046</v>
      </c>
      <c r="K197" s="1" t="s">
        <v>7047</v>
      </c>
      <c r="L197" s="1" t="s">
        <v>7048</v>
      </c>
      <c r="M197" s="1" t="s">
        <v>7049</v>
      </c>
      <c r="N197" s="1" t="s">
        <v>7050</v>
      </c>
      <c r="O197" s="1" t="s">
        <v>3033</v>
      </c>
      <c r="P197" s="1" t="s">
        <v>7051</v>
      </c>
      <c r="Q197" s="1" t="s">
        <v>7052</v>
      </c>
      <c r="R197" s="1">
        <v>0</v>
      </c>
      <c r="S197" s="1">
        <v>0</v>
      </c>
      <c r="T197" s="1">
        <v>0</v>
      </c>
      <c r="U197" s="1" t="s">
        <v>7053</v>
      </c>
      <c r="V197" s="1" t="s">
        <v>7054</v>
      </c>
      <c r="W197" s="1" t="s">
        <v>7055</v>
      </c>
      <c r="X197" s="1" t="s">
        <v>7056</v>
      </c>
      <c r="Y197" s="1" t="s">
        <v>7057</v>
      </c>
      <c r="Z197" s="1" t="s">
        <v>7058</v>
      </c>
      <c r="AA197" s="1" t="s">
        <v>7059</v>
      </c>
      <c r="AB197" s="1" t="s">
        <v>7060</v>
      </c>
      <c r="AC197" s="1" t="s">
        <v>7061</v>
      </c>
      <c r="AD197" s="1" t="s">
        <v>7062</v>
      </c>
      <c r="AE197" s="1" t="s">
        <v>7063</v>
      </c>
      <c r="AF197" s="1" t="s">
        <v>7064</v>
      </c>
      <c r="AG197" s="1" t="s">
        <v>7065</v>
      </c>
      <c r="AH197" s="1" t="s">
        <v>3048</v>
      </c>
      <c r="AI197" s="1" t="s">
        <v>7066</v>
      </c>
      <c r="AJ197" s="1" t="s">
        <v>7067</v>
      </c>
      <c r="AK197" s="1" t="s">
        <v>7053</v>
      </c>
      <c r="AL197" s="1" t="s">
        <v>7054</v>
      </c>
      <c r="AM197" s="1" t="s">
        <v>7055</v>
      </c>
      <c r="AN197" s="1" t="s">
        <v>7056</v>
      </c>
      <c r="AO197" s="1" t="s">
        <v>7053</v>
      </c>
      <c r="AP197" s="1" t="s">
        <v>7054</v>
      </c>
      <c r="AQ197" s="1" t="s">
        <v>7055</v>
      </c>
      <c r="AR197" s="1" t="s">
        <v>7056</v>
      </c>
    </row>
    <row r="198" spans="1:44">
      <c r="A198" s="1" t="s">
        <v>203</v>
      </c>
      <c r="B198" s="1" t="s">
        <v>7068</v>
      </c>
      <c r="C198" s="1" t="s">
        <v>7069</v>
      </c>
      <c r="D198" s="1" t="s">
        <v>7070</v>
      </c>
      <c r="E198" s="1" t="s">
        <v>7071</v>
      </c>
      <c r="F198" s="1" t="s">
        <v>7072</v>
      </c>
      <c r="G198" s="1" t="s">
        <v>7073</v>
      </c>
      <c r="H198" s="1" t="s">
        <v>7074</v>
      </c>
      <c r="I198" s="1" t="s">
        <v>3151</v>
      </c>
      <c r="J198" s="1" t="s">
        <v>7075</v>
      </c>
      <c r="K198" s="1" t="s">
        <v>3021</v>
      </c>
      <c r="L198" s="1" t="s">
        <v>7076</v>
      </c>
      <c r="M198" s="1" t="s">
        <v>7077</v>
      </c>
      <c r="N198" s="1" t="s">
        <v>7078</v>
      </c>
      <c r="O198" s="1" t="s">
        <v>7079</v>
      </c>
      <c r="P198" s="1" t="s">
        <v>3190</v>
      </c>
      <c r="Q198" s="1" t="s">
        <v>6903</v>
      </c>
      <c r="R198" s="1">
        <v>0</v>
      </c>
      <c r="S198" s="1">
        <v>0</v>
      </c>
      <c r="T198" s="1">
        <v>0</v>
      </c>
      <c r="U198" s="1" t="s">
        <v>7080</v>
      </c>
      <c r="V198" s="1" t="s">
        <v>7081</v>
      </c>
      <c r="W198" s="1" t="s">
        <v>7082</v>
      </c>
      <c r="X198" s="1" t="s">
        <v>7083</v>
      </c>
      <c r="Y198" s="1" t="s">
        <v>7084</v>
      </c>
      <c r="Z198" s="1" t="s">
        <v>4683</v>
      </c>
      <c r="AA198" s="1" t="s">
        <v>7085</v>
      </c>
      <c r="AB198" s="1" t="s">
        <v>5434</v>
      </c>
      <c r="AC198" s="1" t="s">
        <v>7086</v>
      </c>
      <c r="AD198" s="1" t="s">
        <v>7087</v>
      </c>
      <c r="AE198" s="1" t="s">
        <v>7088</v>
      </c>
      <c r="AF198" s="1" t="s">
        <v>7089</v>
      </c>
      <c r="AG198" s="1" t="s">
        <v>7090</v>
      </c>
      <c r="AH198" s="1" t="s">
        <v>7091</v>
      </c>
      <c r="AI198" s="1" t="s">
        <v>3206</v>
      </c>
      <c r="AJ198" s="1" t="s">
        <v>6916</v>
      </c>
      <c r="AK198" s="1" t="s">
        <v>7080</v>
      </c>
      <c r="AL198" s="1" t="s">
        <v>7081</v>
      </c>
      <c r="AM198" s="1" t="s">
        <v>7082</v>
      </c>
      <c r="AN198" s="1" t="s">
        <v>7083</v>
      </c>
      <c r="AO198" s="1" t="s">
        <v>7080</v>
      </c>
      <c r="AP198" s="1" t="s">
        <v>7081</v>
      </c>
      <c r="AQ198" s="1" t="s">
        <v>7082</v>
      </c>
      <c r="AR198" s="1" t="s">
        <v>7083</v>
      </c>
    </row>
    <row r="199" spans="1:44">
      <c r="A199" s="1" t="s">
        <v>204</v>
      </c>
      <c r="B199" s="1" t="s">
        <v>7068</v>
      </c>
      <c r="C199" s="1" t="s">
        <v>7069</v>
      </c>
      <c r="D199" s="1" t="s">
        <v>7070</v>
      </c>
      <c r="E199" s="1" t="s">
        <v>7071</v>
      </c>
      <c r="F199" s="1" t="s">
        <v>7072</v>
      </c>
      <c r="G199" s="1" t="s">
        <v>7073</v>
      </c>
      <c r="H199" s="1" t="s">
        <v>7074</v>
      </c>
      <c r="I199" s="1" t="s">
        <v>3151</v>
      </c>
      <c r="J199" s="1" t="s">
        <v>7075</v>
      </c>
      <c r="K199" s="1" t="s">
        <v>3021</v>
      </c>
      <c r="L199" s="1" t="s">
        <v>7076</v>
      </c>
      <c r="M199" s="1" t="s">
        <v>7077</v>
      </c>
      <c r="N199" s="1" t="s">
        <v>7078</v>
      </c>
      <c r="O199" s="1" t="s">
        <v>7079</v>
      </c>
      <c r="P199" s="1" t="s">
        <v>3190</v>
      </c>
      <c r="Q199" s="1" t="s">
        <v>6903</v>
      </c>
      <c r="R199" s="1">
        <v>0</v>
      </c>
      <c r="S199" s="1">
        <v>0</v>
      </c>
      <c r="T199" s="1">
        <v>0</v>
      </c>
      <c r="U199" s="1" t="s">
        <v>7080</v>
      </c>
      <c r="V199" s="1" t="s">
        <v>7081</v>
      </c>
      <c r="W199" s="1" t="s">
        <v>7082</v>
      </c>
      <c r="X199" s="1" t="s">
        <v>7083</v>
      </c>
      <c r="Y199" s="1" t="s">
        <v>7084</v>
      </c>
      <c r="Z199" s="1" t="s">
        <v>4683</v>
      </c>
      <c r="AA199" s="1" t="s">
        <v>7085</v>
      </c>
      <c r="AB199" s="1" t="s">
        <v>5434</v>
      </c>
      <c r="AC199" s="1" t="s">
        <v>7086</v>
      </c>
      <c r="AD199" s="1" t="s">
        <v>7087</v>
      </c>
      <c r="AE199" s="1" t="s">
        <v>7088</v>
      </c>
      <c r="AF199" s="1" t="s">
        <v>7089</v>
      </c>
      <c r="AG199" s="1" t="s">
        <v>7090</v>
      </c>
      <c r="AH199" s="1" t="s">
        <v>7091</v>
      </c>
      <c r="AI199" s="1" t="s">
        <v>3206</v>
      </c>
      <c r="AJ199" s="1" t="s">
        <v>6916</v>
      </c>
      <c r="AK199" s="1" t="s">
        <v>7080</v>
      </c>
      <c r="AL199" s="1" t="s">
        <v>7081</v>
      </c>
      <c r="AM199" s="1" t="s">
        <v>7082</v>
      </c>
      <c r="AN199" s="1" t="s">
        <v>7083</v>
      </c>
      <c r="AO199" s="1" t="s">
        <v>7080</v>
      </c>
      <c r="AP199" s="1" t="s">
        <v>7081</v>
      </c>
      <c r="AQ199" s="1" t="s">
        <v>7082</v>
      </c>
      <c r="AR199" s="1" t="s">
        <v>7083</v>
      </c>
    </row>
    <row r="200" spans="1:44">
      <c r="A200" s="1" t="s">
        <v>205</v>
      </c>
      <c r="B200" s="1" t="s">
        <v>7092</v>
      </c>
      <c r="C200" s="1" t="s">
        <v>5938</v>
      </c>
      <c r="D200" s="1" t="s">
        <v>7093</v>
      </c>
      <c r="E200" s="1" t="s">
        <v>7094</v>
      </c>
      <c r="F200" s="1" t="s">
        <v>7086</v>
      </c>
      <c r="G200" s="1" t="s">
        <v>7095</v>
      </c>
      <c r="H200" s="1" t="s">
        <v>7096</v>
      </c>
      <c r="I200" s="1" t="s">
        <v>7097</v>
      </c>
      <c r="J200" s="1" t="s">
        <v>7098</v>
      </c>
      <c r="K200" s="1" t="s">
        <v>3569</v>
      </c>
      <c r="L200" s="1" t="s">
        <v>7099</v>
      </c>
      <c r="M200" s="1" t="s">
        <v>7100</v>
      </c>
      <c r="N200" s="1" t="s">
        <v>7101</v>
      </c>
      <c r="O200" s="1" t="s">
        <v>4247</v>
      </c>
      <c r="P200" s="1" t="s">
        <v>5364</v>
      </c>
      <c r="Q200" s="1" t="s">
        <v>4909</v>
      </c>
      <c r="R200" s="1">
        <v>0</v>
      </c>
      <c r="S200" s="1">
        <v>0</v>
      </c>
      <c r="T200" s="1">
        <v>0</v>
      </c>
      <c r="U200" s="1" t="s">
        <v>7102</v>
      </c>
      <c r="V200" s="1" t="s">
        <v>3748</v>
      </c>
      <c r="W200" s="1" t="s">
        <v>7103</v>
      </c>
      <c r="X200" s="1" t="s">
        <v>7104</v>
      </c>
      <c r="Y200" s="1" t="s">
        <v>7105</v>
      </c>
      <c r="Z200" s="1" t="s">
        <v>7106</v>
      </c>
      <c r="AA200" s="1" t="s">
        <v>7107</v>
      </c>
      <c r="AB200" s="1" t="s">
        <v>7108</v>
      </c>
      <c r="AC200" s="1" t="s">
        <v>7109</v>
      </c>
      <c r="AD200" s="1" t="s">
        <v>7110</v>
      </c>
      <c r="AE200" s="1" t="s">
        <v>7111</v>
      </c>
      <c r="AF200" s="1" t="s">
        <v>7112</v>
      </c>
      <c r="AG200" s="1" t="s">
        <v>7113</v>
      </c>
      <c r="AH200" s="1" t="s">
        <v>4262</v>
      </c>
      <c r="AI200" s="1" t="s">
        <v>5380</v>
      </c>
      <c r="AJ200" s="1" t="s">
        <v>4923</v>
      </c>
      <c r="AK200" s="1" t="s">
        <v>7102</v>
      </c>
      <c r="AL200" s="1" t="s">
        <v>3748</v>
      </c>
      <c r="AM200" s="1" t="s">
        <v>7103</v>
      </c>
      <c r="AN200" s="1" t="s">
        <v>7104</v>
      </c>
      <c r="AO200" s="1" t="s">
        <v>7102</v>
      </c>
      <c r="AP200" s="1" t="s">
        <v>3748</v>
      </c>
      <c r="AQ200" s="1" t="s">
        <v>7103</v>
      </c>
      <c r="AR200" s="1" t="s">
        <v>7104</v>
      </c>
    </row>
    <row r="201" spans="1:44">
      <c r="A201" s="1" t="s">
        <v>206</v>
      </c>
      <c r="B201" s="1" t="s">
        <v>7114</v>
      </c>
      <c r="C201" s="1" t="s">
        <v>7115</v>
      </c>
      <c r="D201" s="1" t="s">
        <v>7116</v>
      </c>
      <c r="E201" s="1" t="s">
        <v>7117</v>
      </c>
      <c r="F201" s="1" t="s">
        <v>7118</v>
      </c>
      <c r="G201" s="1" t="s">
        <v>7119</v>
      </c>
      <c r="H201" s="1" t="s">
        <v>7120</v>
      </c>
      <c r="I201" s="1" t="s">
        <v>7121</v>
      </c>
      <c r="J201" s="1" t="s">
        <v>7122</v>
      </c>
      <c r="K201" s="1" t="s">
        <v>7123</v>
      </c>
      <c r="L201" s="1" t="s">
        <v>3273</v>
      </c>
      <c r="M201" s="1" t="s">
        <v>7124</v>
      </c>
      <c r="N201" s="1" t="s">
        <v>7125</v>
      </c>
      <c r="O201" s="1" t="s">
        <v>7126</v>
      </c>
      <c r="P201" s="1" t="s">
        <v>7127</v>
      </c>
      <c r="Q201" s="1" t="s">
        <v>7128</v>
      </c>
      <c r="R201" s="1">
        <v>0</v>
      </c>
      <c r="S201" s="1">
        <v>0</v>
      </c>
      <c r="T201" s="1">
        <v>0</v>
      </c>
      <c r="U201" s="1" t="s">
        <v>7129</v>
      </c>
      <c r="V201" s="1" t="s">
        <v>7130</v>
      </c>
      <c r="W201" s="1" t="s">
        <v>7131</v>
      </c>
      <c r="X201" s="1" t="s">
        <v>7132</v>
      </c>
      <c r="Y201" s="1" t="s">
        <v>7133</v>
      </c>
      <c r="Z201" s="1" t="s">
        <v>3072</v>
      </c>
      <c r="AA201" s="1" t="s">
        <v>7134</v>
      </c>
      <c r="AB201" s="1" t="s">
        <v>7135</v>
      </c>
      <c r="AC201" s="1" t="s">
        <v>7136</v>
      </c>
      <c r="AD201" s="1" t="s">
        <v>7137</v>
      </c>
      <c r="AE201" s="1" t="s">
        <v>7138</v>
      </c>
      <c r="AF201" s="1" t="s">
        <v>7139</v>
      </c>
      <c r="AG201" s="1" t="s">
        <v>7140</v>
      </c>
      <c r="AH201" s="1" t="s">
        <v>6758</v>
      </c>
      <c r="AI201" s="1" t="s">
        <v>7141</v>
      </c>
      <c r="AJ201" s="1" t="s">
        <v>7142</v>
      </c>
      <c r="AK201" s="1" t="s">
        <v>7129</v>
      </c>
      <c r="AL201" s="1" t="s">
        <v>7130</v>
      </c>
      <c r="AM201" s="1" t="s">
        <v>7131</v>
      </c>
      <c r="AN201" s="1" t="s">
        <v>7132</v>
      </c>
      <c r="AO201" s="1" t="s">
        <v>7129</v>
      </c>
      <c r="AP201" s="1" t="s">
        <v>7130</v>
      </c>
      <c r="AQ201" s="1" t="s">
        <v>7131</v>
      </c>
      <c r="AR201" s="1" t="s">
        <v>7132</v>
      </c>
    </row>
    <row r="202" spans="1:44">
      <c r="A202" s="1" t="s">
        <v>207</v>
      </c>
      <c r="B202" s="1" t="s">
        <v>7143</v>
      </c>
      <c r="C202" s="1" t="s">
        <v>7144</v>
      </c>
      <c r="D202" s="1" t="s">
        <v>7145</v>
      </c>
      <c r="E202" s="1" t="s">
        <v>7146</v>
      </c>
      <c r="F202" s="1" t="s">
        <v>7147</v>
      </c>
      <c r="G202" s="1" t="s">
        <v>7148</v>
      </c>
      <c r="H202" s="1" t="s">
        <v>7149</v>
      </c>
      <c r="I202" s="1" t="s">
        <v>4624</v>
      </c>
      <c r="J202" s="1" t="s">
        <v>7124</v>
      </c>
      <c r="K202" s="1" t="s">
        <v>7150</v>
      </c>
      <c r="L202" s="1" t="s">
        <v>7151</v>
      </c>
      <c r="M202" s="1" t="s">
        <v>7152</v>
      </c>
      <c r="N202" s="1" t="s">
        <v>7153</v>
      </c>
      <c r="O202" s="1" t="s">
        <v>7154</v>
      </c>
      <c r="P202" s="1" t="s">
        <v>7155</v>
      </c>
      <c r="Q202" s="1" t="s">
        <v>3523</v>
      </c>
      <c r="R202" s="1">
        <v>0</v>
      </c>
      <c r="S202" s="1">
        <v>0</v>
      </c>
      <c r="T202" s="1">
        <v>0</v>
      </c>
      <c r="U202" s="1" t="s">
        <v>3332</v>
      </c>
      <c r="V202" s="1" t="s">
        <v>7156</v>
      </c>
      <c r="W202" s="1" t="s">
        <v>6831</v>
      </c>
      <c r="X202" s="1" t="s">
        <v>6032</v>
      </c>
      <c r="Y202" s="1" t="s">
        <v>7157</v>
      </c>
      <c r="Z202" s="1" t="s">
        <v>7158</v>
      </c>
      <c r="AA202" s="1" t="s">
        <v>7159</v>
      </c>
      <c r="AB202" s="1" t="s">
        <v>7160</v>
      </c>
      <c r="AC202" s="1" t="s">
        <v>5811</v>
      </c>
      <c r="AD202" s="1" t="s">
        <v>6711</v>
      </c>
      <c r="AE202" s="1" t="s">
        <v>7161</v>
      </c>
      <c r="AF202" s="1" t="s">
        <v>3512</v>
      </c>
      <c r="AG202" s="1" t="s">
        <v>7162</v>
      </c>
      <c r="AH202" s="1" t="s">
        <v>7163</v>
      </c>
      <c r="AI202" s="1" t="s">
        <v>7164</v>
      </c>
      <c r="AJ202" s="1" t="s">
        <v>3539</v>
      </c>
      <c r="AK202" s="1" t="s">
        <v>3332</v>
      </c>
      <c r="AL202" s="1" t="s">
        <v>7156</v>
      </c>
      <c r="AM202" s="1" t="s">
        <v>6831</v>
      </c>
      <c r="AN202" s="1" t="s">
        <v>6032</v>
      </c>
      <c r="AO202" s="1" t="s">
        <v>3332</v>
      </c>
      <c r="AP202" s="1" t="s">
        <v>7156</v>
      </c>
      <c r="AQ202" s="1" t="s">
        <v>6831</v>
      </c>
      <c r="AR202" s="1" t="s">
        <v>6032</v>
      </c>
    </row>
    <row r="203" spans="1:44">
      <c r="A203" s="1" t="s">
        <v>1</v>
      </c>
      <c r="B203" s="1" t="s">
        <v>7165</v>
      </c>
      <c r="C203" s="1" t="s">
        <v>7166</v>
      </c>
      <c r="D203" s="1" t="s">
        <v>7167</v>
      </c>
      <c r="E203" s="1" t="s">
        <v>7168</v>
      </c>
      <c r="F203" s="1" t="s">
        <v>7169</v>
      </c>
      <c r="G203" s="1" t="s">
        <v>7170</v>
      </c>
      <c r="H203" s="1" t="s">
        <v>7171</v>
      </c>
      <c r="I203" s="1" t="s">
        <v>7172</v>
      </c>
      <c r="J203" s="1" t="s">
        <v>7173</v>
      </c>
      <c r="K203" s="1" t="s">
        <v>5795</v>
      </c>
      <c r="L203" s="1" t="s">
        <v>7174</v>
      </c>
      <c r="M203" s="1" t="s">
        <v>5101</v>
      </c>
      <c r="N203" s="1" t="s">
        <v>7175</v>
      </c>
      <c r="O203" s="1" t="s">
        <v>7176</v>
      </c>
      <c r="P203" s="1" t="s">
        <v>7177</v>
      </c>
      <c r="Q203" s="1" t="s">
        <v>7178</v>
      </c>
      <c r="R203" s="1">
        <v>0</v>
      </c>
      <c r="S203" s="1">
        <v>0</v>
      </c>
      <c r="T203" s="1">
        <v>0</v>
      </c>
      <c r="U203" s="1" t="s">
        <v>7179</v>
      </c>
      <c r="V203" s="1" t="s">
        <v>7180</v>
      </c>
      <c r="W203" s="1" t="s">
        <v>7181</v>
      </c>
      <c r="X203" s="1" t="s">
        <v>7182</v>
      </c>
      <c r="Y203" s="1" t="s">
        <v>7183</v>
      </c>
      <c r="Z203" s="1" t="s">
        <v>7184</v>
      </c>
      <c r="AA203" s="1" t="s">
        <v>7185</v>
      </c>
      <c r="AB203" s="1" t="s">
        <v>7186</v>
      </c>
      <c r="AC203" s="1" t="s">
        <v>7187</v>
      </c>
      <c r="AD203" s="1" t="s">
        <v>7188</v>
      </c>
      <c r="AE203" s="1" t="s">
        <v>7189</v>
      </c>
      <c r="AF203" s="1" t="s">
        <v>6306</v>
      </c>
      <c r="AG203" s="1" t="s">
        <v>7190</v>
      </c>
      <c r="AH203" s="1" t="s">
        <v>7191</v>
      </c>
      <c r="AI203" s="1" t="s">
        <v>7192</v>
      </c>
      <c r="AJ203" s="1" t="s">
        <v>7193</v>
      </c>
      <c r="AK203" s="1" t="s">
        <v>7179</v>
      </c>
      <c r="AL203" s="1" t="s">
        <v>7180</v>
      </c>
      <c r="AM203" s="1" t="s">
        <v>7181</v>
      </c>
      <c r="AN203" s="1" t="s">
        <v>7182</v>
      </c>
      <c r="AO203" s="1" t="s">
        <v>7179</v>
      </c>
      <c r="AP203" s="1" t="s">
        <v>7180</v>
      </c>
      <c r="AQ203" s="1" t="s">
        <v>7181</v>
      </c>
      <c r="AR203" s="1" t="s">
        <v>7182</v>
      </c>
    </row>
    <row r="204" spans="1:44">
      <c r="A204" s="1" t="s">
        <v>46</v>
      </c>
      <c r="B204" s="1" t="s">
        <v>7194</v>
      </c>
      <c r="C204" s="1" t="s">
        <v>7195</v>
      </c>
      <c r="D204" s="1" t="s">
        <v>7196</v>
      </c>
      <c r="E204" s="1" t="s">
        <v>7197</v>
      </c>
      <c r="F204" s="1" t="s">
        <v>7198</v>
      </c>
      <c r="G204" s="1" t="s">
        <v>5344</v>
      </c>
      <c r="H204" s="1" t="s">
        <v>5652</v>
      </c>
      <c r="I204" s="1" t="s">
        <v>7199</v>
      </c>
      <c r="J204" s="1" t="s">
        <v>7200</v>
      </c>
      <c r="K204" s="1" t="s">
        <v>7201</v>
      </c>
      <c r="L204" s="1" t="s">
        <v>5897</v>
      </c>
      <c r="M204" s="1" t="s">
        <v>7202</v>
      </c>
      <c r="N204" s="1" t="s">
        <v>7203</v>
      </c>
      <c r="O204" s="1" t="s">
        <v>7204</v>
      </c>
      <c r="P204" s="1" t="s">
        <v>7205</v>
      </c>
      <c r="Q204" s="1" t="s">
        <v>7206</v>
      </c>
      <c r="R204" s="1">
        <v>0</v>
      </c>
      <c r="S204" s="1">
        <v>0</v>
      </c>
      <c r="T204" s="1">
        <v>0</v>
      </c>
      <c r="U204" s="1" t="s">
        <v>7207</v>
      </c>
      <c r="V204" s="1" t="s">
        <v>7208</v>
      </c>
      <c r="W204" s="1" t="s">
        <v>7209</v>
      </c>
      <c r="X204" s="1" t="s">
        <v>7210</v>
      </c>
      <c r="Y204" s="1" t="s">
        <v>7211</v>
      </c>
      <c r="Z204" s="1" t="s">
        <v>7212</v>
      </c>
      <c r="AA204" s="1" t="s">
        <v>7213</v>
      </c>
      <c r="AB204" s="1" t="s">
        <v>7214</v>
      </c>
      <c r="AC204" s="1" t="s">
        <v>7215</v>
      </c>
      <c r="AD204" s="1" t="s">
        <v>7216</v>
      </c>
      <c r="AE204" s="1" t="s">
        <v>7217</v>
      </c>
      <c r="AF204" s="1" t="s">
        <v>7218</v>
      </c>
      <c r="AG204" s="1" t="s">
        <v>7219</v>
      </c>
      <c r="AH204" s="1" t="s">
        <v>7220</v>
      </c>
      <c r="AI204" s="1" t="s">
        <v>7221</v>
      </c>
      <c r="AJ204" s="1" t="s">
        <v>7222</v>
      </c>
      <c r="AK204" s="1" t="s">
        <v>7207</v>
      </c>
      <c r="AL204" s="1" t="s">
        <v>7208</v>
      </c>
      <c r="AM204" s="1" t="s">
        <v>7209</v>
      </c>
      <c r="AN204" s="1" t="s">
        <v>7210</v>
      </c>
      <c r="AO204" s="1" t="s">
        <v>7207</v>
      </c>
      <c r="AP204" s="1" t="s">
        <v>7208</v>
      </c>
      <c r="AQ204" s="1" t="s">
        <v>7209</v>
      </c>
      <c r="AR204" s="1" t="s">
        <v>7210</v>
      </c>
    </row>
    <row r="205" spans="1:44">
      <c r="A205" s="1" t="s">
        <v>1238</v>
      </c>
      <c r="B205" s="1" t="s">
        <v>4590</v>
      </c>
      <c r="C205" s="1" t="s">
        <v>4591</v>
      </c>
      <c r="D205" s="1" t="s">
        <v>7223</v>
      </c>
      <c r="E205" s="1" t="s">
        <v>4593</v>
      </c>
      <c r="F205" s="1" t="s">
        <v>4594</v>
      </c>
      <c r="G205" s="1" t="s">
        <v>4595</v>
      </c>
      <c r="H205" s="1" t="s">
        <v>5949</v>
      </c>
      <c r="I205" s="1" t="s">
        <v>4597</v>
      </c>
      <c r="J205" s="1" t="s">
        <v>4598</v>
      </c>
      <c r="K205" s="1" t="s">
        <v>4599</v>
      </c>
      <c r="L205" s="1" t="s">
        <v>5188</v>
      </c>
      <c r="M205" s="1" t="s">
        <v>4601</v>
      </c>
      <c r="N205" s="1" t="s">
        <v>4602</v>
      </c>
      <c r="O205" s="1" t="s">
        <v>4603</v>
      </c>
      <c r="P205" s="1" t="s">
        <v>1419</v>
      </c>
      <c r="Q205" s="1" t="s">
        <v>4308</v>
      </c>
      <c r="R205" s="1">
        <v>0</v>
      </c>
      <c r="S205" s="1">
        <v>0</v>
      </c>
      <c r="T205" s="1">
        <v>0</v>
      </c>
      <c r="U205" s="1" t="s">
        <v>4605</v>
      </c>
      <c r="V205" s="1" t="s">
        <v>4606</v>
      </c>
      <c r="W205" s="1" t="s">
        <v>7224</v>
      </c>
      <c r="X205" s="1" t="s">
        <v>4608</v>
      </c>
      <c r="Y205" s="1" t="s">
        <v>4609</v>
      </c>
      <c r="Z205" s="1" t="s">
        <v>4610</v>
      </c>
      <c r="AA205" s="1" t="s">
        <v>7225</v>
      </c>
      <c r="AB205" s="1" t="s">
        <v>4611</v>
      </c>
      <c r="AC205" s="1" t="s">
        <v>4612</v>
      </c>
      <c r="AD205" s="1" t="s">
        <v>4613</v>
      </c>
      <c r="AE205" s="1" t="s">
        <v>7226</v>
      </c>
      <c r="AF205" s="1" t="s">
        <v>4615</v>
      </c>
      <c r="AG205" s="1" t="s">
        <v>4616</v>
      </c>
      <c r="AH205" s="1" t="s">
        <v>4617</v>
      </c>
      <c r="AI205" s="1" t="s">
        <v>3625</v>
      </c>
      <c r="AJ205" s="1" t="s">
        <v>4321</v>
      </c>
      <c r="AK205" s="1" t="s">
        <v>4605</v>
      </c>
      <c r="AL205" s="1" t="s">
        <v>4606</v>
      </c>
      <c r="AM205" s="1" t="s">
        <v>7224</v>
      </c>
      <c r="AN205" s="1" t="s">
        <v>4608</v>
      </c>
      <c r="AO205" s="1" t="s">
        <v>4605</v>
      </c>
      <c r="AP205" s="1" t="s">
        <v>4606</v>
      </c>
      <c r="AQ205" s="1" t="s">
        <v>7224</v>
      </c>
      <c r="AR205" s="1" t="s">
        <v>4608</v>
      </c>
    </row>
    <row r="206" spans="1:44">
      <c r="A206" s="1" t="s">
        <v>208</v>
      </c>
      <c r="B206" s="1" t="s">
        <v>7227</v>
      </c>
      <c r="C206" s="1" t="s">
        <v>7228</v>
      </c>
      <c r="D206" s="1" t="s">
        <v>5414</v>
      </c>
      <c r="E206" s="1" t="s">
        <v>7229</v>
      </c>
      <c r="F206" s="1" t="s">
        <v>6090</v>
      </c>
      <c r="G206" s="1" t="s">
        <v>7230</v>
      </c>
      <c r="H206" s="1" t="s">
        <v>6644</v>
      </c>
      <c r="I206" s="1" t="s">
        <v>4538</v>
      </c>
      <c r="J206" s="1" t="s">
        <v>7127</v>
      </c>
      <c r="K206" s="1" t="s">
        <v>7231</v>
      </c>
      <c r="L206" s="1" t="s">
        <v>7232</v>
      </c>
      <c r="M206" s="1" t="s">
        <v>7233</v>
      </c>
      <c r="N206" s="1" t="s">
        <v>7234</v>
      </c>
      <c r="O206" s="1" t="s">
        <v>7235</v>
      </c>
      <c r="P206" s="1" t="s">
        <v>7236</v>
      </c>
      <c r="Q206" s="1" t="s">
        <v>5725</v>
      </c>
      <c r="R206" s="1">
        <v>0</v>
      </c>
      <c r="S206" s="1">
        <v>0</v>
      </c>
      <c r="T206" s="1">
        <v>0</v>
      </c>
      <c r="U206" s="1" t="s">
        <v>7237</v>
      </c>
      <c r="V206" s="1" t="s">
        <v>7238</v>
      </c>
      <c r="W206" s="1" t="s">
        <v>7239</v>
      </c>
      <c r="X206" s="1" t="s">
        <v>7240</v>
      </c>
      <c r="Y206" s="1" t="s">
        <v>7241</v>
      </c>
      <c r="Z206" s="1" t="s">
        <v>7242</v>
      </c>
      <c r="AA206" s="1" t="s">
        <v>6657</v>
      </c>
      <c r="AB206" s="1" t="s">
        <v>7243</v>
      </c>
      <c r="AC206" s="1" t="s">
        <v>7244</v>
      </c>
      <c r="AD206" s="1">
        <v>0</v>
      </c>
      <c r="AE206" s="1">
        <v>0</v>
      </c>
      <c r="AF206" s="1" t="s">
        <v>7245</v>
      </c>
      <c r="AG206" s="1" t="s">
        <v>7246</v>
      </c>
      <c r="AH206" s="1" t="s">
        <v>7247</v>
      </c>
      <c r="AI206" s="1" t="s">
        <v>7248</v>
      </c>
      <c r="AJ206" s="1" t="s">
        <v>5739</v>
      </c>
      <c r="AK206" s="1" t="s">
        <v>7237</v>
      </c>
      <c r="AL206" s="1" t="s">
        <v>7238</v>
      </c>
      <c r="AM206" s="1" t="s">
        <v>7239</v>
      </c>
      <c r="AN206" s="1" t="s">
        <v>7240</v>
      </c>
      <c r="AO206" s="1" t="s">
        <v>7237</v>
      </c>
      <c r="AP206" s="1" t="s">
        <v>7238</v>
      </c>
      <c r="AQ206" s="1" t="s">
        <v>7239</v>
      </c>
      <c r="AR206" s="1" t="s">
        <v>7240</v>
      </c>
    </row>
    <row r="207" spans="1:44">
      <c r="A207" s="1" t="s">
        <v>209</v>
      </c>
      <c r="B207" s="1" t="s">
        <v>7249</v>
      </c>
      <c r="C207" s="1" t="s">
        <v>7250</v>
      </c>
      <c r="D207" s="1" t="s">
        <v>7251</v>
      </c>
      <c r="E207" s="1" t="s">
        <v>7252</v>
      </c>
      <c r="F207" s="1" t="s">
        <v>7151</v>
      </c>
      <c r="G207" s="1" t="s">
        <v>7253</v>
      </c>
      <c r="H207" s="1" t="s">
        <v>3576</v>
      </c>
      <c r="I207" s="1" t="s">
        <v>7254</v>
      </c>
      <c r="J207" s="1" t="s">
        <v>7255</v>
      </c>
      <c r="K207" s="1" t="s">
        <v>7256</v>
      </c>
      <c r="L207" s="1" t="s">
        <v>7257</v>
      </c>
      <c r="M207" s="1" t="s">
        <v>7258</v>
      </c>
      <c r="N207" s="1" t="s">
        <v>7259</v>
      </c>
      <c r="O207" s="1" t="s">
        <v>7260</v>
      </c>
      <c r="P207" s="1" t="s">
        <v>5364</v>
      </c>
      <c r="Q207" s="1" t="s">
        <v>7261</v>
      </c>
      <c r="R207" s="1">
        <v>0</v>
      </c>
      <c r="S207" s="1">
        <v>0</v>
      </c>
      <c r="T207" s="1">
        <v>0</v>
      </c>
      <c r="U207" s="1" t="s">
        <v>7015</v>
      </c>
      <c r="V207" s="1" t="s">
        <v>7262</v>
      </c>
      <c r="W207" s="1" t="s">
        <v>7263</v>
      </c>
      <c r="X207" s="1" t="s">
        <v>7264</v>
      </c>
      <c r="Y207" s="1" t="s">
        <v>6703</v>
      </c>
      <c r="Z207" s="1" t="s">
        <v>7265</v>
      </c>
      <c r="AA207" s="1" t="s">
        <v>7266</v>
      </c>
      <c r="AB207" s="1" t="s">
        <v>7267</v>
      </c>
      <c r="AC207" s="1" t="s">
        <v>7268</v>
      </c>
      <c r="AD207" s="1">
        <v>0</v>
      </c>
      <c r="AE207" s="1">
        <v>0</v>
      </c>
      <c r="AF207" s="1" t="s">
        <v>7269</v>
      </c>
      <c r="AG207" s="1" t="s">
        <v>7270</v>
      </c>
      <c r="AH207" s="1" t="s">
        <v>7271</v>
      </c>
      <c r="AI207" s="1" t="s">
        <v>5380</v>
      </c>
      <c r="AJ207" s="1" t="s">
        <v>7272</v>
      </c>
      <c r="AK207" s="1" t="s">
        <v>7015</v>
      </c>
      <c r="AL207" s="1" t="s">
        <v>7262</v>
      </c>
      <c r="AM207" s="1" t="s">
        <v>7263</v>
      </c>
      <c r="AN207" s="1" t="s">
        <v>7264</v>
      </c>
      <c r="AO207" s="1" t="s">
        <v>7015</v>
      </c>
      <c r="AP207" s="1" t="s">
        <v>7262</v>
      </c>
      <c r="AQ207" s="1" t="s">
        <v>7263</v>
      </c>
      <c r="AR207" s="1" t="s">
        <v>7264</v>
      </c>
    </row>
    <row r="208" spans="1:44">
      <c r="A208" s="1" t="s">
        <v>210</v>
      </c>
      <c r="B208" s="1" t="s">
        <v>7273</v>
      </c>
      <c r="C208" s="1" t="s">
        <v>7274</v>
      </c>
      <c r="D208" s="1" t="s">
        <v>7275</v>
      </c>
      <c r="E208" s="1" t="s">
        <v>4098</v>
      </c>
      <c r="F208" s="1" t="s">
        <v>4793</v>
      </c>
      <c r="G208" s="1" t="s">
        <v>7276</v>
      </c>
      <c r="H208" s="1" t="s">
        <v>7277</v>
      </c>
      <c r="I208" s="1" t="s">
        <v>7278</v>
      </c>
      <c r="J208" s="1" t="s">
        <v>7279</v>
      </c>
      <c r="K208" s="1" t="s">
        <v>7280</v>
      </c>
      <c r="L208" s="1" t="s">
        <v>7281</v>
      </c>
      <c r="M208" s="1" t="s">
        <v>7282</v>
      </c>
      <c r="N208" s="1" t="s">
        <v>7283</v>
      </c>
      <c r="O208" s="1" t="s">
        <v>2782</v>
      </c>
      <c r="P208" s="1" t="s">
        <v>3551</v>
      </c>
      <c r="Q208" s="1" t="s">
        <v>7284</v>
      </c>
      <c r="R208" s="1">
        <v>0</v>
      </c>
      <c r="S208" s="1">
        <v>0</v>
      </c>
      <c r="T208" s="1">
        <v>0</v>
      </c>
      <c r="U208" s="1" t="s">
        <v>4406</v>
      </c>
      <c r="V208" s="1" t="s">
        <v>7285</v>
      </c>
      <c r="W208" s="1" t="s">
        <v>7286</v>
      </c>
      <c r="X208" s="1" t="s">
        <v>7287</v>
      </c>
      <c r="Y208" s="1" t="s">
        <v>7288</v>
      </c>
      <c r="Z208" s="1" t="s">
        <v>7289</v>
      </c>
      <c r="AA208" s="1" t="s">
        <v>7290</v>
      </c>
      <c r="AB208" s="1" t="s">
        <v>7291</v>
      </c>
      <c r="AC208" s="1" t="s">
        <v>7292</v>
      </c>
      <c r="AD208" s="1">
        <v>0</v>
      </c>
      <c r="AE208" s="1">
        <v>0</v>
      </c>
      <c r="AF208" s="1" t="s">
        <v>3314</v>
      </c>
      <c r="AG208" s="1" t="s">
        <v>7293</v>
      </c>
      <c r="AH208" s="1" t="s">
        <v>2798</v>
      </c>
      <c r="AI208" s="1" t="s">
        <v>3566</v>
      </c>
      <c r="AJ208" s="1" t="s">
        <v>7294</v>
      </c>
      <c r="AK208" s="1" t="s">
        <v>4406</v>
      </c>
      <c r="AL208" s="1" t="s">
        <v>7285</v>
      </c>
      <c r="AM208" s="1" t="s">
        <v>7286</v>
      </c>
      <c r="AN208" s="1" t="s">
        <v>7287</v>
      </c>
      <c r="AO208" s="1" t="s">
        <v>4406</v>
      </c>
      <c r="AP208" s="1" t="s">
        <v>7285</v>
      </c>
      <c r="AQ208" s="1" t="s">
        <v>7286</v>
      </c>
      <c r="AR208" s="1" t="s">
        <v>7287</v>
      </c>
    </row>
    <row r="209" spans="1:44">
      <c r="A209" s="1" t="s">
        <v>1250</v>
      </c>
      <c r="B209" s="1" t="s">
        <v>7295</v>
      </c>
      <c r="C209" s="1" t="s">
        <v>7296</v>
      </c>
      <c r="D209" s="1" t="s">
        <v>7297</v>
      </c>
      <c r="E209" s="1" t="s">
        <v>3147</v>
      </c>
      <c r="F209" s="1" t="s">
        <v>3624</v>
      </c>
      <c r="G209" s="1" t="s">
        <v>7298</v>
      </c>
      <c r="H209" s="1" t="s">
        <v>7299</v>
      </c>
      <c r="I209" s="1" t="s">
        <v>7300</v>
      </c>
      <c r="J209" s="1" t="s">
        <v>7301</v>
      </c>
      <c r="K209" s="1" t="s">
        <v>7302</v>
      </c>
      <c r="L209" s="1" t="s">
        <v>7303</v>
      </c>
      <c r="M209" s="1" t="s">
        <v>7304</v>
      </c>
      <c r="N209" s="1" t="s">
        <v>7305</v>
      </c>
      <c r="O209" s="1" t="s">
        <v>7306</v>
      </c>
      <c r="P209" s="1" t="s">
        <v>5424</v>
      </c>
      <c r="Q209" s="1" t="s">
        <v>7307</v>
      </c>
      <c r="R209" s="1">
        <v>0</v>
      </c>
      <c r="S209" s="1">
        <v>0</v>
      </c>
      <c r="T209" s="1">
        <v>0</v>
      </c>
      <c r="U209" s="1" t="s">
        <v>7308</v>
      </c>
      <c r="V209" s="1" t="s">
        <v>7309</v>
      </c>
      <c r="W209" s="1" t="s">
        <v>2798</v>
      </c>
      <c r="X209" s="1" t="s">
        <v>7310</v>
      </c>
      <c r="Y209" s="1" t="s">
        <v>7311</v>
      </c>
      <c r="Z209" s="1" t="s">
        <v>7312</v>
      </c>
      <c r="AA209" s="1" t="s">
        <v>7313</v>
      </c>
      <c r="AB209" s="1" t="s">
        <v>7314</v>
      </c>
      <c r="AC209" s="1" t="s">
        <v>7315</v>
      </c>
      <c r="AD209" s="1" t="s">
        <v>7316</v>
      </c>
      <c r="AE209" s="1" t="s">
        <v>7317</v>
      </c>
      <c r="AF209" s="1" t="s">
        <v>7318</v>
      </c>
      <c r="AG209" s="1" t="s">
        <v>7319</v>
      </c>
      <c r="AH209" s="1" t="s">
        <v>4733</v>
      </c>
      <c r="AI209" s="1" t="s">
        <v>5437</v>
      </c>
      <c r="AJ209" s="1" t="s">
        <v>3138</v>
      </c>
      <c r="AK209" s="1" t="s">
        <v>7308</v>
      </c>
      <c r="AL209" s="1" t="s">
        <v>7309</v>
      </c>
      <c r="AM209" s="1" t="s">
        <v>2798</v>
      </c>
      <c r="AN209" s="1" t="s">
        <v>7310</v>
      </c>
      <c r="AO209" s="1" t="s">
        <v>7308</v>
      </c>
      <c r="AP209" s="1" t="s">
        <v>7309</v>
      </c>
      <c r="AQ209" s="1" t="s">
        <v>2798</v>
      </c>
      <c r="AR209" s="1" t="s">
        <v>7310</v>
      </c>
    </row>
    <row r="210" spans="1:44">
      <c r="A210" s="1" t="s">
        <v>211</v>
      </c>
      <c r="B210" s="1" t="s">
        <v>7320</v>
      </c>
      <c r="C210" s="1" t="s">
        <v>7321</v>
      </c>
      <c r="D210" s="1" t="s">
        <v>7322</v>
      </c>
      <c r="E210" s="1" t="s">
        <v>7323</v>
      </c>
      <c r="F210" s="1" t="s">
        <v>7324</v>
      </c>
      <c r="G210" s="1" t="s">
        <v>7325</v>
      </c>
      <c r="H210" s="1" t="s">
        <v>7326</v>
      </c>
      <c r="I210" s="1" t="s">
        <v>5687</v>
      </c>
      <c r="J210" s="1" t="s">
        <v>7327</v>
      </c>
      <c r="K210" s="1" t="s">
        <v>7328</v>
      </c>
      <c r="L210" s="1" t="s">
        <v>7329</v>
      </c>
      <c r="M210" s="1" t="s">
        <v>7330</v>
      </c>
      <c r="N210" s="1" t="s">
        <v>7331</v>
      </c>
      <c r="O210" s="1" t="s">
        <v>7332</v>
      </c>
      <c r="P210" s="1" t="s">
        <v>7333</v>
      </c>
      <c r="Q210" s="1" t="s">
        <v>7334</v>
      </c>
      <c r="R210" s="1">
        <v>0</v>
      </c>
      <c r="S210" s="1">
        <v>0</v>
      </c>
      <c r="T210" s="1">
        <v>0</v>
      </c>
      <c r="U210" s="1" t="s">
        <v>7335</v>
      </c>
      <c r="V210" s="1" t="s">
        <v>4985</v>
      </c>
      <c r="W210" s="1" t="s">
        <v>3594</v>
      </c>
      <c r="X210" s="1" t="s">
        <v>7336</v>
      </c>
      <c r="Y210" s="1" t="s">
        <v>5692</v>
      </c>
      <c r="Z210" s="1" t="s">
        <v>7337</v>
      </c>
      <c r="AA210" s="1" t="s">
        <v>7338</v>
      </c>
      <c r="AB210" s="1" t="s">
        <v>7339</v>
      </c>
      <c r="AC210" s="1" t="s">
        <v>7340</v>
      </c>
      <c r="AD210" s="1" t="s">
        <v>7341</v>
      </c>
      <c r="AE210" s="1" t="s">
        <v>7342</v>
      </c>
      <c r="AF210" s="1" t="s">
        <v>4723</v>
      </c>
      <c r="AG210" s="1" t="s">
        <v>7343</v>
      </c>
      <c r="AH210" s="1" t="s">
        <v>6417</v>
      </c>
      <c r="AI210" s="1" t="s">
        <v>7344</v>
      </c>
      <c r="AJ210" s="1" t="s">
        <v>7345</v>
      </c>
      <c r="AK210" s="1" t="s">
        <v>7335</v>
      </c>
      <c r="AL210" s="1" t="s">
        <v>4985</v>
      </c>
      <c r="AM210" s="1" t="s">
        <v>3594</v>
      </c>
      <c r="AN210" s="1" t="s">
        <v>7336</v>
      </c>
      <c r="AO210" s="1" t="s">
        <v>7335</v>
      </c>
      <c r="AP210" s="1" t="s">
        <v>4985</v>
      </c>
      <c r="AQ210" s="1" t="s">
        <v>3594</v>
      </c>
      <c r="AR210" s="1" t="s">
        <v>7336</v>
      </c>
    </row>
    <row r="211" spans="1:44">
      <c r="A211" s="1" t="s">
        <v>212</v>
      </c>
      <c r="B211" s="1" t="s">
        <v>7346</v>
      </c>
      <c r="C211" s="1" t="s">
        <v>7347</v>
      </c>
      <c r="D211" s="1" t="s">
        <v>7348</v>
      </c>
      <c r="E211" s="1" t="s">
        <v>7349</v>
      </c>
      <c r="F211" s="1" t="s">
        <v>4280</v>
      </c>
      <c r="G211" s="1" t="s">
        <v>7350</v>
      </c>
      <c r="H211" s="1" t="s">
        <v>7351</v>
      </c>
      <c r="I211" s="1" t="s">
        <v>7352</v>
      </c>
      <c r="J211" s="1" t="s">
        <v>7353</v>
      </c>
      <c r="K211" s="1" t="s">
        <v>7354</v>
      </c>
      <c r="L211" s="1" t="s">
        <v>7355</v>
      </c>
      <c r="M211" s="1" t="s">
        <v>7356</v>
      </c>
      <c r="N211" s="1" t="s">
        <v>7357</v>
      </c>
      <c r="O211" s="1" t="s">
        <v>5807</v>
      </c>
      <c r="P211" s="1" t="s">
        <v>7358</v>
      </c>
      <c r="Q211" s="1" t="s">
        <v>7359</v>
      </c>
      <c r="R211" s="1">
        <v>0</v>
      </c>
      <c r="S211" s="1">
        <v>0</v>
      </c>
      <c r="T211" s="1">
        <v>0</v>
      </c>
      <c r="U211" s="1" t="s">
        <v>7360</v>
      </c>
      <c r="V211" s="1" t="s">
        <v>6347</v>
      </c>
      <c r="W211" s="1" t="s">
        <v>7361</v>
      </c>
      <c r="X211" s="1" t="s">
        <v>7362</v>
      </c>
      <c r="Y211" s="1" t="s">
        <v>7363</v>
      </c>
      <c r="Z211" s="1" t="s">
        <v>7364</v>
      </c>
      <c r="AA211" s="1" t="s">
        <v>7365</v>
      </c>
      <c r="AB211" s="1" t="s">
        <v>7366</v>
      </c>
      <c r="AC211" s="1" t="s">
        <v>3140</v>
      </c>
      <c r="AD211" s="1" t="s">
        <v>6388</v>
      </c>
      <c r="AE211" s="1" t="s">
        <v>7367</v>
      </c>
      <c r="AF211" s="1" t="s">
        <v>6586</v>
      </c>
      <c r="AG211" s="1" t="s">
        <v>7368</v>
      </c>
      <c r="AH211" s="1" t="s">
        <v>5821</v>
      </c>
      <c r="AI211" s="1" t="s">
        <v>7369</v>
      </c>
      <c r="AJ211" s="1" t="s">
        <v>7370</v>
      </c>
      <c r="AK211" s="1" t="s">
        <v>7360</v>
      </c>
      <c r="AL211" s="1" t="s">
        <v>6347</v>
      </c>
      <c r="AM211" s="1" t="s">
        <v>7361</v>
      </c>
      <c r="AN211" s="1" t="s">
        <v>7362</v>
      </c>
      <c r="AO211" s="1" t="s">
        <v>7360</v>
      </c>
      <c r="AP211" s="1" t="s">
        <v>6347</v>
      </c>
      <c r="AQ211" s="1" t="s">
        <v>7361</v>
      </c>
      <c r="AR211" s="1" t="s">
        <v>7362</v>
      </c>
    </row>
    <row r="212" spans="1:44">
      <c r="A212" s="1" t="s">
        <v>213</v>
      </c>
      <c r="B212" s="1" t="s">
        <v>6510</v>
      </c>
      <c r="C212" s="1" t="s">
        <v>7371</v>
      </c>
      <c r="D212" s="1" t="s">
        <v>7372</v>
      </c>
      <c r="E212" s="1" t="s">
        <v>7373</v>
      </c>
      <c r="F212" s="1" t="s">
        <v>4922</v>
      </c>
      <c r="G212" s="1" t="s">
        <v>7374</v>
      </c>
      <c r="H212" s="1" t="s">
        <v>7375</v>
      </c>
      <c r="I212" s="1" t="s">
        <v>7376</v>
      </c>
      <c r="J212" s="1" t="s">
        <v>7377</v>
      </c>
      <c r="K212" s="1" t="s">
        <v>7378</v>
      </c>
      <c r="L212" s="1" t="s">
        <v>7379</v>
      </c>
      <c r="M212" s="1" t="s">
        <v>7380</v>
      </c>
      <c r="N212" s="1" t="s">
        <v>7381</v>
      </c>
      <c r="O212" s="1" t="s">
        <v>7382</v>
      </c>
      <c r="P212" s="1" t="s">
        <v>7383</v>
      </c>
      <c r="Q212" s="1" t="s">
        <v>5110</v>
      </c>
      <c r="R212" s="1">
        <v>0</v>
      </c>
      <c r="S212" s="1">
        <v>0</v>
      </c>
      <c r="T212" s="1">
        <v>0</v>
      </c>
      <c r="U212" s="1" t="s">
        <v>7384</v>
      </c>
      <c r="V212" s="1" t="s">
        <v>7385</v>
      </c>
      <c r="W212" s="1" t="s">
        <v>7386</v>
      </c>
      <c r="X212" s="1" t="s">
        <v>7387</v>
      </c>
      <c r="Y212" s="1" t="s">
        <v>7388</v>
      </c>
      <c r="Z212" s="1" t="s">
        <v>7389</v>
      </c>
      <c r="AA212" s="1" t="s">
        <v>7390</v>
      </c>
      <c r="AB212" s="1" t="s">
        <v>3983</v>
      </c>
      <c r="AC212" s="1" t="s">
        <v>7391</v>
      </c>
      <c r="AD212" s="1" t="s">
        <v>7392</v>
      </c>
      <c r="AE212" s="1" t="s">
        <v>7393</v>
      </c>
      <c r="AF212" s="1" t="s">
        <v>7394</v>
      </c>
      <c r="AG212" s="1" t="s">
        <v>7395</v>
      </c>
      <c r="AH212" s="1" t="s">
        <v>6703</v>
      </c>
      <c r="AI212" s="1" t="s">
        <v>7396</v>
      </c>
      <c r="AJ212" s="1" t="s">
        <v>5124</v>
      </c>
      <c r="AK212" s="1" t="s">
        <v>7384</v>
      </c>
      <c r="AL212" s="1" t="s">
        <v>7385</v>
      </c>
      <c r="AM212" s="1" t="s">
        <v>7386</v>
      </c>
      <c r="AN212" s="1" t="s">
        <v>7387</v>
      </c>
      <c r="AO212" s="1" t="s">
        <v>7384</v>
      </c>
      <c r="AP212" s="1" t="s">
        <v>7385</v>
      </c>
      <c r="AQ212" s="1" t="s">
        <v>7386</v>
      </c>
      <c r="AR212" s="1" t="s">
        <v>7387</v>
      </c>
    </row>
    <row r="213" spans="1:44">
      <c r="A213" s="1" t="s">
        <v>214</v>
      </c>
      <c r="B213" s="1" t="s">
        <v>7397</v>
      </c>
      <c r="C213" s="1" t="s">
        <v>7398</v>
      </c>
      <c r="D213" s="1" t="s">
        <v>7399</v>
      </c>
      <c r="E213" s="1" t="s">
        <v>3062</v>
      </c>
      <c r="F213" s="1" t="s">
        <v>7400</v>
      </c>
      <c r="G213" s="1" t="s">
        <v>7401</v>
      </c>
      <c r="H213" s="1" t="s">
        <v>7402</v>
      </c>
      <c r="I213" s="1" t="s">
        <v>4299</v>
      </c>
      <c r="J213" s="1" t="s">
        <v>7403</v>
      </c>
      <c r="K213" s="1" t="s">
        <v>7404</v>
      </c>
      <c r="L213" s="1" t="s">
        <v>7405</v>
      </c>
      <c r="M213" s="1" t="s">
        <v>7406</v>
      </c>
      <c r="N213" s="1" t="s">
        <v>7407</v>
      </c>
      <c r="O213" s="1" t="s">
        <v>7408</v>
      </c>
      <c r="P213" s="1" t="s">
        <v>5396</v>
      </c>
      <c r="Q213" s="1" t="s">
        <v>7409</v>
      </c>
      <c r="R213" s="1">
        <v>0</v>
      </c>
      <c r="S213" s="1">
        <v>0</v>
      </c>
      <c r="T213" s="1">
        <v>0</v>
      </c>
      <c r="U213" s="1" t="s">
        <v>7410</v>
      </c>
      <c r="V213" s="1" t="s">
        <v>7411</v>
      </c>
      <c r="W213" s="1" t="s">
        <v>3285</v>
      </c>
      <c r="X213" s="1" t="s">
        <v>7345</v>
      </c>
      <c r="Y213" s="1" t="s">
        <v>6331</v>
      </c>
      <c r="Z213" s="1" t="s">
        <v>7412</v>
      </c>
      <c r="AA213" s="1" t="s">
        <v>7413</v>
      </c>
      <c r="AB213" s="1" t="s">
        <v>7106</v>
      </c>
      <c r="AC213" s="1" t="s">
        <v>7414</v>
      </c>
      <c r="AD213" s="1" t="s">
        <v>7415</v>
      </c>
      <c r="AE213" s="1" t="s">
        <v>7416</v>
      </c>
      <c r="AF213" s="1" t="s">
        <v>7417</v>
      </c>
      <c r="AG213" s="1" t="s">
        <v>7418</v>
      </c>
      <c r="AH213" s="1" t="s">
        <v>7419</v>
      </c>
      <c r="AI213" s="1" t="s">
        <v>5411</v>
      </c>
      <c r="AJ213" s="1" t="s">
        <v>7420</v>
      </c>
      <c r="AK213" s="1" t="s">
        <v>7410</v>
      </c>
      <c r="AL213" s="1" t="s">
        <v>7411</v>
      </c>
      <c r="AM213" s="1" t="s">
        <v>3285</v>
      </c>
      <c r="AN213" s="1" t="s">
        <v>7345</v>
      </c>
      <c r="AO213" s="1" t="s">
        <v>7410</v>
      </c>
      <c r="AP213" s="1" t="s">
        <v>7411</v>
      </c>
      <c r="AQ213" s="1" t="s">
        <v>3285</v>
      </c>
      <c r="AR213" s="1" t="s">
        <v>7345</v>
      </c>
    </row>
    <row r="214" spans="1:44">
      <c r="A214" s="1" t="s">
        <v>215</v>
      </c>
      <c r="B214" s="1" t="s">
        <v>7421</v>
      </c>
      <c r="C214" s="1" t="s">
        <v>7422</v>
      </c>
      <c r="D214" s="1" t="s">
        <v>7423</v>
      </c>
      <c r="E214" s="1" t="s">
        <v>7424</v>
      </c>
      <c r="F214" s="1" t="s">
        <v>7421</v>
      </c>
      <c r="G214" s="1" t="s">
        <v>7425</v>
      </c>
      <c r="H214" s="1" t="s">
        <v>7426</v>
      </c>
      <c r="I214" s="1" t="s">
        <v>7427</v>
      </c>
      <c r="J214" s="1" t="s">
        <v>7428</v>
      </c>
      <c r="K214" s="1" t="s">
        <v>7429</v>
      </c>
      <c r="L214" s="1" t="s">
        <v>7430</v>
      </c>
      <c r="M214" s="1" t="s">
        <v>7431</v>
      </c>
      <c r="N214" s="1" t="s">
        <v>4395</v>
      </c>
      <c r="O214" s="1" t="s">
        <v>7432</v>
      </c>
      <c r="P214" s="1" t="s">
        <v>7433</v>
      </c>
      <c r="Q214" s="1" t="s">
        <v>7434</v>
      </c>
      <c r="R214" s="1">
        <v>0</v>
      </c>
      <c r="S214" s="1">
        <v>0</v>
      </c>
      <c r="T214" s="1">
        <v>0</v>
      </c>
      <c r="U214" s="1" t="s">
        <v>7435</v>
      </c>
      <c r="V214" s="1" t="s">
        <v>3141</v>
      </c>
      <c r="W214" s="1" t="s">
        <v>7436</v>
      </c>
      <c r="X214" s="1" t="s">
        <v>7151</v>
      </c>
      <c r="Y214" s="1" t="s">
        <v>3539</v>
      </c>
      <c r="Z214" s="1" t="s">
        <v>5010</v>
      </c>
      <c r="AA214" s="1" t="s">
        <v>7437</v>
      </c>
      <c r="AB214" s="1" t="s">
        <v>7438</v>
      </c>
      <c r="AC214" s="1" t="s">
        <v>7439</v>
      </c>
      <c r="AD214" s="1">
        <v>0</v>
      </c>
      <c r="AE214" s="1">
        <v>0</v>
      </c>
      <c r="AF214" s="1" t="s">
        <v>7440</v>
      </c>
      <c r="AG214" s="1" t="s">
        <v>4406</v>
      </c>
      <c r="AH214" s="1" t="s">
        <v>7441</v>
      </c>
      <c r="AI214" s="1" t="s">
        <v>7442</v>
      </c>
      <c r="AJ214" s="1" t="s">
        <v>7443</v>
      </c>
      <c r="AK214" s="1" t="s">
        <v>7435</v>
      </c>
      <c r="AL214" s="1" t="s">
        <v>3141</v>
      </c>
      <c r="AM214" s="1" t="s">
        <v>7436</v>
      </c>
      <c r="AN214" s="1" t="s">
        <v>7151</v>
      </c>
      <c r="AO214" s="1" t="s">
        <v>7435</v>
      </c>
      <c r="AP214" s="1" t="s">
        <v>3141</v>
      </c>
      <c r="AQ214" s="1" t="s">
        <v>7436</v>
      </c>
      <c r="AR214" s="1" t="s">
        <v>7151</v>
      </c>
    </row>
    <row r="215" spans="1:44">
      <c r="A215" s="1" t="s">
        <v>216</v>
      </c>
      <c r="B215" s="1" t="s">
        <v>7444</v>
      </c>
      <c r="C215" s="1" t="s">
        <v>7445</v>
      </c>
      <c r="D215" s="1" t="s">
        <v>7446</v>
      </c>
      <c r="E215" s="1" t="s">
        <v>7447</v>
      </c>
      <c r="F215" s="1" t="s">
        <v>3637</v>
      </c>
      <c r="G215" s="1" t="s">
        <v>7448</v>
      </c>
      <c r="H215" s="1" t="s">
        <v>7449</v>
      </c>
      <c r="I215" s="1" t="s">
        <v>7447</v>
      </c>
      <c r="J215" s="1" t="s">
        <v>7450</v>
      </c>
      <c r="K215" s="1" t="s">
        <v>7451</v>
      </c>
      <c r="L215" s="1" t="s">
        <v>7452</v>
      </c>
      <c r="M215" s="1" t="s">
        <v>7453</v>
      </c>
      <c r="N215" s="1" t="s">
        <v>7454</v>
      </c>
      <c r="O215" s="1" t="s">
        <v>7455</v>
      </c>
      <c r="P215" s="1" t="s">
        <v>7456</v>
      </c>
      <c r="Q215" s="1" t="s">
        <v>7457</v>
      </c>
      <c r="R215" s="1">
        <v>0</v>
      </c>
      <c r="S215" s="1">
        <v>0</v>
      </c>
      <c r="T215" s="1">
        <v>0</v>
      </c>
      <c r="U215" s="1" t="s">
        <v>7458</v>
      </c>
      <c r="V215" s="1" t="s">
        <v>7459</v>
      </c>
      <c r="W215" s="1" t="s">
        <v>3624</v>
      </c>
      <c r="X215" s="1" t="s">
        <v>7460</v>
      </c>
      <c r="Y215" s="1" t="s">
        <v>7461</v>
      </c>
      <c r="Z215" s="1" t="s">
        <v>7462</v>
      </c>
      <c r="AA215" s="1" t="s">
        <v>7463</v>
      </c>
      <c r="AB215" s="1" t="s">
        <v>7464</v>
      </c>
      <c r="AC215" s="1" t="s">
        <v>7465</v>
      </c>
      <c r="AD215" s="1">
        <v>0</v>
      </c>
      <c r="AE215" s="1">
        <v>0</v>
      </c>
      <c r="AF215" s="1" t="s">
        <v>7466</v>
      </c>
      <c r="AG215" s="1" t="s">
        <v>7467</v>
      </c>
      <c r="AH215" s="1" t="s">
        <v>7468</v>
      </c>
      <c r="AI215" s="1" t="s">
        <v>7469</v>
      </c>
      <c r="AJ215" s="1" t="s">
        <v>7470</v>
      </c>
      <c r="AK215" s="1" t="s">
        <v>7458</v>
      </c>
      <c r="AL215" s="1" t="s">
        <v>7459</v>
      </c>
      <c r="AM215" s="1" t="s">
        <v>3624</v>
      </c>
      <c r="AN215" s="1" t="s">
        <v>7460</v>
      </c>
      <c r="AO215" s="1" t="s">
        <v>7458</v>
      </c>
      <c r="AP215" s="1" t="s">
        <v>7459</v>
      </c>
      <c r="AQ215" s="1" t="s">
        <v>3624</v>
      </c>
      <c r="AR215" s="1" t="s">
        <v>7460</v>
      </c>
    </row>
    <row r="216" spans="1:44">
      <c r="A216" s="1" t="s">
        <v>217</v>
      </c>
      <c r="B216" s="1" t="s">
        <v>7471</v>
      </c>
      <c r="C216" s="1" t="s">
        <v>3021</v>
      </c>
      <c r="D216" s="1" t="s">
        <v>5325</v>
      </c>
      <c r="E216" s="1" t="s">
        <v>7472</v>
      </c>
      <c r="F216" s="1" t="s">
        <v>6365</v>
      </c>
      <c r="G216" s="1" t="s">
        <v>7473</v>
      </c>
      <c r="H216" s="1" t="s">
        <v>7474</v>
      </c>
      <c r="I216" s="1" t="s">
        <v>6714</v>
      </c>
      <c r="J216" s="1" t="s">
        <v>7475</v>
      </c>
      <c r="K216" s="1" t="s">
        <v>7476</v>
      </c>
      <c r="L216" s="1" t="s">
        <v>7477</v>
      </c>
      <c r="M216" s="1" t="s">
        <v>7478</v>
      </c>
      <c r="N216" s="1" t="s">
        <v>7479</v>
      </c>
      <c r="O216" s="1" t="s">
        <v>7480</v>
      </c>
      <c r="P216" s="1" t="s">
        <v>3311</v>
      </c>
      <c r="Q216" s="1" t="s">
        <v>7481</v>
      </c>
      <c r="R216" s="1">
        <v>0</v>
      </c>
      <c r="S216" s="1">
        <v>0</v>
      </c>
      <c r="T216" s="1">
        <v>0</v>
      </c>
      <c r="U216" s="1" t="s">
        <v>7482</v>
      </c>
      <c r="V216" s="1" t="s">
        <v>7483</v>
      </c>
      <c r="W216" s="1" t="s">
        <v>7484</v>
      </c>
      <c r="X216" s="1" t="s">
        <v>7485</v>
      </c>
      <c r="Y216" s="1" t="s">
        <v>7486</v>
      </c>
      <c r="Z216" s="1" t="s">
        <v>7487</v>
      </c>
      <c r="AA216" s="1" t="s">
        <v>7488</v>
      </c>
      <c r="AB216" s="1" t="s">
        <v>7489</v>
      </c>
      <c r="AC216" s="1" t="s">
        <v>7490</v>
      </c>
      <c r="AD216" s="1">
        <v>0</v>
      </c>
      <c r="AE216" s="1">
        <v>0</v>
      </c>
      <c r="AF216" s="1" t="s">
        <v>7491</v>
      </c>
      <c r="AG216" s="1" t="s">
        <v>4114</v>
      </c>
      <c r="AH216" s="1" t="s">
        <v>7492</v>
      </c>
      <c r="AI216" s="1" t="s">
        <v>3325</v>
      </c>
      <c r="AJ216" s="1" t="s">
        <v>7493</v>
      </c>
      <c r="AK216" s="1" t="s">
        <v>7482</v>
      </c>
      <c r="AL216" s="1" t="s">
        <v>7483</v>
      </c>
      <c r="AM216" s="1" t="s">
        <v>7484</v>
      </c>
      <c r="AN216" s="1" t="s">
        <v>7485</v>
      </c>
      <c r="AO216" s="1" t="s">
        <v>7482</v>
      </c>
      <c r="AP216" s="1" t="s">
        <v>7483</v>
      </c>
      <c r="AQ216" s="1" t="s">
        <v>7484</v>
      </c>
      <c r="AR216" s="1" t="s">
        <v>7485</v>
      </c>
    </row>
    <row r="217" spans="1:44">
      <c r="A217" s="1" t="s">
        <v>218</v>
      </c>
      <c r="B217" s="1" t="s">
        <v>7494</v>
      </c>
      <c r="C217" s="1" t="s">
        <v>7495</v>
      </c>
      <c r="D217" s="1" t="s">
        <v>7496</v>
      </c>
      <c r="E217" s="1" t="s">
        <v>7497</v>
      </c>
      <c r="F217" s="1" t="s">
        <v>7498</v>
      </c>
      <c r="G217" s="1" t="s">
        <v>7499</v>
      </c>
      <c r="H217" s="1" t="s">
        <v>7500</v>
      </c>
      <c r="I217" s="1" t="s">
        <v>7501</v>
      </c>
      <c r="J217" s="1" t="s">
        <v>7502</v>
      </c>
      <c r="K217" s="1" t="s">
        <v>7503</v>
      </c>
      <c r="L217" s="1" t="s">
        <v>7504</v>
      </c>
      <c r="M217" s="1" t="s">
        <v>7505</v>
      </c>
      <c r="N217" s="1" t="s">
        <v>7506</v>
      </c>
      <c r="O217" s="1" t="s">
        <v>7507</v>
      </c>
      <c r="P217" s="1" t="s">
        <v>5222</v>
      </c>
      <c r="Q217" s="1" t="s">
        <v>7508</v>
      </c>
      <c r="R217" s="1">
        <v>0</v>
      </c>
      <c r="S217" s="1">
        <v>0</v>
      </c>
      <c r="T217" s="1">
        <v>0</v>
      </c>
      <c r="U217" s="1" t="s">
        <v>7509</v>
      </c>
      <c r="V217" s="1" t="s">
        <v>7510</v>
      </c>
      <c r="W217" s="1" t="s">
        <v>7511</v>
      </c>
      <c r="X217" s="1" t="s">
        <v>7512</v>
      </c>
      <c r="Y217" s="1" t="s">
        <v>7484</v>
      </c>
      <c r="Z217" s="1" t="s">
        <v>7513</v>
      </c>
      <c r="AA217" s="1" t="s">
        <v>7514</v>
      </c>
      <c r="AB217" s="1" t="s">
        <v>7515</v>
      </c>
      <c r="AC217" s="1" t="s">
        <v>7516</v>
      </c>
      <c r="AD217" s="1">
        <v>0</v>
      </c>
      <c r="AE217" s="1">
        <v>0</v>
      </c>
      <c r="AF217" s="1" t="s">
        <v>5899</v>
      </c>
      <c r="AG217" s="1" t="s">
        <v>7517</v>
      </c>
      <c r="AH217" s="1" t="s">
        <v>3682</v>
      </c>
      <c r="AI217" s="1" t="s">
        <v>5237</v>
      </c>
      <c r="AJ217" s="1" t="s">
        <v>7518</v>
      </c>
      <c r="AK217" s="1" t="s">
        <v>7509</v>
      </c>
      <c r="AL217" s="1" t="s">
        <v>7510</v>
      </c>
      <c r="AM217" s="1" t="s">
        <v>7511</v>
      </c>
      <c r="AN217" s="1" t="s">
        <v>7512</v>
      </c>
      <c r="AO217" s="1" t="s">
        <v>7509</v>
      </c>
      <c r="AP217" s="1" t="s">
        <v>7510</v>
      </c>
      <c r="AQ217" s="1" t="s">
        <v>7511</v>
      </c>
      <c r="AR217" s="1" t="s">
        <v>7512</v>
      </c>
    </row>
    <row r="218" spans="1:44">
      <c r="A218" s="1" t="s">
        <v>1254</v>
      </c>
      <c r="B218" s="1" t="s">
        <v>3894</v>
      </c>
      <c r="C218" s="1" t="s">
        <v>7422</v>
      </c>
      <c r="D218" s="1" t="s">
        <v>7423</v>
      </c>
      <c r="E218" s="1" t="s">
        <v>7424</v>
      </c>
      <c r="F218" s="1" t="s">
        <v>3894</v>
      </c>
      <c r="G218" s="1" t="s">
        <v>7425</v>
      </c>
      <c r="H218" s="1" t="s">
        <v>7426</v>
      </c>
      <c r="I218" s="1" t="s">
        <v>7427</v>
      </c>
      <c r="J218" s="1" t="s">
        <v>7519</v>
      </c>
      <c r="K218" s="1" t="s">
        <v>7429</v>
      </c>
      <c r="L218" s="1" t="s">
        <v>7430</v>
      </c>
      <c r="M218" s="1" t="s">
        <v>7431</v>
      </c>
      <c r="N218" s="1" t="s">
        <v>7520</v>
      </c>
      <c r="O218" s="1" t="s">
        <v>7432</v>
      </c>
      <c r="P218" s="1" t="s">
        <v>7433</v>
      </c>
      <c r="Q218" s="1" t="s">
        <v>7434</v>
      </c>
      <c r="R218" s="1">
        <v>0</v>
      </c>
      <c r="S218" s="1">
        <v>0</v>
      </c>
      <c r="T218" s="1">
        <v>0</v>
      </c>
      <c r="U218" s="1" t="s">
        <v>7521</v>
      </c>
      <c r="V218" s="1" t="s">
        <v>3141</v>
      </c>
      <c r="W218" s="1" t="s">
        <v>7436</v>
      </c>
      <c r="X218" s="1" t="s">
        <v>7151</v>
      </c>
      <c r="Y218" s="1" t="s">
        <v>7522</v>
      </c>
      <c r="Z218" s="1" t="s">
        <v>5010</v>
      </c>
      <c r="AA218" s="1" t="s">
        <v>7437</v>
      </c>
      <c r="AB218" s="1" t="s">
        <v>7438</v>
      </c>
      <c r="AC218" s="1" t="s">
        <v>7523</v>
      </c>
      <c r="AD218" s="1">
        <v>0</v>
      </c>
      <c r="AE218" s="1">
        <v>0</v>
      </c>
      <c r="AF218" s="1" t="s">
        <v>7440</v>
      </c>
      <c r="AG218" s="1" t="s">
        <v>7524</v>
      </c>
      <c r="AH218" s="1" t="s">
        <v>7441</v>
      </c>
      <c r="AI218" s="1" t="s">
        <v>7442</v>
      </c>
      <c r="AJ218" s="1" t="s">
        <v>7443</v>
      </c>
      <c r="AK218" s="1" t="s">
        <v>7521</v>
      </c>
      <c r="AL218" s="1" t="s">
        <v>3141</v>
      </c>
      <c r="AM218" s="1" t="s">
        <v>7436</v>
      </c>
      <c r="AN218" s="1" t="s">
        <v>7151</v>
      </c>
      <c r="AO218" s="1" t="s">
        <v>7521</v>
      </c>
      <c r="AP218" s="1" t="s">
        <v>3141</v>
      </c>
      <c r="AQ218" s="1" t="s">
        <v>7436</v>
      </c>
      <c r="AR218" s="1" t="s">
        <v>7151</v>
      </c>
    </row>
    <row r="219" spans="1:44">
      <c r="A219" s="1" t="s">
        <v>219</v>
      </c>
      <c r="B219" s="1" t="s">
        <v>7525</v>
      </c>
      <c r="C219" s="1" t="s">
        <v>7526</v>
      </c>
      <c r="D219" s="1" t="s">
        <v>7527</v>
      </c>
      <c r="E219" s="1" t="s">
        <v>7528</v>
      </c>
      <c r="F219" s="1" t="s">
        <v>2880</v>
      </c>
      <c r="G219" s="1" t="s">
        <v>7529</v>
      </c>
      <c r="H219" s="1" t="s">
        <v>7530</v>
      </c>
      <c r="I219" s="1" t="s">
        <v>7278</v>
      </c>
      <c r="J219" s="1" t="s">
        <v>7531</v>
      </c>
      <c r="K219" s="1" t="s">
        <v>7532</v>
      </c>
      <c r="L219" s="1" t="s">
        <v>7533</v>
      </c>
      <c r="M219" s="1" t="s">
        <v>7534</v>
      </c>
      <c r="N219" s="1" t="s">
        <v>6954</v>
      </c>
      <c r="O219" s="1" t="s">
        <v>6903</v>
      </c>
      <c r="P219" s="1" t="s">
        <v>7535</v>
      </c>
      <c r="Q219" s="1" t="s">
        <v>7536</v>
      </c>
      <c r="R219" s="1">
        <v>0</v>
      </c>
      <c r="S219" s="1">
        <v>0</v>
      </c>
      <c r="T219" s="1">
        <v>0</v>
      </c>
      <c r="U219" s="1" t="s">
        <v>7537</v>
      </c>
      <c r="V219" s="1" t="s">
        <v>3507</v>
      </c>
      <c r="W219" s="1" t="s">
        <v>4085</v>
      </c>
      <c r="X219" s="1" t="s">
        <v>7538</v>
      </c>
      <c r="Y219" s="1" t="s">
        <v>7539</v>
      </c>
      <c r="Z219" s="1" t="s">
        <v>7540</v>
      </c>
      <c r="AA219" s="1" t="s">
        <v>7541</v>
      </c>
      <c r="AB219" s="1" t="s">
        <v>7291</v>
      </c>
      <c r="AC219" s="1" t="s">
        <v>7542</v>
      </c>
      <c r="AD219" s="1">
        <v>0</v>
      </c>
      <c r="AE219" s="1">
        <v>0</v>
      </c>
      <c r="AF219" s="1" t="s">
        <v>7543</v>
      </c>
      <c r="AG219" s="1" t="s">
        <v>6964</v>
      </c>
      <c r="AH219" s="1" t="s">
        <v>6916</v>
      </c>
      <c r="AI219" s="1" t="s">
        <v>7544</v>
      </c>
      <c r="AJ219" s="1" t="s">
        <v>7545</v>
      </c>
      <c r="AK219" s="1" t="s">
        <v>7537</v>
      </c>
      <c r="AL219" s="1" t="s">
        <v>3507</v>
      </c>
      <c r="AM219" s="1" t="s">
        <v>4085</v>
      </c>
      <c r="AN219" s="1" t="s">
        <v>7538</v>
      </c>
      <c r="AO219" s="1" t="s">
        <v>7537</v>
      </c>
      <c r="AP219" s="1" t="s">
        <v>3507</v>
      </c>
      <c r="AQ219" s="1" t="s">
        <v>4085</v>
      </c>
      <c r="AR219" s="1" t="s">
        <v>7538</v>
      </c>
    </row>
    <row r="220" spans="1:44">
      <c r="A220" s="1" t="s">
        <v>220</v>
      </c>
      <c r="B220" s="1" t="s">
        <v>3733</v>
      </c>
      <c r="C220" s="1" t="s">
        <v>7546</v>
      </c>
      <c r="D220" s="1" t="s">
        <v>7547</v>
      </c>
      <c r="E220" s="1" t="s">
        <v>7548</v>
      </c>
      <c r="F220" s="1" t="s">
        <v>6810</v>
      </c>
      <c r="G220" s="1" t="s">
        <v>7549</v>
      </c>
      <c r="H220" s="1" t="s">
        <v>7550</v>
      </c>
      <c r="I220" s="1" t="s">
        <v>7548</v>
      </c>
      <c r="J220" s="1" t="s">
        <v>7551</v>
      </c>
      <c r="K220" s="1" t="s">
        <v>7552</v>
      </c>
      <c r="L220" s="1" t="s">
        <v>7553</v>
      </c>
      <c r="M220" s="1" t="s">
        <v>7554</v>
      </c>
      <c r="N220" s="1" t="s">
        <v>7555</v>
      </c>
      <c r="O220" s="1" t="s">
        <v>7556</v>
      </c>
      <c r="P220" s="1" t="s">
        <v>3252</v>
      </c>
      <c r="Q220" s="1" t="s">
        <v>7557</v>
      </c>
      <c r="R220" s="1">
        <v>0</v>
      </c>
      <c r="S220" s="1">
        <v>0</v>
      </c>
      <c r="T220" s="1">
        <v>0</v>
      </c>
      <c r="U220" s="1" t="s">
        <v>7558</v>
      </c>
      <c r="V220" s="1" t="s">
        <v>7559</v>
      </c>
      <c r="W220" s="1" t="s">
        <v>7560</v>
      </c>
      <c r="X220" s="1" t="s">
        <v>7561</v>
      </c>
      <c r="Y220" s="1" t="s">
        <v>7562</v>
      </c>
      <c r="Z220" s="1" t="s">
        <v>7563</v>
      </c>
      <c r="AA220" s="1" t="s">
        <v>3103</v>
      </c>
      <c r="AB220" s="1" t="s">
        <v>7564</v>
      </c>
      <c r="AC220" s="1" t="s">
        <v>7565</v>
      </c>
      <c r="AD220" s="1">
        <v>0</v>
      </c>
      <c r="AE220" s="1">
        <v>0</v>
      </c>
      <c r="AF220" s="1" t="s">
        <v>7566</v>
      </c>
      <c r="AG220" s="1" t="s">
        <v>3947</v>
      </c>
      <c r="AH220" s="1" t="s">
        <v>7567</v>
      </c>
      <c r="AI220" s="1" t="s">
        <v>3265</v>
      </c>
      <c r="AJ220" s="1" t="s">
        <v>7568</v>
      </c>
      <c r="AK220" s="1" t="s">
        <v>7558</v>
      </c>
      <c r="AL220" s="1" t="s">
        <v>7559</v>
      </c>
      <c r="AM220" s="1" t="s">
        <v>7560</v>
      </c>
      <c r="AN220" s="1" t="s">
        <v>7561</v>
      </c>
      <c r="AO220" s="1" t="s">
        <v>7558</v>
      </c>
      <c r="AP220" s="1" t="s">
        <v>7559</v>
      </c>
      <c r="AQ220" s="1" t="s">
        <v>7560</v>
      </c>
      <c r="AR220" s="1" t="s">
        <v>7561</v>
      </c>
    </row>
    <row r="221" spans="1:44">
      <c r="A221" s="1" t="s">
        <v>221</v>
      </c>
      <c r="B221" s="1" t="s">
        <v>7569</v>
      </c>
      <c r="C221" s="1" t="s">
        <v>7570</v>
      </c>
      <c r="D221" s="1" t="s">
        <v>7423</v>
      </c>
      <c r="E221" s="1" t="s">
        <v>7571</v>
      </c>
      <c r="F221" s="1" t="s">
        <v>7569</v>
      </c>
      <c r="G221" s="1" t="s">
        <v>7572</v>
      </c>
      <c r="H221" s="1" t="s">
        <v>7426</v>
      </c>
      <c r="I221" s="1" t="s">
        <v>7573</v>
      </c>
      <c r="J221" s="1" t="s">
        <v>7574</v>
      </c>
      <c r="K221" s="1" t="s">
        <v>7575</v>
      </c>
      <c r="L221" s="1" t="s">
        <v>7430</v>
      </c>
      <c r="M221" s="1" t="s">
        <v>7576</v>
      </c>
      <c r="N221" s="1" t="s">
        <v>7577</v>
      </c>
      <c r="O221" s="1" t="s">
        <v>5676</v>
      </c>
      <c r="P221" s="1" t="s">
        <v>7433</v>
      </c>
      <c r="Q221" s="1" t="s">
        <v>7578</v>
      </c>
      <c r="R221" s="1">
        <v>0</v>
      </c>
      <c r="S221" s="1">
        <v>0</v>
      </c>
      <c r="T221" s="1">
        <v>0</v>
      </c>
      <c r="U221" s="1" t="s">
        <v>7579</v>
      </c>
      <c r="V221" s="1" t="s">
        <v>7580</v>
      </c>
      <c r="W221" s="1" t="s">
        <v>7436</v>
      </c>
      <c r="X221" s="1" t="s">
        <v>7581</v>
      </c>
      <c r="Y221" s="1" t="s">
        <v>7582</v>
      </c>
      <c r="Z221" s="1" t="s">
        <v>7583</v>
      </c>
      <c r="AA221" s="1" t="s">
        <v>7437</v>
      </c>
      <c r="AB221" s="1" t="s">
        <v>7584</v>
      </c>
      <c r="AC221" s="1" t="s">
        <v>7585</v>
      </c>
      <c r="AD221" s="1">
        <v>0</v>
      </c>
      <c r="AE221" s="1">
        <v>0</v>
      </c>
      <c r="AF221" s="1" t="s">
        <v>7586</v>
      </c>
      <c r="AG221" s="1" t="s">
        <v>7587</v>
      </c>
      <c r="AH221" s="1" t="s">
        <v>3692</v>
      </c>
      <c r="AI221" s="1" t="s">
        <v>7442</v>
      </c>
      <c r="AJ221" s="1" t="s">
        <v>7588</v>
      </c>
      <c r="AK221" s="1" t="s">
        <v>7579</v>
      </c>
      <c r="AL221" s="1" t="s">
        <v>7580</v>
      </c>
      <c r="AM221" s="1" t="s">
        <v>7436</v>
      </c>
      <c r="AN221" s="1" t="s">
        <v>7581</v>
      </c>
      <c r="AO221" s="1" t="s">
        <v>7579</v>
      </c>
      <c r="AP221" s="1" t="s">
        <v>7580</v>
      </c>
      <c r="AQ221" s="1" t="s">
        <v>7436</v>
      </c>
      <c r="AR221" s="1" t="s">
        <v>7581</v>
      </c>
    </row>
    <row r="222" spans="1:44">
      <c r="A222" s="1" t="s">
        <v>222</v>
      </c>
      <c r="B222" s="1" t="s">
        <v>7494</v>
      </c>
      <c r="C222" s="1" t="s">
        <v>7495</v>
      </c>
      <c r="D222" s="1" t="s">
        <v>7496</v>
      </c>
      <c r="E222" s="1" t="s">
        <v>7497</v>
      </c>
      <c r="F222" s="1" t="s">
        <v>7498</v>
      </c>
      <c r="G222" s="1" t="s">
        <v>7499</v>
      </c>
      <c r="H222" s="1" t="s">
        <v>7500</v>
      </c>
      <c r="I222" s="1" t="s">
        <v>7501</v>
      </c>
      <c r="J222" s="1" t="s">
        <v>7502</v>
      </c>
      <c r="K222" s="1" t="s">
        <v>7503</v>
      </c>
      <c r="L222" s="1" t="s">
        <v>7504</v>
      </c>
      <c r="M222" s="1" t="s">
        <v>7505</v>
      </c>
      <c r="N222" s="1" t="s">
        <v>7506</v>
      </c>
      <c r="O222" s="1" t="s">
        <v>7507</v>
      </c>
      <c r="P222" s="1" t="s">
        <v>5222</v>
      </c>
      <c r="Q222" s="1" t="s">
        <v>7508</v>
      </c>
      <c r="R222" s="1">
        <v>0</v>
      </c>
      <c r="S222" s="1">
        <v>0</v>
      </c>
      <c r="T222" s="1">
        <v>0</v>
      </c>
      <c r="U222" s="1" t="s">
        <v>7589</v>
      </c>
      <c r="V222" s="1" t="s">
        <v>7510</v>
      </c>
      <c r="W222" s="1" t="s">
        <v>7511</v>
      </c>
      <c r="X222" s="1" t="s">
        <v>7512</v>
      </c>
      <c r="Y222" s="1" t="s">
        <v>7484</v>
      </c>
      <c r="Z222" s="1" t="s">
        <v>7513</v>
      </c>
      <c r="AA222" s="1" t="s">
        <v>7514</v>
      </c>
      <c r="AB222" s="1" t="s">
        <v>7515</v>
      </c>
      <c r="AC222" s="1" t="s">
        <v>7590</v>
      </c>
      <c r="AD222" s="1">
        <v>0</v>
      </c>
      <c r="AE222" s="1">
        <v>0</v>
      </c>
      <c r="AF222" s="1" t="s">
        <v>5899</v>
      </c>
      <c r="AG222" s="1" t="s">
        <v>7517</v>
      </c>
      <c r="AH222" s="1" t="s">
        <v>3682</v>
      </c>
      <c r="AI222" s="1" t="s">
        <v>5237</v>
      </c>
      <c r="AJ222" s="1" t="s">
        <v>7518</v>
      </c>
      <c r="AK222" s="1" t="s">
        <v>7589</v>
      </c>
      <c r="AL222" s="1" t="s">
        <v>7510</v>
      </c>
      <c r="AM222" s="1" t="s">
        <v>7511</v>
      </c>
      <c r="AN222" s="1" t="s">
        <v>7512</v>
      </c>
      <c r="AO222" s="1" t="s">
        <v>7589</v>
      </c>
      <c r="AP222" s="1" t="s">
        <v>7510</v>
      </c>
      <c r="AQ222" s="1" t="s">
        <v>7511</v>
      </c>
      <c r="AR222" s="1" t="s">
        <v>7512</v>
      </c>
    </row>
    <row r="223" spans="1:44">
      <c r="A223" s="1" t="s">
        <v>14</v>
      </c>
      <c r="B223" s="1" t="s">
        <v>7591</v>
      </c>
      <c r="C223" s="1" t="s">
        <v>7592</v>
      </c>
      <c r="D223" s="1" t="s">
        <v>7593</v>
      </c>
      <c r="E223" s="1" t="s">
        <v>7594</v>
      </c>
      <c r="F223" s="1" t="s">
        <v>7595</v>
      </c>
      <c r="G223" s="1" t="s">
        <v>7596</v>
      </c>
      <c r="H223" s="1" t="s">
        <v>7083</v>
      </c>
      <c r="I223" s="1" t="s">
        <v>7597</v>
      </c>
      <c r="J223" s="1" t="s">
        <v>7598</v>
      </c>
      <c r="K223" s="1" t="s">
        <v>7599</v>
      </c>
      <c r="L223" s="1" t="s">
        <v>7600</v>
      </c>
      <c r="M223" s="1" t="s">
        <v>7601</v>
      </c>
      <c r="N223" s="1" t="s">
        <v>7602</v>
      </c>
      <c r="O223" s="1" t="s">
        <v>3035</v>
      </c>
      <c r="P223" s="1" t="s">
        <v>3281</v>
      </c>
      <c r="Q223" s="1" t="s">
        <v>7603</v>
      </c>
      <c r="R223" s="1">
        <v>0</v>
      </c>
      <c r="S223" s="1">
        <v>0</v>
      </c>
      <c r="T223" s="1">
        <v>0</v>
      </c>
      <c r="U223" s="1" t="s">
        <v>7604</v>
      </c>
      <c r="V223" s="1" t="s">
        <v>7605</v>
      </c>
      <c r="W223" s="1" t="s">
        <v>7606</v>
      </c>
      <c r="X223" s="1" t="s">
        <v>7607</v>
      </c>
      <c r="Y223" s="1" t="s">
        <v>5174</v>
      </c>
      <c r="Z223" s="1" t="s">
        <v>7608</v>
      </c>
      <c r="AA223" s="1" t="s">
        <v>7609</v>
      </c>
      <c r="AB223" s="1" t="s">
        <v>7610</v>
      </c>
      <c r="AC223" s="1" t="s">
        <v>7611</v>
      </c>
      <c r="AD223" s="1">
        <v>0</v>
      </c>
      <c r="AE223" s="1">
        <v>0</v>
      </c>
      <c r="AF223" s="1" t="s">
        <v>7612</v>
      </c>
      <c r="AG223" s="1" t="s">
        <v>6430</v>
      </c>
      <c r="AH223" s="1" t="s">
        <v>3050</v>
      </c>
      <c r="AI223" s="1" t="s">
        <v>3295</v>
      </c>
      <c r="AJ223" s="1" t="s">
        <v>7613</v>
      </c>
      <c r="AK223" s="1" t="s">
        <v>7604</v>
      </c>
      <c r="AL223" s="1" t="s">
        <v>7605</v>
      </c>
      <c r="AM223" s="1" t="s">
        <v>7606</v>
      </c>
      <c r="AN223" s="1" t="s">
        <v>7607</v>
      </c>
      <c r="AO223" s="1" t="s">
        <v>7604</v>
      </c>
      <c r="AP223" s="1" t="s">
        <v>7605</v>
      </c>
      <c r="AQ223" s="1" t="s">
        <v>7606</v>
      </c>
      <c r="AR223" s="1" t="s">
        <v>7607</v>
      </c>
    </row>
    <row r="224" spans="1:44">
      <c r="A224" s="1" t="s">
        <v>223</v>
      </c>
      <c r="B224" s="1" t="s">
        <v>7614</v>
      </c>
      <c r="C224" s="1" t="s">
        <v>6516</v>
      </c>
      <c r="D224" s="1" t="s">
        <v>3773</v>
      </c>
      <c r="E224" s="1" t="s">
        <v>7615</v>
      </c>
      <c r="F224" s="1" t="s">
        <v>7165</v>
      </c>
      <c r="G224" s="1" t="s">
        <v>7616</v>
      </c>
      <c r="H224" s="1" t="s">
        <v>7617</v>
      </c>
      <c r="I224" s="1" t="s">
        <v>7618</v>
      </c>
      <c r="J224" s="1" t="s">
        <v>7619</v>
      </c>
      <c r="K224" s="1" t="s">
        <v>7451</v>
      </c>
      <c r="L224" s="1" t="s">
        <v>7620</v>
      </c>
      <c r="M224" s="1" t="s">
        <v>7621</v>
      </c>
      <c r="N224" s="1" t="s">
        <v>7622</v>
      </c>
      <c r="O224" s="1" t="s">
        <v>7623</v>
      </c>
      <c r="P224" s="1" t="s">
        <v>6676</v>
      </c>
      <c r="Q224" s="1" t="s">
        <v>7624</v>
      </c>
      <c r="R224" s="1">
        <v>0</v>
      </c>
      <c r="S224" s="1">
        <v>0</v>
      </c>
      <c r="T224" s="1">
        <v>0</v>
      </c>
      <c r="U224" s="1" t="s">
        <v>7625</v>
      </c>
      <c r="V224" s="1" t="s">
        <v>7626</v>
      </c>
      <c r="W224" s="1" t="s">
        <v>3445</v>
      </c>
      <c r="X224" s="1" t="s">
        <v>3806</v>
      </c>
      <c r="Y224" s="1" t="s">
        <v>7627</v>
      </c>
      <c r="Z224" s="1" t="s">
        <v>7628</v>
      </c>
      <c r="AA224" s="1" t="s">
        <v>7629</v>
      </c>
      <c r="AB224" s="1" t="s">
        <v>7630</v>
      </c>
      <c r="AC224" s="1" t="s">
        <v>7631</v>
      </c>
      <c r="AD224" s="1">
        <v>0</v>
      </c>
      <c r="AE224" s="1">
        <v>0</v>
      </c>
      <c r="AF224" s="1" t="s">
        <v>7632</v>
      </c>
      <c r="AG224" s="1" t="s">
        <v>7633</v>
      </c>
      <c r="AH224" s="1" t="s">
        <v>7634</v>
      </c>
      <c r="AI224" s="1" t="s">
        <v>6688</v>
      </c>
      <c r="AJ224" s="1" t="s">
        <v>7635</v>
      </c>
      <c r="AK224" s="1" t="s">
        <v>7625</v>
      </c>
      <c r="AL224" s="1" t="s">
        <v>7626</v>
      </c>
      <c r="AM224" s="1" t="s">
        <v>3445</v>
      </c>
      <c r="AN224" s="1" t="s">
        <v>3806</v>
      </c>
      <c r="AO224" s="1" t="s">
        <v>7625</v>
      </c>
      <c r="AP224" s="1" t="s">
        <v>7626</v>
      </c>
      <c r="AQ224" s="1" t="s">
        <v>3445</v>
      </c>
      <c r="AR224" s="1" t="s">
        <v>3806</v>
      </c>
    </row>
    <row r="225" spans="1:44">
      <c r="A225" s="1" t="s">
        <v>224</v>
      </c>
      <c r="B225" s="1" t="s">
        <v>7636</v>
      </c>
      <c r="C225" s="1" t="s">
        <v>7592</v>
      </c>
      <c r="D225" s="1" t="s">
        <v>7593</v>
      </c>
      <c r="E225" s="1" t="s">
        <v>7594</v>
      </c>
      <c r="F225" s="1" t="s">
        <v>7637</v>
      </c>
      <c r="G225" s="1" t="s">
        <v>7596</v>
      </c>
      <c r="H225" s="1" t="s">
        <v>7083</v>
      </c>
      <c r="I225" s="1" t="s">
        <v>7597</v>
      </c>
      <c r="J225" s="1" t="s">
        <v>7638</v>
      </c>
      <c r="K225" s="1" t="s">
        <v>7599</v>
      </c>
      <c r="L225" s="1" t="s">
        <v>7600</v>
      </c>
      <c r="M225" s="1" t="s">
        <v>7601</v>
      </c>
      <c r="N225" s="1" t="s">
        <v>7639</v>
      </c>
      <c r="O225" s="1" t="s">
        <v>3035</v>
      </c>
      <c r="P225" s="1" t="s">
        <v>3281</v>
      </c>
      <c r="Q225" s="1" t="s">
        <v>7603</v>
      </c>
      <c r="R225" s="1">
        <v>0</v>
      </c>
      <c r="S225" s="1">
        <v>0</v>
      </c>
      <c r="T225" s="1">
        <v>0</v>
      </c>
      <c r="U225" s="1" t="s">
        <v>6538</v>
      </c>
      <c r="V225" s="1" t="s">
        <v>7605</v>
      </c>
      <c r="W225" s="1" t="s">
        <v>7606</v>
      </c>
      <c r="X225" s="1" t="s">
        <v>7607</v>
      </c>
      <c r="Y225" s="1" t="s">
        <v>7640</v>
      </c>
      <c r="Z225" s="1" t="s">
        <v>7608</v>
      </c>
      <c r="AA225" s="1" t="s">
        <v>7609</v>
      </c>
      <c r="AB225" s="1" t="s">
        <v>7610</v>
      </c>
      <c r="AC225" s="1" t="s">
        <v>7641</v>
      </c>
      <c r="AD225" s="1">
        <v>0</v>
      </c>
      <c r="AE225" s="1">
        <v>0</v>
      </c>
      <c r="AF225" s="1" t="s">
        <v>7612</v>
      </c>
      <c r="AG225" s="1" t="s">
        <v>5731</v>
      </c>
      <c r="AH225" s="1" t="s">
        <v>3050</v>
      </c>
      <c r="AI225" s="1" t="s">
        <v>3295</v>
      </c>
      <c r="AJ225" s="1" t="s">
        <v>7613</v>
      </c>
      <c r="AK225" s="1" t="s">
        <v>6538</v>
      </c>
      <c r="AL225" s="1" t="s">
        <v>7605</v>
      </c>
      <c r="AM225" s="1" t="s">
        <v>7606</v>
      </c>
      <c r="AN225" s="1" t="s">
        <v>7607</v>
      </c>
      <c r="AO225" s="1" t="s">
        <v>6538</v>
      </c>
      <c r="AP225" s="1" t="s">
        <v>7605</v>
      </c>
      <c r="AQ225" s="1" t="s">
        <v>7606</v>
      </c>
      <c r="AR225" s="1" t="s">
        <v>7607</v>
      </c>
    </row>
    <row r="226" spans="1:44">
      <c r="A226" s="1" t="s">
        <v>225</v>
      </c>
      <c r="B226" s="1" t="s">
        <v>7642</v>
      </c>
      <c r="C226" s="1" t="s">
        <v>6589</v>
      </c>
      <c r="D226" s="1" t="s">
        <v>7643</v>
      </c>
      <c r="E226" s="1" t="s">
        <v>7644</v>
      </c>
      <c r="F226" s="1" t="s">
        <v>7642</v>
      </c>
      <c r="G226" s="1" t="s">
        <v>7645</v>
      </c>
      <c r="H226" s="1" t="s">
        <v>7646</v>
      </c>
      <c r="I226" s="1" t="s">
        <v>7633</v>
      </c>
      <c r="J226" s="1" t="s">
        <v>7647</v>
      </c>
      <c r="K226" s="1" t="s">
        <v>7648</v>
      </c>
      <c r="L226" s="1" t="s">
        <v>7649</v>
      </c>
      <c r="M226" s="1" t="s">
        <v>7650</v>
      </c>
      <c r="N226" s="1" t="s">
        <v>7651</v>
      </c>
      <c r="O226" s="1" t="s">
        <v>6651</v>
      </c>
      <c r="P226" s="1" t="s">
        <v>3311</v>
      </c>
      <c r="Q226" s="1" t="s">
        <v>7652</v>
      </c>
      <c r="R226" s="1">
        <v>0</v>
      </c>
      <c r="S226" s="1">
        <v>0</v>
      </c>
      <c r="T226" s="1">
        <v>0</v>
      </c>
      <c r="U226" s="1" t="s">
        <v>7653</v>
      </c>
      <c r="V226" s="1" t="s">
        <v>7654</v>
      </c>
      <c r="W226" s="1" t="s">
        <v>7655</v>
      </c>
      <c r="X226" s="1" t="s">
        <v>7656</v>
      </c>
      <c r="Y226" s="1" t="s">
        <v>7657</v>
      </c>
      <c r="Z226" s="1" t="s">
        <v>7658</v>
      </c>
      <c r="AA226" s="1" t="s">
        <v>7659</v>
      </c>
      <c r="AB226" s="1" t="s">
        <v>7660</v>
      </c>
      <c r="AC226" s="1" t="s">
        <v>7661</v>
      </c>
      <c r="AD226" s="1">
        <v>0</v>
      </c>
      <c r="AE226" s="1">
        <v>0</v>
      </c>
      <c r="AF226" s="1" t="s">
        <v>7662</v>
      </c>
      <c r="AG226" s="1" t="s">
        <v>7663</v>
      </c>
      <c r="AH226" s="1" t="s">
        <v>6663</v>
      </c>
      <c r="AI226" s="1" t="s">
        <v>3325</v>
      </c>
      <c r="AJ226" s="1" t="s">
        <v>7664</v>
      </c>
      <c r="AK226" s="1" t="s">
        <v>7653</v>
      </c>
      <c r="AL226" s="1" t="s">
        <v>7654</v>
      </c>
      <c r="AM226" s="1" t="s">
        <v>7655</v>
      </c>
      <c r="AN226" s="1" t="s">
        <v>7656</v>
      </c>
      <c r="AO226" s="1" t="s">
        <v>7653</v>
      </c>
      <c r="AP226" s="1" t="s">
        <v>7654</v>
      </c>
      <c r="AQ226" s="1" t="s">
        <v>7655</v>
      </c>
      <c r="AR226" s="1" t="s">
        <v>7656</v>
      </c>
    </row>
    <row r="227" spans="1:44">
      <c r="A227" s="1" t="s">
        <v>41</v>
      </c>
      <c r="B227" s="1" t="s">
        <v>7665</v>
      </c>
      <c r="C227" s="1" t="s">
        <v>7666</v>
      </c>
      <c r="D227" s="1" t="s">
        <v>7667</v>
      </c>
      <c r="E227" s="1" t="s">
        <v>7668</v>
      </c>
      <c r="F227" s="1" t="s">
        <v>7633</v>
      </c>
      <c r="G227" s="1" t="s">
        <v>7669</v>
      </c>
      <c r="H227" s="1" t="s">
        <v>7670</v>
      </c>
      <c r="I227" s="1" t="s">
        <v>7671</v>
      </c>
      <c r="J227" s="1" t="s">
        <v>7672</v>
      </c>
      <c r="K227" s="1" t="s">
        <v>7673</v>
      </c>
      <c r="L227" s="1" t="s">
        <v>7674</v>
      </c>
      <c r="M227" s="1" t="s">
        <v>7675</v>
      </c>
      <c r="N227" s="1" t="s">
        <v>7676</v>
      </c>
      <c r="O227" s="1" t="s">
        <v>7677</v>
      </c>
      <c r="P227" s="1" t="s">
        <v>5222</v>
      </c>
      <c r="Q227" s="1" t="s">
        <v>7678</v>
      </c>
      <c r="R227" s="1">
        <v>0</v>
      </c>
      <c r="S227" s="1">
        <v>0</v>
      </c>
      <c r="T227" s="1">
        <v>0</v>
      </c>
      <c r="U227" s="1" t="s">
        <v>7679</v>
      </c>
      <c r="V227" s="1" t="s">
        <v>7680</v>
      </c>
      <c r="W227" s="1" t="s">
        <v>7681</v>
      </c>
      <c r="X227" s="1" t="s">
        <v>7682</v>
      </c>
      <c r="Y227" s="1" t="s">
        <v>4007</v>
      </c>
      <c r="Z227" s="1" t="s">
        <v>7683</v>
      </c>
      <c r="AA227" s="1" t="s">
        <v>7684</v>
      </c>
      <c r="AB227" s="1" t="s">
        <v>7685</v>
      </c>
      <c r="AC227" s="1" t="s">
        <v>7686</v>
      </c>
      <c r="AD227" s="1">
        <v>0</v>
      </c>
      <c r="AE227" s="1">
        <v>0</v>
      </c>
      <c r="AF227" s="1" t="s">
        <v>7687</v>
      </c>
      <c r="AG227" s="1" t="s">
        <v>7688</v>
      </c>
      <c r="AH227" s="1" t="s">
        <v>7689</v>
      </c>
      <c r="AI227" s="1" t="s">
        <v>5237</v>
      </c>
      <c r="AJ227" s="1" t="s">
        <v>6763</v>
      </c>
      <c r="AK227" s="1" t="s">
        <v>7679</v>
      </c>
      <c r="AL227" s="1" t="s">
        <v>7680</v>
      </c>
      <c r="AM227" s="1" t="s">
        <v>7681</v>
      </c>
      <c r="AN227" s="1" t="s">
        <v>7682</v>
      </c>
      <c r="AO227" s="1" t="s">
        <v>7679</v>
      </c>
      <c r="AP227" s="1" t="s">
        <v>7680</v>
      </c>
      <c r="AQ227" s="1" t="s">
        <v>7681</v>
      </c>
      <c r="AR227" s="1" t="s">
        <v>7682</v>
      </c>
    </row>
    <row r="228" spans="1:44">
      <c r="A228" s="1" t="s">
        <v>226</v>
      </c>
      <c r="B228" s="1" t="s">
        <v>7690</v>
      </c>
      <c r="C228" s="1" t="s">
        <v>7691</v>
      </c>
      <c r="D228" s="1" t="s">
        <v>7692</v>
      </c>
      <c r="E228" s="1" t="s">
        <v>7693</v>
      </c>
      <c r="F228" s="1" t="s">
        <v>7690</v>
      </c>
      <c r="G228" s="1" t="s">
        <v>7694</v>
      </c>
      <c r="H228" s="1" t="s">
        <v>7695</v>
      </c>
      <c r="I228" s="1" t="s">
        <v>7693</v>
      </c>
      <c r="J228" s="1" t="s">
        <v>7696</v>
      </c>
      <c r="K228" s="1" t="s">
        <v>7697</v>
      </c>
      <c r="L228" s="1" t="s">
        <v>4410</v>
      </c>
      <c r="M228" s="1" t="s">
        <v>7698</v>
      </c>
      <c r="N228" s="1" t="s">
        <v>7699</v>
      </c>
      <c r="O228" s="1" t="s">
        <v>7700</v>
      </c>
      <c r="P228" s="1" t="s">
        <v>3841</v>
      </c>
      <c r="Q228" s="1" t="s">
        <v>7701</v>
      </c>
      <c r="R228" s="1">
        <v>0</v>
      </c>
      <c r="S228" s="1">
        <v>0</v>
      </c>
      <c r="T228" s="1">
        <v>0</v>
      </c>
      <c r="U228" s="1" t="s">
        <v>7702</v>
      </c>
      <c r="V228" s="1" t="s">
        <v>7703</v>
      </c>
      <c r="W228" s="1" t="s">
        <v>7704</v>
      </c>
      <c r="X228" s="1" t="s">
        <v>4818</v>
      </c>
      <c r="Y228" s="1" t="s">
        <v>7705</v>
      </c>
      <c r="Z228" s="1" t="s">
        <v>7706</v>
      </c>
      <c r="AA228" s="1" t="s">
        <v>7707</v>
      </c>
      <c r="AB228" s="1" t="s">
        <v>7708</v>
      </c>
      <c r="AC228" s="1" t="s">
        <v>7709</v>
      </c>
      <c r="AD228" s="1">
        <v>0</v>
      </c>
      <c r="AE228" s="1">
        <v>0</v>
      </c>
      <c r="AF228" s="1" t="s">
        <v>7710</v>
      </c>
      <c r="AG228" s="1" t="s">
        <v>7711</v>
      </c>
      <c r="AH228" s="1" t="s">
        <v>7712</v>
      </c>
      <c r="AI228" s="1" t="s">
        <v>3855</v>
      </c>
      <c r="AJ228" s="1" t="s">
        <v>7713</v>
      </c>
      <c r="AK228" s="1" t="s">
        <v>7702</v>
      </c>
      <c r="AL228" s="1" t="s">
        <v>7703</v>
      </c>
      <c r="AM228" s="1" t="s">
        <v>7704</v>
      </c>
      <c r="AN228" s="1" t="s">
        <v>4818</v>
      </c>
      <c r="AO228" s="1" t="s">
        <v>7702</v>
      </c>
      <c r="AP228" s="1" t="s">
        <v>7703</v>
      </c>
      <c r="AQ228" s="1" t="s">
        <v>7704</v>
      </c>
      <c r="AR228" s="1" t="s">
        <v>4818</v>
      </c>
    </row>
    <row r="229" spans="1:44">
      <c r="A229" s="1" t="s">
        <v>1248</v>
      </c>
      <c r="B229" s="1" t="s">
        <v>3963</v>
      </c>
      <c r="C229" s="1" t="s">
        <v>7714</v>
      </c>
      <c r="D229" s="1" t="s">
        <v>5184</v>
      </c>
      <c r="E229" s="1" t="s">
        <v>7715</v>
      </c>
      <c r="F229" s="1" t="s">
        <v>7716</v>
      </c>
      <c r="G229" s="1" t="s">
        <v>7717</v>
      </c>
      <c r="H229" s="1" t="s">
        <v>7718</v>
      </c>
      <c r="I229" s="1" t="s">
        <v>7715</v>
      </c>
      <c r="J229" s="1" t="s">
        <v>7719</v>
      </c>
      <c r="K229" s="1" t="s">
        <v>7720</v>
      </c>
      <c r="L229" s="1" t="s">
        <v>7721</v>
      </c>
      <c r="M229" s="1" t="s">
        <v>7722</v>
      </c>
      <c r="N229" s="1" t="s">
        <v>6823</v>
      </c>
      <c r="O229" s="1" t="s">
        <v>7723</v>
      </c>
      <c r="P229" s="1" t="s">
        <v>3579</v>
      </c>
      <c r="Q229" s="1" t="s">
        <v>7724</v>
      </c>
      <c r="R229" s="1">
        <v>0</v>
      </c>
      <c r="S229" s="1">
        <v>0</v>
      </c>
      <c r="T229" s="1">
        <v>0</v>
      </c>
      <c r="U229" s="1" t="s">
        <v>6278</v>
      </c>
      <c r="V229" s="1" t="s">
        <v>7725</v>
      </c>
      <c r="W229" s="1" t="s">
        <v>7726</v>
      </c>
      <c r="X229" s="1" t="s">
        <v>6410</v>
      </c>
      <c r="Y229" s="1" t="s">
        <v>6965</v>
      </c>
      <c r="Z229" s="1" t="s">
        <v>7727</v>
      </c>
      <c r="AA229" s="1" t="s">
        <v>7728</v>
      </c>
      <c r="AB229" s="1" t="s">
        <v>7729</v>
      </c>
      <c r="AC229" s="1" t="s">
        <v>7730</v>
      </c>
      <c r="AD229" s="1">
        <v>0</v>
      </c>
      <c r="AE229" s="1">
        <v>0</v>
      </c>
      <c r="AF229" s="1" t="s">
        <v>7731</v>
      </c>
      <c r="AG229" s="1" t="s">
        <v>6836</v>
      </c>
      <c r="AH229" s="1" t="s">
        <v>6358</v>
      </c>
      <c r="AI229" s="1" t="s">
        <v>3594</v>
      </c>
      <c r="AJ229" s="1" t="s">
        <v>7732</v>
      </c>
      <c r="AK229" s="1" t="s">
        <v>6278</v>
      </c>
      <c r="AL229" s="1" t="s">
        <v>7725</v>
      </c>
      <c r="AM229" s="1" t="s">
        <v>7726</v>
      </c>
      <c r="AN229" s="1" t="s">
        <v>6410</v>
      </c>
      <c r="AO229" s="1" t="s">
        <v>6278</v>
      </c>
      <c r="AP229" s="1" t="s">
        <v>7725</v>
      </c>
      <c r="AQ229" s="1" t="s">
        <v>7726</v>
      </c>
      <c r="AR229" s="1" t="s">
        <v>6410</v>
      </c>
    </row>
    <row r="230" spans="1:44">
      <c r="A230" s="1" t="s">
        <v>227</v>
      </c>
      <c r="B230" s="1" t="s">
        <v>7642</v>
      </c>
      <c r="C230" s="1" t="s">
        <v>6589</v>
      </c>
      <c r="D230" s="1" t="s">
        <v>7643</v>
      </c>
      <c r="E230" s="1" t="s">
        <v>7644</v>
      </c>
      <c r="F230" s="1" t="s">
        <v>7642</v>
      </c>
      <c r="G230" s="1" t="s">
        <v>7645</v>
      </c>
      <c r="H230" s="1" t="s">
        <v>7646</v>
      </c>
      <c r="I230" s="1" t="s">
        <v>7633</v>
      </c>
      <c r="J230" s="1" t="s">
        <v>7647</v>
      </c>
      <c r="K230" s="1" t="s">
        <v>7648</v>
      </c>
      <c r="L230" s="1" t="s">
        <v>7649</v>
      </c>
      <c r="M230" s="1" t="s">
        <v>7650</v>
      </c>
      <c r="N230" s="1" t="s">
        <v>7651</v>
      </c>
      <c r="O230" s="1" t="s">
        <v>6651</v>
      </c>
      <c r="P230" s="1" t="s">
        <v>3311</v>
      </c>
      <c r="Q230" s="1" t="s">
        <v>7652</v>
      </c>
      <c r="R230" s="1">
        <v>0</v>
      </c>
      <c r="S230" s="1">
        <v>0</v>
      </c>
      <c r="T230" s="1">
        <v>0</v>
      </c>
      <c r="U230" s="1" t="s">
        <v>7653</v>
      </c>
      <c r="V230" s="1" t="s">
        <v>7654</v>
      </c>
      <c r="W230" s="1" t="s">
        <v>7655</v>
      </c>
      <c r="X230" s="1" t="s">
        <v>7656</v>
      </c>
      <c r="Y230" s="1" t="s">
        <v>7657</v>
      </c>
      <c r="Z230" s="1" t="s">
        <v>7658</v>
      </c>
      <c r="AA230" s="1" t="s">
        <v>7659</v>
      </c>
      <c r="AB230" s="1" t="s">
        <v>7660</v>
      </c>
      <c r="AC230" s="1" t="s">
        <v>7661</v>
      </c>
      <c r="AD230" s="1">
        <v>0</v>
      </c>
      <c r="AE230" s="1">
        <v>0</v>
      </c>
      <c r="AF230" s="1" t="s">
        <v>7662</v>
      </c>
      <c r="AG230" s="1" t="s">
        <v>7663</v>
      </c>
      <c r="AH230" s="1" t="s">
        <v>6663</v>
      </c>
      <c r="AI230" s="1" t="s">
        <v>3325</v>
      </c>
      <c r="AJ230" s="1" t="s">
        <v>7664</v>
      </c>
      <c r="AK230" s="1" t="s">
        <v>7653</v>
      </c>
      <c r="AL230" s="1" t="s">
        <v>7654</v>
      </c>
      <c r="AM230" s="1" t="s">
        <v>7655</v>
      </c>
      <c r="AN230" s="1" t="s">
        <v>7656</v>
      </c>
      <c r="AO230" s="1" t="s">
        <v>7653</v>
      </c>
      <c r="AP230" s="1" t="s">
        <v>7654</v>
      </c>
      <c r="AQ230" s="1" t="s">
        <v>7655</v>
      </c>
      <c r="AR230" s="1" t="s">
        <v>7656</v>
      </c>
    </row>
    <row r="231" spans="1:44">
      <c r="A231" s="1" t="s">
        <v>228</v>
      </c>
      <c r="B231" s="1" t="s">
        <v>7733</v>
      </c>
      <c r="C231" s="1" t="s">
        <v>7734</v>
      </c>
      <c r="D231" s="1" t="s">
        <v>7735</v>
      </c>
      <c r="E231" s="1" t="s">
        <v>7736</v>
      </c>
      <c r="F231" s="1" t="s">
        <v>7733</v>
      </c>
      <c r="G231" s="1" t="s">
        <v>7737</v>
      </c>
      <c r="H231" s="1" t="s">
        <v>7738</v>
      </c>
      <c r="I231" s="1" t="s">
        <v>7736</v>
      </c>
      <c r="J231" s="1" t="s">
        <v>7739</v>
      </c>
      <c r="K231" s="1" t="s">
        <v>7740</v>
      </c>
      <c r="L231" s="1" t="s">
        <v>7741</v>
      </c>
      <c r="M231" s="1" t="s">
        <v>7742</v>
      </c>
      <c r="N231" s="1" t="s">
        <v>7743</v>
      </c>
      <c r="O231" s="1" t="s">
        <v>7744</v>
      </c>
      <c r="P231" s="1" t="s">
        <v>3579</v>
      </c>
      <c r="Q231" s="1" t="s">
        <v>3309</v>
      </c>
      <c r="R231" s="1">
        <v>0</v>
      </c>
      <c r="S231" s="1">
        <v>0</v>
      </c>
      <c r="T231" s="1">
        <v>0</v>
      </c>
      <c r="U231" s="1" t="s">
        <v>7745</v>
      </c>
      <c r="V231" s="1" t="s">
        <v>7746</v>
      </c>
      <c r="W231" s="1" t="s">
        <v>7172</v>
      </c>
      <c r="X231" s="1" t="s">
        <v>7747</v>
      </c>
      <c r="Y231" s="1" t="s">
        <v>3245</v>
      </c>
      <c r="Z231" s="1" t="s">
        <v>7748</v>
      </c>
      <c r="AA231" s="1" t="s">
        <v>7749</v>
      </c>
      <c r="AB231" s="1" t="s">
        <v>4655</v>
      </c>
      <c r="AC231" s="1" t="s">
        <v>7750</v>
      </c>
      <c r="AD231" s="1" t="s">
        <v>4947</v>
      </c>
      <c r="AE231" s="1">
        <v>0</v>
      </c>
      <c r="AF231" s="1" t="s">
        <v>7751</v>
      </c>
      <c r="AG231" s="1" t="s">
        <v>7752</v>
      </c>
      <c r="AH231" s="1" t="s">
        <v>7753</v>
      </c>
      <c r="AI231" s="1" t="s">
        <v>3594</v>
      </c>
      <c r="AJ231" s="1" t="s">
        <v>3323</v>
      </c>
      <c r="AK231" s="1" t="s">
        <v>7745</v>
      </c>
      <c r="AL231" s="1" t="s">
        <v>7746</v>
      </c>
      <c r="AM231" s="1" t="s">
        <v>7172</v>
      </c>
      <c r="AN231" s="1" t="s">
        <v>7747</v>
      </c>
      <c r="AO231" s="1" t="s">
        <v>7745</v>
      </c>
      <c r="AP231" s="1" t="s">
        <v>7746</v>
      </c>
      <c r="AQ231" s="1" t="s">
        <v>7172</v>
      </c>
      <c r="AR231" s="1" t="s">
        <v>7747</v>
      </c>
    </row>
    <row r="232" spans="1:44">
      <c r="A232" s="1" t="s">
        <v>229</v>
      </c>
      <c r="B232" s="1" t="s">
        <v>7754</v>
      </c>
      <c r="C232" s="1" t="s">
        <v>5226</v>
      </c>
      <c r="D232" s="1" t="s">
        <v>7755</v>
      </c>
      <c r="E232" s="1" t="s">
        <v>7756</v>
      </c>
      <c r="F232" s="1" t="s">
        <v>7754</v>
      </c>
      <c r="G232" s="1" t="s">
        <v>7625</v>
      </c>
      <c r="H232" s="1" t="s">
        <v>5858</v>
      </c>
      <c r="I232" s="1" t="s">
        <v>7756</v>
      </c>
      <c r="J232" s="1" t="s">
        <v>7757</v>
      </c>
      <c r="K232" s="1" t="s">
        <v>7758</v>
      </c>
      <c r="L232" s="1" t="s">
        <v>6624</v>
      </c>
      <c r="M232" s="1" t="s">
        <v>7759</v>
      </c>
      <c r="N232" s="1" t="s">
        <v>7760</v>
      </c>
      <c r="O232" s="1" t="s">
        <v>7761</v>
      </c>
      <c r="P232" s="1" t="s">
        <v>3429</v>
      </c>
      <c r="Q232" s="1" t="s">
        <v>7762</v>
      </c>
      <c r="R232" s="1">
        <v>0</v>
      </c>
      <c r="S232" s="1">
        <v>0</v>
      </c>
      <c r="T232" s="1">
        <v>0</v>
      </c>
      <c r="U232" s="1" t="s">
        <v>7763</v>
      </c>
      <c r="V232" s="1" t="s">
        <v>7764</v>
      </c>
      <c r="W232" s="1" t="s">
        <v>7765</v>
      </c>
      <c r="X232" s="1" t="s">
        <v>4299</v>
      </c>
      <c r="Y232" s="1" t="s">
        <v>7766</v>
      </c>
      <c r="Z232" s="1" t="s">
        <v>7767</v>
      </c>
      <c r="AA232" s="1" t="s">
        <v>7768</v>
      </c>
      <c r="AB232" s="1" t="s">
        <v>7769</v>
      </c>
      <c r="AC232" s="1" t="s">
        <v>7770</v>
      </c>
      <c r="AD232" s="1" t="s">
        <v>7771</v>
      </c>
      <c r="AE232" s="1">
        <v>0</v>
      </c>
      <c r="AF232" s="1" t="s">
        <v>4090</v>
      </c>
      <c r="AG232" s="1" t="s">
        <v>7772</v>
      </c>
      <c r="AH232" s="1" t="s">
        <v>7773</v>
      </c>
      <c r="AI232" s="1" t="s">
        <v>3445</v>
      </c>
      <c r="AJ232" s="1" t="s">
        <v>3380</v>
      </c>
      <c r="AK232" s="1" t="s">
        <v>7763</v>
      </c>
      <c r="AL232" s="1" t="s">
        <v>7764</v>
      </c>
      <c r="AM232" s="1" t="s">
        <v>7765</v>
      </c>
      <c r="AN232" s="1" t="s">
        <v>4299</v>
      </c>
      <c r="AO232" s="1" t="s">
        <v>7763</v>
      </c>
      <c r="AP232" s="1" t="s">
        <v>7764</v>
      </c>
      <c r="AQ232" s="1" t="s">
        <v>7765</v>
      </c>
      <c r="AR232" s="1" t="s">
        <v>4299</v>
      </c>
    </row>
    <row r="233" spans="1:44">
      <c r="A233" s="1" t="s">
        <v>230</v>
      </c>
      <c r="B233" s="1" t="s">
        <v>7774</v>
      </c>
      <c r="C233" s="1" t="s">
        <v>7775</v>
      </c>
      <c r="D233" s="1" t="s">
        <v>7776</v>
      </c>
      <c r="E233" s="1" t="s">
        <v>7777</v>
      </c>
      <c r="F233" s="1" t="s">
        <v>7778</v>
      </c>
      <c r="G233" s="1" t="s">
        <v>7779</v>
      </c>
      <c r="H233" s="1" t="s">
        <v>7780</v>
      </c>
      <c r="I233" s="1" t="s">
        <v>7781</v>
      </c>
      <c r="J233" s="1" t="s">
        <v>7782</v>
      </c>
      <c r="K233" s="1" t="s">
        <v>7783</v>
      </c>
      <c r="L233" s="1" t="s">
        <v>7784</v>
      </c>
      <c r="M233" s="1" t="s">
        <v>7785</v>
      </c>
      <c r="N233" s="1" t="s">
        <v>7786</v>
      </c>
      <c r="O233" s="1" t="s">
        <v>5755</v>
      </c>
      <c r="P233" s="1" t="s">
        <v>4939</v>
      </c>
      <c r="Q233" s="1" t="s">
        <v>7787</v>
      </c>
      <c r="R233" s="1">
        <v>0</v>
      </c>
      <c r="S233" s="1">
        <v>0</v>
      </c>
      <c r="T233" s="1">
        <v>0</v>
      </c>
      <c r="U233" s="1" t="s">
        <v>7788</v>
      </c>
      <c r="V233" s="1" t="s">
        <v>7789</v>
      </c>
      <c r="W233" s="1" t="s">
        <v>7790</v>
      </c>
      <c r="X233" s="1" t="s">
        <v>7791</v>
      </c>
      <c r="Y233" s="1" t="s">
        <v>7792</v>
      </c>
      <c r="Z233" s="1" t="s">
        <v>7793</v>
      </c>
      <c r="AA233" s="1" t="s">
        <v>7794</v>
      </c>
      <c r="AB233" s="1" t="s">
        <v>7795</v>
      </c>
      <c r="AC233" s="1" t="s">
        <v>7796</v>
      </c>
      <c r="AD233" s="1" t="s">
        <v>7797</v>
      </c>
      <c r="AE233" s="1" t="s">
        <v>7798</v>
      </c>
      <c r="AF233" s="1" t="s">
        <v>7799</v>
      </c>
      <c r="AG233" s="1" t="s">
        <v>2891</v>
      </c>
      <c r="AH233" s="1" t="s">
        <v>5768</v>
      </c>
      <c r="AI233" s="1" t="s">
        <v>2882</v>
      </c>
      <c r="AJ233" s="1" t="s">
        <v>7800</v>
      </c>
      <c r="AK233" s="1" t="s">
        <v>7788</v>
      </c>
      <c r="AL233" s="1" t="s">
        <v>7789</v>
      </c>
      <c r="AM233" s="1" t="s">
        <v>7790</v>
      </c>
      <c r="AN233" s="1" t="s">
        <v>7791</v>
      </c>
      <c r="AO233" s="1" t="s">
        <v>7788</v>
      </c>
      <c r="AP233" s="1" t="s">
        <v>7789</v>
      </c>
      <c r="AQ233" s="1" t="s">
        <v>7790</v>
      </c>
      <c r="AR233" s="1" t="s">
        <v>7791</v>
      </c>
    </row>
    <row r="234" spans="1:44">
      <c r="A234" s="1" t="s">
        <v>231</v>
      </c>
      <c r="B234" s="1" t="s">
        <v>7801</v>
      </c>
      <c r="C234" s="1" t="s">
        <v>7802</v>
      </c>
      <c r="D234" s="1" t="s">
        <v>7803</v>
      </c>
      <c r="E234" s="1" t="s">
        <v>7804</v>
      </c>
      <c r="F234" s="1" t="s">
        <v>7805</v>
      </c>
      <c r="G234" s="1" t="s">
        <v>7806</v>
      </c>
      <c r="H234" s="1" t="s">
        <v>6485</v>
      </c>
      <c r="I234" s="1" t="s">
        <v>7807</v>
      </c>
      <c r="J234" s="1" t="s">
        <v>4874</v>
      </c>
      <c r="K234" s="1" t="s">
        <v>7808</v>
      </c>
      <c r="L234" s="1" t="s">
        <v>7809</v>
      </c>
      <c r="M234" s="1" t="s">
        <v>7810</v>
      </c>
      <c r="N234" s="1" t="s">
        <v>7811</v>
      </c>
      <c r="O234" s="1" t="s">
        <v>7812</v>
      </c>
      <c r="P234" s="1" t="s">
        <v>4939</v>
      </c>
      <c r="Q234" s="1" t="s">
        <v>7813</v>
      </c>
      <c r="R234" s="1">
        <v>0</v>
      </c>
      <c r="S234" s="1">
        <v>0</v>
      </c>
      <c r="T234" s="1">
        <v>0</v>
      </c>
      <c r="U234" s="1" t="s">
        <v>7814</v>
      </c>
      <c r="V234" s="1" t="s">
        <v>7815</v>
      </c>
      <c r="W234" s="1" t="s">
        <v>7816</v>
      </c>
      <c r="X234" s="1" t="s">
        <v>7817</v>
      </c>
      <c r="Y234" s="1" t="s">
        <v>7818</v>
      </c>
      <c r="Z234" s="1" t="s">
        <v>7819</v>
      </c>
      <c r="AA234" s="1" t="s">
        <v>7820</v>
      </c>
      <c r="AB234" s="1" t="s">
        <v>7821</v>
      </c>
      <c r="AC234" s="1" t="s">
        <v>3388</v>
      </c>
      <c r="AD234" s="1" t="s">
        <v>7822</v>
      </c>
      <c r="AE234" s="1" t="s">
        <v>7798</v>
      </c>
      <c r="AF234" s="1" t="s">
        <v>7823</v>
      </c>
      <c r="AG234" s="1" t="s">
        <v>7824</v>
      </c>
      <c r="AH234" s="1" t="s">
        <v>7825</v>
      </c>
      <c r="AI234" s="1" t="s">
        <v>2882</v>
      </c>
      <c r="AJ234" s="1" t="s">
        <v>7237</v>
      </c>
      <c r="AK234" s="1" t="s">
        <v>7814</v>
      </c>
      <c r="AL234" s="1" t="s">
        <v>7815</v>
      </c>
      <c r="AM234" s="1" t="s">
        <v>7816</v>
      </c>
      <c r="AN234" s="1" t="s">
        <v>7817</v>
      </c>
      <c r="AO234" s="1" t="s">
        <v>7814</v>
      </c>
      <c r="AP234" s="1" t="s">
        <v>7815</v>
      </c>
      <c r="AQ234" s="1" t="s">
        <v>7816</v>
      </c>
      <c r="AR234" s="1" t="s">
        <v>7817</v>
      </c>
    </row>
    <row r="235" spans="1:44">
      <c r="A235" s="1" t="s">
        <v>232</v>
      </c>
      <c r="B235" s="1" t="s">
        <v>7826</v>
      </c>
      <c r="C235" s="1" t="s">
        <v>7827</v>
      </c>
      <c r="D235" s="1" t="s">
        <v>7828</v>
      </c>
      <c r="E235" s="1" t="s">
        <v>7829</v>
      </c>
      <c r="F235" s="1" t="s">
        <v>7830</v>
      </c>
      <c r="G235" s="1" t="s">
        <v>7831</v>
      </c>
      <c r="H235" s="1" t="s">
        <v>7832</v>
      </c>
      <c r="I235" s="1" t="s">
        <v>7833</v>
      </c>
      <c r="J235" s="1" t="s">
        <v>7834</v>
      </c>
      <c r="K235" s="1" t="s">
        <v>7835</v>
      </c>
      <c r="L235" s="1" t="s">
        <v>7836</v>
      </c>
      <c r="M235" s="1" t="s">
        <v>7837</v>
      </c>
      <c r="N235" s="1" t="s">
        <v>7838</v>
      </c>
      <c r="O235" s="1" t="s">
        <v>7839</v>
      </c>
      <c r="P235" s="1" t="s">
        <v>2751</v>
      </c>
      <c r="Q235" s="1" t="s">
        <v>7840</v>
      </c>
      <c r="R235" s="1">
        <v>0</v>
      </c>
      <c r="S235" s="1">
        <v>0</v>
      </c>
      <c r="T235" s="1">
        <v>0</v>
      </c>
      <c r="U235" s="1" t="s">
        <v>7841</v>
      </c>
      <c r="V235" s="1" t="s">
        <v>7842</v>
      </c>
      <c r="W235" s="1" t="s">
        <v>7843</v>
      </c>
      <c r="X235" s="1" t="s">
        <v>7844</v>
      </c>
      <c r="Y235" s="1" t="s">
        <v>7845</v>
      </c>
      <c r="Z235" s="1" t="s">
        <v>7846</v>
      </c>
      <c r="AA235" s="1" t="s">
        <v>4749</v>
      </c>
      <c r="AB235" s="1" t="s">
        <v>7847</v>
      </c>
      <c r="AC235" s="1" t="s">
        <v>7848</v>
      </c>
      <c r="AD235" s="1" t="s">
        <v>7849</v>
      </c>
      <c r="AE235" s="1" t="s">
        <v>7850</v>
      </c>
      <c r="AF235" s="1" t="s">
        <v>7851</v>
      </c>
      <c r="AG235" s="1" t="s">
        <v>7852</v>
      </c>
      <c r="AH235" s="1" t="s">
        <v>7853</v>
      </c>
      <c r="AI235" s="1" t="s">
        <v>2767</v>
      </c>
      <c r="AJ235" s="1" t="s">
        <v>5444</v>
      </c>
      <c r="AK235" s="1" t="s">
        <v>7841</v>
      </c>
      <c r="AL235" s="1" t="s">
        <v>7842</v>
      </c>
      <c r="AM235" s="1" t="s">
        <v>7843</v>
      </c>
      <c r="AN235" s="1" t="s">
        <v>7844</v>
      </c>
      <c r="AO235" s="1" t="s">
        <v>7841</v>
      </c>
      <c r="AP235" s="1" t="s">
        <v>7842</v>
      </c>
      <c r="AQ235" s="1" t="s">
        <v>7843</v>
      </c>
      <c r="AR235" s="1" t="s">
        <v>7844</v>
      </c>
    </row>
    <row r="236" spans="1:44">
      <c r="A236" s="1" t="s">
        <v>233</v>
      </c>
      <c r="B236" s="1" t="s">
        <v>7854</v>
      </c>
      <c r="C236" s="1" t="s">
        <v>7855</v>
      </c>
      <c r="D236" s="1" t="s">
        <v>7856</v>
      </c>
      <c r="E236" s="1" t="s">
        <v>7299</v>
      </c>
      <c r="F236" s="1" t="s">
        <v>7857</v>
      </c>
      <c r="G236" s="1" t="s">
        <v>1450</v>
      </c>
      <c r="H236" s="1" t="s">
        <v>7858</v>
      </c>
      <c r="I236" s="1" t="s">
        <v>7778</v>
      </c>
      <c r="J236" s="1" t="s">
        <v>7859</v>
      </c>
      <c r="K236" s="1" t="s">
        <v>7860</v>
      </c>
      <c r="L236" s="1" t="s">
        <v>7861</v>
      </c>
      <c r="M236" s="1" t="s">
        <v>7862</v>
      </c>
      <c r="N236" s="1" t="s">
        <v>7863</v>
      </c>
      <c r="O236" s="1" t="s">
        <v>1451</v>
      </c>
      <c r="P236" s="1" t="s">
        <v>6931</v>
      </c>
      <c r="Q236" s="1" t="s">
        <v>7786</v>
      </c>
      <c r="R236" s="1">
        <v>0</v>
      </c>
      <c r="S236" s="1">
        <v>0</v>
      </c>
      <c r="T236" s="1">
        <v>0</v>
      </c>
      <c r="U236" s="1" t="s">
        <v>7864</v>
      </c>
      <c r="V236" s="1" t="s">
        <v>2861</v>
      </c>
      <c r="W236" s="1" t="s">
        <v>7865</v>
      </c>
      <c r="X236" s="1" t="s">
        <v>6034</v>
      </c>
      <c r="Y236" s="1" t="s">
        <v>7866</v>
      </c>
      <c r="Z236" s="1" t="s">
        <v>7867</v>
      </c>
      <c r="AA236" s="1" t="s">
        <v>7868</v>
      </c>
      <c r="AB236" s="1" t="s">
        <v>7869</v>
      </c>
      <c r="AC236" s="1" t="s">
        <v>7870</v>
      </c>
      <c r="AD236" s="1" t="s">
        <v>7871</v>
      </c>
      <c r="AE236" s="1" t="s">
        <v>7872</v>
      </c>
      <c r="AF236" s="1" t="s">
        <v>7873</v>
      </c>
      <c r="AG236" s="1" t="s">
        <v>7874</v>
      </c>
      <c r="AH236" s="1" t="s">
        <v>7875</v>
      </c>
      <c r="AI236" s="1" t="s">
        <v>6942</v>
      </c>
      <c r="AJ236" s="1" t="s">
        <v>2891</v>
      </c>
      <c r="AK236" s="1" t="s">
        <v>7864</v>
      </c>
      <c r="AL236" s="1" t="s">
        <v>2861</v>
      </c>
      <c r="AM236" s="1" t="s">
        <v>7865</v>
      </c>
      <c r="AN236" s="1" t="s">
        <v>6034</v>
      </c>
      <c r="AO236" s="1" t="s">
        <v>7864</v>
      </c>
      <c r="AP236" s="1" t="s">
        <v>2861</v>
      </c>
      <c r="AQ236" s="1" t="s">
        <v>7865</v>
      </c>
      <c r="AR236" s="1" t="s">
        <v>6034</v>
      </c>
    </row>
    <row r="237" spans="1:44">
      <c r="A237" s="1" t="s">
        <v>234</v>
      </c>
      <c r="B237" s="1" t="s">
        <v>6234</v>
      </c>
      <c r="C237" s="1" t="s">
        <v>7876</v>
      </c>
      <c r="D237" s="1" t="s">
        <v>7877</v>
      </c>
      <c r="E237" s="1" t="s">
        <v>7878</v>
      </c>
      <c r="F237" s="1" t="s">
        <v>7879</v>
      </c>
      <c r="G237" s="1" t="s">
        <v>7880</v>
      </c>
      <c r="H237" s="1" t="s">
        <v>7881</v>
      </c>
      <c r="I237" s="1" t="s">
        <v>7882</v>
      </c>
      <c r="J237" s="1" t="s">
        <v>7883</v>
      </c>
      <c r="K237" s="1" t="s">
        <v>7884</v>
      </c>
      <c r="L237" s="1" t="s">
        <v>7885</v>
      </c>
      <c r="M237" s="1" t="s">
        <v>7886</v>
      </c>
      <c r="N237" s="1" t="s">
        <v>6246</v>
      </c>
      <c r="O237" s="1" t="s">
        <v>4820</v>
      </c>
      <c r="P237" s="1" t="s">
        <v>7887</v>
      </c>
      <c r="Q237" s="1" t="s">
        <v>7888</v>
      </c>
      <c r="R237" s="1">
        <v>0</v>
      </c>
      <c r="S237" s="1">
        <v>0</v>
      </c>
      <c r="T237" s="1">
        <v>0</v>
      </c>
      <c r="U237" s="1" t="s">
        <v>7889</v>
      </c>
      <c r="V237" s="1" t="s">
        <v>7890</v>
      </c>
      <c r="W237" s="1" t="s">
        <v>7891</v>
      </c>
      <c r="X237" s="1" t="s">
        <v>7892</v>
      </c>
      <c r="Y237" s="1" t="s">
        <v>2767</v>
      </c>
      <c r="Z237" s="1" t="s">
        <v>7893</v>
      </c>
      <c r="AA237" s="1" t="s">
        <v>2977</v>
      </c>
      <c r="AB237" s="1" t="s">
        <v>7894</v>
      </c>
      <c r="AC237" s="1" t="s">
        <v>7895</v>
      </c>
      <c r="AD237" s="1" t="s">
        <v>7896</v>
      </c>
      <c r="AE237" s="1" t="s">
        <v>7897</v>
      </c>
      <c r="AF237" s="1" t="s">
        <v>7898</v>
      </c>
      <c r="AG237" s="1" t="s">
        <v>6259</v>
      </c>
      <c r="AH237" s="1" t="s">
        <v>4833</v>
      </c>
      <c r="AI237" s="1" t="s">
        <v>7899</v>
      </c>
      <c r="AJ237" s="1" t="s">
        <v>7900</v>
      </c>
      <c r="AK237" s="1" t="s">
        <v>7889</v>
      </c>
      <c r="AL237" s="1" t="s">
        <v>7890</v>
      </c>
      <c r="AM237" s="1" t="s">
        <v>7891</v>
      </c>
      <c r="AN237" s="1" t="s">
        <v>7892</v>
      </c>
      <c r="AO237" s="1" t="s">
        <v>7889</v>
      </c>
      <c r="AP237" s="1" t="s">
        <v>7890</v>
      </c>
      <c r="AQ237" s="1" t="s">
        <v>7891</v>
      </c>
      <c r="AR237" s="1" t="s">
        <v>7892</v>
      </c>
    </row>
    <row r="238" spans="1:44">
      <c r="A238" s="1" t="s">
        <v>235</v>
      </c>
      <c r="B238" s="1" t="s">
        <v>3510</v>
      </c>
      <c r="C238" s="1" t="s">
        <v>7901</v>
      </c>
      <c r="D238" s="1" t="s">
        <v>7902</v>
      </c>
      <c r="E238" s="1" t="s">
        <v>7903</v>
      </c>
      <c r="F238" s="1" t="s">
        <v>7904</v>
      </c>
      <c r="G238" s="1" t="s">
        <v>7905</v>
      </c>
      <c r="H238" s="1" t="s">
        <v>7906</v>
      </c>
      <c r="I238" s="1" t="s">
        <v>7907</v>
      </c>
      <c r="J238" s="1" t="s">
        <v>7908</v>
      </c>
      <c r="K238" s="1" t="s">
        <v>7909</v>
      </c>
      <c r="L238" s="1" t="s">
        <v>3857</v>
      </c>
      <c r="M238" s="1" t="s">
        <v>7910</v>
      </c>
      <c r="N238" s="1" t="s">
        <v>7911</v>
      </c>
      <c r="O238" s="1" t="s">
        <v>7912</v>
      </c>
      <c r="P238" s="1" t="s">
        <v>7887</v>
      </c>
      <c r="Q238" s="1" t="s">
        <v>7913</v>
      </c>
      <c r="R238" s="1">
        <v>0</v>
      </c>
      <c r="S238" s="1">
        <v>0</v>
      </c>
      <c r="T238" s="1">
        <v>0</v>
      </c>
      <c r="U238" s="1" t="s">
        <v>7914</v>
      </c>
      <c r="V238" s="1" t="s">
        <v>7915</v>
      </c>
      <c r="W238" s="1" t="s">
        <v>7916</v>
      </c>
      <c r="X238" s="1" t="s">
        <v>7917</v>
      </c>
      <c r="Y238" s="1" t="s">
        <v>3493</v>
      </c>
      <c r="Z238" s="1" t="s">
        <v>4399</v>
      </c>
      <c r="AA238" s="1" t="s">
        <v>7918</v>
      </c>
      <c r="AB238" s="1" t="s">
        <v>6386</v>
      </c>
      <c r="AC238" s="1" t="s">
        <v>7919</v>
      </c>
      <c r="AD238" s="1" t="s">
        <v>7920</v>
      </c>
      <c r="AE238" s="1" t="s">
        <v>7921</v>
      </c>
      <c r="AF238" s="1" t="s">
        <v>7922</v>
      </c>
      <c r="AG238" s="1" t="s">
        <v>7923</v>
      </c>
      <c r="AH238" s="1" t="s">
        <v>7924</v>
      </c>
      <c r="AI238" s="1" t="s">
        <v>7899</v>
      </c>
      <c r="AJ238" s="1" t="s">
        <v>7925</v>
      </c>
      <c r="AK238" s="1" t="s">
        <v>7914</v>
      </c>
      <c r="AL238" s="1" t="s">
        <v>7915</v>
      </c>
      <c r="AM238" s="1" t="s">
        <v>7916</v>
      </c>
      <c r="AN238" s="1" t="s">
        <v>7917</v>
      </c>
      <c r="AO238" s="1" t="s">
        <v>7914</v>
      </c>
      <c r="AP238" s="1" t="s">
        <v>7915</v>
      </c>
      <c r="AQ238" s="1" t="s">
        <v>7916</v>
      </c>
      <c r="AR238" s="1" t="s">
        <v>7917</v>
      </c>
    </row>
    <row r="239" spans="1:44">
      <c r="A239" s="1" t="s">
        <v>236</v>
      </c>
      <c r="B239" s="1" t="s">
        <v>7926</v>
      </c>
      <c r="C239" s="1" t="s">
        <v>7927</v>
      </c>
      <c r="D239" s="1" t="s">
        <v>7928</v>
      </c>
      <c r="E239" s="1" t="s">
        <v>7929</v>
      </c>
      <c r="F239" s="1" t="s">
        <v>4355</v>
      </c>
      <c r="G239" s="1" t="s">
        <v>7930</v>
      </c>
      <c r="H239" s="1" t="s">
        <v>4600</v>
      </c>
      <c r="I239" s="1" t="s">
        <v>7931</v>
      </c>
      <c r="J239" s="1" t="s">
        <v>7932</v>
      </c>
      <c r="K239" s="1" t="s">
        <v>7933</v>
      </c>
      <c r="L239" s="1" t="s">
        <v>7934</v>
      </c>
      <c r="M239" s="1" t="s">
        <v>7935</v>
      </c>
      <c r="N239" s="1" t="s">
        <v>7839</v>
      </c>
      <c r="O239" s="1" t="s">
        <v>2751</v>
      </c>
      <c r="P239" s="1" t="s">
        <v>3190</v>
      </c>
      <c r="Q239" s="1" t="s">
        <v>7936</v>
      </c>
      <c r="R239" s="1">
        <v>0</v>
      </c>
      <c r="S239" s="1">
        <v>0</v>
      </c>
      <c r="T239" s="1">
        <v>0</v>
      </c>
      <c r="U239" s="1" t="s">
        <v>7937</v>
      </c>
      <c r="V239" s="1" t="s">
        <v>7938</v>
      </c>
      <c r="W239" s="1" t="s">
        <v>6710</v>
      </c>
      <c r="X239" s="1" t="s">
        <v>7939</v>
      </c>
      <c r="Y239" s="1" t="s">
        <v>7940</v>
      </c>
      <c r="Z239" s="1" t="s">
        <v>7941</v>
      </c>
      <c r="AA239" s="1" t="s">
        <v>7942</v>
      </c>
      <c r="AB239" s="1" t="s">
        <v>7943</v>
      </c>
      <c r="AC239" s="1" t="s">
        <v>7944</v>
      </c>
      <c r="AD239" s="1" t="s">
        <v>6942</v>
      </c>
      <c r="AE239" s="1" t="s">
        <v>7945</v>
      </c>
      <c r="AF239" s="1" t="s">
        <v>7946</v>
      </c>
      <c r="AG239" s="1" t="s">
        <v>7853</v>
      </c>
      <c r="AH239" s="1" t="s">
        <v>2767</v>
      </c>
      <c r="AI239" s="1" t="s">
        <v>3206</v>
      </c>
      <c r="AJ239" s="1" t="s">
        <v>7947</v>
      </c>
      <c r="AK239" s="1" t="s">
        <v>7937</v>
      </c>
      <c r="AL239" s="1" t="s">
        <v>7938</v>
      </c>
      <c r="AM239" s="1" t="s">
        <v>6710</v>
      </c>
      <c r="AN239" s="1" t="s">
        <v>7939</v>
      </c>
      <c r="AO239" s="1" t="s">
        <v>7937</v>
      </c>
      <c r="AP239" s="1" t="s">
        <v>7938</v>
      </c>
      <c r="AQ239" s="1" t="s">
        <v>6710</v>
      </c>
      <c r="AR239" s="1" t="s">
        <v>7939</v>
      </c>
    </row>
    <row r="240" spans="1:44">
      <c r="A240" s="1" t="s">
        <v>237</v>
      </c>
      <c r="B240" s="1" t="s">
        <v>7948</v>
      </c>
      <c r="C240" s="1" t="s">
        <v>5804</v>
      </c>
      <c r="D240" s="1" t="s">
        <v>7949</v>
      </c>
      <c r="E240" s="1" t="s">
        <v>7950</v>
      </c>
      <c r="F240" s="1" t="s">
        <v>7951</v>
      </c>
      <c r="G240" s="1" t="s">
        <v>7952</v>
      </c>
      <c r="H240" s="1" t="s">
        <v>7953</v>
      </c>
      <c r="I240" s="1" t="s">
        <v>4985</v>
      </c>
      <c r="J240" s="1" t="s">
        <v>7954</v>
      </c>
      <c r="K240" s="1" t="s">
        <v>7955</v>
      </c>
      <c r="L240" s="1" t="s">
        <v>7956</v>
      </c>
      <c r="M240" s="1" t="s">
        <v>7957</v>
      </c>
      <c r="N240" s="1" t="s">
        <v>7958</v>
      </c>
      <c r="O240" s="1" t="s">
        <v>7959</v>
      </c>
      <c r="P240" s="1" t="s">
        <v>3190</v>
      </c>
      <c r="Q240" s="1" t="s">
        <v>7960</v>
      </c>
      <c r="R240" s="1">
        <v>0</v>
      </c>
      <c r="S240" s="1">
        <v>0</v>
      </c>
      <c r="T240" s="1">
        <v>0</v>
      </c>
      <c r="U240" s="1" t="s">
        <v>7961</v>
      </c>
      <c r="V240" s="1" t="s">
        <v>7962</v>
      </c>
      <c r="W240" s="1" t="s">
        <v>7963</v>
      </c>
      <c r="X240" s="1" t="s">
        <v>7964</v>
      </c>
      <c r="Y240" s="1" t="s">
        <v>7965</v>
      </c>
      <c r="Z240" s="1" t="s">
        <v>7966</v>
      </c>
      <c r="AA240" s="1" t="s">
        <v>7967</v>
      </c>
      <c r="AB240" s="1" t="s">
        <v>7968</v>
      </c>
      <c r="AC240" s="1" t="s">
        <v>7969</v>
      </c>
      <c r="AD240" s="1" t="s">
        <v>7970</v>
      </c>
      <c r="AE240" s="1" t="s">
        <v>7971</v>
      </c>
      <c r="AF240" s="1" t="s">
        <v>7972</v>
      </c>
      <c r="AG240" s="1" t="s">
        <v>7973</v>
      </c>
      <c r="AH240" s="1" t="s">
        <v>7974</v>
      </c>
      <c r="AI240" s="1" t="s">
        <v>3206</v>
      </c>
      <c r="AJ240" s="1" t="s">
        <v>7975</v>
      </c>
      <c r="AK240" s="1" t="s">
        <v>7961</v>
      </c>
      <c r="AL240" s="1" t="s">
        <v>7962</v>
      </c>
      <c r="AM240" s="1" t="s">
        <v>7963</v>
      </c>
      <c r="AN240" s="1" t="s">
        <v>7964</v>
      </c>
      <c r="AO240" s="1" t="s">
        <v>7961</v>
      </c>
      <c r="AP240" s="1" t="s">
        <v>7962</v>
      </c>
      <c r="AQ240" s="1" t="s">
        <v>7963</v>
      </c>
      <c r="AR240" s="1" t="s">
        <v>7964</v>
      </c>
    </row>
    <row r="241" spans="1:44">
      <c r="A241" s="1" t="s">
        <v>238</v>
      </c>
      <c r="B241" s="1" t="s">
        <v>7976</v>
      </c>
      <c r="C241" s="1" t="s">
        <v>7977</v>
      </c>
      <c r="D241" s="1" t="s">
        <v>7978</v>
      </c>
      <c r="E241" s="1" t="s">
        <v>7979</v>
      </c>
      <c r="F241" s="1" t="s">
        <v>7980</v>
      </c>
      <c r="G241" s="1" t="s">
        <v>7981</v>
      </c>
      <c r="H241" s="1" t="s">
        <v>7982</v>
      </c>
      <c r="I241" s="1" t="s">
        <v>7983</v>
      </c>
      <c r="J241" s="1" t="s">
        <v>7984</v>
      </c>
      <c r="K241" s="1" t="s">
        <v>7985</v>
      </c>
      <c r="L241" s="1" t="s">
        <v>7986</v>
      </c>
      <c r="M241" s="1" t="s">
        <v>7987</v>
      </c>
      <c r="N241" s="1" t="s">
        <v>7988</v>
      </c>
      <c r="O241" s="1" t="s">
        <v>7989</v>
      </c>
      <c r="P241" s="1" t="s">
        <v>7990</v>
      </c>
      <c r="Q241" s="1" t="s">
        <v>7991</v>
      </c>
      <c r="R241" s="1">
        <v>0</v>
      </c>
      <c r="S241" s="1">
        <v>0</v>
      </c>
      <c r="T241" s="1">
        <v>0</v>
      </c>
      <c r="U241" s="1" t="s">
        <v>7992</v>
      </c>
      <c r="V241" s="1" t="s">
        <v>7993</v>
      </c>
      <c r="W241" s="1" t="s">
        <v>7994</v>
      </c>
      <c r="X241" s="1" t="s">
        <v>7995</v>
      </c>
      <c r="Y241" s="1" t="s">
        <v>7765</v>
      </c>
      <c r="Z241" s="1" t="s">
        <v>7996</v>
      </c>
      <c r="AA241" s="1" t="s">
        <v>7997</v>
      </c>
      <c r="AB241" s="1" t="s">
        <v>7998</v>
      </c>
      <c r="AC241" s="1" t="s">
        <v>7999</v>
      </c>
      <c r="AD241" s="1" t="s">
        <v>8000</v>
      </c>
      <c r="AE241" s="1" t="s">
        <v>8001</v>
      </c>
      <c r="AF241" s="1" t="s">
        <v>8002</v>
      </c>
      <c r="AG241" s="1" t="s">
        <v>8003</v>
      </c>
      <c r="AH241" s="1" t="s">
        <v>8004</v>
      </c>
      <c r="AI241" s="1" t="s">
        <v>8005</v>
      </c>
      <c r="AJ241" s="1" t="s">
        <v>8006</v>
      </c>
      <c r="AK241" s="1" t="s">
        <v>7992</v>
      </c>
      <c r="AL241" s="1" t="s">
        <v>7993</v>
      </c>
      <c r="AM241" s="1" t="s">
        <v>7994</v>
      </c>
      <c r="AN241" s="1" t="s">
        <v>7995</v>
      </c>
      <c r="AO241" s="1" t="s">
        <v>7992</v>
      </c>
      <c r="AP241" s="1" t="s">
        <v>7993</v>
      </c>
      <c r="AQ241" s="1" t="s">
        <v>7994</v>
      </c>
      <c r="AR241" s="1" t="s">
        <v>7995</v>
      </c>
    </row>
    <row r="242" spans="1:44">
      <c r="A242" s="1" t="s">
        <v>239</v>
      </c>
      <c r="B242" s="1" t="s">
        <v>8007</v>
      </c>
      <c r="C242" s="1" t="s">
        <v>8008</v>
      </c>
      <c r="D242" s="1" t="s">
        <v>8009</v>
      </c>
      <c r="E242" s="1" t="s">
        <v>4926</v>
      </c>
      <c r="F242" s="1" t="s">
        <v>8010</v>
      </c>
      <c r="G242" s="1" t="s">
        <v>8011</v>
      </c>
      <c r="H242" s="1" t="s">
        <v>5842</v>
      </c>
      <c r="I242" s="1" t="s">
        <v>8012</v>
      </c>
      <c r="J242" s="1" t="s">
        <v>8013</v>
      </c>
      <c r="K242" s="1" t="s">
        <v>8014</v>
      </c>
      <c r="L242" s="1" t="s">
        <v>5918</v>
      </c>
      <c r="M242" s="1" t="s">
        <v>8015</v>
      </c>
      <c r="N242" s="1" t="s">
        <v>8016</v>
      </c>
      <c r="O242" s="1" t="s">
        <v>8017</v>
      </c>
      <c r="P242" s="1" t="s">
        <v>8018</v>
      </c>
      <c r="Q242" s="1" t="s">
        <v>8019</v>
      </c>
      <c r="R242" s="1">
        <v>0</v>
      </c>
      <c r="S242" s="1">
        <v>0</v>
      </c>
      <c r="T242" s="1">
        <v>0</v>
      </c>
      <c r="U242" s="1" t="s">
        <v>5687</v>
      </c>
      <c r="V242" s="1" t="s">
        <v>8020</v>
      </c>
      <c r="W242" s="1" t="s">
        <v>8021</v>
      </c>
      <c r="X242" s="1" t="s">
        <v>8022</v>
      </c>
      <c r="Y242" s="1" t="s">
        <v>5436</v>
      </c>
      <c r="Z242" s="1" t="s">
        <v>4316</v>
      </c>
      <c r="AA242" s="1" t="s">
        <v>8023</v>
      </c>
      <c r="AB242" s="1" t="s">
        <v>4711</v>
      </c>
      <c r="AC242" s="1" t="s">
        <v>8024</v>
      </c>
      <c r="AD242" s="1" t="s">
        <v>8025</v>
      </c>
      <c r="AE242" s="1" t="s">
        <v>8026</v>
      </c>
      <c r="AF242" s="1" t="s">
        <v>8027</v>
      </c>
      <c r="AG242" s="1" t="s">
        <v>8028</v>
      </c>
      <c r="AH242" s="1" t="s">
        <v>8029</v>
      </c>
      <c r="AI242" s="1" t="s">
        <v>8030</v>
      </c>
      <c r="AJ242" s="1" t="s">
        <v>8031</v>
      </c>
      <c r="AK242" s="1" t="s">
        <v>5687</v>
      </c>
      <c r="AL242" s="1" t="s">
        <v>8020</v>
      </c>
      <c r="AM242" s="1" t="s">
        <v>8021</v>
      </c>
      <c r="AN242" s="1" t="s">
        <v>8022</v>
      </c>
      <c r="AO242" s="1" t="s">
        <v>5687</v>
      </c>
      <c r="AP242" s="1" t="s">
        <v>8020</v>
      </c>
      <c r="AQ242" s="1" t="s">
        <v>8021</v>
      </c>
      <c r="AR242" s="1" t="s">
        <v>8022</v>
      </c>
    </row>
    <row r="243" spans="1:44">
      <c r="A243" s="1" t="s">
        <v>240</v>
      </c>
      <c r="B243" s="1" t="s">
        <v>8032</v>
      </c>
      <c r="C243" s="1" t="s">
        <v>8033</v>
      </c>
      <c r="D243" s="1" t="s">
        <v>8034</v>
      </c>
      <c r="E243" s="1" t="s">
        <v>8035</v>
      </c>
      <c r="F243" s="1" t="s">
        <v>8036</v>
      </c>
      <c r="G243" s="1" t="s">
        <v>5983</v>
      </c>
      <c r="H243" s="1" t="s">
        <v>8037</v>
      </c>
      <c r="I243" s="1" t="s">
        <v>8038</v>
      </c>
      <c r="J243" s="1" t="s">
        <v>8039</v>
      </c>
      <c r="K243" s="1" t="s">
        <v>5101</v>
      </c>
      <c r="L243" s="1" t="s">
        <v>8040</v>
      </c>
      <c r="M243" s="1" t="s">
        <v>8041</v>
      </c>
      <c r="N243" s="1" t="s">
        <v>7359</v>
      </c>
      <c r="O243" s="1" t="s">
        <v>4741</v>
      </c>
      <c r="P243" s="1" t="s">
        <v>3521</v>
      </c>
      <c r="Q243" s="1" t="s">
        <v>8042</v>
      </c>
      <c r="R243" s="1">
        <v>0</v>
      </c>
      <c r="S243" s="1">
        <v>0</v>
      </c>
      <c r="T243" s="1">
        <v>0</v>
      </c>
      <c r="U243" s="1" t="s">
        <v>3947</v>
      </c>
      <c r="V243" s="1" t="s">
        <v>8043</v>
      </c>
      <c r="W243" s="1" t="s">
        <v>8044</v>
      </c>
      <c r="X243" s="1" t="s">
        <v>8045</v>
      </c>
      <c r="Y243" s="1" t="s">
        <v>4197</v>
      </c>
      <c r="Z243" s="1" t="s">
        <v>8046</v>
      </c>
      <c r="AA243" s="1" t="s">
        <v>4726</v>
      </c>
      <c r="AB243" s="1" t="s">
        <v>8047</v>
      </c>
      <c r="AC243" s="1" t="s">
        <v>8048</v>
      </c>
      <c r="AD243" s="1" t="s">
        <v>8049</v>
      </c>
      <c r="AE243" s="1" t="s">
        <v>8050</v>
      </c>
      <c r="AF243" s="1" t="s">
        <v>8051</v>
      </c>
      <c r="AG243" s="1" t="s">
        <v>7370</v>
      </c>
      <c r="AH243" s="1" t="s">
        <v>4754</v>
      </c>
      <c r="AI243" s="1" t="s">
        <v>3537</v>
      </c>
      <c r="AJ243" s="1" t="s">
        <v>8052</v>
      </c>
      <c r="AK243" s="1" t="s">
        <v>3947</v>
      </c>
      <c r="AL243" s="1" t="s">
        <v>8043</v>
      </c>
      <c r="AM243" s="1" t="s">
        <v>8044</v>
      </c>
      <c r="AN243" s="1" t="s">
        <v>8045</v>
      </c>
      <c r="AO243" s="1" t="s">
        <v>3947</v>
      </c>
      <c r="AP243" s="1" t="s">
        <v>8043</v>
      </c>
      <c r="AQ243" s="1" t="s">
        <v>8044</v>
      </c>
      <c r="AR243" s="1" t="s">
        <v>8045</v>
      </c>
    </row>
    <row r="244" spans="1:44">
      <c r="A244" s="1" t="s">
        <v>1244</v>
      </c>
      <c r="B244" s="1" t="s">
        <v>8053</v>
      </c>
      <c r="C244" s="1" t="s">
        <v>8054</v>
      </c>
      <c r="D244" s="1" t="s">
        <v>8055</v>
      </c>
      <c r="E244" s="1" t="s">
        <v>8056</v>
      </c>
      <c r="F244" s="1" t="s">
        <v>8057</v>
      </c>
      <c r="G244" s="1" t="s">
        <v>8058</v>
      </c>
      <c r="H244" s="1" t="s">
        <v>8059</v>
      </c>
      <c r="I244" s="1" t="s">
        <v>8060</v>
      </c>
      <c r="J244" s="1" t="s">
        <v>8061</v>
      </c>
      <c r="K244" s="1" t="s">
        <v>8062</v>
      </c>
      <c r="L244" s="1" t="s">
        <v>3061</v>
      </c>
      <c r="M244" s="1" t="s">
        <v>8063</v>
      </c>
      <c r="N244" s="1" t="s">
        <v>8064</v>
      </c>
      <c r="O244" s="1" t="s">
        <v>6955</v>
      </c>
      <c r="P244" s="1" t="s">
        <v>3065</v>
      </c>
      <c r="Q244" s="1" t="s">
        <v>8065</v>
      </c>
      <c r="R244" s="1">
        <v>0</v>
      </c>
      <c r="S244" s="1">
        <v>0</v>
      </c>
      <c r="T244" s="1">
        <v>0</v>
      </c>
      <c r="U244" s="1" t="s">
        <v>8066</v>
      </c>
      <c r="V244" s="1" t="s">
        <v>8067</v>
      </c>
      <c r="W244" s="1" t="s">
        <v>8068</v>
      </c>
      <c r="X244" s="1" t="s">
        <v>8069</v>
      </c>
      <c r="Y244" s="1" t="s">
        <v>8070</v>
      </c>
      <c r="Z244" s="1" t="s">
        <v>8071</v>
      </c>
      <c r="AA244" s="1" t="s">
        <v>8072</v>
      </c>
      <c r="AB244" s="1" t="s">
        <v>8073</v>
      </c>
      <c r="AC244" s="1" t="s">
        <v>8074</v>
      </c>
      <c r="AD244" s="1" t="s">
        <v>8075</v>
      </c>
      <c r="AE244" s="1" t="s">
        <v>8076</v>
      </c>
      <c r="AF244" s="1" t="s">
        <v>8077</v>
      </c>
      <c r="AG244" s="1" t="s">
        <v>8078</v>
      </c>
      <c r="AH244" s="1" t="s">
        <v>6965</v>
      </c>
      <c r="AI244" s="1" t="s">
        <v>3081</v>
      </c>
      <c r="AJ244" s="1" t="s">
        <v>8079</v>
      </c>
      <c r="AK244" s="1" t="s">
        <v>8066</v>
      </c>
      <c r="AL244" s="1" t="s">
        <v>8067</v>
      </c>
      <c r="AM244" s="1" t="s">
        <v>8068</v>
      </c>
      <c r="AN244" s="1" t="s">
        <v>8069</v>
      </c>
      <c r="AO244" s="1" t="s">
        <v>8066</v>
      </c>
      <c r="AP244" s="1" t="s">
        <v>8067</v>
      </c>
      <c r="AQ244" s="1" t="s">
        <v>8068</v>
      </c>
      <c r="AR244" s="1" t="s">
        <v>8069</v>
      </c>
    </row>
    <row r="245" spans="1:44">
      <c r="A245" s="1" t="s">
        <v>241</v>
      </c>
      <c r="B245" s="1" t="s">
        <v>2899</v>
      </c>
      <c r="C245" s="1" t="s">
        <v>8080</v>
      </c>
      <c r="D245" s="1" t="s">
        <v>8081</v>
      </c>
      <c r="E245" s="1" t="s">
        <v>8082</v>
      </c>
      <c r="F245" s="1" t="s">
        <v>3016</v>
      </c>
      <c r="G245" s="1" t="s">
        <v>8083</v>
      </c>
      <c r="H245" s="1" t="s">
        <v>8084</v>
      </c>
      <c r="I245" s="1" t="s">
        <v>6119</v>
      </c>
      <c r="J245" s="1" t="s">
        <v>8085</v>
      </c>
      <c r="K245" s="1" t="s">
        <v>8086</v>
      </c>
      <c r="L245" s="1" t="s">
        <v>8087</v>
      </c>
      <c r="M245" s="1" t="s">
        <v>8088</v>
      </c>
      <c r="N245" s="1" t="s">
        <v>7284</v>
      </c>
      <c r="O245" s="1" t="s">
        <v>8089</v>
      </c>
      <c r="P245" s="1" t="s">
        <v>3580</v>
      </c>
      <c r="Q245" s="1" t="s">
        <v>8090</v>
      </c>
      <c r="R245" s="1">
        <v>0</v>
      </c>
      <c r="S245" s="1">
        <v>0</v>
      </c>
      <c r="T245" s="1">
        <v>0</v>
      </c>
      <c r="U245" s="1" t="s">
        <v>8091</v>
      </c>
      <c r="V245" s="1" t="s">
        <v>8092</v>
      </c>
      <c r="W245" s="1" t="s">
        <v>8093</v>
      </c>
      <c r="X245" s="1" t="s">
        <v>8094</v>
      </c>
      <c r="Y245" s="1" t="s">
        <v>8095</v>
      </c>
      <c r="Z245" s="1" t="s">
        <v>8096</v>
      </c>
      <c r="AA245" s="1" t="s">
        <v>8097</v>
      </c>
      <c r="AB245" s="1" t="s">
        <v>6146</v>
      </c>
      <c r="AC245" s="1" t="s">
        <v>8098</v>
      </c>
      <c r="AD245" s="1" t="s">
        <v>8099</v>
      </c>
      <c r="AE245" s="1" t="s">
        <v>8100</v>
      </c>
      <c r="AF245" s="1" t="s">
        <v>8101</v>
      </c>
      <c r="AG245" s="1" t="s">
        <v>7294</v>
      </c>
      <c r="AH245" s="1" t="s">
        <v>7539</v>
      </c>
      <c r="AI245" s="1" t="s">
        <v>3595</v>
      </c>
      <c r="AJ245" s="1" t="s">
        <v>8102</v>
      </c>
      <c r="AK245" s="1" t="s">
        <v>8091</v>
      </c>
      <c r="AL245" s="1" t="s">
        <v>8092</v>
      </c>
      <c r="AM245" s="1" t="s">
        <v>8093</v>
      </c>
      <c r="AN245" s="1" t="s">
        <v>8094</v>
      </c>
      <c r="AO245" s="1" t="s">
        <v>8091</v>
      </c>
      <c r="AP245" s="1" t="s">
        <v>8092</v>
      </c>
      <c r="AQ245" s="1" t="s">
        <v>8093</v>
      </c>
      <c r="AR245" s="1" t="s">
        <v>8094</v>
      </c>
    </row>
    <row r="246" spans="1:44">
      <c r="A246" s="1" t="s">
        <v>242</v>
      </c>
      <c r="B246" s="1" t="s">
        <v>8103</v>
      </c>
      <c r="C246" s="1" t="s">
        <v>8104</v>
      </c>
      <c r="D246" s="1" t="s">
        <v>8105</v>
      </c>
      <c r="E246" s="1" t="s">
        <v>8106</v>
      </c>
      <c r="F246" s="1" t="s">
        <v>8107</v>
      </c>
      <c r="G246" s="1" t="s">
        <v>8108</v>
      </c>
      <c r="H246" s="1" t="s">
        <v>4312</v>
      </c>
      <c r="I246" s="1" t="s">
        <v>8109</v>
      </c>
      <c r="J246" s="1" t="s">
        <v>8110</v>
      </c>
      <c r="K246" s="1" t="s">
        <v>8111</v>
      </c>
      <c r="L246" s="1" t="s">
        <v>8112</v>
      </c>
      <c r="M246" s="1" t="s">
        <v>8113</v>
      </c>
      <c r="N246" s="1" t="s">
        <v>8114</v>
      </c>
      <c r="O246" s="1" t="s">
        <v>6955</v>
      </c>
      <c r="P246" s="1" t="s">
        <v>3580</v>
      </c>
      <c r="Q246" s="1" t="s">
        <v>7700</v>
      </c>
      <c r="R246" s="1">
        <v>0</v>
      </c>
      <c r="S246" s="1">
        <v>0</v>
      </c>
      <c r="T246" s="1">
        <v>0</v>
      </c>
      <c r="U246" s="1" t="s">
        <v>8115</v>
      </c>
      <c r="V246" s="1" t="s">
        <v>8116</v>
      </c>
      <c r="W246" s="1" t="s">
        <v>8117</v>
      </c>
      <c r="X246" s="1" t="s">
        <v>8118</v>
      </c>
      <c r="Y246" s="1" t="s">
        <v>8119</v>
      </c>
      <c r="Z246" s="1" t="s">
        <v>8120</v>
      </c>
      <c r="AA246" s="1" t="s">
        <v>8121</v>
      </c>
      <c r="AB246" s="1" t="s">
        <v>8122</v>
      </c>
      <c r="AC246" s="1" t="s">
        <v>8123</v>
      </c>
      <c r="AD246" s="1">
        <v>0</v>
      </c>
      <c r="AE246" s="1">
        <v>0</v>
      </c>
      <c r="AF246" s="1" t="s">
        <v>8124</v>
      </c>
      <c r="AG246" s="1" t="s">
        <v>8125</v>
      </c>
      <c r="AH246" s="1" t="s">
        <v>6965</v>
      </c>
      <c r="AI246" s="1" t="s">
        <v>3595</v>
      </c>
      <c r="AJ246" s="1" t="s">
        <v>7712</v>
      </c>
      <c r="AK246" s="1" t="s">
        <v>8115</v>
      </c>
      <c r="AL246" s="1" t="s">
        <v>8116</v>
      </c>
      <c r="AM246" s="1" t="s">
        <v>8117</v>
      </c>
      <c r="AN246" s="1" t="s">
        <v>8118</v>
      </c>
      <c r="AO246" s="1" t="s">
        <v>8115</v>
      </c>
      <c r="AP246" s="1" t="s">
        <v>8116</v>
      </c>
      <c r="AQ246" s="1" t="s">
        <v>8117</v>
      </c>
      <c r="AR246" s="1" t="s">
        <v>8118</v>
      </c>
    </row>
    <row r="247" spans="1:44">
      <c r="A247" s="1" t="s">
        <v>8</v>
      </c>
      <c r="B247" s="1" t="s">
        <v>8126</v>
      </c>
      <c r="C247" s="1" t="s">
        <v>8127</v>
      </c>
      <c r="D247" s="1" t="s">
        <v>7328</v>
      </c>
      <c r="E247" s="1" t="s">
        <v>8128</v>
      </c>
      <c r="F247" s="1" t="s">
        <v>8129</v>
      </c>
      <c r="G247" s="1" t="s">
        <v>8130</v>
      </c>
      <c r="H247" s="1" t="s">
        <v>7832</v>
      </c>
      <c r="I247" s="1" t="s">
        <v>8131</v>
      </c>
      <c r="J247" s="1" t="s">
        <v>8132</v>
      </c>
      <c r="K247" s="1" t="s">
        <v>8133</v>
      </c>
      <c r="L247" s="1" t="s">
        <v>8134</v>
      </c>
      <c r="M247" s="1" t="s">
        <v>8135</v>
      </c>
      <c r="N247" s="1" t="s">
        <v>8136</v>
      </c>
      <c r="O247" s="1" t="s">
        <v>3642</v>
      </c>
      <c r="P247" s="1" t="s">
        <v>1419</v>
      </c>
      <c r="Q247" s="1" t="s">
        <v>8137</v>
      </c>
      <c r="R247" s="1">
        <v>0</v>
      </c>
      <c r="S247" s="1">
        <v>0</v>
      </c>
      <c r="T247" s="1">
        <v>0</v>
      </c>
      <c r="U247" s="1" t="s">
        <v>8138</v>
      </c>
      <c r="V247" s="1" t="s">
        <v>8139</v>
      </c>
      <c r="W247" s="1" t="s">
        <v>8140</v>
      </c>
      <c r="X247" s="1" t="s">
        <v>8141</v>
      </c>
      <c r="Y247" s="1" t="s">
        <v>8142</v>
      </c>
      <c r="Z247" s="1" t="s">
        <v>8143</v>
      </c>
      <c r="AA247" s="1" t="s">
        <v>4749</v>
      </c>
      <c r="AB247" s="1" t="s">
        <v>8144</v>
      </c>
      <c r="AC247" s="1" t="s">
        <v>8145</v>
      </c>
      <c r="AD247" s="1">
        <v>0</v>
      </c>
      <c r="AE247" s="1">
        <v>0</v>
      </c>
      <c r="AF247" s="1" t="s">
        <v>5455</v>
      </c>
      <c r="AG247" s="1" t="s">
        <v>8146</v>
      </c>
      <c r="AH247" s="1" t="s">
        <v>3656</v>
      </c>
      <c r="AI247" s="1" t="s">
        <v>3625</v>
      </c>
      <c r="AJ247" s="1" t="s">
        <v>4520</v>
      </c>
      <c r="AK247" s="1" t="s">
        <v>8138</v>
      </c>
      <c r="AL247" s="1" t="s">
        <v>8139</v>
      </c>
      <c r="AM247" s="1" t="s">
        <v>8140</v>
      </c>
      <c r="AN247" s="1" t="s">
        <v>8141</v>
      </c>
      <c r="AO247" s="1" t="s">
        <v>8138</v>
      </c>
      <c r="AP247" s="1" t="s">
        <v>8139</v>
      </c>
      <c r="AQ247" s="1" t="s">
        <v>8140</v>
      </c>
      <c r="AR247" s="1" t="s">
        <v>8141</v>
      </c>
    </row>
    <row r="248" spans="1:44">
      <c r="A248" s="1" t="s">
        <v>9</v>
      </c>
      <c r="B248" s="1" t="s">
        <v>8147</v>
      </c>
      <c r="C248" s="1" t="s">
        <v>8148</v>
      </c>
      <c r="D248" s="1" t="s">
        <v>8149</v>
      </c>
      <c r="E248" s="1" t="s">
        <v>8150</v>
      </c>
      <c r="F248" s="1" t="s">
        <v>6714</v>
      </c>
      <c r="G248" s="1" t="s">
        <v>8151</v>
      </c>
      <c r="H248" s="1" t="s">
        <v>8152</v>
      </c>
      <c r="I248" s="1" t="s">
        <v>8153</v>
      </c>
      <c r="J248" s="1" t="s">
        <v>8154</v>
      </c>
      <c r="K248" s="1" t="s">
        <v>5251</v>
      </c>
      <c r="L248" s="1" t="s">
        <v>8155</v>
      </c>
      <c r="M248" s="1" t="s">
        <v>7075</v>
      </c>
      <c r="N248" s="1" t="s">
        <v>8156</v>
      </c>
      <c r="O248" s="1" t="s">
        <v>8157</v>
      </c>
      <c r="P248" s="1" t="s">
        <v>8158</v>
      </c>
      <c r="Q248" s="1" t="s">
        <v>8159</v>
      </c>
      <c r="R248" s="1">
        <v>0</v>
      </c>
      <c r="S248" s="1">
        <v>0</v>
      </c>
      <c r="T248" s="1">
        <v>0</v>
      </c>
      <c r="U248" s="1" t="s">
        <v>8160</v>
      </c>
      <c r="V248" s="1" t="s">
        <v>8161</v>
      </c>
      <c r="W248" s="1" t="s">
        <v>8162</v>
      </c>
      <c r="X248" s="1" t="s">
        <v>2857</v>
      </c>
      <c r="Y248" s="1" t="s">
        <v>3845</v>
      </c>
      <c r="Z248" s="1" t="s">
        <v>8163</v>
      </c>
      <c r="AA248" s="1" t="s">
        <v>8164</v>
      </c>
      <c r="AB248" s="1" t="s">
        <v>7369</v>
      </c>
      <c r="AC248" s="1" t="s">
        <v>3945</v>
      </c>
      <c r="AD248" s="1">
        <v>0</v>
      </c>
      <c r="AE248" s="1">
        <v>0</v>
      </c>
      <c r="AF248" s="1" t="s">
        <v>8165</v>
      </c>
      <c r="AG248" s="1" t="s">
        <v>8166</v>
      </c>
      <c r="AH248" s="1" t="s">
        <v>5058</v>
      </c>
      <c r="AI248" s="1" t="s">
        <v>8167</v>
      </c>
      <c r="AJ248" s="1" t="s">
        <v>8168</v>
      </c>
      <c r="AK248" s="1" t="s">
        <v>8160</v>
      </c>
      <c r="AL248" s="1" t="s">
        <v>8161</v>
      </c>
      <c r="AM248" s="1" t="s">
        <v>8162</v>
      </c>
      <c r="AN248" s="1" t="s">
        <v>2857</v>
      </c>
      <c r="AO248" s="1" t="s">
        <v>8160</v>
      </c>
      <c r="AP248" s="1" t="s">
        <v>8161</v>
      </c>
      <c r="AQ248" s="1" t="s">
        <v>8162</v>
      </c>
      <c r="AR248" s="1" t="s">
        <v>2857</v>
      </c>
    </row>
    <row r="249" spans="1:44">
      <c r="A249" s="1" t="s">
        <v>243</v>
      </c>
      <c r="B249" s="1" t="s">
        <v>8169</v>
      </c>
      <c r="C249" s="1" t="s">
        <v>8170</v>
      </c>
      <c r="D249" s="1" t="s">
        <v>8171</v>
      </c>
      <c r="E249" s="1" t="s">
        <v>8172</v>
      </c>
      <c r="F249" s="1" t="s">
        <v>5973</v>
      </c>
      <c r="G249" s="1" t="s">
        <v>8173</v>
      </c>
      <c r="H249" s="1" t="s">
        <v>8174</v>
      </c>
      <c r="I249" s="1" t="s">
        <v>8175</v>
      </c>
      <c r="J249" s="1" t="s">
        <v>8176</v>
      </c>
      <c r="K249" s="1" t="s">
        <v>8177</v>
      </c>
      <c r="L249" s="1" t="s">
        <v>3186</v>
      </c>
      <c r="M249" s="1" t="s">
        <v>8178</v>
      </c>
      <c r="N249" s="1" t="s">
        <v>6189</v>
      </c>
      <c r="O249" s="1" t="s">
        <v>8179</v>
      </c>
      <c r="P249" s="1" t="s">
        <v>8180</v>
      </c>
      <c r="Q249" s="1" t="s">
        <v>8181</v>
      </c>
      <c r="R249" s="1">
        <v>0</v>
      </c>
      <c r="S249" s="1">
        <v>0</v>
      </c>
      <c r="T249" s="1">
        <v>0</v>
      </c>
      <c r="U249" s="1" t="s">
        <v>3524</v>
      </c>
      <c r="V249" s="1" t="s">
        <v>8182</v>
      </c>
      <c r="W249" s="1" t="s">
        <v>8183</v>
      </c>
      <c r="X249" s="1" t="s">
        <v>6771</v>
      </c>
      <c r="Y249" s="1" t="s">
        <v>4865</v>
      </c>
      <c r="Z249" s="1" t="s">
        <v>8184</v>
      </c>
      <c r="AA249" s="1" t="s">
        <v>8185</v>
      </c>
      <c r="AB249" s="1" t="s">
        <v>8186</v>
      </c>
      <c r="AC249" s="1" t="s">
        <v>8187</v>
      </c>
      <c r="AD249" s="1">
        <v>0</v>
      </c>
      <c r="AE249" s="1">
        <v>0</v>
      </c>
      <c r="AF249" s="1" t="s">
        <v>8188</v>
      </c>
      <c r="AG249" s="1" t="s">
        <v>6203</v>
      </c>
      <c r="AH249" s="1" t="s">
        <v>5692</v>
      </c>
      <c r="AI249" s="1" t="s">
        <v>8189</v>
      </c>
      <c r="AJ249" s="1" t="s">
        <v>8190</v>
      </c>
      <c r="AK249" s="1" t="s">
        <v>3524</v>
      </c>
      <c r="AL249" s="1" t="s">
        <v>8182</v>
      </c>
      <c r="AM249" s="1" t="s">
        <v>8183</v>
      </c>
      <c r="AN249" s="1" t="s">
        <v>6771</v>
      </c>
      <c r="AO249" s="1" t="s">
        <v>3524</v>
      </c>
      <c r="AP249" s="1" t="s">
        <v>8182</v>
      </c>
      <c r="AQ249" s="1" t="s">
        <v>8183</v>
      </c>
      <c r="AR249" s="1" t="s">
        <v>6771</v>
      </c>
    </row>
    <row r="250" spans="1:44">
      <c r="A250" s="1" t="s">
        <v>10</v>
      </c>
      <c r="B250" s="1" t="s">
        <v>6346</v>
      </c>
      <c r="C250" s="1" t="s">
        <v>8191</v>
      </c>
      <c r="D250" s="1" t="s">
        <v>8192</v>
      </c>
      <c r="E250" s="1" t="s">
        <v>8193</v>
      </c>
      <c r="F250" s="1" t="s">
        <v>3815</v>
      </c>
      <c r="G250" s="1" t="s">
        <v>8194</v>
      </c>
      <c r="H250" s="1" t="s">
        <v>4653</v>
      </c>
      <c r="I250" s="1" t="s">
        <v>8195</v>
      </c>
      <c r="J250" s="1" t="s">
        <v>8196</v>
      </c>
      <c r="K250" s="1" t="s">
        <v>8197</v>
      </c>
      <c r="L250" s="1" t="s">
        <v>8198</v>
      </c>
      <c r="M250" s="1" t="s">
        <v>8199</v>
      </c>
      <c r="N250" s="1" t="s">
        <v>8200</v>
      </c>
      <c r="O250" s="1" t="s">
        <v>4716</v>
      </c>
      <c r="P250" s="1" t="s">
        <v>4821</v>
      </c>
      <c r="Q250" s="1" t="s">
        <v>8201</v>
      </c>
      <c r="R250" s="1">
        <v>0</v>
      </c>
      <c r="S250" s="1">
        <v>0</v>
      </c>
      <c r="T250" s="1">
        <v>0</v>
      </c>
      <c r="U250" s="1" t="s">
        <v>4818</v>
      </c>
      <c r="V250" s="1" t="s">
        <v>5569</v>
      </c>
      <c r="W250" s="1" t="s">
        <v>8202</v>
      </c>
      <c r="X250" s="1" t="s">
        <v>4150</v>
      </c>
      <c r="Y250" s="1" t="s">
        <v>8203</v>
      </c>
      <c r="Z250" s="1" t="s">
        <v>8204</v>
      </c>
      <c r="AA250" s="1" t="s">
        <v>4405</v>
      </c>
      <c r="AB250" s="1" t="s">
        <v>8205</v>
      </c>
      <c r="AC250" s="1" t="s">
        <v>8206</v>
      </c>
      <c r="AD250" s="1">
        <v>0</v>
      </c>
      <c r="AE250" s="1">
        <v>0</v>
      </c>
      <c r="AF250" s="1" t="s">
        <v>6958</v>
      </c>
      <c r="AG250" s="1" t="s">
        <v>8207</v>
      </c>
      <c r="AH250" s="1" t="s">
        <v>4728</v>
      </c>
      <c r="AI250" s="1" t="s">
        <v>4834</v>
      </c>
      <c r="AJ250" s="1" t="s">
        <v>8208</v>
      </c>
      <c r="AK250" s="1" t="s">
        <v>4818</v>
      </c>
      <c r="AL250" s="1" t="s">
        <v>5569</v>
      </c>
      <c r="AM250" s="1" t="s">
        <v>8202</v>
      </c>
      <c r="AN250" s="1" t="s">
        <v>4150</v>
      </c>
      <c r="AO250" s="1" t="s">
        <v>4818</v>
      </c>
      <c r="AP250" s="1" t="s">
        <v>5569</v>
      </c>
      <c r="AQ250" s="1" t="s">
        <v>8202</v>
      </c>
      <c r="AR250" s="1" t="s">
        <v>4150</v>
      </c>
    </row>
    <row r="251" spans="1:44">
      <c r="A251" s="1" t="s">
        <v>244</v>
      </c>
      <c r="B251" s="1" t="s">
        <v>7665</v>
      </c>
      <c r="C251" s="1" t="s">
        <v>8209</v>
      </c>
      <c r="D251" s="1" t="s">
        <v>8210</v>
      </c>
      <c r="E251" s="1" t="s">
        <v>8211</v>
      </c>
      <c r="F251" s="1" t="s">
        <v>7665</v>
      </c>
      <c r="G251" s="1" t="s">
        <v>8212</v>
      </c>
      <c r="H251" s="1" t="s">
        <v>8213</v>
      </c>
      <c r="I251" s="1" t="s">
        <v>8211</v>
      </c>
      <c r="J251" s="1" t="s">
        <v>7672</v>
      </c>
      <c r="K251" s="1" t="s">
        <v>8214</v>
      </c>
      <c r="L251" s="1" t="s">
        <v>8215</v>
      </c>
      <c r="M251" s="1" t="s">
        <v>8216</v>
      </c>
      <c r="N251" s="1" t="s">
        <v>8217</v>
      </c>
      <c r="O251" s="1" t="s">
        <v>3610</v>
      </c>
      <c r="P251" s="1" t="s">
        <v>5836</v>
      </c>
      <c r="Q251" s="1" t="s">
        <v>8218</v>
      </c>
      <c r="R251" s="1">
        <v>0</v>
      </c>
      <c r="S251" s="1">
        <v>0</v>
      </c>
      <c r="T251" s="1">
        <v>0</v>
      </c>
      <c r="U251" s="1" t="s">
        <v>4269</v>
      </c>
      <c r="V251" s="1" t="s">
        <v>8219</v>
      </c>
      <c r="W251" s="1" t="s">
        <v>7461</v>
      </c>
      <c r="X251" s="1" t="s">
        <v>5012</v>
      </c>
      <c r="Y251" s="1" t="s">
        <v>8220</v>
      </c>
      <c r="Z251" s="1" t="s">
        <v>8221</v>
      </c>
      <c r="AA251" s="1" t="s">
        <v>8222</v>
      </c>
      <c r="AB251" s="1" t="s">
        <v>8223</v>
      </c>
      <c r="AC251" s="1" t="s">
        <v>8224</v>
      </c>
      <c r="AD251" s="1">
        <v>0</v>
      </c>
      <c r="AE251" s="1">
        <v>0</v>
      </c>
      <c r="AF251" s="1" t="s">
        <v>8225</v>
      </c>
      <c r="AG251" s="1" t="s">
        <v>8226</v>
      </c>
      <c r="AH251" s="1" t="s">
        <v>3626</v>
      </c>
      <c r="AI251" s="1" t="s">
        <v>3285</v>
      </c>
      <c r="AJ251" s="1" t="s">
        <v>4328</v>
      </c>
      <c r="AK251" s="1" t="s">
        <v>4269</v>
      </c>
      <c r="AL251" s="1" t="s">
        <v>8219</v>
      </c>
      <c r="AM251" s="1" t="s">
        <v>7461</v>
      </c>
      <c r="AN251" s="1" t="s">
        <v>5012</v>
      </c>
      <c r="AO251" s="1" t="s">
        <v>4269</v>
      </c>
      <c r="AP251" s="1" t="s">
        <v>8219</v>
      </c>
      <c r="AQ251" s="1" t="s">
        <v>7461</v>
      </c>
      <c r="AR251" s="1" t="s">
        <v>5012</v>
      </c>
    </row>
    <row r="252" spans="1:44">
      <c r="A252" s="1" t="s">
        <v>245</v>
      </c>
      <c r="B252" s="1" t="s">
        <v>3117</v>
      </c>
      <c r="C252" s="1" t="s">
        <v>8227</v>
      </c>
      <c r="D252" s="1" t="s">
        <v>8228</v>
      </c>
      <c r="E252" s="1" t="s">
        <v>8229</v>
      </c>
      <c r="F252" s="1" t="s">
        <v>3117</v>
      </c>
      <c r="G252" s="1" t="s">
        <v>8230</v>
      </c>
      <c r="H252" s="1" t="s">
        <v>8231</v>
      </c>
      <c r="I252" s="1" t="s">
        <v>6940</v>
      </c>
      <c r="J252" s="1" t="s">
        <v>8232</v>
      </c>
      <c r="K252" s="1" t="s">
        <v>8233</v>
      </c>
      <c r="L252" s="1" t="s">
        <v>6927</v>
      </c>
      <c r="M252" s="1" t="s">
        <v>8234</v>
      </c>
      <c r="N252" s="1" t="s">
        <v>8235</v>
      </c>
      <c r="O252" s="1" t="s">
        <v>8236</v>
      </c>
      <c r="P252" s="1" t="s">
        <v>3901</v>
      </c>
      <c r="Q252" s="1" t="s">
        <v>8237</v>
      </c>
      <c r="R252" s="1">
        <v>0</v>
      </c>
      <c r="S252" s="1">
        <v>0</v>
      </c>
      <c r="T252" s="1">
        <v>0</v>
      </c>
      <c r="U252" s="1" t="s">
        <v>8238</v>
      </c>
      <c r="V252" s="1" t="s">
        <v>8239</v>
      </c>
      <c r="W252" s="1" t="s">
        <v>6917</v>
      </c>
      <c r="X252" s="1" t="s">
        <v>8240</v>
      </c>
      <c r="Y252" s="1" t="s">
        <v>8241</v>
      </c>
      <c r="Z252" s="1" t="s">
        <v>8242</v>
      </c>
      <c r="AA252" s="1" t="s">
        <v>8243</v>
      </c>
      <c r="AB252" s="1" t="s">
        <v>8244</v>
      </c>
      <c r="AC252" s="1" t="s">
        <v>8245</v>
      </c>
      <c r="AD252" s="1">
        <v>0</v>
      </c>
      <c r="AE252" s="1">
        <v>0</v>
      </c>
      <c r="AF252" s="1" t="s">
        <v>8246</v>
      </c>
      <c r="AG252" s="1" t="s">
        <v>7665</v>
      </c>
      <c r="AH252" s="1" t="s">
        <v>8247</v>
      </c>
      <c r="AI252" s="1" t="s">
        <v>3917</v>
      </c>
      <c r="AJ252" s="1" t="s">
        <v>8248</v>
      </c>
      <c r="AK252" s="1" t="s">
        <v>8238</v>
      </c>
      <c r="AL252" s="1" t="s">
        <v>8239</v>
      </c>
      <c r="AM252" s="1" t="s">
        <v>6917</v>
      </c>
      <c r="AN252" s="1" t="s">
        <v>8240</v>
      </c>
      <c r="AO252" s="1" t="s">
        <v>8238</v>
      </c>
      <c r="AP252" s="1" t="s">
        <v>8239</v>
      </c>
      <c r="AQ252" s="1" t="s">
        <v>6917</v>
      </c>
      <c r="AR252" s="1" t="s">
        <v>8240</v>
      </c>
    </row>
    <row r="253" spans="1:44">
      <c r="A253" s="1" t="s">
        <v>246</v>
      </c>
      <c r="B253" s="1" t="s">
        <v>5483</v>
      </c>
      <c r="C253" s="1" t="s">
        <v>4047</v>
      </c>
      <c r="D253" s="1" t="s">
        <v>8249</v>
      </c>
      <c r="E253" s="1" t="s">
        <v>8250</v>
      </c>
      <c r="F253" s="1" t="s">
        <v>5483</v>
      </c>
      <c r="G253" s="1" t="s">
        <v>7669</v>
      </c>
      <c r="H253" s="1" t="s">
        <v>5638</v>
      </c>
      <c r="I253" s="1" t="s">
        <v>8248</v>
      </c>
      <c r="J253" s="1" t="s">
        <v>6874</v>
      </c>
      <c r="K253" s="1" t="s">
        <v>8251</v>
      </c>
      <c r="L253" s="1" t="s">
        <v>8252</v>
      </c>
      <c r="M253" s="1" t="s">
        <v>8253</v>
      </c>
      <c r="N253" s="1" t="s">
        <v>8254</v>
      </c>
      <c r="O253" s="1" t="s">
        <v>7677</v>
      </c>
      <c r="P253" s="1" t="s">
        <v>5222</v>
      </c>
      <c r="Q253" s="1" t="s">
        <v>8255</v>
      </c>
      <c r="R253" s="1">
        <v>0</v>
      </c>
      <c r="S253" s="1">
        <v>0</v>
      </c>
      <c r="T253" s="1">
        <v>0</v>
      </c>
      <c r="U253" s="1" t="s">
        <v>8256</v>
      </c>
      <c r="V253" s="1" t="s">
        <v>7680</v>
      </c>
      <c r="W253" s="1" t="s">
        <v>4890</v>
      </c>
      <c r="X253" s="1" t="s">
        <v>8257</v>
      </c>
      <c r="Y253" s="1" t="s">
        <v>8258</v>
      </c>
      <c r="Z253" s="1" t="s">
        <v>7683</v>
      </c>
      <c r="AA253" s="1" t="s">
        <v>8259</v>
      </c>
      <c r="AB253" s="1" t="s">
        <v>8260</v>
      </c>
      <c r="AC253" s="1" t="s">
        <v>8261</v>
      </c>
      <c r="AD253" s="1">
        <v>0</v>
      </c>
      <c r="AE253" s="1">
        <v>0</v>
      </c>
      <c r="AF253" s="1" t="s">
        <v>8262</v>
      </c>
      <c r="AG253" s="1" t="s">
        <v>8263</v>
      </c>
      <c r="AH253" s="1" t="s">
        <v>7689</v>
      </c>
      <c r="AI253" s="1" t="s">
        <v>5237</v>
      </c>
      <c r="AJ253" s="1" t="s">
        <v>8264</v>
      </c>
      <c r="AK253" s="1" t="s">
        <v>8256</v>
      </c>
      <c r="AL253" s="1" t="s">
        <v>7680</v>
      </c>
      <c r="AM253" s="1" t="s">
        <v>4890</v>
      </c>
      <c r="AN253" s="1" t="s">
        <v>8257</v>
      </c>
      <c r="AO253" s="1" t="s">
        <v>8256</v>
      </c>
      <c r="AP253" s="1" t="s">
        <v>7680</v>
      </c>
      <c r="AQ253" s="1" t="s">
        <v>4890</v>
      </c>
      <c r="AR253" s="1" t="s">
        <v>8257</v>
      </c>
    </row>
    <row r="254" spans="1:44">
      <c r="A254" s="1" t="s">
        <v>247</v>
      </c>
      <c r="B254" s="1" t="s">
        <v>8265</v>
      </c>
      <c r="C254" s="1" t="s">
        <v>8266</v>
      </c>
      <c r="D254" s="1" t="s">
        <v>8267</v>
      </c>
      <c r="E254" s="1" t="s">
        <v>8268</v>
      </c>
      <c r="F254" s="1" t="s">
        <v>4280</v>
      </c>
      <c r="G254" s="1" t="s">
        <v>8269</v>
      </c>
      <c r="H254" s="1" t="s">
        <v>4425</v>
      </c>
      <c r="I254" s="1" t="s">
        <v>8270</v>
      </c>
      <c r="J254" s="1" t="s">
        <v>8271</v>
      </c>
      <c r="K254" s="1" t="s">
        <v>8272</v>
      </c>
      <c r="L254" s="1" t="s">
        <v>8273</v>
      </c>
      <c r="M254" s="1" t="s">
        <v>8274</v>
      </c>
      <c r="N254" s="1" t="s">
        <v>8275</v>
      </c>
      <c r="O254" s="1" t="s">
        <v>8276</v>
      </c>
      <c r="P254" s="1" t="s">
        <v>8277</v>
      </c>
      <c r="Q254" s="1" t="s">
        <v>8278</v>
      </c>
      <c r="R254" s="1">
        <v>0</v>
      </c>
      <c r="S254" s="1">
        <v>0</v>
      </c>
      <c r="T254" s="1">
        <v>0</v>
      </c>
      <c r="U254" s="1" t="s">
        <v>8279</v>
      </c>
      <c r="V254" s="1" t="s">
        <v>7293</v>
      </c>
      <c r="W254" s="1" t="s">
        <v>4682</v>
      </c>
      <c r="X254" s="1" t="s">
        <v>8280</v>
      </c>
      <c r="Y254" s="1" t="s">
        <v>7363</v>
      </c>
      <c r="Z254" s="1" t="s">
        <v>8281</v>
      </c>
      <c r="AA254" s="1" t="s">
        <v>8282</v>
      </c>
      <c r="AB254" s="1" t="s">
        <v>8283</v>
      </c>
      <c r="AC254" s="1" t="s">
        <v>8284</v>
      </c>
      <c r="AD254" s="1" t="s">
        <v>8285</v>
      </c>
      <c r="AE254" s="1" t="s">
        <v>8286</v>
      </c>
      <c r="AF254" s="1" t="s">
        <v>8287</v>
      </c>
      <c r="AG254" s="1" t="s">
        <v>6773</v>
      </c>
      <c r="AH254" s="1" t="s">
        <v>8288</v>
      </c>
      <c r="AI254" s="1" t="s">
        <v>8289</v>
      </c>
      <c r="AJ254" s="1" t="s">
        <v>8290</v>
      </c>
      <c r="AK254" s="1" t="s">
        <v>8279</v>
      </c>
      <c r="AL254" s="1" t="s">
        <v>7293</v>
      </c>
      <c r="AM254" s="1" t="s">
        <v>4682</v>
      </c>
      <c r="AN254" s="1" t="s">
        <v>8280</v>
      </c>
      <c r="AO254" s="1" t="s">
        <v>8279</v>
      </c>
      <c r="AP254" s="1" t="s">
        <v>7293</v>
      </c>
      <c r="AQ254" s="1" t="s">
        <v>4682</v>
      </c>
      <c r="AR254" s="1" t="s">
        <v>8280</v>
      </c>
    </row>
    <row r="255" spans="1:44">
      <c r="A255" s="1" t="s">
        <v>248</v>
      </c>
      <c r="B255" s="1" t="s">
        <v>3385</v>
      </c>
      <c r="C255" s="1" t="s">
        <v>8291</v>
      </c>
      <c r="D255" s="1" t="s">
        <v>3450</v>
      </c>
      <c r="E255" s="1" t="s">
        <v>8292</v>
      </c>
      <c r="F255" s="1" t="s">
        <v>6719</v>
      </c>
      <c r="G255" s="1" t="s">
        <v>8293</v>
      </c>
      <c r="H255" s="1" t="s">
        <v>8294</v>
      </c>
      <c r="I255" s="1" t="s">
        <v>8295</v>
      </c>
      <c r="J255" s="1" t="s">
        <v>8296</v>
      </c>
      <c r="K255" s="1" t="s">
        <v>8297</v>
      </c>
      <c r="L255" s="1" t="s">
        <v>8298</v>
      </c>
      <c r="M255" s="1" t="s">
        <v>8299</v>
      </c>
      <c r="N255" s="1" t="s">
        <v>6727</v>
      </c>
      <c r="O255" s="1" t="s">
        <v>7052</v>
      </c>
      <c r="P255" s="1" t="s">
        <v>8300</v>
      </c>
      <c r="Q255" s="1" t="s">
        <v>8301</v>
      </c>
      <c r="R255" s="1">
        <v>0</v>
      </c>
      <c r="S255" s="1">
        <v>0</v>
      </c>
      <c r="T255" s="1">
        <v>0</v>
      </c>
      <c r="U255" s="1" t="s">
        <v>8302</v>
      </c>
      <c r="V255" s="1" t="s">
        <v>8303</v>
      </c>
      <c r="W255" s="1" t="s">
        <v>6146</v>
      </c>
      <c r="X255" s="1" t="s">
        <v>8304</v>
      </c>
      <c r="Y255" s="1" t="s">
        <v>6734</v>
      </c>
      <c r="Z255" s="1" t="s">
        <v>6061</v>
      </c>
      <c r="AA255" s="1" t="s">
        <v>8305</v>
      </c>
      <c r="AB255" s="1" t="s">
        <v>8306</v>
      </c>
      <c r="AC255" s="1" t="s">
        <v>8307</v>
      </c>
      <c r="AD255" s="1" t="s">
        <v>8308</v>
      </c>
      <c r="AE255" s="1" t="s">
        <v>8309</v>
      </c>
      <c r="AF255" s="1" t="s">
        <v>8310</v>
      </c>
      <c r="AG255" s="1" t="s">
        <v>6740</v>
      </c>
      <c r="AH255" s="1" t="s">
        <v>7067</v>
      </c>
      <c r="AI255" s="1" t="s">
        <v>8311</v>
      </c>
      <c r="AJ255" s="1" t="s">
        <v>8312</v>
      </c>
      <c r="AK255" s="1" t="s">
        <v>8302</v>
      </c>
      <c r="AL255" s="1" t="s">
        <v>8303</v>
      </c>
      <c r="AM255" s="1" t="s">
        <v>6146</v>
      </c>
      <c r="AN255" s="1" t="s">
        <v>8304</v>
      </c>
      <c r="AO255" s="1" t="s">
        <v>8302</v>
      </c>
      <c r="AP255" s="1" t="s">
        <v>8303</v>
      </c>
      <c r="AQ255" s="1" t="s">
        <v>6146</v>
      </c>
      <c r="AR255" s="1" t="s">
        <v>8304</v>
      </c>
    </row>
    <row r="256" spans="1:44">
      <c r="A256" s="1" t="s">
        <v>249</v>
      </c>
      <c r="B256" s="1" t="s">
        <v>3385</v>
      </c>
      <c r="C256" s="1" t="s">
        <v>8291</v>
      </c>
      <c r="D256" s="1" t="s">
        <v>3450</v>
      </c>
      <c r="E256" s="1" t="s">
        <v>8292</v>
      </c>
      <c r="F256" s="1" t="s">
        <v>6719</v>
      </c>
      <c r="G256" s="1" t="s">
        <v>8293</v>
      </c>
      <c r="H256" s="1" t="s">
        <v>8294</v>
      </c>
      <c r="I256" s="1" t="s">
        <v>8295</v>
      </c>
      <c r="J256" s="1" t="s">
        <v>8296</v>
      </c>
      <c r="K256" s="1" t="s">
        <v>8297</v>
      </c>
      <c r="L256" s="1" t="s">
        <v>8298</v>
      </c>
      <c r="M256" s="1" t="s">
        <v>8299</v>
      </c>
      <c r="N256" s="1" t="s">
        <v>6727</v>
      </c>
      <c r="O256" s="1" t="s">
        <v>7052</v>
      </c>
      <c r="P256" s="1" t="s">
        <v>8300</v>
      </c>
      <c r="Q256" s="1" t="s">
        <v>8301</v>
      </c>
      <c r="R256" s="1">
        <v>0</v>
      </c>
      <c r="S256" s="1">
        <v>0</v>
      </c>
      <c r="T256" s="1">
        <v>0</v>
      </c>
      <c r="U256" s="1" t="s">
        <v>8302</v>
      </c>
      <c r="V256" s="1" t="s">
        <v>8303</v>
      </c>
      <c r="W256" s="1" t="s">
        <v>6146</v>
      </c>
      <c r="X256" s="1" t="s">
        <v>8304</v>
      </c>
      <c r="Y256" s="1" t="s">
        <v>6734</v>
      </c>
      <c r="Z256" s="1" t="s">
        <v>6061</v>
      </c>
      <c r="AA256" s="1" t="s">
        <v>8305</v>
      </c>
      <c r="AB256" s="1" t="s">
        <v>8306</v>
      </c>
      <c r="AC256" s="1" t="s">
        <v>8307</v>
      </c>
      <c r="AD256" s="1" t="s">
        <v>8308</v>
      </c>
      <c r="AE256" s="1" t="s">
        <v>8309</v>
      </c>
      <c r="AF256" s="1" t="s">
        <v>8310</v>
      </c>
      <c r="AG256" s="1" t="s">
        <v>6740</v>
      </c>
      <c r="AH256" s="1" t="s">
        <v>7067</v>
      </c>
      <c r="AI256" s="1" t="s">
        <v>8311</v>
      </c>
      <c r="AJ256" s="1" t="s">
        <v>8312</v>
      </c>
      <c r="AK256" s="1" t="s">
        <v>8302</v>
      </c>
      <c r="AL256" s="1" t="s">
        <v>8303</v>
      </c>
      <c r="AM256" s="1" t="s">
        <v>6146</v>
      </c>
      <c r="AN256" s="1" t="s">
        <v>8304</v>
      </c>
      <c r="AO256" s="1" t="s">
        <v>8302</v>
      </c>
      <c r="AP256" s="1" t="s">
        <v>8303</v>
      </c>
      <c r="AQ256" s="1" t="s">
        <v>6146</v>
      </c>
      <c r="AR256" s="1" t="s">
        <v>8304</v>
      </c>
    </row>
    <row r="257" spans="1:44">
      <c r="A257" s="1" t="s">
        <v>250</v>
      </c>
      <c r="B257" s="1" t="s">
        <v>8313</v>
      </c>
      <c r="C257" s="1" t="s">
        <v>8314</v>
      </c>
      <c r="D257" s="1" t="s">
        <v>3450</v>
      </c>
      <c r="E257" s="1" t="s">
        <v>8315</v>
      </c>
      <c r="F257" s="1" t="s">
        <v>8316</v>
      </c>
      <c r="G257" s="1" t="s">
        <v>8317</v>
      </c>
      <c r="H257" s="1" t="s">
        <v>8294</v>
      </c>
      <c r="I257" s="1" t="s">
        <v>8318</v>
      </c>
      <c r="J257" s="1" t="s">
        <v>8319</v>
      </c>
      <c r="K257" s="1" t="s">
        <v>8320</v>
      </c>
      <c r="L257" s="1" t="s">
        <v>8298</v>
      </c>
      <c r="M257" s="1" t="s">
        <v>7353</v>
      </c>
      <c r="N257" s="1" t="s">
        <v>8321</v>
      </c>
      <c r="O257" s="1" t="s">
        <v>3310</v>
      </c>
      <c r="P257" s="1" t="s">
        <v>8300</v>
      </c>
      <c r="Q257" s="1" t="s">
        <v>8322</v>
      </c>
      <c r="R257" s="1">
        <v>0</v>
      </c>
      <c r="S257" s="1">
        <v>0</v>
      </c>
      <c r="T257" s="1">
        <v>0</v>
      </c>
      <c r="U257" s="1" t="s">
        <v>8323</v>
      </c>
      <c r="V257" s="1" t="s">
        <v>6441</v>
      </c>
      <c r="W257" s="1" t="s">
        <v>6146</v>
      </c>
      <c r="X257" s="1" t="s">
        <v>8324</v>
      </c>
      <c r="Y257" s="1" t="s">
        <v>8325</v>
      </c>
      <c r="Z257" s="1" t="s">
        <v>8326</v>
      </c>
      <c r="AA257" s="1" t="s">
        <v>8305</v>
      </c>
      <c r="AB257" s="1" t="s">
        <v>6575</v>
      </c>
      <c r="AC257" s="1" t="s">
        <v>6720</v>
      </c>
      <c r="AD257" s="1" t="s">
        <v>8327</v>
      </c>
      <c r="AE257" s="1" t="s">
        <v>8309</v>
      </c>
      <c r="AF257" s="1" t="s">
        <v>8328</v>
      </c>
      <c r="AG257" s="1" t="s">
        <v>8329</v>
      </c>
      <c r="AH257" s="1" t="s">
        <v>3324</v>
      </c>
      <c r="AI257" s="1" t="s">
        <v>8311</v>
      </c>
      <c r="AJ257" s="1" t="s">
        <v>8330</v>
      </c>
      <c r="AK257" s="1" t="s">
        <v>8323</v>
      </c>
      <c r="AL257" s="1" t="s">
        <v>6441</v>
      </c>
      <c r="AM257" s="1" t="s">
        <v>6146</v>
      </c>
      <c r="AN257" s="1" t="s">
        <v>8324</v>
      </c>
      <c r="AO257" s="1" t="s">
        <v>8323</v>
      </c>
      <c r="AP257" s="1" t="s">
        <v>6441</v>
      </c>
      <c r="AQ257" s="1" t="s">
        <v>6146</v>
      </c>
      <c r="AR257" s="1" t="s">
        <v>8324</v>
      </c>
    </row>
    <row r="258" spans="1:44">
      <c r="A258" s="1" t="s">
        <v>1239</v>
      </c>
      <c r="B258" s="1" t="s">
        <v>8331</v>
      </c>
      <c r="C258" s="1" t="s">
        <v>8332</v>
      </c>
      <c r="D258" s="1" t="s">
        <v>3450</v>
      </c>
      <c r="E258" s="1" t="s">
        <v>8333</v>
      </c>
      <c r="F258" s="1" t="s">
        <v>8334</v>
      </c>
      <c r="G258" s="1" t="s">
        <v>8335</v>
      </c>
      <c r="H258" s="1" t="s">
        <v>8294</v>
      </c>
      <c r="I258" s="1" t="s">
        <v>8152</v>
      </c>
      <c r="J258" s="1" t="s">
        <v>8336</v>
      </c>
      <c r="K258" s="1" t="s">
        <v>8337</v>
      </c>
      <c r="L258" s="1" t="s">
        <v>8298</v>
      </c>
      <c r="M258" s="1" t="s">
        <v>8338</v>
      </c>
      <c r="N258" s="1" t="s">
        <v>8339</v>
      </c>
      <c r="O258" s="1" t="s">
        <v>5676</v>
      </c>
      <c r="P258" s="1" t="s">
        <v>8300</v>
      </c>
      <c r="Q258" s="1" t="s">
        <v>8340</v>
      </c>
      <c r="R258" s="1">
        <v>0</v>
      </c>
      <c r="S258" s="1">
        <v>0</v>
      </c>
      <c r="T258" s="1">
        <v>0</v>
      </c>
      <c r="U258" s="1" t="s">
        <v>8341</v>
      </c>
      <c r="V258" s="1" t="s">
        <v>8342</v>
      </c>
      <c r="W258" s="1" t="s">
        <v>6146</v>
      </c>
      <c r="X258" s="1" t="s">
        <v>8343</v>
      </c>
      <c r="Y258" s="1" t="s">
        <v>8344</v>
      </c>
      <c r="Z258" s="1" t="s">
        <v>5498</v>
      </c>
      <c r="AA258" s="1" t="s">
        <v>8305</v>
      </c>
      <c r="AB258" s="1" t="s">
        <v>8345</v>
      </c>
      <c r="AC258" s="1" t="s">
        <v>7460</v>
      </c>
      <c r="AD258" s="1" t="s">
        <v>8346</v>
      </c>
      <c r="AE258" s="1" t="s">
        <v>8309</v>
      </c>
      <c r="AF258" s="1" t="s">
        <v>8347</v>
      </c>
      <c r="AG258" s="1" t="s">
        <v>3974</v>
      </c>
      <c r="AH258" s="1" t="s">
        <v>3692</v>
      </c>
      <c r="AI258" s="1" t="s">
        <v>8311</v>
      </c>
      <c r="AJ258" s="1" t="s">
        <v>8348</v>
      </c>
      <c r="AK258" s="1" t="s">
        <v>8341</v>
      </c>
      <c r="AL258" s="1" t="s">
        <v>8342</v>
      </c>
      <c r="AM258" s="1" t="s">
        <v>6146</v>
      </c>
      <c r="AN258" s="1" t="s">
        <v>8343</v>
      </c>
      <c r="AO258" s="1" t="s">
        <v>8341</v>
      </c>
      <c r="AP258" s="1" t="s">
        <v>8342</v>
      </c>
      <c r="AQ258" s="1" t="s">
        <v>6146</v>
      </c>
      <c r="AR258" s="1" t="s">
        <v>8343</v>
      </c>
    </row>
    <row r="259" spans="1:44">
      <c r="A259" s="1" t="s">
        <v>251</v>
      </c>
      <c r="B259" s="1" t="s">
        <v>8331</v>
      </c>
      <c r="C259" s="1" t="s">
        <v>8332</v>
      </c>
      <c r="D259" s="1" t="s">
        <v>3450</v>
      </c>
      <c r="E259" s="1" t="s">
        <v>8333</v>
      </c>
      <c r="F259" s="1" t="s">
        <v>8334</v>
      </c>
      <c r="G259" s="1" t="s">
        <v>8335</v>
      </c>
      <c r="H259" s="1" t="s">
        <v>8294</v>
      </c>
      <c r="I259" s="1" t="s">
        <v>8152</v>
      </c>
      <c r="J259" s="1" t="s">
        <v>8336</v>
      </c>
      <c r="K259" s="1" t="s">
        <v>8337</v>
      </c>
      <c r="L259" s="1" t="s">
        <v>8298</v>
      </c>
      <c r="M259" s="1" t="s">
        <v>8338</v>
      </c>
      <c r="N259" s="1" t="s">
        <v>8339</v>
      </c>
      <c r="O259" s="1" t="s">
        <v>5676</v>
      </c>
      <c r="P259" s="1" t="s">
        <v>8300</v>
      </c>
      <c r="Q259" s="1" t="s">
        <v>8340</v>
      </c>
      <c r="R259" s="1">
        <v>0</v>
      </c>
      <c r="S259" s="1">
        <v>0</v>
      </c>
      <c r="T259" s="1">
        <v>0</v>
      </c>
      <c r="U259" s="1" t="s">
        <v>8341</v>
      </c>
      <c r="V259" s="1" t="s">
        <v>8342</v>
      </c>
      <c r="W259" s="1" t="s">
        <v>6146</v>
      </c>
      <c r="X259" s="1" t="s">
        <v>8343</v>
      </c>
      <c r="Y259" s="1" t="s">
        <v>8344</v>
      </c>
      <c r="Z259" s="1" t="s">
        <v>5498</v>
      </c>
      <c r="AA259" s="1" t="s">
        <v>8305</v>
      </c>
      <c r="AB259" s="1" t="s">
        <v>8345</v>
      </c>
      <c r="AC259" s="1" t="s">
        <v>7460</v>
      </c>
      <c r="AD259" s="1" t="s">
        <v>8346</v>
      </c>
      <c r="AE259" s="1" t="s">
        <v>8309</v>
      </c>
      <c r="AF259" s="1" t="s">
        <v>8347</v>
      </c>
      <c r="AG259" s="1" t="s">
        <v>3974</v>
      </c>
      <c r="AH259" s="1" t="s">
        <v>3692</v>
      </c>
      <c r="AI259" s="1" t="s">
        <v>8311</v>
      </c>
      <c r="AJ259" s="1" t="s">
        <v>8348</v>
      </c>
      <c r="AK259" s="1" t="s">
        <v>8341</v>
      </c>
      <c r="AL259" s="1" t="s">
        <v>8342</v>
      </c>
      <c r="AM259" s="1" t="s">
        <v>6146</v>
      </c>
      <c r="AN259" s="1" t="s">
        <v>8343</v>
      </c>
      <c r="AO259" s="1" t="s">
        <v>8341</v>
      </c>
      <c r="AP259" s="1" t="s">
        <v>8342</v>
      </c>
      <c r="AQ259" s="1" t="s">
        <v>6146</v>
      </c>
      <c r="AR259" s="1" t="s">
        <v>8343</v>
      </c>
    </row>
    <row r="260" spans="1:44">
      <c r="A260" s="1" t="s">
        <v>252</v>
      </c>
      <c r="B260" s="1" t="s">
        <v>8331</v>
      </c>
      <c r="C260" s="1" t="s">
        <v>8332</v>
      </c>
      <c r="D260" s="1" t="s">
        <v>3450</v>
      </c>
      <c r="E260" s="1" t="s">
        <v>8333</v>
      </c>
      <c r="F260" s="1" t="s">
        <v>8334</v>
      </c>
      <c r="G260" s="1" t="s">
        <v>8335</v>
      </c>
      <c r="H260" s="1" t="s">
        <v>8294</v>
      </c>
      <c r="I260" s="1" t="s">
        <v>8152</v>
      </c>
      <c r="J260" s="1" t="s">
        <v>8336</v>
      </c>
      <c r="K260" s="1" t="s">
        <v>8337</v>
      </c>
      <c r="L260" s="1" t="s">
        <v>8298</v>
      </c>
      <c r="M260" s="1" t="s">
        <v>8338</v>
      </c>
      <c r="N260" s="1" t="s">
        <v>8339</v>
      </c>
      <c r="O260" s="1" t="s">
        <v>5676</v>
      </c>
      <c r="P260" s="1" t="s">
        <v>8300</v>
      </c>
      <c r="Q260" s="1" t="s">
        <v>8340</v>
      </c>
      <c r="R260" s="1">
        <v>0</v>
      </c>
      <c r="S260" s="1">
        <v>0</v>
      </c>
      <c r="T260" s="1">
        <v>0</v>
      </c>
      <c r="U260" s="1" t="s">
        <v>8341</v>
      </c>
      <c r="V260" s="1" t="s">
        <v>8342</v>
      </c>
      <c r="W260" s="1" t="s">
        <v>6146</v>
      </c>
      <c r="X260" s="1" t="s">
        <v>8343</v>
      </c>
      <c r="Y260" s="1" t="s">
        <v>8344</v>
      </c>
      <c r="Z260" s="1" t="s">
        <v>5498</v>
      </c>
      <c r="AA260" s="1" t="s">
        <v>8305</v>
      </c>
      <c r="AB260" s="1" t="s">
        <v>8345</v>
      </c>
      <c r="AC260" s="1" t="s">
        <v>7460</v>
      </c>
      <c r="AD260" s="1" t="s">
        <v>8346</v>
      </c>
      <c r="AE260" s="1" t="s">
        <v>8309</v>
      </c>
      <c r="AF260" s="1" t="s">
        <v>8347</v>
      </c>
      <c r="AG260" s="1" t="s">
        <v>3974</v>
      </c>
      <c r="AH260" s="1" t="s">
        <v>3692</v>
      </c>
      <c r="AI260" s="1" t="s">
        <v>8311</v>
      </c>
      <c r="AJ260" s="1" t="s">
        <v>8348</v>
      </c>
      <c r="AK260" s="1" t="s">
        <v>8341</v>
      </c>
      <c r="AL260" s="1" t="s">
        <v>8342</v>
      </c>
      <c r="AM260" s="1" t="s">
        <v>6146</v>
      </c>
      <c r="AN260" s="1" t="s">
        <v>8343</v>
      </c>
      <c r="AO260" s="1" t="s">
        <v>8341</v>
      </c>
      <c r="AP260" s="1" t="s">
        <v>8342</v>
      </c>
      <c r="AQ260" s="1" t="s">
        <v>6146</v>
      </c>
      <c r="AR260" s="1" t="s">
        <v>8343</v>
      </c>
    </row>
    <row r="261" spans="1:44">
      <c r="A261" s="1" t="s">
        <v>253</v>
      </c>
      <c r="B261" s="1" t="s">
        <v>8349</v>
      </c>
      <c r="C261" s="1" t="s">
        <v>8350</v>
      </c>
      <c r="D261" s="1" t="s">
        <v>3450</v>
      </c>
      <c r="E261" s="1" t="s">
        <v>8351</v>
      </c>
      <c r="F261" s="1" t="s">
        <v>5169</v>
      </c>
      <c r="G261" s="1" t="s">
        <v>8352</v>
      </c>
      <c r="H261" s="1" t="s">
        <v>8294</v>
      </c>
      <c r="I261" s="1" t="s">
        <v>8353</v>
      </c>
      <c r="J261" s="1" t="s">
        <v>8354</v>
      </c>
      <c r="K261" s="1" t="s">
        <v>8355</v>
      </c>
      <c r="L261" s="1" t="s">
        <v>8298</v>
      </c>
      <c r="M261" s="1" t="s">
        <v>8356</v>
      </c>
      <c r="N261" s="1" t="s">
        <v>8357</v>
      </c>
      <c r="O261" s="1" t="s">
        <v>8358</v>
      </c>
      <c r="P261" s="1" t="s">
        <v>8300</v>
      </c>
      <c r="Q261" s="1" t="s">
        <v>3312</v>
      </c>
      <c r="R261" s="1">
        <v>0</v>
      </c>
      <c r="S261" s="1">
        <v>0</v>
      </c>
      <c r="T261" s="1">
        <v>0</v>
      </c>
      <c r="U261" s="1" t="s">
        <v>8359</v>
      </c>
      <c r="V261" s="1" t="s">
        <v>8360</v>
      </c>
      <c r="W261" s="1" t="s">
        <v>6146</v>
      </c>
      <c r="X261" s="1" t="s">
        <v>8361</v>
      </c>
      <c r="Y261" s="1" t="s">
        <v>8362</v>
      </c>
      <c r="Z261" s="1" t="s">
        <v>8363</v>
      </c>
      <c r="AA261" s="1" t="s">
        <v>8305</v>
      </c>
      <c r="AB261" s="1" t="s">
        <v>8364</v>
      </c>
      <c r="AC261" s="1" t="s">
        <v>8365</v>
      </c>
      <c r="AD261" s="1" t="s">
        <v>8366</v>
      </c>
      <c r="AE261" s="1" t="s">
        <v>8309</v>
      </c>
      <c r="AF261" s="1" t="s">
        <v>8367</v>
      </c>
      <c r="AG261" s="1" t="s">
        <v>8368</v>
      </c>
      <c r="AH261" s="1" t="s">
        <v>8369</v>
      </c>
      <c r="AI261" s="1" t="s">
        <v>8311</v>
      </c>
      <c r="AJ261" s="1" t="s">
        <v>3326</v>
      </c>
      <c r="AK261" s="1" t="s">
        <v>8359</v>
      </c>
      <c r="AL261" s="1" t="s">
        <v>8360</v>
      </c>
      <c r="AM261" s="1" t="s">
        <v>6146</v>
      </c>
      <c r="AN261" s="1" t="s">
        <v>8361</v>
      </c>
      <c r="AO261" s="1" t="s">
        <v>8359</v>
      </c>
      <c r="AP261" s="1" t="s">
        <v>8360</v>
      </c>
      <c r="AQ261" s="1" t="s">
        <v>6146</v>
      </c>
      <c r="AR261" s="1" t="s">
        <v>8361</v>
      </c>
    </row>
    <row r="262" spans="1:44">
      <c r="A262" s="1" t="s">
        <v>1241</v>
      </c>
      <c r="B262" s="1" t="s">
        <v>8349</v>
      </c>
      <c r="C262" s="1" t="s">
        <v>8350</v>
      </c>
      <c r="D262" s="1" t="s">
        <v>3450</v>
      </c>
      <c r="E262" s="1" t="s">
        <v>8351</v>
      </c>
      <c r="F262" s="1" t="s">
        <v>5169</v>
      </c>
      <c r="G262" s="1" t="s">
        <v>8352</v>
      </c>
      <c r="H262" s="1" t="s">
        <v>8294</v>
      </c>
      <c r="I262" s="1" t="s">
        <v>8353</v>
      </c>
      <c r="J262" s="1" t="s">
        <v>8354</v>
      </c>
      <c r="K262" s="1" t="s">
        <v>8355</v>
      </c>
      <c r="L262" s="1" t="s">
        <v>8298</v>
      </c>
      <c r="M262" s="1" t="s">
        <v>8356</v>
      </c>
      <c r="N262" s="1" t="s">
        <v>8357</v>
      </c>
      <c r="O262" s="1" t="s">
        <v>8358</v>
      </c>
      <c r="P262" s="1" t="s">
        <v>8300</v>
      </c>
      <c r="Q262" s="1" t="s">
        <v>3312</v>
      </c>
      <c r="R262" s="1">
        <v>0</v>
      </c>
      <c r="S262" s="1">
        <v>0</v>
      </c>
      <c r="T262" s="1">
        <v>0</v>
      </c>
      <c r="U262" s="1" t="s">
        <v>8359</v>
      </c>
      <c r="V262" s="1" t="s">
        <v>8360</v>
      </c>
      <c r="W262" s="1" t="s">
        <v>6146</v>
      </c>
      <c r="X262" s="1" t="s">
        <v>8361</v>
      </c>
      <c r="Y262" s="1" t="s">
        <v>8362</v>
      </c>
      <c r="Z262" s="1" t="s">
        <v>8363</v>
      </c>
      <c r="AA262" s="1" t="s">
        <v>8305</v>
      </c>
      <c r="AB262" s="1" t="s">
        <v>8364</v>
      </c>
      <c r="AC262" s="1" t="s">
        <v>8365</v>
      </c>
      <c r="AD262" s="1" t="s">
        <v>8366</v>
      </c>
      <c r="AE262" s="1" t="s">
        <v>8309</v>
      </c>
      <c r="AF262" s="1" t="s">
        <v>8367</v>
      </c>
      <c r="AG262" s="1" t="s">
        <v>8368</v>
      </c>
      <c r="AH262" s="1" t="s">
        <v>8369</v>
      </c>
      <c r="AI262" s="1" t="s">
        <v>8311</v>
      </c>
      <c r="AJ262" s="1" t="s">
        <v>3326</v>
      </c>
      <c r="AK262" s="1" t="s">
        <v>8359</v>
      </c>
      <c r="AL262" s="1" t="s">
        <v>8360</v>
      </c>
      <c r="AM262" s="1" t="s">
        <v>6146</v>
      </c>
      <c r="AN262" s="1" t="s">
        <v>8361</v>
      </c>
      <c r="AO262" s="1" t="s">
        <v>8359</v>
      </c>
      <c r="AP262" s="1" t="s">
        <v>8360</v>
      </c>
      <c r="AQ262" s="1" t="s">
        <v>6146</v>
      </c>
      <c r="AR262" s="1" t="s">
        <v>8361</v>
      </c>
    </row>
    <row r="263" spans="1:44">
      <c r="A263" s="1" t="s">
        <v>254</v>
      </c>
      <c r="B263" s="1" t="s">
        <v>8349</v>
      </c>
      <c r="C263" s="1" t="s">
        <v>8350</v>
      </c>
      <c r="D263" s="1" t="s">
        <v>3450</v>
      </c>
      <c r="E263" s="1" t="s">
        <v>8351</v>
      </c>
      <c r="F263" s="1" t="s">
        <v>5169</v>
      </c>
      <c r="G263" s="1" t="s">
        <v>8352</v>
      </c>
      <c r="H263" s="1" t="s">
        <v>8294</v>
      </c>
      <c r="I263" s="1" t="s">
        <v>8353</v>
      </c>
      <c r="J263" s="1" t="s">
        <v>8354</v>
      </c>
      <c r="K263" s="1" t="s">
        <v>8355</v>
      </c>
      <c r="L263" s="1" t="s">
        <v>8298</v>
      </c>
      <c r="M263" s="1" t="s">
        <v>8356</v>
      </c>
      <c r="N263" s="1" t="s">
        <v>8357</v>
      </c>
      <c r="O263" s="1" t="s">
        <v>8358</v>
      </c>
      <c r="P263" s="1" t="s">
        <v>8300</v>
      </c>
      <c r="Q263" s="1" t="s">
        <v>3312</v>
      </c>
      <c r="R263" s="1">
        <v>0</v>
      </c>
      <c r="S263" s="1">
        <v>0</v>
      </c>
      <c r="T263" s="1">
        <v>0</v>
      </c>
      <c r="U263" s="1" t="s">
        <v>8359</v>
      </c>
      <c r="V263" s="1" t="s">
        <v>8360</v>
      </c>
      <c r="W263" s="1" t="s">
        <v>6146</v>
      </c>
      <c r="X263" s="1" t="s">
        <v>8361</v>
      </c>
      <c r="Y263" s="1" t="s">
        <v>8362</v>
      </c>
      <c r="Z263" s="1" t="s">
        <v>8363</v>
      </c>
      <c r="AA263" s="1" t="s">
        <v>8305</v>
      </c>
      <c r="AB263" s="1" t="s">
        <v>8364</v>
      </c>
      <c r="AC263" s="1" t="s">
        <v>8365</v>
      </c>
      <c r="AD263" s="1" t="s">
        <v>8366</v>
      </c>
      <c r="AE263" s="1" t="s">
        <v>8309</v>
      </c>
      <c r="AF263" s="1" t="s">
        <v>8367</v>
      </c>
      <c r="AG263" s="1" t="s">
        <v>8368</v>
      </c>
      <c r="AH263" s="1" t="s">
        <v>8369</v>
      </c>
      <c r="AI263" s="1" t="s">
        <v>8311</v>
      </c>
      <c r="AJ263" s="1" t="s">
        <v>3326</v>
      </c>
      <c r="AK263" s="1" t="s">
        <v>8359</v>
      </c>
      <c r="AL263" s="1" t="s">
        <v>8360</v>
      </c>
      <c r="AM263" s="1" t="s">
        <v>6146</v>
      </c>
      <c r="AN263" s="1" t="s">
        <v>8361</v>
      </c>
      <c r="AO263" s="1" t="s">
        <v>8359</v>
      </c>
      <c r="AP263" s="1" t="s">
        <v>8360</v>
      </c>
      <c r="AQ263" s="1" t="s">
        <v>6146</v>
      </c>
      <c r="AR263" s="1" t="s">
        <v>8361</v>
      </c>
    </row>
    <row r="264" spans="1:44">
      <c r="A264" s="1" t="s">
        <v>255</v>
      </c>
      <c r="B264" s="1" t="s">
        <v>8349</v>
      </c>
      <c r="C264" s="1" t="s">
        <v>8350</v>
      </c>
      <c r="D264" s="1" t="s">
        <v>3450</v>
      </c>
      <c r="E264" s="1" t="s">
        <v>8351</v>
      </c>
      <c r="F264" s="1" t="s">
        <v>5169</v>
      </c>
      <c r="G264" s="1" t="s">
        <v>8352</v>
      </c>
      <c r="H264" s="1" t="s">
        <v>8294</v>
      </c>
      <c r="I264" s="1" t="s">
        <v>8353</v>
      </c>
      <c r="J264" s="1" t="s">
        <v>8354</v>
      </c>
      <c r="K264" s="1" t="s">
        <v>8355</v>
      </c>
      <c r="L264" s="1" t="s">
        <v>8298</v>
      </c>
      <c r="M264" s="1" t="s">
        <v>8356</v>
      </c>
      <c r="N264" s="1" t="s">
        <v>8357</v>
      </c>
      <c r="O264" s="1" t="s">
        <v>8358</v>
      </c>
      <c r="P264" s="1" t="s">
        <v>8300</v>
      </c>
      <c r="Q264" s="1" t="s">
        <v>3312</v>
      </c>
      <c r="R264" s="1">
        <v>0</v>
      </c>
      <c r="S264" s="1">
        <v>0</v>
      </c>
      <c r="T264" s="1">
        <v>0</v>
      </c>
      <c r="U264" s="1" t="s">
        <v>8359</v>
      </c>
      <c r="V264" s="1" t="s">
        <v>8360</v>
      </c>
      <c r="W264" s="1" t="s">
        <v>6146</v>
      </c>
      <c r="X264" s="1" t="s">
        <v>8361</v>
      </c>
      <c r="Y264" s="1" t="s">
        <v>8362</v>
      </c>
      <c r="Z264" s="1" t="s">
        <v>8363</v>
      </c>
      <c r="AA264" s="1" t="s">
        <v>8305</v>
      </c>
      <c r="AB264" s="1" t="s">
        <v>8364</v>
      </c>
      <c r="AC264" s="1" t="s">
        <v>8365</v>
      </c>
      <c r="AD264" s="1" t="s">
        <v>8366</v>
      </c>
      <c r="AE264" s="1" t="s">
        <v>8309</v>
      </c>
      <c r="AF264" s="1" t="s">
        <v>8367</v>
      </c>
      <c r="AG264" s="1" t="s">
        <v>8368</v>
      </c>
      <c r="AH264" s="1" t="s">
        <v>8369</v>
      </c>
      <c r="AI264" s="1" t="s">
        <v>8311</v>
      </c>
      <c r="AJ264" s="1" t="s">
        <v>3326</v>
      </c>
      <c r="AK264" s="1" t="s">
        <v>8359</v>
      </c>
      <c r="AL264" s="1" t="s">
        <v>8360</v>
      </c>
      <c r="AM264" s="1" t="s">
        <v>6146</v>
      </c>
      <c r="AN264" s="1" t="s">
        <v>8361</v>
      </c>
      <c r="AO264" s="1" t="s">
        <v>8359</v>
      </c>
      <c r="AP264" s="1" t="s">
        <v>8360</v>
      </c>
      <c r="AQ264" s="1" t="s">
        <v>6146</v>
      </c>
      <c r="AR264" s="1" t="s">
        <v>8361</v>
      </c>
    </row>
    <row r="265" spans="1:44">
      <c r="A265" s="1" t="s">
        <v>12</v>
      </c>
      <c r="B265" s="1" t="s">
        <v>8349</v>
      </c>
      <c r="C265" s="1" t="s">
        <v>8350</v>
      </c>
      <c r="D265" s="1" t="s">
        <v>3450</v>
      </c>
      <c r="E265" s="1" t="s">
        <v>8351</v>
      </c>
      <c r="F265" s="1" t="s">
        <v>5169</v>
      </c>
      <c r="G265" s="1" t="s">
        <v>8352</v>
      </c>
      <c r="H265" s="1" t="s">
        <v>8294</v>
      </c>
      <c r="I265" s="1" t="s">
        <v>8353</v>
      </c>
      <c r="J265" s="1" t="s">
        <v>8354</v>
      </c>
      <c r="K265" s="1" t="s">
        <v>8355</v>
      </c>
      <c r="L265" s="1" t="s">
        <v>8298</v>
      </c>
      <c r="M265" s="1" t="s">
        <v>8356</v>
      </c>
      <c r="N265" s="1" t="s">
        <v>8357</v>
      </c>
      <c r="O265" s="1" t="s">
        <v>8358</v>
      </c>
      <c r="P265" s="1" t="s">
        <v>8300</v>
      </c>
      <c r="Q265" s="1" t="s">
        <v>3312</v>
      </c>
      <c r="R265" s="1">
        <v>0</v>
      </c>
      <c r="S265" s="1">
        <v>0</v>
      </c>
      <c r="T265" s="1">
        <v>0</v>
      </c>
      <c r="U265" s="1" t="s">
        <v>8359</v>
      </c>
      <c r="V265" s="1" t="s">
        <v>8360</v>
      </c>
      <c r="W265" s="1" t="s">
        <v>6146</v>
      </c>
      <c r="X265" s="1" t="s">
        <v>8361</v>
      </c>
      <c r="Y265" s="1" t="s">
        <v>8362</v>
      </c>
      <c r="Z265" s="1" t="s">
        <v>8363</v>
      </c>
      <c r="AA265" s="1" t="s">
        <v>8305</v>
      </c>
      <c r="AB265" s="1" t="s">
        <v>8364</v>
      </c>
      <c r="AC265" s="1" t="s">
        <v>8365</v>
      </c>
      <c r="AD265" s="1" t="s">
        <v>8366</v>
      </c>
      <c r="AE265" s="1" t="s">
        <v>8309</v>
      </c>
      <c r="AF265" s="1" t="s">
        <v>8367</v>
      </c>
      <c r="AG265" s="1" t="s">
        <v>8368</v>
      </c>
      <c r="AH265" s="1" t="s">
        <v>8369</v>
      </c>
      <c r="AI265" s="1" t="s">
        <v>8311</v>
      </c>
      <c r="AJ265" s="1" t="s">
        <v>3326</v>
      </c>
      <c r="AK265" s="1" t="s">
        <v>8359</v>
      </c>
      <c r="AL265" s="1" t="s">
        <v>8360</v>
      </c>
      <c r="AM265" s="1" t="s">
        <v>6146</v>
      </c>
      <c r="AN265" s="1" t="s">
        <v>8361</v>
      </c>
      <c r="AO265" s="1" t="s">
        <v>8359</v>
      </c>
      <c r="AP265" s="1" t="s">
        <v>8360</v>
      </c>
      <c r="AQ265" s="1" t="s">
        <v>6146</v>
      </c>
      <c r="AR265" s="1" t="s">
        <v>8361</v>
      </c>
    </row>
    <row r="266" spans="1:44">
      <c r="A266" s="1" t="s">
        <v>256</v>
      </c>
      <c r="B266" s="1" t="s">
        <v>8370</v>
      </c>
      <c r="C266" s="1" t="s">
        <v>3925</v>
      </c>
      <c r="D266" s="1" t="s">
        <v>3450</v>
      </c>
      <c r="E266" s="1" t="s">
        <v>8371</v>
      </c>
      <c r="F266" s="1" t="s">
        <v>8372</v>
      </c>
      <c r="G266" s="1" t="s">
        <v>8373</v>
      </c>
      <c r="H266" s="1" t="s">
        <v>8294</v>
      </c>
      <c r="I266" s="1" t="s">
        <v>8374</v>
      </c>
      <c r="J266" s="1" t="s">
        <v>8375</v>
      </c>
      <c r="K266" s="1" t="s">
        <v>7451</v>
      </c>
      <c r="L266" s="1" t="s">
        <v>8298</v>
      </c>
      <c r="M266" s="1" t="s">
        <v>8376</v>
      </c>
      <c r="N266" s="1" t="s">
        <v>8377</v>
      </c>
      <c r="O266" s="1" t="s">
        <v>8378</v>
      </c>
      <c r="P266" s="1" t="s">
        <v>8300</v>
      </c>
      <c r="Q266" s="1" t="s">
        <v>8379</v>
      </c>
      <c r="R266" s="1">
        <v>0</v>
      </c>
      <c r="S266" s="1">
        <v>0</v>
      </c>
      <c r="T266" s="1">
        <v>0</v>
      </c>
      <c r="U266" s="1" t="s">
        <v>8380</v>
      </c>
      <c r="V266" s="1" t="s">
        <v>8381</v>
      </c>
      <c r="W266" s="1" t="s">
        <v>6146</v>
      </c>
      <c r="X266" s="1" t="s">
        <v>8382</v>
      </c>
      <c r="Y266" s="1" t="s">
        <v>8383</v>
      </c>
      <c r="Z266" s="1" t="s">
        <v>8384</v>
      </c>
      <c r="AA266" s="1" t="s">
        <v>8305</v>
      </c>
      <c r="AB266" s="1" t="s">
        <v>8385</v>
      </c>
      <c r="AC266" s="1" t="s">
        <v>4201</v>
      </c>
      <c r="AD266" s="1" t="s">
        <v>8386</v>
      </c>
      <c r="AE266" s="1" t="s">
        <v>8309</v>
      </c>
      <c r="AF266" s="1" t="s">
        <v>8387</v>
      </c>
      <c r="AG266" s="1" t="s">
        <v>4922</v>
      </c>
      <c r="AH266" s="1" t="s">
        <v>8388</v>
      </c>
      <c r="AI266" s="1" t="s">
        <v>8311</v>
      </c>
      <c r="AJ266" s="1" t="s">
        <v>8389</v>
      </c>
      <c r="AK266" s="1" t="s">
        <v>8380</v>
      </c>
      <c r="AL266" s="1" t="s">
        <v>8381</v>
      </c>
      <c r="AM266" s="1" t="s">
        <v>6146</v>
      </c>
      <c r="AN266" s="1" t="s">
        <v>8382</v>
      </c>
      <c r="AO266" s="1" t="s">
        <v>8380</v>
      </c>
      <c r="AP266" s="1" t="s">
        <v>8381</v>
      </c>
      <c r="AQ266" s="1" t="s">
        <v>6146</v>
      </c>
      <c r="AR266" s="1" t="s">
        <v>8382</v>
      </c>
    </row>
    <row r="267" spans="1:44">
      <c r="A267" s="1" t="s">
        <v>257</v>
      </c>
      <c r="B267" s="1" t="s">
        <v>8370</v>
      </c>
      <c r="C267" s="1" t="s">
        <v>3925</v>
      </c>
      <c r="D267" s="1" t="s">
        <v>3450</v>
      </c>
      <c r="E267" s="1" t="s">
        <v>8371</v>
      </c>
      <c r="F267" s="1" t="s">
        <v>8372</v>
      </c>
      <c r="G267" s="1" t="s">
        <v>8373</v>
      </c>
      <c r="H267" s="1" t="s">
        <v>8294</v>
      </c>
      <c r="I267" s="1" t="s">
        <v>8374</v>
      </c>
      <c r="J267" s="1" t="s">
        <v>8375</v>
      </c>
      <c r="K267" s="1" t="s">
        <v>7451</v>
      </c>
      <c r="L267" s="1" t="s">
        <v>8298</v>
      </c>
      <c r="M267" s="1" t="s">
        <v>8376</v>
      </c>
      <c r="N267" s="1" t="s">
        <v>8377</v>
      </c>
      <c r="O267" s="1" t="s">
        <v>8378</v>
      </c>
      <c r="P267" s="1" t="s">
        <v>8300</v>
      </c>
      <c r="Q267" s="1" t="s">
        <v>8379</v>
      </c>
      <c r="R267" s="1">
        <v>0</v>
      </c>
      <c r="S267" s="1">
        <v>0</v>
      </c>
      <c r="T267" s="1">
        <v>0</v>
      </c>
      <c r="U267" s="1" t="s">
        <v>8380</v>
      </c>
      <c r="V267" s="1" t="s">
        <v>8381</v>
      </c>
      <c r="W267" s="1" t="s">
        <v>6146</v>
      </c>
      <c r="X267" s="1" t="s">
        <v>8382</v>
      </c>
      <c r="Y267" s="1" t="s">
        <v>8383</v>
      </c>
      <c r="Z267" s="1" t="s">
        <v>8384</v>
      </c>
      <c r="AA267" s="1" t="s">
        <v>8305</v>
      </c>
      <c r="AB267" s="1" t="s">
        <v>8385</v>
      </c>
      <c r="AC267" s="1" t="s">
        <v>4201</v>
      </c>
      <c r="AD267" s="1" t="s">
        <v>8386</v>
      </c>
      <c r="AE267" s="1" t="s">
        <v>8309</v>
      </c>
      <c r="AF267" s="1" t="s">
        <v>8387</v>
      </c>
      <c r="AG267" s="1" t="s">
        <v>4922</v>
      </c>
      <c r="AH267" s="1" t="s">
        <v>8388</v>
      </c>
      <c r="AI267" s="1" t="s">
        <v>8311</v>
      </c>
      <c r="AJ267" s="1" t="s">
        <v>8389</v>
      </c>
      <c r="AK267" s="1" t="s">
        <v>8380</v>
      </c>
      <c r="AL267" s="1" t="s">
        <v>8381</v>
      </c>
      <c r="AM267" s="1" t="s">
        <v>6146</v>
      </c>
      <c r="AN267" s="1" t="s">
        <v>8382</v>
      </c>
      <c r="AO267" s="1" t="s">
        <v>8380</v>
      </c>
      <c r="AP267" s="1" t="s">
        <v>8381</v>
      </c>
      <c r="AQ267" s="1" t="s">
        <v>6146</v>
      </c>
      <c r="AR267" s="1" t="s">
        <v>8382</v>
      </c>
    </row>
    <row r="268" spans="1:44">
      <c r="A268" s="1" t="s">
        <v>258</v>
      </c>
      <c r="B268" s="1" t="s">
        <v>8390</v>
      </c>
      <c r="C268" s="1" t="s">
        <v>8391</v>
      </c>
      <c r="D268" s="1" t="s">
        <v>8392</v>
      </c>
      <c r="E268" s="1" t="s">
        <v>8393</v>
      </c>
      <c r="F268" s="1" t="s">
        <v>8394</v>
      </c>
      <c r="G268" s="1" t="s">
        <v>8395</v>
      </c>
      <c r="H268" s="1" t="s">
        <v>8396</v>
      </c>
      <c r="I268" s="1" t="s">
        <v>8397</v>
      </c>
      <c r="J268" s="1" t="s">
        <v>8398</v>
      </c>
      <c r="K268" s="1" t="s">
        <v>8399</v>
      </c>
      <c r="L268" s="1" t="s">
        <v>8400</v>
      </c>
      <c r="M268" s="1" t="s">
        <v>8401</v>
      </c>
      <c r="N268" s="1" t="s">
        <v>2750</v>
      </c>
      <c r="O268" s="1" t="s">
        <v>5306</v>
      </c>
      <c r="P268" s="1" t="s">
        <v>8402</v>
      </c>
      <c r="Q268" s="1" t="s">
        <v>8403</v>
      </c>
      <c r="R268" s="1">
        <v>0</v>
      </c>
      <c r="S268" s="1">
        <v>0</v>
      </c>
      <c r="T268" s="1">
        <v>0</v>
      </c>
      <c r="U268" s="1" t="s">
        <v>8404</v>
      </c>
      <c r="V268" s="1" t="s">
        <v>8405</v>
      </c>
      <c r="W268" s="1" t="s">
        <v>6260</v>
      </c>
      <c r="X268" s="1" t="s">
        <v>8406</v>
      </c>
      <c r="Y268" s="1" t="s">
        <v>8407</v>
      </c>
      <c r="Z268" s="1" t="s">
        <v>8408</v>
      </c>
      <c r="AA268" s="1" t="s">
        <v>8409</v>
      </c>
      <c r="AB268" s="1" t="s">
        <v>8410</v>
      </c>
      <c r="AC268" s="1" t="s">
        <v>3767</v>
      </c>
      <c r="AD268" s="1" t="s">
        <v>8411</v>
      </c>
      <c r="AE268" s="1" t="s">
        <v>7726</v>
      </c>
      <c r="AF268" s="1" t="s">
        <v>5994</v>
      </c>
      <c r="AG268" s="1" t="s">
        <v>2766</v>
      </c>
      <c r="AH268" s="1" t="s">
        <v>5321</v>
      </c>
      <c r="AI268" s="1" t="s">
        <v>8412</v>
      </c>
      <c r="AJ268" s="1" t="s">
        <v>8413</v>
      </c>
      <c r="AK268" s="1" t="s">
        <v>8404</v>
      </c>
      <c r="AL268" s="1" t="s">
        <v>8405</v>
      </c>
      <c r="AM268" s="1" t="s">
        <v>6260</v>
      </c>
      <c r="AN268" s="1" t="s">
        <v>8406</v>
      </c>
      <c r="AO268" s="1" t="s">
        <v>8404</v>
      </c>
      <c r="AP268" s="1" t="s">
        <v>8405</v>
      </c>
      <c r="AQ268" s="1" t="s">
        <v>6260</v>
      </c>
      <c r="AR268" s="1" t="s">
        <v>8406</v>
      </c>
    </row>
    <row r="269" spans="1:44">
      <c r="A269" s="1" t="s">
        <v>259</v>
      </c>
      <c r="B269" s="1" t="s">
        <v>8414</v>
      </c>
      <c r="C269" s="1" t="s">
        <v>8415</v>
      </c>
      <c r="D269" s="1" t="s">
        <v>8416</v>
      </c>
      <c r="E269" s="1" t="s">
        <v>8417</v>
      </c>
      <c r="F269" s="1" t="s">
        <v>8418</v>
      </c>
      <c r="G269" s="1" t="s">
        <v>8419</v>
      </c>
      <c r="H269" s="1" t="s">
        <v>8420</v>
      </c>
      <c r="I269" s="1" t="s">
        <v>8421</v>
      </c>
      <c r="J269" s="1" t="s">
        <v>8422</v>
      </c>
      <c r="K269" s="1" t="s">
        <v>8423</v>
      </c>
      <c r="L269" s="1" t="s">
        <v>8424</v>
      </c>
      <c r="M269" s="1" t="s">
        <v>8425</v>
      </c>
      <c r="N269" s="1" t="s">
        <v>8426</v>
      </c>
      <c r="O269" s="1" t="s">
        <v>2814</v>
      </c>
      <c r="P269" s="1" t="s">
        <v>8427</v>
      </c>
      <c r="Q269" s="1" t="s">
        <v>8428</v>
      </c>
      <c r="R269" s="1">
        <v>0</v>
      </c>
      <c r="S269" s="1">
        <v>0</v>
      </c>
      <c r="T269" s="1">
        <v>0</v>
      </c>
      <c r="U269" s="1" t="s">
        <v>8429</v>
      </c>
      <c r="V269" s="1" t="s">
        <v>8430</v>
      </c>
      <c r="W269" s="1" t="s">
        <v>8431</v>
      </c>
      <c r="X269" s="1" t="s">
        <v>8432</v>
      </c>
      <c r="Y269" s="1" t="s">
        <v>8433</v>
      </c>
      <c r="Z269" s="1" t="s">
        <v>8434</v>
      </c>
      <c r="AA269" s="1" t="s">
        <v>8435</v>
      </c>
      <c r="AB269" s="1" t="s">
        <v>8436</v>
      </c>
      <c r="AC269" s="1" t="s">
        <v>3876</v>
      </c>
      <c r="AD269" s="1" t="s">
        <v>8437</v>
      </c>
      <c r="AE269" s="1" t="s">
        <v>8438</v>
      </c>
      <c r="AF269" s="1" t="s">
        <v>8439</v>
      </c>
      <c r="AG269" s="1" t="s">
        <v>8440</v>
      </c>
      <c r="AH269" s="1" t="s">
        <v>2830</v>
      </c>
      <c r="AI269" s="1" t="s">
        <v>8441</v>
      </c>
      <c r="AJ269" s="1" t="s">
        <v>6252</v>
      </c>
      <c r="AK269" s="1" t="s">
        <v>8429</v>
      </c>
      <c r="AL269" s="1" t="s">
        <v>8430</v>
      </c>
      <c r="AM269" s="1" t="s">
        <v>8431</v>
      </c>
      <c r="AN269" s="1" t="s">
        <v>8432</v>
      </c>
      <c r="AO269" s="1" t="s">
        <v>8429</v>
      </c>
      <c r="AP269" s="1" t="s">
        <v>8430</v>
      </c>
      <c r="AQ269" s="1" t="s">
        <v>8431</v>
      </c>
      <c r="AR269" s="1" t="s">
        <v>8432</v>
      </c>
    </row>
    <row r="270" spans="1:44">
      <c r="A270" s="1" t="s">
        <v>1247</v>
      </c>
      <c r="B270" s="1" t="s">
        <v>8442</v>
      </c>
      <c r="C270" s="1" t="s">
        <v>8443</v>
      </c>
      <c r="D270" s="1" t="s">
        <v>8444</v>
      </c>
      <c r="E270" s="1" t="s">
        <v>8445</v>
      </c>
      <c r="F270" s="1" t="s">
        <v>8446</v>
      </c>
      <c r="G270" s="1" t="s">
        <v>8447</v>
      </c>
      <c r="H270" s="1" t="s">
        <v>5068</v>
      </c>
      <c r="I270" s="1" t="s">
        <v>8448</v>
      </c>
      <c r="J270" s="1" t="s">
        <v>8449</v>
      </c>
      <c r="K270" s="1" t="s">
        <v>8450</v>
      </c>
      <c r="L270" s="1" t="s">
        <v>8451</v>
      </c>
      <c r="M270" s="1" t="s">
        <v>8452</v>
      </c>
      <c r="N270" s="1" t="s">
        <v>7259</v>
      </c>
      <c r="O270" s="1" t="s">
        <v>8453</v>
      </c>
      <c r="P270" s="1" t="s">
        <v>8454</v>
      </c>
      <c r="Q270" s="1" t="s">
        <v>8455</v>
      </c>
      <c r="R270" s="1">
        <v>0</v>
      </c>
      <c r="S270" s="1">
        <v>0</v>
      </c>
      <c r="T270" s="1">
        <v>0</v>
      </c>
      <c r="U270" s="1" t="s">
        <v>8456</v>
      </c>
      <c r="V270" s="1" t="s">
        <v>8457</v>
      </c>
      <c r="W270" s="1" t="s">
        <v>8458</v>
      </c>
      <c r="X270" s="1" t="s">
        <v>8459</v>
      </c>
      <c r="Y270" s="1" t="s">
        <v>8460</v>
      </c>
      <c r="Z270" s="1" t="s">
        <v>8461</v>
      </c>
      <c r="AA270" s="1" t="s">
        <v>8462</v>
      </c>
      <c r="AB270" s="1" t="s">
        <v>8463</v>
      </c>
      <c r="AC270" s="1" t="s">
        <v>4083</v>
      </c>
      <c r="AD270" s="1" t="s">
        <v>8464</v>
      </c>
      <c r="AE270" s="1" t="s">
        <v>4191</v>
      </c>
      <c r="AF270" s="1" t="s">
        <v>8465</v>
      </c>
      <c r="AG270" s="1" t="s">
        <v>7270</v>
      </c>
      <c r="AH270" s="1" t="s">
        <v>6306</v>
      </c>
      <c r="AI270" s="1" t="s">
        <v>7564</v>
      </c>
      <c r="AJ270" s="1" t="s">
        <v>8466</v>
      </c>
      <c r="AK270" s="1" t="s">
        <v>8456</v>
      </c>
      <c r="AL270" s="1" t="s">
        <v>8457</v>
      </c>
      <c r="AM270" s="1" t="s">
        <v>8458</v>
      </c>
      <c r="AN270" s="1" t="s">
        <v>8459</v>
      </c>
      <c r="AO270" s="1" t="s">
        <v>8456</v>
      </c>
      <c r="AP270" s="1" t="s">
        <v>8457</v>
      </c>
      <c r="AQ270" s="1" t="s">
        <v>8458</v>
      </c>
      <c r="AR270" s="1" t="s">
        <v>8459</v>
      </c>
    </row>
    <row r="271" spans="1:44">
      <c r="A271" s="1" t="s">
        <v>36</v>
      </c>
      <c r="B271" s="1" t="s">
        <v>8467</v>
      </c>
      <c r="C271" s="1" t="s">
        <v>8468</v>
      </c>
      <c r="D271" s="1" t="s">
        <v>8469</v>
      </c>
      <c r="E271" s="1" t="s">
        <v>8470</v>
      </c>
      <c r="F271" s="1" t="s">
        <v>8471</v>
      </c>
      <c r="G271" s="1" t="s">
        <v>8472</v>
      </c>
      <c r="H271" s="1" t="s">
        <v>8473</v>
      </c>
      <c r="I271" s="1" t="s">
        <v>8474</v>
      </c>
      <c r="J271" s="1" t="s">
        <v>8475</v>
      </c>
      <c r="K271" s="1" t="s">
        <v>8476</v>
      </c>
      <c r="L271" s="1" t="s">
        <v>8477</v>
      </c>
      <c r="M271" s="1" t="s">
        <v>8478</v>
      </c>
      <c r="N271" s="1" t="s">
        <v>8479</v>
      </c>
      <c r="O271" s="1" t="s">
        <v>8480</v>
      </c>
      <c r="P271" s="1" t="s">
        <v>7887</v>
      </c>
      <c r="Q271" s="1" t="s">
        <v>7005</v>
      </c>
      <c r="R271" s="1">
        <v>0</v>
      </c>
      <c r="S271" s="1">
        <v>0</v>
      </c>
      <c r="T271" s="1">
        <v>0</v>
      </c>
      <c r="U271" s="1" t="s">
        <v>8481</v>
      </c>
      <c r="V271" s="1" t="s">
        <v>3047</v>
      </c>
      <c r="W271" s="1" t="s">
        <v>8482</v>
      </c>
      <c r="X271" s="1" t="s">
        <v>6180</v>
      </c>
      <c r="Y271" s="1" t="s">
        <v>8483</v>
      </c>
      <c r="Z271" s="1" t="s">
        <v>8484</v>
      </c>
      <c r="AA271" s="1" t="s">
        <v>8485</v>
      </c>
      <c r="AB271" s="1" t="s">
        <v>7484</v>
      </c>
      <c r="AC271" s="1" t="s">
        <v>8486</v>
      </c>
      <c r="AD271" s="1" t="s">
        <v>8487</v>
      </c>
      <c r="AE271" s="1" t="s">
        <v>8488</v>
      </c>
      <c r="AF271" s="1" t="s">
        <v>6365</v>
      </c>
      <c r="AG271" s="1" t="s">
        <v>8489</v>
      </c>
      <c r="AH271" s="1" t="s">
        <v>4709</v>
      </c>
      <c r="AI271" s="1" t="s">
        <v>7899</v>
      </c>
      <c r="AJ271" s="1" t="s">
        <v>2901</v>
      </c>
      <c r="AK271" s="1" t="s">
        <v>8481</v>
      </c>
      <c r="AL271" s="1" t="s">
        <v>3047</v>
      </c>
      <c r="AM271" s="1" t="s">
        <v>8482</v>
      </c>
      <c r="AN271" s="1" t="s">
        <v>6180</v>
      </c>
      <c r="AO271" s="1" t="s">
        <v>8481</v>
      </c>
      <c r="AP271" s="1" t="s">
        <v>3047</v>
      </c>
      <c r="AQ271" s="1" t="s">
        <v>8482</v>
      </c>
      <c r="AR271" s="1" t="s">
        <v>6180</v>
      </c>
    </row>
    <row r="272" spans="1:44">
      <c r="A272" s="1" t="s">
        <v>260</v>
      </c>
      <c r="B272" s="1" t="s">
        <v>6177</v>
      </c>
      <c r="C272" s="1" t="s">
        <v>8490</v>
      </c>
      <c r="D272" s="1" t="s">
        <v>5325</v>
      </c>
      <c r="E272" s="1" t="s">
        <v>8491</v>
      </c>
      <c r="F272" s="1" t="s">
        <v>8492</v>
      </c>
      <c r="G272" s="1" t="s">
        <v>5915</v>
      </c>
      <c r="H272" s="1" t="s">
        <v>8493</v>
      </c>
      <c r="I272" s="1" t="s">
        <v>8494</v>
      </c>
      <c r="J272" s="1" t="s">
        <v>8495</v>
      </c>
      <c r="K272" s="1" t="s">
        <v>4869</v>
      </c>
      <c r="L272" s="1" t="s">
        <v>6055</v>
      </c>
      <c r="M272" s="1" t="s">
        <v>8496</v>
      </c>
      <c r="N272" s="1" t="s">
        <v>3488</v>
      </c>
      <c r="O272" s="1" t="s">
        <v>6955</v>
      </c>
      <c r="P272" s="1" t="s">
        <v>7887</v>
      </c>
      <c r="Q272" s="1" t="s">
        <v>8497</v>
      </c>
      <c r="R272" s="1">
        <v>0</v>
      </c>
      <c r="S272" s="1">
        <v>0</v>
      </c>
      <c r="T272" s="1">
        <v>0</v>
      </c>
      <c r="U272" s="1" t="s">
        <v>8498</v>
      </c>
      <c r="V272" s="1" t="s">
        <v>3749</v>
      </c>
      <c r="W272" s="1" t="s">
        <v>8499</v>
      </c>
      <c r="X272" s="1" t="s">
        <v>8500</v>
      </c>
      <c r="Y272" s="1" t="s">
        <v>8501</v>
      </c>
      <c r="Z272" s="1" t="s">
        <v>8502</v>
      </c>
      <c r="AA272" s="1" t="s">
        <v>3678</v>
      </c>
      <c r="AB272" s="1" t="s">
        <v>8503</v>
      </c>
      <c r="AC272" s="1" t="s">
        <v>8504</v>
      </c>
      <c r="AD272" s="1" t="s">
        <v>8505</v>
      </c>
      <c r="AE272" s="1" t="s">
        <v>8506</v>
      </c>
      <c r="AF272" s="1" t="s">
        <v>8507</v>
      </c>
      <c r="AG272" s="1" t="s">
        <v>3504</v>
      </c>
      <c r="AH272" s="1" t="s">
        <v>6965</v>
      </c>
      <c r="AI272" s="1" t="s">
        <v>7899</v>
      </c>
      <c r="AJ272" s="1" t="s">
        <v>8508</v>
      </c>
      <c r="AK272" s="1" t="s">
        <v>8498</v>
      </c>
      <c r="AL272" s="1" t="s">
        <v>3749</v>
      </c>
      <c r="AM272" s="1" t="s">
        <v>8499</v>
      </c>
      <c r="AN272" s="1" t="s">
        <v>8500</v>
      </c>
      <c r="AO272" s="1" t="s">
        <v>8498</v>
      </c>
      <c r="AP272" s="1" t="s">
        <v>3749</v>
      </c>
      <c r="AQ272" s="1" t="s">
        <v>8499</v>
      </c>
      <c r="AR272" s="1" t="s">
        <v>8500</v>
      </c>
    </row>
    <row r="273" spans="1:44">
      <c r="A273" s="1" t="s">
        <v>261</v>
      </c>
      <c r="B273" s="1" t="s">
        <v>8509</v>
      </c>
      <c r="C273" s="1" t="s">
        <v>5332</v>
      </c>
      <c r="D273" s="1" t="s">
        <v>8510</v>
      </c>
      <c r="E273" s="1" t="s">
        <v>8511</v>
      </c>
      <c r="F273" s="1" t="s">
        <v>7087</v>
      </c>
      <c r="G273" s="1" t="s">
        <v>8211</v>
      </c>
      <c r="H273" s="1" t="s">
        <v>8512</v>
      </c>
      <c r="I273" s="1" t="s">
        <v>8513</v>
      </c>
      <c r="J273" s="1" t="s">
        <v>8514</v>
      </c>
      <c r="K273" s="1" t="s">
        <v>8515</v>
      </c>
      <c r="L273" s="1" t="s">
        <v>8516</v>
      </c>
      <c r="M273" s="1" t="s">
        <v>8517</v>
      </c>
      <c r="N273" s="1" t="s">
        <v>8518</v>
      </c>
      <c r="O273" s="1" t="s">
        <v>7236</v>
      </c>
      <c r="P273" s="1" t="s">
        <v>4740</v>
      </c>
      <c r="Q273" s="1" t="s">
        <v>5754</v>
      </c>
      <c r="R273" s="1">
        <v>0</v>
      </c>
      <c r="S273" s="1">
        <v>0</v>
      </c>
      <c r="T273" s="1">
        <v>0</v>
      </c>
      <c r="U273" s="1" t="s">
        <v>7586</v>
      </c>
      <c r="V273" s="1" t="s">
        <v>7156</v>
      </c>
      <c r="W273" s="1" t="s">
        <v>8519</v>
      </c>
      <c r="X273" s="1" t="s">
        <v>8520</v>
      </c>
      <c r="Y273" s="1" t="s">
        <v>3445</v>
      </c>
      <c r="Z273" s="1" t="s">
        <v>8521</v>
      </c>
      <c r="AA273" s="1" t="s">
        <v>8522</v>
      </c>
      <c r="AB273" s="1" t="s">
        <v>8523</v>
      </c>
      <c r="AC273" s="1" t="s">
        <v>8524</v>
      </c>
      <c r="AD273" s="1">
        <v>0</v>
      </c>
      <c r="AE273" s="1">
        <v>0</v>
      </c>
      <c r="AF273" s="1">
        <v>0</v>
      </c>
      <c r="AG273" s="1" t="s">
        <v>3544</v>
      </c>
      <c r="AH273" s="1" t="s">
        <v>7248</v>
      </c>
      <c r="AI273" s="1" t="s">
        <v>4753</v>
      </c>
      <c r="AJ273" s="1" t="s">
        <v>5767</v>
      </c>
      <c r="AK273" s="1" t="s">
        <v>7586</v>
      </c>
      <c r="AL273" s="1" t="s">
        <v>7156</v>
      </c>
      <c r="AM273" s="1" t="s">
        <v>8519</v>
      </c>
      <c r="AN273" s="1" t="s">
        <v>8520</v>
      </c>
      <c r="AO273" s="1" t="s">
        <v>7586</v>
      </c>
      <c r="AP273" s="1" t="s">
        <v>7156</v>
      </c>
      <c r="AQ273" s="1" t="s">
        <v>8519</v>
      </c>
      <c r="AR273" s="1" t="s">
        <v>8520</v>
      </c>
    </row>
    <row r="274" spans="1:44">
      <c r="A274" s="1" t="s">
        <v>262</v>
      </c>
      <c r="B274" s="1" t="s">
        <v>8525</v>
      </c>
      <c r="C274" s="1" t="s">
        <v>8526</v>
      </c>
      <c r="D274" s="1" t="s">
        <v>8527</v>
      </c>
      <c r="E274" s="1" t="s">
        <v>8528</v>
      </c>
      <c r="F274" s="1" t="s">
        <v>8529</v>
      </c>
      <c r="G274" s="1" t="s">
        <v>8530</v>
      </c>
      <c r="H274" s="1" t="s">
        <v>6478</v>
      </c>
      <c r="I274" s="1" t="s">
        <v>5488</v>
      </c>
      <c r="J274" s="1" t="s">
        <v>8531</v>
      </c>
      <c r="K274" s="1" t="s">
        <v>8532</v>
      </c>
      <c r="L274" s="1" t="s">
        <v>3518</v>
      </c>
      <c r="M274" s="1" t="s">
        <v>8533</v>
      </c>
      <c r="N274" s="1" t="s">
        <v>5807</v>
      </c>
      <c r="O274" s="1" t="s">
        <v>7236</v>
      </c>
      <c r="P274" s="1" t="s">
        <v>3552</v>
      </c>
      <c r="Q274" s="1" t="s">
        <v>7408</v>
      </c>
      <c r="R274" s="1">
        <v>0</v>
      </c>
      <c r="S274" s="1">
        <v>0</v>
      </c>
      <c r="T274" s="1">
        <v>0</v>
      </c>
      <c r="U274" s="1" t="s">
        <v>8534</v>
      </c>
      <c r="V274" s="1" t="s">
        <v>8535</v>
      </c>
      <c r="W274" s="1" t="s">
        <v>8536</v>
      </c>
      <c r="X274" s="1" t="s">
        <v>8537</v>
      </c>
      <c r="Y274" s="1" t="s">
        <v>7386</v>
      </c>
      <c r="Z274" s="1" t="s">
        <v>8538</v>
      </c>
      <c r="AA274" s="1" t="s">
        <v>8539</v>
      </c>
      <c r="AB274" s="1" t="s">
        <v>8540</v>
      </c>
      <c r="AC274" s="1" t="s">
        <v>8541</v>
      </c>
      <c r="AD274" s="1">
        <v>0</v>
      </c>
      <c r="AE274" s="1">
        <v>0</v>
      </c>
      <c r="AF274" s="1">
        <v>0</v>
      </c>
      <c r="AG274" s="1" t="s">
        <v>5821</v>
      </c>
      <c r="AH274" s="1" t="s">
        <v>7248</v>
      </c>
      <c r="AI274" s="1" t="s">
        <v>3567</v>
      </c>
      <c r="AJ274" s="1" t="s">
        <v>7419</v>
      </c>
      <c r="AK274" s="1" t="s">
        <v>8534</v>
      </c>
      <c r="AL274" s="1" t="s">
        <v>8535</v>
      </c>
      <c r="AM274" s="1" t="s">
        <v>8536</v>
      </c>
      <c r="AN274" s="1" t="s">
        <v>8537</v>
      </c>
      <c r="AO274" s="1" t="s">
        <v>8534</v>
      </c>
      <c r="AP274" s="1" t="s">
        <v>8535</v>
      </c>
      <c r="AQ274" s="1" t="s">
        <v>8536</v>
      </c>
      <c r="AR274" s="1" t="s">
        <v>8537</v>
      </c>
    </row>
    <row r="275" spans="1:44">
      <c r="A275" s="1" t="s">
        <v>263</v>
      </c>
      <c r="B275" s="1" t="s">
        <v>8542</v>
      </c>
      <c r="C275" s="1" t="s">
        <v>8543</v>
      </c>
      <c r="D275" s="1" t="s">
        <v>8544</v>
      </c>
      <c r="E275" s="1" t="s">
        <v>8545</v>
      </c>
      <c r="F275" s="1" t="s">
        <v>6356</v>
      </c>
      <c r="G275" s="1" t="s">
        <v>8546</v>
      </c>
      <c r="H275" s="1" t="s">
        <v>8547</v>
      </c>
      <c r="I275" s="1" t="s">
        <v>8548</v>
      </c>
      <c r="J275" s="1" t="s">
        <v>8549</v>
      </c>
      <c r="K275" s="1" t="s">
        <v>8550</v>
      </c>
      <c r="L275" s="1" t="s">
        <v>8551</v>
      </c>
      <c r="M275" s="1" t="s">
        <v>8552</v>
      </c>
      <c r="N275" s="1" t="s">
        <v>8553</v>
      </c>
      <c r="O275" s="1" t="s">
        <v>6904</v>
      </c>
      <c r="P275" s="1" t="s">
        <v>1419</v>
      </c>
      <c r="Q275" s="1" t="s">
        <v>6802</v>
      </c>
      <c r="R275" s="1">
        <v>0</v>
      </c>
      <c r="S275" s="1">
        <v>0</v>
      </c>
      <c r="T275" s="1">
        <v>0</v>
      </c>
      <c r="U275" s="1" t="s">
        <v>8368</v>
      </c>
      <c r="V275" s="1" t="s">
        <v>5436</v>
      </c>
      <c r="W275" s="1" t="s">
        <v>8554</v>
      </c>
      <c r="X275" s="1" t="s">
        <v>8555</v>
      </c>
      <c r="Y275" s="1" t="s">
        <v>8556</v>
      </c>
      <c r="Z275" s="1" t="s">
        <v>8557</v>
      </c>
      <c r="AA275" s="1" t="s">
        <v>8558</v>
      </c>
      <c r="AB275" s="1" t="s">
        <v>8559</v>
      </c>
      <c r="AC275" s="1" t="s">
        <v>8560</v>
      </c>
      <c r="AD275" s="1" t="s">
        <v>8561</v>
      </c>
      <c r="AE275" s="1" t="s">
        <v>8562</v>
      </c>
      <c r="AF275" s="1" t="s">
        <v>8563</v>
      </c>
      <c r="AG275" s="1" t="s">
        <v>8564</v>
      </c>
      <c r="AH275" s="1" t="s">
        <v>6917</v>
      </c>
      <c r="AI275" s="1" t="s">
        <v>3625</v>
      </c>
      <c r="AJ275" s="1" t="s">
        <v>6813</v>
      </c>
      <c r="AK275" s="1" t="s">
        <v>8368</v>
      </c>
      <c r="AL275" s="1" t="s">
        <v>5436</v>
      </c>
      <c r="AM275" s="1" t="s">
        <v>8554</v>
      </c>
      <c r="AN275" s="1" t="s">
        <v>8555</v>
      </c>
      <c r="AO275" s="1" t="s">
        <v>8368</v>
      </c>
      <c r="AP275" s="1" t="s">
        <v>5436</v>
      </c>
      <c r="AQ275" s="1" t="s">
        <v>8554</v>
      </c>
      <c r="AR275" s="1" t="s">
        <v>8555</v>
      </c>
    </row>
    <row r="276" spans="1:44">
      <c r="A276" s="1" t="s">
        <v>264</v>
      </c>
      <c r="B276" s="1" t="s">
        <v>8565</v>
      </c>
      <c r="C276" s="1" t="s">
        <v>6426</v>
      </c>
      <c r="D276" s="1" t="s">
        <v>3425</v>
      </c>
      <c r="E276" s="1" t="s">
        <v>8155</v>
      </c>
      <c r="F276" s="1" t="s">
        <v>5015</v>
      </c>
      <c r="G276" s="1" t="s">
        <v>8566</v>
      </c>
      <c r="H276" s="1" t="s">
        <v>8567</v>
      </c>
      <c r="I276" s="1" t="s">
        <v>8568</v>
      </c>
      <c r="J276" s="1" t="s">
        <v>8569</v>
      </c>
      <c r="K276" s="1" t="s">
        <v>8570</v>
      </c>
      <c r="L276" s="1" t="s">
        <v>8571</v>
      </c>
      <c r="M276" s="1" t="s">
        <v>8572</v>
      </c>
      <c r="N276" s="1" t="s">
        <v>8181</v>
      </c>
      <c r="O276" s="1" t="s">
        <v>8573</v>
      </c>
      <c r="P276" s="1" t="s">
        <v>3128</v>
      </c>
      <c r="Q276" s="1" t="s">
        <v>8574</v>
      </c>
      <c r="R276" s="1">
        <v>0</v>
      </c>
      <c r="S276" s="1">
        <v>0</v>
      </c>
      <c r="T276" s="1">
        <v>0</v>
      </c>
      <c r="U276" s="1" t="s">
        <v>8575</v>
      </c>
      <c r="V276" s="1" t="s">
        <v>6575</v>
      </c>
      <c r="W276" s="1" t="s">
        <v>8576</v>
      </c>
      <c r="X276" s="1" t="s">
        <v>8577</v>
      </c>
      <c r="Y276" s="1" t="s">
        <v>5031</v>
      </c>
      <c r="Z276" s="1" t="s">
        <v>8578</v>
      </c>
      <c r="AA276" s="1" t="s">
        <v>8579</v>
      </c>
      <c r="AB276" s="1" t="s">
        <v>8580</v>
      </c>
      <c r="AC276" s="1" t="s">
        <v>8581</v>
      </c>
      <c r="AD276" s="1" t="s">
        <v>8582</v>
      </c>
      <c r="AE276" s="1" t="s">
        <v>8583</v>
      </c>
      <c r="AF276" s="1" t="s">
        <v>8584</v>
      </c>
      <c r="AG276" s="1" t="s">
        <v>8190</v>
      </c>
      <c r="AH276" s="1" t="s">
        <v>8585</v>
      </c>
      <c r="AI276" s="1" t="s">
        <v>3144</v>
      </c>
      <c r="AJ276" s="1" t="s">
        <v>8344</v>
      </c>
      <c r="AK276" s="1" t="s">
        <v>8575</v>
      </c>
      <c r="AL276" s="1" t="s">
        <v>6575</v>
      </c>
      <c r="AM276" s="1" t="s">
        <v>8576</v>
      </c>
      <c r="AN276" s="1" t="s">
        <v>8577</v>
      </c>
      <c r="AO276" s="1" t="s">
        <v>8575</v>
      </c>
      <c r="AP276" s="1" t="s">
        <v>6575</v>
      </c>
      <c r="AQ276" s="1" t="s">
        <v>8576</v>
      </c>
      <c r="AR276" s="1" t="s">
        <v>8577</v>
      </c>
    </row>
    <row r="277" spans="1:44">
      <c r="A277" s="1" t="s">
        <v>3</v>
      </c>
      <c r="B277" s="1" t="s">
        <v>8586</v>
      </c>
      <c r="C277" s="1" t="s">
        <v>8587</v>
      </c>
      <c r="D277" s="1" t="s">
        <v>8588</v>
      </c>
      <c r="E277" s="1" t="s">
        <v>8589</v>
      </c>
      <c r="F277" s="1" t="s">
        <v>8590</v>
      </c>
      <c r="G277" s="1" t="s">
        <v>8591</v>
      </c>
      <c r="H277" s="1" t="s">
        <v>8592</v>
      </c>
      <c r="I277" s="1" t="s">
        <v>8593</v>
      </c>
      <c r="J277" s="1" t="s">
        <v>8594</v>
      </c>
      <c r="K277" s="1" t="s">
        <v>8595</v>
      </c>
      <c r="L277" s="1" t="s">
        <v>8596</v>
      </c>
      <c r="M277" s="1" t="s">
        <v>8597</v>
      </c>
      <c r="N277" s="1" t="s">
        <v>8598</v>
      </c>
      <c r="O277" s="1" t="s">
        <v>8599</v>
      </c>
      <c r="P277" s="1" t="s">
        <v>8158</v>
      </c>
      <c r="Q277" s="1" t="s">
        <v>8600</v>
      </c>
      <c r="R277" s="1">
        <v>0</v>
      </c>
      <c r="S277" s="1">
        <v>0</v>
      </c>
      <c r="T277" s="1">
        <v>0</v>
      </c>
      <c r="U277" s="1" t="s">
        <v>8601</v>
      </c>
      <c r="V277" s="1" t="s">
        <v>8602</v>
      </c>
      <c r="W277" s="1" t="s">
        <v>8603</v>
      </c>
      <c r="X277" s="1" t="s">
        <v>8604</v>
      </c>
      <c r="Y277" s="1" t="s">
        <v>8605</v>
      </c>
      <c r="Z277" s="1" t="s">
        <v>8606</v>
      </c>
      <c r="AA277" s="1" t="s">
        <v>8607</v>
      </c>
      <c r="AB277" s="1" t="s">
        <v>8608</v>
      </c>
      <c r="AC277" s="1" t="s">
        <v>8609</v>
      </c>
      <c r="AD277" s="1" t="s">
        <v>8610</v>
      </c>
      <c r="AE277" s="1" t="s">
        <v>8611</v>
      </c>
      <c r="AF277" s="1" t="s">
        <v>8612</v>
      </c>
      <c r="AG277" s="1" t="s">
        <v>8613</v>
      </c>
      <c r="AH277" s="1" t="s">
        <v>8614</v>
      </c>
      <c r="AI277" s="1" t="s">
        <v>8167</v>
      </c>
      <c r="AJ277" s="1" t="s">
        <v>8615</v>
      </c>
      <c r="AK277" s="1" t="s">
        <v>8601</v>
      </c>
      <c r="AL277" s="1" t="s">
        <v>8602</v>
      </c>
      <c r="AM277" s="1" t="s">
        <v>8603</v>
      </c>
      <c r="AN277" s="1" t="s">
        <v>8604</v>
      </c>
      <c r="AO277" s="1" t="s">
        <v>8601</v>
      </c>
      <c r="AP277" s="1" t="s">
        <v>8602</v>
      </c>
      <c r="AQ277" s="1" t="s">
        <v>8603</v>
      </c>
      <c r="AR277" s="1" t="s">
        <v>8604</v>
      </c>
    </row>
    <row r="278" spans="1:44">
      <c r="A278" s="1" t="s">
        <v>265</v>
      </c>
      <c r="B278" s="1" t="s">
        <v>8616</v>
      </c>
      <c r="C278" s="1" t="s">
        <v>8617</v>
      </c>
      <c r="D278" s="1" t="s">
        <v>8618</v>
      </c>
      <c r="E278" s="1" t="s">
        <v>8619</v>
      </c>
      <c r="F278" s="1" t="s">
        <v>8620</v>
      </c>
      <c r="G278" s="1" t="s">
        <v>8621</v>
      </c>
      <c r="H278" s="1" t="s">
        <v>8622</v>
      </c>
      <c r="I278" s="1" t="s">
        <v>4345</v>
      </c>
      <c r="J278" s="1" t="s">
        <v>8623</v>
      </c>
      <c r="K278" s="1" t="s">
        <v>8624</v>
      </c>
      <c r="L278" s="1" t="s">
        <v>8625</v>
      </c>
      <c r="M278" s="1" t="s">
        <v>8626</v>
      </c>
      <c r="N278" s="1" t="s">
        <v>8627</v>
      </c>
      <c r="O278" s="1" t="s">
        <v>3785</v>
      </c>
      <c r="P278" s="1" t="s">
        <v>8628</v>
      </c>
      <c r="Q278" s="1" t="s">
        <v>8629</v>
      </c>
      <c r="R278" s="1">
        <v>0</v>
      </c>
      <c r="S278" s="1">
        <v>0</v>
      </c>
      <c r="T278" s="1">
        <v>0</v>
      </c>
      <c r="U278" s="1" t="s">
        <v>8630</v>
      </c>
      <c r="V278" s="1" t="s">
        <v>8631</v>
      </c>
      <c r="W278" s="1" t="s">
        <v>8632</v>
      </c>
      <c r="X278" s="1" t="s">
        <v>4985</v>
      </c>
      <c r="Y278" s="1" t="s">
        <v>4800</v>
      </c>
      <c r="Z278" s="1" t="s">
        <v>8633</v>
      </c>
      <c r="AA278" s="1" t="s">
        <v>8634</v>
      </c>
      <c r="AB278" s="1" t="s">
        <v>8635</v>
      </c>
      <c r="AC278" s="1" t="s">
        <v>8636</v>
      </c>
      <c r="AD278" s="1" t="s">
        <v>8637</v>
      </c>
      <c r="AE278" s="1" t="s">
        <v>7868</v>
      </c>
      <c r="AF278" s="1" t="s">
        <v>8638</v>
      </c>
      <c r="AG278" s="1" t="s">
        <v>8639</v>
      </c>
      <c r="AH278" s="1" t="s">
        <v>3799</v>
      </c>
      <c r="AI278" s="1" t="s">
        <v>8640</v>
      </c>
      <c r="AJ278" s="1" t="s">
        <v>8641</v>
      </c>
      <c r="AK278" s="1" t="s">
        <v>8630</v>
      </c>
      <c r="AL278" s="1" t="s">
        <v>8631</v>
      </c>
      <c r="AM278" s="1" t="s">
        <v>8632</v>
      </c>
      <c r="AN278" s="1" t="s">
        <v>4985</v>
      </c>
      <c r="AO278" s="1" t="s">
        <v>8630</v>
      </c>
      <c r="AP278" s="1" t="s">
        <v>8631</v>
      </c>
      <c r="AQ278" s="1" t="s">
        <v>8632</v>
      </c>
      <c r="AR278" s="1" t="s">
        <v>4985</v>
      </c>
    </row>
    <row r="279" spans="1:44">
      <c r="A279" s="1" t="s">
        <v>266</v>
      </c>
      <c r="B279" s="1" t="s">
        <v>8642</v>
      </c>
      <c r="C279" s="1" t="s">
        <v>8643</v>
      </c>
      <c r="D279" s="1" t="s">
        <v>8644</v>
      </c>
      <c r="E279" s="1" t="s">
        <v>8645</v>
      </c>
      <c r="F279" s="1" t="s">
        <v>3601</v>
      </c>
      <c r="G279" s="1" t="s">
        <v>8621</v>
      </c>
      <c r="H279" s="1" t="s">
        <v>3918</v>
      </c>
      <c r="I279" s="1" t="s">
        <v>4203</v>
      </c>
      <c r="J279" s="1" t="s">
        <v>8646</v>
      </c>
      <c r="K279" s="1" t="s">
        <v>8647</v>
      </c>
      <c r="L279" s="1" t="s">
        <v>8648</v>
      </c>
      <c r="M279" s="1" t="s">
        <v>8649</v>
      </c>
      <c r="N279" s="1" t="s">
        <v>7700</v>
      </c>
      <c r="O279" s="1" t="s">
        <v>3785</v>
      </c>
      <c r="P279" s="1" t="s">
        <v>8628</v>
      </c>
      <c r="Q279" s="1" t="s">
        <v>8650</v>
      </c>
      <c r="R279" s="1">
        <v>0</v>
      </c>
      <c r="S279" s="1">
        <v>0</v>
      </c>
      <c r="T279" s="1">
        <v>0</v>
      </c>
      <c r="U279" s="1" t="s">
        <v>8651</v>
      </c>
      <c r="V279" s="1" t="s">
        <v>7110</v>
      </c>
      <c r="W279" s="1" t="s">
        <v>8652</v>
      </c>
      <c r="X279" s="1" t="s">
        <v>8653</v>
      </c>
      <c r="Y279" s="1" t="s">
        <v>7390</v>
      </c>
      <c r="Z279" s="1" t="s">
        <v>8633</v>
      </c>
      <c r="AA279" s="1" t="s">
        <v>8654</v>
      </c>
      <c r="AB279" s="1" t="s">
        <v>8655</v>
      </c>
      <c r="AC279" s="1" t="s">
        <v>8656</v>
      </c>
      <c r="AD279" s="1" t="s">
        <v>8657</v>
      </c>
      <c r="AE279" s="1" t="s">
        <v>4480</v>
      </c>
      <c r="AF279" s="1" t="s">
        <v>8658</v>
      </c>
      <c r="AG279" s="1" t="s">
        <v>7712</v>
      </c>
      <c r="AH279" s="1" t="s">
        <v>3799</v>
      </c>
      <c r="AI279" s="1" t="s">
        <v>8640</v>
      </c>
      <c r="AJ279" s="1" t="s">
        <v>2742</v>
      </c>
      <c r="AK279" s="1" t="s">
        <v>8651</v>
      </c>
      <c r="AL279" s="1" t="s">
        <v>7110</v>
      </c>
      <c r="AM279" s="1" t="s">
        <v>8652</v>
      </c>
      <c r="AN279" s="1" t="s">
        <v>8653</v>
      </c>
      <c r="AO279" s="1" t="s">
        <v>8651</v>
      </c>
      <c r="AP279" s="1" t="s">
        <v>7110</v>
      </c>
      <c r="AQ279" s="1" t="s">
        <v>8652</v>
      </c>
      <c r="AR279" s="1" t="s">
        <v>8653</v>
      </c>
    </row>
    <row r="280" spans="1:44">
      <c r="A280" s="1" t="s">
        <v>267</v>
      </c>
      <c r="B280" s="1" t="s">
        <v>8659</v>
      </c>
      <c r="C280" s="1" t="s">
        <v>8660</v>
      </c>
      <c r="D280" s="1" t="s">
        <v>8661</v>
      </c>
      <c r="E280" s="1" t="s">
        <v>8662</v>
      </c>
      <c r="F280" s="1" t="s">
        <v>8663</v>
      </c>
      <c r="G280" s="1" t="s">
        <v>4143</v>
      </c>
      <c r="H280" s="1" t="s">
        <v>4270</v>
      </c>
      <c r="I280" s="1" t="s">
        <v>6747</v>
      </c>
      <c r="J280" s="1" t="s">
        <v>8664</v>
      </c>
      <c r="K280" s="1" t="s">
        <v>8665</v>
      </c>
      <c r="L280" s="1" t="s">
        <v>8526</v>
      </c>
      <c r="M280" s="1" t="s">
        <v>8666</v>
      </c>
      <c r="N280" s="1" t="s">
        <v>8667</v>
      </c>
      <c r="O280" s="1" t="s">
        <v>8668</v>
      </c>
      <c r="P280" s="1" t="s">
        <v>8669</v>
      </c>
      <c r="Q280" s="1" t="s">
        <v>6930</v>
      </c>
      <c r="R280" s="1">
        <v>0</v>
      </c>
      <c r="S280" s="1">
        <v>0</v>
      </c>
      <c r="T280" s="1">
        <v>0</v>
      </c>
      <c r="U280" s="1" t="s">
        <v>8670</v>
      </c>
      <c r="V280" s="1" t="s">
        <v>8671</v>
      </c>
      <c r="W280" s="1" t="s">
        <v>8672</v>
      </c>
      <c r="X280" s="1" t="s">
        <v>8673</v>
      </c>
      <c r="Y280" s="1" t="s">
        <v>3572</v>
      </c>
      <c r="Z280" s="1" t="s">
        <v>8674</v>
      </c>
      <c r="AA280" s="1" t="s">
        <v>8675</v>
      </c>
      <c r="AB280" s="1" t="s">
        <v>8676</v>
      </c>
      <c r="AC280" s="1" t="s">
        <v>8677</v>
      </c>
      <c r="AD280" s="1" t="s">
        <v>8678</v>
      </c>
      <c r="AE280" s="1" t="s">
        <v>8185</v>
      </c>
      <c r="AF280" s="1" t="s">
        <v>8679</v>
      </c>
      <c r="AG280" s="1" t="s">
        <v>4438</v>
      </c>
      <c r="AH280" s="1" t="s">
        <v>8680</v>
      </c>
      <c r="AI280" s="1" t="s">
        <v>8681</v>
      </c>
      <c r="AJ280" s="1" t="s">
        <v>6941</v>
      </c>
      <c r="AK280" s="1" t="s">
        <v>8670</v>
      </c>
      <c r="AL280" s="1" t="s">
        <v>8671</v>
      </c>
      <c r="AM280" s="1" t="s">
        <v>8672</v>
      </c>
      <c r="AN280" s="1" t="s">
        <v>8673</v>
      </c>
      <c r="AO280" s="1" t="s">
        <v>8670</v>
      </c>
      <c r="AP280" s="1" t="s">
        <v>8671</v>
      </c>
      <c r="AQ280" s="1" t="s">
        <v>8672</v>
      </c>
      <c r="AR280" s="1" t="s">
        <v>8673</v>
      </c>
    </row>
    <row r="281" spans="1:44">
      <c r="A281" s="1" t="s">
        <v>268</v>
      </c>
      <c r="B281" s="1" t="s">
        <v>8682</v>
      </c>
      <c r="C281" s="1" t="s">
        <v>8683</v>
      </c>
      <c r="D281" s="1" t="s">
        <v>8684</v>
      </c>
      <c r="E281" s="1" t="s">
        <v>8685</v>
      </c>
      <c r="F281" s="1" t="s">
        <v>8686</v>
      </c>
      <c r="G281" s="1" t="s">
        <v>8687</v>
      </c>
      <c r="H281" s="1" t="s">
        <v>8688</v>
      </c>
      <c r="I281" s="1" t="s">
        <v>4687</v>
      </c>
      <c r="J281" s="1" t="s">
        <v>8689</v>
      </c>
      <c r="K281" s="1" t="s">
        <v>8690</v>
      </c>
      <c r="L281" s="1" t="s">
        <v>8691</v>
      </c>
      <c r="M281" s="1" t="s">
        <v>8692</v>
      </c>
      <c r="N281" s="1" t="s">
        <v>8693</v>
      </c>
      <c r="O281" s="1" t="s">
        <v>8694</v>
      </c>
      <c r="P281" s="1" t="s">
        <v>8695</v>
      </c>
      <c r="Q281" s="1" t="s">
        <v>8090</v>
      </c>
      <c r="R281" s="1">
        <v>0</v>
      </c>
      <c r="S281" s="1">
        <v>0</v>
      </c>
      <c r="T281" s="1">
        <v>0</v>
      </c>
      <c r="U281" s="1" t="s">
        <v>4656</v>
      </c>
      <c r="V281" s="1" t="s">
        <v>8696</v>
      </c>
      <c r="W281" s="1" t="s">
        <v>8697</v>
      </c>
      <c r="X281" s="1" t="s">
        <v>3731</v>
      </c>
      <c r="Y281" s="1" t="s">
        <v>8698</v>
      </c>
      <c r="Z281" s="1" t="s">
        <v>8699</v>
      </c>
      <c r="AA281" s="1" t="s">
        <v>8700</v>
      </c>
      <c r="AB281" s="1" t="s">
        <v>8701</v>
      </c>
      <c r="AC281" s="1" t="s">
        <v>8702</v>
      </c>
      <c r="AD281" s="1" t="s">
        <v>8703</v>
      </c>
      <c r="AE281" s="1" t="s">
        <v>8243</v>
      </c>
      <c r="AF281" s="1" t="s">
        <v>8704</v>
      </c>
      <c r="AG281" s="1" t="s">
        <v>8705</v>
      </c>
      <c r="AH281" s="1" t="s">
        <v>4371</v>
      </c>
      <c r="AI281" s="1" t="s">
        <v>8706</v>
      </c>
      <c r="AJ281" s="1" t="s">
        <v>8102</v>
      </c>
      <c r="AK281" s="1" t="s">
        <v>4656</v>
      </c>
      <c r="AL281" s="1" t="s">
        <v>8696</v>
      </c>
      <c r="AM281" s="1" t="s">
        <v>8697</v>
      </c>
      <c r="AN281" s="1" t="s">
        <v>3731</v>
      </c>
      <c r="AO281" s="1" t="s">
        <v>4656</v>
      </c>
      <c r="AP281" s="1" t="s">
        <v>8696</v>
      </c>
      <c r="AQ281" s="1" t="s">
        <v>8697</v>
      </c>
      <c r="AR281" s="1" t="s">
        <v>3731</v>
      </c>
    </row>
    <row r="282" spans="1:44">
      <c r="A282" s="1" t="s">
        <v>269</v>
      </c>
      <c r="B282" s="1" t="s">
        <v>8707</v>
      </c>
      <c r="C282" s="1" t="s">
        <v>8708</v>
      </c>
      <c r="D282" s="1" t="s">
        <v>8709</v>
      </c>
      <c r="E282" s="1" t="s">
        <v>8710</v>
      </c>
      <c r="F282" s="1" t="s">
        <v>7581</v>
      </c>
      <c r="G282" s="1" t="s">
        <v>8711</v>
      </c>
      <c r="H282" s="1" t="s">
        <v>4902</v>
      </c>
      <c r="I282" s="1" t="s">
        <v>8347</v>
      </c>
      <c r="J282" s="1" t="s">
        <v>8712</v>
      </c>
      <c r="K282" s="1" t="s">
        <v>8713</v>
      </c>
      <c r="L282" s="1" t="s">
        <v>8172</v>
      </c>
      <c r="M282" s="1" t="s">
        <v>8714</v>
      </c>
      <c r="N282" s="1" t="s">
        <v>8715</v>
      </c>
      <c r="O282" s="1" t="s">
        <v>8716</v>
      </c>
      <c r="P282" s="1" t="s">
        <v>2752</v>
      </c>
      <c r="Q282" s="1" t="s">
        <v>8717</v>
      </c>
      <c r="R282" s="1">
        <v>0</v>
      </c>
      <c r="S282" s="1">
        <v>0</v>
      </c>
      <c r="T282" s="1">
        <v>0</v>
      </c>
      <c r="U282" s="1" t="s">
        <v>8718</v>
      </c>
      <c r="V282" s="1" t="s">
        <v>8719</v>
      </c>
      <c r="W282" s="1" t="s">
        <v>8720</v>
      </c>
      <c r="X282" s="1" t="s">
        <v>8721</v>
      </c>
      <c r="Y282" s="1" t="s">
        <v>8722</v>
      </c>
      <c r="Z282" s="1" t="s">
        <v>8723</v>
      </c>
      <c r="AA282" s="1" t="s">
        <v>4916</v>
      </c>
      <c r="AB282" s="1" t="s">
        <v>8724</v>
      </c>
      <c r="AC282" s="1" t="s">
        <v>8725</v>
      </c>
      <c r="AD282" s="1" t="s">
        <v>8726</v>
      </c>
      <c r="AE282" s="1" t="s">
        <v>8727</v>
      </c>
      <c r="AF282" s="1" t="s">
        <v>8728</v>
      </c>
      <c r="AG282" s="1" t="s">
        <v>8729</v>
      </c>
      <c r="AH282" s="1" t="s">
        <v>8730</v>
      </c>
      <c r="AI282" s="1" t="s">
        <v>2768</v>
      </c>
      <c r="AJ282" s="1" t="s">
        <v>8731</v>
      </c>
      <c r="AK282" s="1" t="s">
        <v>8718</v>
      </c>
      <c r="AL282" s="1" t="s">
        <v>8719</v>
      </c>
      <c r="AM282" s="1" t="s">
        <v>8720</v>
      </c>
      <c r="AN282" s="1" t="s">
        <v>8721</v>
      </c>
      <c r="AO282" s="1" t="s">
        <v>8718</v>
      </c>
      <c r="AP282" s="1" t="s">
        <v>8719</v>
      </c>
      <c r="AQ282" s="1" t="s">
        <v>8720</v>
      </c>
      <c r="AR282" s="1" t="s">
        <v>8721</v>
      </c>
    </row>
    <row r="283" spans="1:44">
      <c r="A283" s="1" t="s">
        <v>270</v>
      </c>
      <c r="B283" s="1" t="s">
        <v>8732</v>
      </c>
      <c r="C283" s="1" t="s">
        <v>8733</v>
      </c>
      <c r="D283" s="1" t="s">
        <v>8734</v>
      </c>
      <c r="E283" s="1" t="s">
        <v>8735</v>
      </c>
      <c r="F283" s="1" t="s">
        <v>8736</v>
      </c>
      <c r="G283" s="1" t="s">
        <v>8737</v>
      </c>
      <c r="H283" s="1" t="s">
        <v>8738</v>
      </c>
      <c r="I283" s="1" t="s">
        <v>4794</v>
      </c>
      <c r="J283" s="1" t="s">
        <v>8739</v>
      </c>
      <c r="K283" s="1" t="s">
        <v>5101</v>
      </c>
      <c r="L283" s="1" t="s">
        <v>5278</v>
      </c>
      <c r="M283" s="1" t="s">
        <v>8740</v>
      </c>
      <c r="N283" s="1" t="s">
        <v>7030</v>
      </c>
      <c r="O283" s="1" t="s">
        <v>8741</v>
      </c>
      <c r="P283" s="1" t="s">
        <v>2752</v>
      </c>
      <c r="Q283" s="1" t="s">
        <v>5108</v>
      </c>
      <c r="R283" s="1">
        <v>0</v>
      </c>
      <c r="S283" s="1">
        <v>0</v>
      </c>
      <c r="T283" s="1">
        <v>0</v>
      </c>
      <c r="U283" s="1" t="s">
        <v>8742</v>
      </c>
      <c r="V283" s="1" t="s">
        <v>8743</v>
      </c>
      <c r="W283" s="1" t="s">
        <v>7156</v>
      </c>
      <c r="X283" s="1" t="s">
        <v>8744</v>
      </c>
      <c r="Y283" s="1" t="s">
        <v>8745</v>
      </c>
      <c r="Z283" s="1" t="s">
        <v>8746</v>
      </c>
      <c r="AA283" s="1" t="s">
        <v>8747</v>
      </c>
      <c r="AB283" s="1" t="s">
        <v>8748</v>
      </c>
      <c r="AC283" s="1" t="s">
        <v>8749</v>
      </c>
      <c r="AD283" s="1" t="s">
        <v>8750</v>
      </c>
      <c r="AE283" s="1" t="s">
        <v>8751</v>
      </c>
      <c r="AF283" s="1" t="s">
        <v>8752</v>
      </c>
      <c r="AG283" s="1" t="s">
        <v>7040</v>
      </c>
      <c r="AH283" s="1" t="s">
        <v>7140</v>
      </c>
      <c r="AI283" s="1" t="s">
        <v>2768</v>
      </c>
      <c r="AJ283" s="1" t="s">
        <v>5122</v>
      </c>
      <c r="AK283" s="1" t="s">
        <v>8742</v>
      </c>
      <c r="AL283" s="1" t="s">
        <v>8743</v>
      </c>
      <c r="AM283" s="1" t="s">
        <v>7156</v>
      </c>
      <c r="AN283" s="1" t="s">
        <v>8744</v>
      </c>
      <c r="AO283" s="1" t="s">
        <v>8742</v>
      </c>
      <c r="AP283" s="1" t="s">
        <v>8743</v>
      </c>
      <c r="AQ283" s="1" t="s">
        <v>7156</v>
      </c>
      <c r="AR283" s="1" t="s">
        <v>8744</v>
      </c>
    </row>
    <row r="284" spans="1:44">
      <c r="A284" s="1" t="s">
        <v>271</v>
      </c>
      <c r="B284" s="1" t="s">
        <v>8753</v>
      </c>
      <c r="C284" s="1" t="s">
        <v>6212</v>
      </c>
      <c r="D284" s="1" t="s">
        <v>8754</v>
      </c>
      <c r="E284" s="1" t="s">
        <v>8755</v>
      </c>
      <c r="F284" s="1" t="s">
        <v>8756</v>
      </c>
      <c r="G284" s="1" t="s">
        <v>8757</v>
      </c>
      <c r="H284" s="1" t="s">
        <v>8758</v>
      </c>
      <c r="I284" s="1" t="s">
        <v>8373</v>
      </c>
      <c r="J284" s="1" t="s">
        <v>8759</v>
      </c>
      <c r="K284" s="1" t="s">
        <v>5932</v>
      </c>
      <c r="L284" s="1" t="s">
        <v>8760</v>
      </c>
      <c r="M284" s="1" t="s">
        <v>8761</v>
      </c>
      <c r="N284" s="1" t="s">
        <v>8762</v>
      </c>
      <c r="O284" s="1" t="s">
        <v>8763</v>
      </c>
      <c r="P284" s="1" t="s">
        <v>3640</v>
      </c>
      <c r="Q284" s="1" t="s">
        <v>8764</v>
      </c>
      <c r="R284" s="1">
        <v>0</v>
      </c>
      <c r="S284" s="1">
        <v>0</v>
      </c>
      <c r="T284" s="1">
        <v>0</v>
      </c>
      <c r="U284" s="1" t="s">
        <v>5650</v>
      </c>
      <c r="V284" s="1" t="s">
        <v>6309</v>
      </c>
      <c r="W284" s="1" t="s">
        <v>3799</v>
      </c>
      <c r="X284" s="1" t="s">
        <v>5463</v>
      </c>
      <c r="Y284" s="1" t="s">
        <v>8765</v>
      </c>
      <c r="Z284" s="1" t="s">
        <v>8030</v>
      </c>
      <c r="AA284" s="1" t="s">
        <v>8766</v>
      </c>
      <c r="AB284" s="1" t="s">
        <v>3411</v>
      </c>
      <c r="AC284" s="1" t="s">
        <v>4401</v>
      </c>
      <c r="AD284" s="1" t="s">
        <v>8767</v>
      </c>
      <c r="AE284" s="1" t="s">
        <v>8768</v>
      </c>
      <c r="AF284" s="1" t="s">
        <v>8769</v>
      </c>
      <c r="AG284" s="1" t="s">
        <v>8770</v>
      </c>
      <c r="AH284" s="1" t="s">
        <v>3646</v>
      </c>
      <c r="AI284" s="1" t="s">
        <v>3655</v>
      </c>
      <c r="AJ284" s="1" t="s">
        <v>8771</v>
      </c>
      <c r="AK284" s="1" t="s">
        <v>5650</v>
      </c>
      <c r="AL284" s="1" t="s">
        <v>6309</v>
      </c>
      <c r="AM284" s="1" t="s">
        <v>3799</v>
      </c>
      <c r="AN284" s="1" t="s">
        <v>5463</v>
      </c>
      <c r="AO284" s="1" t="s">
        <v>5650</v>
      </c>
      <c r="AP284" s="1" t="s">
        <v>6309</v>
      </c>
      <c r="AQ284" s="1" t="s">
        <v>3799</v>
      </c>
      <c r="AR284" s="1" t="s">
        <v>5463</v>
      </c>
    </row>
    <row r="285" spans="1:44">
      <c r="A285" s="1" t="s">
        <v>272</v>
      </c>
      <c r="B285" s="1" t="s">
        <v>8772</v>
      </c>
      <c r="C285" s="1" t="s">
        <v>8773</v>
      </c>
      <c r="D285" s="1" t="s">
        <v>8774</v>
      </c>
      <c r="E285" s="1" t="s">
        <v>8775</v>
      </c>
      <c r="F285" s="1" t="s">
        <v>3514</v>
      </c>
      <c r="G285" s="1" t="s">
        <v>5013</v>
      </c>
      <c r="H285" s="1" t="s">
        <v>8776</v>
      </c>
      <c r="I285" s="1" t="s">
        <v>8777</v>
      </c>
      <c r="J285" s="1" t="s">
        <v>8778</v>
      </c>
      <c r="K285" s="1" t="s">
        <v>7145</v>
      </c>
      <c r="L285" s="1" t="s">
        <v>8779</v>
      </c>
      <c r="M285" s="1" t="s">
        <v>8780</v>
      </c>
      <c r="N285" s="1" t="s">
        <v>8781</v>
      </c>
      <c r="O285" s="1" t="s">
        <v>8782</v>
      </c>
      <c r="P285" s="1" t="s">
        <v>8158</v>
      </c>
      <c r="Q285" s="1" t="s">
        <v>8783</v>
      </c>
      <c r="R285" s="1">
        <v>0</v>
      </c>
      <c r="S285" s="1">
        <v>0</v>
      </c>
      <c r="T285" s="1">
        <v>0</v>
      </c>
      <c r="U285" s="1" t="s">
        <v>8784</v>
      </c>
      <c r="V285" s="1" t="s">
        <v>8785</v>
      </c>
      <c r="W285" s="1" t="s">
        <v>4513</v>
      </c>
      <c r="X285" s="1" t="s">
        <v>8786</v>
      </c>
      <c r="Y285" s="1" t="s">
        <v>8787</v>
      </c>
      <c r="Z285" s="1" t="s">
        <v>8788</v>
      </c>
      <c r="AA285" s="1" t="s">
        <v>8789</v>
      </c>
      <c r="AB285" s="1" t="s">
        <v>8790</v>
      </c>
      <c r="AC285" s="1" t="s">
        <v>8791</v>
      </c>
      <c r="AD285" s="1" t="s">
        <v>8792</v>
      </c>
      <c r="AE285" s="1" t="s">
        <v>8793</v>
      </c>
      <c r="AF285" s="1" t="s">
        <v>8794</v>
      </c>
      <c r="AG285" s="1" t="s">
        <v>6449</v>
      </c>
      <c r="AH285" s="1" t="s">
        <v>8795</v>
      </c>
      <c r="AI285" s="1" t="s">
        <v>8167</v>
      </c>
      <c r="AJ285" s="1" t="s">
        <v>8796</v>
      </c>
      <c r="AK285" s="1" t="s">
        <v>8784</v>
      </c>
      <c r="AL285" s="1" t="s">
        <v>8785</v>
      </c>
      <c r="AM285" s="1" t="s">
        <v>4513</v>
      </c>
      <c r="AN285" s="1" t="s">
        <v>8786</v>
      </c>
      <c r="AO285" s="1" t="s">
        <v>8784</v>
      </c>
      <c r="AP285" s="1" t="s">
        <v>8785</v>
      </c>
      <c r="AQ285" s="1" t="s">
        <v>4513</v>
      </c>
      <c r="AR285" s="1" t="s">
        <v>8786</v>
      </c>
    </row>
    <row r="286" spans="1:44">
      <c r="A286" s="1" t="s">
        <v>273</v>
      </c>
      <c r="B286" s="1" t="s">
        <v>7047</v>
      </c>
      <c r="C286" s="1" t="s">
        <v>8797</v>
      </c>
      <c r="D286" s="1" t="s">
        <v>8798</v>
      </c>
      <c r="E286" s="1" t="s">
        <v>8799</v>
      </c>
      <c r="F286" s="1" t="s">
        <v>8800</v>
      </c>
      <c r="G286" s="1" t="s">
        <v>8801</v>
      </c>
      <c r="H286" s="1" t="s">
        <v>8802</v>
      </c>
      <c r="I286" s="1" t="s">
        <v>8803</v>
      </c>
      <c r="J286" s="1" t="s">
        <v>8804</v>
      </c>
      <c r="K286" s="1" t="s">
        <v>8805</v>
      </c>
      <c r="L286" s="1" t="s">
        <v>8806</v>
      </c>
      <c r="M286" s="1" t="s">
        <v>8807</v>
      </c>
      <c r="N286" s="1" t="s">
        <v>8808</v>
      </c>
      <c r="O286" s="1" t="s">
        <v>8809</v>
      </c>
      <c r="P286" s="1" t="s">
        <v>8180</v>
      </c>
      <c r="Q286" s="1" t="s">
        <v>8810</v>
      </c>
      <c r="R286" s="1">
        <v>0</v>
      </c>
      <c r="S286" s="1">
        <v>0</v>
      </c>
      <c r="T286" s="1">
        <v>0</v>
      </c>
      <c r="U286" s="1" t="s">
        <v>8811</v>
      </c>
      <c r="V286" s="1" t="s">
        <v>3352</v>
      </c>
      <c r="W286" s="1" t="s">
        <v>8812</v>
      </c>
      <c r="X286" s="1" t="s">
        <v>8813</v>
      </c>
      <c r="Y286" s="1" t="s">
        <v>8814</v>
      </c>
      <c r="Z286" s="1" t="s">
        <v>6286</v>
      </c>
      <c r="AA286" s="1" t="s">
        <v>8815</v>
      </c>
      <c r="AB286" s="1" t="s">
        <v>8816</v>
      </c>
      <c r="AC286" s="1" t="s">
        <v>6419</v>
      </c>
      <c r="AD286" s="1" t="s">
        <v>8817</v>
      </c>
      <c r="AE286" s="1" t="s">
        <v>8818</v>
      </c>
      <c r="AF286" s="1" t="s">
        <v>3468</v>
      </c>
      <c r="AG286" s="1" t="s">
        <v>8819</v>
      </c>
      <c r="AH286" s="1" t="s">
        <v>8820</v>
      </c>
      <c r="AI286" s="1" t="s">
        <v>8189</v>
      </c>
      <c r="AJ286" s="1" t="s">
        <v>5801</v>
      </c>
      <c r="AK286" s="1" t="s">
        <v>8811</v>
      </c>
      <c r="AL286" s="1" t="s">
        <v>3352</v>
      </c>
      <c r="AM286" s="1" t="s">
        <v>8812</v>
      </c>
      <c r="AN286" s="1" t="s">
        <v>8813</v>
      </c>
      <c r="AO286" s="1" t="s">
        <v>8811</v>
      </c>
      <c r="AP286" s="1" t="s">
        <v>3352</v>
      </c>
      <c r="AQ286" s="1" t="s">
        <v>8812</v>
      </c>
      <c r="AR286" s="1" t="s">
        <v>8813</v>
      </c>
    </row>
    <row r="287" spans="1:44">
      <c r="A287" s="1" t="s">
        <v>274</v>
      </c>
      <c r="B287" s="1" t="s">
        <v>8821</v>
      </c>
      <c r="C287" s="1" t="s">
        <v>8822</v>
      </c>
      <c r="D287" s="1" t="s">
        <v>8823</v>
      </c>
      <c r="E287" s="1" t="s">
        <v>8824</v>
      </c>
      <c r="F287" s="1" t="s">
        <v>8825</v>
      </c>
      <c r="G287" s="1" t="s">
        <v>6152</v>
      </c>
      <c r="H287" s="1" t="s">
        <v>4156</v>
      </c>
      <c r="I287" s="1" t="s">
        <v>8826</v>
      </c>
      <c r="J287" s="1" t="s">
        <v>8827</v>
      </c>
      <c r="K287" s="1" t="s">
        <v>8828</v>
      </c>
      <c r="L287" s="1" t="s">
        <v>8829</v>
      </c>
      <c r="M287" s="1" t="s">
        <v>8830</v>
      </c>
      <c r="N287" s="1" t="s">
        <v>8831</v>
      </c>
      <c r="O287" s="1" t="s">
        <v>5726</v>
      </c>
      <c r="P287" s="1" t="s">
        <v>7990</v>
      </c>
      <c r="Q287" s="1" t="s">
        <v>8832</v>
      </c>
      <c r="R287" s="1">
        <v>0</v>
      </c>
      <c r="S287" s="1">
        <v>0</v>
      </c>
      <c r="T287" s="1">
        <v>0</v>
      </c>
      <c r="U287" s="1" t="s">
        <v>8833</v>
      </c>
      <c r="V287" s="1" t="s">
        <v>6810</v>
      </c>
      <c r="W287" s="1" t="s">
        <v>4031</v>
      </c>
      <c r="X287" s="1" t="s">
        <v>3423</v>
      </c>
      <c r="Y287" s="1" t="s">
        <v>8834</v>
      </c>
      <c r="Z287" s="1" t="s">
        <v>8835</v>
      </c>
      <c r="AA287" s="1" t="s">
        <v>8836</v>
      </c>
      <c r="AB287" s="1" t="s">
        <v>8837</v>
      </c>
      <c r="AC287" s="1" t="s">
        <v>8838</v>
      </c>
      <c r="AD287" s="1" t="s">
        <v>8839</v>
      </c>
      <c r="AE287" s="1" t="s">
        <v>8840</v>
      </c>
      <c r="AF287" s="1" t="s">
        <v>8841</v>
      </c>
      <c r="AG287" s="1" t="s">
        <v>8842</v>
      </c>
      <c r="AH287" s="1" t="s">
        <v>5740</v>
      </c>
      <c r="AI287" s="1" t="s">
        <v>8005</v>
      </c>
      <c r="AJ287" s="1" t="s">
        <v>8843</v>
      </c>
      <c r="AK287" s="1" t="s">
        <v>8833</v>
      </c>
      <c r="AL287" s="1" t="s">
        <v>6810</v>
      </c>
      <c r="AM287" s="1" t="s">
        <v>4031</v>
      </c>
      <c r="AN287" s="1" t="s">
        <v>3423</v>
      </c>
      <c r="AO287" s="1" t="s">
        <v>8833</v>
      </c>
      <c r="AP287" s="1" t="s">
        <v>6810</v>
      </c>
      <c r="AQ287" s="1" t="s">
        <v>4031</v>
      </c>
      <c r="AR287" s="1" t="s">
        <v>3423</v>
      </c>
    </row>
    <row r="288" spans="1:44">
      <c r="A288" s="1" t="s">
        <v>275</v>
      </c>
      <c r="B288" s="1" t="s">
        <v>8844</v>
      </c>
      <c r="C288" s="1" t="s">
        <v>8845</v>
      </c>
      <c r="D288" s="1" t="s">
        <v>8846</v>
      </c>
      <c r="E288" s="1" t="s">
        <v>8847</v>
      </c>
      <c r="F288" s="1" t="s">
        <v>8848</v>
      </c>
      <c r="G288" s="1" t="s">
        <v>8849</v>
      </c>
      <c r="H288" s="1" t="s">
        <v>8850</v>
      </c>
      <c r="I288" s="1" t="s">
        <v>8851</v>
      </c>
      <c r="J288" s="1" t="s">
        <v>8852</v>
      </c>
      <c r="K288" s="1" t="s">
        <v>8853</v>
      </c>
      <c r="L288" s="1" t="s">
        <v>8854</v>
      </c>
      <c r="M288" s="1" t="s">
        <v>7046</v>
      </c>
      <c r="N288" s="1" t="s">
        <v>8855</v>
      </c>
      <c r="O288" s="1" t="s">
        <v>8856</v>
      </c>
      <c r="P288" s="1" t="s">
        <v>8018</v>
      </c>
      <c r="Q288" s="1" t="s">
        <v>8857</v>
      </c>
      <c r="R288" s="1">
        <v>0</v>
      </c>
      <c r="S288" s="1">
        <v>0</v>
      </c>
      <c r="T288" s="1">
        <v>0</v>
      </c>
      <c r="U288" s="1" t="s">
        <v>8858</v>
      </c>
      <c r="V288" s="1" t="s">
        <v>4094</v>
      </c>
      <c r="W288" s="1" t="s">
        <v>8859</v>
      </c>
      <c r="X288" s="1" t="s">
        <v>8860</v>
      </c>
      <c r="Y288" s="1" t="s">
        <v>8861</v>
      </c>
      <c r="Z288" s="1" t="s">
        <v>8862</v>
      </c>
      <c r="AA288" s="1" t="s">
        <v>8863</v>
      </c>
      <c r="AB288" s="1" t="s">
        <v>8864</v>
      </c>
      <c r="AC288" s="1" t="s">
        <v>8865</v>
      </c>
      <c r="AD288" s="1" t="s">
        <v>7138</v>
      </c>
      <c r="AE288" s="1" t="s">
        <v>8866</v>
      </c>
      <c r="AF288" s="1" t="s">
        <v>8867</v>
      </c>
      <c r="AG288" s="1" t="s">
        <v>8868</v>
      </c>
      <c r="AH288" s="1" t="s">
        <v>8869</v>
      </c>
      <c r="AI288" s="1" t="s">
        <v>8030</v>
      </c>
      <c r="AJ288" s="1" t="s">
        <v>8870</v>
      </c>
      <c r="AK288" s="1" t="s">
        <v>8858</v>
      </c>
      <c r="AL288" s="1" t="s">
        <v>4094</v>
      </c>
      <c r="AM288" s="1" t="s">
        <v>8859</v>
      </c>
      <c r="AN288" s="1" t="s">
        <v>8860</v>
      </c>
      <c r="AO288" s="1" t="s">
        <v>8858</v>
      </c>
      <c r="AP288" s="1" t="s">
        <v>4094</v>
      </c>
      <c r="AQ288" s="1" t="s">
        <v>8859</v>
      </c>
      <c r="AR288" s="1" t="s">
        <v>8860</v>
      </c>
    </row>
    <row r="289" spans="1:44">
      <c r="A289" s="1" t="s">
        <v>276</v>
      </c>
      <c r="B289" s="1" t="s">
        <v>8160</v>
      </c>
      <c r="C289" s="1" t="s">
        <v>6769</v>
      </c>
      <c r="D289" s="1" t="s">
        <v>8871</v>
      </c>
      <c r="E289" s="1" t="s">
        <v>8872</v>
      </c>
      <c r="F289" s="1" t="s">
        <v>8160</v>
      </c>
      <c r="G289" s="1" t="s">
        <v>8873</v>
      </c>
      <c r="H289" s="1" t="s">
        <v>8874</v>
      </c>
      <c r="I289" s="1" t="s">
        <v>8609</v>
      </c>
      <c r="J289" s="1" t="s">
        <v>8875</v>
      </c>
      <c r="K289" s="1" t="s">
        <v>8876</v>
      </c>
      <c r="L289" s="1" t="s">
        <v>8877</v>
      </c>
      <c r="M289" s="1" t="s">
        <v>8878</v>
      </c>
      <c r="N289" s="1" t="s">
        <v>8879</v>
      </c>
      <c r="O289" s="1" t="s">
        <v>8880</v>
      </c>
      <c r="P289" s="1" t="s">
        <v>3871</v>
      </c>
      <c r="Q289" s="1" t="s">
        <v>8881</v>
      </c>
      <c r="R289" s="1">
        <v>0</v>
      </c>
      <c r="S289" s="1">
        <v>0</v>
      </c>
      <c r="T289" s="1">
        <v>0</v>
      </c>
      <c r="U289" s="1" t="s">
        <v>8882</v>
      </c>
      <c r="V289" s="1" t="s">
        <v>8883</v>
      </c>
      <c r="W289" s="1" t="s">
        <v>8884</v>
      </c>
      <c r="X289" s="1" t="s">
        <v>3179</v>
      </c>
      <c r="Y289" s="1" t="s">
        <v>5028</v>
      </c>
      <c r="Z289" s="1" t="s">
        <v>8885</v>
      </c>
      <c r="AA289" s="1" t="s">
        <v>5371</v>
      </c>
      <c r="AB289" s="1" t="s">
        <v>8886</v>
      </c>
      <c r="AC289" s="1" t="s">
        <v>8887</v>
      </c>
      <c r="AD289" s="1">
        <v>0</v>
      </c>
      <c r="AE289" s="1">
        <v>0</v>
      </c>
      <c r="AF289" s="1" t="s">
        <v>8888</v>
      </c>
      <c r="AG289" s="1" t="s">
        <v>8889</v>
      </c>
      <c r="AH289" s="1" t="s">
        <v>8890</v>
      </c>
      <c r="AI289" s="1" t="s">
        <v>3885</v>
      </c>
      <c r="AJ289" s="1" t="s">
        <v>5657</v>
      </c>
      <c r="AK289" s="1" t="s">
        <v>8882</v>
      </c>
      <c r="AL289" s="1" t="s">
        <v>8883</v>
      </c>
      <c r="AM289" s="1" t="s">
        <v>8884</v>
      </c>
      <c r="AN289" s="1" t="s">
        <v>3179</v>
      </c>
      <c r="AO289" s="1" t="s">
        <v>8882</v>
      </c>
      <c r="AP289" s="1" t="s">
        <v>8883</v>
      </c>
      <c r="AQ289" s="1" t="s">
        <v>8884</v>
      </c>
      <c r="AR289" s="1" t="s">
        <v>3179</v>
      </c>
    </row>
    <row r="290" spans="1:44">
      <c r="A290" s="1" t="s">
        <v>277</v>
      </c>
      <c r="B290" s="1" t="s">
        <v>8891</v>
      </c>
      <c r="C290" s="1" t="s">
        <v>8892</v>
      </c>
      <c r="D290" s="1" t="s">
        <v>8893</v>
      </c>
      <c r="E290" s="1" t="s">
        <v>8894</v>
      </c>
      <c r="F290" s="1" t="s">
        <v>8895</v>
      </c>
      <c r="G290" s="1" t="s">
        <v>8896</v>
      </c>
      <c r="H290" s="1" t="s">
        <v>8897</v>
      </c>
      <c r="I290" s="1" t="s">
        <v>8898</v>
      </c>
      <c r="J290" s="1" t="s">
        <v>8899</v>
      </c>
      <c r="K290" s="1" t="s">
        <v>8900</v>
      </c>
      <c r="L290" s="1" t="s">
        <v>8901</v>
      </c>
      <c r="M290" s="1" t="s">
        <v>3604</v>
      </c>
      <c r="N290" s="1" t="s">
        <v>6246</v>
      </c>
      <c r="O290" s="1" t="s">
        <v>6247</v>
      </c>
      <c r="P290" s="1" t="s">
        <v>6079</v>
      </c>
      <c r="Q290" s="1" t="s">
        <v>2848</v>
      </c>
      <c r="R290" s="1">
        <v>0</v>
      </c>
      <c r="S290" s="1">
        <v>0</v>
      </c>
      <c r="T290" s="1">
        <v>0</v>
      </c>
      <c r="U290" s="1" t="s">
        <v>3192</v>
      </c>
      <c r="V290" s="1" t="s">
        <v>8902</v>
      </c>
      <c r="W290" s="1" t="s">
        <v>7088</v>
      </c>
      <c r="X290" s="1" t="s">
        <v>4691</v>
      </c>
      <c r="Y290" s="1" t="s">
        <v>8903</v>
      </c>
      <c r="Z290" s="1" t="s">
        <v>8904</v>
      </c>
      <c r="AA290" s="1" t="s">
        <v>8905</v>
      </c>
      <c r="AB290" s="1" t="s">
        <v>8906</v>
      </c>
      <c r="AC290" s="1" t="s">
        <v>8907</v>
      </c>
      <c r="AD290" s="1" t="s">
        <v>8908</v>
      </c>
      <c r="AE290" s="1" t="s">
        <v>8909</v>
      </c>
      <c r="AF290" s="1" t="s">
        <v>8910</v>
      </c>
      <c r="AG290" s="1" t="s">
        <v>6259</v>
      </c>
      <c r="AH290" s="1" t="s">
        <v>6260</v>
      </c>
      <c r="AI290" s="1" t="s">
        <v>6092</v>
      </c>
      <c r="AJ290" s="1" t="s">
        <v>2864</v>
      </c>
      <c r="AK290" s="1" t="s">
        <v>3192</v>
      </c>
      <c r="AL290" s="1" t="s">
        <v>8902</v>
      </c>
      <c r="AM290" s="1" t="s">
        <v>7088</v>
      </c>
      <c r="AN290" s="1" t="s">
        <v>4691</v>
      </c>
      <c r="AO290" s="1" t="s">
        <v>3192</v>
      </c>
      <c r="AP290" s="1" t="s">
        <v>8902</v>
      </c>
      <c r="AQ290" s="1" t="s">
        <v>7088</v>
      </c>
      <c r="AR290" s="1" t="s">
        <v>4691</v>
      </c>
    </row>
    <row r="291" spans="1:44">
      <c r="A291" s="1" t="s">
        <v>278</v>
      </c>
      <c r="B291" s="1" t="s">
        <v>8891</v>
      </c>
      <c r="C291" s="1" t="s">
        <v>8892</v>
      </c>
      <c r="D291" s="1" t="s">
        <v>8893</v>
      </c>
      <c r="E291" s="1" t="s">
        <v>8894</v>
      </c>
      <c r="F291" s="1" t="s">
        <v>8895</v>
      </c>
      <c r="G291" s="1" t="s">
        <v>8896</v>
      </c>
      <c r="H291" s="1" t="s">
        <v>8897</v>
      </c>
      <c r="I291" s="1" t="s">
        <v>8898</v>
      </c>
      <c r="J291" s="1" t="s">
        <v>8899</v>
      </c>
      <c r="K291" s="1" t="s">
        <v>8900</v>
      </c>
      <c r="L291" s="1" t="s">
        <v>8901</v>
      </c>
      <c r="M291" s="1" t="s">
        <v>3604</v>
      </c>
      <c r="N291" s="1" t="s">
        <v>6246</v>
      </c>
      <c r="O291" s="1" t="s">
        <v>6247</v>
      </c>
      <c r="P291" s="1" t="s">
        <v>6079</v>
      </c>
      <c r="Q291" s="1" t="s">
        <v>2848</v>
      </c>
      <c r="R291" s="1">
        <v>0</v>
      </c>
      <c r="S291" s="1">
        <v>0</v>
      </c>
      <c r="T291" s="1">
        <v>0</v>
      </c>
      <c r="U291" s="1" t="s">
        <v>3192</v>
      </c>
      <c r="V291" s="1" t="s">
        <v>8902</v>
      </c>
      <c r="W291" s="1" t="s">
        <v>7088</v>
      </c>
      <c r="X291" s="1" t="s">
        <v>4691</v>
      </c>
      <c r="Y291" s="1" t="s">
        <v>8903</v>
      </c>
      <c r="Z291" s="1" t="s">
        <v>8904</v>
      </c>
      <c r="AA291" s="1" t="s">
        <v>8905</v>
      </c>
      <c r="AB291" s="1" t="s">
        <v>8906</v>
      </c>
      <c r="AC291" s="1" t="s">
        <v>8907</v>
      </c>
      <c r="AD291" s="1" t="s">
        <v>8908</v>
      </c>
      <c r="AE291" s="1" t="s">
        <v>8909</v>
      </c>
      <c r="AF291" s="1" t="s">
        <v>8910</v>
      </c>
      <c r="AG291" s="1" t="s">
        <v>6259</v>
      </c>
      <c r="AH291" s="1" t="s">
        <v>6260</v>
      </c>
      <c r="AI291" s="1" t="s">
        <v>6092</v>
      </c>
      <c r="AJ291" s="1" t="s">
        <v>2864</v>
      </c>
      <c r="AK291" s="1" t="s">
        <v>3192</v>
      </c>
      <c r="AL291" s="1" t="s">
        <v>8902</v>
      </c>
      <c r="AM291" s="1" t="s">
        <v>7088</v>
      </c>
      <c r="AN291" s="1" t="s">
        <v>4691</v>
      </c>
      <c r="AO291" s="1" t="s">
        <v>3192</v>
      </c>
      <c r="AP291" s="1" t="s">
        <v>8902</v>
      </c>
      <c r="AQ291" s="1" t="s">
        <v>7088</v>
      </c>
      <c r="AR291" s="1" t="s">
        <v>4691</v>
      </c>
    </row>
    <row r="292" spans="1:44">
      <c r="A292" s="1" t="s">
        <v>44</v>
      </c>
      <c r="B292" s="1" t="s">
        <v>8911</v>
      </c>
      <c r="C292" s="1" t="s">
        <v>4962</v>
      </c>
      <c r="D292" s="1" t="s">
        <v>8912</v>
      </c>
      <c r="E292" s="1" t="s">
        <v>8913</v>
      </c>
      <c r="F292" s="1" t="s">
        <v>8914</v>
      </c>
      <c r="G292" s="1" t="s">
        <v>8915</v>
      </c>
      <c r="H292" s="1" t="s">
        <v>8916</v>
      </c>
      <c r="I292" s="1" t="s">
        <v>8917</v>
      </c>
      <c r="J292" s="1" t="s">
        <v>8918</v>
      </c>
      <c r="K292" s="1" t="s">
        <v>8919</v>
      </c>
      <c r="L292" s="1" t="s">
        <v>8920</v>
      </c>
      <c r="M292" s="1" t="s">
        <v>8921</v>
      </c>
      <c r="N292" s="1" t="s">
        <v>8922</v>
      </c>
      <c r="O292" s="1" t="s">
        <v>8923</v>
      </c>
      <c r="P292" s="1" t="s">
        <v>8924</v>
      </c>
      <c r="Q292" s="1" t="s">
        <v>8925</v>
      </c>
      <c r="R292" s="1">
        <v>0</v>
      </c>
      <c r="S292" s="1">
        <v>0</v>
      </c>
      <c r="T292" s="1">
        <v>0</v>
      </c>
      <c r="U292" s="1" t="s">
        <v>5952</v>
      </c>
      <c r="V292" s="1" t="s">
        <v>8926</v>
      </c>
      <c r="W292" s="1" t="s">
        <v>8927</v>
      </c>
      <c r="X292" s="1" t="s">
        <v>8928</v>
      </c>
      <c r="Y292" s="1" t="s">
        <v>8929</v>
      </c>
      <c r="Z292" s="1" t="s">
        <v>8930</v>
      </c>
      <c r="AA292" s="1" t="s">
        <v>8931</v>
      </c>
      <c r="AB292" s="1" t="s">
        <v>8932</v>
      </c>
      <c r="AC292" s="1" t="s">
        <v>8933</v>
      </c>
      <c r="AD292" s="1" t="s">
        <v>8934</v>
      </c>
      <c r="AE292" s="1">
        <v>0</v>
      </c>
      <c r="AF292" s="1" t="s">
        <v>8935</v>
      </c>
      <c r="AG292" s="1" t="s">
        <v>8936</v>
      </c>
      <c r="AH292" s="1" t="s">
        <v>8937</v>
      </c>
      <c r="AI292" s="1" t="s">
        <v>8927</v>
      </c>
      <c r="AJ292" s="1" t="s">
        <v>8938</v>
      </c>
      <c r="AK292" s="1" t="s">
        <v>5952</v>
      </c>
      <c r="AL292" s="1" t="s">
        <v>8926</v>
      </c>
      <c r="AM292" s="1" t="s">
        <v>8927</v>
      </c>
      <c r="AN292" s="1" t="s">
        <v>8928</v>
      </c>
      <c r="AO292" s="1" t="s">
        <v>5952</v>
      </c>
      <c r="AP292" s="1" t="s">
        <v>8926</v>
      </c>
      <c r="AQ292" s="1" t="s">
        <v>8927</v>
      </c>
      <c r="AR292" s="1" t="s">
        <v>8928</v>
      </c>
    </row>
    <row r="293" spans="1:44">
      <c r="A293" s="1" t="s">
        <v>43</v>
      </c>
      <c r="B293" s="1" t="s">
        <v>8939</v>
      </c>
      <c r="C293" s="1" t="s">
        <v>8940</v>
      </c>
      <c r="D293" s="1" t="s">
        <v>8941</v>
      </c>
      <c r="E293" s="1" t="s">
        <v>8942</v>
      </c>
      <c r="F293" s="1" t="s">
        <v>8943</v>
      </c>
      <c r="G293" s="1" t="s">
        <v>8944</v>
      </c>
      <c r="H293" s="1" t="s">
        <v>8945</v>
      </c>
      <c r="I293" s="1" t="s">
        <v>8946</v>
      </c>
      <c r="J293" s="1" t="s">
        <v>8947</v>
      </c>
      <c r="K293" s="1" t="s">
        <v>8948</v>
      </c>
      <c r="L293" s="1" t="s">
        <v>8949</v>
      </c>
      <c r="M293" s="1" t="s">
        <v>8950</v>
      </c>
      <c r="N293" s="1" t="s">
        <v>4310</v>
      </c>
      <c r="O293" s="1" t="s">
        <v>8951</v>
      </c>
      <c r="P293" s="1" t="s">
        <v>8952</v>
      </c>
      <c r="Q293" s="1" t="s">
        <v>8953</v>
      </c>
      <c r="R293" s="1">
        <v>0</v>
      </c>
      <c r="S293" s="1">
        <v>0</v>
      </c>
      <c r="T293" s="1">
        <v>0</v>
      </c>
      <c r="U293" s="1" t="s">
        <v>8954</v>
      </c>
      <c r="V293" s="1" t="s">
        <v>8955</v>
      </c>
      <c r="W293" s="1" t="s">
        <v>8956</v>
      </c>
      <c r="X293" s="1" t="s">
        <v>4555</v>
      </c>
      <c r="Y293" s="1" t="s">
        <v>8957</v>
      </c>
      <c r="Z293" s="1" t="s">
        <v>8958</v>
      </c>
      <c r="AA293" s="1" t="s">
        <v>8959</v>
      </c>
      <c r="AB293" s="1" t="s">
        <v>8960</v>
      </c>
      <c r="AC293" s="1" t="s">
        <v>8961</v>
      </c>
      <c r="AD293" s="1" t="s">
        <v>8962</v>
      </c>
      <c r="AE293" s="1">
        <v>0</v>
      </c>
      <c r="AF293" s="1" t="s">
        <v>8963</v>
      </c>
      <c r="AG293" s="1" t="s">
        <v>4323</v>
      </c>
      <c r="AH293" s="1" t="s">
        <v>3100</v>
      </c>
      <c r="AI293" s="1" t="s">
        <v>8956</v>
      </c>
      <c r="AJ293" s="1" t="s">
        <v>8964</v>
      </c>
      <c r="AK293" s="1" t="s">
        <v>8954</v>
      </c>
      <c r="AL293" s="1" t="s">
        <v>8955</v>
      </c>
      <c r="AM293" s="1" t="s">
        <v>8956</v>
      </c>
      <c r="AN293" s="1" t="s">
        <v>4555</v>
      </c>
      <c r="AO293" s="1" t="s">
        <v>8954</v>
      </c>
      <c r="AP293" s="1" t="s">
        <v>8955</v>
      </c>
      <c r="AQ293" s="1" t="s">
        <v>8956</v>
      </c>
      <c r="AR293" s="1" t="s">
        <v>4555</v>
      </c>
    </row>
    <row r="294" spans="1:44">
      <c r="A294" s="1" t="s">
        <v>1255</v>
      </c>
      <c r="B294" s="1" t="s">
        <v>8965</v>
      </c>
      <c r="C294" s="1" t="s">
        <v>8966</v>
      </c>
      <c r="D294" s="1" t="s">
        <v>8967</v>
      </c>
      <c r="E294" s="1" t="s">
        <v>6925</v>
      </c>
      <c r="F294" s="1" t="s">
        <v>8968</v>
      </c>
      <c r="G294" s="1" t="s">
        <v>8969</v>
      </c>
      <c r="H294" s="1" t="s">
        <v>8970</v>
      </c>
      <c r="I294" s="1" t="s">
        <v>8971</v>
      </c>
      <c r="J294" s="1" t="s">
        <v>5084</v>
      </c>
      <c r="K294" s="1" t="s">
        <v>8972</v>
      </c>
      <c r="L294" s="1" t="s">
        <v>8973</v>
      </c>
      <c r="M294" s="1" t="s">
        <v>8974</v>
      </c>
      <c r="N294" s="1" t="s">
        <v>8975</v>
      </c>
      <c r="O294" s="1" t="s">
        <v>8976</v>
      </c>
      <c r="P294" s="1" t="s">
        <v>8977</v>
      </c>
      <c r="Q294" s="1" t="s">
        <v>8978</v>
      </c>
      <c r="R294" s="1">
        <v>0</v>
      </c>
      <c r="S294" s="1">
        <v>0</v>
      </c>
      <c r="T294" s="1">
        <v>0</v>
      </c>
      <c r="U294" s="1" t="s">
        <v>3283</v>
      </c>
      <c r="V294" s="1" t="s">
        <v>6339</v>
      </c>
      <c r="W294" s="1" t="s">
        <v>8979</v>
      </c>
      <c r="X294" s="1" t="s">
        <v>8980</v>
      </c>
      <c r="Y294" s="1" t="s">
        <v>8981</v>
      </c>
      <c r="Z294" s="1" t="s">
        <v>8982</v>
      </c>
      <c r="AA294" s="1" t="s">
        <v>8983</v>
      </c>
      <c r="AB294" s="1" t="s">
        <v>8984</v>
      </c>
      <c r="AC294" s="1" t="s">
        <v>8985</v>
      </c>
      <c r="AD294" s="1" t="s">
        <v>8986</v>
      </c>
      <c r="AE294" s="1" t="s">
        <v>8987</v>
      </c>
      <c r="AF294" s="1" t="s">
        <v>8988</v>
      </c>
      <c r="AG294" s="1" t="s">
        <v>7572</v>
      </c>
      <c r="AH294" s="1" t="s">
        <v>8989</v>
      </c>
      <c r="AI294" s="1" t="s">
        <v>8990</v>
      </c>
      <c r="AJ294" s="1" t="s">
        <v>8991</v>
      </c>
      <c r="AK294" s="1" t="s">
        <v>3283</v>
      </c>
      <c r="AL294" s="1" t="s">
        <v>6339</v>
      </c>
      <c r="AM294" s="1" t="s">
        <v>8979</v>
      </c>
      <c r="AN294" s="1" t="s">
        <v>8980</v>
      </c>
      <c r="AO294" s="1" t="s">
        <v>3283</v>
      </c>
      <c r="AP294" s="1" t="s">
        <v>6339</v>
      </c>
      <c r="AQ294" s="1" t="s">
        <v>8979</v>
      </c>
      <c r="AR294" s="1" t="s">
        <v>8980</v>
      </c>
    </row>
    <row r="295" spans="1:44">
      <c r="A295" s="1" t="s">
        <v>279</v>
      </c>
      <c r="B295" s="1" t="s">
        <v>8992</v>
      </c>
      <c r="C295" s="1" t="s">
        <v>8993</v>
      </c>
      <c r="D295" s="1" t="s">
        <v>8994</v>
      </c>
      <c r="E295" s="1" t="s">
        <v>8995</v>
      </c>
      <c r="F295" s="1" t="s">
        <v>7219</v>
      </c>
      <c r="G295" s="1" t="s">
        <v>8996</v>
      </c>
      <c r="H295" s="1" t="s">
        <v>8997</v>
      </c>
      <c r="I295" s="1" t="s">
        <v>8998</v>
      </c>
      <c r="J295" s="1" t="s">
        <v>8999</v>
      </c>
      <c r="K295" s="1" t="s">
        <v>9000</v>
      </c>
      <c r="L295" s="1" t="s">
        <v>9001</v>
      </c>
      <c r="M295" s="1" t="s">
        <v>9002</v>
      </c>
      <c r="N295" s="1" t="s">
        <v>9003</v>
      </c>
      <c r="O295" s="1" t="s">
        <v>9004</v>
      </c>
      <c r="P295" s="1" t="s">
        <v>9005</v>
      </c>
      <c r="Q295" s="1" t="s">
        <v>9006</v>
      </c>
      <c r="R295" s="1">
        <v>0</v>
      </c>
      <c r="S295" s="1">
        <v>0</v>
      </c>
      <c r="T295" s="1">
        <v>0</v>
      </c>
      <c r="U295" s="1" t="s">
        <v>8368</v>
      </c>
      <c r="V295" s="1" t="s">
        <v>9007</v>
      </c>
      <c r="W295" s="1" t="s">
        <v>9008</v>
      </c>
      <c r="X295" s="1" t="s">
        <v>9009</v>
      </c>
      <c r="Y295" s="1" t="s">
        <v>9010</v>
      </c>
      <c r="Z295" s="1" t="s">
        <v>3164</v>
      </c>
      <c r="AA295" s="1" t="s">
        <v>9011</v>
      </c>
      <c r="AB295" s="1" t="s">
        <v>9012</v>
      </c>
      <c r="AC295" s="1" t="s">
        <v>9013</v>
      </c>
      <c r="AD295" s="1" t="s">
        <v>3474</v>
      </c>
      <c r="AE295" s="1" t="s">
        <v>9014</v>
      </c>
      <c r="AF295" s="1" t="s">
        <v>9015</v>
      </c>
      <c r="AG295" s="1" t="s">
        <v>9016</v>
      </c>
      <c r="AH295" s="1" t="s">
        <v>9017</v>
      </c>
      <c r="AI295" s="1" t="s">
        <v>9018</v>
      </c>
      <c r="AJ295" s="1" t="s">
        <v>9019</v>
      </c>
      <c r="AK295" s="1" t="s">
        <v>8368</v>
      </c>
      <c r="AL295" s="1" t="s">
        <v>9007</v>
      </c>
      <c r="AM295" s="1" t="s">
        <v>9008</v>
      </c>
      <c r="AN295" s="1" t="s">
        <v>9009</v>
      </c>
      <c r="AO295" s="1" t="s">
        <v>8368</v>
      </c>
      <c r="AP295" s="1" t="s">
        <v>9007</v>
      </c>
      <c r="AQ295" s="1" t="s">
        <v>9008</v>
      </c>
      <c r="AR295" s="1" t="s">
        <v>9009</v>
      </c>
    </row>
    <row r="296" spans="1:44">
      <c r="A296" s="1" t="s">
        <v>280</v>
      </c>
      <c r="B296" s="1" t="s">
        <v>9020</v>
      </c>
      <c r="C296" s="1" t="s">
        <v>9021</v>
      </c>
      <c r="D296" s="1" t="s">
        <v>9022</v>
      </c>
      <c r="E296" s="1" t="s">
        <v>9023</v>
      </c>
      <c r="F296" s="1" t="s">
        <v>5973</v>
      </c>
      <c r="G296" s="1" t="s">
        <v>9024</v>
      </c>
      <c r="H296" s="1" t="s">
        <v>9025</v>
      </c>
      <c r="I296" s="1" t="s">
        <v>4143</v>
      </c>
      <c r="J296" s="1" t="s">
        <v>9026</v>
      </c>
      <c r="K296" s="1" t="s">
        <v>4432</v>
      </c>
      <c r="L296" s="1" t="s">
        <v>9027</v>
      </c>
      <c r="M296" s="1" t="s">
        <v>9028</v>
      </c>
      <c r="N296" s="1" t="s">
        <v>7050</v>
      </c>
      <c r="O296" s="1" t="s">
        <v>3033</v>
      </c>
      <c r="P296" s="1" t="s">
        <v>9029</v>
      </c>
      <c r="Q296" s="1" t="s">
        <v>7623</v>
      </c>
      <c r="R296" s="1">
        <v>0</v>
      </c>
      <c r="S296" s="1">
        <v>0</v>
      </c>
      <c r="T296" s="1">
        <v>0</v>
      </c>
      <c r="U296" s="1" t="s">
        <v>9030</v>
      </c>
      <c r="V296" s="1" t="s">
        <v>5877</v>
      </c>
      <c r="W296" s="1" t="s">
        <v>9031</v>
      </c>
      <c r="X296" s="1" t="s">
        <v>5470</v>
      </c>
      <c r="Y296" s="1" t="s">
        <v>4865</v>
      </c>
      <c r="Z296" s="1" t="s">
        <v>9032</v>
      </c>
      <c r="AA296" s="1" t="s">
        <v>9033</v>
      </c>
      <c r="AB296" s="1" t="s">
        <v>9034</v>
      </c>
      <c r="AC296" s="1" t="s">
        <v>2788</v>
      </c>
      <c r="AD296" s="1" t="s">
        <v>7518</v>
      </c>
      <c r="AE296" s="1" t="s">
        <v>2819</v>
      </c>
      <c r="AF296" s="1" t="s">
        <v>9035</v>
      </c>
      <c r="AG296" s="1" t="s">
        <v>7065</v>
      </c>
      <c r="AH296" s="1" t="s">
        <v>3048</v>
      </c>
      <c r="AI296" s="1" t="s">
        <v>9036</v>
      </c>
      <c r="AJ296" s="1" t="s">
        <v>7634</v>
      </c>
      <c r="AK296" s="1" t="s">
        <v>9030</v>
      </c>
      <c r="AL296" s="1" t="s">
        <v>5877</v>
      </c>
      <c r="AM296" s="1" t="s">
        <v>9031</v>
      </c>
      <c r="AN296" s="1" t="s">
        <v>5470</v>
      </c>
      <c r="AO296" s="1" t="s">
        <v>9030</v>
      </c>
      <c r="AP296" s="1" t="s">
        <v>5877</v>
      </c>
      <c r="AQ296" s="1" t="s">
        <v>9031</v>
      </c>
      <c r="AR296" s="1" t="s">
        <v>5470</v>
      </c>
    </row>
    <row r="297" spans="1:44">
      <c r="A297" s="1" t="s">
        <v>281</v>
      </c>
      <c r="B297" s="1" t="s">
        <v>9037</v>
      </c>
      <c r="C297" s="1" t="s">
        <v>7144</v>
      </c>
      <c r="D297" s="1" t="s">
        <v>9038</v>
      </c>
      <c r="E297" s="1" t="s">
        <v>9039</v>
      </c>
      <c r="F297" s="1" t="s">
        <v>9040</v>
      </c>
      <c r="G297" s="1" t="s">
        <v>9041</v>
      </c>
      <c r="H297" s="1" t="s">
        <v>4926</v>
      </c>
      <c r="I297" s="1" t="s">
        <v>7401</v>
      </c>
      <c r="J297" s="1" t="s">
        <v>9042</v>
      </c>
      <c r="K297" s="1" t="s">
        <v>9043</v>
      </c>
      <c r="L297" s="1" t="s">
        <v>9044</v>
      </c>
      <c r="M297" s="1" t="s">
        <v>9045</v>
      </c>
      <c r="N297" s="1" t="s">
        <v>6978</v>
      </c>
      <c r="O297" s="1" t="s">
        <v>6930</v>
      </c>
      <c r="P297" s="1" t="s">
        <v>6955</v>
      </c>
      <c r="Q297" s="1" t="s">
        <v>9046</v>
      </c>
      <c r="R297" s="1">
        <v>0</v>
      </c>
      <c r="S297" s="1">
        <v>0</v>
      </c>
      <c r="T297" s="1">
        <v>0</v>
      </c>
      <c r="U297" s="1" t="s">
        <v>9047</v>
      </c>
      <c r="V297" s="1" t="s">
        <v>9048</v>
      </c>
      <c r="W297" s="1" t="s">
        <v>9049</v>
      </c>
      <c r="X297" s="1" t="s">
        <v>9050</v>
      </c>
      <c r="Y297" s="1" t="s">
        <v>9051</v>
      </c>
      <c r="Z297" s="1" t="s">
        <v>9052</v>
      </c>
      <c r="AA297" s="1" t="s">
        <v>9053</v>
      </c>
      <c r="AB297" s="1" t="s">
        <v>9054</v>
      </c>
      <c r="AC297" s="1" t="s">
        <v>9055</v>
      </c>
      <c r="AD297" s="1" t="s">
        <v>9056</v>
      </c>
      <c r="AE297" s="1" t="s">
        <v>9057</v>
      </c>
      <c r="AF297" s="1" t="s">
        <v>8636</v>
      </c>
      <c r="AG297" s="1" t="s">
        <v>6991</v>
      </c>
      <c r="AH297" s="1" t="s">
        <v>6941</v>
      </c>
      <c r="AI297" s="1" t="s">
        <v>6965</v>
      </c>
      <c r="AJ297" s="1" t="s">
        <v>3345</v>
      </c>
      <c r="AK297" s="1" t="s">
        <v>9047</v>
      </c>
      <c r="AL297" s="1" t="s">
        <v>9048</v>
      </c>
      <c r="AM297" s="1" t="s">
        <v>9049</v>
      </c>
      <c r="AN297" s="1" t="s">
        <v>9050</v>
      </c>
      <c r="AO297" s="1" t="s">
        <v>9047</v>
      </c>
      <c r="AP297" s="1" t="s">
        <v>9048</v>
      </c>
      <c r="AQ297" s="1" t="s">
        <v>9049</v>
      </c>
      <c r="AR297" s="1" t="s">
        <v>9050</v>
      </c>
    </row>
    <row r="298" spans="1:44">
      <c r="A298" s="1" t="s">
        <v>282</v>
      </c>
      <c r="B298" s="1" t="s">
        <v>9058</v>
      </c>
      <c r="C298" s="1" t="s">
        <v>9059</v>
      </c>
      <c r="D298" s="1" t="s">
        <v>6623</v>
      </c>
      <c r="E298" s="1" t="s">
        <v>4931</v>
      </c>
      <c r="F298" s="1" t="s">
        <v>9060</v>
      </c>
      <c r="G298" s="1" t="s">
        <v>9061</v>
      </c>
      <c r="H298" s="1" t="s">
        <v>9062</v>
      </c>
      <c r="I298" s="1" t="s">
        <v>9063</v>
      </c>
      <c r="J298" s="1" t="s">
        <v>9064</v>
      </c>
      <c r="K298" s="1" t="s">
        <v>9065</v>
      </c>
      <c r="L298" s="1" t="s">
        <v>5979</v>
      </c>
      <c r="M298" s="1" t="s">
        <v>9066</v>
      </c>
      <c r="N298" s="1" t="s">
        <v>9067</v>
      </c>
      <c r="O298" s="1" t="s">
        <v>9068</v>
      </c>
      <c r="P298" s="1" t="s">
        <v>6955</v>
      </c>
      <c r="Q298" s="1" t="s">
        <v>9069</v>
      </c>
      <c r="R298" s="1">
        <v>0</v>
      </c>
      <c r="S298" s="1">
        <v>0</v>
      </c>
      <c r="T298" s="1">
        <v>0</v>
      </c>
      <c r="U298" s="1" t="s">
        <v>9070</v>
      </c>
      <c r="V298" s="1" t="s">
        <v>9071</v>
      </c>
      <c r="W298" s="1" t="s">
        <v>4784</v>
      </c>
      <c r="X298" s="1" t="s">
        <v>9072</v>
      </c>
      <c r="Y298" s="1" t="s">
        <v>9073</v>
      </c>
      <c r="Z298" s="1" t="s">
        <v>9074</v>
      </c>
      <c r="AA298" s="1" t="s">
        <v>9075</v>
      </c>
      <c r="AB298" s="1" t="s">
        <v>9076</v>
      </c>
      <c r="AC298" s="1" t="s">
        <v>9077</v>
      </c>
      <c r="AD298" s="1" t="s">
        <v>9078</v>
      </c>
      <c r="AE298" s="1" t="s">
        <v>9079</v>
      </c>
      <c r="AF298" s="1" t="s">
        <v>9080</v>
      </c>
      <c r="AG298" s="1" t="s">
        <v>4656</v>
      </c>
      <c r="AH298" s="1" t="s">
        <v>7440</v>
      </c>
      <c r="AI298" s="1" t="s">
        <v>6965</v>
      </c>
      <c r="AJ298" s="1" t="s">
        <v>9081</v>
      </c>
      <c r="AK298" s="1" t="s">
        <v>9070</v>
      </c>
      <c r="AL298" s="1" t="s">
        <v>9071</v>
      </c>
      <c r="AM298" s="1" t="s">
        <v>4784</v>
      </c>
      <c r="AN298" s="1" t="s">
        <v>9072</v>
      </c>
      <c r="AO298" s="1" t="s">
        <v>9070</v>
      </c>
      <c r="AP298" s="1" t="s">
        <v>9071</v>
      </c>
      <c r="AQ298" s="1" t="s">
        <v>4784</v>
      </c>
      <c r="AR298" s="1" t="s">
        <v>9072</v>
      </c>
    </row>
    <row r="299" spans="1:44">
      <c r="A299" s="1" t="s">
        <v>30</v>
      </c>
      <c r="B299" s="1" t="s">
        <v>9082</v>
      </c>
      <c r="C299" s="1" t="s">
        <v>9083</v>
      </c>
      <c r="D299" s="1" t="s">
        <v>9084</v>
      </c>
      <c r="E299" s="1" t="s">
        <v>9085</v>
      </c>
      <c r="F299" s="1" t="s">
        <v>4221</v>
      </c>
      <c r="G299" s="1" t="s">
        <v>3917</v>
      </c>
      <c r="H299" s="1" t="s">
        <v>9086</v>
      </c>
      <c r="I299" s="1" t="s">
        <v>9087</v>
      </c>
      <c r="J299" s="1" t="s">
        <v>9088</v>
      </c>
      <c r="K299" s="1" t="s">
        <v>9089</v>
      </c>
      <c r="L299" s="1" t="s">
        <v>9090</v>
      </c>
      <c r="M299" s="1" t="s">
        <v>9091</v>
      </c>
      <c r="N299" s="1" t="s">
        <v>9092</v>
      </c>
      <c r="O299" s="1" t="s">
        <v>9093</v>
      </c>
      <c r="P299" s="1" t="s">
        <v>9094</v>
      </c>
      <c r="Q299" s="1" t="s">
        <v>9095</v>
      </c>
      <c r="R299" s="1">
        <v>0</v>
      </c>
      <c r="S299" s="1">
        <v>0</v>
      </c>
      <c r="T299" s="1">
        <v>0</v>
      </c>
      <c r="U299" s="1" t="s">
        <v>9096</v>
      </c>
      <c r="V299" s="1" t="s">
        <v>9097</v>
      </c>
      <c r="W299" s="1" t="s">
        <v>5092</v>
      </c>
      <c r="X299" s="1" t="s">
        <v>4001</v>
      </c>
      <c r="Y299" s="1" t="s">
        <v>9098</v>
      </c>
      <c r="Z299" s="1" t="s">
        <v>9099</v>
      </c>
      <c r="AA299" s="1" t="s">
        <v>9100</v>
      </c>
      <c r="AB299" s="1" t="s">
        <v>9101</v>
      </c>
      <c r="AC299" s="1" t="s">
        <v>9102</v>
      </c>
      <c r="AD299" s="1">
        <v>0</v>
      </c>
      <c r="AE299" s="1">
        <v>0</v>
      </c>
      <c r="AF299" s="1" t="s">
        <v>9103</v>
      </c>
      <c r="AG299" s="1" t="s">
        <v>9104</v>
      </c>
      <c r="AH299" s="1" t="s">
        <v>9105</v>
      </c>
      <c r="AI299" s="1" t="s">
        <v>9106</v>
      </c>
      <c r="AJ299" s="1" t="s">
        <v>5605</v>
      </c>
      <c r="AK299" s="1" t="s">
        <v>9096</v>
      </c>
      <c r="AL299" s="1" t="s">
        <v>9097</v>
      </c>
      <c r="AM299" s="1" t="s">
        <v>5092</v>
      </c>
      <c r="AN299" s="1" t="s">
        <v>4001</v>
      </c>
      <c r="AO299" s="1" t="s">
        <v>9096</v>
      </c>
      <c r="AP299" s="1" t="s">
        <v>9097</v>
      </c>
      <c r="AQ299" s="1" t="s">
        <v>5092</v>
      </c>
      <c r="AR299" s="1" t="s">
        <v>4001</v>
      </c>
    </row>
    <row r="300" spans="1:44">
      <c r="A300" s="1" t="s">
        <v>283</v>
      </c>
      <c r="B300" s="1" t="s">
        <v>9107</v>
      </c>
      <c r="C300" s="1" t="s">
        <v>9108</v>
      </c>
      <c r="D300" s="1" t="s">
        <v>9109</v>
      </c>
      <c r="E300" s="1" t="s">
        <v>9110</v>
      </c>
      <c r="F300" s="1" t="s">
        <v>9111</v>
      </c>
      <c r="G300" s="1" t="s">
        <v>3143</v>
      </c>
      <c r="H300" s="1" t="s">
        <v>9112</v>
      </c>
      <c r="I300" s="1" t="s">
        <v>9113</v>
      </c>
      <c r="J300" s="1" t="s">
        <v>9114</v>
      </c>
      <c r="K300" s="1" t="s">
        <v>9115</v>
      </c>
      <c r="L300" s="1" t="s">
        <v>9116</v>
      </c>
      <c r="M300" s="1" t="s">
        <v>9117</v>
      </c>
      <c r="N300" s="1" t="s">
        <v>9118</v>
      </c>
      <c r="O300" s="1" t="s">
        <v>4821</v>
      </c>
      <c r="P300" s="1" t="s">
        <v>9119</v>
      </c>
      <c r="Q300" s="1" t="s">
        <v>9120</v>
      </c>
      <c r="R300" s="1">
        <v>0</v>
      </c>
      <c r="S300" s="1">
        <v>0</v>
      </c>
      <c r="T300" s="1">
        <v>0</v>
      </c>
      <c r="U300" s="1" t="s">
        <v>9121</v>
      </c>
      <c r="V300" s="1" t="s">
        <v>9122</v>
      </c>
      <c r="W300" s="1" t="s">
        <v>9123</v>
      </c>
      <c r="X300" s="1" t="s">
        <v>4572</v>
      </c>
      <c r="Y300" s="1" t="s">
        <v>9124</v>
      </c>
      <c r="Z300" s="1" t="s">
        <v>9125</v>
      </c>
      <c r="AA300" s="1" t="s">
        <v>6555</v>
      </c>
      <c r="AB300" s="1" t="s">
        <v>9126</v>
      </c>
      <c r="AC300" s="1" t="s">
        <v>9127</v>
      </c>
      <c r="AD300" s="1" t="s">
        <v>9128</v>
      </c>
      <c r="AE300" s="1" t="s">
        <v>9129</v>
      </c>
      <c r="AF300" s="1" t="s">
        <v>9130</v>
      </c>
      <c r="AG300" s="1" t="s">
        <v>9131</v>
      </c>
      <c r="AH300" s="1" t="s">
        <v>4834</v>
      </c>
      <c r="AI300" s="1" t="s">
        <v>9132</v>
      </c>
      <c r="AJ300" s="1" t="s">
        <v>9133</v>
      </c>
      <c r="AK300" s="1" t="s">
        <v>9121</v>
      </c>
      <c r="AL300" s="1" t="s">
        <v>9122</v>
      </c>
      <c r="AM300" s="1" t="s">
        <v>9123</v>
      </c>
      <c r="AN300" s="1" t="s">
        <v>4572</v>
      </c>
      <c r="AO300" s="1" t="s">
        <v>9121</v>
      </c>
      <c r="AP300" s="1" t="s">
        <v>9122</v>
      </c>
      <c r="AQ300" s="1" t="s">
        <v>9123</v>
      </c>
      <c r="AR300" s="1" t="s">
        <v>4572</v>
      </c>
    </row>
    <row r="301" spans="1:44">
      <c r="A301" s="1" t="s">
        <v>284</v>
      </c>
      <c r="B301" s="1" t="s">
        <v>3147</v>
      </c>
      <c r="C301" s="1" t="s">
        <v>9134</v>
      </c>
      <c r="D301" s="1" t="s">
        <v>9135</v>
      </c>
      <c r="E301" s="1" t="s">
        <v>9136</v>
      </c>
      <c r="F301" s="1" t="s">
        <v>9137</v>
      </c>
      <c r="G301" s="1" t="s">
        <v>6090</v>
      </c>
      <c r="H301" s="1" t="s">
        <v>9138</v>
      </c>
      <c r="I301" s="1" t="s">
        <v>9139</v>
      </c>
      <c r="J301" s="1" t="s">
        <v>9140</v>
      </c>
      <c r="K301" s="1" t="s">
        <v>9141</v>
      </c>
      <c r="L301" s="1" t="s">
        <v>4237</v>
      </c>
      <c r="M301" s="1" t="s">
        <v>9142</v>
      </c>
      <c r="N301" s="1" t="s">
        <v>9143</v>
      </c>
      <c r="O301" s="1" t="s">
        <v>4938</v>
      </c>
      <c r="P301" s="1" t="s">
        <v>3871</v>
      </c>
      <c r="Q301" s="1" t="s">
        <v>9144</v>
      </c>
      <c r="R301" s="1">
        <v>0</v>
      </c>
      <c r="S301" s="1">
        <v>0</v>
      </c>
      <c r="T301" s="1">
        <v>0</v>
      </c>
      <c r="U301" s="1" t="s">
        <v>9145</v>
      </c>
      <c r="V301" s="1" t="s">
        <v>9146</v>
      </c>
      <c r="W301" s="1" t="s">
        <v>9147</v>
      </c>
      <c r="X301" s="1" t="s">
        <v>9148</v>
      </c>
      <c r="Y301" s="1" t="s">
        <v>9149</v>
      </c>
      <c r="Z301" s="1" t="s">
        <v>9150</v>
      </c>
      <c r="AA301" s="1" t="s">
        <v>6760</v>
      </c>
      <c r="AB301" s="1" t="s">
        <v>9151</v>
      </c>
      <c r="AC301" s="1" t="s">
        <v>8226</v>
      </c>
      <c r="AD301" s="1">
        <v>0</v>
      </c>
      <c r="AE301" s="1">
        <v>0</v>
      </c>
      <c r="AF301" s="1" t="s">
        <v>9152</v>
      </c>
      <c r="AG301" s="1" t="s">
        <v>9153</v>
      </c>
      <c r="AH301" s="1" t="s">
        <v>4024</v>
      </c>
      <c r="AI301" s="1" t="s">
        <v>3885</v>
      </c>
      <c r="AJ301" s="1" t="s">
        <v>9154</v>
      </c>
      <c r="AK301" s="1" t="s">
        <v>9145</v>
      </c>
      <c r="AL301" s="1" t="s">
        <v>9146</v>
      </c>
      <c r="AM301" s="1" t="s">
        <v>9147</v>
      </c>
      <c r="AN301" s="1" t="s">
        <v>9148</v>
      </c>
      <c r="AO301" s="1" t="s">
        <v>9145</v>
      </c>
      <c r="AP301" s="1" t="s">
        <v>9146</v>
      </c>
      <c r="AQ301" s="1" t="s">
        <v>9147</v>
      </c>
      <c r="AR301" s="1" t="s">
        <v>9148</v>
      </c>
    </row>
    <row r="302" spans="1:44">
      <c r="A302" s="1" t="s">
        <v>285</v>
      </c>
      <c r="B302" s="1" t="s">
        <v>9155</v>
      </c>
      <c r="C302" s="1" t="s">
        <v>9156</v>
      </c>
      <c r="D302" s="1" t="s">
        <v>9157</v>
      </c>
      <c r="E302" s="1" t="s">
        <v>9158</v>
      </c>
      <c r="F302" s="1" t="s">
        <v>9159</v>
      </c>
      <c r="G302" s="1" t="s">
        <v>9160</v>
      </c>
      <c r="H302" s="1" t="s">
        <v>9161</v>
      </c>
      <c r="I302" s="1" t="s">
        <v>9162</v>
      </c>
      <c r="J302" s="1" t="s">
        <v>9163</v>
      </c>
      <c r="K302" s="1" t="s">
        <v>9164</v>
      </c>
      <c r="L302" s="1" t="s">
        <v>9165</v>
      </c>
      <c r="M302" s="1" t="s">
        <v>9166</v>
      </c>
      <c r="N302" s="1" t="s">
        <v>9167</v>
      </c>
      <c r="O302" s="1" t="s">
        <v>8358</v>
      </c>
      <c r="P302" s="1" t="s">
        <v>9168</v>
      </c>
      <c r="Q302" s="1" t="s">
        <v>6467</v>
      </c>
      <c r="R302" s="1">
        <v>0</v>
      </c>
      <c r="S302" s="1">
        <v>0</v>
      </c>
      <c r="T302" s="1">
        <v>0</v>
      </c>
      <c r="U302" s="1" t="s">
        <v>9169</v>
      </c>
      <c r="V302" s="1" t="s">
        <v>6936</v>
      </c>
      <c r="W302" s="1" t="s">
        <v>9170</v>
      </c>
      <c r="X302" s="1" t="s">
        <v>4758</v>
      </c>
      <c r="Y302" s="1" t="s">
        <v>9171</v>
      </c>
      <c r="Z302" s="1" t="s">
        <v>9172</v>
      </c>
      <c r="AA302" s="1" t="s">
        <v>9173</v>
      </c>
      <c r="AB302" s="1" t="s">
        <v>9174</v>
      </c>
      <c r="AC302" s="1" t="s">
        <v>9175</v>
      </c>
      <c r="AD302" s="1" t="s">
        <v>9176</v>
      </c>
      <c r="AE302" s="1">
        <v>0</v>
      </c>
      <c r="AF302" s="1" t="s">
        <v>9177</v>
      </c>
      <c r="AG302" s="1" t="s">
        <v>3894</v>
      </c>
      <c r="AH302" s="1" t="s">
        <v>8369</v>
      </c>
      <c r="AI302" s="1" t="s">
        <v>9178</v>
      </c>
      <c r="AJ302" s="1" t="s">
        <v>6481</v>
      </c>
      <c r="AK302" s="1" t="s">
        <v>9169</v>
      </c>
      <c r="AL302" s="1" t="s">
        <v>6936</v>
      </c>
      <c r="AM302" s="1" t="s">
        <v>9170</v>
      </c>
      <c r="AN302" s="1" t="s">
        <v>4758</v>
      </c>
      <c r="AO302" s="1" t="s">
        <v>9169</v>
      </c>
      <c r="AP302" s="1" t="s">
        <v>6936</v>
      </c>
      <c r="AQ302" s="1" t="s">
        <v>9170</v>
      </c>
      <c r="AR302" s="1" t="s">
        <v>4758</v>
      </c>
    </row>
    <row r="303" spans="1:44">
      <c r="A303" s="1" t="s">
        <v>286</v>
      </c>
      <c r="B303" s="1" t="s">
        <v>9179</v>
      </c>
      <c r="C303" s="1" t="s">
        <v>9180</v>
      </c>
      <c r="D303" s="1" t="s">
        <v>9181</v>
      </c>
      <c r="E303" s="1" t="s">
        <v>6047</v>
      </c>
      <c r="F303" s="1" t="s">
        <v>9182</v>
      </c>
      <c r="G303" s="1" t="s">
        <v>9183</v>
      </c>
      <c r="H303" s="1" t="s">
        <v>9184</v>
      </c>
      <c r="I303" s="1" t="s">
        <v>9185</v>
      </c>
      <c r="J303" s="1" t="s">
        <v>9186</v>
      </c>
      <c r="K303" s="1" t="s">
        <v>9187</v>
      </c>
      <c r="L303" s="1" t="s">
        <v>9188</v>
      </c>
      <c r="M303" s="1" t="s">
        <v>9189</v>
      </c>
      <c r="N303" s="1" t="s">
        <v>9190</v>
      </c>
      <c r="O303" s="1" t="s">
        <v>9191</v>
      </c>
      <c r="P303" s="1" t="s">
        <v>8480</v>
      </c>
      <c r="Q303" s="1" t="s">
        <v>9192</v>
      </c>
      <c r="R303" s="1">
        <v>0</v>
      </c>
      <c r="S303" s="1">
        <v>0</v>
      </c>
      <c r="T303" s="1">
        <v>0</v>
      </c>
      <c r="U303" s="1" t="s">
        <v>9193</v>
      </c>
      <c r="V303" s="1" t="s">
        <v>9194</v>
      </c>
      <c r="W303" s="1" t="s">
        <v>4191</v>
      </c>
      <c r="X303" s="1" t="s">
        <v>9195</v>
      </c>
      <c r="Y303" s="1" t="s">
        <v>9196</v>
      </c>
      <c r="Z303" s="1" t="s">
        <v>9197</v>
      </c>
      <c r="AA303" s="1" t="s">
        <v>9198</v>
      </c>
      <c r="AB303" s="1" t="s">
        <v>9199</v>
      </c>
      <c r="AC303" s="1" t="s">
        <v>9200</v>
      </c>
      <c r="AD303" s="1" t="s">
        <v>9201</v>
      </c>
      <c r="AE303" s="1">
        <v>0</v>
      </c>
      <c r="AF303" s="1" t="s">
        <v>9202</v>
      </c>
      <c r="AG303" s="1" t="s">
        <v>9203</v>
      </c>
      <c r="AH303" s="1" t="s">
        <v>9204</v>
      </c>
      <c r="AI303" s="1" t="s">
        <v>4709</v>
      </c>
      <c r="AJ303" s="1" t="s">
        <v>8387</v>
      </c>
      <c r="AK303" s="1" t="s">
        <v>9193</v>
      </c>
      <c r="AL303" s="1" t="s">
        <v>9194</v>
      </c>
      <c r="AM303" s="1" t="s">
        <v>4191</v>
      </c>
      <c r="AN303" s="1" t="s">
        <v>9195</v>
      </c>
      <c r="AO303" s="1" t="s">
        <v>9193</v>
      </c>
      <c r="AP303" s="1" t="s">
        <v>9194</v>
      </c>
      <c r="AQ303" s="1" t="s">
        <v>4191</v>
      </c>
      <c r="AR303" s="1" t="s">
        <v>9195</v>
      </c>
    </row>
    <row r="304" spans="1:44">
      <c r="A304" s="1" t="s">
        <v>287</v>
      </c>
      <c r="B304" s="1" t="s">
        <v>9205</v>
      </c>
      <c r="C304" s="1" t="s">
        <v>9206</v>
      </c>
      <c r="D304" s="1" t="s">
        <v>9207</v>
      </c>
      <c r="E304" s="1" t="s">
        <v>9208</v>
      </c>
      <c r="F304" s="1" t="s">
        <v>9209</v>
      </c>
      <c r="G304" s="1" t="s">
        <v>9210</v>
      </c>
      <c r="H304" s="1" t="s">
        <v>9211</v>
      </c>
      <c r="I304" s="1" t="s">
        <v>9212</v>
      </c>
      <c r="J304" s="1" t="s">
        <v>9213</v>
      </c>
      <c r="K304" s="1" t="s">
        <v>9214</v>
      </c>
      <c r="L304" s="1" t="s">
        <v>9215</v>
      </c>
      <c r="M304" s="1" t="s">
        <v>9216</v>
      </c>
      <c r="N304" s="1" t="s">
        <v>9217</v>
      </c>
      <c r="O304" s="1" t="s">
        <v>9218</v>
      </c>
      <c r="P304" s="1" t="s">
        <v>9219</v>
      </c>
      <c r="Q304" s="1" t="s">
        <v>9220</v>
      </c>
      <c r="R304" s="1">
        <v>0</v>
      </c>
      <c r="S304" s="1">
        <v>0</v>
      </c>
      <c r="T304" s="1">
        <v>0</v>
      </c>
      <c r="U304" s="1" t="s">
        <v>9221</v>
      </c>
      <c r="V304" s="1" t="s">
        <v>9222</v>
      </c>
      <c r="W304" s="1" t="s">
        <v>9223</v>
      </c>
      <c r="X304" s="1" t="s">
        <v>9224</v>
      </c>
      <c r="Y304" s="1" t="s">
        <v>9225</v>
      </c>
      <c r="Z304" s="1" t="s">
        <v>9226</v>
      </c>
      <c r="AA304" s="1" t="s">
        <v>9227</v>
      </c>
      <c r="AB304" s="1" t="s">
        <v>9228</v>
      </c>
      <c r="AC304" s="1" t="s">
        <v>4457</v>
      </c>
      <c r="AD304" s="1" t="s">
        <v>9229</v>
      </c>
      <c r="AE304" s="1">
        <v>0</v>
      </c>
      <c r="AF304" s="1" t="s">
        <v>8604</v>
      </c>
      <c r="AG304" s="1" t="s">
        <v>9230</v>
      </c>
      <c r="AH304" s="1" t="s">
        <v>9231</v>
      </c>
      <c r="AI304" s="1" t="s">
        <v>9223</v>
      </c>
      <c r="AJ304" s="1" t="s">
        <v>9232</v>
      </c>
      <c r="AK304" s="1" t="s">
        <v>9221</v>
      </c>
      <c r="AL304" s="1" t="s">
        <v>9222</v>
      </c>
      <c r="AM304" s="1" t="s">
        <v>9223</v>
      </c>
      <c r="AN304" s="1" t="s">
        <v>9224</v>
      </c>
      <c r="AO304" s="1" t="s">
        <v>9221</v>
      </c>
      <c r="AP304" s="1" t="s">
        <v>9222</v>
      </c>
      <c r="AQ304" s="1" t="s">
        <v>9223</v>
      </c>
      <c r="AR304" s="1" t="s">
        <v>9224</v>
      </c>
    </row>
    <row r="305" spans="1:44">
      <c r="A305" s="1" t="s">
        <v>16</v>
      </c>
      <c r="B305" s="1" t="s">
        <v>5216</v>
      </c>
      <c r="C305" s="1" t="s">
        <v>9233</v>
      </c>
      <c r="D305" s="1" t="s">
        <v>9234</v>
      </c>
      <c r="E305" s="1" t="s">
        <v>9235</v>
      </c>
      <c r="F305" s="1" t="s">
        <v>9236</v>
      </c>
      <c r="G305" s="1" t="s">
        <v>9237</v>
      </c>
      <c r="H305" s="1" t="s">
        <v>9238</v>
      </c>
      <c r="I305" s="1" t="s">
        <v>9239</v>
      </c>
      <c r="J305" s="1" t="s">
        <v>9240</v>
      </c>
      <c r="K305" s="1" t="s">
        <v>3694</v>
      </c>
      <c r="L305" s="1" t="s">
        <v>9241</v>
      </c>
      <c r="M305" s="1" t="s">
        <v>9242</v>
      </c>
      <c r="N305" s="1" t="s">
        <v>9243</v>
      </c>
      <c r="O305" s="1" t="s">
        <v>9244</v>
      </c>
      <c r="P305" s="1" t="s">
        <v>9245</v>
      </c>
      <c r="Q305" s="1" t="s">
        <v>9246</v>
      </c>
      <c r="R305" s="1">
        <v>0</v>
      </c>
      <c r="S305" s="1">
        <v>0</v>
      </c>
      <c r="T305" s="1">
        <v>0</v>
      </c>
      <c r="U305" s="1" t="s">
        <v>6429</v>
      </c>
      <c r="V305" s="1" t="s">
        <v>6167</v>
      </c>
      <c r="W305" s="1" t="s">
        <v>3760</v>
      </c>
      <c r="X305" s="1" t="s">
        <v>9247</v>
      </c>
      <c r="Y305" s="1" t="s">
        <v>9248</v>
      </c>
      <c r="Z305" s="1" t="s">
        <v>9249</v>
      </c>
      <c r="AA305" s="1" t="s">
        <v>9250</v>
      </c>
      <c r="AB305" s="1" t="s">
        <v>9251</v>
      </c>
      <c r="AC305" s="1" t="s">
        <v>9252</v>
      </c>
      <c r="AD305" s="1" t="s">
        <v>9253</v>
      </c>
      <c r="AE305" s="1" t="s">
        <v>9254</v>
      </c>
      <c r="AF305" s="1" t="s">
        <v>9255</v>
      </c>
      <c r="AG305" s="1" t="s">
        <v>9256</v>
      </c>
      <c r="AH305" s="1" t="s">
        <v>6829</v>
      </c>
      <c r="AI305" s="1" t="s">
        <v>9257</v>
      </c>
      <c r="AJ305" s="1" t="s">
        <v>9258</v>
      </c>
      <c r="AK305" s="1" t="s">
        <v>6429</v>
      </c>
      <c r="AL305" s="1" t="s">
        <v>6167</v>
      </c>
      <c r="AM305" s="1" t="s">
        <v>3760</v>
      </c>
      <c r="AN305" s="1" t="s">
        <v>9247</v>
      </c>
      <c r="AO305" s="1" t="s">
        <v>6429</v>
      </c>
      <c r="AP305" s="1" t="s">
        <v>6167</v>
      </c>
      <c r="AQ305" s="1" t="s">
        <v>3760</v>
      </c>
      <c r="AR305" s="1" t="s">
        <v>9247</v>
      </c>
    </row>
    <row r="306" spans="1:44">
      <c r="A306" s="1" t="s">
        <v>17</v>
      </c>
      <c r="B306" s="1" t="s">
        <v>8844</v>
      </c>
      <c r="C306" s="1" t="s">
        <v>9259</v>
      </c>
      <c r="D306" s="1" t="s">
        <v>9260</v>
      </c>
      <c r="E306" s="1" t="s">
        <v>8571</v>
      </c>
      <c r="F306" s="1" t="s">
        <v>9261</v>
      </c>
      <c r="G306" s="1" t="s">
        <v>8472</v>
      </c>
      <c r="H306" s="1" t="s">
        <v>3970</v>
      </c>
      <c r="I306" s="1" t="s">
        <v>9262</v>
      </c>
      <c r="J306" s="1" t="s">
        <v>9263</v>
      </c>
      <c r="K306" s="1" t="s">
        <v>9264</v>
      </c>
      <c r="L306" s="1" t="s">
        <v>9265</v>
      </c>
      <c r="M306" s="1" t="s">
        <v>9266</v>
      </c>
      <c r="N306" s="1" t="s">
        <v>4080</v>
      </c>
      <c r="O306" s="1" t="s">
        <v>5835</v>
      </c>
      <c r="P306" s="1" t="s">
        <v>3252</v>
      </c>
      <c r="Q306" s="1" t="s">
        <v>9267</v>
      </c>
      <c r="R306" s="1">
        <v>0</v>
      </c>
      <c r="S306" s="1">
        <v>0</v>
      </c>
      <c r="T306" s="1">
        <v>0</v>
      </c>
      <c r="U306" s="1" t="s">
        <v>9268</v>
      </c>
      <c r="V306" s="1" t="s">
        <v>4474</v>
      </c>
      <c r="W306" s="1" t="s">
        <v>3975</v>
      </c>
      <c r="X306" s="1" t="s">
        <v>9269</v>
      </c>
      <c r="Y306" s="1" t="s">
        <v>6064</v>
      </c>
      <c r="Z306" s="1" t="s">
        <v>8484</v>
      </c>
      <c r="AA306" s="1" t="s">
        <v>9270</v>
      </c>
      <c r="AB306" s="1" t="s">
        <v>9271</v>
      </c>
      <c r="AC306" s="1" t="s">
        <v>9145</v>
      </c>
      <c r="AD306" s="1" t="s">
        <v>9272</v>
      </c>
      <c r="AE306" s="1" t="s">
        <v>9273</v>
      </c>
      <c r="AF306" s="1" t="s">
        <v>9274</v>
      </c>
      <c r="AG306" s="1" t="s">
        <v>4094</v>
      </c>
      <c r="AH306" s="1" t="s">
        <v>5851</v>
      </c>
      <c r="AI306" s="1" t="s">
        <v>3265</v>
      </c>
      <c r="AJ306" s="1" t="s">
        <v>9275</v>
      </c>
      <c r="AK306" s="1" t="s">
        <v>9268</v>
      </c>
      <c r="AL306" s="1" t="s">
        <v>4474</v>
      </c>
      <c r="AM306" s="1" t="s">
        <v>3975</v>
      </c>
      <c r="AN306" s="1" t="s">
        <v>9269</v>
      </c>
      <c r="AO306" s="1" t="s">
        <v>9268</v>
      </c>
      <c r="AP306" s="1" t="s">
        <v>4474</v>
      </c>
      <c r="AQ306" s="1" t="s">
        <v>3975</v>
      </c>
      <c r="AR306" s="1" t="s">
        <v>9269</v>
      </c>
    </row>
    <row r="307" spans="1:44">
      <c r="A307" s="1" t="s">
        <v>288</v>
      </c>
      <c r="B307" s="1" t="s">
        <v>9276</v>
      </c>
      <c r="C307" s="1" t="s">
        <v>5863</v>
      </c>
      <c r="D307" s="1" t="s">
        <v>9277</v>
      </c>
      <c r="E307" s="1" t="s">
        <v>9278</v>
      </c>
      <c r="F307" s="1" t="s">
        <v>9279</v>
      </c>
      <c r="G307" s="1" t="s">
        <v>9280</v>
      </c>
      <c r="H307" s="1" t="s">
        <v>9281</v>
      </c>
      <c r="I307" s="1" t="s">
        <v>9282</v>
      </c>
      <c r="J307" s="1" t="s">
        <v>9283</v>
      </c>
      <c r="K307" s="1" t="s">
        <v>8759</v>
      </c>
      <c r="L307" s="1" t="s">
        <v>9284</v>
      </c>
      <c r="M307" s="1" t="s">
        <v>9285</v>
      </c>
      <c r="N307" s="1" t="s">
        <v>9286</v>
      </c>
      <c r="O307" s="1" t="s">
        <v>9287</v>
      </c>
      <c r="P307" s="1" t="s">
        <v>9288</v>
      </c>
      <c r="Q307" s="1" t="s">
        <v>9289</v>
      </c>
      <c r="R307" s="1">
        <v>0</v>
      </c>
      <c r="S307" s="1">
        <v>0</v>
      </c>
      <c r="T307" s="1">
        <v>0</v>
      </c>
      <c r="U307" s="1" t="s">
        <v>9290</v>
      </c>
      <c r="V307" s="1" t="s">
        <v>9291</v>
      </c>
      <c r="W307" s="1" t="s">
        <v>9292</v>
      </c>
      <c r="X307" s="1" t="s">
        <v>7171</v>
      </c>
      <c r="Y307" s="1" t="s">
        <v>9293</v>
      </c>
      <c r="Z307" s="1" t="s">
        <v>9294</v>
      </c>
      <c r="AA307" s="1" t="s">
        <v>9295</v>
      </c>
      <c r="AB307" s="1" t="s">
        <v>9296</v>
      </c>
      <c r="AC307" s="1" t="s">
        <v>9297</v>
      </c>
      <c r="AD307" s="1" t="s">
        <v>5692</v>
      </c>
      <c r="AE307" s="1" t="s">
        <v>9298</v>
      </c>
      <c r="AF307" s="1" t="s">
        <v>5181</v>
      </c>
      <c r="AG307" s="1" t="s">
        <v>3630</v>
      </c>
      <c r="AH307" s="1" t="s">
        <v>9299</v>
      </c>
      <c r="AI307" s="1" t="s">
        <v>6606</v>
      </c>
      <c r="AJ307" s="1" t="s">
        <v>8474</v>
      </c>
      <c r="AK307" s="1" t="s">
        <v>9290</v>
      </c>
      <c r="AL307" s="1" t="s">
        <v>9291</v>
      </c>
      <c r="AM307" s="1" t="s">
        <v>9292</v>
      </c>
      <c r="AN307" s="1" t="s">
        <v>7171</v>
      </c>
      <c r="AO307" s="1" t="s">
        <v>9290</v>
      </c>
      <c r="AP307" s="1" t="s">
        <v>9291</v>
      </c>
      <c r="AQ307" s="1" t="s">
        <v>9292</v>
      </c>
      <c r="AR307" s="1" t="s">
        <v>7171</v>
      </c>
    </row>
    <row r="308" spans="1:44">
      <c r="A308" s="1" t="s">
        <v>289</v>
      </c>
      <c r="B308" s="1" t="s">
        <v>9300</v>
      </c>
      <c r="C308" s="1" t="s">
        <v>9301</v>
      </c>
      <c r="D308" s="1" t="s">
        <v>9302</v>
      </c>
      <c r="E308" s="1" t="s">
        <v>7364</v>
      </c>
      <c r="F308" s="1" t="s">
        <v>6331</v>
      </c>
      <c r="G308" s="1" t="s">
        <v>9303</v>
      </c>
      <c r="H308" s="1" t="s">
        <v>9304</v>
      </c>
      <c r="I308" s="1" t="s">
        <v>9305</v>
      </c>
      <c r="J308" s="1" t="s">
        <v>9306</v>
      </c>
      <c r="K308" s="1" t="s">
        <v>9307</v>
      </c>
      <c r="L308" s="1" t="s">
        <v>3016</v>
      </c>
      <c r="M308" s="1" t="s">
        <v>9308</v>
      </c>
      <c r="N308" s="1" t="s">
        <v>9309</v>
      </c>
      <c r="O308" s="1" t="s">
        <v>7990</v>
      </c>
      <c r="P308" s="1" t="s">
        <v>9310</v>
      </c>
      <c r="Q308" s="1" t="s">
        <v>5281</v>
      </c>
      <c r="R308" s="1">
        <v>0</v>
      </c>
      <c r="S308" s="1">
        <v>0</v>
      </c>
      <c r="T308" s="1">
        <v>0</v>
      </c>
      <c r="U308" s="1" t="s">
        <v>9311</v>
      </c>
      <c r="V308" s="1" t="s">
        <v>9312</v>
      </c>
      <c r="W308" s="1" t="s">
        <v>9313</v>
      </c>
      <c r="X308" s="1" t="s">
        <v>4210</v>
      </c>
      <c r="Y308" s="1" t="s">
        <v>9314</v>
      </c>
      <c r="Z308" s="1" t="s">
        <v>4012</v>
      </c>
      <c r="AA308" s="1" t="s">
        <v>5761</v>
      </c>
      <c r="AB308" s="1" t="s">
        <v>9315</v>
      </c>
      <c r="AC308" s="1" t="s">
        <v>9316</v>
      </c>
      <c r="AD308" s="1" t="s">
        <v>9317</v>
      </c>
      <c r="AE308" s="1" t="s">
        <v>9318</v>
      </c>
      <c r="AF308" s="1" t="s">
        <v>9319</v>
      </c>
      <c r="AG308" s="1" t="s">
        <v>9320</v>
      </c>
      <c r="AH308" s="1" t="s">
        <v>8005</v>
      </c>
      <c r="AI308" s="1" t="s">
        <v>9321</v>
      </c>
      <c r="AJ308" s="1" t="s">
        <v>5293</v>
      </c>
      <c r="AK308" s="1" t="s">
        <v>9311</v>
      </c>
      <c r="AL308" s="1" t="s">
        <v>9312</v>
      </c>
      <c r="AM308" s="1" t="s">
        <v>9313</v>
      </c>
      <c r="AN308" s="1" t="s">
        <v>4210</v>
      </c>
      <c r="AO308" s="1" t="s">
        <v>9311</v>
      </c>
      <c r="AP308" s="1" t="s">
        <v>9312</v>
      </c>
      <c r="AQ308" s="1" t="s">
        <v>9313</v>
      </c>
      <c r="AR308" s="1" t="s">
        <v>4210</v>
      </c>
    </row>
    <row r="309" spans="1:44">
      <c r="A309" s="1" t="s">
        <v>290</v>
      </c>
      <c r="B309" s="1" t="s">
        <v>6870</v>
      </c>
      <c r="C309" s="1" t="s">
        <v>9322</v>
      </c>
      <c r="D309" s="1" t="s">
        <v>9323</v>
      </c>
      <c r="E309" s="1" t="s">
        <v>9324</v>
      </c>
      <c r="F309" s="1" t="s">
        <v>4025</v>
      </c>
      <c r="G309" s="1" t="s">
        <v>9325</v>
      </c>
      <c r="H309" s="1" t="s">
        <v>7364</v>
      </c>
      <c r="I309" s="1" t="s">
        <v>9326</v>
      </c>
      <c r="J309" s="1" t="s">
        <v>9327</v>
      </c>
      <c r="K309" s="1" t="s">
        <v>9328</v>
      </c>
      <c r="L309" s="1" t="s">
        <v>7874</v>
      </c>
      <c r="M309" s="1" t="s">
        <v>9329</v>
      </c>
      <c r="N309" s="1" t="s">
        <v>9330</v>
      </c>
      <c r="O309" s="1" t="s">
        <v>9331</v>
      </c>
      <c r="P309" s="1" t="s">
        <v>9332</v>
      </c>
      <c r="Q309" s="1" t="s">
        <v>9333</v>
      </c>
      <c r="R309" s="1">
        <v>0</v>
      </c>
      <c r="S309" s="1">
        <v>0</v>
      </c>
      <c r="T309" s="1">
        <v>0</v>
      </c>
      <c r="U309" s="1" t="s">
        <v>3672</v>
      </c>
      <c r="V309" s="1" t="s">
        <v>9334</v>
      </c>
      <c r="W309" s="1" t="s">
        <v>9335</v>
      </c>
      <c r="X309" s="1" t="s">
        <v>5202</v>
      </c>
      <c r="Y309" s="1" t="s">
        <v>3531</v>
      </c>
      <c r="Z309" s="1" t="s">
        <v>9336</v>
      </c>
      <c r="AA309" s="1" t="s">
        <v>9337</v>
      </c>
      <c r="AB309" s="1" t="s">
        <v>9338</v>
      </c>
      <c r="AC309" s="1" t="s">
        <v>9339</v>
      </c>
      <c r="AD309" s="1" t="s">
        <v>9340</v>
      </c>
      <c r="AE309" s="1" t="s">
        <v>9341</v>
      </c>
      <c r="AF309" s="1" t="s">
        <v>9342</v>
      </c>
      <c r="AG309" s="1" t="s">
        <v>9343</v>
      </c>
      <c r="AH309" s="1" t="s">
        <v>9344</v>
      </c>
      <c r="AI309" s="1" t="s">
        <v>9345</v>
      </c>
      <c r="AJ309" s="1" t="s">
        <v>9346</v>
      </c>
      <c r="AK309" s="1" t="s">
        <v>3672</v>
      </c>
      <c r="AL309" s="1" t="s">
        <v>9334</v>
      </c>
      <c r="AM309" s="1" t="s">
        <v>9335</v>
      </c>
      <c r="AN309" s="1" t="s">
        <v>5202</v>
      </c>
      <c r="AO309" s="1" t="s">
        <v>3672</v>
      </c>
      <c r="AP309" s="1" t="s">
        <v>9334</v>
      </c>
      <c r="AQ309" s="1" t="s">
        <v>9335</v>
      </c>
      <c r="AR309" s="1" t="s">
        <v>5202</v>
      </c>
    </row>
    <row r="310" spans="1:44">
      <c r="A310" s="1" t="s">
        <v>291</v>
      </c>
      <c r="B310" s="1" t="s">
        <v>9347</v>
      </c>
      <c r="C310" s="1" t="s">
        <v>9348</v>
      </c>
      <c r="D310" s="1" t="s">
        <v>4236</v>
      </c>
      <c r="E310" s="1" t="s">
        <v>3993</v>
      </c>
      <c r="F310" s="1" t="s">
        <v>3285</v>
      </c>
      <c r="G310" s="1" t="s">
        <v>6556</v>
      </c>
      <c r="H310" s="1" t="s">
        <v>2860</v>
      </c>
      <c r="I310" s="1" t="s">
        <v>9349</v>
      </c>
      <c r="J310" s="1" t="s">
        <v>9350</v>
      </c>
      <c r="K310" s="1" t="s">
        <v>9351</v>
      </c>
      <c r="L310" s="1" t="s">
        <v>9352</v>
      </c>
      <c r="M310" s="1" t="s">
        <v>9353</v>
      </c>
      <c r="N310" s="1" t="s">
        <v>9354</v>
      </c>
      <c r="O310" s="1" t="s">
        <v>9355</v>
      </c>
      <c r="P310" s="1" t="s">
        <v>9356</v>
      </c>
      <c r="Q310" s="1" t="s">
        <v>9357</v>
      </c>
      <c r="R310" s="1">
        <v>0</v>
      </c>
      <c r="S310" s="1">
        <v>0</v>
      </c>
      <c r="T310" s="1">
        <v>0</v>
      </c>
      <c r="U310" s="1" t="s">
        <v>9358</v>
      </c>
      <c r="V310" s="1" t="s">
        <v>9359</v>
      </c>
      <c r="W310" s="1" t="s">
        <v>9360</v>
      </c>
      <c r="X310" s="1" t="s">
        <v>6908</v>
      </c>
      <c r="Y310" s="1" t="s">
        <v>9361</v>
      </c>
      <c r="Z310" s="1" t="s">
        <v>9362</v>
      </c>
      <c r="AA310" s="1" t="s">
        <v>9363</v>
      </c>
      <c r="AB310" s="1" t="s">
        <v>9364</v>
      </c>
      <c r="AC310" s="1" t="s">
        <v>9365</v>
      </c>
      <c r="AD310" s="1" t="s">
        <v>9366</v>
      </c>
      <c r="AE310" s="1" t="s">
        <v>9367</v>
      </c>
      <c r="AF310" s="1" t="s">
        <v>9368</v>
      </c>
      <c r="AG310" s="1" t="s">
        <v>9369</v>
      </c>
      <c r="AH310" s="1" t="s">
        <v>9370</v>
      </c>
      <c r="AI310" s="1" t="s">
        <v>9371</v>
      </c>
      <c r="AJ310" s="1" t="s">
        <v>9372</v>
      </c>
      <c r="AK310" s="1" t="s">
        <v>9358</v>
      </c>
      <c r="AL310" s="1" t="s">
        <v>9359</v>
      </c>
      <c r="AM310" s="1" t="s">
        <v>9360</v>
      </c>
      <c r="AN310" s="1" t="s">
        <v>6908</v>
      </c>
      <c r="AO310" s="1" t="s">
        <v>9358</v>
      </c>
      <c r="AP310" s="1" t="s">
        <v>9359</v>
      </c>
      <c r="AQ310" s="1" t="s">
        <v>9360</v>
      </c>
      <c r="AR310" s="1" t="s">
        <v>6908</v>
      </c>
    </row>
    <row r="311" spans="1:44">
      <c r="A311" s="1" t="s">
        <v>292</v>
      </c>
      <c r="B311" s="1" t="s">
        <v>6870</v>
      </c>
      <c r="C311" s="1" t="s">
        <v>9373</v>
      </c>
      <c r="D311" s="1" t="s">
        <v>9323</v>
      </c>
      <c r="E311" s="1" t="s">
        <v>9324</v>
      </c>
      <c r="F311" s="1" t="s">
        <v>4025</v>
      </c>
      <c r="G311" s="1" t="s">
        <v>9106</v>
      </c>
      <c r="H311" s="1" t="s">
        <v>7064</v>
      </c>
      <c r="I311" s="1" t="s">
        <v>9326</v>
      </c>
      <c r="J311" s="1" t="s">
        <v>9374</v>
      </c>
      <c r="K311" s="1" t="s">
        <v>9375</v>
      </c>
      <c r="L311" s="1" t="s">
        <v>9376</v>
      </c>
      <c r="M311" s="1" t="s">
        <v>9329</v>
      </c>
      <c r="N311" s="1" t="s">
        <v>9377</v>
      </c>
      <c r="O311" s="1" t="s">
        <v>9378</v>
      </c>
      <c r="P311" s="1" t="s">
        <v>9379</v>
      </c>
      <c r="Q311" s="1" t="s">
        <v>9333</v>
      </c>
      <c r="R311" s="1">
        <v>0</v>
      </c>
      <c r="S311" s="1">
        <v>0</v>
      </c>
      <c r="T311" s="1">
        <v>0</v>
      </c>
      <c r="U311" s="1" t="s">
        <v>9380</v>
      </c>
      <c r="V311" s="1" t="s">
        <v>9381</v>
      </c>
      <c r="W311" s="1" t="s">
        <v>9382</v>
      </c>
      <c r="X311" s="1" t="s">
        <v>5202</v>
      </c>
      <c r="Y311" s="1" t="s">
        <v>3531</v>
      </c>
      <c r="Z311" s="1" t="s">
        <v>9383</v>
      </c>
      <c r="AA311" s="1" t="s">
        <v>9384</v>
      </c>
      <c r="AB311" s="1" t="s">
        <v>9338</v>
      </c>
      <c r="AC311" s="1" t="s">
        <v>9385</v>
      </c>
      <c r="AD311" s="1" t="s">
        <v>9386</v>
      </c>
      <c r="AE311" s="1" t="s">
        <v>9387</v>
      </c>
      <c r="AF311" s="1" t="s">
        <v>9342</v>
      </c>
      <c r="AG311" s="1" t="s">
        <v>9343</v>
      </c>
      <c r="AH311" s="1" t="s">
        <v>9388</v>
      </c>
      <c r="AI311" s="1" t="s">
        <v>9389</v>
      </c>
      <c r="AJ311" s="1" t="s">
        <v>9346</v>
      </c>
      <c r="AK311" s="1" t="s">
        <v>9380</v>
      </c>
      <c r="AL311" s="1" t="s">
        <v>9381</v>
      </c>
      <c r="AM311" s="1" t="s">
        <v>9382</v>
      </c>
      <c r="AN311" s="1" t="s">
        <v>5202</v>
      </c>
      <c r="AO311" s="1" t="s">
        <v>9380</v>
      </c>
      <c r="AP311" s="1" t="s">
        <v>9381</v>
      </c>
      <c r="AQ311" s="1" t="s">
        <v>9382</v>
      </c>
      <c r="AR311" s="1" t="s">
        <v>5202</v>
      </c>
    </row>
    <row r="312" spans="1:44">
      <c r="A312" s="1" t="s">
        <v>293</v>
      </c>
      <c r="B312" s="1" t="s">
        <v>4678</v>
      </c>
      <c r="C312" s="1" t="s">
        <v>9390</v>
      </c>
      <c r="D312" s="1" t="s">
        <v>9391</v>
      </c>
      <c r="E312" s="1" t="s">
        <v>9392</v>
      </c>
      <c r="F312" s="1" t="s">
        <v>9393</v>
      </c>
      <c r="G312" s="1" t="s">
        <v>9394</v>
      </c>
      <c r="H312" s="1" t="s">
        <v>9395</v>
      </c>
      <c r="I312" s="1" t="s">
        <v>9396</v>
      </c>
      <c r="J312" s="1" t="s">
        <v>9397</v>
      </c>
      <c r="K312" s="1" t="s">
        <v>9398</v>
      </c>
      <c r="L312" s="1" t="s">
        <v>9399</v>
      </c>
      <c r="M312" s="1" t="s">
        <v>9400</v>
      </c>
      <c r="N312" s="1" t="s">
        <v>9401</v>
      </c>
      <c r="O312" s="1" t="s">
        <v>9402</v>
      </c>
      <c r="P312" s="1" t="s">
        <v>9403</v>
      </c>
      <c r="Q312" s="1" t="s">
        <v>9404</v>
      </c>
      <c r="R312" s="1">
        <v>0</v>
      </c>
      <c r="S312" s="1">
        <v>0</v>
      </c>
      <c r="T312" s="1">
        <v>0</v>
      </c>
      <c r="U312" s="1" t="s">
        <v>9405</v>
      </c>
      <c r="V312" s="1" t="s">
        <v>5095</v>
      </c>
      <c r="W312" s="1" t="s">
        <v>7225</v>
      </c>
      <c r="X312" s="1" t="s">
        <v>9406</v>
      </c>
      <c r="Y312" s="1" t="s">
        <v>9407</v>
      </c>
      <c r="Z312" s="1" t="s">
        <v>9408</v>
      </c>
      <c r="AA312" s="1" t="s">
        <v>9409</v>
      </c>
      <c r="AB312" s="1" t="s">
        <v>9410</v>
      </c>
      <c r="AC312" s="1" t="s">
        <v>9411</v>
      </c>
      <c r="AD312" s="1" t="s">
        <v>9412</v>
      </c>
      <c r="AE312" s="1" t="s">
        <v>9413</v>
      </c>
      <c r="AF312" s="1" t="s">
        <v>9414</v>
      </c>
      <c r="AG312" s="1" t="s">
        <v>4912</v>
      </c>
      <c r="AH312" s="1" t="s">
        <v>9415</v>
      </c>
      <c r="AI312" s="1" t="s">
        <v>9416</v>
      </c>
      <c r="AJ312" s="1" t="s">
        <v>9417</v>
      </c>
      <c r="AK312" s="1" t="s">
        <v>9405</v>
      </c>
      <c r="AL312" s="1" t="s">
        <v>5095</v>
      </c>
      <c r="AM312" s="1" t="s">
        <v>7225</v>
      </c>
      <c r="AN312" s="1" t="s">
        <v>9406</v>
      </c>
      <c r="AO312" s="1" t="s">
        <v>9405</v>
      </c>
      <c r="AP312" s="1" t="s">
        <v>5095</v>
      </c>
      <c r="AQ312" s="1" t="s">
        <v>7225</v>
      </c>
      <c r="AR312" s="1" t="s">
        <v>9406</v>
      </c>
    </row>
    <row r="313" spans="1:44">
      <c r="A313" s="1" t="s">
        <v>294</v>
      </c>
      <c r="B313" s="1" t="s">
        <v>9418</v>
      </c>
      <c r="C313" s="1" t="s">
        <v>9419</v>
      </c>
      <c r="D313" s="1" t="s">
        <v>9420</v>
      </c>
      <c r="E313" s="1" t="s">
        <v>9421</v>
      </c>
      <c r="F313" s="1" t="s">
        <v>7461</v>
      </c>
      <c r="G313" s="1" t="s">
        <v>9422</v>
      </c>
      <c r="H313" s="1" t="s">
        <v>9423</v>
      </c>
      <c r="I313" s="1" t="s">
        <v>3769</v>
      </c>
      <c r="J313" s="1" t="s">
        <v>9424</v>
      </c>
      <c r="K313" s="1" t="s">
        <v>9425</v>
      </c>
      <c r="L313" s="1" t="s">
        <v>9426</v>
      </c>
      <c r="M313" s="1" t="s">
        <v>9427</v>
      </c>
      <c r="N313" s="1" t="s">
        <v>9428</v>
      </c>
      <c r="O313" s="1" t="s">
        <v>7887</v>
      </c>
      <c r="P313" s="1" t="s">
        <v>9429</v>
      </c>
      <c r="Q313" s="1" t="s">
        <v>9430</v>
      </c>
      <c r="R313" s="1">
        <v>0</v>
      </c>
      <c r="S313" s="1">
        <v>0</v>
      </c>
      <c r="T313" s="1">
        <v>0</v>
      </c>
      <c r="U313" s="1" t="s">
        <v>7751</v>
      </c>
      <c r="V313" s="1" t="s">
        <v>9431</v>
      </c>
      <c r="W313" s="1" t="s">
        <v>9432</v>
      </c>
      <c r="X313" s="1" t="s">
        <v>9369</v>
      </c>
      <c r="Y313" s="1" t="s">
        <v>9433</v>
      </c>
      <c r="Z313" s="1" t="s">
        <v>9434</v>
      </c>
      <c r="AA313" s="1" t="s">
        <v>9435</v>
      </c>
      <c r="AB313" s="1" t="s">
        <v>9436</v>
      </c>
      <c r="AC313" s="1" t="s">
        <v>9437</v>
      </c>
      <c r="AD313" s="1" t="s">
        <v>9438</v>
      </c>
      <c r="AE313" s="1" t="s">
        <v>9439</v>
      </c>
      <c r="AF313" s="1" t="s">
        <v>9440</v>
      </c>
      <c r="AG313" s="1" t="s">
        <v>9441</v>
      </c>
      <c r="AH313" s="1" t="s">
        <v>7899</v>
      </c>
      <c r="AI313" s="1" t="s">
        <v>9442</v>
      </c>
      <c r="AJ313" s="1" t="s">
        <v>7865</v>
      </c>
      <c r="AK313" s="1" t="s">
        <v>7751</v>
      </c>
      <c r="AL313" s="1" t="s">
        <v>9431</v>
      </c>
      <c r="AM313" s="1" t="s">
        <v>9432</v>
      </c>
      <c r="AN313" s="1" t="s">
        <v>9369</v>
      </c>
      <c r="AO313" s="1" t="s">
        <v>7751</v>
      </c>
      <c r="AP313" s="1" t="s">
        <v>9431</v>
      </c>
      <c r="AQ313" s="1" t="s">
        <v>9432</v>
      </c>
      <c r="AR313" s="1" t="s">
        <v>9369</v>
      </c>
    </row>
    <row r="314" spans="1:44">
      <c r="A314" s="1" t="s">
        <v>295</v>
      </c>
      <c r="B314" s="1" t="s">
        <v>9443</v>
      </c>
      <c r="C314" s="1" t="s">
        <v>8240</v>
      </c>
      <c r="D314" s="1" t="s">
        <v>9444</v>
      </c>
      <c r="E314" s="1" t="s">
        <v>9445</v>
      </c>
      <c r="F314" s="1" t="s">
        <v>9443</v>
      </c>
      <c r="G314" s="1" t="s">
        <v>9446</v>
      </c>
      <c r="H314" s="1" t="s">
        <v>9447</v>
      </c>
      <c r="I314" s="1" t="s">
        <v>9448</v>
      </c>
      <c r="J314" s="1" t="s">
        <v>9449</v>
      </c>
      <c r="K314" s="1" t="s">
        <v>9450</v>
      </c>
      <c r="L314" s="1" t="s">
        <v>9451</v>
      </c>
      <c r="M314" s="1" t="s">
        <v>9452</v>
      </c>
      <c r="N314" s="1" t="s">
        <v>9453</v>
      </c>
      <c r="O314" s="1" t="s">
        <v>9454</v>
      </c>
      <c r="P314" s="1" t="s">
        <v>9455</v>
      </c>
      <c r="Q314" s="1" t="s">
        <v>9456</v>
      </c>
      <c r="R314" s="1">
        <v>0</v>
      </c>
      <c r="S314" s="1">
        <v>0</v>
      </c>
      <c r="T314" s="1">
        <v>0</v>
      </c>
      <c r="U314" s="1" t="s">
        <v>6959</v>
      </c>
      <c r="V314" s="1" t="s">
        <v>9457</v>
      </c>
      <c r="W314" s="1" t="s">
        <v>9458</v>
      </c>
      <c r="X314" s="1" t="s">
        <v>5247</v>
      </c>
      <c r="Y314" s="1" t="s">
        <v>9459</v>
      </c>
      <c r="Z314" s="1" t="s">
        <v>9460</v>
      </c>
      <c r="AA314" s="1" t="s">
        <v>9461</v>
      </c>
      <c r="AB314" s="1" t="s">
        <v>9462</v>
      </c>
      <c r="AC314" s="1" t="s">
        <v>9463</v>
      </c>
      <c r="AD314" s="1" t="s">
        <v>9464</v>
      </c>
      <c r="AE314" s="1" t="s">
        <v>9465</v>
      </c>
      <c r="AF314" s="1" t="s">
        <v>9466</v>
      </c>
      <c r="AG314" s="1" t="s">
        <v>2986</v>
      </c>
      <c r="AH314" s="1" t="s">
        <v>9467</v>
      </c>
      <c r="AI314" s="1" t="s">
        <v>9468</v>
      </c>
      <c r="AJ314" s="1" t="s">
        <v>6832</v>
      </c>
      <c r="AK314" s="1" t="s">
        <v>6959</v>
      </c>
      <c r="AL314" s="1" t="s">
        <v>9457</v>
      </c>
      <c r="AM314" s="1" t="s">
        <v>9458</v>
      </c>
      <c r="AN314" s="1" t="s">
        <v>5247</v>
      </c>
      <c r="AO314" s="1" t="s">
        <v>6959</v>
      </c>
      <c r="AP314" s="1" t="s">
        <v>9457</v>
      </c>
      <c r="AQ314" s="1" t="s">
        <v>9458</v>
      </c>
      <c r="AR314" s="1" t="s">
        <v>5247</v>
      </c>
    </row>
    <row r="315" spans="1:44">
      <c r="A315" s="1" t="s">
        <v>296</v>
      </c>
      <c r="B315" s="1" t="s">
        <v>9469</v>
      </c>
      <c r="C315" s="1" t="s">
        <v>9470</v>
      </c>
      <c r="D315" s="1" t="s">
        <v>9471</v>
      </c>
      <c r="E315" s="1" t="s">
        <v>9472</v>
      </c>
      <c r="F315" s="1" t="s">
        <v>9473</v>
      </c>
      <c r="G315" s="1" t="s">
        <v>9393</v>
      </c>
      <c r="H315" s="1" t="s">
        <v>4485</v>
      </c>
      <c r="I315" s="1" t="s">
        <v>9474</v>
      </c>
      <c r="J315" s="1" t="s">
        <v>9475</v>
      </c>
      <c r="K315" s="1" t="s">
        <v>9476</v>
      </c>
      <c r="L315" s="1" t="s">
        <v>9477</v>
      </c>
      <c r="M315" s="1" t="s">
        <v>9478</v>
      </c>
      <c r="N315" s="1" t="s">
        <v>9479</v>
      </c>
      <c r="O315" s="1" t="s">
        <v>3670</v>
      </c>
      <c r="P315" s="1" t="s">
        <v>3398</v>
      </c>
      <c r="Q315" s="1" t="s">
        <v>9480</v>
      </c>
      <c r="R315" s="1">
        <v>0</v>
      </c>
      <c r="S315" s="1">
        <v>0</v>
      </c>
      <c r="T315" s="1">
        <v>0</v>
      </c>
      <c r="U315" s="1" t="s">
        <v>9481</v>
      </c>
      <c r="V315" s="1" t="s">
        <v>9482</v>
      </c>
      <c r="W315" s="1" t="s">
        <v>9483</v>
      </c>
      <c r="X315" s="1" t="s">
        <v>7351</v>
      </c>
      <c r="Y315" s="1" t="s">
        <v>9484</v>
      </c>
      <c r="Z315" s="1" t="s">
        <v>9485</v>
      </c>
      <c r="AA315" s="1" t="s">
        <v>9486</v>
      </c>
      <c r="AB315" s="1" t="s">
        <v>9487</v>
      </c>
      <c r="AC315" s="1" t="s">
        <v>9274</v>
      </c>
      <c r="AD315" s="1" t="s">
        <v>9488</v>
      </c>
      <c r="AE315" s="1" t="s">
        <v>9489</v>
      </c>
      <c r="AF315" s="1" t="s">
        <v>9490</v>
      </c>
      <c r="AG315" s="1" t="s">
        <v>9491</v>
      </c>
      <c r="AH315" s="1" t="s">
        <v>3684</v>
      </c>
      <c r="AI315" s="1" t="s">
        <v>3414</v>
      </c>
      <c r="AJ315" s="1" t="s">
        <v>9492</v>
      </c>
      <c r="AK315" s="1" t="s">
        <v>9481</v>
      </c>
      <c r="AL315" s="1" t="s">
        <v>9482</v>
      </c>
      <c r="AM315" s="1" t="s">
        <v>9483</v>
      </c>
      <c r="AN315" s="1" t="s">
        <v>7351</v>
      </c>
      <c r="AO315" s="1" t="s">
        <v>9481</v>
      </c>
      <c r="AP315" s="1" t="s">
        <v>9482</v>
      </c>
      <c r="AQ315" s="1" t="s">
        <v>9483</v>
      </c>
      <c r="AR315" s="1" t="s">
        <v>7351</v>
      </c>
    </row>
    <row r="316" spans="1:44">
      <c r="A316" s="1" t="s">
        <v>297</v>
      </c>
      <c r="B316" s="1" t="s">
        <v>8032</v>
      </c>
      <c r="C316" s="1" t="s">
        <v>8033</v>
      </c>
      <c r="D316" s="1" t="s">
        <v>8034</v>
      </c>
      <c r="E316" s="1" t="s">
        <v>8035</v>
      </c>
      <c r="F316" s="1" t="s">
        <v>8036</v>
      </c>
      <c r="G316" s="1" t="s">
        <v>5983</v>
      </c>
      <c r="H316" s="1" t="s">
        <v>8037</v>
      </c>
      <c r="I316" s="1" t="s">
        <v>8038</v>
      </c>
      <c r="J316" s="1" t="s">
        <v>8039</v>
      </c>
      <c r="K316" s="1" t="s">
        <v>5101</v>
      </c>
      <c r="L316" s="1" t="s">
        <v>8040</v>
      </c>
      <c r="M316" s="1" t="s">
        <v>8041</v>
      </c>
      <c r="N316" s="1" t="s">
        <v>7359</v>
      </c>
      <c r="O316" s="1" t="s">
        <v>4741</v>
      </c>
      <c r="P316" s="1" t="s">
        <v>3521</v>
      </c>
      <c r="Q316" s="1" t="s">
        <v>8042</v>
      </c>
      <c r="R316" s="1">
        <v>0</v>
      </c>
      <c r="S316" s="1">
        <v>0</v>
      </c>
      <c r="T316" s="1">
        <v>0</v>
      </c>
      <c r="U316" s="1" t="s">
        <v>3947</v>
      </c>
      <c r="V316" s="1" t="s">
        <v>8043</v>
      </c>
      <c r="W316" s="1" t="s">
        <v>8044</v>
      </c>
      <c r="X316" s="1" t="s">
        <v>8045</v>
      </c>
      <c r="Y316" s="1" t="s">
        <v>4197</v>
      </c>
      <c r="Z316" s="1" t="s">
        <v>8046</v>
      </c>
      <c r="AA316" s="1" t="s">
        <v>4726</v>
      </c>
      <c r="AB316" s="1" t="s">
        <v>8047</v>
      </c>
      <c r="AC316" s="1" t="s">
        <v>8048</v>
      </c>
      <c r="AD316" s="1" t="s">
        <v>8049</v>
      </c>
      <c r="AE316" s="1" t="s">
        <v>8050</v>
      </c>
      <c r="AF316" s="1" t="s">
        <v>8051</v>
      </c>
      <c r="AG316" s="1" t="s">
        <v>7370</v>
      </c>
      <c r="AH316" s="1" t="s">
        <v>4754</v>
      </c>
      <c r="AI316" s="1" t="s">
        <v>3537</v>
      </c>
      <c r="AJ316" s="1" t="s">
        <v>8052</v>
      </c>
      <c r="AK316" s="1" t="s">
        <v>3947</v>
      </c>
      <c r="AL316" s="1" t="s">
        <v>8043</v>
      </c>
      <c r="AM316" s="1" t="s">
        <v>8044</v>
      </c>
      <c r="AN316" s="1" t="s">
        <v>8045</v>
      </c>
      <c r="AO316" s="1" t="s">
        <v>3947</v>
      </c>
      <c r="AP316" s="1" t="s">
        <v>8043</v>
      </c>
      <c r="AQ316" s="1" t="s">
        <v>8044</v>
      </c>
      <c r="AR316" s="1" t="s">
        <v>8045</v>
      </c>
    </row>
    <row r="317" spans="1:44">
      <c r="A317" s="1" t="s">
        <v>298</v>
      </c>
      <c r="B317" s="1" t="s">
        <v>5896</v>
      </c>
      <c r="C317" s="1" t="s">
        <v>9493</v>
      </c>
      <c r="D317" s="1" t="s">
        <v>9494</v>
      </c>
      <c r="E317" s="1" t="s">
        <v>9495</v>
      </c>
      <c r="F317" s="1" t="s">
        <v>3846</v>
      </c>
      <c r="G317" s="1" t="s">
        <v>8052</v>
      </c>
      <c r="H317" s="1" t="s">
        <v>9496</v>
      </c>
      <c r="I317" s="1" t="s">
        <v>9497</v>
      </c>
      <c r="J317" s="1" t="s">
        <v>9498</v>
      </c>
      <c r="K317" s="1" t="s">
        <v>9499</v>
      </c>
      <c r="L317" s="1" t="s">
        <v>9444</v>
      </c>
      <c r="M317" s="1" t="s">
        <v>9500</v>
      </c>
      <c r="N317" s="1" t="s">
        <v>9501</v>
      </c>
      <c r="O317" s="1" t="s">
        <v>9502</v>
      </c>
      <c r="P317" s="1" t="s">
        <v>4690</v>
      </c>
      <c r="Q317" s="1" t="s">
        <v>9503</v>
      </c>
      <c r="R317" s="1">
        <v>0</v>
      </c>
      <c r="S317" s="1">
        <v>0</v>
      </c>
      <c r="T317" s="1">
        <v>0</v>
      </c>
      <c r="U317" s="1" t="s">
        <v>9504</v>
      </c>
      <c r="V317" s="1" t="s">
        <v>9505</v>
      </c>
      <c r="W317" s="1" t="s">
        <v>9506</v>
      </c>
      <c r="X317" s="1" t="s">
        <v>9507</v>
      </c>
      <c r="Y317" s="1" t="s">
        <v>3612</v>
      </c>
      <c r="Z317" s="1" t="s">
        <v>9508</v>
      </c>
      <c r="AA317" s="1" t="s">
        <v>9509</v>
      </c>
      <c r="AB317" s="1" t="s">
        <v>9510</v>
      </c>
      <c r="AC317" s="1" t="s">
        <v>6550</v>
      </c>
      <c r="AD317" s="1" t="s">
        <v>9511</v>
      </c>
      <c r="AE317" s="1" t="s">
        <v>9512</v>
      </c>
      <c r="AF317" s="1" t="s">
        <v>4895</v>
      </c>
      <c r="AG317" s="1" t="s">
        <v>9513</v>
      </c>
      <c r="AH317" s="1" t="s">
        <v>9514</v>
      </c>
      <c r="AI317" s="1" t="s">
        <v>4703</v>
      </c>
      <c r="AJ317" s="1" t="s">
        <v>9515</v>
      </c>
      <c r="AK317" s="1" t="s">
        <v>9504</v>
      </c>
      <c r="AL317" s="1" t="s">
        <v>9505</v>
      </c>
      <c r="AM317" s="1" t="s">
        <v>9506</v>
      </c>
      <c r="AN317" s="1" t="s">
        <v>9507</v>
      </c>
      <c r="AO317" s="1" t="s">
        <v>9504</v>
      </c>
      <c r="AP317" s="1" t="s">
        <v>9505</v>
      </c>
      <c r="AQ317" s="1" t="s">
        <v>9506</v>
      </c>
      <c r="AR317" s="1" t="s">
        <v>9507</v>
      </c>
    </row>
    <row r="318" spans="1:44">
      <c r="A318" s="1" t="s">
        <v>299</v>
      </c>
      <c r="B318" s="1" t="s">
        <v>9516</v>
      </c>
      <c r="C318" s="1" t="s">
        <v>4459</v>
      </c>
      <c r="D318" s="1" t="s">
        <v>9517</v>
      </c>
      <c r="E318" s="1" t="s">
        <v>9518</v>
      </c>
      <c r="F318" s="1" t="s">
        <v>9519</v>
      </c>
      <c r="G318" s="1" t="s">
        <v>9520</v>
      </c>
      <c r="H318" s="1" t="s">
        <v>9521</v>
      </c>
      <c r="I318" s="1" t="s">
        <v>9522</v>
      </c>
      <c r="J318" s="1" t="s">
        <v>9523</v>
      </c>
      <c r="K318" s="1" t="s">
        <v>9524</v>
      </c>
      <c r="L318" s="1" t="s">
        <v>9525</v>
      </c>
      <c r="M318" s="1" t="s">
        <v>9526</v>
      </c>
      <c r="N318" s="1" t="s">
        <v>9527</v>
      </c>
      <c r="O318" s="1" t="s">
        <v>9528</v>
      </c>
      <c r="P318" s="1" t="s">
        <v>9529</v>
      </c>
      <c r="Q318" s="1" t="s">
        <v>9530</v>
      </c>
      <c r="R318" s="1">
        <v>0</v>
      </c>
      <c r="S318" s="1">
        <v>0</v>
      </c>
      <c r="T318" s="1">
        <v>0</v>
      </c>
      <c r="U318" s="1" t="s">
        <v>6806</v>
      </c>
      <c r="V318" s="1" t="s">
        <v>9531</v>
      </c>
      <c r="W318" s="1" t="s">
        <v>9532</v>
      </c>
      <c r="X318" s="1" t="s">
        <v>9533</v>
      </c>
      <c r="Y318" s="1" t="s">
        <v>9534</v>
      </c>
      <c r="Z318" s="1" t="s">
        <v>9535</v>
      </c>
      <c r="AA318" s="1" t="s">
        <v>9536</v>
      </c>
      <c r="AB318" s="1" t="s">
        <v>9537</v>
      </c>
      <c r="AC318" s="1" t="s">
        <v>9538</v>
      </c>
      <c r="AD318" s="1" t="s">
        <v>9539</v>
      </c>
      <c r="AE318" s="1" t="s">
        <v>9540</v>
      </c>
      <c r="AF318" s="1" t="s">
        <v>9541</v>
      </c>
      <c r="AG318" s="1" t="s">
        <v>9542</v>
      </c>
      <c r="AH318" s="1" t="s">
        <v>4571</v>
      </c>
      <c r="AI318" s="1" t="s">
        <v>6832</v>
      </c>
      <c r="AJ318" s="1" t="s">
        <v>9543</v>
      </c>
      <c r="AK318" s="1" t="s">
        <v>6806</v>
      </c>
      <c r="AL318" s="1" t="s">
        <v>9531</v>
      </c>
      <c r="AM318" s="1" t="s">
        <v>9532</v>
      </c>
      <c r="AN318" s="1" t="s">
        <v>9533</v>
      </c>
      <c r="AO318" s="1" t="s">
        <v>6806</v>
      </c>
      <c r="AP318" s="1" t="s">
        <v>9531</v>
      </c>
      <c r="AQ318" s="1" t="s">
        <v>9532</v>
      </c>
      <c r="AR318" s="1" t="s">
        <v>9533</v>
      </c>
    </row>
    <row r="319" spans="1:44">
      <c r="A319" s="1" t="s">
        <v>300</v>
      </c>
      <c r="B319" s="1" t="s">
        <v>9544</v>
      </c>
      <c r="C319" s="1" t="s">
        <v>5979</v>
      </c>
      <c r="D319" s="1" t="s">
        <v>5128</v>
      </c>
      <c r="E319" s="1" t="s">
        <v>9545</v>
      </c>
      <c r="F319" s="1" t="s">
        <v>9546</v>
      </c>
      <c r="G319" s="1" t="s">
        <v>9547</v>
      </c>
      <c r="H319" s="1" t="s">
        <v>7642</v>
      </c>
      <c r="I319" s="1" t="s">
        <v>9548</v>
      </c>
      <c r="J319" s="1" t="s">
        <v>9549</v>
      </c>
      <c r="K319" s="1" t="s">
        <v>9550</v>
      </c>
      <c r="L319" s="1" t="s">
        <v>9551</v>
      </c>
      <c r="M319" s="1" t="s">
        <v>9552</v>
      </c>
      <c r="N319" s="1" t="s">
        <v>9553</v>
      </c>
      <c r="O319" s="1" t="s">
        <v>3098</v>
      </c>
      <c r="P319" s="1" t="s">
        <v>9554</v>
      </c>
      <c r="Q319" s="1" t="s">
        <v>9555</v>
      </c>
      <c r="R319" s="1">
        <v>0</v>
      </c>
      <c r="S319" s="1">
        <v>0</v>
      </c>
      <c r="T319" s="1">
        <v>0</v>
      </c>
      <c r="U319" s="1" t="s">
        <v>2912</v>
      </c>
      <c r="V319" s="1" t="s">
        <v>9556</v>
      </c>
      <c r="W319" s="1" t="s">
        <v>9557</v>
      </c>
      <c r="X319" s="1" t="s">
        <v>9558</v>
      </c>
      <c r="Y319" s="1" t="s">
        <v>2869</v>
      </c>
      <c r="Z319" s="1" t="s">
        <v>9559</v>
      </c>
      <c r="AA319" s="1" t="s">
        <v>9560</v>
      </c>
      <c r="AB319" s="1" t="s">
        <v>9561</v>
      </c>
      <c r="AC319" s="1" t="s">
        <v>6936</v>
      </c>
      <c r="AD319" s="1" t="s">
        <v>2819</v>
      </c>
      <c r="AE319" s="1" t="s">
        <v>9562</v>
      </c>
      <c r="AF319" s="1" t="s">
        <v>9563</v>
      </c>
      <c r="AG319" s="1" t="s">
        <v>9564</v>
      </c>
      <c r="AH319" s="1" t="s">
        <v>3113</v>
      </c>
      <c r="AI319" s="1" t="s">
        <v>9565</v>
      </c>
      <c r="AJ319" s="1" t="s">
        <v>9566</v>
      </c>
      <c r="AK319" s="1" t="s">
        <v>2912</v>
      </c>
      <c r="AL319" s="1" t="s">
        <v>9556</v>
      </c>
      <c r="AM319" s="1" t="s">
        <v>9557</v>
      </c>
      <c r="AN319" s="1" t="s">
        <v>9558</v>
      </c>
      <c r="AO319" s="1" t="s">
        <v>2912</v>
      </c>
      <c r="AP319" s="1" t="s">
        <v>9556</v>
      </c>
      <c r="AQ319" s="1" t="s">
        <v>9557</v>
      </c>
      <c r="AR319" s="1" t="s">
        <v>9558</v>
      </c>
    </row>
    <row r="320" spans="1:44">
      <c r="A320" s="1" t="s">
        <v>20</v>
      </c>
      <c r="B320" s="1" t="s">
        <v>9567</v>
      </c>
      <c r="C320" s="1" t="s">
        <v>5466</v>
      </c>
      <c r="D320" s="1" t="s">
        <v>9568</v>
      </c>
      <c r="E320" s="1" t="s">
        <v>9569</v>
      </c>
      <c r="F320" s="1" t="s">
        <v>9570</v>
      </c>
      <c r="G320" s="1" t="s">
        <v>9571</v>
      </c>
      <c r="H320" s="1" t="s">
        <v>9572</v>
      </c>
      <c r="I320" s="1" t="s">
        <v>9573</v>
      </c>
      <c r="J320" s="1" t="s">
        <v>9574</v>
      </c>
      <c r="K320" s="1" t="s">
        <v>9575</v>
      </c>
      <c r="L320" s="1" t="s">
        <v>6125</v>
      </c>
      <c r="M320" s="1" t="s">
        <v>3159</v>
      </c>
      <c r="N320" s="1" t="s">
        <v>9576</v>
      </c>
      <c r="O320" s="1" t="s">
        <v>5365</v>
      </c>
      <c r="P320" s="1" t="s">
        <v>3096</v>
      </c>
      <c r="Q320" s="1" t="s">
        <v>9577</v>
      </c>
      <c r="R320" s="1">
        <v>0</v>
      </c>
      <c r="S320" s="1">
        <v>0</v>
      </c>
      <c r="T320" s="1">
        <v>0</v>
      </c>
      <c r="U320" s="1" t="s">
        <v>5228</v>
      </c>
      <c r="V320" s="1" t="s">
        <v>9578</v>
      </c>
      <c r="W320" s="1" t="s">
        <v>5758</v>
      </c>
      <c r="X320" s="1" t="s">
        <v>6722</v>
      </c>
      <c r="Y320" s="1" t="s">
        <v>6827</v>
      </c>
      <c r="Z320" s="1" t="s">
        <v>9579</v>
      </c>
      <c r="AA320" s="1" t="s">
        <v>9580</v>
      </c>
      <c r="AB320" s="1" t="s">
        <v>9581</v>
      </c>
      <c r="AC320" s="1" t="s">
        <v>9582</v>
      </c>
      <c r="AD320" s="1" t="s">
        <v>9583</v>
      </c>
      <c r="AE320" s="1" t="s">
        <v>9584</v>
      </c>
      <c r="AF320" s="1" t="s">
        <v>8971</v>
      </c>
      <c r="AG320" s="1" t="s">
        <v>9585</v>
      </c>
      <c r="AH320" s="1" t="s">
        <v>5381</v>
      </c>
      <c r="AI320" s="1" t="s">
        <v>2851</v>
      </c>
      <c r="AJ320" s="1" t="s">
        <v>9586</v>
      </c>
      <c r="AK320" s="1" t="s">
        <v>5228</v>
      </c>
      <c r="AL320" s="1" t="s">
        <v>9578</v>
      </c>
      <c r="AM320" s="1" t="s">
        <v>5758</v>
      </c>
      <c r="AN320" s="1" t="s">
        <v>6722</v>
      </c>
      <c r="AO320" s="1" t="s">
        <v>5228</v>
      </c>
      <c r="AP320" s="1" t="s">
        <v>9578</v>
      </c>
      <c r="AQ320" s="1" t="s">
        <v>5758</v>
      </c>
      <c r="AR320" s="1" t="s">
        <v>6722</v>
      </c>
    </row>
    <row r="321" spans="1:44">
      <c r="A321" s="1" t="s">
        <v>301</v>
      </c>
      <c r="B321" s="1" t="s">
        <v>9587</v>
      </c>
      <c r="C321" s="1" t="s">
        <v>9588</v>
      </c>
      <c r="D321" s="1" t="s">
        <v>9589</v>
      </c>
      <c r="E321" s="1" t="s">
        <v>9590</v>
      </c>
      <c r="F321" s="1" t="s">
        <v>8631</v>
      </c>
      <c r="G321" s="1" t="s">
        <v>7511</v>
      </c>
      <c r="H321" s="1" t="s">
        <v>9591</v>
      </c>
      <c r="I321" s="1" t="s">
        <v>9592</v>
      </c>
      <c r="J321" s="1" t="s">
        <v>9593</v>
      </c>
      <c r="K321" s="1" t="s">
        <v>9594</v>
      </c>
      <c r="L321" s="1" t="s">
        <v>9595</v>
      </c>
      <c r="M321" s="1" t="s">
        <v>9596</v>
      </c>
      <c r="N321" s="1" t="s">
        <v>9597</v>
      </c>
      <c r="O321" s="1" t="s">
        <v>9598</v>
      </c>
      <c r="P321" s="1" t="s">
        <v>9599</v>
      </c>
      <c r="Q321" s="1" t="s">
        <v>9600</v>
      </c>
      <c r="R321" s="1">
        <v>0</v>
      </c>
      <c r="S321" s="1">
        <v>0</v>
      </c>
      <c r="T321" s="1">
        <v>0</v>
      </c>
      <c r="U321" s="1" t="s">
        <v>9601</v>
      </c>
      <c r="V321" s="1" t="s">
        <v>9602</v>
      </c>
      <c r="W321" s="1" t="s">
        <v>9603</v>
      </c>
      <c r="X321" s="1" t="s">
        <v>9604</v>
      </c>
      <c r="Y321" s="1" t="s">
        <v>9605</v>
      </c>
      <c r="Z321" s="1" t="s">
        <v>9606</v>
      </c>
      <c r="AA321" s="1" t="s">
        <v>9607</v>
      </c>
      <c r="AB321" s="1" t="s">
        <v>9608</v>
      </c>
      <c r="AC321" s="1" t="s">
        <v>9609</v>
      </c>
      <c r="AD321" s="1">
        <v>0</v>
      </c>
      <c r="AE321" s="1">
        <v>0</v>
      </c>
      <c r="AF321" s="1" t="s">
        <v>9610</v>
      </c>
      <c r="AG321" s="1" t="s">
        <v>9611</v>
      </c>
      <c r="AH321" s="1" t="s">
        <v>9612</v>
      </c>
      <c r="AI321" s="1" t="s">
        <v>9613</v>
      </c>
      <c r="AJ321" s="1" t="s">
        <v>9614</v>
      </c>
      <c r="AK321" s="1" t="s">
        <v>9601</v>
      </c>
      <c r="AL321" s="1" t="s">
        <v>9602</v>
      </c>
      <c r="AM321" s="1" t="s">
        <v>9603</v>
      </c>
      <c r="AN321" s="1" t="s">
        <v>9604</v>
      </c>
      <c r="AO321" s="1" t="s">
        <v>9601</v>
      </c>
      <c r="AP321" s="1" t="s">
        <v>9602</v>
      </c>
      <c r="AQ321" s="1" t="s">
        <v>9603</v>
      </c>
      <c r="AR321" s="1" t="s">
        <v>9604</v>
      </c>
    </row>
    <row r="322" spans="1:44">
      <c r="A322" s="1" t="s">
        <v>302</v>
      </c>
      <c r="B322" s="1" t="s">
        <v>9615</v>
      </c>
      <c r="C322" s="1" t="s">
        <v>9616</v>
      </c>
      <c r="D322" s="1" t="s">
        <v>9617</v>
      </c>
      <c r="E322" s="1" t="s">
        <v>9618</v>
      </c>
      <c r="F322" s="1" t="s">
        <v>9619</v>
      </c>
      <c r="G322" s="1" t="s">
        <v>9620</v>
      </c>
      <c r="H322" s="1" t="s">
        <v>4793</v>
      </c>
      <c r="I322" s="1" t="s">
        <v>9621</v>
      </c>
      <c r="J322" s="1" t="s">
        <v>9622</v>
      </c>
      <c r="K322" s="1" t="s">
        <v>9623</v>
      </c>
      <c r="L322" s="1" t="s">
        <v>8528</v>
      </c>
      <c r="M322" s="1" t="s">
        <v>9624</v>
      </c>
      <c r="N322" s="1" t="s">
        <v>9625</v>
      </c>
      <c r="O322" s="1" t="s">
        <v>9626</v>
      </c>
      <c r="P322" s="1" t="s">
        <v>8158</v>
      </c>
      <c r="Q322" s="1" t="s">
        <v>9627</v>
      </c>
      <c r="R322" s="1">
        <v>0</v>
      </c>
      <c r="S322" s="1">
        <v>0</v>
      </c>
      <c r="T322" s="1">
        <v>0</v>
      </c>
      <c r="U322" s="1" t="s">
        <v>9628</v>
      </c>
      <c r="V322" s="1" t="s">
        <v>4191</v>
      </c>
      <c r="W322" s="1" t="s">
        <v>9629</v>
      </c>
      <c r="X322" s="1" t="s">
        <v>9630</v>
      </c>
      <c r="Y322" s="1" t="s">
        <v>9631</v>
      </c>
      <c r="Z322" s="1" t="s">
        <v>9632</v>
      </c>
      <c r="AA322" s="1" t="s">
        <v>9633</v>
      </c>
      <c r="AB322" s="1" t="s">
        <v>9634</v>
      </c>
      <c r="AC322" s="1" t="s">
        <v>9635</v>
      </c>
      <c r="AD322" s="1" t="s">
        <v>9636</v>
      </c>
      <c r="AE322" s="1" t="s">
        <v>9637</v>
      </c>
      <c r="AF322" s="1" t="s">
        <v>9638</v>
      </c>
      <c r="AG322" s="1" t="s">
        <v>9639</v>
      </c>
      <c r="AH322" s="1" t="s">
        <v>9640</v>
      </c>
      <c r="AI322" s="1" t="s">
        <v>8167</v>
      </c>
      <c r="AJ322" s="1" t="s">
        <v>9641</v>
      </c>
      <c r="AK322" s="1" t="s">
        <v>9628</v>
      </c>
      <c r="AL322" s="1" t="s">
        <v>4191</v>
      </c>
      <c r="AM322" s="1" t="s">
        <v>9629</v>
      </c>
      <c r="AN322" s="1" t="s">
        <v>9630</v>
      </c>
      <c r="AO322" s="1" t="s">
        <v>9628</v>
      </c>
      <c r="AP322" s="1" t="s">
        <v>4191</v>
      </c>
      <c r="AQ322" s="1" t="s">
        <v>9629</v>
      </c>
      <c r="AR322" s="1" t="s">
        <v>9630</v>
      </c>
    </row>
    <row r="323" spans="1:44">
      <c r="A323" s="1" t="s">
        <v>303</v>
      </c>
      <c r="B323" s="1" t="s">
        <v>9642</v>
      </c>
      <c r="C323" s="1" t="s">
        <v>9643</v>
      </c>
      <c r="D323" s="1" t="s">
        <v>9644</v>
      </c>
      <c r="E323" s="1" t="s">
        <v>9645</v>
      </c>
      <c r="F323" s="1" t="s">
        <v>9646</v>
      </c>
      <c r="G323" s="1" t="s">
        <v>9647</v>
      </c>
      <c r="H323" s="1" t="s">
        <v>9648</v>
      </c>
      <c r="I323" s="1" t="s">
        <v>9649</v>
      </c>
      <c r="J323" s="1" t="s">
        <v>9650</v>
      </c>
      <c r="K323" s="1" t="s">
        <v>9651</v>
      </c>
      <c r="L323" s="1" t="s">
        <v>9652</v>
      </c>
      <c r="M323" s="1" t="s">
        <v>9653</v>
      </c>
      <c r="N323" s="1" t="s">
        <v>9654</v>
      </c>
      <c r="O323" s="1" t="s">
        <v>9655</v>
      </c>
      <c r="P323" s="1" t="s">
        <v>8180</v>
      </c>
      <c r="Q323" s="1" t="s">
        <v>9656</v>
      </c>
      <c r="R323" s="1">
        <v>0</v>
      </c>
      <c r="S323" s="1">
        <v>0</v>
      </c>
      <c r="T323" s="1">
        <v>0</v>
      </c>
      <c r="U323" s="1" t="s">
        <v>9657</v>
      </c>
      <c r="V323" s="1" t="s">
        <v>9658</v>
      </c>
      <c r="W323" s="1" t="s">
        <v>9659</v>
      </c>
      <c r="X323" s="1" t="s">
        <v>9660</v>
      </c>
      <c r="Y323" s="1" t="s">
        <v>9661</v>
      </c>
      <c r="Z323" s="1" t="s">
        <v>9662</v>
      </c>
      <c r="AA323" s="1" t="s">
        <v>9663</v>
      </c>
      <c r="AB323" s="1" t="s">
        <v>9664</v>
      </c>
      <c r="AC323" s="1" t="s">
        <v>9665</v>
      </c>
      <c r="AD323" s="1" t="s">
        <v>9666</v>
      </c>
      <c r="AE323" s="1" t="s">
        <v>9667</v>
      </c>
      <c r="AF323" s="1" t="s">
        <v>9668</v>
      </c>
      <c r="AG323" s="1" t="s">
        <v>9669</v>
      </c>
      <c r="AH323" s="1" t="s">
        <v>9670</v>
      </c>
      <c r="AI323" s="1" t="s">
        <v>8189</v>
      </c>
      <c r="AJ323" s="1" t="s">
        <v>9671</v>
      </c>
      <c r="AK323" s="1" t="s">
        <v>9657</v>
      </c>
      <c r="AL323" s="1" t="s">
        <v>9658</v>
      </c>
      <c r="AM323" s="1" t="s">
        <v>9659</v>
      </c>
      <c r="AN323" s="1" t="s">
        <v>9660</v>
      </c>
      <c r="AO323" s="1" t="s">
        <v>9657</v>
      </c>
      <c r="AP323" s="1" t="s">
        <v>9658</v>
      </c>
      <c r="AQ323" s="1" t="s">
        <v>9659</v>
      </c>
      <c r="AR323" s="1" t="s">
        <v>9660</v>
      </c>
    </row>
    <row r="324" spans="1:44">
      <c r="A324" s="1" t="s">
        <v>304</v>
      </c>
      <c r="B324" s="1" t="s">
        <v>3867</v>
      </c>
      <c r="C324" s="1" t="s">
        <v>9672</v>
      </c>
      <c r="D324" s="1" t="s">
        <v>9673</v>
      </c>
      <c r="E324" s="1" t="s">
        <v>9674</v>
      </c>
      <c r="F324" s="1" t="s">
        <v>9675</v>
      </c>
      <c r="G324" s="1" t="s">
        <v>9676</v>
      </c>
      <c r="H324" s="1" t="s">
        <v>9677</v>
      </c>
      <c r="I324" s="1" t="s">
        <v>8946</v>
      </c>
      <c r="J324" s="1" t="s">
        <v>9678</v>
      </c>
      <c r="K324" s="1" t="s">
        <v>9679</v>
      </c>
      <c r="L324" s="1" t="s">
        <v>9680</v>
      </c>
      <c r="M324" s="1" t="s">
        <v>9681</v>
      </c>
      <c r="N324" s="1" t="s">
        <v>9682</v>
      </c>
      <c r="O324" s="1" t="s">
        <v>9683</v>
      </c>
      <c r="P324" s="1" t="s">
        <v>9684</v>
      </c>
      <c r="Q324" s="1" t="s">
        <v>8953</v>
      </c>
      <c r="R324" s="1">
        <v>0</v>
      </c>
      <c r="S324" s="1">
        <v>0</v>
      </c>
      <c r="T324" s="1">
        <v>0</v>
      </c>
      <c r="U324" s="1" t="s">
        <v>9685</v>
      </c>
      <c r="V324" s="1" t="s">
        <v>9686</v>
      </c>
      <c r="W324" s="1" t="s">
        <v>8203</v>
      </c>
      <c r="X324" s="1" t="s">
        <v>6318</v>
      </c>
      <c r="Y324" s="1" t="s">
        <v>9687</v>
      </c>
      <c r="Z324" s="1" t="s">
        <v>9688</v>
      </c>
      <c r="AA324" s="1" t="s">
        <v>9689</v>
      </c>
      <c r="AB324" s="1" t="s">
        <v>8960</v>
      </c>
      <c r="AC324" s="1" t="s">
        <v>9690</v>
      </c>
      <c r="AD324" s="1" t="s">
        <v>9691</v>
      </c>
      <c r="AE324" s="1" t="s">
        <v>9692</v>
      </c>
      <c r="AF324" s="1" t="s">
        <v>9693</v>
      </c>
      <c r="AG324" s="1" t="s">
        <v>9694</v>
      </c>
      <c r="AH324" s="1" t="s">
        <v>9695</v>
      </c>
      <c r="AI324" s="1" t="s">
        <v>9696</v>
      </c>
      <c r="AJ324" s="1" t="s">
        <v>8964</v>
      </c>
      <c r="AK324" s="1" t="s">
        <v>9685</v>
      </c>
      <c r="AL324" s="1" t="s">
        <v>9686</v>
      </c>
      <c r="AM324" s="1" t="s">
        <v>8203</v>
      </c>
      <c r="AN324" s="1" t="s">
        <v>6318</v>
      </c>
      <c r="AO324" s="1" t="s">
        <v>9685</v>
      </c>
      <c r="AP324" s="1" t="s">
        <v>9686</v>
      </c>
      <c r="AQ324" s="1" t="s">
        <v>8203</v>
      </c>
      <c r="AR324" s="1" t="s">
        <v>6318</v>
      </c>
    </row>
    <row r="325" spans="1:44">
      <c r="A325" s="1" t="s">
        <v>305</v>
      </c>
      <c r="B325" s="1" t="s">
        <v>4432</v>
      </c>
      <c r="C325" s="1" t="s">
        <v>9697</v>
      </c>
      <c r="D325" s="1" t="s">
        <v>9698</v>
      </c>
      <c r="E325" s="1" t="s">
        <v>9699</v>
      </c>
      <c r="F325" s="1" t="s">
        <v>9700</v>
      </c>
      <c r="G325" s="1" t="s">
        <v>9701</v>
      </c>
      <c r="H325" s="1" t="s">
        <v>9702</v>
      </c>
      <c r="I325" s="1" t="s">
        <v>9703</v>
      </c>
      <c r="J325" s="1" t="s">
        <v>9704</v>
      </c>
      <c r="K325" s="1" t="s">
        <v>9705</v>
      </c>
      <c r="L325" s="1" t="s">
        <v>9706</v>
      </c>
      <c r="M325" s="1" t="s">
        <v>9707</v>
      </c>
      <c r="N325" s="1" t="s">
        <v>9708</v>
      </c>
      <c r="O325" s="1" t="s">
        <v>4820</v>
      </c>
      <c r="P325" s="1" t="s">
        <v>8018</v>
      </c>
      <c r="Q325" s="1" t="s">
        <v>9709</v>
      </c>
      <c r="R325" s="1">
        <v>0</v>
      </c>
      <c r="S325" s="1">
        <v>0</v>
      </c>
      <c r="T325" s="1">
        <v>0</v>
      </c>
      <c r="U325" s="1" t="s">
        <v>9710</v>
      </c>
      <c r="V325" s="1" t="s">
        <v>9711</v>
      </c>
      <c r="W325" s="1" t="s">
        <v>9712</v>
      </c>
      <c r="X325" s="1" t="s">
        <v>9713</v>
      </c>
      <c r="Y325" s="1" t="s">
        <v>9714</v>
      </c>
      <c r="Z325" s="1" t="s">
        <v>9715</v>
      </c>
      <c r="AA325" s="1" t="s">
        <v>9716</v>
      </c>
      <c r="AB325" s="1" t="s">
        <v>9717</v>
      </c>
      <c r="AC325" s="1" t="s">
        <v>9718</v>
      </c>
      <c r="AD325" s="1" t="s">
        <v>6862</v>
      </c>
      <c r="AE325" s="1" t="s">
        <v>9719</v>
      </c>
      <c r="AF325" s="1" t="s">
        <v>9720</v>
      </c>
      <c r="AG325" s="1" t="s">
        <v>9721</v>
      </c>
      <c r="AH325" s="1" t="s">
        <v>4833</v>
      </c>
      <c r="AI325" s="1" t="s">
        <v>8030</v>
      </c>
      <c r="AJ325" s="1" t="s">
        <v>9722</v>
      </c>
      <c r="AK325" s="1" t="s">
        <v>9710</v>
      </c>
      <c r="AL325" s="1" t="s">
        <v>9711</v>
      </c>
      <c r="AM325" s="1" t="s">
        <v>9712</v>
      </c>
      <c r="AN325" s="1" t="s">
        <v>9713</v>
      </c>
      <c r="AO325" s="1" t="s">
        <v>9710</v>
      </c>
      <c r="AP325" s="1" t="s">
        <v>9711</v>
      </c>
      <c r="AQ325" s="1" t="s">
        <v>9712</v>
      </c>
      <c r="AR325" s="1" t="s">
        <v>9713</v>
      </c>
    </row>
    <row r="326" spans="1:44">
      <c r="A326" s="1" t="s">
        <v>1243</v>
      </c>
      <c r="B326" s="1" t="s">
        <v>9723</v>
      </c>
      <c r="C326" s="1" t="s">
        <v>6971</v>
      </c>
      <c r="D326" s="1" t="s">
        <v>9724</v>
      </c>
      <c r="E326" s="1" t="s">
        <v>9725</v>
      </c>
      <c r="F326" s="1" t="s">
        <v>9726</v>
      </c>
      <c r="G326" s="1" t="s">
        <v>9727</v>
      </c>
      <c r="H326" s="1" t="s">
        <v>9728</v>
      </c>
      <c r="I326" s="1" t="s">
        <v>9729</v>
      </c>
      <c r="J326" s="1" t="s">
        <v>9730</v>
      </c>
      <c r="K326" s="1" t="s">
        <v>9731</v>
      </c>
      <c r="L326" s="1" t="s">
        <v>7426</v>
      </c>
      <c r="M326" s="1" t="s">
        <v>9732</v>
      </c>
      <c r="N326" s="1" t="s">
        <v>9733</v>
      </c>
      <c r="O326" s="1" t="s">
        <v>9734</v>
      </c>
      <c r="P326" s="1" t="s">
        <v>3065</v>
      </c>
      <c r="Q326" s="1" t="s">
        <v>9735</v>
      </c>
      <c r="R326" s="1">
        <v>0</v>
      </c>
      <c r="S326" s="1">
        <v>0</v>
      </c>
      <c r="T326" s="1">
        <v>0</v>
      </c>
      <c r="U326" s="1" t="s">
        <v>9736</v>
      </c>
      <c r="V326" s="1" t="s">
        <v>9737</v>
      </c>
      <c r="W326" s="1" t="s">
        <v>9738</v>
      </c>
      <c r="X326" s="1" t="s">
        <v>9146</v>
      </c>
      <c r="Y326" s="1" t="s">
        <v>6367</v>
      </c>
      <c r="Z326" s="1" t="s">
        <v>9739</v>
      </c>
      <c r="AA326" s="1" t="s">
        <v>9740</v>
      </c>
      <c r="AB326" s="1" t="s">
        <v>9741</v>
      </c>
      <c r="AC326" s="1" t="s">
        <v>5521</v>
      </c>
      <c r="AD326" s="1" t="s">
        <v>9742</v>
      </c>
      <c r="AE326" s="1" t="s">
        <v>8076</v>
      </c>
      <c r="AF326" s="1" t="s">
        <v>9325</v>
      </c>
      <c r="AG326" s="1" t="s">
        <v>9743</v>
      </c>
      <c r="AH326" s="1" t="s">
        <v>9744</v>
      </c>
      <c r="AI326" s="1" t="s">
        <v>3081</v>
      </c>
      <c r="AJ326" s="1" t="s">
        <v>9745</v>
      </c>
      <c r="AK326" s="1" t="s">
        <v>9736</v>
      </c>
      <c r="AL326" s="1" t="s">
        <v>9737</v>
      </c>
      <c r="AM326" s="1" t="s">
        <v>9738</v>
      </c>
      <c r="AN326" s="1" t="s">
        <v>9146</v>
      </c>
      <c r="AO326" s="1" t="s">
        <v>9736</v>
      </c>
      <c r="AP326" s="1" t="s">
        <v>9737</v>
      </c>
      <c r="AQ326" s="1" t="s">
        <v>9738</v>
      </c>
      <c r="AR326" s="1" t="s">
        <v>9146</v>
      </c>
    </row>
    <row r="327" spans="1:44">
      <c r="A327" s="1" t="s">
        <v>306</v>
      </c>
      <c r="B327" s="1" t="s">
        <v>9746</v>
      </c>
      <c r="C327" s="1" t="s">
        <v>9747</v>
      </c>
      <c r="D327" s="1" t="s">
        <v>9748</v>
      </c>
      <c r="E327" s="1" t="s">
        <v>9749</v>
      </c>
      <c r="F327" s="1" t="s">
        <v>9750</v>
      </c>
      <c r="G327" s="1" t="s">
        <v>8302</v>
      </c>
      <c r="H327" s="1" t="s">
        <v>4341</v>
      </c>
      <c r="I327" s="1" t="s">
        <v>9751</v>
      </c>
      <c r="J327" s="1" t="s">
        <v>9752</v>
      </c>
      <c r="K327" s="1" t="s">
        <v>9753</v>
      </c>
      <c r="L327" s="1" t="s">
        <v>9754</v>
      </c>
      <c r="M327" s="1" t="s">
        <v>5937</v>
      </c>
      <c r="N327" s="1" t="s">
        <v>2969</v>
      </c>
      <c r="O327" s="1" t="s">
        <v>4939</v>
      </c>
      <c r="P327" s="1" t="s">
        <v>8695</v>
      </c>
      <c r="Q327" s="1" t="s">
        <v>9755</v>
      </c>
      <c r="R327" s="1">
        <v>0</v>
      </c>
      <c r="S327" s="1">
        <v>0</v>
      </c>
      <c r="T327" s="1">
        <v>0</v>
      </c>
      <c r="U327" s="1" t="s">
        <v>8230</v>
      </c>
      <c r="V327" s="1" t="s">
        <v>3970</v>
      </c>
      <c r="W327" s="1" t="s">
        <v>9756</v>
      </c>
      <c r="X327" s="1" t="s">
        <v>3207</v>
      </c>
      <c r="Y327" s="1" t="s">
        <v>9757</v>
      </c>
      <c r="Z327" s="1" t="s">
        <v>9170</v>
      </c>
      <c r="AA327" s="1" t="s">
        <v>9758</v>
      </c>
      <c r="AB327" s="1" t="s">
        <v>9759</v>
      </c>
      <c r="AC327" s="1" t="s">
        <v>9760</v>
      </c>
      <c r="AD327" s="1" t="s">
        <v>9761</v>
      </c>
      <c r="AE327" s="1" t="s">
        <v>9762</v>
      </c>
      <c r="AF327" s="1" t="s">
        <v>4693</v>
      </c>
      <c r="AG327" s="1" t="s">
        <v>2985</v>
      </c>
      <c r="AH327" s="1" t="s">
        <v>2882</v>
      </c>
      <c r="AI327" s="1" t="s">
        <v>8706</v>
      </c>
      <c r="AJ327" s="1" t="s">
        <v>9763</v>
      </c>
      <c r="AK327" s="1" t="s">
        <v>8230</v>
      </c>
      <c r="AL327" s="1" t="s">
        <v>3970</v>
      </c>
      <c r="AM327" s="1" t="s">
        <v>9756</v>
      </c>
      <c r="AN327" s="1" t="s">
        <v>3207</v>
      </c>
      <c r="AO327" s="1" t="s">
        <v>8230</v>
      </c>
      <c r="AP327" s="1" t="s">
        <v>3970</v>
      </c>
      <c r="AQ327" s="1" t="s">
        <v>9756</v>
      </c>
      <c r="AR327" s="1" t="s">
        <v>3207</v>
      </c>
    </row>
    <row r="328" spans="1:44">
      <c r="A328" s="1" t="s">
        <v>307</v>
      </c>
      <c r="B328" s="1" t="s">
        <v>9764</v>
      </c>
      <c r="C328" s="1" t="s">
        <v>9765</v>
      </c>
      <c r="D328" s="1" t="s">
        <v>9766</v>
      </c>
      <c r="E328" s="1" t="s">
        <v>4868</v>
      </c>
      <c r="F328" s="1" t="s">
        <v>3016</v>
      </c>
      <c r="G328" s="1" t="s">
        <v>4774</v>
      </c>
      <c r="H328" s="1" t="s">
        <v>9767</v>
      </c>
      <c r="I328" s="1" t="s">
        <v>9768</v>
      </c>
      <c r="J328" s="1" t="s">
        <v>6133</v>
      </c>
      <c r="K328" s="1" t="s">
        <v>9769</v>
      </c>
      <c r="L328" s="1" t="s">
        <v>9770</v>
      </c>
      <c r="M328" s="1" t="s">
        <v>9771</v>
      </c>
      <c r="N328" s="1" t="s">
        <v>7284</v>
      </c>
      <c r="O328" s="1" t="s">
        <v>9772</v>
      </c>
      <c r="P328" s="1" t="s">
        <v>8158</v>
      </c>
      <c r="Q328" s="1" t="s">
        <v>8090</v>
      </c>
      <c r="R328" s="1">
        <v>0</v>
      </c>
      <c r="S328" s="1">
        <v>0</v>
      </c>
      <c r="T328" s="1">
        <v>0</v>
      </c>
      <c r="U328" s="1" t="s">
        <v>9773</v>
      </c>
      <c r="V328" s="1" t="s">
        <v>9774</v>
      </c>
      <c r="W328" s="1" t="s">
        <v>5427</v>
      </c>
      <c r="X328" s="1" t="s">
        <v>9775</v>
      </c>
      <c r="Y328" s="1" t="s">
        <v>8095</v>
      </c>
      <c r="Z328" s="1" t="s">
        <v>9776</v>
      </c>
      <c r="AA328" s="1" t="s">
        <v>9777</v>
      </c>
      <c r="AB328" s="1" t="s">
        <v>9778</v>
      </c>
      <c r="AC328" s="1" t="s">
        <v>9779</v>
      </c>
      <c r="AD328" s="1" t="s">
        <v>9780</v>
      </c>
      <c r="AE328" s="1" t="s">
        <v>3166</v>
      </c>
      <c r="AF328" s="1" t="s">
        <v>9781</v>
      </c>
      <c r="AG328" s="1" t="s">
        <v>7294</v>
      </c>
      <c r="AH328" s="1" t="s">
        <v>9782</v>
      </c>
      <c r="AI328" s="1" t="s">
        <v>8167</v>
      </c>
      <c r="AJ328" s="1" t="s">
        <v>8102</v>
      </c>
      <c r="AK328" s="1" t="s">
        <v>9773</v>
      </c>
      <c r="AL328" s="1" t="s">
        <v>9774</v>
      </c>
      <c r="AM328" s="1" t="s">
        <v>5427</v>
      </c>
      <c r="AN328" s="1" t="s">
        <v>9775</v>
      </c>
      <c r="AO328" s="1" t="s">
        <v>9773</v>
      </c>
      <c r="AP328" s="1" t="s">
        <v>9774</v>
      </c>
      <c r="AQ328" s="1" t="s">
        <v>5427</v>
      </c>
      <c r="AR328" s="1" t="s">
        <v>9775</v>
      </c>
    </row>
    <row r="329" spans="1:44">
      <c r="A329" s="1" t="s">
        <v>22</v>
      </c>
      <c r="B329" s="1" t="s">
        <v>9783</v>
      </c>
      <c r="C329" s="1" t="s">
        <v>9784</v>
      </c>
      <c r="D329" s="1" t="s">
        <v>9785</v>
      </c>
      <c r="E329" s="1" t="s">
        <v>9786</v>
      </c>
      <c r="F329" s="1" t="s">
        <v>6713</v>
      </c>
      <c r="G329" s="1" t="s">
        <v>9787</v>
      </c>
      <c r="H329" s="1" t="s">
        <v>9788</v>
      </c>
      <c r="I329" s="1" t="s">
        <v>6763</v>
      </c>
      <c r="J329" s="1" t="s">
        <v>7456</v>
      </c>
      <c r="K329" s="1" t="s">
        <v>9789</v>
      </c>
      <c r="L329" s="1" t="s">
        <v>9790</v>
      </c>
      <c r="M329" s="1" t="s">
        <v>5508</v>
      </c>
      <c r="N329" s="1" t="s">
        <v>9791</v>
      </c>
      <c r="O329" s="1" t="s">
        <v>9792</v>
      </c>
      <c r="P329" s="1" t="s">
        <v>4820</v>
      </c>
      <c r="Q329" s="1" t="s">
        <v>9793</v>
      </c>
      <c r="R329" s="1">
        <v>0</v>
      </c>
      <c r="S329" s="1">
        <v>0</v>
      </c>
      <c r="T329" s="1">
        <v>0</v>
      </c>
      <c r="U329" s="1" t="s">
        <v>9794</v>
      </c>
      <c r="V329" s="1" t="s">
        <v>9795</v>
      </c>
      <c r="W329" s="1" t="s">
        <v>9796</v>
      </c>
      <c r="X329" s="1" t="s">
        <v>8432</v>
      </c>
      <c r="Y329" s="1" t="s">
        <v>9797</v>
      </c>
      <c r="Z329" s="1" t="s">
        <v>9798</v>
      </c>
      <c r="AA329" s="1" t="s">
        <v>6502</v>
      </c>
      <c r="AB329" s="1" t="s">
        <v>9799</v>
      </c>
      <c r="AC329" s="1" t="s">
        <v>9800</v>
      </c>
      <c r="AD329" s="1" t="s">
        <v>9801</v>
      </c>
      <c r="AE329" s="1" t="s">
        <v>9802</v>
      </c>
      <c r="AF329" s="1" t="s">
        <v>2837</v>
      </c>
      <c r="AG329" s="1" t="s">
        <v>6127</v>
      </c>
      <c r="AH329" s="1" t="s">
        <v>9803</v>
      </c>
      <c r="AI329" s="1" t="s">
        <v>4833</v>
      </c>
      <c r="AJ329" s="1" t="s">
        <v>9804</v>
      </c>
      <c r="AK329" s="1" t="s">
        <v>9794</v>
      </c>
      <c r="AL329" s="1" t="s">
        <v>9795</v>
      </c>
      <c r="AM329" s="1" t="s">
        <v>9796</v>
      </c>
      <c r="AN329" s="1" t="s">
        <v>8432</v>
      </c>
      <c r="AO329" s="1" t="s">
        <v>9794</v>
      </c>
      <c r="AP329" s="1" t="s">
        <v>9795</v>
      </c>
      <c r="AQ329" s="1" t="s">
        <v>9796</v>
      </c>
      <c r="AR329" s="1" t="s">
        <v>8432</v>
      </c>
    </row>
    <row r="330" spans="1:44">
      <c r="A330" s="1" t="s">
        <v>308</v>
      </c>
      <c r="B330" s="1" t="s">
        <v>9805</v>
      </c>
      <c r="C330" s="1" t="s">
        <v>9806</v>
      </c>
      <c r="D330" s="1" t="s">
        <v>9807</v>
      </c>
      <c r="E330" s="1" t="s">
        <v>9808</v>
      </c>
      <c r="F330" s="1" t="s">
        <v>6090</v>
      </c>
      <c r="G330" s="1" t="s">
        <v>9809</v>
      </c>
      <c r="H330" s="1" t="s">
        <v>5938</v>
      </c>
      <c r="I330" s="1" t="s">
        <v>7165</v>
      </c>
      <c r="J330" s="1" t="s">
        <v>9810</v>
      </c>
      <c r="K330" s="1" t="s">
        <v>9811</v>
      </c>
      <c r="L330" s="1" t="s">
        <v>9812</v>
      </c>
      <c r="M330" s="1" t="s">
        <v>9813</v>
      </c>
      <c r="N330" s="1" t="s">
        <v>9814</v>
      </c>
      <c r="O330" s="1" t="s">
        <v>8717</v>
      </c>
      <c r="P330" s="1" t="s">
        <v>8518</v>
      </c>
      <c r="Q330" s="1" t="s">
        <v>9815</v>
      </c>
      <c r="R330" s="1">
        <v>0</v>
      </c>
      <c r="S330" s="1">
        <v>0</v>
      </c>
      <c r="T330" s="1">
        <v>0</v>
      </c>
      <c r="U330" s="1" t="s">
        <v>9090</v>
      </c>
      <c r="V330" s="1" t="s">
        <v>9816</v>
      </c>
      <c r="W330" s="1" t="s">
        <v>9817</v>
      </c>
      <c r="X330" s="1" t="s">
        <v>7679</v>
      </c>
      <c r="Y330" s="1" t="s">
        <v>7241</v>
      </c>
      <c r="Z330" s="1" t="s">
        <v>3169</v>
      </c>
      <c r="AA330" s="1" t="s">
        <v>9818</v>
      </c>
      <c r="AB330" s="1" t="s">
        <v>9819</v>
      </c>
      <c r="AC330" s="1" t="s">
        <v>9820</v>
      </c>
      <c r="AD330" s="1" t="s">
        <v>9821</v>
      </c>
      <c r="AE330" s="1" t="s">
        <v>8838</v>
      </c>
      <c r="AF330" s="1" t="s">
        <v>9822</v>
      </c>
      <c r="AG330" s="1" t="s">
        <v>9823</v>
      </c>
      <c r="AH330" s="1" t="s">
        <v>8731</v>
      </c>
      <c r="AI330" s="1" t="s">
        <v>3544</v>
      </c>
      <c r="AJ330" s="1" t="s">
        <v>3179</v>
      </c>
      <c r="AK330" s="1" t="s">
        <v>9090</v>
      </c>
      <c r="AL330" s="1" t="s">
        <v>9816</v>
      </c>
      <c r="AM330" s="1" t="s">
        <v>9817</v>
      </c>
      <c r="AN330" s="1" t="s">
        <v>7679</v>
      </c>
      <c r="AO330" s="1" t="s">
        <v>9090</v>
      </c>
      <c r="AP330" s="1" t="s">
        <v>9816</v>
      </c>
      <c r="AQ330" s="1" t="s">
        <v>9817</v>
      </c>
      <c r="AR330" s="1" t="s">
        <v>7679</v>
      </c>
    </row>
    <row r="331" spans="1:44">
      <c r="A331" s="1" t="s">
        <v>21</v>
      </c>
      <c r="B331" s="1" t="s">
        <v>9824</v>
      </c>
      <c r="C331" s="1" t="s">
        <v>9825</v>
      </c>
      <c r="D331" s="1" t="s">
        <v>9826</v>
      </c>
      <c r="E331" s="1" t="s">
        <v>6081</v>
      </c>
      <c r="F331" s="1" t="s">
        <v>9827</v>
      </c>
      <c r="G331" s="1" t="s">
        <v>9828</v>
      </c>
      <c r="H331" s="1" t="s">
        <v>9829</v>
      </c>
      <c r="I331" s="1" t="s">
        <v>9830</v>
      </c>
      <c r="J331" s="1" t="s">
        <v>9831</v>
      </c>
      <c r="K331" s="1" t="s">
        <v>9832</v>
      </c>
      <c r="L331" s="1" t="s">
        <v>8544</v>
      </c>
      <c r="M331" s="1" t="s">
        <v>9833</v>
      </c>
      <c r="N331" s="1" t="s">
        <v>9834</v>
      </c>
      <c r="O331" s="1" t="s">
        <v>9835</v>
      </c>
      <c r="P331" s="1" t="s">
        <v>8518</v>
      </c>
      <c r="Q331" s="1" t="s">
        <v>9836</v>
      </c>
      <c r="R331" s="1">
        <v>0</v>
      </c>
      <c r="S331" s="1">
        <v>0</v>
      </c>
      <c r="T331" s="1">
        <v>0</v>
      </c>
      <c r="U331" s="1" t="s">
        <v>9837</v>
      </c>
      <c r="V331" s="1" t="s">
        <v>9838</v>
      </c>
      <c r="W331" s="1" t="s">
        <v>6333</v>
      </c>
      <c r="X331" s="1" t="s">
        <v>8882</v>
      </c>
      <c r="Y331" s="1" t="s">
        <v>9839</v>
      </c>
      <c r="Z331" s="1" t="s">
        <v>9840</v>
      </c>
      <c r="AA331" s="1" t="s">
        <v>9841</v>
      </c>
      <c r="AB331" s="1" t="s">
        <v>9842</v>
      </c>
      <c r="AC331" s="1" t="s">
        <v>9843</v>
      </c>
      <c r="AD331" s="1" t="s">
        <v>6736</v>
      </c>
      <c r="AE331" s="1" t="s">
        <v>9844</v>
      </c>
      <c r="AF331" s="1" t="s">
        <v>9845</v>
      </c>
      <c r="AG331" s="1" t="s">
        <v>9846</v>
      </c>
      <c r="AH331" s="1" t="s">
        <v>9847</v>
      </c>
      <c r="AI331" s="1" t="s">
        <v>3544</v>
      </c>
      <c r="AJ331" s="1" t="s">
        <v>9848</v>
      </c>
      <c r="AK331" s="1" t="s">
        <v>9837</v>
      </c>
      <c r="AL331" s="1" t="s">
        <v>9838</v>
      </c>
      <c r="AM331" s="1" t="s">
        <v>6333</v>
      </c>
      <c r="AN331" s="1" t="s">
        <v>8882</v>
      </c>
      <c r="AO331" s="1" t="s">
        <v>9837</v>
      </c>
      <c r="AP331" s="1" t="s">
        <v>9838</v>
      </c>
      <c r="AQ331" s="1" t="s">
        <v>6333</v>
      </c>
      <c r="AR331" s="1" t="s">
        <v>8882</v>
      </c>
    </row>
    <row r="332" spans="1:44">
      <c r="A332" s="1" t="s">
        <v>309</v>
      </c>
      <c r="B332" s="1" t="s">
        <v>9849</v>
      </c>
      <c r="C332" s="1" t="s">
        <v>9850</v>
      </c>
      <c r="D332" s="1" t="s">
        <v>9851</v>
      </c>
      <c r="E332" s="1" t="s">
        <v>9852</v>
      </c>
      <c r="F332" s="1" t="s">
        <v>9853</v>
      </c>
      <c r="G332" s="1" t="s">
        <v>9854</v>
      </c>
      <c r="H332" s="1" t="s">
        <v>6935</v>
      </c>
      <c r="I332" s="1" t="s">
        <v>9855</v>
      </c>
      <c r="J332" s="1" t="s">
        <v>9856</v>
      </c>
      <c r="K332" s="1" t="s">
        <v>3569</v>
      </c>
      <c r="L332" s="1" t="s">
        <v>7061</v>
      </c>
      <c r="M332" s="1" t="s">
        <v>9857</v>
      </c>
      <c r="N332" s="1" t="s">
        <v>9858</v>
      </c>
      <c r="O332" s="1" t="s">
        <v>9859</v>
      </c>
      <c r="P332" s="1" t="s">
        <v>9860</v>
      </c>
      <c r="Q332" s="1" t="s">
        <v>9861</v>
      </c>
      <c r="R332" s="1">
        <v>0</v>
      </c>
      <c r="S332" s="1">
        <v>0</v>
      </c>
      <c r="T332" s="1">
        <v>0</v>
      </c>
      <c r="U332" s="1" t="s">
        <v>9862</v>
      </c>
      <c r="V332" s="1" t="s">
        <v>6388</v>
      </c>
      <c r="W332" s="1" t="s">
        <v>9863</v>
      </c>
      <c r="X332" s="1" t="s">
        <v>4380</v>
      </c>
      <c r="Y332" s="1" t="s">
        <v>9864</v>
      </c>
      <c r="Z332" s="1" t="s">
        <v>9865</v>
      </c>
      <c r="AA332" s="1" t="s">
        <v>9866</v>
      </c>
      <c r="AB332" s="1" t="s">
        <v>9867</v>
      </c>
      <c r="AC332" s="1" t="s">
        <v>7849</v>
      </c>
      <c r="AD332" s="1">
        <v>0</v>
      </c>
      <c r="AE332" s="1" t="s">
        <v>9868</v>
      </c>
      <c r="AF332" s="1" t="s">
        <v>9869</v>
      </c>
      <c r="AG332" s="1" t="s">
        <v>9870</v>
      </c>
      <c r="AH332" s="1" t="s">
        <v>9871</v>
      </c>
      <c r="AI332" s="1" t="s">
        <v>6834</v>
      </c>
      <c r="AJ332" s="1" t="s">
        <v>9872</v>
      </c>
      <c r="AK332" s="1" t="s">
        <v>9862</v>
      </c>
      <c r="AL332" s="1" t="s">
        <v>6388</v>
      </c>
      <c r="AM332" s="1" t="s">
        <v>9863</v>
      </c>
      <c r="AN332" s="1" t="s">
        <v>4380</v>
      </c>
      <c r="AO332" s="1" t="s">
        <v>9862</v>
      </c>
      <c r="AP332" s="1" t="s">
        <v>6388</v>
      </c>
      <c r="AQ332" s="1" t="s">
        <v>9863</v>
      </c>
      <c r="AR332" s="1" t="s">
        <v>4380</v>
      </c>
    </row>
    <row r="333" spans="1:44">
      <c r="A333" s="1" t="s">
        <v>39</v>
      </c>
      <c r="B333" s="1" t="s">
        <v>9849</v>
      </c>
      <c r="C333" s="1" t="s">
        <v>9850</v>
      </c>
      <c r="D333" s="1" t="s">
        <v>9851</v>
      </c>
      <c r="E333" s="1" t="s">
        <v>9852</v>
      </c>
      <c r="F333" s="1" t="s">
        <v>9853</v>
      </c>
      <c r="G333" s="1" t="s">
        <v>9854</v>
      </c>
      <c r="H333" s="1" t="s">
        <v>6935</v>
      </c>
      <c r="I333" s="1" t="s">
        <v>9855</v>
      </c>
      <c r="J333" s="1" t="s">
        <v>9856</v>
      </c>
      <c r="K333" s="1" t="s">
        <v>3569</v>
      </c>
      <c r="L333" s="1" t="s">
        <v>7061</v>
      </c>
      <c r="M333" s="1" t="s">
        <v>9857</v>
      </c>
      <c r="N333" s="1" t="s">
        <v>9858</v>
      </c>
      <c r="O333" s="1" t="s">
        <v>9859</v>
      </c>
      <c r="P333" s="1" t="s">
        <v>9860</v>
      </c>
      <c r="Q333" s="1" t="s">
        <v>9861</v>
      </c>
      <c r="R333" s="1">
        <v>0</v>
      </c>
      <c r="S333" s="1">
        <v>0</v>
      </c>
      <c r="T333" s="1">
        <v>0</v>
      </c>
      <c r="U333" s="1" t="s">
        <v>9862</v>
      </c>
      <c r="V333" s="1" t="s">
        <v>6388</v>
      </c>
      <c r="W333" s="1" t="s">
        <v>9863</v>
      </c>
      <c r="X333" s="1" t="s">
        <v>4380</v>
      </c>
      <c r="Y333" s="1" t="s">
        <v>9864</v>
      </c>
      <c r="Z333" s="1" t="s">
        <v>9865</v>
      </c>
      <c r="AA333" s="1" t="s">
        <v>9866</v>
      </c>
      <c r="AB333" s="1" t="s">
        <v>9867</v>
      </c>
      <c r="AC333" s="1" t="s">
        <v>7849</v>
      </c>
      <c r="AD333" s="1">
        <v>0</v>
      </c>
      <c r="AE333" s="1" t="s">
        <v>9868</v>
      </c>
      <c r="AF333" s="1" t="s">
        <v>9869</v>
      </c>
      <c r="AG333" s="1" t="s">
        <v>9870</v>
      </c>
      <c r="AH333" s="1" t="s">
        <v>9871</v>
      </c>
      <c r="AI333" s="1" t="s">
        <v>6834</v>
      </c>
      <c r="AJ333" s="1" t="s">
        <v>9872</v>
      </c>
      <c r="AK333" s="1" t="s">
        <v>9862</v>
      </c>
      <c r="AL333" s="1" t="s">
        <v>6388</v>
      </c>
      <c r="AM333" s="1" t="s">
        <v>9863</v>
      </c>
      <c r="AN333" s="1" t="s">
        <v>4380</v>
      </c>
      <c r="AO333" s="1" t="s">
        <v>9862</v>
      </c>
      <c r="AP333" s="1" t="s">
        <v>6388</v>
      </c>
      <c r="AQ333" s="1" t="s">
        <v>9863</v>
      </c>
      <c r="AR333" s="1" t="s">
        <v>4380</v>
      </c>
    </row>
    <row r="334" spans="1:44">
      <c r="A334" s="1" t="s">
        <v>310</v>
      </c>
      <c r="B334" s="1" t="s">
        <v>9873</v>
      </c>
      <c r="C334" s="1" t="s">
        <v>9874</v>
      </c>
      <c r="D334" s="1" t="s">
        <v>9875</v>
      </c>
      <c r="E334" s="1" t="s">
        <v>4590</v>
      </c>
      <c r="F334" s="1" t="s">
        <v>9876</v>
      </c>
      <c r="G334" s="1" t="s">
        <v>9877</v>
      </c>
      <c r="H334" s="1" t="s">
        <v>9878</v>
      </c>
      <c r="I334" s="1" t="s">
        <v>4945</v>
      </c>
      <c r="J334" s="1" t="s">
        <v>9879</v>
      </c>
      <c r="K334" s="1" t="s">
        <v>9880</v>
      </c>
      <c r="L334" s="1" t="s">
        <v>9881</v>
      </c>
      <c r="M334" s="1" t="s">
        <v>9882</v>
      </c>
      <c r="N334" s="1" t="s">
        <v>9883</v>
      </c>
      <c r="O334" s="1" t="s">
        <v>9884</v>
      </c>
      <c r="P334" s="1" t="s">
        <v>9885</v>
      </c>
      <c r="Q334" s="1" t="s">
        <v>9886</v>
      </c>
      <c r="R334" s="1">
        <v>0</v>
      </c>
      <c r="S334" s="1">
        <v>0</v>
      </c>
      <c r="T334" s="1">
        <v>0</v>
      </c>
      <c r="U334" s="1" t="s">
        <v>3873</v>
      </c>
      <c r="V334" s="1" t="s">
        <v>9473</v>
      </c>
      <c r="W334" s="1" t="s">
        <v>9887</v>
      </c>
      <c r="X334" s="1" t="s">
        <v>7015</v>
      </c>
      <c r="Y334" s="1" t="s">
        <v>9888</v>
      </c>
      <c r="Z334" s="1" t="s">
        <v>9889</v>
      </c>
      <c r="AA334" s="1" t="s">
        <v>9890</v>
      </c>
      <c r="AB334" s="1" t="s">
        <v>9891</v>
      </c>
      <c r="AC334" s="1" t="s">
        <v>9892</v>
      </c>
      <c r="AD334" s="1" t="s">
        <v>9893</v>
      </c>
      <c r="AE334" s="1" t="s">
        <v>4674</v>
      </c>
      <c r="AF334" s="1" t="s">
        <v>5731</v>
      </c>
      <c r="AG334" s="1" t="s">
        <v>9894</v>
      </c>
      <c r="AH334" s="1" t="s">
        <v>9895</v>
      </c>
      <c r="AI334" s="1" t="s">
        <v>9896</v>
      </c>
      <c r="AJ334" s="1" t="s">
        <v>9897</v>
      </c>
      <c r="AK334" s="1" t="s">
        <v>3873</v>
      </c>
      <c r="AL334" s="1" t="s">
        <v>9473</v>
      </c>
      <c r="AM334" s="1" t="s">
        <v>9887</v>
      </c>
      <c r="AN334" s="1" t="s">
        <v>7015</v>
      </c>
      <c r="AO334" s="1" t="s">
        <v>3873</v>
      </c>
      <c r="AP334" s="1" t="s">
        <v>9473</v>
      </c>
      <c r="AQ334" s="1" t="s">
        <v>9887</v>
      </c>
      <c r="AR334" s="1" t="s">
        <v>7015</v>
      </c>
    </row>
    <row r="335" spans="1:44">
      <c r="A335" s="1" t="s">
        <v>311</v>
      </c>
      <c r="B335" s="1" t="s">
        <v>9898</v>
      </c>
      <c r="C335" s="1" t="s">
        <v>9899</v>
      </c>
      <c r="D335" s="1" t="s">
        <v>9900</v>
      </c>
      <c r="E335" s="1" t="s">
        <v>7934</v>
      </c>
      <c r="F335" s="1" t="s">
        <v>9901</v>
      </c>
      <c r="G335" s="1" t="s">
        <v>9902</v>
      </c>
      <c r="H335" s="1" t="s">
        <v>7045</v>
      </c>
      <c r="I335" s="1" t="s">
        <v>9903</v>
      </c>
      <c r="J335" s="1" t="s">
        <v>9904</v>
      </c>
      <c r="K335" s="1" t="s">
        <v>9905</v>
      </c>
      <c r="L335" s="1" t="s">
        <v>9906</v>
      </c>
      <c r="M335" s="1" t="s">
        <v>9907</v>
      </c>
      <c r="N335" s="1" t="s">
        <v>9908</v>
      </c>
      <c r="O335" s="1" t="s">
        <v>9909</v>
      </c>
      <c r="P335" s="1" t="s">
        <v>6904</v>
      </c>
      <c r="Q335" s="1" t="s">
        <v>9910</v>
      </c>
      <c r="R335" s="1">
        <v>0</v>
      </c>
      <c r="S335" s="1">
        <v>0</v>
      </c>
      <c r="T335" s="1">
        <v>0</v>
      </c>
      <c r="U335" s="1" t="s">
        <v>6129</v>
      </c>
      <c r="V335" s="1" t="s">
        <v>9911</v>
      </c>
      <c r="W335" s="1" t="s">
        <v>8420</v>
      </c>
      <c r="X335" s="1" t="s">
        <v>2788</v>
      </c>
      <c r="Y335" s="1" t="s">
        <v>9912</v>
      </c>
      <c r="Z335" s="1" t="s">
        <v>9913</v>
      </c>
      <c r="AA335" s="1" t="s">
        <v>9914</v>
      </c>
      <c r="AB335" s="1" t="s">
        <v>9915</v>
      </c>
      <c r="AC335" s="1" t="s">
        <v>9916</v>
      </c>
      <c r="AD335" s="1" t="s">
        <v>9917</v>
      </c>
      <c r="AE335" s="1">
        <v>0</v>
      </c>
      <c r="AF335" s="1" t="s">
        <v>8365</v>
      </c>
      <c r="AG335" s="1" t="s">
        <v>6229</v>
      </c>
      <c r="AH335" s="1" t="s">
        <v>3302</v>
      </c>
      <c r="AI335" s="1" t="s">
        <v>6917</v>
      </c>
      <c r="AJ335" s="1" t="s">
        <v>7713</v>
      </c>
      <c r="AK335" s="1" t="s">
        <v>6129</v>
      </c>
      <c r="AL335" s="1" t="s">
        <v>9911</v>
      </c>
      <c r="AM335" s="1" t="s">
        <v>8420</v>
      </c>
      <c r="AN335" s="1" t="s">
        <v>2788</v>
      </c>
      <c r="AO335" s="1" t="s">
        <v>6129</v>
      </c>
      <c r="AP335" s="1" t="s">
        <v>9911</v>
      </c>
      <c r="AQ335" s="1" t="s">
        <v>8420</v>
      </c>
      <c r="AR335" s="1" t="s">
        <v>2788</v>
      </c>
    </row>
    <row r="336" spans="1:44">
      <c r="A336" s="1" t="s">
        <v>312</v>
      </c>
      <c r="B336" s="1" t="s">
        <v>9179</v>
      </c>
      <c r="C336" s="1" t="s">
        <v>9180</v>
      </c>
      <c r="D336" s="1" t="s">
        <v>9181</v>
      </c>
      <c r="E336" s="1" t="s">
        <v>6047</v>
      </c>
      <c r="F336" s="1" t="s">
        <v>9182</v>
      </c>
      <c r="G336" s="1" t="s">
        <v>9183</v>
      </c>
      <c r="H336" s="1" t="s">
        <v>9184</v>
      </c>
      <c r="I336" s="1" t="s">
        <v>9185</v>
      </c>
      <c r="J336" s="1" t="s">
        <v>9186</v>
      </c>
      <c r="K336" s="1" t="s">
        <v>9187</v>
      </c>
      <c r="L336" s="1" t="s">
        <v>9188</v>
      </c>
      <c r="M336" s="1" t="s">
        <v>9189</v>
      </c>
      <c r="N336" s="1" t="s">
        <v>9190</v>
      </c>
      <c r="O336" s="1" t="s">
        <v>9191</v>
      </c>
      <c r="P336" s="1" t="s">
        <v>8480</v>
      </c>
      <c r="Q336" s="1" t="s">
        <v>9192</v>
      </c>
      <c r="R336" s="1">
        <v>0</v>
      </c>
      <c r="S336" s="1">
        <v>0</v>
      </c>
      <c r="T336" s="1">
        <v>0</v>
      </c>
      <c r="U336" s="1" t="s">
        <v>9918</v>
      </c>
      <c r="V336" s="1" t="s">
        <v>9194</v>
      </c>
      <c r="W336" s="1" t="s">
        <v>4191</v>
      </c>
      <c r="X336" s="1" t="s">
        <v>9195</v>
      </c>
      <c r="Y336" s="1" t="s">
        <v>9196</v>
      </c>
      <c r="Z336" s="1" t="s">
        <v>9197</v>
      </c>
      <c r="AA336" s="1" t="s">
        <v>9198</v>
      </c>
      <c r="AB336" s="1" t="s">
        <v>9199</v>
      </c>
      <c r="AC336" s="1" t="s">
        <v>9919</v>
      </c>
      <c r="AD336" s="1" t="s">
        <v>9201</v>
      </c>
      <c r="AE336" s="1">
        <v>0</v>
      </c>
      <c r="AF336" s="1" t="s">
        <v>9202</v>
      </c>
      <c r="AG336" s="1" t="s">
        <v>9203</v>
      </c>
      <c r="AH336" s="1" t="s">
        <v>9204</v>
      </c>
      <c r="AI336" s="1" t="s">
        <v>4709</v>
      </c>
      <c r="AJ336" s="1" t="s">
        <v>8387</v>
      </c>
      <c r="AK336" s="1" t="s">
        <v>9918</v>
      </c>
      <c r="AL336" s="1" t="s">
        <v>9194</v>
      </c>
      <c r="AM336" s="1" t="s">
        <v>4191</v>
      </c>
      <c r="AN336" s="1" t="s">
        <v>9195</v>
      </c>
      <c r="AO336" s="1" t="s">
        <v>9918</v>
      </c>
      <c r="AP336" s="1" t="s">
        <v>9194</v>
      </c>
      <c r="AQ336" s="1" t="s">
        <v>4191</v>
      </c>
      <c r="AR336" s="1" t="s">
        <v>9195</v>
      </c>
    </row>
    <row r="337" spans="1:44">
      <c r="A337" s="1" t="s">
        <v>313</v>
      </c>
      <c r="B337" s="1" t="s">
        <v>9920</v>
      </c>
      <c r="C337" s="1" t="s">
        <v>6038</v>
      </c>
      <c r="D337" s="1" t="s">
        <v>9921</v>
      </c>
      <c r="E337" s="1" t="s">
        <v>9922</v>
      </c>
      <c r="F337" s="1" t="s">
        <v>9923</v>
      </c>
      <c r="G337" s="1" t="s">
        <v>9924</v>
      </c>
      <c r="H337" s="1" t="s">
        <v>9925</v>
      </c>
      <c r="I337" s="1" t="s">
        <v>9926</v>
      </c>
      <c r="J337" s="1" t="s">
        <v>9927</v>
      </c>
      <c r="K337" s="1" t="s">
        <v>9928</v>
      </c>
      <c r="L337" s="1" t="s">
        <v>9929</v>
      </c>
      <c r="M337" s="1" t="s">
        <v>9930</v>
      </c>
      <c r="N337" s="1" t="s">
        <v>6162</v>
      </c>
      <c r="O337" s="1" t="s">
        <v>8277</v>
      </c>
      <c r="P337" s="1" t="s">
        <v>8180</v>
      </c>
      <c r="Q337" s="1" t="s">
        <v>8479</v>
      </c>
      <c r="R337" s="1">
        <v>0</v>
      </c>
      <c r="S337" s="1">
        <v>0</v>
      </c>
      <c r="T337" s="1">
        <v>0</v>
      </c>
      <c r="U337" s="1" t="s">
        <v>6180</v>
      </c>
      <c r="V337" s="1" t="s">
        <v>4197</v>
      </c>
      <c r="W337" s="1" t="s">
        <v>6000</v>
      </c>
      <c r="X337" s="1" t="s">
        <v>9892</v>
      </c>
      <c r="Y337" s="1" t="s">
        <v>9931</v>
      </c>
      <c r="Z337" s="1" t="s">
        <v>9932</v>
      </c>
      <c r="AA337" s="1" t="s">
        <v>9933</v>
      </c>
      <c r="AB337" s="1" t="s">
        <v>9934</v>
      </c>
      <c r="AC337" s="1" t="s">
        <v>9935</v>
      </c>
      <c r="AD337" s="1" t="s">
        <v>9936</v>
      </c>
      <c r="AE337" s="1" t="s">
        <v>9937</v>
      </c>
      <c r="AF337" s="1" t="s">
        <v>9938</v>
      </c>
      <c r="AG337" s="1" t="s">
        <v>6175</v>
      </c>
      <c r="AH337" s="1" t="s">
        <v>8289</v>
      </c>
      <c r="AI337" s="1" t="s">
        <v>8189</v>
      </c>
      <c r="AJ337" s="1" t="s">
        <v>8489</v>
      </c>
      <c r="AK337" s="1" t="s">
        <v>6180</v>
      </c>
      <c r="AL337" s="1" t="s">
        <v>4197</v>
      </c>
      <c r="AM337" s="1" t="s">
        <v>6000</v>
      </c>
      <c r="AN337" s="1" t="s">
        <v>9892</v>
      </c>
      <c r="AO337" s="1" t="s">
        <v>6180</v>
      </c>
      <c r="AP337" s="1" t="s">
        <v>4197</v>
      </c>
      <c r="AQ337" s="1" t="s">
        <v>6000</v>
      </c>
      <c r="AR337" s="1" t="s">
        <v>9892</v>
      </c>
    </row>
    <row r="338" spans="1:44">
      <c r="A338" s="1" t="s">
        <v>314</v>
      </c>
      <c r="B338" s="1" t="s">
        <v>9939</v>
      </c>
      <c r="C338" s="1" t="s">
        <v>9940</v>
      </c>
      <c r="D338" s="1" t="s">
        <v>9941</v>
      </c>
      <c r="E338" s="1" t="s">
        <v>9942</v>
      </c>
      <c r="F338" s="1" t="s">
        <v>9943</v>
      </c>
      <c r="G338" s="1" t="s">
        <v>9944</v>
      </c>
      <c r="H338" s="1" t="s">
        <v>9945</v>
      </c>
      <c r="I338" s="1" t="s">
        <v>9946</v>
      </c>
      <c r="J338" s="1" t="s">
        <v>9947</v>
      </c>
      <c r="K338" s="1" t="s">
        <v>9948</v>
      </c>
      <c r="L338" s="1" t="s">
        <v>9949</v>
      </c>
      <c r="M338" s="1" t="s">
        <v>9950</v>
      </c>
      <c r="N338" s="1" t="s">
        <v>9951</v>
      </c>
      <c r="O338" s="1" t="s">
        <v>9952</v>
      </c>
      <c r="P338" s="1" t="s">
        <v>5336</v>
      </c>
      <c r="Q338" s="1" t="s">
        <v>9953</v>
      </c>
      <c r="R338" s="1">
        <v>0</v>
      </c>
      <c r="S338" s="1">
        <v>0</v>
      </c>
      <c r="T338" s="1">
        <v>0</v>
      </c>
      <c r="U338" s="1" t="s">
        <v>6719</v>
      </c>
      <c r="V338" s="1" t="s">
        <v>4030</v>
      </c>
      <c r="W338" s="1" t="s">
        <v>4345</v>
      </c>
      <c r="X338" s="1" t="s">
        <v>9954</v>
      </c>
      <c r="Y338" s="1" t="s">
        <v>8945</v>
      </c>
      <c r="Z338" s="1" t="s">
        <v>9955</v>
      </c>
      <c r="AA338" s="1" t="s">
        <v>9956</v>
      </c>
      <c r="AB338" s="1" t="s">
        <v>9957</v>
      </c>
      <c r="AC338" s="1" t="s">
        <v>9958</v>
      </c>
      <c r="AD338" s="1" t="s">
        <v>7511</v>
      </c>
      <c r="AE338" s="1" t="s">
        <v>3673</v>
      </c>
      <c r="AF338" s="1" t="s">
        <v>6993</v>
      </c>
      <c r="AG338" s="1" t="s">
        <v>9959</v>
      </c>
      <c r="AH338" s="1" t="s">
        <v>9960</v>
      </c>
      <c r="AI338" s="1" t="s">
        <v>5350</v>
      </c>
      <c r="AJ338" s="1" t="s">
        <v>9961</v>
      </c>
      <c r="AK338" s="1" t="s">
        <v>6719</v>
      </c>
      <c r="AL338" s="1" t="s">
        <v>4030</v>
      </c>
      <c r="AM338" s="1" t="s">
        <v>4345</v>
      </c>
      <c r="AN338" s="1" t="s">
        <v>9954</v>
      </c>
      <c r="AO338" s="1" t="s">
        <v>6719</v>
      </c>
      <c r="AP338" s="1" t="s">
        <v>4030</v>
      </c>
      <c r="AQ338" s="1" t="s">
        <v>4345</v>
      </c>
      <c r="AR338" s="1" t="s">
        <v>9954</v>
      </c>
    </row>
    <row r="339" spans="1:44">
      <c r="A339" s="1" t="s">
        <v>35</v>
      </c>
      <c r="B339" s="1" t="s">
        <v>7670</v>
      </c>
      <c r="C339" s="1" t="s">
        <v>9962</v>
      </c>
      <c r="D339" s="1" t="s">
        <v>9963</v>
      </c>
      <c r="E339" s="1" t="s">
        <v>9964</v>
      </c>
      <c r="F339" s="1" t="s">
        <v>9965</v>
      </c>
      <c r="G339" s="1" t="s">
        <v>9966</v>
      </c>
      <c r="H339" s="1" t="s">
        <v>5783</v>
      </c>
      <c r="I339" s="1" t="s">
        <v>5607</v>
      </c>
      <c r="J339" s="1" t="s">
        <v>9967</v>
      </c>
      <c r="K339" s="1" t="s">
        <v>8850</v>
      </c>
      <c r="L339" s="1" t="s">
        <v>9892</v>
      </c>
      <c r="M339" s="1" t="s">
        <v>9968</v>
      </c>
      <c r="N339" s="1" t="s">
        <v>9969</v>
      </c>
      <c r="O339" s="1" t="s">
        <v>9970</v>
      </c>
      <c r="P339" s="1" t="s">
        <v>9971</v>
      </c>
      <c r="Q339" s="1" t="s">
        <v>9972</v>
      </c>
      <c r="R339" s="1">
        <v>0</v>
      </c>
      <c r="S339" s="1">
        <v>0</v>
      </c>
      <c r="T339" s="1">
        <v>0</v>
      </c>
      <c r="U339" s="1" t="s">
        <v>9973</v>
      </c>
      <c r="V339" s="1" t="s">
        <v>9974</v>
      </c>
      <c r="W339" s="1" t="s">
        <v>9975</v>
      </c>
      <c r="X339" s="1" t="s">
        <v>9976</v>
      </c>
      <c r="Y339" s="1" t="s">
        <v>9977</v>
      </c>
      <c r="Z339" s="1" t="s">
        <v>9978</v>
      </c>
      <c r="AA339" s="1" t="s">
        <v>5787</v>
      </c>
      <c r="AB339" s="1" t="s">
        <v>9979</v>
      </c>
      <c r="AC339" s="1" t="s">
        <v>9980</v>
      </c>
      <c r="AD339" s="1" t="s">
        <v>9981</v>
      </c>
      <c r="AE339" s="1" t="s">
        <v>9982</v>
      </c>
      <c r="AF339" s="1" t="s">
        <v>9983</v>
      </c>
      <c r="AG339" s="1" t="s">
        <v>9984</v>
      </c>
      <c r="AH339" s="1" t="s">
        <v>9985</v>
      </c>
      <c r="AI339" s="1" t="s">
        <v>9844</v>
      </c>
      <c r="AJ339" s="1" t="s">
        <v>7461</v>
      </c>
      <c r="AK339" s="1" t="s">
        <v>9973</v>
      </c>
      <c r="AL339" s="1" t="s">
        <v>9974</v>
      </c>
      <c r="AM339" s="1" t="s">
        <v>9975</v>
      </c>
      <c r="AN339" s="1" t="s">
        <v>9976</v>
      </c>
      <c r="AO339" s="1" t="s">
        <v>9973</v>
      </c>
      <c r="AP339" s="1" t="s">
        <v>9974</v>
      </c>
      <c r="AQ339" s="1" t="s">
        <v>9975</v>
      </c>
      <c r="AR339" s="1" t="s">
        <v>9976</v>
      </c>
    </row>
    <row r="340" spans="1:44">
      <c r="A340" s="1" t="s">
        <v>315</v>
      </c>
      <c r="B340" s="1" t="s">
        <v>9986</v>
      </c>
      <c r="C340" s="1" t="s">
        <v>9987</v>
      </c>
      <c r="D340" s="1" t="s">
        <v>9988</v>
      </c>
      <c r="E340" s="1" t="s">
        <v>9989</v>
      </c>
      <c r="F340" s="1" t="s">
        <v>3352</v>
      </c>
      <c r="G340" s="1" t="s">
        <v>9990</v>
      </c>
      <c r="H340" s="1" t="s">
        <v>9991</v>
      </c>
      <c r="I340" s="1" t="s">
        <v>9992</v>
      </c>
      <c r="J340" s="1" t="s">
        <v>9993</v>
      </c>
      <c r="K340" s="1" t="s">
        <v>9994</v>
      </c>
      <c r="L340" s="1" t="s">
        <v>9995</v>
      </c>
      <c r="M340" s="1" t="s">
        <v>9996</v>
      </c>
      <c r="N340" s="1" t="s">
        <v>9997</v>
      </c>
      <c r="O340" s="1" t="s">
        <v>3002</v>
      </c>
      <c r="P340" s="1" t="s">
        <v>7990</v>
      </c>
      <c r="Q340" s="1" t="s">
        <v>9998</v>
      </c>
      <c r="R340" s="1">
        <v>0</v>
      </c>
      <c r="S340" s="1">
        <v>0</v>
      </c>
      <c r="T340" s="1">
        <v>0</v>
      </c>
      <c r="U340" s="1" t="s">
        <v>9999</v>
      </c>
      <c r="V340" s="1" t="s">
        <v>10000</v>
      </c>
      <c r="W340" s="1" t="s">
        <v>10001</v>
      </c>
      <c r="X340" s="1" t="s">
        <v>3283</v>
      </c>
      <c r="Y340" s="1" t="s">
        <v>10002</v>
      </c>
      <c r="Z340" s="1" t="s">
        <v>10003</v>
      </c>
      <c r="AA340" s="1" t="s">
        <v>10004</v>
      </c>
      <c r="AB340" s="1" t="s">
        <v>10005</v>
      </c>
      <c r="AC340" s="1" t="s">
        <v>10006</v>
      </c>
      <c r="AD340" s="1">
        <v>0</v>
      </c>
      <c r="AE340" s="1">
        <v>0</v>
      </c>
      <c r="AF340" s="1" t="s">
        <v>3044</v>
      </c>
      <c r="AG340" s="1" t="s">
        <v>10007</v>
      </c>
      <c r="AH340" s="1" t="s">
        <v>3018</v>
      </c>
      <c r="AI340" s="1" t="s">
        <v>8005</v>
      </c>
      <c r="AJ340" s="1" t="s">
        <v>10008</v>
      </c>
      <c r="AK340" s="1" t="s">
        <v>9999</v>
      </c>
      <c r="AL340" s="1" t="s">
        <v>10000</v>
      </c>
      <c r="AM340" s="1" t="s">
        <v>10001</v>
      </c>
      <c r="AN340" s="1" t="s">
        <v>3283</v>
      </c>
      <c r="AO340" s="1" t="s">
        <v>9999</v>
      </c>
      <c r="AP340" s="1" t="s">
        <v>10000</v>
      </c>
      <c r="AQ340" s="1" t="s">
        <v>10001</v>
      </c>
      <c r="AR340" s="1" t="s">
        <v>3283</v>
      </c>
    </row>
    <row r="341" spans="1:44">
      <c r="A341" s="1" t="s">
        <v>316</v>
      </c>
      <c r="B341" s="1" t="s">
        <v>10009</v>
      </c>
      <c r="C341" s="1" t="s">
        <v>10010</v>
      </c>
      <c r="D341" s="1" t="s">
        <v>10011</v>
      </c>
      <c r="E341" s="1" t="s">
        <v>10012</v>
      </c>
      <c r="F341" s="1" t="s">
        <v>10013</v>
      </c>
      <c r="G341" s="1" t="s">
        <v>3512</v>
      </c>
      <c r="H341" s="1" t="s">
        <v>10014</v>
      </c>
      <c r="I341" s="1" t="s">
        <v>10015</v>
      </c>
      <c r="J341" s="1" t="s">
        <v>10016</v>
      </c>
      <c r="K341" s="1" t="s">
        <v>10017</v>
      </c>
      <c r="L341" s="1" t="s">
        <v>10018</v>
      </c>
      <c r="M341" s="1" t="s">
        <v>10019</v>
      </c>
      <c r="N341" s="1" t="s">
        <v>10020</v>
      </c>
      <c r="O341" s="1" t="s">
        <v>3520</v>
      </c>
      <c r="P341" s="1" t="s">
        <v>8180</v>
      </c>
      <c r="Q341" s="1" t="s">
        <v>10021</v>
      </c>
      <c r="R341" s="1">
        <v>0</v>
      </c>
      <c r="S341" s="1">
        <v>0</v>
      </c>
      <c r="T341" s="1">
        <v>0</v>
      </c>
      <c r="U341" s="1" t="s">
        <v>10022</v>
      </c>
      <c r="V341" s="1" t="s">
        <v>10023</v>
      </c>
      <c r="W341" s="1" t="s">
        <v>10024</v>
      </c>
      <c r="X341" s="1" t="s">
        <v>10025</v>
      </c>
      <c r="Y341" s="1" t="s">
        <v>10026</v>
      </c>
      <c r="Z341" s="1" t="s">
        <v>10027</v>
      </c>
      <c r="AA341" s="1" t="s">
        <v>10028</v>
      </c>
      <c r="AB341" s="1" t="s">
        <v>10029</v>
      </c>
      <c r="AC341" s="1" t="s">
        <v>8348</v>
      </c>
      <c r="AD341" s="1" t="s">
        <v>10030</v>
      </c>
      <c r="AE341" s="1" t="s">
        <v>5037</v>
      </c>
      <c r="AF341" s="1" t="s">
        <v>10031</v>
      </c>
      <c r="AG341" s="1" t="s">
        <v>3483</v>
      </c>
      <c r="AH341" s="1" t="s">
        <v>3536</v>
      </c>
      <c r="AI341" s="1" t="s">
        <v>8189</v>
      </c>
      <c r="AJ341" s="1" t="s">
        <v>10032</v>
      </c>
      <c r="AK341" s="1" t="s">
        <v>10022</v>
      </c>
      <c r="AL341" s="1" t="s">
        <v>10023</v>
      </c>
      <c r="AM341" s="1" t="s">
        <v>10024</v>
      </c>
      <c r="AN341" s="1" t="s">
        <v>10025</v>
      </c>
      <c r="AO341" s="1" t="s">
        <v>10022</v>
      </c>
      <c r="AP341" s="1" t="s">
        <v>10023</v>
      </c>
      <c r="AQ341" s="1" t="s">
        <v>10024</v>
      </c>
      <c r="AR341" s="1" t="s">
        <v>10025</v>
      </c>
    </row>
    <row r="342" spans="1:44">
      <c r="A342" s="1" t="s">
        <v>317</v>
      </c>
      <c r="B342" s="1" t="s">
        <v>10033</v>
      </c>
      <c r="C342" s="1" t="s">
        <v>10034</v>
      </c>
      <c r="D342" s="1" t="s">
        <v>8291</v>
      </c>
      <c r="E342" s="1" t="s">
        <v>10035</v>
      </c>
      <c r="F342" s="1" t="s">
        <v>10036</v>
      </c>
      <c r="G342" s="1" t="s">
        <v>10037</v>
      </c>
      <c r="H342" s="1" t="s">
        <v>4302</v>
      </c>
      <c r="I342" s="1" t="s">
        <v>5217</v>
      </c>
      <c r="J342" s="1" t="s">
        <v>10038</v>
      </c>
      <c r="K342" s="1" t="s">
        <v>10039</v>
      </c>
      <c r="L342" s="1" t="s">
        <v>10040</v>
      </c>
      <c r="M342" s="1" t="s">
        <v>10041</v>
      </c>
      <c r="N342" s="1" t="s">
        <v>10042</v>
      </c>
      <c r="O342" s="1" t="s">
        <v>10043</v>
      </c>
      <c r="P342" s="1" t="s">
        <v>5396</v>
      </c>
      <c r="Q342" s="1" t="s">
        <v>10044</v>
      </c>
      <c r="R342" s="1">
        <v>0</v>
      </c>
      <c r="S342" s="1">
        <v>0</v>
      </c>
      <c r="T342" s="1">
        <v>0</v>
      </c>
      <c r="U342" s="1" t="s">
        <v>10045</v>
      </c>
      <c r="V342" s="1" t="s">
        <v>10046</v>
      </c>
      <c r="W342" s="1" t="s">
        <v>10047</v>
      </c>
      <c r="X342" s="1" t="s">
        <v>7237</v>
      </c>
      <c r="Y342" s="1" t="s">
        <v>10048</v>
      </c>
      <c r="Z342" s="1" t="s">
        <v>10049</v>
      </c>
      <c r="AA342" s="1" t="s">
        <v>10050</v>
      </c>
      <c r="AB342" s="1" t="s">
        <v>5232</v>
      </c>
      <c r="AC342" s="1" t="s">
        <v>4094</v>
      </c>
      <c r="AD342" s="1" t="s">
        <v>10051</v>
      </c>
      <c r="AE342" s="1" t="s">
        <v>5407</v>
      </c>
      <c r="AF342" s="1" t="s">
        <v>10052</v>
      </c>
      <c r="AG342" s="1" t="s">
        <v>10053</v>
      </c>
      <c r="AH342" s="1" t="s">
        <v>7190</v>
      </c>
      <c r="AI342" s="1" t="s">
        <v>5411</v>
      </c>
      <c r="AJ342" s="1" t="s">
        <v>10054</v>
      </c>
      <c r="AK342" s="1" t="s">
        <v>10045</v>
      </c>
      <c r="AL342" s="1" t="s">
        <v>10046</v>
      </c>
      <c r="AM342" s="1" t="s">
        <v>10047</v>
      </c>
      <c r="AN342" s="1" t="s">
        <v>7237</v>
      </c>
      <c r="AO342" s="1" t="s">
        <v>10045</v>
      </c>
      <c r="AP342" s="1" t="s">
        <v>10046</v>
      </c>
      <c r="AQ342" s="1" t="s">
        <v>10047</v>
      </c>
      <c r="AR342" s="1" t="s">
        <v>7237</v>
      </c>
    </row>
    <row r="343" spans="1:44">
      <c r="A343" s="1" t="s">
        <v>318</v>
      </c>
      <c r="B343" s="1" t="s">
        <v>10055</v>
      </c>
      <c r="C343" s="1" t="s">
        <v>10056</v>
      </c>
      <c r="D343" s="1" t="s">
        <v>10057</v>
      </c>
      <c r="E343" s="1" t="s">
        <v>10058</v>
      </c>
      <c r="F343" s="1" t="s">
        <v>10059</v>
      </c>
      <c r="G343" s="1" t="s">
        <v>10000</v>
      </c>
      <c r="H343" s="1" t="s">
        <v>10060</v>
      </c>
      <c r="I343" s="1" t="s">
        <v>10061</v>
      </c>
      <c r="J343" s="1" t="s">
        <v>10062</v>
      </c>
      <c r="K343" s="1" t="s">
        <v>6397</v>
      </c>
      <c r="L343" s="1" t="s">
        <v>7986</v>
      </c>
      <c r="M343" s="1" t="s">
        <v>10063</v>
      </c>
      <c r="N343" s="1" t="s">
        <v>10064</v>
      </c>
      <c r="O343" s="1" t="s">
        <v>7332</v>
      </c>
      <c r="P343" s="1" t="s">
        <v>7990</v>
      </c>
      <c r="Q343" s="1" t="s">
        <v>10065</v>
      </c>
      <c r="R343" s="1">
        <v>0</v>
      </c>
      <c r="S343" s="1">
        <v>0</v>
      </c>
      <c r="T343" s="1">
        <v>0</v>
      </c>
      <c r="U343" s="1" t="s">
        <v>10066</v>
      </c>
      <c r="V343" s="1" t="s">
        <v>10067</v>
      </c>
      <c r="W343" s="1" t="s">
        <v>10068</v>
      </c>
      <c r="X343" s="1" t="s">
        <v>10069</v>
      </c>
      <c r="Y343" s="1" t="s">
        <v>10070</v>
      </c>
      <c r="Z343" s="1" t="s">
        <v>10071</v>
      </c>
      <c r="AA343" s="1" t="s">
        <v>10072</v>
      </c>
      <c r="AB343" s="1" t="s">
        <v>10073</v>
      </c>
      <c r="AC343" s="1" t="s">
        <v>3846</v>
      </c>
      <c r="AD343" s="1" t="s">
        <v>10074</v>
      </c>
      <c r="AE343" s="1" t="s">
        <v>10075</v>
      </c>
      <c r="AF343" s="1" t="s">
        <v>10076</v>
      </c>
      <c r="AG343" s="1" t="s">
        <v>10077</v>
      </c>
      <c r="AH343" s="1" t="s">
        <v>6417</v>
      </c>
      <c r="AI343" s="1" t="s">
        <v>8005</v>
      </c>
      <c r="AJ343" s="1" t="s">
        <v>10078</v>
      </c>
      <c r="AK343" s="1" t="s">
        <v>10066</v>
      </c>
      <c r="AL343" s="1" t="s">
        <v>10067</v>
      </c>
      <c r="AM343" s="1" t="s">
        <v>10068</v>
      </c>
      <c r="AN343" s="1" t="s">
        <v>10069</v>
      </c>
      <c r="AO343" s="1" t="s">
        <v>10066</v>
      </c>
      <c r="AP343" s="1" t="s">
        <v>10067</v>
      </c>
      <c r="AQ343" s="1" t="s">
        <v>10068</v>
      </c>
      <c r="AR343" s="1" t="s">
        <v>10069</v>
      </c>
    </row>
    <row r="344" spans="1:44">
      <c r="A344" s="1" t="s">
        <v>319</v>
      </c>
      <c r="B344" s="1" t="s">
        <v>10079</v>
      </c>
      <c r="C344" s="1" t="s">
        <v>10080</v>
      </c>
      <c r="D344" s="1" t="s">
        <v>6923</v>
      </c>
      <c r="E344" s="1" t="s">
        <v>4458</v>
      </c>
      <c r="F344" s="1" t="s">
        <v>2722</v>
      </c>
      <c r="G344" s="1" t="s">
        <v>7215</v>
      </c>
      <c r="H344" s="1" t="s">
        <v>10081</v>
      </c>
      <c r="I344" s="1" t="s">
        <v>9292</v>
      </c>
      <c r="J344" s="1" t="s">
        <v>9653</v>
      </c>
      <c r="K344" s="1" t="s">
        <v>10082</v>
      </c>
      <c r="L344" s="1" t="s">
        <v>10083</v>
      </c>
      <c r="M344" s="1" t="s">
        <v>10084</v>
      </c>
      <c r="N344" s="1" t="s">
        <v>2879</v>
      </c>
      <c r="O344" s="1" t="s">
        <v>8179</v>
      </c>
      <c r="P344" s="1" t="s">
        <v>3640</v>
      </c>
      <c r="Q344" s="1" t="s">
        <v>9953</v>
      </c>
      <c r="R344" s="1">
        <v>0</v>
      </c>
      <c r="S344" s="1">
        <v>0</v>
      </c>
      <c r="T344" s="1">
        <v>0</v>
      </c>
      <c r="U344" s="1" t="s">
        <v>6991</v>
      </c>
      <c r="V344" s="1" t="s">
        <v>10085</v>
      </c>
      <c r="W344" s="1" t="s">
        <v>10086</v>
      </c>
      <c r="X344" s="1" t="s">
        <v>10087</v>
      </c>
      <c r="Y344" s="1" t="s">
        <v>10088</v>
      </c>
      <c r="Z344" s="1" t="s">
        <v>10089</v>
      </c>
      <c r="AA344" s="1" t="s">
        <v>10090</v>
      </c>
      <c r="AB344" s="1" t="s">
        <v>3109</v>
      </c>
      <c r="AC344" s="1" t="s">
        <v>10091</v>
      </c>
      <c r="AD344" s="1" t="s">
        <v>10092</v>
      </c>
      <c r="AE344" s="1" t="s">
        <v>10093</v>
      </c>
      <c r="AF344" s="1" t="s">
        <v>10094</v>
      </c>
      <c r="AG344" s="1" t="s">
        <v>2895</v>
      </c>
      <c r="AH344" s="1" t="s">
        <v>5692</v>
      </c>
      <c r="AI344" s="1" t="s">
        <v>3655</v>
      </c>
      <c r="AJ344" s="1" t="s">
        <v>9961</v>
      </c>
      <c r="AK344" s="1" t="s">
        <v>6991</v>
      </c>
      <c r="AL344" s="1" t="s">
        <v>10085</v>
      </c>
      <c r="AM344" s="1" t="s">
        <v>10086</v>
      </c>
      <c r="AN344" s="1" t="s">
        <v>10087</v>
      </c>
      <c r="AO344" s="1" t="s">
        <v>6991</v>
      </c>
      <c r="AP344" s="1" t="s">
        <v>10085</v>
      </c>
      <c r="AQ344" s="1" t="s">
        <v>10086</v>
      </c>
      <c r="AR344" s="1" t="s">
        <v>10087</v>
      </c>
    </row>
    <row r="345" spans="1:44">
      <c r="A345" s="1" t="s">
        <v>320</v>
      </c>
      <c r="B345" s="1" t="s">
        <v>10095</v>
      </c>
      <c r="C345" s="1" t="s">
        <v>10096</v>
      </c>
      <c r="D345" s="1" t="s">
        <v>10097</v>
      </c>
      <c r="E345" s="1" t="s">
        <v>5897</v>
      </c>
      <c r="F345" s="1" t="s">
        <v>10098</v>
      </c>
      <c r="G345" s="1" t="s">
        <v>10099</v>
      </c>
      <c r="H345" s="1" t="s">
        <v>10100</v>
      </c>
      <c r="I345" s="1" t="s">
        <v>10101</v>
      </c>
      <c r="J345" s="1" t="s">
        <v>10102</v>
      </c>
      <c r="K345" s="1" t="s">
        <v>10103</v>
      </c>
      <c r="L345" s="1" t="s">
        <v>10104</v>
      </c>
      <c r="M345" s="1" t="s">
        <v>10105</v>
      </c>
      <c r="N345" s="1" t="s">
        <v>10106</v>
      </c>
      <c r="O345" s="1" t="s">
        <v>10107</v>
      </c>
      <c r="P345" s="1" t="s">
        <v>4604</v>
      </c>
      <c r="Q345" s="1" t="s">
        <v>10108</v>
      </c>
      <c r="R345" s="1">
        <v>0</v>
      </c>
      <c r="S345" s="1">
        <v>0</v>
      </c>
      <c r="T345" s="1">
        <v>0</v>
      </c>
      <c r="U345" s="1" t="s">
        <v>10109</v>
      </c>
      <c r="V345" s="1" t="s">
        <v>6412</v>
      </c>
      <c r="W345" s="1" t="s">
        <v>10110</v>
      </c>
      <c r="X345" s="1" t="s">
        <v>10111</v>
      </c>
      <c r="Y345" s="1" t="s">
        <v>10112</v>
      </c>
      <c r="Z345" s="1" t="s">
        <v>5813</v>
      </c>
      <c r="AA345" s="1" t="s">
        <v>9010</v>
      </c>
      <c r="AB345" s="1" t="s">
        <v>10113</v>
      </c>
      <c r="AC345" s="1" t="s">
        <v>10114</v>
      </c>
      <c r="AD345" s="1" t="s">
        <v>10115</v>
      </c>
      <c r="AE345" s="1" t="s">
        <v>10116</v>
      </c>
      <c r="AF345" s="1" t="s">
        <v>4919</v>
      </c>
      <c r="AG345" s="1" t="s">
        <v>10117</v>
      </c>
      <c r="AH345" s="1" t="s">
        <v>9872</v>
      </c>
      <c r="AI345" s="1" t="s">
        <v>4618</v>
      </c>
      <c r="AJ345" s="1" t="s">
        <v>10118</v>
      </c>
      <c r="AK345" s="1" t="s">
        <v>10109</v>
      </c>
      <c r="AL345" s="1" t="s">
        <v>6412</v>
      </c>
      <c r="AM345" s="1" t="s">
        <v>10110</v>
      </c>
      <c r="AN345" s="1" t="s">
        <v>10111</v>
      </c>
      <c r="AO345" s="1" t="s">
        <v>10109</v>
      </c>
      <c r="AP345" s="1" t="s">
        <v>6412</v>
      </c>
      <c r="AQ345" s="1" t="s">
        <v>10110</v>
      </c>
      <c r="AR345" s="1" t="s">
        <v>10111</v>
      </c>
    </row>
    <row r="346" spans="1:44">
      <c r="A346" s="1" t="s">
        <v>321</v>
      </c>
      <c r="B346" s="1" t="s">
        <v>10119</v>
      </c>
      <c r="C346" s="1" t="s">
        <v>4214</v>
      </c>
      <c r="D346" s="1" t="s">
        <v>10120</v>
      </c>
      <c r="E346" s="1" t="s">
        <v>4252</v>
      </c>
      <c r="F346" s="1" t="s">
        <v>6595</v>
      </c>
      <c r="G346" s="1" t="s">
        <v>10121</v>
      </c>
      <c r="H346" s="1" t="s">
        <v>10122</v>
      </c>
      <c r="I346" s="1" t="s">
        <v>10123</v>
      </c>
      <c r="J346" s="1" t="s">
        <v>10124</v>
      </c>
      <c r="K346" s="1" t="s">
        <v>10125</v>
      </c>
      <c r="L346" s="1" t="s">
        <v>7550</v>
      </c>
      <c r="M346" s="1" t="s">
        <v>10126</v>
      </c>
      <c r="N346" s="1" t="s">
        <v>10127</v>
      </c>
      <c r="O346" s="1" t="s">
        <v>10128</v>
      </c>
      <c r="P346" s="1" t="s">
        <v>8669</v>
      </c>
      <c r="Q346" s="1" t="s">
        <v>10129</v>
      </c>
      <c r="R346" s="1">
        <v>0</v>
      </c>
      <c r="S346" s="1">
        <v>0</v>
      </c>
      <c r="T346" s="1">
        <v>0</v>
      </c>
      <c r="U346" s="1" t="s">
        <v>10130</v>
      </c>
      <c r="V346" s="1" t="s">
        <v>8029</v>
      </c>
      <c r="W346" s="1" t="s">
        <v>10131</v>
      </c>
      <c r="X346" s="1" t="s">
        <v>10132</v>
      </c>
      <c r="Y346" s="1" t="s">
        <v>10133</v>
      </c>
      <c r="Z346" s="1" t="s">
        <v>9337</v>
      </c>
      <c r="AA346" s="1" t="s">
        <v>10134</v>
      </c>
      <c r="AB346" s="1" t="s">
        <v>10135</v>
      </c>
      <c r="AC346" s="1" t="s">
        <v>10136</v>
      </c>
      <c r="AD346" s="1" t="s">
        <v>8536</v>
      </c>
      <c r="AE346" s="1" t="s">
        <v>10137</v>
      </c>
      <c r="AF346" s="1" t="s">
        <v>4616</v>
      </c>
      <c r="AG346" s="1" t="s">
        <v>10138</v>
      </c>
      <c r="AH346" s="1" t="s">
        <v>10139</v>
      </c>
      <c r="AI346" s="1" t="s">
        <v>8681</v>
      </c>
      <c r="AJ346" s="1" t="s">
        <v>10140</v>
      </c>
      <c r="AK346" s="1" t="s">
        <v>10130</v>
      </c>
      <c r="AL346" s="1" t="s">
        <v>8029</v>
      </c>
      <c r="AM346" s="1" t="s">
        <v>10131</v>
      </c>
      <c r="AN346" s="1" t="s">
        <v>10132</v>
      </c>
      <c r="AO346" s="1" t="s">
        <v>10130</v>
      </c>
      <c r="AP346" s="1" t="s">
        <v>8029</v>
      </c>
      <c r="AQ346" s="1" t="s">
        <v>10131</v>
      </c>
      <c r="AR346" s="1" t="s">
        <v>10132</v>
      </c>
    </row>
    <row r="347" spans="1:44">
      <c r="A347" s="1" t="s">
        <v>322</v>
      </c>
      <c r="B347" s="1" t="s">
        <v>10079</v>
      </c>
      <c r="C347" s="1" t="s">
        <v>10080</v>
      </c>
      <c r="D347" s="1" t="s">
        <v>6923</v>
      </c>
      <c r="E347" s="1" t="s">
        <v>4458</v>
      </c>
      <c r="F347" s="1" t="s">
        <v>2722</v>
      </c>
      <c r="G347" s="1" t="s">
        <v>7215</v>
      </c>
      <c r="H347" s="1" t="s">
        <v>10081</v>
      </c>
      <c r="I347" s="1" t="s">
        <v>9292</v>
      </c>
      <c r="J347" s="1" t="s">
        <v>9653</v>
      </c>
      <c r="K347" s="1" t="s">
        <v>10082</v>
      </c>
      <c r="L347" s="1" t="s">
        <v>10083</v>
      </c>
      <c r="M347" s="1" t="s">
        <v>10084</v>
      </c>
      <c r="N347" s="1" t="s">
        <v>2879</v>
      </c>
      <c r="O347" s="1" t="s">
        <v>8179</v>
      </c>
      <c r="P347" s="1" t="s">
        <v>3640</v>
      </c>
      <c r="Q347" s="1" t="s">
        <v>9953</v>
      </c>
      <c r="R347" s="1">
        <v>0</v>
      </c>
      <c r="S347" s="1">
        <v>0</v>
      </c>
      <c r="T347" s="1">
        <v>0</v>
      </c>
      <c r="U347" s="1" t="s">
        <v>6991</v>
      </c>
      <c r="V347" s="1" t="s">
        <v>10085</v>
      </c>
      <c r="W347" s="1" t="s">
        <v>10086</v>
      </c>
      <c r="X347" s="1" t="s">
        <v>10087</v>
      </c>
      <c r="Y347" s="1" t="s">
        <v>10088</v>
      </c>
      <c r="Z347" s="1" t="s">
        <v>10089</v>
      </c>
      <c r="AA347" s="1" t="s">
        <v>10090</v>
      </c>
      <c r="AB347" s="1" t="s">
        <v>3109</v>
      </c>
      <c r="AC347" s="1" t="s">
        <v>10091</v>
      </c>
      <c r="AD347" s="1" t="s">
        <v>10092</v>
      </c>
      <c r="AE347" s="1" t="s">
        <v>10093</v>
      </c>
      <c r="AF347" s="1" t="s">
        <v>10094</v>
      </c>
      <c r="AG347" s="1" t="s">
        <v>2895</v>
      </c>
      <c r="AH347" s="1" t="s">
        <v>5692</v>
      </c>
      <c r="AI347" s="1" t="s">
        <v>3655</v>
      </c>
      <c r="AJ347" s="1" t="s">
        <v>9961</v>
      </c>
      <c r="AK347" s="1" t="s">
        <v>6991</v>
      </c>
      <c r="AL347" s="1" t="s">
        <v>10085</v>
      </c>
      <c r="AM347" s="1" t="s">
        <v>10086</v>
      </c>
      <c r="AN347" s="1" t="s">
        <v>10087</v>
      </c>
      <c r="AO347" s="1" t="s">
        <v>6991</v>
      </c>
      <c r="AP347" s="1" t="s">
        <v>10085</v>
      </c>
      <c r="AQ347" s="1" t="s">
        <v>10086</v>
      </c>
      <c r="AR347" s="1" t="s">
        <v>10087</v>
      </c>
    </row>
    <row r="348" spans="1:44">
      <c r="A348" s="1" t="s">
        <v>323</v>
      </c>
      <c r="B348" s="1" t="s">
        <v>9451</v>
      </c>
      <c r="C348" s="1" t="s">
        <v>10141</v>
      </c>
      <c r="D348" s="1" t="s">
        <v>10142</v>
      </c>
      <c r="E348" s="1" t="s">
        <v>10143</v>
      </c>
      <c r="F348" s="1" t="s">
        <v>10144</v>
      </c>
      <c r="G348" s="1" t="s">
        <v>9237</v>
      </c>
      <c r="H348" s="1" t="s">
        <v>10145</v>
      </c>
      <c r="I348" s="1" t="s">
        <v>8284</v>
      </c>
      <c r="J348" s="1" t="s">
        <v>10146</v>
      </c>
      <c r="K348" s="1" t="s">
        <v>7223</v>
      </c>
      <c r="L348" s="1" t="s">
        <v>10147</v>
      </c>
      <c r="M348" s="1" t="s">
        <v>3607</v>
      </c>
      <c r="N348" s="1" t="s">
        <v>9733</v>
      </c>
      <c r="O348" s="1" t="s">
        <v>6955</v>
      </c>
      <c r="P348" s="1" t="s">
        <v>10148</v>
      </c>
      <c r="Q348" s="1" t="s">
        <v>10149</v>
      </c>
      <c r="R348" s="1">
        <v>0</v>
      </c>
      <c r="S348" s="1">
        <v>0</v>
      </c>
      <c r="T348" s="1">
        <v>0</v>
      </c>
      <c r="U348" s="1" t="s">
        <v>10150</v>
      </c>
      <c r="V348" s="1" t="s">
        <v>10151</v>
      </c>
      <c r="W348" s="1" t="s">
        <v>10152</v>
      </c>
      <c r="X348" s="1" t="s">
        <v>10007</v>
      </c>
      <c r="Y348" s="1" t="s">
        <v>10153</v>
      </c>
      <c r="Z348" s="1" t="s">
        <v>9249</v>
      </c>
      <c r="AA348" s="1" t="s">
        <v>10154</v>
      </c>
      <c r="AB348" s="1" t="s">
        <v>7158</v>
      </c>
      <c r="AC348" s="1" t="s">
        <v>10155</v>
      </c>
      <c r="AD348" s="1" t="s">
        <v>10156</v>
      </c>
      <c r="AE348" s="1" t="s">
        <v>10157</v>
      </c>
      <c r="AF348" s="1" t="s">
        <v>8048</v>
      </c>
      <c r="AG348" s="1" t="s">
        <v>9743</v>
      </c>
      <c r="AH348" s="1" t="s">
        <v>6965</v>
      </c>
      <c r="AI348" s="1" t="s">
        <v>10158</v>
      </c>
      <c r="AJ348" s="1" t="s">
        <v>5432</v>
      </c>
      <c r="AK348" s="1" t="s">
        <v>10150</v>
      </c>
      <c r="AL348" s="1" t="s">
        <v>10151</v>
      </c>
      <c r="AM348" s="1" t="s">
        <v>10152</v>
      </c>
      <c r="AN348" s="1" t="s">
        <v>10007</v>
      </c>
      <c r="AO348" s="1" t="s">
        <v>10150</v>
      </c>
      <c r="AP348" s="1" t="s">
        <v>10151</v>
      </c>
      <c r="AQ348" s="1" t="s">
        <v>10152</v>
      </c>
      <c r="AR348" s="1" t="s">
        <v>10007</v>
      </c>
    </row>
    <row r="349" spans="1:44">
      <c r="A349" s="1" t="s">
        <v>324</v>
      </c>
      <c r="B349" s="1" t="s">
        <v>10159</v>
      </c>
      <c r="C349" s="1" t="s">
        <v>10160</v>
      </c>
      <c r="D349" s="1" t="s">
        <v>10161</v>
      </c>
      <c r="E349" s="1" t="s">
        <v>3883</v>
      </c>
      <c r="F349" s="1" t="s">
        <v>10162</v>
      </c>
      <c r="G349" s="1" t="s">
        <v>5747</v>
      </c>
      <c r="H349" s="1" t="s">
        <v>10163</v>
      </c>
      <c r="I349" s="1" t="s">
        <v>10164</v>
      </c>
      <c r="J349" s="1" t="s">
        <v>10165</v>
      </c>
      <c r="K349" s="1" t="s">
        <v>10166</v>
      </c>
      <c r="L349" s="1" t="s">
        <v>10167</v>
      </c>
      <c r="M349" s="1" t="s">
        <v>10168</v>
      </c>
      <c r="N349" s="1" t="s">
        <v>10169</v>
      </c>
      <c r="O349" s="1" t="s">
        <v>8763</v>
      </c>
      <c r="P349" s="1" t="s">
        <v>8669</v>
      </c>
      <c r="Q349" s="1" t="s">
        <v>10170</v>
      </c>
      <c r="R349" s="1">
        <v>0</v>
      </c>
      <c r="S349" s="1">
        <v>0</v>
      </c>
      <c r="T349" s="1">
        <v>0</v>
      </c>
      <c r="U349" s="1" t="s">
        <v>10171</v>
      </c>
      <c r="V349" s="1" t="s">
        <v>7843</v>
      </c>
      <c r="W349" s="1" t="s">
        <v>9018</v>
      </c>
      <c r="X349" s="1" t="s">
        <v>8109</v>
      </c>
      <c r="Y349" s="1" t="s">
        <v>10172</v>
      </c>
      <c r="Z349" s="1" t="s">
        <v>5761</v>
      </c>
      <c r="AA349" s="1" t="s">
        <v>5292</v>
      </c>
      <c r="AB349" s="1" t="s">
        <v>10173</v>
      </c>
      <c r="AC349" s="1" t="s">
        <v>2913</v>
      </c>
      <c r="AD349" s="1" t="s">
        <v>10174</v>
      </c>
      <c r="AE349" s="1" t="s">
        <v>10137</v>
      </c>
      <c r="AF349" s="1" t="s">
        <v>10175</v>
      </c>
      <c r="AG349" s="1" t="s">
        <v>10176</v>
      </c>
      <c r="AH349" s="1" t="s">
        <v>3646</v>
      </c>
      <c r="AI349" s="1" t="s">
        <v>8681</v>
      </c>
      <c r="AJ349" s="1" t="s">
        <v>10177</v>
      </c>
      <c r="AK349" s="1" t="s">
        <v>10171</v>
      </c>
      <c r="AL349" s="1" t="s">
        <v>7843</v>
      </c>
      <c r="AM349" s="1" t="s">
        <v>9018</v>
      </c>
      <c r="AN349" s="1" t="s">
        <v>8109</v>
      </c>
      <c r="AO349" s="1" t="s">
        <v>10171</v>
      </c>
      <c r="AP349" s="1" t="s">
        <v>7843</v>
      </c>
      <c r="AQ349" s="1" t="s">
        <v>9018</v>
      </c>
      <c r="AR349" s="1" t="s">
        <v>8109</v>
      </c>
    </row>
    <row r="350" spans="1:44">
      <c r="A350" s="1" t="s">
        <v>325</v>
      </c>
      <c r="B350" s="1" t="s">
        <v>10178</v>
      </c>
      <c r="C350" s="1" t="s">
        <v>4136</v>
      </c>
      <c r="D350" s="1" t="s">
        <v>10179</v>
      </c>
      <c r="E350" s="1" t="s">
        <v>6155</v>
      </c>
      <c r="F350" s="1" t="s">
        <v>10180</v>
      </c>
      <c r="G350" s="1" t="s">
        <v>10181</v>
      </c>
      <c r="H350" s="1" t="s">
        <v>10182</v>
      </c>
      <c r="I350" s="1" t="s">
        <v>6060</v>
      </c>
      <c r="J350" s="1" t="s">
        <v>2997</v>
      </c>
      <c r="K350" s="1" t="s">
        <v>10183</v>
      </c>
      <c r="L350" s="1" t="s">
        <v>10184</v>
      </c>
      <c r="M350" s="1" t="s">
        <v>10185</v>
      </c>
      <c r="N350" s="1" t="s">
        <v>10186</v>
      </c>
      <c r="O350" s="1" t="s">
        <v>10187</v>
      </c>
      <c r="P350" s="1" t="s">
        <v>4604</v>
      </c>
      <c r="Q350" s="1" t="s">
        <v>10188</v>
      </c>
      <c r="R350" s="1">
        <v>0</v>
      </c>
      <c r="S350" s="1">
        <v>0</v>
      </c>
      <c r="T350" s="1">
        <v>0</v>
      </c>
      <c r="U350" s="1" t="s">
        <v>10189</v>
      </c>
      <c r="V350" s="1" t="s">
        <v>10190</v>
      </c>
      <c r="W350" s="1" t="s">
        <v>7339</v>
      </c>
      <c r="X350" s="1" t="s">
        <v>10191</v>
      </c>
      <c r="Y350" s="1" t="s">
        <v>10192</v>
      </c>
      <c r="Z350" s="1" t="s">
        <v>5787</v>
      </c>
      <c r="AA350" s="1" t="s">
        <v>10193</v>
      </c>
      <c r="AB350" s="1" t="s">
        <v>10194</v>
      </c>
      <c r="AC350" s="1" t="s">
        <v>10195</v>
      </c>
      <c r="AD350" s="1" t="s">
        <v>10196</v>
      </c>
      <c r="AE350" s="1" t="s">
        <v>10116</v>
      </c>
      <c r="AF350" s="1" t="s">
        <v>6732</v>
      </c>
      <c r="AG350" s="1" t="s">
        <v>10197</v>
      </c>
      <c r="AH350" s="1" t="s">
        <v>10198</v>
      </c>
      <c r="AI350" s="1" t="s">
        <v>4618</v>
      </c>
      <c r="AJ350" s="1" t="s">
        <v>10199</v>
      </c>
      <c r="AK350" s="1" t="s">
        <v>10189</v>
      </c>
      <c r="AL350" s="1" t="s">
        <v>10190</v>
      </c>
      <c r="AM350" s="1" t="s">
        <v>7339</v>
      </c>
      <c r="AN350" s="1" t="s">
        <v>10191</v>
      </c>
      <c r="AO350" s="1" t="s">
        <v>10189</v>
      </c>
      <c r="AP350" s="1" t="s">
        <v>10190</v>
      </c>
      <c r="AQ350" s="1" t="s">
        <v>7339</v>
      </c>
      <c r="AR350" s="1" t="s">
        <v>10191</v>
      </c>
    </row>
    <row r="351" spans="1:44">
      <c r="A351" s="1" t="s">
        <v>326</v>
      </c>
      <c r="B351" s="1" t="s">
        <v>3051</v>
      </c>
      <c r="C351" s="1" t="s">
        <v>3052</v>
      </c>
      <c r="D351" s="1" t="s">
        <v>3053</v>
      </c>
      <c r="E351" s="1" t="s">
        <v>3054</v>
      </c>
      <c r="F351" s="1" t="s">
        <v>3055</v>
      </c>
      <c r="G351" s="1" t="s">
        <v>3056</v>
      </c>
      <c r="H351" s="1" t="s">
        <v>3057</v>
      </c>
      <c r="I351" s="1" t="s">
        <v>3058</v>
      </c>
      <c r="J351" s="1" t="s">
        <v>3059</v>
      </c>
      <c r="K351" s="1" t="s">
        <v>10200</v>
      </c>
      <c r="L351" s="1" t="s">
        <v>10201</v>
      </c>
      <c r="M351" s="1" t="s">
        <v>10202</v>
      </c>
      <c r="N351" s="1" t="s">
        <v>3063</v>
      </c>
      <c r="O351" s="1" t="s">
        <v>3064</v>
      </c>
      <c r="P351" s="1" t="s">
        <v>3065</v>
      </c>
      <c r="Q351" s="1" t="s">
        <v>3066</v>
      </c>
      <c r="R351" s="1">
        <v>0</v>
      </c>
      <c r="S351" s="1">
        <v>0</v>
      </c>
      <c r="T351" s="1">
        <v>0</v>
      </c>
      <c r="U351" s="1" t="s">
        <v>3067</v>
      </c>
      <c r="V351" s="1" t="s">
        <v>3068</v>
      </c>
      <c r="W351" s="1" t="s">
        <v>3069</v>
      </c>
      <c r="X351" s="1" t="s">
        <v>3070</v>
      </c>
      <c r="Y351" s="1" t="s">
        <v>3071</v>
      </c>
      <c r="Z351" s="1" t="s">
        <v>3072</v>
      </c>
      <c r="AA351" s="1" t="s">
        <v>3073</v>
      </c>
      <c r="AB351" s="1" t="s">
        <v>3074</v>
      </c>
      <c r="AC351" s="1" t="s">
        <v>3075</v>
      </c>
      <c r="AD351" s="1" t="s">
        <v>3076</v>
      </c>
      <c r="AE351" s="1" t="s">
        <v>3077</v>
      </c>
      <c r="AF351" s="1" t="s">
        <v>3078</v>
      </c>
      <c r="AG351" s="1" t="s">
        <v>3079</v>
      </c>
      <c r="AH351" s="1" t="s">
        <v>3080</v>
      </c>
      <c r="AI351" s="1" t="s">
        <v>3081</v>
      </c>
      <c r="AJ351" s="1" t="s">
        <v>3082</v>
      </c>
      <c r="AK351" s="1" t="s">
        <v>3067</v>
      </c>
      <c r="AL351" s="1" t="s">
        <v>3068</v>
      </c>
      <c r="AM351" s="1" t="s">
        <v>3069</v>
      </c>
      <c r="AN351" s="1" t="s">
        <v>3070</v>
      </c>
      <c r="AO351" s="1" t="s">
        <v>3067</v>
      </c>
      <c r="AP351" s="1" t="s">
        <v>3068</v>
      </c>
      <c r="AQ351" s="1" t="s">
        <v>3069</v>
      </c>
      <c r="AR351" s="1" t="s">
        <v>3070</v>
      </c>
    </row>
    <row r="352" spans="1:44">
      <c r="A352" s="1" t="s">
        <v>327</v>
      </c>
      <c r="B352" s="1" t="s">
        <v>3083</v>
      </c>
      <c r="C352" s="1" t="s">
        <v>3084</v>
      </c>
      <c r="D352" s="1" t="s">
        <v>3085</v>
      </c>
      <c r="E352" s="1" t="s">
        <v>3086</v>
      </c>
      <c r="F352" s="1" t="s">
        <v>3087</v>
      </c>
      <c r="G352" s="1" t="s">
        <v>3088</v>
      </c>
      <c r="H352" s="1" t="s">
        <v>3089</v>
      </c>
      <c r="I352" s="1" t="s">
        <v>3090</v>
      </c>
      <c r="J352" s="1" t="s">
        <v>3091</v>
      </c>
      <c r="K352" s="1" t="s">
        <v>3092</v>
      </c>
      <c r="L352" s="1" t="s">
        <v>3093</v>
      </c>
      <c r="M352" s="1" t="s">
        <v>3094</v>
      </c>
      <c r="N352" s="1" t="s">
        <v>3095</v>
      </c>
      <c r="O352" s="1" t="s">
        <v>3096</v>
      </c>
      <c r="P352" s="1" t="s">
        <v>3097</v>
      </c>
      <c r="Q352" s="1" t="s">
        <v>3098</v>
      </c>
      <c r="R352" s="1">
        <v>0</v>
      </c>
      <c r="S352" s="1">
        <v>0</v>
      </c>
      <c r="T352" s="1">
        <v>0</v>
      </c>
      <c r="U352" s="1" t="s">
        <v>3099</v>
      </c>
      <c r="V352" s="1" t="s">
        <v>3100</v>
      </c>
      <c r="W352" s="1" t="s">
        <v>3101</v>
      </c>
      <c r="X352" s="1" t="s">
        <v>3102</v>
      </c>
      <c r="Y352" s="1" t="s">
        <v>3103</v>
      </c>
      <c r="Z352" s="1" t="s">
        <v>3104</v>
      </c>
      <c r="AA352" s="1" t="s">
        <v>3105</v>
      </c>
      <c r="AB352" s="1" t="s">
        <v>3106</v>
      </c>
      <c r="AC352" s="1" t="s">
        <v>3107</v>
      </c>
      <c r="AD352" s="1" t="s">
        <v>3108</v>
      </c>
      <c r="AE352" s="1" t="s">
        <v>3109</v>
      </c>
      <c r="AF352" s="1" t="s">
        <v>3110</v>
      </c>
      <c r="AG352" s="1" t="s">
        <v>3111</v>
      </c>
      <c r="AH352" s="1" t="s">
        <v>2851</v>
      </c>
      <c r="AI352" s="1" t="s">
        <v>3112</v>
      </c>
      <c r="AJ352" s="1" t="s">
        <v>3113</v>
      </c>
      <c r="AK352" s="1" t="s">
        <v>3099</v>
      </c>
      <c r="AL352" s="1" t="s">
        <v>3100</v>
      </c>
      <c r="AM352" s="1" t="s">
        <v>3101</v>
      </c>
      <c r="AN352" s="1" t="s">
        <v>3102</v>
      </c>
      <c r="AO352" s="1" t="s">
        <v>3099</v>
      </c>
      <c r="AP352" s="1" t="s">
        <v>3100</v>
      </c>
      <c r="AQ352" s="1" t="s">
        <v>3101</v>
      </c>
      <c r="AR352" s="1" t="s">
        <v>3102</v>
      </c>
    </row>
    <row r="353" spans="1:44">
      <c r="A353" s="1" t="s">
        <v>328</v>
      </c>
      <c r="B353" s="1" t="s">
        <v>3114</v>
      </c>
      <c r="C353" s="1" t="s">
        <v>3115</v>
      </c>
      <c r="D353" s="1" t="s">
        <v>3116</v>
      </c>
      <c r="E353" s="1" t="s">
        <v>3117</v>
      </c>
      <c r="F353" s="1" t="s">
        <v>3118</v>
      </c>
      <c r="G353" s="1" t="s">
        <v>3119</v>
      </c>
      <c r="H353" s="1" t="s">
        <v>3120</v>
      </c>
      <c r="I353" s="1" t="s">
        <v>3121</v>
      </c>
      <c r="J353" s="1" t="s">
        <v>3122</v>
      </c>
      <c r="K353" s="1" t="s">
        <v>3123</v>
      </c>
      <c r="L353" s="1" t="s">
        <v>3124</v>
      </c>
      <c r="M353" s="1" t="s">
        <v>3125</v>
      </c>
      <c r="N353" s="1" t="s">
        <v>3126</v>
      </c>
      <c r="O353" s="1" t="s">
        <v>3127</v>
      </c>
      <c r="P353" s="1" t="s">
        <v>3128</v>
      </c>
      <c r="Q353" s="1" t="s">
        <v>3129</v>
      </c>
      <c r="R353" s="1">
        <v>0</v>
      </c>
      <c r="S353" s="1">
        <v>0</v>
      </c>
      <c r="T353" s="1">
        <v>0</v>
      </c>
      <c r="U353" s="1" t="s">
        <v>3130</v>
      </c>
      <c r="V353" s="1" t="s">
        <v>3131</v>
      </c>
      <c r="W353" s="1" t="s">
        <v>3132</v>
      </c>
      <c r="X353" s="1" t="s">
        <v>3133</v>
      </c>
      <c r="Y353" s="1" t="s">
        <v>3134</v>
      </c>
      <c r="Z353" s="1" t="s">
        <v>3135</v>
      </c>
      <c r="AA353" s="1" t="s">
        <v>3136</v>
      </c>
      <c r="AB353" s="1" t="s">
        <v>3137</v>
      </c>
      <c r="AC353" s="1" t="s">
        <v>3138</v>
      </c>
      <c r="AD353" s="1" t="s">
        <v>3139</v>
      </c>
      <c r="AE353" s="1" t="s">
        <v>3140</v>
      </c>
      <c r="AF353" s="1" t="s">
        <v>3141</v>
      </c>
      <c r="AG353" s="1" t="s">
        <v>3142</v>
      </c>
      <c r="AH353" s="1" t="s">
        <v>3143</v>
      </c>
      <c r="AI353" s="1" t="s">
        <v>3144</v>
      </c>
      <c r="AJ353" s="1" t="s">
        <v>3145</v>
      </c>
      <c r="AK353" s="1" t="s">
        <v>3130</v>
      </c>
      <c r="AL353" s="1" t="s">
        <v>3131</v>
      </c>
      <c r="AM353" s="1" t="s">
        <v>3132</v>
      </c>
      <c r="AN353" s="1" t="s">
        <v>3133</v>
      </c>
      <c r="AO353" s="1" t="s">
        <v>3130</v>
      </c>
      <c r="AP353" s="1" t="s">
        <v>3131</v>
      </c>
      <c r="AQ353" s="1" t="s">
        <v>3132</v>
      </c>
      <c r="AR353" s="1" t="s">
        <v>3133</v>
      </c>
    </row>
    <row r="354" spans="1:44">
      <c r="A354" s="1" t="s">
        <v>329</v>
      </c>
      <c r="B354" s="1" t="s">
        <v>10203</v>
      </c>
      <c r="C354" s="1" t="s">
        <v>3147</v>
      </c>
      <c r="D354" s="1" t="s">
        <v>3148</v>
      </c>
      <c r="E354" s="1" t="s">
        <v>3149</v>
      </c>
      <c r="F354" s="1" t="s">
        <v>3150</v>
      </c>
      <c r="G354" s="1" t="s">
        <v>3018</v>
      </c>
      <c r="H354" s="1" t="s">
        <v>3151</v>
      </c>
      <c r="I354" s="1" t="s">
        <v>3152</v>
      </c>
      <c r="J354" s="1" t="s">
        <v>3153</v>
      </c>
      <c r="K354" s="1" t="s">
        <v>3154</v>
      </c>
      <c r="L354" s="1" t="s">
        <v>3155</v>
      </c>
      <c r="M354" s="1" t="s">
        <v>3156</v>
      </c>
      <c r="N354" s="1" t="s">
        <v>3157</v>
      </c>
      <c r="O354" s="1" t="s">
        <v>3158</v>
      </c>
      <c r="P354" s="1" t="s">
        <v>3159</v>
      </c>
      <c r="Q354" s="1" t="s">
        <v>3160</v>
      </c>
      <c r="R354" s="1">
        <v>0</v>
      </c>
      <c r="S354" s="1">
        <v>0</v>
      </c>
      <c r="T354" s="1">
        <v>0</v>
      </c>
      <c r="U354" s="1" t="s">
        <v>3117</v>
      </c>
      <c r="V354" s="1" t="s">
        <v>3161</v>
      </c>
      <c r="W354" s="1" t="s">
        <v>3162</v>
      </c>
      <c r="X354" s="1" t="s">
        <v>3163</v>
      </c>
      <c r="Y354" s="1" t="s">
        <v>3164</v>
      </c>
      <c r="Z354" s="1" t="s">
        <v>3165</v>
      </c>
      <c r="AA354" s="1" t="s">
        <v>3166</v>
      </c>
      <c r="AB354" s="1" t="s">
        <v>3167</v>
      </c>
      <c r="AC354" s="1" t="s">
        <v>3168</v>
      </c>
      <c r="AD354" s="1" t="s">
        <v>3169</v>
      </c>
      <c r="AE354" s="1" t="s">
        <v>3170</v>
      </c>
      <c r="AF354" s="1" t="s">
        <v>3171</v>
      </c>
      <c r="AG354" s="1" t="s">
        <v>3172</v>
      </c>
      <c r="AH354" s="1" t="s">
        <v>3173</v>
      </c>
      <c r="AI354" s="1" t="s">
        <v>3174</v>
      </c>
      <c r="AJ354" s="1" t="s">
        <v>3175</v>
      </c>
      <c r="AK354" s="1" t="s">
        <v>3117</v>
      </c>
      <c r="AL354" s="1" t="s">
        <v>3161</v>
      </c>
      <c r="AM354" s="1" t="s">
        <v>3162</v>
      </c>
      <c r="AN354" s="1" t="s">
        <v>3163</v>
      </c>
      <c r="AO354" s="1" t="s">
        <v>3117</v>
      </c>
      <c r="AP354" s="1" t="s">
        <v>3161</v>
      </c>
      <c r="AQ354" s="1" t="s">
        <v>3162</v>
      </c>
      <c r="AR354" s="1" t="s">
        <v>3163</v>
      </c>
    </row>
    <row r="355" spans="1:44">
      <c r="A355" s="1" t="s">
        <v>330</v>
      </c>
      <c r="B355" s="1" t="s">
        <v>3176</v>
      </c>
      <c r="C355" s="1" t="s">
        <v>3177</v>
      </c>
      <c r="D355" s="1" t="s">
        <v>3178</v>
      </c>
      <c r="E355" s="1" t="s">
        <v>3179</v>
      </c>
      <c r="F355" s="1" t="s">
        <v>3180</v>
      </c>
      <c r="G355" s="1" t="s">
        <v>3181</v>
      </c>
      <c r="H355" s="1" t="s">
        <v>3182</v>
      </c>
      <c r="I355" s="1" t="s">
        <v>3183</v>
      </c>
      <c r="J355" s="1" t="s">
        <v>3184</v>
      </c>
      <c r="K355" s="1" t="s">
        <v>3185</v>
      </c>
      <c r="L355" s="1" t="s">
        <v>3186</v>
      </c>
      <c r="M355" s="1" t="s">
        <v>3187</v>
      </c>
      <c r="N355" s="1" t="s">
        <v>3188</v>
      </c>
      <c r="O355" s="1" t="s">
        <v>3189</v>
      </c>
      <c r="P355" s="1" t="s">
        <v>3190</v>
      </c>
      <c r="Q355" s="1" t="s">
        <v>3191</v>
      </c>
      <c r="R355" s="1">
        <v>0</v>
      </c>
      <c r="S355" s="1">
        <v>0</v>
      </c>
      <c r="T355" s="1">
        <v>0</v>
      </c>
      <c r="U355" s="1" t="s">
        <v>3192</v>
      </c>
      <c r="V355" s="1" t="s">
        <v>3193</v>
      </c>
      <c r="W355" s="1" t="s">
        <v>3194</v>
      </c>
      <c r="X355" s="1" t="s">
        <v>3195</v>
      </c>
      <c r="Y355" s="1" t="s">
        <v>3196</v>
      </c>
      <c r="Z355" s="1" t="s">
        <v>3197</v>
      </c>
      <c r="AA355" s="1" t="s">
        <v>3198</v>
      </c>
      <c r="AB355" s="1" t="s">
        <v>3199</v>
      </c>
      <c r="AC355" s="1" t="s">
        <v>3200</v>
      </c>
      <c r="AD355" s="1" t="s">
        <v>3201</v>
      </c>
      <c r="AE355" s="1" t="s">
        <v>3202</v>
      </c>
      <c r="AF355" s="1" t="s">
        <v>3203</v>
      </c>
      <c r="AG355" s="1" t="s">
        <v>3204</v>
      </c>
      <c r="AH355" s="1" t="s">
        <v>3205</v>
      </c>
      <c r="AI355" s="1" t="s">
        <v>3206</v>
      </c>
      <c r="AJ355" s="1" t="s">
        <v>3207</v>
      </c>
      <c r="AK355" s="1" t="s">
        <v>3192</v>
      </c>
      <c r="AL355" s="1" t="s">
        <v>3193</v>
      </c>
      <c r="AM355" s="1" t="s">
        <v>3194</v>
      </c>
      <c r="AN355" s="1" t="s">
        <v>3195</v>
      </c>
      <c r="AO355" s="1" t="s">
        <v>3192</v>
      </c>
      <c r="AP355" s="1" t="s">
        <v>3193</v>
      </c>
      <c r="AQ355" s="1" t="s">
        <v>3194</v>
      </c>
      <c r="AR355" s="1" t="s">
        <v>3195</v>
      </c>
    </row>
    <row r="356" spans="1:44">
      <c r="A356" s="1" t="s">
        <v>331</v>
      </c>
      <c r="B356" s="1" t="s">
        <v>10204</v>
      </c>
      <c r="C356" s="1" t="s">
        <v>10205</v>
      </c>
      <c r="D356" s="1" t="s">
        <v>10206</v>
      </c>
      <c r="E356" s="1" t="s">
        <v>10207</v>
      </c>
      <c r="F356" s="1" t="s">
        <v>4280</v>
      </c>
      <c r="G356" s="1" t="s">
        <v>10208</v>
      </c>
      <c r="H356" s="1" t="s">
        <v>3313</v>
      </c>
      <c r="I356" s="1" t="s">
        <v>3806</v>
      </c>
      <c r="J356" s="1" t="s">
        <v>10209</v>
      </c>
      <c r="K356" s="1" t="s">
        <v>10210</v>
      </c>
      <c r="L356" s="1" t="s">
        <v>10211</v>
      </c>
      <c r="M356" s="1" t="s">
        <v>10212</v>
      </c>
      <c r="N356" s="1" t="s">
        <v>10213</v>
      </c>
      <c r="O356" s="1" t="s">
        <v>10214</v>
      </c>
      <c r="P356" s="1" t="s">
        <v>9772</v>
      </c>
      <c r="Q356" s="1" t="s">
        <v>10215</v>
      </c>
      <c r="R356" s="1">
        <v>0</v>
      </c>
      <c r="S356" s="1">
        <v>0</v>
      </c>
      <c r="T356" s="1">
        <v>0</v>
      </c>
      <c r="U356" s="1" t="s">
        <v>10216</v>
      </c>
      <c r="V356" s="1" t="s">
        <v>10217</v>
      </c>
      <c r="W356" s="1" t="s">
        <v>10218</v>
      </c>
      <c r="X356" s="1" t="s">
        <v>3012</v>
      </c>
      <c r="Y356" s="1" t="s">
        <v>6606</v>
      </c>
      <c r="Z356" s="1" t="s">
        <v>10219</v>
      </c>
      <c r="AA356" s="1" t="s">
        <v>10220</v>
      </c>
      <c r="AB356" s="1" t="s">
        <v>10221</v>
      </c>
      <c r="AC356" s="1" t="s">
        <v>3079</v>
      </c>
      <c r="AD356" s="1" t="s">
        <v>3515</v>
      </c>
      <c r="AE356" s="1" t="s">
        <v>10222</v>
      </c>
      <c r="AF356" s="1" t="s">
        <v>10223</v>
      </c>
      <c r="AG356" s="1" t="s">
        <v>10224</v>
      </c>
      <c r="AH356" s="1" t="s">
        <v>10225</v>
      </c>
      <c r="AI356" s="1" t="s">
        <v>9782</v>
      </c>
      <c r="AJ356" s="1" t="s">
        <v>6733</v>
      </c>
      <c r="AK356" s="1" t="s">
        <v>10216</v>
      </c>
      <c r="AL356" s="1" t="s">
        <v>10217</v>
      </c>
      <c r="AM356" s="1" t="s">
        <v>10218</v>
      </c>
      <c r="AN356" s="1" t="s">
        <v>3012</v>
      </c>
      <c r="AO356" s="1" t="s">
        <v>10216</v>
      </c>
      <c r="AP356" s="1" t="s">
        <v>10217</v>
      </c>
      <c r="AQ356" s="1" t="s">
        <v>10218</v>
      </c>
      <c r="AR356" s="1" t="s">
        <v>3012</v>
      </c>
    </row>
    <row r="357" spans="1:44">
      <c r="A357" s="1" t="s">
        <v>332</v>
      </c>
      <c r="B357" s="1" t="s">
        <v>10226</v>
      </c>
      <c r="C357" s="1" t="s">
        <v>10227</v>
      </c>
      <c r="D357" s="1" t="s">
        <v>10228</v>
      </c>
      <c r="E357" s="1" t="s">
        <v>10229</v>
      </c>
      <c r="F357" s="1" t="s">
        <v>8788</v>
      </c>
      <c r="G357" s="1" t="s">
        <v>10230</v>
      </c>
      <c r="H357" s="1" t="s">
        <v>8656</v>
      </c>
      <c r="I357" s="1" t="s">
        <v>8211</v>
      </c>
      <c r="J357" s="1" t="s">
        <v>10231</v>
      </c>
      <c r="K357" s="1" t="s">
        <v>10232</v>
      </c>
      <c r="L357" s="1" t="s">
        <v>10233</v>
      </c>
      <c r="M357" s="1" t="s">
        <v>10234</v>
      </c>
      <c r="N357" s="1" t="s">
        <v>10235</v>
      </c>
      <c r="O357" s="1" t="s">
        <v>10236</v>
      </c>
      <c r="P357" s="1" t="s">
        <v>5222</v>
      </c>
      <c r="Q357" s="1" t="s">
        <v>8218</v>
      </c>
      <c r="R357" s="1">
        <v>0</v>
      </c>
      <c r="S357" s="1">
        <v>0</v>
      </c>
      <c r="T357" s="1">
        <v>0</v>
      </c>
      <c r="U357" s="1" t="s">
        <v>10237</v>
      </c>
      <c r="V357" s="1" t="s">
        <v>10238</v>
      </c>
      <c r="W357" s="1" t="s">
        <v>6331</v>
      </c>
      <c r="X357" s="1" t="s">
        <v>10239</v>
      </c>
      <c r="Y357" s="1" t="s">
        <v>4345</v>
      </c>
      <c r="Z357" s="1" t="s">
        <v>10240</v>
      </c>
      <c r="AA357" s="1" t="s">
        <v>10241</v>
      </c>
      <c r="AB357" s="1" t="s">
        <v>8223</v>
      </c>
      <c r="AC357" s="1" t="s">
        <v>10242</v>
      </c>
      <c r="AD357" s="1">
        <v>0</v>
      </c>
      <c r="AE357" s="1">
        <v>0</v>
      </c>
      <c r="AF357" s="1" t="s">
        <v>10243</v>
      </c>
      <c r="AG357" s="1" t="s">
        <v>10244</v>
      </c>
      <c r="AH357" s="1" t="s">
        <v>10245</v>
      </c>
      <c r="AI357" s="1" t="s">
        <v>5237</v>
      </c>
      <c r="AJ357" s="1" t="s">
        <v>4328</v>
      </c>
      <c r="AK357" s="1" t="s">
        <v>10237</v>
      </c>
      <c r="AL357" s="1" t="s">
        <v>10238</v>
      </c>
      <c r="AM357" s="1" t="s">
        <v>6331</v>
      </c>
      <c r="AN357" s="1" t="s">
        <v>10239</v>
      </c>
      <c r="AO357" s="1" t="s">
        <v>10237</v>
      </c>
      <c r="AP357" s="1" t="s">
        <v>10238</v>
      </c>
      <c r="AQ357" s="1" t="s">
        <v>6331</v>
      </c>
      <c r="AR357" s="1" t="s">
        <v>10239</v>
      </c>
    </row>
    <row r="358" spans="1:44">
      <c r="A358" s="1" t="s">
        <v>333</v>
      </c>
      <c r="B358" s="1" t="s">
        <v>10246</v>
      </c>
      <c r="C358" s="1" t="s">
        <v>10247</v>
      </c>
      <c r="D358" s="1" t="s">
        <v>5242</v>
      </c>
      <c r="E358" s="1" t="s">
        <v>10248</v>
      </c>
      <c r="F358" s="1" t="s">
        <v>6584</v>
      </c>
      <c r="G358" s="1" t="s">
        <v>10249</v>
      </c>
      <c r="H358" s="1" t="s">
        <v>10250</v>
      </c>
      <c r="I358" s="1" t="s">
        <v>4085</v>
      </c>
      <c r="J358" s="1" t="s">
        <v>10251</v>
      </c>
      <c r="K358" s="1" t="s">
        <v>10252</v>
      </c>
      <c r="L358" s="1" t="s">
        <v>10253</v>
      </c>
      <c r="M358" s="1" t="s">
        <v>10254</v>
      </c>
      <c r="N358" s="1" t="s">
        <v>10255</v>
      </c>
      <c r="O358" s="1" t="s">
        <v>6729</v>
      </c>
      <c r="P358" s="1" t="s">
        <v>5223</v>
      </c>
      <c r="Q358" s="1" t="s">
        <v>10256</v>
      </c>
      <c r="R358" s="1">
        <v>0</v>
      </c>
      <c r="S358" s="1">
        <v>0</v>
      </c>
      <c r="T358" s="1">
        <v>0</v>
      </c>
      <c r="U358" s="1" t="s">
        <v>10257</v>
      </c>
      <c r="V358" s="1" t="s">
        <v>10258</v>
      </c>
      <c r="W358" s="1" t="s">
        <v>10259</v>
      </c>
      <c r="X358" s="1" t="s">
        <v>10260</v>
      </c>
      <c r="Y358" s="1" t="s">
        <v>7158</v>
      </c>
      <c r="Z358" s="1" t="s">
        <v>10261</v>
      </c>
      <c r="AA358" s="1" t="s">
        <v>10262</v>
      </c>
      <c r="AB358" s="1" t="s">
        <v>10263</v>
      </c>
      <c r="AC358" s="1" t="s">
        <v>10264</v>
      </c>
      <c r="AD358" s="1">
        <v>0</v>
      </c>
      <c r="AE358" s="1">
        <v>0</v>
      </c>
      <c r="AF358" s="1" t="s">
        <v>8071</v>
      </c>
      <c r="AG358" s="1" t="s">
        <v>7586</v>
      </c>
      <c r="AH358" s="1" t="s">
        <v>6742</v>
      </c>
      <c r="AI358" s="1" t="s">
        <v>5238</v>
      </c>
      <c r="AJ358" s="1" t="s">
        <v>8902</v>
      </c>
      <c r="AK358" s="1" t="s">
        <v>10257</v>
      </c>
      <c r="AL358" s="1" t="s">
        <v>10258</v>
      </c>
      <c r="AM358" s="1" t="s">
        <v>10259</v>
      </c>
      <c r="AN358" s="1" t="s">
        <v>10260</v>
      </c>
      <c r="AO358" s="1" t="s">
        <v>10257</v>
      </c>
      <c r="AP358" s="1" t="s">
        <v>10258</v>
      </c>
      <c r="AQ358" s="1" t="s">
        <v>10259</v>
      </c>
      <c r="AR358" s="1" t="s">
        <v>10260</v>
      </c>
    </row>
    <row r="359" spans="1:44">
      <c r="A359" s="1" t="s">
        <v>334</v>
      </c>
      <c r="B359" s="1" t="s">
        <v>10246</v>
      </c>
      <c r="C359" s="1" t="s">
        <v>10247</v>
      </c>
      <c r="D359" s="1" t="s">
        <v>5242</v>
      </c>
      <c r="E359" s="1" t="s">
        <v>10248</v>
      </c>
      <c r="F359" s="1" t="s">
        <v>6584</v>
      </c>
      <c r="G359" s="1" t="s">
        <v>10249</v>
      </c>
      <c r="H359" s="1" t="s">
        <v>10250</v>
      </c>
      <c r="I359" s="1" t="s">
        <v>4085</v>
      </c>
      <c r="J359" s="1" t="s">
        <v>10251</v>
      </c>
      <c r="K359" s="1" t="s">
        <v>10252</v>
      </c>
      <c r="L359" s="1" t="s">
        <v>10253</v>
      </c>
      <c r="M359" s="1" t="s">
        <v>10254</v>
      </c>
      <c r="N359" s="1" t="s">
        <v>10255</v>
      </c>
      <c r="O359" s="1" t="s">
        <v>6729</v>
      </c>
      <c r="P359" s="1" t="s">
        <v>5223</v>
      </c>
      <c r="Q359" s="1" t="s">
        <v>10256</v>
      </c>
      <c r="R359" s="1">
        <v>0</v>
      </c>
      <c r="S359" s="1">
        <v>0</v>
      </c>
      <c r="T359" s="1">
        <v>0</v>
      </c>
      <c r="U359" s="1" t="s">
        <v>10257</v>
      </c>
      <c r="V359" s="1" t="s">
        <v>10258</v>
      </c>
      <c r="W359" s="1" t="s">
        <v>10259</v>
      </c>
      <c r="X359" s="1" t="s">
        <v>10260</v>
      </c>
      <c r="Y359" s="1" t="s">
        <v>7158</v>
      </c>
      <c r="Z359" s="1" t="s">
        <v>10261</v>
      </c>
      <c r="AA359" s="1" t="s">
        <v>10262</v>
      </c>
      <c r="AB359" s="1" t="s">
        <v>10263</v>
      </c>
      <c r="AC359" s="1" t="s">
        <v>10264</v>
      </c>
      <c r="AD359" s="1">
        <v>0</v>
      </c>
      <c r="AE359" s="1">
        <v>0</v>
      </c>
      <c r="AF359" s="1" t="s">
        <v>8071</v>
      </c>
      <c r="AG359" s="1" t="s">
        <v>7586</v>
      </c>
      <c r="AH359" s="1" t="s">
        <v>6742</v>
      </c>
      <c r="AI359" s="1" t="s">
        <v>5238</v>
      </c>
      <c r="AJ359" s="1" t="s">
        <v>8902</v>
      </c>
      <c r="AK359" s="1" t="s">
        <v>10257</v>
      </c>
      <c r="AL359" s="1" t="s">
        <v>10258</v>
      </c>
      <c r="AM359" s="1" t="s">
        <v>10259</v>
      </c>
      <c r="AN359" s="1" t="s">
        <v>10260</v>
      </c>
      <c r="AO359" s="1" t="s">
        <v>10257</v>
      </c>
      <c r="AP359" s="1" t="s">
        <v>10258</v>
      </c>
      <c r="AQ359" s="1" t="s">
        <v>10259</v>
      </c>
      <c r="AR359" s="1" t="s">
        <v>10260</v>
      </c>
    </row>
    <row r="360" spans="1:44">
      <c r="A360" s="1" t="s">
        <v>335</v>
      </c>
      <c r="B360" s="1" t="s">
        <v>10265</v>
      </c>
      <c r="C360" s="1" t="s">
        <v>10266</v>
      </c>
      <c r="D360" s="1" t="s">
        <v>3666</v>
      </c>
      <c r="E360" s="1" t="s">
        <v>10267</v>
      </c>
      <c r="F360" s="1" t="s">
        <v>7849</v>
      </c>
      <c r="G360" s="1" t="s">
        <v>8073</v>
      </c>
      <c r="H360" s="1" t="s">
        <v>10268</v>
      </c>
      <c r="I360" s="1" t="s">
        <v>7091</v>
      </c>
      <c r="J360" s="1" t="s">
        <v>5859</v>
      </c>
      <c r="K360" s="1" t="s">
        <v>10269</v>
      </c>
      <c r="L360" s="1" t="s">
        <v>10270</v>
      </c>
      <c r="M360" s="1" t="s">
        <v>10271</v>
      </c>
      <c r="N360" s="1" t="s">
        <v>3610</v>
      </c>
      <c r="O360" s="1" t="s">
        <v>6676</v>
      </c>
      <c r="P360" s="1" t="s">
        <v>6546</v>
      </c>
      <c r="Q360" s="1" t="s">
        <v>10272</v>
      </c>
      <c r="R360" s="1">
        <v>0</v>
      </c>
      <c r="S360" s="1">
        <v>0</v>
      </c>
      <c r="T360" s="1">
        <v>0</v>
      </c>
      <c r="U360" s="1" t="s">
        <v>10273</v>
      </c>
      <c r="V360" s="1" t="s">
        <v>10274</v>
      </c>
      <c r="W360" s="1" t="s">
        <v>10275</v>
      </c>
      <c r="X360" s="1" t="s">
        <v>10276</v>
      </c>
      <c r="Y360" s="1" t="s">
        <v>10277</v>
      </c>
      <c r="Z360" s="1" t="s">
        <v>10278</v>
      </c>
      <c r="AA360" s="1" t="s">
        <v>10279</v>
      </c>
      <c r="AB360" s="1" t="s">
        <v>10280</v>
      </c>
      <c r="AC360" s="1" t="s">
        <v>10281</v>
      </c>
      <c r="AD360" s="1">
        <v>0</v>
      </c>
      <c r="AE360" s="1">
        <v>0</v>
      </c>
      <c r="AF360" s="1" t="s">
        <v>10282</v>
      </c>
      <c r="AG360" s="1" t="s">
        <v>3626</v>
      </c>
      <c r="AH360" s="1" t="s">
        <v>6688</v>
      </c>
      <c r="AI360" s="1" t="s">
        <v>6556</v>
      </c>
      <c r="AJ360" s="1" t="s">
        <v>10283</v>
      </c>
      <c r="AK360" s="1" t="s">
        <v>10273</v>
      </c>
      <c r="AL360" s="1" t="s">
        <v>10274</v>
      </c>
      <c r="AM360" s="1" t="s">
        <v>10275</v>
      </c>
      <c r="AN360" s="1" t="s">
        <v>10276</v>
      </c>
      <c r="AO360" s="1" t="s">
        <v>10273</v>
      </c>
      <c r="AP360" s="1" t="s">
        <v>10274</v>
      </c>
      <c r="AQ360" s="1" t="s">
        <v>10275</v>
      </c>
      <c r="AR360" s="1" t="s">
        <v>10276</v>
      </c>
    </row>
    <row r="361" spans="1:44">
      <c r="A361" s="1" t="s">
        <v>336</v>
      </c>
      <c r="B361" s="1" t="s">
        <v>10265</v>
      </c>
      <c r="C361" s="1" t="s">
        <v>10266</v>
      </c>
      <c r="D361" s="1" t="s">
        <v>3666</v>
      </c>
      <c r="E361" s="1" t="s">
        <v>10267</v>
      </c>
      <c r="F361" s="1" t="s">
        <v>7849</v>
      </c>
      <c r="G361" s="1" t="s">
        <v>8073</v>
      </c>
      <c r="H361" s="1" t="s">
        <v>10268</v>
      </c>
      <c r="I361" s="1" t="s">
        <v>7091</v>
      </c>
      <c r="J361" s="1" t="s">
        <v>5859</v>
      </c>
      <c r="K361" s="1" t="s">
        <v>10269</v>
      </c>
      <c r="L361" s="1" t="s">
        <v>10270</v>
      </c>
      <c r="M361" s="1" t="s">
        <v>10271</v>
      </c>
      <c r="N361" s="1" t="s">
        <v>3610</v>
      </c>
      <c r="O361" s="1" t="s">
        <v>6676</v>
      </c>
      <c r="P361" s="1" t="s">
        <v>6546</v>
      </c>
      <c r="Q361" s="1" t="s">
        <v>10272</v>
      </c>
      <c r="R361" s="1">
        <v>0</v>
      </c>
      <c r="S361" s="1">
        <v>0</v>
      </c>
      <c r="T361" s="1">
        <v>0</v>
      </c>
      <c r="U361" s="1" t="s">
        <v>10273</v>
      </c>
      <c r="V361" s="1" t="s">
        <v>10274</v>
      </c>
      <c r="W361" s="1" t="s">
        <v>10275</v>
      </c>
      <c r="X361" s="1" t="s">
        <v>10276</v>
      </c>
      <c r="Y361" s="1" t="s">
        <v>10277</v>
      </c>
      <c r="Z361" s="1" t="s">
        <v>10278</v>
      </c>
      <c r="AA361" s="1" t="s">
        <v>10279</v>
      </c>
      <c r="AB361" s="1" t="s">
        <v>10280</v>
      </c>
      <c r="AC361" s="1" t="s">
        <v>10281</v>
      </c>
      <c r="AD361" s="1">
        <v>0</v>
      </c>
      <c r="AE361" s="1">
        <v>0</v>
      </c>
      <c r="AF361" s="1" t="s">
        <v>10282</v>
      </c>
      <c r="AG361" s="1" t="s">
        <v>3626</v>
      </c>
      <c r="AH361" s="1" t="s">
        <v>6688</v>
      </c>
      <c r="AI361" s="1" t="s">
        <v>6556</v>
      </c>
      <c r="AJ361" s="1" t="s">
        <v>10283</v>
      </c>
      <c r="AK361" s="1" t="s">
        <v>10273</v>
      </c>
      <c r="AL361" s="1" t="s">
        <v>10274</v>
      </c>
      <c r="AM361" s="1" t="s">
        <v>10275</v>
      </c>
      <c r="AN361" s="1" t="s">
        <v>10276</v>
      </c>
      <c r="AO361" s="1" t="s">
        <v>10273</v>
      </c>
      <c r="AP361" s="1" t="s">
        <v>10274</v>
      </c>
      <c r="AQ361" s="1" t="s">
        <v>10275</v>
      </c>
      <c r="AR361" s="1" t="s">
        <v>10276</v>
      </c>
    </row>
    <row r="362" spans="1:44">
      <c r="A362" s="1" t="s">
        <v>337</v>
      </c>
      <c r="B362" s="1" t="s">
        <v>10265</v>
      </c>
      <c r="C362" s="1" t="s">
        <v>10266</v>
      </c>
      <c r="D362" s="1" t="s">
        <v>3666</v>
      </c>
      <c r="E362" s="1" t="s">
        <v>10267</v>
      </c>
      <c r="F362" s="1" t="s">
        <v>7849</v>
      </c>
      <c r="G362" s="1" t="s">
        <v>8073</v>
      </c>
      <c r="H362" s="1" t="s">
        <v>10268</v>
      </c>
      <c r="I362" s="1" t="s">
        <v>7091</v>
      </c>
      <c r="J362" s="1" t="s">
        <v>5859</v>
      </c>
      <c r="K362" s="1" t="s">
        <v>10269</v>
      </c>
      <c r="L362" s="1" t="s">
        <v>10270</v>
      </c>
      <c r="M362" s="1" t="s">
        <v>10271</v>
      </c>
      <c r="N362" s="1" t="s">
        <v>3610</v>
      </c>
      <c r="O362" s="1" t="s">
        <v>6676</v>
      </c>
      <c r="P362" s="1" t="s">
        <v>6546</v>
      </c>
      <c r="Q362" s="1" t="s">
        <v>10272</v>
      </c>
      <c r="R362" s="1">
        <v>0</v>
      </c>
      <c r="S362" s="1">
        <v>0</v>
      </c>
      <c r="T362" s="1">
        <v>0</v>
      </c>
      <c r="U362" s="1" t="s">
        <v>10273</v>
      </c>
      <c r="V362" s="1" t="s">
        <v>10274</v>
      </c>
      <c r="W362" s="1" t="s">
        <v>10275</v>
      </c>
      <c r="X362" s="1" t="s">
        <v>10276</v>
      </c>
      <c r="Y362" s="1" t="s">
        <v>10277</v>
      </c>
      <c r="Z362" s="1" t="s">
        <v>10278</v>
      </c>
      <c r="AA362" s="1" t="s">
        <v>10279</v>
      </c>
      <c r="AB362" s="1" t="s">
        <v>10280</v>
      </c>
      <c r="AC362" s="1" t="s">
        <v>10281</v>
      </c>
      <c r="AD362" s="1">
        <v>0</v>
      </c>
      <c r="AE362" s="1">
        <v>0</v>
      </c>
      <c r="AF362" s="1" t="s">
        <v>10282</v>
      </c>
      <c r="AG362" s="1" t="s">
        <v>3626</v>
      </c>
      <c r="AH362" s="1" t="s">
        <v>6688</v>
      </c>
      <c r="AI362" s="1" t="s">
        <v>6556</v>
      </c>
      <c r="AJ362" s="1" t="s">
        <v>10283</v>
      </c>
      <c r="AK362" s="1" t="s">
        <v>10273</v>
      </c>
      <c r="AL362" s="1" t="s">
        <v>10274</v>
      </c>
      <c r="AM362" s="1" t="s">
        <v>10275</v>
      </c>
      <c r="AN362" s="1" t="s">
        <v>10276</v>
      </c>
      <c r="AO362" s="1" t="s">
        <v>10273</v>
      </c>
      <c r="AP362" s="1" t="s">
        <v>10274</v>
      </c>
      <c r="AQ362" s="1" t="s">
        <v>10275</v>
      </c>
      <c r="AR362" s="1" t="s">
        <v>10276</v>
      </c>
    </row>
    <row r="363" spans="1:44">
      <c r="A363" s="1" t="s">
        <v>338</v>
      </c>
      <c r="B363" s="1" t="s">
        <v>10284</v>
      </c>
      <c r="C363" s="1" t="s">
        <v>10285</v>
      </c>
      <c r="D363" s="1" t="s">
        <v>8737</v>
      </c>
      <c r="E363" s="1" t="s">
        <v>10286</v>
      </c>
      <c r="F363" s="1" t="s">
        <v>8438</v>
      </c>
      <c r="G363" s="1" t="s">
        <v>5526</v>
      </c>
      <c r="H363" s="1" t="s">
        <v>10287</v>
      </c>
      <c r="I363" s="1" t="s">
        <v>10288</v>
      </c>
      <c r="J363" s="1" t="s">
        <v>3607</v>
      </c>
      <c r="K363" s="1" t="s">
        <v>10289</v>
      </c>
      <c r="L363" s="1" t="s">
        <v>10290</v>
      </c>
      <c r="M363" s="1" t="s">
        <v>10291</v>
      </c>
      <c r="N363" s="1" t="s">
        <v>10292</v>
      </c>
      <c r="O363" s="1" t="s">
        <v>10293</v>
      </c>
      <c r="P363" s="1" t="s">
        <v>10294</v>
      </c>
      <c r="Q363" s="1" t="s">
        <v>10295</v>
      </c>
      <c r="R363" s="1">
        <v>0</v>
      </c>
      <c r="S363" s="1">
        <v>0</v>
      </c>
      <c r="T363" s="1">
        <v>0</v>
      </c>
      <c r="U363" s="1" t="s">
        <v>10296</v>
      </c>
      <c r="V363" s="1" t="s">
        <v>10297</v>
      </c>
      <c r="W363" s="1" t="s">
        <v>10298</v>
      </c>
      <c r="X363" s="1" t="s">
        <v>3825</v>
      </c>
      <c r="Y363" s="1" t="s">
        <v>10299</v>
      </c>
      <c r="Z363" s="1" t="s">
        <v>10300</v>
      </c>
      <c r="AA363" s="1" t="s">
        <v>10301</v>
      </c>
      <c r="AB363" s="1" t="s">
        <v>10302</v>
      </c>
      <c r="AC363" s="1" t="s">
        <v>10303</v>
      </c>
      <c r="AD363" s="1">
        <v>0</v>
      </c>
      <c r="AE363" s="1">
        <v>0</v>
      </c>
      <c r="AF363" s="1" t="s">
        <v>4857</v>
      </c>
      <c r="AG363" s="1" t="s">
        <v>10304</v>
      </c>
      <c r="AH363" s="1" t="s">
        <v>10305</v>
      </c>
      <c r="AI363" s="1" t="s">
        <v>10306</v>
      </c>
      <c r="AJ363" s="1" t="s">
        <v>10307</v>
      </c>
      <c r="AK363" s="1" t="s">
        <v>10296</v>
      </c>
      <c r="AL363" s="1" t="s">
        <v>10297</v>
      </c>
      <c r="AM363" s="1" t="s">
        <v>10298</v>
      </c>
      <c r="AN363" s="1" t="s">
        <v>3825</v>
      </c>
      <c r="AO363" s="1" t="s">
        <v>10296</v>
      </c>
      <c r="AP363" s="1" t="s">
        <v>10297</v>
      </c>
      <c r="AQ363" s="1" t="s">
        <v>10298</v>
      </c>
      <c r="AR363" s="1" t="s">
        <v>3825</v>
      </c>
    </row>
    <row r="364" spans="1:44">
      <c r="A364" s="1" t="s">
        <v>34</v>
      </c>
      <c r="B364" s="1" t="s">
        <v>10308</v>
      </c>
      <c r="C364" s="1" t="s">
        <v>10266</v>
      </c>
      <c r="D364" s="1" t="s">
        <v>6488</v>
      </c>
      <c r="E364" s="1" t="s">
        <v>10309</v>
      </c>
      <c r="F364" s="1" t="s">
        <v>5263</v>
      </c>
      <c r="G364" s="1" t="s">
        <v>6423</v>
      </c>
      <c r="H364" s="1" t="s">
        <v>7994</v>
      </c>
      <c r="I364" s="1" t="s">
        <v>10310</v>
      </c>
      <c r="J364" s="1" t="s">
        <v>10311</v>
      </c>
      <c r="K364" s="1" t="s">
        <v>10312</v>
      </c>
      <c r="L364" s="1" t="s">
        <v>10313</v>
      </c>
      <c r="M364" s="1" t="s">
        <v>10314</v>
      </c>
      <c r="N364" s="1" t="s">
        <v>10315</v>
      </c>
      <c r="O364" s="1" t="s">
        <v>9245</v>
      </c>
      <c r="P364" s="1" t="s">
        <v>10316</v>
      </c>
      <c r="Q364" s="1" t="s">
        <v>4308</v>
      </c>
      <c r="R364" s="1">
        <v>0</v>
      </c>
      <c r="S364" s="1">
        <v>0</v>
      </c>
      <c r="T364" s="1">
        <v>0</v>
      </c>
      <c r="U364" s="1" t="s">
        <v>10317</v>
      </c>
      <c r="V364" s="1" t="s">
        <v>10318</v>
      </c>
      <c r="W364" s="1" t="s">
        <v>10319</v>
      </c>
      <c r="X364" s="1" t="s">
        <v>10320</v>
      </c>
      <c r="Y364" s="1" t="s">
        <v>10321</v>
      </c>
      <c r="Z364" s="1" t="s">
        <v>10322</v>
      </c>
      <c r="AA364" s="1" t="s">
        <v>10323</v>
      </c>
      <c r="AB364" s="1" t="s">
        <v>10324</v>
      </c>
      <c r="AC364" s="1" t="s">
        <v>10325</v>
      </c>
      <c r="AD364" s="1">
        <v>0</v>
      </c>
      <c r="AE364" s="1">
        <v>0</v>
      </c>
      <c r="AF364" s="1" t="s">
        <v>10326</v>
      </c>
      <c r="AG364" s="1" t="s">
        <v>9845</v>
      </c>
      <c r="AH364" s="1" t="s">
        <v>9257</v>
      </c>
      <c r="AI364" s="1" t="s">
        <v>10327</v>
      </c>
      <c r="AJ364" s="1" t="s">
        <v>4321</v>
      </c>
      <c r="AK364" s="1" t="s">
        <v>10317</v>
      </c>
      <c r="AL364" s="1" t="s">
        <v>10318</v>
      </c>
      <c r="AM364" s="1" t="s">
        <v>10319</v>
      </c>
      <c r="AN364" s="1" t="s">
        <v>10320</v>
      </c>
      <c r="AO364" s="1" t="s">
        <v>10317</v>
      </c>
      <c r="AP364" s="1" t="s">
        <v>10318</v>
      </c>
      <c r="AQ364" s="1" t="s">
        <v>10319</v>
      </c>
      <c r="AR364" s="1" t="s">
        <v>10320</v>
      </c>
    </row>
    <row r="365" spans="1:44">
      <c r="A365" s="1" t="s">
        <v>339</v>
      </c>
      <c r="B365" s="1" t="s">
        <v>10308</v>
      </c>
      <c r="C365" s="1" t="s">
        <v>10266</v>
      </c>
      <c r="D365" s="1" t="s">
        <v>6488</v>
      </c>
      <c r="E365" s="1" t="s">
        <v>10309</v>
      </c>
      <c r="F365" s="1" t="s">
        <v>5263</v>
      </c>
      <c r="G365" s="1" t="s">
        <v>6423</v>
      </c>
      <c r="H365" s="1" t="s">
        <v>7994</v>
      </c>
      <c r="I365" s="1" t="s">
        <v>10310</v>
      </c>
      <c r="J365" s="1" t="s">
        <v>10311</v>
      </c>
      <c r="K365" s="1" t="s">
        <v>10312</v>
      </c>
      <c r="L365" s="1" t="s">
        <v>10313</v>
      </c>
      <c r="M365" s="1" t="s">
        <v>10314</v>
      </c>
      <c r="N365" s="1" t="s">
        <v>10315</v>
      </c>
      <c r="O365" s="1" t="s">
        <v>9245</v>
      </c>
      <c r="P365" s="1" t="s">
        <v>10316</v>
      </c>
      <c r="Q365" s="1" t="s">
        <v>4308</v>
      </c>
      <c r="R365" s="1">
        <v>0</v>
      </c>
      <c r="S365" s="1">
        <v>0</v>
      </c>
      <c r="T365" s="1">
        <v>0</v>
      </c>
      <c r="U365" s="1" t="s">
        <v>10317</v>
      </c>
      <c r="V365" s="1" t="s">
        <v>10318</v>
      </c>
      <c r="W365" s="1" t="s">
        <v>10319</v>
      </c>
      <c r="X365" s="1" t="s">
        <v>10320</v>
      </c>
      <c r="Y365" s="1" t="s">
        <v>10321</v>
      </c>
      <c r="Z365" s="1" t="s">
        <v>10322</v>
      </c>
      <c r="AA365" s="1" t="s">
        <v>10323</v>
      </c>
      <c r="AB365" s="1" t="s">
        <v>10324</v>
      </c>
      <c r="AC365" s="1" t="s">
        <v>10325</v>
      </c>
      <c r="AD365" s="1">
        <v>0</v>
      </c>
      <c r="AE365" s="1">
        <v>0</v>
      </c>
      <c r="AF365" s="1" t="s">
        <v>10326</v>
      </c>
      <c r="AG365" s="1" t="s">
        <v>9845</v>
      </c>
      <c r="AH365" s="1" t="s">
        <v>9257</v>
      </c>
      <c r="AI365" s="1" t="s">
        <v>10327</v>
      </c>
      <c r="AJ365" s="1" t="s">
        <v>4321</v>
      </c>
      <c r="AK365" s="1" t="s">
        <v>10317</v>
      </c>
      <c r="AL365" s="1" t="s">
        <v>10318</v>
      </c>
      <c r="AM365" s="1" t="s">
        <v>10319</v>
      </c>
      <c r="AN365" s="1" t="s">
        <v>10320</v>
      </c>
      <c r="AO365" s="1" t="s">
        <v>10317</v>
      </c>
      <c r="AP365" s="1" t="s">
        <v>10318</v>
      </c>
      <c r="AQ365" s="1" t="s">
        <v>10319</v>
      </c>
      <c r="AR365" s="1" t="s">
        <v>10320</v>
      </c>
    </row>
    <row r="366" spans="1:44">
      <c r="A366" s="1" t="s">
        <v>31</v>
      </c>
      <c r="B366" s="1" t="s">
        <v>10328</v>
      </c>
      <c r="C366" s="1" t="s">
        <v>10329</v>
      </c>
      <c r="D366" s="1" t="s">
        <v>10330</v>
      </c>
      <c r="E366" s="1" t="s">
        <v>10331</v>
      </c>
      <c r="F366" s="1" t="s">
        <v>4734</v>
      </c>
      <c r="G366" s="1" t="s">
        <v>6002</v>
      </c>
      <c r="H366" s="1" t="s">
        <v>7994</v>
      </c>
      <c r="I366" s="1" t="s">
        <v>10332</v>
      </c>
      <c r="J366" s="1" t="s">
        <v>10333</v>
      </c>
      <c r="K366" s="1" t="s">
        <v>7349</v>
      </c>
      <c r="L366" s="1" t="s">
        <v>10334</v>
      </c>
      <c r="M366" s="1" t="s">
        <v>10335</v>
      </c>
      <c r="N366" s="1" t="s">
        <v>10336</v>
      </c>
      <c r="O366" s="1" t="s">
        <v>10337</v>
      </c>
      <c r="P366" s="1" t="s">
        <v>10316</v>
      </c>
      <c r="Q366" s="1" t="s">
        <v>10338</v>
      </c>
      <c r="R366" s="1">
        <v>0</v>
      </c>
      <c r="S366" s="1">
        <v>0</v>
      </c>
      <c r="T366" s="1">
        <v>0</v>
      </c>
      <c r="U366" s="1" t="s">
        <v>10339</v>
      </c>
      <c r="V366" s="1" t="s">
        <v>10340</v>
      </c>
      <c r="W366" s="1" t="s">
        <v>10319</v>
      </c>
      <c r="X366" s="1" t="s">
        <v>10341</v>
      </c>
      <c r="Y366" s="1" t="s">
        <v>10342</v>
      </c>
      <c r="Z366" s="1" t="s">
        <v>10343</v>
      </c>
      <c r="AA366" s="1" t="s">
        <v>10323</v>
      </c>
      <c r="AB366" s="1" t="s">
        <v>10344</v>
      </c>
      <c r="AC366" s="1" t="s">
        <v>10345</v>
      </c>
      <c r="AD366" s="1">
        <v>0</v>
      </c>
      <c r="AE366" s="1">
        <v>0</v>
      </c>
      <c r="AF366" s="1" t="s">
        <v>10346</v>
      </c>
      <c r="AG366" s="1" t="s">
        <v>10347</v>
      </c>
      <c r="AH366" s="1" t="s">
        <v>10348</v>
      </c>
      <c r="AI366" s="1" t="s">
        <v>10327</v>
      </c>
      <c r="AJ366" s="1" t="s">
        <v>10349</v>
      </c>
      <c r="AK366" s="1" t="s">
        <v>10339</v>
      </c>
      <c r="AL366" s="1" t="s">
        <v>10340</v>
      </c>
      <c r="AM366" s="1" t="s">
        <v>10319</v>
      </c>
      <c r="AN366" s="1" t="s">
        <v>10341</v>
      </c>
      <c r="AO366" s="1" t="s">
        <v>10339</v>
      </c>
      <c r="AP366" s="1" t="s">
        <v>10340</v>
      </c>
      <c r="AQ366" s="1" t="s">
        <v>10319</v>
      </c>
      <c r="AR366" s="1" t="s">
        <v>10341</v>
      </c>
    </row>
    <row r="367" spans="1:44">
      <c r="A367" s="1" t="s">
        <v>340</v>
      </c>
      <c r="B367" s="1" t="s">
        <v>10350</v>
      </c>
      <c r="C367" s="1" t="s">
        <v>10351</v>
      </c>
      <c r="D367" s="1" t="s">
        <v>10352</v>
      </c>
      <c r="E367" s="1" t="s">
        <v>10353</v>
      </c>
      <c r="F367" s="1" t="s">
        <v>7704</v>
      </c>
      <c r="G367" s="1" t="s">
        <v>6002</v>
      </c>
      <c r="H367" s="1" t="s">
        <v>10305</v>
      </c>
      <c r="I367" s="1" t="s">
        <v>10354</v>
      </c>
      <c r="J367" s="1" t="s">
        <v>10355</v>
      </c>
      <c r="K367" s="1" t="s">
        <v>10356</v>
      </c>
      <c r="L367" s="1" t="s">
        <v>7695</v>
      </c>
      <c r="M367" s="1" t="s">
        <v>10357</v>
      </c>
      <c r="N367" s="1" t="s">
        <v>10358</v>
      </c>
      <c r="O367" s="1" t="s">
        <v>10337</v>
      </c>
      <c r="P367" s="1" t="s">
        <v>10316</v>
      </c>
      <c r="Q367" s="1" t="s">
        <v>4578</v>
      </c>
      <c r="R367" s="1">
        <v>0</v>
      </c>
      <c r="S367" s="1">
        <v>0</v>
      </c>
      <c r="T367" s="1">
        <v>0</v>
      </c>
      <c r="U367" s="1" t="s">
        <v>5210</v>
      </c>
      <c r="V367" s="1" t="s">
        <v>10340</v>
      </c>
      <c r="W367" s="1" t="s">
        <v>10359</v>
      </c>
      <c r="X367" s="1" t="s">
        <v>10360</v>
      </c>
      <c r="Y367" s="1" t="s">
        <v>10361</v>
      </c>
      <c r="Z367" s="1" t="s">
        <v>10343</v>
      </c>
      <c r="AA367" s="1" t="s">
        <v>10362</v>
      </c>
      <c r="AB367" s="1" t="s">
        <v>4957</v>
      </c>
      <c r="AC367" s="1" t="s">
        <v>10363</v>
      </c>
      <c r="AD367" s="1">
        <v>0</v>
      </c>
      <c r="AE367" s="1">
        <v>0</v>
      </c>
      <c r="AF367" s="1" t="s">
        <v>10364</v>
      </c>
      <c r="AG367" s="1" t="s">
        <v>10365</v>
      </c>
      <c r="AH367" s="1" t="s">
        <v>10348</v>
      </c>
      <c r="AI367" s="1" t="s">
        <v>10327</v>
      </c>
      <c r="AJ367" s="1" t="s">
        <v>4588</v>
      </c>
      <c r="AK367" s="1" t="s">
        <v>5210</v>
      </c>
      <c r="AL367" s="1" t="s">
        <v>10340</v>
      </c>
      <c r="AM367" s="1" t="s">
        <v>10359</v>
      </c>
      <c r="AN367" s="1" t="s">
        <v>10360</v>
      </c>
      <c r="AO367" s="1" t="s">
        <v>5210</v>
      </c>
      <c r="AP367" s="1" t="s">
        <v>10340</v>
      </c>
      <c r="AQ367" s="1" t="s">
        <v>10359</v>
      </c>
      <c r="AR367" s="1" t="s">
        <v>10360</v>
      </c>
    </row>
    <row r="368" spans="1:44">
      <c r="A368" s="1" t="s">
        <v>341</v>
      </c>
      <c r="B368" s="1" t="s">
        <v>10366</v>
      </c>
      <c r="C368" s="1" t="s">
        <v>10367</v>
      </c>
      <c r="D368" s="1" t="s">
        <v>10368</v>
      </c>
      <c r="E368" s="1" t="s">
        <v>10058</v>
      </c>
      <c r="F368" s="1" t="s">
        <v>10369</v>
      </c>
      <c r="G368" s="1" t="s">
        <v>10370</v>
      </c>
      <c r="H368" s="1" t="s">
        <v>4783</v>
      </c>
      <c r="I368" s="1" t="s">
        <v>10371</v>
      </c>
      <c r="J368" s="1" t="s">
        <v>10372</v>
      </c>
      <c r="K368" s="1" t="s">
        <v>3629</v>
      </c>
      <c r="L368" s="1" t="s">
        <v>10373</v>
      </c>
      <c r="M368" s="1" t="s">
        <v>10374</v>
      </c>
      <c r="N368" s="1" t="s">
        <v>10375</v>
      </c>
      <c r="O368" s="1" t="s">
        <v>4336</v>
      </c>
      <c r="P368" s="1" t="s">
        <v>10376</v>
      </c>
      <c r="Q368" s="1" t="s">
        <v>10377</v>
      </c>
      <c r="R368" s="1">
        <v>0</v>
      </c>
      <c r="S368" s="1">
        <v>0</v>
      </c>
      <c r="T368" s="1">
        <v>0</v>
      </c>
      <c r="U368" s="1" t="s">
        <v>10378</v>
      </c>
      <c r="V368" s="1" t="s">
        <v>10379</v>
      </c>
      <c r="W368" s="1" t="s">
        <v>10174</v>
      </c>
      <c r="X368" s="1" t="s">
        <v>10380</v>
      </c>
      <c r="Y368" s="1" t="s">
        <v>7895</v>
      </c>
      <c r="Z368" s="1" t="s">
        <v>10381</v>
      </c>
      <c r="AA368" s="1" t="s">
        <v>4799</v>
      </c>
      <c r="AB368" s="1" t="s">
        <v>9409</v>
      </c>
      <c r="AC368" s="1" t="s">
        <v>10382</v>
      </c>
      <c r="AD368" s="1">
        <v>0</v>
      </c>
      <c r="AE368" s="1">
        <v>0</v>
      </c>
      <c r="AF368" s="1" t="s">
        <v>10383</v>
      </c>
      <c r="AG368" s="1" t="s">
        <v>6198</v>
      </c>
      <c r="AH368" s="1" t="s">
        <v>4352</v>
      </c>
      <c r="AI368" s="1" t="s">
        <v>10112</v>
      </c>
      <c r="AJ368" s="1" t="s">
        <v>10384</v>
      </c>
      <c r="AK368" s="1" t="s">
        <v>10378</v>
      </c>
      <c r="AL368" s="1" t="s">
        <v>10379</v>
      </c>
      <c r="AM368" s="1" t="s">
        <v>10174</v>
      </c>
      <c r="AN368" s="1" t="s">
        <v>10380</v>
      </c>
      <c r="AO368" s="1" t="s">
        <v>10378</v>
      </c>
      <c r="AP368" s="1" t="s">
        <v>10379</v>
      </c>
      <c r="AQ368" s="1" t="s">
        <v>10174</v>
      </c>
      <c r="AR368" s="1" t="s">
        <v>10380</v>
      </c>
    </row>
    <row r="369" spans="1:44">
      <c r="A369" s="1" t="s">
        <v>342</v>
      </c>
      <c r="B369" s="1" t="s">
        <v>10385</v>
      </c>
      <c r="C369" s="1" t="s">
        <v>9301</v>
      </c>
      <c r="D369" s="1" t="s">
        <v>10386</v>
      </c>
      <c r="E369" s="1" t="s">
        <v>10387</v>
      </c>
      <c r="F369" s="1" t="s">
        <v>4890</v>
      </c>
      <c r="G369" s="1" t="s">
        <v>10388</v>
      </c>
      <c r="H369" s="1" t="s">
        <v>8908</v>
      </c>
      <c r="I369" s="1" t="s">
        <v>10389</v>
      </c>
      <c r="J369" s="1" t="s">
        <v>10390</v>
      </c>
      <c r="K369" s="1" t="s">
        <v>10391</v>
      </c>
      <c r="L369" s="1" t="s">
        <v>10392</v>
      </c>
      <c r="M369" s="1" t="s">
        <v>10393</v>
      </c>
      <c r="N369" s="1" t="s">
        <v>10394</v>
      </c>
      <c r="O369" s="1" t="s">
        <v>10395</v>
      </c>
      <c r="P369" s="1" t="s">
        <v>10396</v>
      </c>
      <c r="Q369" s="1" t="s">
        <v>10397</v>
      </c>
      <c r="R369" s="1">
        <v>0</v>
      </c>
      <c r="S369" s="1">
        <v>0</v>
      </c>
      <c r="T369" s="1">
        <v>0</v>
      </c>
      <c r="U369" s="1" t="s">
        <v>2769</v>
      </c>
      <c r="V369" s="1" t="s">
        <v>10398</v>
      </c>
      <c r="W369" s="1" t="s">
        <v>10399</v>
      </c>
      <c r="X369" s="1" t="s">
        <v>8108</v>
      </c>
      <c r="Y369" s="1" t="s">
        <v>10400</v>
      </c>
      <c r="Z369" s="1" t="s">
        <v>10401</v>
      </c>
      <c r="AA369" s="1" t="s">
        <v>10402</v>
      </c>
      <c r="AB369" s="1" t="s">
        <v>10403</v>
      </c>
      <c r="AC369" s="1" t="s">
        <v>10404</v>
      </c>
      <c r="AD369" s="1">
        <v>0</v>
      </c>
      <c r="AE369" s="1">
        <v>0</v>
      </c>
      <c r="AF369" s="1" t="s">
        <v>10405</v>
      </c>
      <c r="AG369" s="1" t="s">
        <v>10406</v>
      </c>
      <c r="AH369" s="1" t="s">
        <v>10407</v>
      </c>
      <c r="AI369" s="1" t="s">
        <v>10408</v>
      </c>
      <c r="AJ369" s="1" t="s">
        <v>4842</v>
      </c>
      <c r="AK369" s="1" t="s">
        <v>2769</v>
      </c>
      <c r="AL369" s="1" t="s">
        <v>10398</v>
      </c>
      <c r="AM369" s="1" t="s">
        <v>10399</v>
      </c>
      <c r="AN369" s="1" t="s">
        <v>8108</v>
      </c>
      <c r="AO369" s="1" t="s">
        <v>2769</v>
      </c>
      <c r="AP369" s="1" t="s">
        <v>10398</v>
      </c>
      <c r="AQ369" s="1" t="s">
        <v>10399</v>
      </c>
      <c r="AR369" s="1" t="s">
        <v>8108</v>
      </c>
    </row>
    <row r="370" spans="1:44">
      <c r="A370" s="1" t="s">
        <v>343</v>
      </c>
      <c r="B370" s="1" t="s">
        <v>10409</v>
      </c>
      <c r="C370" s="1" t="s">
        <v>10410</v>
      </c>
      <c r="D370" s="1" t="s">
        <v>10411</v>
      </c>
      <c r="E370" s="1" t="s">
        <v>10412</v>
      </c>
      <c r="F370" s="1" t="s">
        <v>10413</v>
      </c>
      <c r="G370" s="1" t="s">
        <v>10414</v>
      </c>
      <c r="H370" s="1" t="s">
        <v>10415</v>
      </c>
      <c r="I370" s="1" t="s">
        <v>10416</v>
      </c>
      <c r="J370" s="1" t="s">
        <v>10417</v>
      </c>
      <c r="K370" s="1" t="s">
        <v>10418</v>
      </c>
      <c r="L370" s="1" t="s">
        <v>10419</v>
      </c>
      <c r="M370" s="1" t="s">
        <v>10420</v>
      </c>
      <c r="N370" s="1" t="s">
        <v>10421</v>
      </c>
      <c r="O370" s="1" t="s">
        <v>4421</v>
      </c>
      <c r="P370" s="1" t="s">
        <v>10422</v>
      </c>
      <c r="Q370" s="1" t="s">
        <v>6407</v>
      </c>
      <c r="R370" s="1">
        <v>0</v>
      </c>
      <c r="S370" s="1">
        <v>0</v>
      </c>
      <c r="T370" s="1">
        <v>0</v>
      </c>
      <c r="U370" s="1" t="s">
        <v>10423</v>
      </c>
      <c r="V370" s="1" t="s">
        <v>8502</v>
      </c>
      <c r="W370" s="1" t="s">
        <v>10424</v>
      </c>
      <c r="X370" s="1" t="s">
        <v>10425</v>
      </c>
      <c r="Y370" s="1" t="s">
        <v>9079</v>
      </c>
      <c r="Z370" s="1" t="s">
        <v>9126</v>
      </c>
      <c r="AA370" s="1" t="s">
        <v>6254</v>
      </c>
      <c r="AB370" s="1" t="s">
        <v>10426</v>
      </c>
      <c r="AC370" s="1" t="s">
        <v>7180</v>
      </c>
      <c r="AD370" s="1" t="s">
        <v>10427</v>
      </c>
      <c r="AE370" s="1" t="s">
        <v>10428</v>
      </c>
      <c r="AF370" s="1" t="s">
        <v>10429</v>
      </c>
      <c r="AG370" s="1" t="s">
        <v>10430</v>
      </c>
      <c r="AH370" s="1" t="s">
        <v>3315</v>
      </c>
      <c r="AI370" s="1" t="s">
        <v>10431</v>
      </c>
      <c r="AJ370" s="1" t="s">
        <v>6422</v>
      </c>
      <c r="AK370" s="1" t="s">
        <v>10423</v>
      </c>
      <c r="AL370" s="1" t="s">
        <v>8502</v>
      </c>
      <c r="AM370" s="1" t="s">
        <v>10424</v>
      </c>
      <c r="AN370" s="1" t="s">
        <v>10425</v>
      </c>
      <c r="AO370" s="1" t="s">
        <v>10423</v>
      </c>
      <c r="AP370" s="1" t="s">
        <v>8502</v>
      </c>
      <c r="AQ370" s="1" t="s">
        <v>10424</v>
      </c>
      <c r="AR370" s="1" t="s">
        <v>10425</v>
      </c>
    </row>
    <row r="371" spans="1:44">
      <c r="A371" s="1" t="s">
        <v>344</v>
      </c>
      <c r="B371" s="1" t="s">
        <v>5742</v>
      </c>
      <c r="C371" s="1" t="s">
        <v>5743</v>
      </c>
      <c r="D371" s="1" t="s">
        <v>5744</v>
      </c>
      <c r="E371" s="1" t="s">
        <v>5745</v>
      </c>
      <c r="F371" s="1" t="s">
        <v>10229</v>
      </c>
      <c r="G371" s="1" t="s">
        <v>4805</v>
      </c>
      <c r="H371" s="1" t="s">
        <v>10432</v>
      </c>
      <c r="I371" s="1" t="s">
        <v>10433</v>
      </c>
      <c r="J371" s="1" t="s">
        <v>5750</v>
      </c>
      <c r="K371" s="1" t="s">
        <v>5751</v>
      </c>
      <c r="L371" s="1" t="s">
        <v>4568</v>
      </c>
      <c r="M371" s="1" t="s">
        <v>5752</v>
      </c>
      <c r="N371" s="1" t="s">
        <v>5753</v>
      </c>
      <c r="O371" s="1" t="s">
        <v>5754</v>
      </c>
      <c r="P371" s="1" t="s">
        <v>5307</v>
      </c>
      <c r="Q371" s="1" t="s">
        <v>5755</v>
      </c>
      <c r="R371" s="1">
        <v>0</v>
      </c>
      <c r="S371" s="1">
        <v>0</v>
      </c>
      <c r="T371" s="1">
        <v>0</v>
      </c>
      <c r="U371" s="1" t="s">
        <v>10434</v>
      </c>
      <c r="V371" s="1" t="s">
        <v>9966</v>
      </c>
      <c r="W371" s="1" t="s">
        <v>5758</v>
      </c>
      <c r="X371" s="1" t="s">
        <v>3599</v>
      </c>
      <c r="Y371" s="1" t="s">
        <v>10435</v>
      </c>
      <c r="Z371" s="1" t="s">
        <v>10436</v>
      </c>
      <c r="AA371" s="1" t="s">
        <v>10437</v>
      </c>
      <c r="AB371" s="1" t="s">
        <v>10438</v>
      </c>
      <c r="AC371" s="1" t="s">
        <v>3130</v>
      </c>
      <c r="AD371" s="1" t="s">
        <v>5764</v>
      </c>
      <c r="AE371" s="1" t="s">
        <v>4635</v>
      </c>
      <c r="AF371" s="1" t="s">
        <v>5765</v>
      </c>
      <c r="AG371" s="1" t="s">
        <v>5766</v>
      </c>
      <c r="AH371" s="1" t="s">
        <v>5767</v>
      </c>
      <c r="AI371" s="1" t="s">
        <v>5322</v>
      </c>
      <c r="AJ371" s="1" t="s">
        <v>5768</v>
      </c>
      <c r="AK371" s="1" t="s">
        <v>10434</v>
      </c>
      <c r="AL371" s="1" t="s">
        <v>9966</v>
      </c>
      <c r="AM371" s="1" t="s">
        <v>5758</v>
      </c>
      <c r="AN371" s="1" t="s">
        <v>3599</v>
      </c>
      <c r="AO371" s="1" t="s">
        <v>10434</v>
      </c>
      <c r="AP371" s="1" t="s">
        <v>9966</v>
      </c>
      <c r="AQ371" s="1" t="s">
        <v>5758</v>
      </c>
      <c r="AR371" s="1" t="s">
        <v>3599</v>
      </c>
    </row>
    <row r="372" spans="1:44">
      <c r="A372" s="1" t="s">
        <v>345</v>
      </c>
      <c r="B372" s="1" t="s">
        <v>5742</v>
      </c>
      <c r="C372" s="1" t="s">
        <v>5743</v>
      </c>
      <c r="D372" s="1" t="s">
        <v>5744</v>
      </c>
      <c r="E372" s="1" t="s">
        <v>5745</v>
      </c>
      <c r="F372" s="1" t="s">
        <v>10229</v>
      </c>
      <c r="G372" s="1" t="s">
        <v>4805</v>
      </c>
      <c r="H372" s="1" t="s">
        <v>10432</v>
      </c>
      <c r="I372" s="1" t="s">
        <v>10433</v>
      </c>
      <c r="J372" s="1" t="s">
        <v>5750</v>
      </c>
      <c r="K372" s="1" t="s">
        <v>5751</v>
      </c>
      <c r="L372" s="1" t="s">
        <v>4568</v>
      </c>
      <c r="M372" s="1" t="s">
        <v>5752</v>
      </c>
      <c r="N372" s="1" t="s">
        <v>5753</v>
      </c>
      <c r="O372" s="1" t="s">
        <v>5754</v>
      </c>
      <c r="P372" s="1" t="s">
        <v>5307</v>
      </c>
      <c r="Q372" s="1" t="s">
        <v>5755</v>
      </c>
      <c r="R372" s="1">
        <v>0</v>
      </c>
      <c r="S372" s="1">
        <v>0</v>
      </c>
      <c r="T372" s="1">
        <v>0</v>
      </c>
      <c r="U372" s="1" t="s">
        <v>10434</v>
      </c>
      <c r="V372" s="1" t="s">
        <v>9966</v>
      </c>
      <c r="W372" s="1" t="s">
        <v>5758</v>
      </c>
      <c r="X372" s="1" t="s">
        <v>3599</v>
      </c>
      <c r="Y372" s="1" t="s">
        <v>10435</v>
      </c>
      <c r="Z372" s="1" t="s">
        <v>10436</v>
      </c>
      <c r="AA372" s="1" t="s">
        <v>10437</v>
      </c>
      <c r="AB372" s="1" t="s">
        <v>10438</v>
      </c>
      <c r="AC372" s="1" t="s">
        <v>3130</v>
      </c>
      <c r="AD372" s="1" t="s">
        <v>5764</v>
      </c>
      <c r="AE372" s="1" t="s">
        <v>4635</v>
      </c>
      <c r="AF372" s="1" t="s">
        <v>5765</v>
      </c>
      <c r="AG372" s="1" t="s">
        <v>5766</v>
      </c>
      <c r="AH372" s="1" t="s">
        <v>5767</v>
      </c>
      <c r="AI372" s="1" t="s">
        <v>5322</v>
      </c>
      <c r="AJ372" s="1" t="s">
        <v>5768</v>
      </c>
      <c r="AK372" s="1" t="s">
        <v>10434</v>
      </c>
      <c r="AL372" s="1" t="s">
        <v>9966</v>
      </c>
      <c r="AM372" s="1" t="s">
        <v>5758</v>
      </c>
      <c r="AN372" s="1" t="s">
        <v>3599</v>
      </c>
      <c r="AO372" s="1" t="s">
        <v>10434</v>
      </c>
      <c r="AP372" s="1" t="s">
        <v>9966</v>
      </c>
      <c r="AQ372" s="1" t="s">
        <v>5758</v>
      </c>
      <c r="AR372" s="1" t="s">
        <v>3599</v>
      </c>
    </row>
    <row r="373" spans="1:44">
      <c r="A373" s="1" t="s">
        <v>346</v>
      </c>
      <c r="B373" s="1" t="s">
        <v>10439</v>
      </c>
      <c r="C373" s="1" t="s">
        <v>10440</v>
      </c>
      <c r="D373" s="1" t="s">
        <v>10441</v>
      </c>
      <c r="E373" s="1" t="s">
        <v>10442</v>
      </c>
      <c r="F373" s="1" t="s">
        <v>10443</v>
      </c>
      <c r="G373" s="1" t="s">
        <v>5657</v>
      </c>
      <c r="H373" s="1" t="s">
        <v>10265</v>
      </c>
      <c r="I373" s="1" t="s">
        <v>6071</v>
      </c>
      <c r="J373" s="1" t="s">
        <v>10444</v>
      </c>
      <c r="K373" s="1" t="s">
        <v>7905</v>
      </c>
      <c r="L373" s="1" t="s">
        <v>10445</v>
      </c>
      <c r="M373" s="1" t="s">
        <v>10446</v>
      </c>
      <c r="N373" s="1" t="s">
        <v>10447</v>
      </c>
      <c r="O373" s="1" t="s">
        <v>10448</v>
      </c>
      <c r="P373" s="1" t="s">
        <v>10449</v>
      </c>
      <c r="Q373" s="1" t="s">
        <v>10450</v>
      </c>
      <c r="R373" s="1">
        <v>0</v>
      </c>
      <c r="S373" s="1">
        <v>0</v>
      </c>
      <c r="T373" s="1">
        <v>0</v>
      </c>
      <c r="U373" s="1" t="s">
        <v>10451</v>
      </c>
      <c r="V373" s="1" t="s">
        <v>10452</v>
      </c>
      <c r="W373" s="1" t="s">
        <v>8289</v>
      </c>
      <c r="X373" s="1" t="s">
        <v>10453</v>
      </c>
      <c r="Y373" s="1" t="s">
        <v>8020</v>
      </c>
      <c r="Z373" s="1" t="s">
        <v>10454</v>
      </c>
      <c r="AA373" s="1" t="s">
        <v>10455</v>
      </c>
      <c r="AB373" s="1" t="s">
        <v>10456</v>
      </c>
      <c r="AC373" s="1" t="s">
        <v>10457</v>
      </c>
      <c r="AD373" s="1" t="s">
        <v>10458</v>
      </c>
      <c r="AE373" s="1" t="s">
        <v>10459</v>
      </c>
      <c r="AF373" s="1" t="s">
        <v>3455</v>
      </c>
      <c r="AG373" s="1" t="s">
        <v>10460</v>
      </c>
      <c r="AH373" s="1" t="s">
        <v>10461</v>
      </c>
      <c r="AI373" s="1" t="s">
        <v>10462</v>
      </c>
      <c r="AJ373" s="1" t="s">
        <v>10463</v>
      </c>
      <c r="AK373" s="1" t="s">
        <v>10451</v>
      </c>
      <c r="AL373" s="1" t="s">
        <v>10452</v>
      </c>
      <c r="AM373" s="1" t="s">
        <v>8289</v>
      </c>
      <c r="AN373" s="1" t="s">
        <v>10453</v>
      </c>
      <c r="AO373" s="1" t="s">
        <v>10451</v>
      </c>
      <c r="AP373" s="1" t="s">
        <v>10452</v>
      </c>
      <c r="AQ373" s="1" t="s">
        <v>8289</v>
      </c>
      <c r="AR373" s="1" t="s">
        <v>10453</v>
      </c>
    </row>
    <row r="374" spans="1:44">
      <c r="A374" s="1" t="s">
        <v>347</v>
      </c>
      <c r="B374" s="1" t="s">
        <v>10464</v>
      </c>
      <c r="C374" s="1" t="s">
        <v>10465</v>
      </c>
      <c r="D374" s="1" t="s">
        <v>10466</v>
      </c>
      <c r="E374" s="1" t="s">
        <v>10467</v>
      </c>
      <c r="F374" s="1" t="s">
        <v>5357</v>
      </c>
      <c r="G374" s="1" t="s">
        <v>10468</v>
      </c>
      <c r="H374" s="1" t="s">
        <v>10469</v>
      </c>
      <c r="I374" s="1" t="s">
        <v>10470</v>
      </c>
      <c r="J374" s="1" t="s">
        <v>10471</v>
      </c>
      <c r="K374" s="1" t="s">
        <v>10472</v>
      </c>
      <c r="L374" s="1" t="s">
        <v>10473</v>
      </c>
      <c r="M374" s="1" t="s">
        <v>10474</v>
      </c>
      <c r="N374" s="1" t="s">
        <v>10475</v>
      </c>
      <c r="O374" s="1" t="s">
        <v>4526</v>
      </c>
      <c r="P374" s="1" t="s">
        <v>3756</v>
      </c>
      <c r="Q374" s="1" t="s">
        <v>10476</v>
      </c>
      <c r="R374" s="1">
        <v>0</v>
      </c>
      <c r="S374" s="1">
        <v>0</v>
      </c>
      <c r="T374" s="1">
        <v>0</v>
      </c>
      <c r="U374" s="1" t="s">
        <v>10477</v>
      </c>
      <c r="V374" s="1" t="s">
        <v>10478</v>
      </c>
      <c r="W374" s="1" t="s">
        <v>10479</v>
      </c>
      <c r="X374" s="1" t="s">
        <v>7852</v>
      </c>
      <c r="Y374" s="1" t="s">
        <v>9111</v>
      </c>
      <c r="Z374" s="1" t="s">
        <v>5178</v>
      </c>
      <c r="AA374" s="1" t="s">
        <v>10480</v>
      </c>
      <c r="AB374" s="1" t="s">
        <v>7288</v>
      </c>
      <c r="AC374" s="1" t="s">
        <v>7732</v>
      </c>
      <c r="AD374" s="1" t="s">
        <v>10481</v>
      </c>
      <c r="AE374" s="1" t="s">
        <v>10482</v>
      </c>
      <c r="AF374" s="1" t="s">
        <v>10483</v>
      </c>
      <c r="AG374" s="1" t="s">
        <v>6748</v>
      </c>
      <c r="AH374" s="1" t="s">
        <v>4539</v>
      </c>
      <c r="AI374" s="1" t="s">
        <v>3769</v>
      </c>
      <c r="AJ374" s="1" t="s">
        <v>5660</v>
      </c>
      <c r="AK374" s="1" t="s">
        <v>10477</v>
      </c>
      <c r="AL374" s="1" t="s">
        <v>10478</v>
      </c>
      <c r="AM374" s="1" t="s">
        <v>10479</v>
      </c>
      <c r="AN374" s="1" t="s">
        <v>7852</v>
      </c>
      <c r="AO374" s="1" t="s">
        <v>10477</v>
      </c>
      <c r="AP374" s="1" t="s">
        <v>10478</v>
      </c>
      <c r="AQ374" s="1" t="s">
        <v>10479</v>
      </c>
      <c r="AR374" s="1" t="s">
        <v>7852</v>
      </c>
    </row>
    <row r="375" spans="1:44">
      <c r="A375" s="1" t="s">
        <v>11</v>
      </c>
      <c r="B375" s="1" t="s">
        <v>10484</v>
      </c>
      <c r="C375" s="1" t="s">
        <v>10485</v>
      </c>
      <c r="D375" s="1" t="s">
        <v>10486</v>
      </c>
      <c r="E375" s="1" t="s">
        <v>10487</v>
      </c>
      <c r="F375" s="1" t="s">
        <v>10488</v>
      </c>
      <c r="G375" s="1" t="s">
        <v>10489</v>
      </c>
      <c r="H375" s="1" t="s">
        <v>10490</v>
      </c>
      <c r="I375" s="1" t="s">
        <v>10491</v>
      </c>
      <c r="J375" s="1" t="s">
        <v>10492</v>
      </c>
      <c r="K375" s="1" t="s">
        <v>10485</v>
      </c>
      <c r="L375" s="1" t="s">
        <v>10493</v>
      </c>
      <c r="M375" s="1" t="s">
        <v>10494</v>
      </c>
      <c r="N375" s="1" t="s">
        <v>10495</v>
      </c>
      <c r="O375" s="1" t="s">
        <v>10496</v>
      </c>
      <c r="P375" s="1" t="s">
        <v>4603</v>
      </c>
      <c r="Q375" s="1" t="s">
        <v>10497</v>
      </c>
      <c r="R375" s="1">
        <v>0</v>
      </c>
      <c r="S375" s="1">
        <v>0</v>
      </c>
      <c r="T375" s="1">
        <v>0</v>
      </c>
      <c r="U375" s="1" t="s">
        <v>10498</v>
      </c>
      <c r="V375" s="1" t="s">
        <v>10499</v>
      </c>
      <c r="W375" s="1" t="s">
        <v>10500</v>
      </c>
      <c r="X375" s="1" t="s">
        <v>8058</v>
      </c>
      <c r="Y375" s="1" t="s">
        <v>4677</v>
      </c>
      <c r="Z375" s="1" t="s">
        <v>10501</v>
      </c>
      <c r="AA375" s="1" t="s">
        <v>10502</v>
      </c>
      <c r="AB375" s="1" t="s">
        <v>10503</v>
      </c>
      <c r="AC375" s="1" t="s">
        <v>10504</v>
      </c>
      <c r="AD375" s="1" t="s">
        <v>10505</v>
      </c>
      <c r="AE375" s="1" t="s">
        <v>10506</v>
      </c>
      <c r="AF375" s="1" t="s">
        <v>10507</v>
      </c>
      <c r="AG375" s="1" t="s">
        <v>3345</v>
      </c>
      <c r="AH375" s="1" t="s">
        <v>10508</v>
      </c>
      <c r="AI375" s="1" t="s">
        <v>4617</v>
      </c>
      <c r="AJ375" s="1" t="s">
        <v>10509</v>
      </c>
      <c r="AK375" s="1" t="s">
        <v>10498</v>
      </c>
      <c r="AL375" s="1" t="s">
        <v>10499</v>
      </c>
      <c r="AM375" s="1" t="s">
        <v>10500</v>
      </c>
      <c r="AN375" s="1" t="s">
        <v>8058</v>
      </c>
      <c r="AO375" s="1" t="s">
        <v>10498</v>
      </c>
      <c r="AP375" s="1" t="s">
        <v>10499</v>
      </c>
      <c r="AQ375" s="1" t="s">
        <v>10500</v>
      </c>
      <c r="AR375" s="1" t="s">
        <v>8058</v>
      </c>
    </row>
    <row r="376" spans="1:44">
      <c r="A376" s="1" t="s">
        <v>348</v>
      </c>
      <c r="B376" s="1" t="s">
        <v>10484</v>
      </c>
      <c r="C376" s="1" t="s">
        <v>10485</v>
      </c>
      <c r="D376" s="1" t="s">
        <v>10486</v>
      </c>
      <c r="E376" s="1" t="s">
        <v>10487</v>
      </c>
      <c r="F376" s="1" t="s">
        <v>10488</v>
      </c>
      <c r="G376" s="1" t="s">
        <v>10489</v>
      </c>
      <c r="H376" s="1" t="s">
        <v>10490</v>
      </c>
      <c r="I376" s="1" t="s">
        <v>10491</v>
      </c>
      <c r="J376" s="1" t="s">
        <v>10492</v>
      </c>
      <c r="K376" s="1" t="s">
        <v>10485</v>
      </c>
      <c r="L376" s="1" t="s">
        <v>10493</v>
      </c>
      <c r="M376" s="1" t="s">
        <v>10494</v>
      </c>
      <c r="N376" s="1" t="s">
        <v>10495</v>
      </c>
      <c r="O376" s="1" t="s">
        <v>10496</v>
      </c>
      <c r="P376" s="1" t="s">
        <v>4603</v>
      </c>
      <c r="Q376" s="1" t="s">
        <v>10497</v>
      </c>
      <c r="R376" s="1">
        <v>0</v>
      </c>
      <c r="S376" s="1">
        <v>0</v>
      </c>
      <c r="T376" s="1">
        <v>0</v>
      </c>
      <c r="U376" s="1" t="s">
        <v>10498</v>
      </c>
      <c r="V376" s="1" t="s">
        <v>10499</v>
      </c>
      <c r="W376" s="1" t="s">
        <v>10500</v>
      </c>
      <c r="X376" s="1" t="s">
        <v>8058</v>
      </c>
      <c r="Y376" s="1" t="s">
        <v>4677</v>
      </c>
      <c r="Z376" s="1" t="s">
        <v>10501</v>
      </c>
      <c r="AA376" s="1" t="s">
        <v>10502</v>
      </c>
      <c r="AB376" s="1" t="s">
        <v>10503</v>
      </c>
      <c r="AC376" s="1" t="s">
        <v>10504</v>
      </c>
      <c r="AD376" s="1" t="s">
        <v>10505</v>
      </c>
      <c r="AE376" s="1" t="s">
        <v>10506</v>
      </c>
      <c r="AF376" s="1" t="s">
        <v>10507</v>
      </c>
      <c r="AG376" s="1" t="s">
        <v>3345</v>
      </c>
      <c r="AH376" s="1" t="s">
        <v>10508</v>
      </c>
      <c r="AI376" s="1" t="s">
        <v>4617</v>
      </c>
      <c r="AJ376" s="1" t="s">
        <v>10509</v>
      </c>
      <c r="AK376" s="1" t="s">
        <v>10498</v>
      </c>
      <c r="AL376" s="1" t="s">
        <v>10499</v>
      </c>
      <c r="AM376" s="1" t="s">
        <v>10500</v>
      </c>
      <c r="AN376" s="1" t="s">
        <v>8058</v>
      </c>
      <c r="AO376" s="1" t="s">
        <v>10498</v>
      </c>
      <c r="AP376" s="1" t="s">
        <v>10499</v>
      </c>
      <c r="AQ376" s="1" t="s">
        <v>10500</v>
      </c>
      <c r="AR376" s="1" t="s">
        <v>8058</v>
      </c>
    </row>
    <row r="377" spans="1:44">
      <c r="A377" s="1" t="s">
        <v>349</v>
      </c>
      <c r="B377" s="1" t="s">
        <v>10510</v>
      </c>
      <c r="C377" s="1" t="s">
        <v>10511</v>
      </c>
      <c r="D377" s="1" t="s">
        <v>10512</v>
      </c>
      <c r="E377" s="1" t="s">
        <v>9030</v>
      </c>
      <c r="F377" s="1" t="s">
        <v>10510</v>
      </c>
      <c r="G377" s="1" t="s">
        <v>4811</v>
      </c>
      <c r="H377" s="1" t="s">
        <v>10513</v>
      </c>
      <c r="I377" s="1" t="s">
        <v>9030</v>
      </c>
      <c r="J377" s="1" t="s">
        <v>10514</v>
      </c>
      <c r="K377" s="1" t="s">
        <v>10515</v>
      </c>
      <c r="L377" s="1" t="s">
        <v>4237</v>
      </c>
      <c r="M377" s="1" t="s">
        <v>10516</v>
      </c>
      <c r="N377" s="1" t="s">
        <v>10517</v>
      </c>
      <c r="O377" s="1" t="s">
        <v>9733</v>
      </c>
      <c r="P377" s="1" t="s">
        <v>4051</v>
      </c>
      <c r="Q377" s="1" t="s">
        <v>10518</v>
      </c>
      <c r="R377" s="1">
        <v>0</v>
      </c>
      <c r="S377" s="1">
        <v>0</v>
      </c>
      <c r="T377" s="1">
        <v>0</v>
      </c>
      <c r="U377" s="1" t="s">
        <v>10519</v>
      </c>
      <c r="V377" s="1" t="s">
        <v>5369</v>
      </c>
      <c r="W377" s="1" t="s">
        <v>10520</v>
      </c>
      <c r="X377" s="1" t="s">
        <v>10521</v>
      </c>
      <c r="Y377" s="1" t="s">
        <v>10522</v>
      </c>
      <c r="Z377" s="1" t="s">
        <v>10523</v>
      </c>
      <c r="AA377" s="1" t="s">
        <v>10524</v>
      </c>
      <c r="AB377" s="1" t="s">
        <v>10525</v>
      </c>
      <c r="AC377" s="1" t="s">
        <v>10526</v>
      </c>
      <c r="AD377" s="1" t="s">
        <v>5343</v>
      </c>
      <c r="AE377" s="1">
        <v>0</v>
      </c>
      <c r="AF377" s="1" t="s">
        <v>10527</v>
      </c>
      <c r="AG377" s="1" t="s">
        <v>6937</v>
      </c>
      <c r="AH377" s="1" t="s">
        <v>9743</v>
      </c>
      <c r="AI377" s="1" t="s">
        <v>3954</v>
      </c>
      <c r="AJ377" s="1" t="s">
        <v>6987</v>
      </c>
      <c r="AK377" s="1" t="s">
        <v>10519</v>
      </c>
      <c r="AL377" s="1" t="s">
        <v>5369</v>
      </c>
      <c r="AM377" s="1" t="s">
        <v>10520</v>
      </c>
      <c r="AN377" s="1" t="s">
        <v>10521</v>
      </c>
      <c r="AO377" s="1" t="s">
        <v>10519</v>
      </c>
      <c r="AP377" s="1" t="s">
        <v>5369</v>
      </c>
      <c r="AQ377" s="1" t="s">
        <v>10520</v>
      </c>
      <c r="AR377" s="1" t="s">
        <v>10521</v>
      </c>
    </row>
    <row r="378" spans="1:44">
      <c r="A378" s="1" t="s">
        <v>24</v>
      </c>
      <c r="B378" s="1" t="s">
        <v>10528</v>
      </c>
      <c r="C378" s="1" t="s">
        <v>10529</v>
      </c>
      <c r="D378" s="1" t="s">
        <v>10530</v>
      </c>
      <c r="E378" s="1" t="s">
        <v>10531</v>
      </c>
      <c r="F378" s="1" t="s">
        <v>10532</v>
      </c>
      <c r="G378" s="1" t="s">
        <v>10533</v>
      </c>
      <c r="H378" s="1" t="s">
        <v>10534</v>
      </c>
      <c r="I378" s="1" t="s">
        <v>10535</v>
      </c>
      <c r="J378" s="1" t="s">
        <v>10536</v>
      </c>
      <c r="K378" s="1" t="s">
        <v>4070</v>
      </c>
      <c r="L378" s="1" t="s">
        <v>4982</v>
      </c>
      <c r="M378" s="1" t="s">
        <v>10537</v>
      </c>
      <c r="N378" s="1" t="s">
        <v>10538</v>
      </c>
      <c r="O378" s="1" t="s">
        <v>10128</v>
      </c>
      <c r="P378" s="1" t="s">
        <v>5364</v>
      </c>
      <c r="Q378" s="1" t="s">
        <v>10539</v>
      </c>
      <c r="R378" s="1">
        <v>0</v>
      </c>
      <c r="S378" s="1">
        <v>0</v>
      </c>
      <c r="T378" s="1">
        <v>0</v>
      </c>
      <c r="U378" s="1" t="s">
        <v>10540</v>
      </c>
      <c r="V378" s="1" t="s">
        <v>10541</v>
      </c>
      <c r="W378" s="1" t="s">
        <v>10542</v>
      </c>
      <c r="X378" s="1" t="s">
        <v>10543</v>
      </c>
      <c r="Y378" s="1" t="s">
        <v>10544</v>
      </c>
      <c r="Z378" s="1" t="s">
        <v>8367</v>
      </c>
      <c r="AA378" s="1" t="s">
        <v>10545</v>
      </c>
      <c r="AB378" s="1" t="s">
        <v>10546</v>
      </c>
      <c r="AC378" s="1" t="s">
        <v>10547</v>
      </c>
      <c r="AD378" s="1">
        <v>0</v>
      </c>
      <c r="AE378" s="1">
        <v>0</v>
      </c>
      <c r="AF378" s="1">
        <v>0</v>
      </c>
      <c r="AG378" s="1" t="s">
        <v>10548</v>
      </c>
      <c r="AH378" s="1" t="s">
        <v>10139</v>
      </c>
      <c r="AI378" s="1" t="s">
        <v>5380</v>
      </c>
      <c r="AJ378" s="1" t="s">
        <v>10549</v>
      </c>
      <c r="AK378" s="1" t="s">
        <v>10540</v>
      </c>
      <c r="AL378" s="1" t="s">
        <v>10541</v>
      </c>
      <c r="AM378" s="1" t="s">
        <v>10542</v>
      </c>
      <c r="AN378" s="1" t="s">
        <v>10543</v>
      </c>
      <c r="AO378" s="1" t="s">
        <v>10540</v>
      </c>
      <c r="AP378" s="1" t="s">
        <v>10541</v>
      </c>
      <c r="AQ378" s="1" t="s">
        <v>10542</v>
      </c>
      <c r="AR378" s="1" t="s">
        <v>10543</v>
      </c>
    </row>
    <row r="379" spans="1:44">
      <c r="A379" s="1" t="s">
        <v>1251</v>
      </c>
      <c r="B379" s="1" t="s">
        <v>10550</v>
      </c>
      <c r="C379" s="1" t="s">
        <v>7934</v>
      </c>
      <c r="D379" s="1" t="s">
        <v>10551</v>
      </c>
      <c r="E379" s="1" t="s">
        <v>10552</v>
      </c>
      <c r="F379" s="1" t="s">
        <v>5465</v>
      </c>
      <c r="G379" s="1" t="s">
        <v>10123</v>
      </c>
      <c r="H379" s="1" t="s">
        <v>10553</v>
      </c>
      <c r="I379" s="1" t="s">
        <v>10554</v>
      </c>
      <c r="J379" s="1" t="s">
        <v>10555</v>
      </c>
      <c r="K379" s="1" t="s">
        <v>10556</v>
      </c>
      <c r="L379" s="1" t="s">
        <v>7691</v>
      </c>
      <c r="M379" s="1" t="s">
        <v>10557</v>
      </c>
      <c r="N379" s="1" t="s">
        <v>10558</v>
      </c>
      <c r="O379" s="1" t="s">
        <v>5892</v>
      </c>
      <c r="P379" s="1" t="s">
        <v>7079</v>
      </c>
      <c r="Q379" s="1" t="s">
        <v>10559</v>
      </c>
      <c r="R379" s="1">
        <v>0</v>
      </c>
      <c r="S379" s="1">
        <v>0</v>
      </c>
      <c r="T379" s="1">
        <v>0</v>
      </c>
      <c r="U379" s="1" t="s">
        <v>3662</v>
      </c>
      <c r="V379" s="1" t="s">
        <v>8771</v>
      </c>
      <c r="W379" s="1" t="s">
        <v>4286</v>
      </c>
      <c r="X379" s="1" t="s">
        <v>6882</v>
      </c>
      <c r="Y379" s="1" t="s">
        <v>10560</v>
      </c>
      <c r="Z379" s="1" t="s">
        <v>10561</v>
      </c>
      <c r="AA379" s="1" t="s">
        <v>10562</v>
      </c>
      <c r="AB379" s="1" t="s">
        <v>10563</v>
      </c>
      <c r="AC379" s="1" t="s">
        <v>4572</v>
      </c>
      <c r="AD379" s="1" t="s">
        <v>10564</v>
      </c>
      <c r="AE379" s="1" t="s">
        <v>10565</v>
      </c>
      <c r="AF379" s="1" t="s">
        <v>10566</v>
      </c>
      <c r="AG379" s="1" t="s">
        <v>8788</v>
      </c>
      <c r="AH379" s="1" t="s">
        <v>5907</v>
      </c>
      <c r="AI379" s="1" t="s">
        <v>7091</v>
      </c>
      <c r="AJ379" s="1" t="s">
        <v>10567</v>
      </c>
      <c r="AK379" s="1" t="s">
        <v>3662</v>
      </c>
      <c r="AL379" s="1" t="s">
        <v>8771</v>
      </c>
      <c r="AM379" s="1" t="s">
        <v>4286</v>
      </c>
      <c r="AN379" s="1" t="s">
        <v>6882</v>
      </c>
      <c r="AO379" s="1" t="s">
        <v>3662</v>
      </c>
      <c r="AP379" s="1" t="s">
        <v>8771</v>
      </c>
      <c r="AQ379" s="1" t="s">
        <v>4286</v>
      </c>
      <c r="AR379" s="1" t="s">
        <v>6882</v>
      </c>
    </row>
    <row r="380" spans="1:44">
      <c r="A380" s="1" t="s">
        <v>1252</v>
      </c>
      <c r="B380" s="1" t="s">
        <v>10568</v>
      </c>
      <c r="C380" s="1" t="s">
        <v>10569</v>
      </c>
      <c r="D380" s="1" t="s">
        <v>10570</v>
      </c>
      <c r="E380" s="1" t="s">
        <v>10571</v>
      </c>
      <c r="F380" s="1" t="s">
        <v>10572</v>
      </c>
      <c r="G380" s="1" t="s">
        <v>10573</v>
      </c>
      <c r="H380" s="1" t="s">
        <v>10574</v>
      </c>
      <c r="I380" s="1" t="s">
        <v>6526</v>
      </c>
      <c r="J380" s="1" t="s">
        <v>6433</v>
      </c>
      <c r="K380" s="1" t="s">
        <v>10575</v>
      </c>
      <c r="L380" s="1" t="s">
        <v>10576</v>
      </c>
      <c r="M380" s="1" t="s">
        <v>10577</v>
      </c>
      <c r="N380" s="1" t="s">
        <v>10578</v>
      </c>
      <c r="O380" s="1" t="s">
        <v>10579</v>
      </c>
      <c r="P380" s="1" t="s">
        <v>7079</v>
      </c>
      <c r="Q380" s="1" t="s">
        <v>10580</v>
      </c>
      <c r="R380" s="1">
        <v>0</v>
      </c>
      <c r="S380" s="1">
        <v>0</v>
      </c>
      <c r="T380" s="1">
        <v>0</v>
      </c>
      <c r="U380" s="1" t="s">
        <v>2924</v>
      </c>
      <c r="V380" s="1" t="s">
        <v>10581</v>
      </c>
      <c r="W380" s="1" t="s">
        <v>4113</v>
      </c>
      <c r="X380" s="1" t="s">
        <v>10582</v>
      </c>
      <c r="Y380" s="1" t="s">
        <v>10583</v>
      </c>
      <c r="Z380" s="1" t="s">
        <v>10584</v>
      </c>
      <c r="AA380" s="1" t="s">
        <v>10585</v>
      </c>
      <c r="AB380" s="1" t="s">
        <v>10586</v>
      </c>
      <c r="AC380" s="1" t="s">
        <v>10587</v>
      </c>
      <c r="AD380" s="1" t="s">
        <v>10588</v>
      </c>
      <c r="AE380" s="1" t="s">
        <v>10589</v>
      </c>
      <c r="AF380" s="1" t="s">
        <v>10590</v>
      </c>
      <c r="AG380" s="1" t="s">
        <v>10591</v>
      </c>
      <c r="AH380" s="1" t="s">
        <v>10592</v>
      </c>
      <c r="AI380" s="1" t="s">
        <v>7091</v>
      </c>
      <c r="AJ380" s="1" t="s">
        <v>10593</v>
      </c>
      <c r="AK380" s="1" t="s">
        <v>2924</v>
      </c>
      <c r="AL380" s="1" t="s">
        <v>10581</v>
      </c>
      <c r="AM380" s="1" t="s">
        <v>4113</v>
      </c>
      <c r="AN380" s="1" t="s">
        <v>10582</v>
      </c>
      <c r="AO380" s="1" t="s">
        <v>2924</v>
      </c>
      <c r="AP380" s="1" t="s">
        <v>10581</v>
      </c>
      <c r="AQ380" s="1" t="s">
        <v>4113</v>
      </c>
      <c r="AR380" s="1" t="s">
        <v>10582</v>
      </c>
    </row>
    <row r="381" spans="1:44">
      <c r="A381" s="1" t="s">
        <v>1253</v>
      </c>
      <c r="B381" s="1" t="s">
        <v>9044</v>
      </c>
      <c r="C381" s="1" t="s">
        <v>10594</v>
      </c>
      <c r="D381" s="1" t="s">
        <v>10595</v>
      </c>
      <c r="E381" s="1" t="s">
        <v>8468</v>
      </c>
      <c r="F381" s="1" t="s">
        <v>10596</v>
      </c>
      <c r="G381" s="1" t="s">
        <v>10597</v>
      </c>
      <c r="H381" s="1" t="s">
        <v>10598</v>
      </c>
      <c r="I381" s="1" t="s">
        <v>9903</v>
      </c>
      <c r="J381" s="1" t="s">
        <v>10599</v>
      </c>
      <c r="K381" s="1" t="s">
        <v>5825</v>
      </c>
      <c r="L381" s="1" t="s">
        <v>10600</v>
      </c>
      <c r="M381" s="1" t="s">
        <v>10601</v>
      </c>
      <c r="N381" s="1" t="s">
        <v>10602</v>
      </c>
      <c r="O381" s="1" t="s">
        <v>6979</v>
      </c>
      <c r="P381" s="1" t="s">
        <v>6931</v>
      </c>
      <c r="Q381" s="1" t="s">
        <v>9910</v>
      </c>
      <c r="R381" s="1">
        <v>0</v>
      </c>
      <c r="S381" s="1">
        <v>0</v>
      </c>
      <c r="T381" s="1">
        <v>0</v>
      </c>
      <c r="U381" s="1" t="s">
        <v>10603</v>
      </c>
      <c r="V381" s="1" t="s">
        <v>10604</v>
      </c>
      <c r="W381" s="1" t="s">
        <v>7363</v>
      </c>
      <c r="X381" s="1" t="s">
        <v>7485</v>
      </c>
      <c r="Y381" s="1" t="s">
        <v>10605</v>
      </c>
      <c r="Z381" s="1" t="s">
        <v>10606</v>
      </c>
      <c r="AA381" s="1" t="s">
        <v>10607</v>
      </c>
      <c r="AB381" s="1" t="s">
        <v>9915</v>
      </c>
      <c r="AC381" s="1" t="s">
        <v>7938</v>
      </c>
      <c r="AD381" s="1" t="s">
        <v>10608</v>
      </c>
      <c r="AE381" s="1" t="s">
        <v>6939</v>
      </c>
      <c r="AF381" s="1" t="s">
        <v>3107</v>
      </c>
      <c r="AG381" s="1" t="s">
        <v>4192</v>
      </c>
      <c r="AH381" s="1" t="s">
        <v>6992</v>
      </c>
      <c r="AI381" s="1" t="s">
        <v>6942</v>
      </c>
      <c r="AJ381" s="1" t="s">
        <v>7713</v>
      </c>
      <c r="AK381" s="1" t="s">
        <v>10603</v>
      </c>
      <c r="AL381" s="1" t="s">
        <v>10604</v>
      </c>
      <c r="AM381" s="1" t="s">
        <v>7363</v>
      </c>
      <c r="AN381" s="1" t="s">
        <v>7485</v>
      </c>
      <c r="AO381" s="1" t="s">
        <v>10603</v>
      </c>
      <c r="AP381" s="1" t="s">
        <v>10604</v>
      </c>
      <c r="AQ381" s="1" t="s">
        <v>7363</v>
      </c>
      <c r="AR381" s="1" t="s">
        <v>7485</v>
      </c>
    </row>
    <row r="382" spans="1:44">
      <c r="A382" s="1" t="s">
        <v>350</v>
      </c>
      <c r="B382" s="1" t="s">
        <v>10609</v>
      </c>
      <c r="C382" s="1" t="s">
        <v>10610</v>
      </c>
      <c r="D382" s="1" t="s">
        <v>10611</v>
      </c>
      <c r="E382" s="1" t="s">
        <v>10612</v>
      </c>
      <c r="F382" s="1" t="s">
        <v>9628</v>
      </c>
      <c r="G382" s="1" t="s">
        <v>6702</v>
      </c>
      <c r="H382" s="1" t="s">
        <v>10613</v>
      </c>
      <c r="I382" s="1" t="s">
        <v>4804</v>
      </c>
      <c r="J382" s="1" t="s">
        <v>3190</v>
      </c>
      <c r="K382" s="1" t="s">
        <v>10614</v>
      </c>
      <c r="L382" s="1" t="s">
        <v>10615</v>
      </c>
      <c r="M382" s="1" t="s">
        <v>10616</v>
      </c>
      <c r="N382" s="1" t="s">
        <v>10617</v>
      </c>
      <c r="O382" s="1" t="s">
        <v>3870</v>
      </c>
      <c r="P382" s="1" t="s">
        <v>10618</v>
      </c>
      <c r="Q382" s="1" t="s">
        <v>10619</v>
      </c>
      <c r="R382" s="1">
        <v>0</v>
      </c>
      <c r="S382" s="1">
        <v>0</v>
      </c>
      <c r="T382" s="1">
        <v>0</v>
      </c>
      <c r="U382" s="1" t="s">
        <v>2796</v>
      </c>
      <c r="V382" s="1" t="s">
        <v>6441</v>
      </c>
      <c r="W382" s="1" t="s">
        <v>10620</v>
      </c>
      <c r="X382" s="1" t="s">
        <v>6311</v>
      </c>
      <c r="Y382" s="1" t="s">
        <v>6682</v>
      </c>
      <c r="Z382" s="1" t="s">
        <v>10621</v>
      </c>
      <c r="AA382" s="1" t="s">
        <v>10622</v>
      </c>
      <c r="AB382" s="1" t="s">
        <v>10623</v>
      </c>
      <c r="AC382" s="1" t="s">
        <v>8771</v>
      </c>
      <c r="AD382" s="1" t="s">
        <v>10624</v>
      </c>
      <c r="AE382" s="1" t="s">
        <v>10625</v>
      </c>
      <c r="AF382" s="1" t="s">
        <v>2840</v>
      </c>
      <c r="AG382" s="1" t="s">
        <v>10626</v>
      </c>
      <c r="AH382" s="1" t="s">
        <v>3884</v>
      </c>
      <c r="AI382" s="1" t="s">
        <v>10382</v>
      </c>
      <c r="AJ382" s="1" t="s">
        <v>6810</v>
      </c>
      <c r="AK382" s="1" t="s">
        <v>2796</v>
      </c>
      <c r="AL382" s="1" t="s">
        <v>6441</v>
      </c>
      <c r="AM382" s="1" t="s">
        <v>10620</v>
      </c>
      <c r="AN382" s="1" t="s">
        <v>6311</v>
      </c>
      <c r="AO382" s="1" t="s">
        <v>2796</v>
      </c>
      <c r="AP382" s="1" t="s">
        <v>6441</v>
      </c>
      <c r="AQ382" s="1" t="s">
        <v>10620</v>
      </c>
      <c r="AR382" s="1" t="s">
        <v>6311</v>
      </c>
    </row>
    <row r="383" spans="1:44">
      <c r="A383" s="1" t="s">
        <v>351</v>
      </c>
      <c r="B383" s="1" t="s">
        <v>10627</v>
      </c>
      <c r="C383" s="1" t="s">
        <v>3239</v>
      </c>
      <c r="D383" s="1" t="s">
        <v>10628</v>
      </c>
      <c r="E383" s="1" t="s">
        <v>10629</v>
      </c>
      <c r="F383" s="1" t="s">
        <v>10630</v>
      </c>
      <c r="G383" s="1" t="s">
        <v>10631</v>
      </c>
      <c r="H383" s="1" t="s">
        <v>10632</v>
      </c>
      <c r="I383" s="1" t="s">
        <v>10633</v>
      </c>
      <c r="J383" s="1" t="s">
        <v>9331</v>
      </c>
      <c r="K383" s="1" t="s">
        <v>10634</v>
      </c>
      <c r="L383" s="1" t="s">
        <v>6589</v>
      </c>
      <c r="M383" s="1" t="s">
        <v>10635</v>
      </c>
      <c r="N383" s="1" t="s">
        <v>10636</v>
      </c>
      <c r="O383" s="1" t="s">
        <v>10637</v>
      </c>
      <c r="P383" s="1" t="s">
        <v>10638</v>
      </c>
      <c r="Q383" s="1" t="s">
        <v>8339</v>
      </c>
      <c r="R383" s="1">
        <v>0</v>
      </c>
      <c r="S383" s="1">
        <v>0</v>
      </c>
      <c r="T383" s="1">
        <v>0</v>
      </c>
      <c r="U383" s="1" t="s">
        <v>10159</v>
      </c>
      <c r="V383" s="1" t="s">
        <v>10639</v>
      </c>
      <c r="W383" s="1" t="s">
        <v>10640</v>
      </c>
      <c r="X383" s="1" t="s">
        <v>7264</v>
      </c>
      <c r="Y383" s="1" t="s">
        <v>10641</v>
      </c>
      <c r="Z383" s="1" t="s">
        <v>10642</v>
      </c>
      <c r="AA383" s="1" t="s">
        <v>10643</v>
      </c>
      <c r="AB383" s="1" t="s">
        <v>9584</v>
      </c>
      <c r="AC383" s="1" t="s">
        <v>10644</v>
      </c>
      <c r="AD383" s="1" t="s">
        <v>10645</v>
      </c>
      <c r="AE383" s="1" t="s">
        <v>10646</v>
      </c>
      <c r="AF383" s="1" t="s">
        <v>10647</v>
      </c>
      <c r="AG383" s="1" t="s">
        <v>10648</v>
      </c>
      <c r="AH383" s="1" t="s">
        <v>10649</v>
      </c>
      <c r="AI383" s="1" t="s">
        <v>10650</v>
      </c>
      <c r="AJ383" s="1" t="s">
        <v>3974</v>
      </c>
      <c r="AK383" s="1" t="s">
        <v>10159</v>
      </c>
      <c r="AL383" s="1" t="s">
        <v>10639</v>
      </c>
      <c r="AM383" s="1" t="s">
        <v>10640</v>
      </c>
      <c r="AN383" s="1" t="s">
        <v>7264</v>
      </c>
      <c r="AO383" s="1" t="s">
        <v>10159</v>
      </c>
      <c r="AP383" s="1" t="s">
        <v>10639</v>
      </c>
      <c r="AQ383" s="1" t="s">
        <v>10640</v>
      </c>
      <c r="AR383" s="1" t="s">
        <v>7264</v>
      </c>
    </row>
    <row r="384" spans="1:44">
      <c r="A384" s="1" t="s">
        <v>352</v>
      </c>
      <c r="B384" s="1" t="s">
        <v>10651</v>
      </c>
      <c r="C384" s="1" t="s">
        <v>10652</v>
      </c>
      <c r="D384" s="1" t="s">
        <v>10653</v>
      </c>
      <c r="E384" s="1" t="s">
        <v>10654</v>
      </c>
      <c r="F384" s="1" t="s">
        <v>10655</v>
      </c>
      <c r="G384" s="1" t="s">
        <v>10656</v>
      </c>
      <c r="H384" s="1" t="s">
        <v>10657</v>
      </c>
      <c r="I384" s="1" t="s">
        <v>10658</v>
      </c>
      <c r="J384" s="1" t="s">
        <v>4439</v>
      </c>
      <c r="K384" s="1" t="s">
        <v>10659</v>
      </c>
      <c r="L384" s="1" t="s">
        <v>10141</v>
      </c>
      <c r="M384" s="1" t="s">
        <v>10660</v>
      </c>
      <c r="N384" s="1" t="s">
        <v>10661</v>
      </c>
      <c r="O384" s="1" t="s">
        <v>10662</v>
      </c>
      <c r="P384" s="1" t="s">
        <v>6955</v>
      </c>
      <c r="Q384" s="1" t="s">
        <v>10663</v>
      </c>
      <c r="R384" s="1">
        <v>0</v>
      </c>
      <c r="S384" s="1">
        <v>0</v>
      </c>
      <c r="T384" s="1">
        <v>0</v>
      </c>
      <c r="U384" s="1" t="s">
        <v>7747</v>
      </c>
      <c r="V384" s="1" t="s">
        <v>10664</v>
      </c>
      <c r="W384" s="1" t="s">
        <v>8447</v>
      </c>
      <c r="X384" s="1" t="s">
        <v>8481</v>
      </c>
      <c r="Y384" s="1" t="s">
        <v>10665</v>
      </c>
      <c r="Z384" s="1" t="s">
        <v>10666</v>
      </c>
      <c r="AA384" s="1" t="s">
        <v>10667</v>
      </c>
      <c r="AB384" s="1" t="s">
        <v>10668</v>
      </c>
      <c r="AC384" s="1" t="s">
        <v>10669</v>
      </c>
      <c r="AD384" s="1" t="s">
        <v>10670</v>
      </c>
      <c r="AE384" s="1" t="s">
        <v>10671</v>
      </c>
      <c r="AF384" s="1" t="s">
        <v>10672</v>
      </c>
      <c r="AG384" s="1" t="s">
        <v>4446</v>
      </c>
      <c r="AH384" s="1" t="s">
        <v>10673</v>
      </c>
      <c r="AI384" s="1" t="s">
        <v>6965</v>
      </c>
      <c r="AJ384" s="1" t="s">
        <v>10674</v>
      </c>
      <c r="AK384" s="1" t="s">
        <v>7747</v>
      </c>
      <c r="AL384" s="1" t="s">
        <v>10664</v>
      </c>
      <c r="AM384" s="1" t="s">
        <v>8447</v>
      </c>
      <c r="AN384" s="1" t="s">
        <v>8481</v>
      </c>
      <c r="AO384" s="1" t="s">
        <v>7747</v>
      </c>
      <c r="AP384" s="1" t="s">
        <v>10664</v>
      </c>
      <c r="AQ384" s="1" t="s">
        <v>8447</v>
      </c>
      <c r="AR384" s="1" t="s">
        <v>8481</v>
      </c>
    </row>
    <row r="385" spans="1:44">
      <c r="A385" s="1" t="s">
        <v>353</v>
      </c>
      <c r="B385" s="1" t="s">
        <v>10675</v>
      </c>
      <c r="C385" s="1" t="s">
        <v>10676</v>
      </c>
      <c r="D385" s="1" t="s">
        <v>10677</v>
      </c>
      <c r="E385" s="1" t="s">
        <v>10678</v>
      </c>
      <c r="F385" s="1" t="s">
        <v>9958</v>
      </c>
      <c r="G385" s="1" t="s">
        <v>6054</v>
      </c>
      <c r="H385" s="1" t="s">
        <v>10679</v>
      </c>
      <c r="I385" s="1" t="s">
        <v>10680</v>
      </c>
      <c r="J385" s="1" t="s">
        <v>7834</v>
      </c>
      <c r="K385" s="1" t="s">
        <v>10681</v>
      </c>
      <c r="L385" s="1" t="s">
        <v>10682</v>
      </c>
      <c r="M385" s="1" t="s">
        <v>10683</v>
      </c>
      <c r="N385" s="1" t="s">
        <v>10684</v>
      </c>
      <c r="O385" s="1" t="s">
        <v>10685</v>
      </c>
      <c r="P385" s="1" t="s">
        <v>10686</v>
      </c>
      <c r="Q385" s="1" t="s">
        <v>10687</v>
      </c>
      <c r="R385" s="1">
        <v>0</v>
      </c>
      <c r="S385" s="1">
        <v>0</v>
      </c>
      <c r="T385" s="1">
        <v>0</v>
      </c>
      <c r="U385" s="1" t="s">
        <v>8011</v>
      </c>
      <c r="V385" s="1" t="s">
        <v>10688</v>
      </c>
      <c r="W385" s="1" t="s">
        <v>10689</v>
      </c>
      <c r="X385" s="1" t="s">
        <v>10690</v>
      </c>
      <c r="Y385" s="1" t="s">
        <v>10691</v>
      </c>
      <c r="Z385" s="1" t="s">
        <v>4359</v>
      </c>
      <c r="AA385" s="1" t="s">
        <v>10692</v>
      </c>
      <c r="AB385" s="1" t="s">
        <v>5655</v>
      </c>
      <c r="AC385" s="1" t="s">
        <v>6361</v>
      </c>
      <c r="AD385" s="1" t="s">
        <v>10693</v>
      </c>
      <c r="AE385" s="1" t="s">
        <v>10694</v>
      </c>
      <c r="AF385" s="1" t="s">
        <v>10695</v>
      </c>
      <c r="AG385" s="1" t="s">
        <v>10696</v>
      </c>
      <c r="AH385" s="1" t="s">
        <v>10697</v>
      </c>
      <c r="AI385" s="1" t="s">
        <v>10698</v>
      </c>
      <c r="AJ385" s="1" t="s">
        <v>8670</v>
      </c>
      <c r="AK385" s="1" t="s">
        <v>8011</v>
      </c>
      <c r="AL385" s="1" t="s">
        <v>10688</v>
      </c>
      <c r="AM385" s="1" t="s">
        <v>10689</v>
      </c>
      <c r="AN385" s="1" t="s">
        <v>10690</v>
      </c>
      <c r="AO385" s="1" t="s">
        <v>8011</v>
      </c>
      <c r="AP385" s="1" t="s">
        <v>10688</v>
      </c>
      <c r="AQ385" s="1" t="s">
        <v>10689</v>
      </c>
      <c r="AR385" s="1" t="s">
        <v>10690</v>
      </c>
    </row>
    <row r="386" spans="1:44">
      <c r="A386" s="1" t="s">
        <v>354</v>
      </c>
      <c r="B386" s="1" t="s">
        <v>4068</v>
      </c>
      <c r="C386" s="1" t="s">
        <v>10699</v>
      </c>
      <c r="D386" s="1" t="s">
        <v>10700</v>
      </c>
      <c r="E386" s="1" t="s">
        <v>10701</v>
      </c>
      <c r="F386" s="1" t="s">
        <v>4431</v>
      </c>
      <c r="G386" s="1" t="s">
        <v>10702</v>
      </c>
      <c r="H386" s="1" t="s">
        <v>10703</v>
      </c>
      <c r="I386" s="1" t="s">
        <v>10704</v>
      </c>
      <c r="J386" s="1" t="s">
        <v>10705</v>
      </c>
      <c r="K386" s="1" t="s">
        <v>10706</v>
      </c>
      <c r="L386" s="1" t="s">
        <v>9851</v>
      </c>
      <c r="M386" s="1" t="s">
        <v>10707</v>
      </c>
      <c r="N386" s="1" t="s">
        <v>10708</v>
      </c>
      <c r="O386" s="1" t="s">
        <v>10709</v>
      </c>
      <c r="P386" s="1" t="s">
        <v>4939</v>
      </c>
      <c r="Q386" s="1" t="s">
        <v>10710</v>
      </c>
      <c r="R386" s="1">
        <v>0</v>
      </c>
      <c r="S386" s="1">
        <v>0</v>
      </c>
      <c r="T386" s="1">
        <v>0</v>
      </c>
      <c r="U386" s="1" t="s">
        <v>7788</v>
      </c>
      <c r="V386" s="1" t="s">
        <v>10711</v>
      </c>
      <c r="W386" s="1" t="s">
        <v>10712</v>
      </c>
      <c r="X386" s="1" t="s">
        <v>3303</v>
      </c>
      <c r="Y386" s="1" t="s">
        <v>10713</v>
      </c>
      <c r="Z386" s="1" t="s">
        <v>10714</v>
      </c>
      <c r="AA386" s="1" t="s">
        <v>10715</v>
      </c>
      <c r="AB386" s="1" t="s">
        <v>10716</v>
      </c>
      <c r="AC386" s="1" t="s">
        <v>10717</v>
      </c>
      <c r="AD386" s="1" t="s">
        <v>10718</v>
      </c>
      <c r="AE386" s="1" t="s">
        <v>9461</v>
      </c>
      <c r="AF386" s="1" t="s">
        <v>10719</v>
      </c>
      <c r="AG386" s="1" t="s">
        <v>10720</v>
      </c>
      <c r="AH386" s="1" t="s">
        <v>10721</v>
      </c>
      <c r="AI386" s="1" t="s">
        <v>2882</v>
      </c>
      <c r="AJ386" s="1" t="s">
        <v>9570</v>
      </c>
      <c r="AK386" s="1" t="s">
        <v>7788</v>
      </c>
      <c r="AL386" s="1" t="s">
        <v>10711</v>
      </c>
      <c r="AM386" s="1" t="s">
        <v>10712</v>
      </c>
      <c r="AN386" s="1" t="s">
        <v>3303</v>
      </c>
      <c r="AO386" s="1" t="s">
        <v>7788</v>
      </c>
      <c r="AP386" s="1" t="s">
        <v>10711</v>
      </c>
      <c r="AQ386" s="1" t="s">
        <v>10712</v>
      </c>
      <c r="AR386" s="1" t="s">
        <v>3303</v>
      </c>
    </row>
    <row r="387" spans="1:44">
      <c r="A387" s="1" t="s">
        <v>355</v>
      </c>
      <c r="B387" s="1" t="s">
        <v>6746</v>
      </c>
      <c r="C387" s="1" t="s">
        <v>10722</v>
      </c>
      <c r="D387" s="1" t="s">
        <v>10723</v>
      </c>
      <c r="E387" s="1" t="s">
        <v>10724</v>
      </c>
      <c r="F387" s="1" t="s">
        <v>6592</v>
      </c>
      <c r="G387" s="1" t="s">
        <v>10725</v>
      </c>
      <c r="H387" s="1" t="s">
        <v>3270</v>
      </c>
      <c r="I387" s="1" t="s">
        <v>10726</v>
      </c>
      <c r="J387" s="1" t="s">
        <v>10727</v>
      </c>
      <c r="K387" s="1" t="s">
        <v>10728</v>
      </c>
      <c r="L387" s="1" t="s">
        <v>10729</v>
      </c>
      <c r="M387" s="1" t="s">
        <v>8018</v>
      </c>
      <c r="N387" s="1" t="s">
        <v>10730</v>
      </c>
      <c r="O387" s="1" t="s">
        <v>10731</v>
      </c>
      <c r="P387" s="1" t="s">
        <v>10732</v>
      </c>
      <c r="Q387" s="1" t="s">
        <v>10733</v>
      </c>
      <c r="R387" s="1">
        <v>0</v>
      </c>
      <c r="S387" s="1">
        <v>0</v>
      </c>
      <c r="T387" s="1">
        <v>0</v>
      </c>
      <c r="U387" s="1" t="s">
        <v>3622</v>
      </c>
      <c r="V387" s="1" t="s">
        <v>10734</v>
      </c>
      <c r="W387" s="1" t="s">
        <v>10121</v>
      </c>
      <c r="X387" s="1" t="s">
        <v>6857</v>
      </c>
      <c r="Y387" s="1" t="s">
        <v>6606</v>
      </c>
      <c r="Z387" s="1" t="s">
        <v>10735</v>
      </c>
      <c r="AA387" s="1" t="s">
        <v>10736</v>
      </c>
      <c r="AB387" s="1" t="s">
        <v>10737</v>
      </c>
      <c r="AC387" s="1" t="s">
        <v>3854</v>
      </c>
      <c r="AD387" s="1" t="s">
        <v>10738</v>
      </c>
      <c r="AE387" s="1" t="s">
        <v>5538</v>
      </c>
      <c r="AF387" s="1" t="s">
        <v>7239</v>
      </c>
      <c r="AG387" s="1" t="s">
        <v>10224</v>
      </c>
      <c r="AH387" s="1" t="s">
        <v>10739</v>
      </c>
      <c r="AI387" s="1" t="s">
        <v>10740</v>
      </c>
      <c r="AJ387" s="1" t="s">
        <v>4446</v>
      </c>
      <c r="AK387" s="1" t="s">
        <v>3622</v>
      </c>
      <c r="AL387" s="1" t="s">
        <v>10734</v>
      </c>
      <c r="AM387" s="1" t="s">
        <v>10121</v>
      </c>
      <c r="AN387" s="1" t="s">
        <v>6857</v>
      </c>
      <c r="AO387" s="1" t="s">
        <v>3622</v>
      </c>
      <c r="AP387" s="1" t="s">
        <v>10734</v>
      </c>
      <c r="AQ387" s="1" t="s">
        <v>10121</v>
      </c>
      <c r="AR387" s="1" t="s">
        <v>6857</v>
      </c>
    </row>
    <row r="388" spans="1:44">
      <c r="A388" s="1" t="s">
        <v>356</v>
      </c>
      <c r="B388" s="1" t="s">
        <v>10741</v>
      </c>
      <c r="C388" s="1" t="s">
        <v>10742</v>
      </c>
      <c r="D388" s="1" t="s">
        <v>4688</v>
      </c>
      <c r="E388" s="1" t="s">
        <v>10743</v>
      </c>
      <c r="F388" s="1" t="s">
        <v>10744</v>
      </c>
      <c r="G388" s="1" t="s">
        <v>10745</v>
      </c>
      <c r="H388" s="1" t="s">
        <v>10746</v>
      </c>
      <c r="I388" s="1" t="s">
        <v>10747</v>
      </c>
      <c r="J388" s="1" t="s">
        <v>10748</v>
      </c>
      <c r="K388" s="1" t="s">
        <v>10749</v>
      </c>
      <c r="L388" s="1" t="s">
        <v>10750</v>
      </c>
      <c r="M388" s="1" t="s">
        <v>10751</v>
      </c>
      <c r="N388" s="1" t="s">
        <v>10752</v>
      </c>
      <c r="O388" s="1" t="s">
        <v>10753</v>
      </c>
      <c r="P388" s="1" t="s">
        <v>4187</v>
      </c>
      <c r="Q388" s="1" t="s">
        <v>10754</v>
      </c>
      <c r="R388" s="1">
        <v>0</v>
      </c>
      <c r="S388" s="1">
        <v>0</v>
      </c>
      <c r="T388" s="1">
        <v>0</v>
      </c>
      <c r="U388" s="1" t="s">
        <v>6329</v>
      </c>
      <c r="V388" s="1" t="s">
        <v>10755</v>
      </c>
      <c r="W388" s="1" t="s">
        <v>5487</v>
      </c>
      <c r="X388" s="1" t="s">
        <v>10756</v>
      </c>
      <c r="Y388" s="1" t="s">
        <v>10757</v>
      </c>
      <c r="Z388" s="1" t="s">
        <v>10758</v>
      </c>
      <c r="AA388" s="1" t="s">
        <v>10759</v>
      </c>
      <c r="AB388" s="1" t="s">
        <v>10760</v>
      </c>
      <c r="AC388" s="1" t="s">
        <v>10761</v>
      </c>
      <c r="AD388" s="1" t="s">
        <v>10762</v>
      </c>
      <c r="AE388" s="1">
        <v>0</v>
      </c>
      <c r="AF388" s="1" t="s">
        <v>4190</v>
      </c>
      <c r="AG388" s="1" t="s">
        <v>7033</v>
      </c>
      <c r="AH388" s="1" t="s">
        <v>7680</v>
      </c>
      <c r="AI388" s="1" t="s">
        <v>4203</v>
      </c>
      <c r="AJ388" s="1" t="s">
        <v>10763</v>
      </c>
      <c r="AK388" s="1" t="s">
        <v>6329</v>
      </c>
      <c r="AL388" s="1" t="s">
        <v>10755</v>
      </c>
      <c r="AM388" s="1" t="s">
        <v>5487</v>
      </c>
      <c r="AN388" s="1" t="s">
        <v>10756</v>
      </c>
      <c r="AO388" s="1" t="s">
        <v>6329</v>
      </c>
      <c r="AP388" s="1" t="s">
        <v>10755</v>
      </c>
      <c r="AQ388" s="1" t="s">
        <v>5487</v>
      </c>
      <c r="AR388" s="1" t="s">
        <v>10756</v>
      </c>
    </row>
    <row r="389" spans="1:44">
      <c r="A389" s="1" t="s">
        <v>357</v>
      </c>
      <c r="B389" s="1" t="s">
        <v>10764</v>
      </c>
      <c r="C389" s="1" t="s">
        <v>10765</v>
      </c>
      <c r="D389" s="1" t="s">
        <v>10766</v>
      </c>
      <c r="E389" s="1" t="s">
        <v>10767</v>
      </c>
      <c r="F389" s="1" t="s">
        <v>10768</v>
      </c>
      <c r="G389" s="1" t="s">
        <v>10769</v>
      </c>
      <c r="H389" s="1" t="s">
        <v>10770</v>
      </c>
      <c r="I389" s="1" t="s">
        <v>10771</v>
      </c>
      <c r="J389" s="1" t="s">
        <v>10772</v>
      </c>
      <c r="K389" s="1" t="s">
        <v>10773</v>
      </c>
      <c r="L389" s="1" t="s">
        <v>10774</v>
      </c>
      <c r="M389" s="1" t="s">
        <v>10775</v>
      </c>
      <c r="N389" s="1" t="s">
        <v>10776</v>
      </c>
      <c r="O389" s="1" t="s">
        <v>10777</v>
      </c>
      <c r="P389" s="1" t="s">
        <v>10778</v>
      </c>
      <c r="Q389" s="1" t="s">
        <v>10779</v>
      </c>
      <c r="R389" s="1">
        <v>0</v>
      </c>
      <c r="S389" s="1">
        <v>0</v>
      </c>
      <c r="T389" s="1">
        <v>0</v>
      </c>
      <c r="U389" s="1" t="s">
        <v>8663</v>
      </c>
      <c r="V389" s="1" t="s">
        <v>10780</v>
      </c>
      <c r="W389" s="1" t="s">
        <v>7849</v>
      </c>
      <c r="X389" s="1" t="s">
        <v>10781</v>
      </c>
      <c r="Y389" s="1" t="s">
        <v>10782</v>
      </c>
      <c r="Z389" s="1" t="s">
        <v>10783</v>
      </c>
      <c r="AA389" s="1" t="s">
        <v>10784</v>
      </c>
      <c r="AB389" s="1" t="s">
        <v>9385</v>
      </c>
      <c r="AC389" s="1" t="s">
        <v>10785</v>
      </c>
      <c r="AD389" s="1" t="s">
        <v>10786</v>
      </c>
      <c r="AE389" s="1">
        <v>0</v>
      </c>
      <c r="AF389" s="1" t="s">
        <v>10787</v>
      </c>
      <c r="AG389" s="1" t="s">
        <v>10788</v>
      </c>
      <c r="AH389" s="1" t="s">
        <v>10789</v>
      </c>
      <c r="AI389" s="1" t="s">
        <v>9474</v>
      </c>
      <c r="AJ389" s="1" t="s">
        <v>10790</v>
      </c>
      <c r="AK389" s="1" t="s">
        <v>8663</v>
      </c>
      <c r="AL389" s="1" t="s">
        <v>10780</v>
      </c>
      <c r="AM389" s="1" t="s">
        <v>7849</v>
      </c>
      <c r="AN389" s="1" t="s">
        <v>10781</v>
      </c>
      <c r="AO389" s="1" t="s">
        <v>8663</v>
      </c>
      <c r="AP389" s="1" t="s">
        <v>10780</v>
      </c>
      <c r="AQ389" s="1" t="s">
        <v>7849</v>
      </c>
      <c r="AR389" s="1" t="s">
        <v>10781</v>
      </c>
    </row>
    <row r="390" spans="1:44">
      <c r="A390" s="1" t="s">
        <v>358</v>
      </c>
      <c r="B390" s="1" t="s">
        <v>10764</v>
      </c>
      <c r="C390" s="1" t="s">
        <v>10765</v>
      </c>
      <c r="D390" s="1" t="s">
        <v>10766</v>
      </c>
      <c r="E390" s="1" t="s">
        <v>10767</v>
      </c>
      <c r="F390" s="1" t="s">
        <v>10768</v>
      </c>
      <c r="G390" s="1" t="s">
        <v>10769</v>
      </c>
      <c r="H390" s="1" t="s">
        <v>10770</v>
      </c>
      <c r="I390" s="1" t="s">
        <v>10771</v>
      </c>
      <c r="J390" s="1" t="s">
        <v>10772</v>
      </c>
      <c r="K390" s="1" t="s">
        <v>10773</v>
      </c>
      <c r="L390" s="1" t="s">
        <v>10774</v>
      </c>
      <c r="M390" s="1" t="s">
        <v>10775</v>
      </c>
      <c r="N390" s="1" t="s">
        <v>10776</v>
      </c>
      <c r="O390" s="1" t="s">
        <v>10777</v>
      </c>
      <c r="P390" s="1" t="s">
        <v>10778</v>
      </c>
      <c r="Q390" s="1" t="s">
        <v>10779</v>
      </c>
      <c r="R390" s="1">
        <v>0</v>
      </c>
      <c r="S390" s="1">
        <v>0</v>
      </c>
      <c r="T390" s="1">
        <v>0</v>
      </c>
      <c r="U390" s="1" t="s">
        <v>8663</v>
      </c>
      <c r="V390" s="1" t="s">
        <v>10780</v>
      </c>
      <c r="W390" s="1" t="s">
        <v>7849</v>
      </c>
      <c r="X390" s="1" t="s">
        <v>10781</v>
      </c>
      <c r="Y390" s="1" t="s">
        <v>10782</v>
      </c>
      <c r="Z390" s="1" t="s">
        <v>10783</v>
      </c>
      <c r="AA390" s="1" t="s">
        <v>10784</v>
      </c>
      <c r="AB390" s="1" t="s">
        <v>9385</v>
      </c>
      <c r="AC390" s="1" t="s">
        <v>10785</v>
      </c>
      <c r="AD390" s="1" t="s">
        <v>10786</v>
      </c>
      <c r="AE390" s="1">
        <v>0</v>
      </c>
      <c r="AF390" s="1" t="s">
        <v>10787</v>
      </c>
      <c r="AG390" s="1" t="s">
        <v>10788</v>
      </c>
      <c r="AH390" s="1" t="s">
        <v>10789</v>
      </c>
      <c r="AI390" s="1" t="s">
        <v>9474</v>
      </c>
      <c r="AJ390" s="1" t="s">
        <v>10790</v>
      </c>
      <c r="AK390" s="1" t="s">
        <v>8663</v>
      </c>
      <c r="AL390" s="1" t="s">
        <v>10780</v>
      </c>
      <c r="AM390" s="1" t="s">
        <v>7849</v>
      </c>
      <c r="AN390" s="1" t="s">
        <v>10781</v>
      </c>
      <c r="AO390" s="1" t="s">
        <v>8663</v>
      </c>
      <c r="AP390" s="1" t="s">
        <v>10780</v>
      </c>
      <c r="AQ390" s="1" t="s">
        <v>7849</v>
      </c>
      <c r="AR390" s="1" t="s">
        <v>10781</v>
      </c>
    </row>
    <row r="391" spans="1:44">
      <c r="A391" s="1" t="s">
        <v>359</v>
      </c>
      <c r="B391" s="1" t="s">
        <v>10791</v>
      </c>
      <c r="C391" s="1" t="s">
        <v>10792</v>
      </c>
      <c r="D391" s="1" t="s">
        <v>10793</v>
      </c>
      <c r="E391" s="1" t="s">
        <v>6896</v>
      </c>
      <c r="F391" s="1" t="s">
        <v>10794</v>
      </c>
      <c r="G391" s="1" t="s">
        <v>10545</v>
      </c>
      <c r="H391" s="1" t="s">
        <v>4730</v>
      </c>
      <c r="I391" s="1" t="s">
        <v>10795</v>
      </c>
      <c r="J391" s="1" t="s">
        <v>10796</v>
      </c>
      <c r="K391" s="1" t="s">
        <v>10797</v>
      </c>
      <c r="L391" s="1" t="s">
        <v>10798</v>
      </c>
      <c r="M391" s="1" t="s">
        <v>10799</v>
      </c>
      <c r="N391" s="1" t="s">
        <v>7760</v>
      </c>
      <c r="O391" s="1" t="s">
        <v>10800</v>
      </c>
      <c r="P391" s="1" t="s">
        <v>10801</v>
      </c>
      <c r="Q391" s="1" t="s">
        <v>10802</v>
      </c>
      <c r="R391" s="1">
        <v>0</v>
      </c>
      <c r="S391" s="1">
        <v>0</v>
      </c>
      <c r="T391" s="1">
        <v>0</v>
      </c>
      <c r="U391" s="1" t="s">
        <v>10803</v>
      </c>
      <c r="V391" s="1" t="s">
        <v>10804</v>
      </c>
      <c r="W391" s="1" t="s">
        <v>10805</v>
      </c>
      <c r="X391" s="1" t="s">
        <v>7064</v>
      </c>
      <c r="Y391" s="1" t="s">
        <v>10806</v>
      </c>
      <c r="Z391" s="1" t="s">
        <v>10807</v>
      </c>
      <c r="AA391" s="1" t="s">
        <v>2854</v>
      </c>
      <c r="AB391" s="1" t="s">
        <v>10808</v>
      </c>
      <c r="AC391" s="1" t="s">
        <v>10809</v>
      </c>
      <c r="AD391" s="1" t="s">
        <v>10810</v>
      </c>
      <c r="AE391" s="1">
        <v>0</v>
      </c>
      <c r="AF391" s="1" t="s">
        <v>10811</v>
      </c>
      <c r="AG391" s="1" t="s">
        <v>7772</v>
      </c>
      <c r="AH391" s="1" t="s">
        <v>10812</v>
      </c>
      <c r="AI391" s="1" t="s">
        <v>3513</v>
      </c>
      <c r="AJ391" s="1" t="s">
        <v>3380</v>
      </c>
      <c r="AK391" s="1" t="s">
        <v>10803</v>
      </c>
      <c r="AL391" s="1" t="s">
        <v>10804</v>
      </c>
      <c r="AM391" s="1" t="s">
        <v>10805</v>
      </c>
      <c r="AN391" s="1" t="s">
        <v>7064</v>
      </c>
      <c r="AO391" s="1" t="s">
        <v>10803</v>
      </c>
      <c r="AP391" s="1" t="s">
        <v>10804</v>
      </c>
      <c r="AQ391" s="1" t="s">
        <v>10805</v>
      </c>
      <c r="AR391" s="1" t="s">
        <v>7064</v>
      </c>
    </row>
    <row r="392" spans="1:44">
      <c r="A392" s="1" t="s">
        <v>360</v>
      </c>
      <c r="B392" s="1" t="s">
        <v>10813</v>
      </c>
      <c r="C392" s="1" t="s">
        <v>10814</v>
      </c>
      <c r="D392" s="1" t="s">
        <v>10815</v>
      </c>
      <c r="E392" s="1" t="s">
        <v>10816</v>
      </c>
      <c r="F392" s="1" t="s">
        <v>10817</v>
      </c>
      <c r="G392" s="1" t="s">
        <v>10818</v>
      </c>
      <c r="H392" s="1" t="s">
        <v>9787</v>
      </c>
      <c r="I392" s="1" t="s">
        <v>10819</v>
      </c>
      <c r="J392" s="1" t="s">
        <v>5478</v>
      </c>
      <c r="K392" s="1" t="s">
        <v>10820</v>
      </c>
      <c r="L392" s="1" t="s">
        <v>9623</v>
      </c>
      <c r="M392" s="1" t="s">
        <v>10821</v>
      </c>
      <c r="N392" s="1" t="s">
        <v>10822</v>
      </c>
      <c r="O392" s="1" t="s">
        <v>8574</v>
      </c>
      <c r="P392" s="1" t="s">
        <v>4880</v>
      </c>
      <c r="Q392" s="1" t="s">
        <v>10823</v>
      </c>
      <c r="R392" s="1">
        <v>0</v>
      </c>
      <c r="S392" s="1">
        <v>0</v>
      </c>
      <c r="T392" s="1">
        <v>0</v>
      </c>
      <c r="U392" s="1" t="s">
        <v>9804</v>
      </c>
      <c r="V392" s="1" t="s">
        <v>10824</v>
      </c>
      <c r="W392" s="1" t="s">
        <v>9712</v>
      </c>
      <c r="X392" s="1" t="s">
        <v>10825</v>
      </c>
      <c r="Y392" s="1" t="s">
        <v>10826</v>
      </c>
      <c r="Z392" s="1" t="s">
        <v>10827</v>
      </c>
      <c r="AA392" s="1" t="s">
        <v>10828</v>
      </c>
      <c r="AB392" s="1" t="s">
        <v>10829</v>
      </c>
      <c r="AC392" s="1" t="s">
        <v>10830</v>
      </c>
      <c r="AD392" s="1" t="s">
        <v>10831</v>
      </c>
      <c r="AE392" s="1" t="s">
        <v>10832</v>
      </c>
      <c r="AF392" s="1" t="s">
        <v>10833</v>
      </c>
      <c r="AG392" s="1" t="s">
        <v>6987</v>
      </c>
      <c r="AH392" s="1" t="s">
        <v>8344</v>
      </c>
      <c r="AI392" s="1" t="s">
        <v>4895</v>
      </c>
      <c r="AJ392" s="1" t="s">
        <v>10834</v>
      </c>
      <c r="AK392" s="1" t="s">
        <v>9804</v>
      </c>
      <c r="AL392" s="1" t="s">
        <v>10824</v>
      </c>
      <c r="AM392" s="1" t="s">
        <v>9712</v>
      </c>
      <c r="AN392" s="1" t="s">
        <v>10825</v>
      </c>
      <c r="AO392" s="1" t="s">
        <v>9804</v>
      </c>
      <c r="AP392" s="1" t="s">
        <v>10824</v>
      </c>
      <c r="AQ392" s="1" t="s">
        <v>9712</v>
      </c>
      <c r="AR392" s="1" t="s">
        <v>10825</v>
      </c>
    </row>
    <row r="393" spans="1:44">
      <c r="A393" s="1" t="s">
        <v>1381</v>
      </c>
      <c r="B393" s="1" t="s">
        <v>10417</v>
      </c>
      <c r="C393" s="1" t="s">
        <v>10835</v>
      </c>
      <c r="D393" s="1" t="s">
        <v>10836</v>
      </c>
      <c r="E393" s="1" t="s">
        <v>6745</v>
      </c>
      <c r="F393" s="1" t="s">
        <v>10837</v>
      </c>
      <c r="G393" s="1" t="s">
        <v>10838</v>
      </c>
      <c r="H393" s="1" t="s">
        <v>10839</v>
      </c>
      <c r="I393" s="1" t="s">
        <v>10840</v>
      </c>
      <c r="J393" s="1" t="s">
        <v>5799</v>
      </c>
      <c r="K393" s="1" t="s">
        <v>4380</v>
      </c>
      <c r="L393" s="1" t="s">
        <v>10841</v>
      </c>
      <c r="M393" s="1" t="s">
        <v>10842</v>
      </c>
      <c r="N393" s="1" t="s">
        <v>10843</v>
      </c>
      <c r="O393" s="1" t="s">
        <v>10844</v>
      </c>
      <c r="P393" s="1" t="s">
        <v>1452</v>
      </c>
      <c r="Q393" s="1" t="s">
        <v>10845</v>
      </c>
      <c r="R393" s="1">
        <v>0</v>
      </c>
      <c r="S393" s="1">
        <v>0</v>
      </c>
      <c r="T393" s="1">
        <v>0</v>
      </c>
      <c r="U393" s="1" t="s">
        <v>7160</v>
      </c>
      <c r="V393" s="1" t="s">
        <v>10846</v>
      </c>
      <c r="W393" s="1" t="s">
        <v>10847</v>
      </c>
      <c r="X393" s="1" t="s">
        <v>10848</v>
      </c>
      <c r="Y393" s="1">
        <v>0</v>
      </c>
      <c r="Z393" s="1">
        <v>0</v>
      </c>
      <c r="AA393" s="1">
        <v>0</v>
      </c>
      <c r="AB393" s="1">
        <v>0</v>
      </c>
      <c r="AC393" s="1">
        <v>0</v>
      </c>
      <c r="AD393" s="1">
        <v>0</v>
      </c>
      <c r="AE393" s="1">
        <v>0</v>
      </c>
      <c r="AF393" s="1">
        <v>0</v>
      </c>
      <c r="AG393" s="1">
        <v>0</v>
      </c>
      <c r="AH393" s="1">
        <v>0</v>
      </c>
      <c r="AI393" s="1">
        <v>0</v>
      </c>
      <c r="AJ393" s="1">
        <v>0</v>
      </c>
      <c r="AK393" s="1" t="s">
        <v>7160</v>
      </c>
      <c r="AL393" s="1" t="s">
        <v>10846</v>
      </c>
      <c r="AM393" s="1" t="s">
        <v>10847</v>
      </c>
      <c r="AN393" s="1" t="s">
        <v>10848</v>
      </c>
      <c r="AO393" s="1" t="s">
        <v>7160</v>
      </c>
      <c r="AP393" s="1" t="s">
        <v>10846</v>
      </c>
      <c r="AQ393" s="1" t="s">
        <v>10847</v>
      </c>
      <c r="AR393" s="1" t="s">
        <v>10848</v>
      </c>
    </row>
    <row r="394" spans="1:44">
      <c r="A394" s="1" t="s">
        <v>1370</v>
      </c>
      <c r="B394" s="1" t="s">
        <v>10849</v>
      </c>
      <c r="C394" s="1" t="s">
        <v>10850</v>
      </c>
      <c r="D394" s="1" t="s">
        <v>10851</v>
      </c>
      <c r="E394" s="1" t="s">
        <v>10852</v>
      </c>
      <c r="F394" s="1" t="s">
        <v>10853</v>
      </c>
      <c r="G394" s="1" t="s">
        <v>9202</v>
      </c>
      <c r="H394" s="1" t="s">
        <v>10854</v>
      </c>
      <c r="I394" s="1" t="s">
        <v>10855</v>
      </c>
      <c r="J394" s="1" t="s">
        <v>10856</v>
      </c>
      <c r="K394" s="1" t="s">
        <v>10857</v>
      </c>
      <c r="L394" s="1" t="s">
        <v>10858</v>
      </c>
      <c r="M394" s="1" t="s">
        <v>6959</v>
      </c>
      <c r="N394" s="1" t="s">
        <v>10859</v>
      </c>
      <c r="O394" s="1" t="s">
        <v>10860</v>
      </c>
      <c r="P394" s="1" t="s">
        <v>10861</v>
      </c>
      <c r="Q394" s="1" t="s">
        <v>10862</v>
      </c>
      <c r="R394" s="1">
        <v>0</v>
      </c>
      <c r="S394" s="1">
        <v>0</v>
      </c>
      <c r="T394" s="1">
        <v>0</v>
      </c>
      <c r="U394" s="1" t="s">
        <v>10863</v>
      </c>
      <c r="V394" s="1" t="s">
        <v>10864</v>
      </c>
      <c r="W394" s="1" t="s">
        <v>10865</v>
      </c>
      <c r="X394" s="1" t="s">
        <v>10866</v>
      </c>
      <c r="Y394" s="1">
        <v>0</v>
      </c>
      <c r="Z394" s="1">
        <v>0</v>
      </c>
      <c r="AA394" s="1">
        <v>0</v>
      </c>
      <c r="AB394" s="1">
        <v>0</v>
      </c>
      <c r="AC394" s="1">
        <v>0</v>
      </c>
      <c r="AD394" s="1">
        <v>0</v>
      </c>
      <c r="AE394" s="1">
        <v>0</v>
      </c>
      <c r="AF394" s="1">
        <v>0</v>
      </c>
      <c r="AG394" s="1">
        <v>0</v>
      </c>
      <c r="AH394" s="1">
        <v>0</v>
      </c>
      <c r="AI394" s="1">
        <v>0</v>
      </c>
      <c r="AJ394" s="1">
        <v>0</v>
      </c>
      <c r="AK394" s="1" t="s">
        <v>10863</v>
      </c>
      <c r="AL394" s="1" t="s">
        <v>10864</v>
      </c>
      <c r="AM394" s="1" t="s">
        <v>10865</v>
      </c>
      <c r="AN394" s="1" t="s">
        <v>10866</v>
      </c>
      <c r="AO394" s="1" t="s">
        <v>10863</v>
      </c>
      <c r="AP394" s="1" t="s">
        <v>10864</v>
      </c>
      <c r="AQ394" s="1" t="s">
        <v>10865</v>
      </c>
      <c r="AR394" s="1" t="s">
        <v>10866</v>
      </c>
    </row>
    <row r="395" spans="1:44">
      <c r="A395" s="1" t="s">
        <v>1374</v>
      </c>
      <c r="B395" s="1" t="s">
        <v>10867</v>
      </c>
      <c r="C395" s="1" t="s">
        <v>10868</v>
      </c>
      <c r="D395" s="1" t="s">
        <v>10869</v>
      </c>
      <c r="E395" s="1" t="s">
        <v>10870</v>
      </c>
      <c r="F395" s="1" t="s">
        <v>10216</v>
      </c>
      <c r="G395" s="1" t="s">
        <v>10871</v>
      </c>
      <c r="H395" s="1" t="s">
        <v>7904</v>
      </c>
      <c r="I395" s="1" t="s">
        <v>8293</v>
      </c>
      <c r="J395" s="1" t="s">
        <v>3805</v>
      </c>
      <c r="K395" s="1" t="s">
        <v>9063</v>
      </c>
      <c r="L395" s="1" t="s">
        <v>10872</v>
      </c>
      <c r="M395" s="1" t="s">
        <v>9063</v>
      </c>
      <c r="N395" s="1" t="s">
        <v>10873</v>
      </c>
      <c r="O395" s="1" t="s">
        <v>10874</v>
      </c>
      <c r="P395" s="1" t="s">
        <v>10869</v>
      </c>
      <c r="Q395" s="1" t="s">
        <v>10875</v>
      </c>
      <c r="R395" s="1">
        <v>0</v>
      </c>
      <c r="S395" s="1">
        <v>0</v>
      </c>
      <c r="T395" s="1">
        <v>0</v>
      </c>
      <c r="U395" s="1" t="s">
        <v>10876</v>
      </c>
      <c r="V395" s="1" t="s">
        <v>10877</v>
      </c>
      <c r="W395" s="1" t="s">
        <v>10878</v>
      </c>
      <c r="X395" s="1" t="s">
        <v>10879</v>
      </c>
      <c r="Y395" s="1">
        <v>0</v>
      </c>
      <c r="Z395" s="1">
        <v>0</v>
      </c>
      <c r="AA395" s="1">
        <v>0</v>
      </c>
      <c r="AB395" s="1">
        <v>0</v>
      </c>
      <c r="AC395" s="1">
        <v>0</v>
      </c>
      <c r="AD395" s="1">
        <v>0</v>
      </c>
      <c r="AE395" s="1">
        <v>0</v>
      </c>
      <c r="AF395" s="1">
        <v>0</v>
      </c>
      <c r="AG395" s="1">
        <v>0</v>
      </c>
      <c r="AH395" s="1">
        <v>0</v>
      </c>
      <c r="AI395" s="1">
        <v>0</v>
      </c>
      <c r="AJ395" s="1">
        <v>0</v>
      </c>
      <c r="AK395" s="1" t="s">
        <v>10876</v>
      </c>
      <c r="AL395" s="1" t="s">
        <v>10877</v>
      </c>
      <c r="AM395" s="1" t="s">
        <v>10878</v>
      </c>
      <c r="AN395" s="1" t="s">
        <v>10879</v>
      </c>
      <c r="AO395" s="1" t="s">
        <v>10876</v>
      </c>
      <c r="AP395" s="1" t="s">
        <v>10877</v>
      </c>
      <c r="AQ395" s="1" t="s">
        <v>10878</v>
      </c>
      <c r="AR395" s="1" t="s">
        <v>10879</v>
      </c>
    </row>
    <row r="396" spans="1:44">
      <c r="A396" s="1" t="s">
        <v>1377</v>
      </c>
      <c r="B396" s="1" t="s">
        <v>10880</v>
      </c>
      <c r="C396" s="1" t="s">
        <v>10881</v>
      </c>
      <c r="D396" s="1" t="s">
        <v>10882</v>
      </c>
      <c r="E396" s="1" t="s">
        <v>10883</v>
      </c>
      <c r="F396" s="1" t="s">
        <v>10884</v>
      </c>
      <c r="G396" s="1" t="s">
        <v>4981</v>
      </c>
      <c r="H396" s="1" t="s">
        <v>7931</v>
      </c>
      <c r="I396" s="1" t="s">
        <v>9823</v>
      </c>
      <c r="J396" s="1" t="s">
        <v>10885</v>
      </c>
      <c r="K396" s="1" t="s">
        <v>10886</v>
      </c>
      <c r="L396" s="1" t="s">
        <v>10887</v>
      </c>
      <c r="M396" s="1" t="s">
        <v>10888</v>
      </c>
      <c r="N396" s="1" t="s">
        <v>10889</v>
      </c>
      <c r="O396" s="1" t="s">
        <v>10890</v>
      </c>
      <c r="P396" s="1" t="s">
        <v>10891</v>
      </c>
      <c r="Q396" s="1" t="s">
        <v>10892</v>
      </c>
      <c r="R396" s="1">
        <v>0</v>
      </c>
      <c r="S396" s="1">
        <v>0</v>
      </c>
      <c r="T396" s="1">
        <v>0</v>
      </c>
      <c r="U396" s="1" t="s">
        <v>10893</v>
      </c>
      <c r="V396" s="1" t="s">
        <v>10894</v>
      </c>
      <c r="W396" s="1" t="s">
        <v>9383</v>
      </c>
      <c r="X396" s="1" t="s">
        <v>10895</v>
      </c>
      <c r="Y396" s="1">
        <v>0</v>
      </c>
      <c r="Z396" s="1">
        <v>0</v>
      </c>
      <c r="AA396" s="1">
        <v>0</v>
      </c>
      <c r="AB396" s="1">
        <v>0</v>
      </c>
      <c r="AC396" s="1">
        <v>0</v>
      </c>
      <c r="AD396" s="1">
        <v>0</v>
      </c>
      <c r="AE396" s="1">
        <v>0</v>
      </c>
      <c r="AF396" s="1">
        <v>0</v>
      </c>
      <c r="AG396" s="1">
        <v>0</v>
      </c>
      <c r="AH396" s="1">
        <v>0</v>
      </c>
      <c r="AI396" s="1">
        <v>0</v>
      </c>
      <c r="AJ396" s="1">
        <v>0</v>
      </c>
      <c r="AK396" s="1" t="s">
        <v>10893</v>
      </c>
      <c r="AL396" s="1" t="s">
        <v>10894</v>
      </c>
      <c r="AM396" s="1" t="s">
        <v>9383</v>
      </c>
      <c r="AN396" s="1" t="s">
        <v>10895</v>
      </c>
      <c r="AO396" s="1" t="s">
        <v>10893</v>
      </c>
      <c r="AP396" s="1" t="s">
        <v>10894</v>
      </c>
      <c r="AQ396" s="1" t="s">
        <v>9383</v>
      </c>
      <c r="AR396" s="1" t="s">
        <v>10895</v>
      </c>
    </row>
    <row r="397" spans="1:44">
      <c r="A397" s="1" t="s">
        <v>1372</v>
      </c>
      <c r="B397" s="1" t="s">
        <v>10896</v>
      </c>
      <c r="C397" s="1" t="s">
        <v>10897</v>
      </c>
      <c r="D397" s="1" t="s">
        <v>10898</v>
      </c>
      <c r="E397" s="1" t="s">
        <v>10896</v>
      </c>
      <c r="F397" s="1" t="s">
        <v>6430</v>
      </c>
      <c r="G397" s="1" t="s">
        <v>7671</v>
      </c>
      <c r="H397" s="1" t="s">
        <v>5453</v>
      </c>
      <c r="I397" s="1" t="s">
        <v>6430</v>
      </c>
      <c r="J397" s="1" t="s">
        <v>3740</v>
      </c>
      <c r="K397" s="1" t="s">
        <v>10899</v>
      </c>
      <c r="L397" s="1" t="s">
        <v>10900</v>
      </c>
      <c r="M397" s="1" t="s">
        <v>3740</v>
      </c>
      <c r="N397" s="1" t="s">
        <v>10901</v>
      </c>
      <c r="O397" s="1" t="s">
        <v>10902</v>
      </c>
      <c r="P397" s="1" t="s">
        <v>1452</v>
      </c>
      <c r="Q397" s="1" t="s">
        <v>10901</v>
      </c>
      <c r="R397" s="1">
        <v>0</v>
      </c>
      <c r="S397" s="1">
        <v>0</v>
      </c>
      <c r="T397" s="1">
        <v>0</v>
      </c>
      <c r="U397" s="1" t="s">
        <v>10903</v>
      </c>
      <c r="V397" s="1" t="s">
        <v>10904</v>
      </c>
      <c r="W397" s="1" t="s">
        <v>10847</v>
      </c>
      <c r="X397" s="1" t="s">
        <v>10905</v>
      </c>
      <c r="Y397" s="1">
        <v>0</v>
      </c>
      <c r="Z397" s="1">
        <v>0</v>
      </c>
      <c r="AA397" s="1">
        <v>0</v>
      </c>
      <c r="AB397" s="1">
        <v>0</v>
      </c>
      <c r="AC397" s="1">
        <v>0</v>
      </c>
      <c r="AD397" s="1">
        <v>0</v>
      </c>
      <c r="AE397" s="1">
        <v>0</v>
      </c>
      <c r="AF397" s="1">
        <v>0</v>
      </c>
      <c r="AG397" s="1">
        <v>0</v>
      </c>
      <c r="AH397" s="1">
        <v>0</v>
      </c>
      <c r="AI397" s="1">
        <v>0</v>
      </c>
      <c r="AJ397" s="1">
        <v>0</v>
      </c>
      <c r="AK397" s="1" t="s">
        <v>10903</v>
      </c>
      <c r="AL397" s="1" t="s">
        <v>10904</v>
      </c>
      <c r="AM397" s="1" t="s">
        <v>10847</v>
      </c>
      <c r="AN397" s="1" t="s">
        <v>10905</v>
      </c>
      <c r="AO397" s="1" t="s">
        <v>10903</v>
      </c>
      <c r="AP397" s="1" t="s">
        <v>10904</v>
      </c>
      <c r="AQ397" s="1" t="s">
        <v>10847</v>
      </c>
      <c r="AR397" s="1" t="s">
        <v>10905</v>
      </c>
    </row>
    <row r="398" spans="1:44">
      <c r="A398" s="1" t="s">
        <v>1379</v>
      </c>
      <c r="B398" s="1" t="s">
        <v>10906</v>
      </c>
      <c r="C398" s="1" t="s">
        <v>10907</v>
      </c>
      <c r="D398" s="1" t="s">
        <v>10908</v>
      </c>
      <c r="E398" s="1" t="s">
        <v>10909</v>
      </c>
      <c r="F398" s="1" t="s">
        <v>10910</v>
      </c>
      <c r="G398" s="1" t="s">
        <v>10911</v>
      </c>
      <c r="H398" s="1" t="s">
        <v>10912</v>
      </c>
      <c r="I398" s="1" t="s">
        <v>7569</v>
      </c>
      <c r="J398" s="1" t="s">
        <v>4921</v>
      </c>
      <c r="K398" s="1" t="s">
        <v>10913</v>
      </c>
      <c r="L398" s="1" t="s">
        <v>10914</v>
      </c>
      <c r="M398" s="1" t="s">
        <v>10915</v>
      </c>
      <c r="N398" s="1" t="s">
        <v>1454</v>
      </c>
      <c r="O398" s="1" t="s">
        <v>10916</v>
      </c>
      <c r="P398" s="1" t="s">
        <v>9188</v>
      </c>
      <c r="Q398" s="1" t="s">
        <v>10917</v>
      </c>
      <c r="R398" s="1">
        <v>0</v>
      </c>
      <c r="S398" s="1">
        <v>0</v>
      </c>
      <c r="T398" s="1">
        <v>0</v>
      </c>
      <c r="U398" s="1" t="s">
        <v>1450</v>
      </c>
      <c r="V398" s="1" t="s">
        <v>10918</v>
      </c>
      <c r="W398" s="1" t="s">
        <v>3027</v>
      </c>
      <c r="X398" s="1" t="s">
        <v>10919</v>
      </c>
      <c r="Y398" s="1">
        <v>0</v>
      </c>
      <c r="Z398" s="1">
        <v>0</v>
      </c>
      <c r="AA398" s="1">
        <v>0</v>
      </c>
      <c r="AB398" s="1">
        <v>0</v>
      </c>
      <c r="AC398" s="1">
        <v>0</v>
      </c>
      <c r="AD398" s="1">
        <v>0</v>
      </c>
      <c r="AE398" s="1">
        <v>0</v>
      </c>
      <c r="AF398" s="1">
        <v>0</v>
      </c>
      <c r="AG398" s="1">
        <v>0</v>
      </c>
      <c r="AH398" s="1">
        <v>0</v>
      </c>
      <c r="AI398" s="1">
        <v>0</v>
      </c>
      <c r="AJ398" s="1">
        <v>0</v>
      </c>
      <c r="AK398" s="1" t="s">
        <v>1450</v>
      </c>
      <c r="AL398" s="1" t="s">
        <v>10918</v>
      </c>
      <c r="AM398" s="1" t="s">
        <v>3027</v>
      </c>
      <c r="AN398" s="1" t="s">
        <v>10919</v>
      </c>
      <c r="AO398" s="1" t="s">
        <v>1450</v>
      </c>
      <c r="AP398" s="1" t="s">
        <v>10918</v>
      </c>
      <c r="AQ398" s="1" t="s">
        <v>3027</v>
      </c>
      <c r="AR398" s="1" t="s">
        <v>10919</v>
      </c>
    </row>
    <row r="399" spans="1:44">
      <c r="A399" s="1" t="s">
        <v>1373</v>
      </c>
      <c r="B399" s="1" t="s">
        <v>10920</v>
      </c>
      <c r="C399" s="1" t="s">
        <v>10921</v>
      </c>
      <c r="D399" s="1" t="s">
        <v>10391</v>
      </c>
      <c r="E399" s="1" t="s">
        <v>10922</v>
      </c>
      <c r="F399" s="1" t="s">
        <v>4687</v>
      </c>
      <c r="G399" s="1" t="s">
        <v>10923</v>
      </c>
      <c r="H399" s="1" t="s">
        <v>10924</v>
      </c>
      <c r="I399" s="1" t="s">
        <v>10925</v>
      </c>
      <c r="J399" s="1" t="s">
        <v>10229</v>
      </c>
      <c r="K399" s="1" t="s">
        <v>10926</v>
      </c>
      <c r="L399" s="1" t="s">
        <v>10927</v>
      </c>
      <c r="M399" s="1" t="s">
        <v>10928</v>
      </c>
      <c r="N399" s="1" t="s">
        <v>10929</v>
      </c>
      <c r="O399" s="1" t="s">
        <v>10930</v>
      </c>
      <c r="P399" s="1" t="s">
        <v>2772</v>
      </c>
      <c r="Q399" s="1" t="s">
        <v>10931</v>
      </c>
      <c r="R399" s="1">
        <v>0</v>
      </c>
      <c r="S399" s="1">
        <v>0</v>
      </c>
      <c r="T399" s="1">
        <v>0</v>
      </c>
      <c r="U399" s="1" t="s">
        <v>10932</v>
      </c>
      <c r="V399" s="1" t="s">
        <v>10933</v>
      </c>
      <c r="W399" s="1" t="s">
        <v>10934</v>
      </c>
      <c r="X399" s="1" t="s">
        <v>10935</v>
      </c>
      <c r="Y399" s="1">
        <v>0</v>
      </c>
      <c r="Z399" s="1">
        <v>0</v>
      </c>
      <c r="AA399" s="1">
        <v>0</v>
      </c>
      <c r="AB399" s="1">
        <v>0</v>
      </c>
      <c r="AC399" s="1">
        <v>0</v>
      </c>
      <c r="AD399" s="1">
        <v>0</v>
      </c>
      <c r="AE399" s="1">
        <v>0</v>
      </c>
      <c r="AF399" s="1">
        <v>0</v>
      </c>
      <c r="AG399" s="1">
        <v>0</v>
      </c>
      <c r="AH399" s="1">
        <v>0</v>
      </c>
      <c r="AI399" s="1">
        <v>0</v>
      </c>
      <c r="AJ399" s="1">
        <v>0</v>
      </c>
      <c r="AK399" s="1" t="s">
        <v>10932</v>
      </c>
      <c r="AL399" s="1" t="s">
        <v>10933</v>
      </c>
      <c r="AM399" s="1" t="s">
        <v>10934</v>
      </c>
      <c r="AN399" s="1" t="s">
        <v>10935</v>
      </c>
      <c r="AO399" s="1" t="s">
        <v>10932</v>
      </c>
      <c r="AP399" s="1" t="s">
        <v>10933</v>
      </c>
      <c r="AQ399" s="1" t="s">
        <v>10934</v>
      </c>
      <c r="AR399" s="1" t="s">
        <v>10935</v>
      </c>
    </row>
    <row r="400" spans="1:44">
      <c r="A400" s="1" t="s">
        <v>1383</v>
      </c>
      <c r="B400" s="1" t="s">
        <v>10936</v>
      </c>
      <c r="C400" s="1" t="s">
        <v>10937</v>
      </c>
      <c r="D400" s="1" t="s">
        <v>4652</v>
      </c>
      <c r="E400" s="1" t="s">
        <v>10938</v>
      </c>
      <c r="F400" s="1" t="s">
        <v>10939</v>
      </c>
      <c r="G400" s="1" t="s">
        <v>10940</v>
      </c>
      <c r="H400" s="1" t="s">
        <v>10941</v>
      </c>
      <c r="I400" s="1" t="s">
        <v>10942</v>
      </c>
      <c r="J400" s="1" t="s">
        <v>10943</v>
      </c>
      <c r="K400" s="1" t="s">
        <v>10944</v>
      </c>
      <c r="L400" s="1" t="s">
        <v>10945</v>
      </c>
      <c r="M400" s="1" t="s">
        <v>10946</v>
      </c>
      <c r="N400" s="1" t="s">
        <v>10947</v>
      </c>
      <c r="O400" s="1" t="s">
        <v>10948</v>
      </c>
      <c r="P400" s="1" t="s">
        <v>2772</v>
      </c>
      <c r="Q400" s="1" t="s">
        <v>10949</v>
      </c>
      <c r="R400" s="1">
        <v>0</v>
      </c>
      <c r="S400" s="1">
        <v>0</v>
      </c>
      <c r="T400" s="1">
        <v>0</v>
      </c>
      <c r="U400" s="1" t="s">
        <v>10950</v>
      </c>
      <c r="V400" s="1" t="s">
        <v>10951</v>
      </c>
      <c r="W400" s="1" t="s">
        <v>10934</v>
      </c>
      <c r="X400" s="1" t="s">
        <v>10952</v>
      </c>
      <c r="Y400" s="1">
        <v>0</v>
      </c>
      <c r="Z400" s="1">
        <v>0</v>
      </c>
      <c r="AA400" s="1">
        <v>0</v>
      </c>
      <c r="AB400" s="1">
        <v>0</v>
      </c>
      <c r="AC400" s="1">
        <v>0</v>
      </c>
      <c r="AD400" s="1">
        <v>0</v>
      </c>
      <c r="AE400" s="1">
        <v>0</v>
      </c>
      <c r="AF400" s="1">
        <v>0</v>
      </c>
      <c r="AG400" s="1">
        <v>0</v>
      </c>
      <c r="AH400" s="1">
        <v>0</v>
      </c>
      <c r="AI400" s="1">
        <v>0</v>
      </c>
      <c r="AJ400" s="1">
        <v>0</v>
      </c>
      <c r="AK400" s="1" t="s">
        <v>10950</v>
      </c>
      <c r="AL400" s="1" t="s">
        <v>10951</v>
      </c>
      <c r="AM400" s="1" t="s">
        <v>10934</v>
      </c>
      <c r="AN400" s="1" t="s">
        <v>10952</v>
      </c>
      <c r="AO400" s="1" t="s">
        <v>10950</v>
      </c>
      <c r="AP400" s="1" t="s">
        <v>10951</v>
      </c>
      <c r="AQ400" s="1" t="s">
        <v>10934</v>
      </c>
      <c r="AR400" s="1" t="s">
        <v>10952</v>
      </c>
    </row>
    <row r="401" spans="1:44">
      <c r="A401" s="1" t="s">
        <v>1369</v>
      </c>
      <c r="B401" s="1" t="s">
        <v>10953</v>
      </c>
      <c r="C401" s="1" t="s">
        <v>5505</v>
      </c>
      <c r="D401" s="1" t="s">
        <v>10954</v>
      </c>
      <c r="E401" s="1" t="s">
        <v>10955</v>
      </c>
      <c r="F401" s="1" t="s">
        <v>10956</v>
      </c>
      <c r="G401" s="1" t="s">
        <v>9595</v>
      </c>
      <c r="H401" s="1" t="s">
        <v>10957</v>
      </c>
      <c r="I401" s="1" t="s">
        <v>10958</v>
      </c>
      <c r="J401" s="1" t="s">
        <v>10959</v>
      </c>
      <c r="K401" s="1" t="s">
        <v>10960</v>
      </c>
      <c r="L401" s="1" t="s">
        <v>10961</v>
      </c>
      <c r="M401" s="1" t="s">
        <v>8577</v>
      </c>
      <c r="N401" s="1" t="s">
        <v>10962</v>
      </c>
      <c r="O401" s="1" t="s">
        <v>10963</v>
      </c>
      <c r="P401" s="1" t="s">
        <v>1452</v>
      </c>
      <c r="Q401" s="1" t="s">
        <v>9356</v>
      </c>
      <c r="R401" s="1">
        <v>0</v>
      </c>
      <c r="S401" s="1">
        <v>0</v>
      </c>
      <c r="T401" s="1">
        <v>0</v>
      </c>
      <c r="U401" s="1" t="s">
        <v>10964</v>
      </c>
      <c r="V401" s="1" t="s">
        <v>10965</v>
      </c>
      <c r="W401" s="1" t="s">
        <v>1453</v>
      </c>
      <c r="X401" s="1" t="s">
        <v>10966</v>
      </c>
      <c r="Y401" s="1">
        <v>0</v>
      </c>
      <c r="Z401" s="1">
        <v>0</v>
      </c>
      <c r="AA401" s="1">
        <v>0</v>
      </c>
      <c r="AB401" s="1">
        <v>0</v>
      </c>
      <c r="AC401" s="1">
        <v>0</v>
      </c>
      <c r="AD401" s="1">
        <v>0</v>
      </c>
      <c r="AE401" s="1">
        <v>0</v>
      </c>
      <c r="AF401" s="1">
        <v>0</v>
      </c>
      <c r="AG401" s="1">
        <v>0</v>
      </c>
      <c r="AH401" s="1">
        <v>0</v>
      </c>
      <c r="AI401" s="1">
        <v>0</v>
      </c>
      <c r="AJ401" s="1">
        <v>0</v>
      </c>
      <c r="AK401" s="1" t="s">
        <v>10964</v>
      </c>
      <c r="AL401" s="1" t="s">
        <v>10965</v>
      </c>
      <c r="AM401" s="1" t="s">
        <v>1453</v>
      </c>
      <c r="AN401" s="1" t="s">
        <v>10966</v>
      </c>
      <c r="AO401" s="1" t="s">
        <v>10964</v>
      </c>
      <c r="AP401" s="1" t="s">
        <v>10965</v>
      </c>
      <c r="AQ401" s="1" t="s">
        <v>1453</v>
      </c>
      <c r="AR401" s="1" t="s">
        <v>10966</v>
      </c>
    </row>
    <row r="402" spans="1:44">
      <c r="A402" s="1" t="s">
        <v>1386</v>
      </c>
      <c r="B402" s="1" t="s">
        <v>10967</v>
      </c>
      <c r="C402" s="1" t="s">
        <v>4467</v>
      </c>
      <c r="D402" s="1" t="s">
        <v>10968</v>
      </c>
      <c r="E402" s="1" t="s">
        <v>10969</v>
      </c>
      <c r="F402" s="1" t="s">
        <v>10970</v>
      </c>
      <c r="G402" s="1" t="s">
        <v>10971</v>
      </c>
      <c r="H402" s="1" t="s">
        <v>10972</v>
      </c>
      <c r="I402" s="1" t="s">
        <v>3947</v>
      </c>
      <c r="J402" s="1" t="s">
        <v>10973</v>
      </c>
      <c r="K402" s="1" t="s">
        <v>10974</v>
      </c>
      <c r="L402" s="1" t="s">
        <v>4102</v>
      </c>
      <c r="M402" s="1" t="s">
        <v>10975</v>
      </c>
      <c r="N402" s="1" t="s">
        <v>10976</v>
      </c>
      <c r="O402" s="1" t="s">
        <v>5154</v>
      </c>
      <c r="P402" s="1" t="s">
        <v>5857</v>
      </c>
      <c r="Q402" s="1" t="s">
        <v>10977</v>
      </c>
      <c r="R402" s="1">
        <v>0</v>
      </c>
      <c r="S402" s="1">
        <v>0</v>
      </c>
      <c r="T402" s="1">
        <v>0</v>
      </c>
      <c r="U402" s="1" t="s">
        <v>10978</v>
      </c>
      <c r="V402" s="1" t="s">
        <v>10979</v>
      </c>
      <c r="W402" s="1" t="s">
        <v>10980</v>
      </c>
      <c r="X402" s="1" t="s">
        <v>10981</v>
      </c>
      <c r="Y402" s="1">
        <v>0</v>
      </c>
      <c r="Z402" s="1">
        <v>0</v>
      </c>
      <c r="AA402" s="1">
        <v>0</v>
      </c>
      <c r="AB402" s="1">
        <v>0</v>
      </c>
      <c r="AC402" s="1">
        <v>0</v>
      </c>
      <c r="AD402" s="1">
        <v>0</v>
      </c>
      <c r="AE402" s="1">
        <v>0</v>
      </c>
      <c r="AF402" s="1">
        <v>0</v>
      </c>
      <c r="AG402" s="1">
        <v>0</v>
      </c>
      <c r="AH402" s="1">
        <v>0</v>
      </c>
      <c r="AI402" s="1">
        <v>0</v>
      </c>
      <c r="AJ402" s="1">
        <v>0</v>
      </c>
      <c r="AK402" s="1" t="s">
        <v>10978</v>
      </c>
      <c r="AL402" s="1" t="s">
        <v>10979</v>
      </c>
      <c r="AM402" s="1" t="s">
        <v>10980</v>
      </c>
      <c r="AN402" s="1" t="s">
        <v>10981</v>
      </c>
      <c r="AO402" s="1" t="s">
        <v>10978</v>
      </c>
      <c r="AP402" s="1" t="s">
        <v>10979</v>
      </c>
      <c r="AQ402" s="1" t="s">
        <v>10980</v>
      </c>
      <c r="AR402" s="1" t="s">
        <v>10981</v>
      </c>
    </row>
    <row r="403" spans="1:44">
      <c r="A403" s="1" t="s">
        <v>1392</v>
      </c>
      <c r="B403" s="1" t="s">
        <v>10982</v>
      </c>
      <c r="C403" s="1" t="s">
        <v>10983</v>
      </c>
      <c r="D403" s="1" t="s">
        <v>10984</v>
      </c>
      <c r="E403" s="1" t="s">
        <v>10985</v>
      </c>
      <c r="F403" s="1" t="s">
        <v>10986</v>
      </c>
      <c r="G403" s="1" t="s">
        <v>10987</v>
      </c>
      <c r="H403" s="1" t="s">
        <v>10988</v>
      </c>
      <c r="I403" s="1" t="s">
        <v>10989</v>
      </c>
      <c r="J403" s="1" t="s">
        <v>10990</v>
      </c>
      <c r="K403" s="1" t="s">
        <v>7634</v>
      </c>
      <c r="L403" s="1" t="s">
        <v>10991</v>
      </c>
      <c r="M403" s="1" t="s">
        <v>6203</v>
      </c>
      <c r="N403" s="1" t="s">
        <v>10992</v>
      </c>
      <c r="O403" s="1" t="s">
        <v>10845</v>
      </c>
      <c r="P403" s="1" t="s">
        <v>10861</v>
      </c>
      <c r="Q403" s="1" t="s">
        <v>10993</v>
      </c>
      <c r="R403" s="1">
        <v>0</v>
      </c>
      <c r="S403" s="1">
        <v>0</v>
      </c>
      <c r="T403" s="1">
        <v>0</v>
      </c>
      <c r="U403" s="1" t="s">
        <v>10994</v>
      </c>
      <c r="V403" s="1" t="s">
        <v>10995</v>
      </c>
      <c r="W403" s="1" t="s">
        <v>10597</v>
      </c>
      <c r="X403" s="1" t="s">
        <v>10996</v>
      </c>
      <c r="Y403" s="1">
        <v>0</v>
      </c>
      <c r="Z403" s="1">
        <v>0</v>
      </c>
      <c r="AA403" s="1">
        <v>0</v>
      </c>
      <c r="AB403" s="1">
        <v>0</v>
      </c>
      <c r="AC403" s="1">
        <v>0</v>
      </c>
      <c r="AD403" s="1">
        <v>0</v>
      </c>
      <c r="AE403" s="1">
        <v>0</v>
      </c>
      <c r="AF403" s="1">
        <v>0</v>
      </c>
      <c r="AG403" s="1">
        <v>0</v>
      </c>
      <c r="AH403" s="1">
        <v>0</v>
      </c>
      <c r="AI403" s="1">
        <v>0</v>
      </c>
      <c r="AJ403" s="1">
        <v>0</v>
      </c>
      <c r="AK403" s="1" t="s">
        <v>10994</v>
      </c>
      <c r="AL403" s="1" t="s">
        <v>10995</v>
      </c>
      <c r="AM403" s="1" t="s">
        <v>10597</v>
      </c>
      <c r="AN403" s="1" t="s">
        <v>10996</v>
      </c>
      <c r="AO403" s="1" t="s">
        <v>10994</v>
      </c>
      <c r="AP403" s="1" t="s">
        <v>10995</v>
      </c>
      <c r="AQ403" s="1" t="s">
        <v>10597</v>
      </c>
      <c r="AR403" s="1" t="s">
        <v>10996</v>
      </c>
    </row>
    <row r="404" spans="1:44">
      <c r="A404" s="1" t="s">
        <v>1380</v>
      </c>
      <c r="B404" s="1" t="s">
        <v>10997</v>
      </c>
      <c r="C404" s="1" t="s">
        <v>10998</v>
      </c>
      <c r="D404" s="1" t="s">
        <v>10999</v>
      </c>
      <c r="E404" s="1" t="s">
        <v>11000</v>
      </c>
      <c r="F404" s="1" t="s">
        <v>11001</v>
      </c>
      <c r="G404" s="1" t="s">
        <v>5840</v>
      </c>
      <c r="H404" s="1" t="s">
        <v>11002</v>
      </c>
      <c r="I404" s="1" t="s">
        <v>11003</v>
      </c>
      <c r="J404" s="1" t="s">
        <v>3875</v>
      </c>
      <c r="K404" s="1" t="s">
        <v>9695</v>
      </c>
      <c r="L404" s="1" t="s">
        <v>11004</v>
      </c>
      <c r="M404" s="1" t="s">
        <v>11005</v>
      </c>
      <c r="N404" s="1" t="s">
        <v>11006</v>
      </c>
      <c r="O404" s="1" t="s">
        <v>10993</v>
      </c>
      <c r="P404" s="1" t="s">
        <v>10902</v>
      </c>
      <c r="Q404" s="1" t="s">
        <v>11007</v>
      </c>
      <c r="R404" s="1">
        <v>0</v>
      </c>
      <c r="S404" s="1">
        <v>0</v>
      </c>
      <c r="T404" s="1">
        <v>0</v>
      </c>
      <c r="U404" s="1" t="s">
        <v>11008</v>
      </c>
      <c r="V404" s="1" t="s">
        <v>3644</v>
      </c>
      <c r="W404" s="1" t="s">
        <v>5407</v>
      </c>
      <c r="X404" s="1" t="s">
        <v>11009</v>
      </c>
      <c r="Y404" s="1">
        <v>0</v>
      </c>
      <c r="Z404" s="1">
        <v>0</v>
      </c>
      <c r="AA404" s="1">
        <v>0</v>
      </c>
      <c r="AB404" s="1">
        <v>0</v>
      </c>
      <c r="AC404" s="1">
        <v>0</v>
      </c>
      <c r="AD404" s="1">
        <v>0</v>
      </c>
      <c r="AE404" s="1">
        <v>0</v>
      </c>
      <c r="AF404" s="1">
        <v>0</v>
      </c>
      <c r="AG404" s="1">
        <v>0</v>
      </c>
      <c r="AH404" s="1">
        <v>0</v>
      </c>
      <c r="AI404" s="1">
        <v>0</v>
      </c>
      <c r="AJ404" s="1">
        <v>0</v>
      </c>
      <c r="AK404" s="1" t="s">
        <v>11008</v>
      </c>
      <c r="AL404" s="1" t="s">
        <v>3644</v>
      </c>
      <c r="AM404" s="1" t="s">
        <v>5407</v>
      </c>
      <c r="AN404" s="1" t="s">
        <v>11009</v>
      </c>
      <c r="AO404" s="1" t="s">
        <v>11008</v>
      </c>
      <c r="AP404" s="1" t="s">
        <v>3644</v>
      </c>
      <c r="AQ404" s="1" t="s">
        <v>5407</v>
      </c>
      <c r="AR404" s="1" t="s">
        <v>11009</v>
      </c>
    </row>
    <row r="405" spans="1:44">
      <c r="A405" s="1" t="s">
        <v>1390</v>
      </c>
      <c r="B405" s="1" t="s">
        <v>11010</v>
      </c>
      <c r="C405" s="1" t="s">
        <v>2966</v>
      </c>
      <c r="D405" s="1" t="s">
        <v>11011</v>
      </c>
      <c r="E405" s="1" t="s">
        <v>11012</v>
      </c>
      <c r="F405" s="1" t="s">
        <v>4706</v>
      </c>
      <c r="G405" s="1" t="s">
        <v>11013</v>
      </c>
      <c r="H405" s="1" t="s">
        <v>6053</v>
      </c>
      <c r="I405" s="1" t="s">
        <v>11014</v>
      </c>
      <c r="J405" s="1" t="s">
        <v>4368</v>
      </c>
      <c r="K405" s="1" t="s">
        <v>5407</v>
      </c>
      <c r="L405" s="1" t="s">
        <v>11015</v>
      </c>
      <c r="M405" s="1" t="s">
        <v>9422</v>
      </c>
      <c r="N405" s="1" t="s">
        <v>11016</v>
      </c>
      <c r="O405" s="1" t="s">
        <v>2772</v>
      </c>
      <c r="P405" s="1" t="s">
        <v>5158</v>
      </c>
      <c r="Q405" s="1" t="s">
        <v>11017</v>
      </c>
      <c r="R405" s="1">
        <v>0</v>
      </c>
      <c r="S405" s="1">
        <v>0</v>
      </c>
      <c r="T405" s="1">
        <v>0</v>
      </c>
      <c r="U405" s="1" t="s">
        <v>11018</v>
      </c>
      <c r="V405" s="1" t="s">
        <v>5407</v>
      </c>
      <c r="W405" s="1" t="s">
        <v>11019</v>
      </c>
      <c r="X405" s="1" t="s">
        <v>9422</v>
      </c>
      <c r="Y405" s="1">
        <v>0</v>
      </c>
      <c r="Z405" s="1">
        <v>0</v>
      </c>
      <c r="AA405" s="1">
        <v>0</v>
      </c>
      <c r="AB405" s="1">
        <v>0</v>
      </c>
      <c r="AC405" s="1">
        <v>0</v>
      </c>
      <c r="AD405" s="1">
        <v>0</v>
      </c>
      <c r="AE405" s="1">
        <v>0</v>
      </c>
      <c r="AF405" s="1">
        <v>0</v>
      </c>
      <c r="AG405" s="1">
        <v>0</v>
      </c>
      <c r="AH405" s="1">
        <v>0</v>
      </c>
      <c r="AI405" s="1">
        <v>0</v>
      </c>
      <c r="AJ405" s="1">
        <v>0</v>
      </c>
      <c r="AK405" s="1" t="s">
        <v>11018</v>
      </c>
      <c r="AL405" s="1" t="s">
        <v>5407</v>
      </c>
      <c r="AM405" s="1" t="s">
        <v>11019</v>
      </c>
      <c r="AN405" s="1" t="s">
        <v>9422</v>
      </c>
      <c r="AO405" s="1" t="s">
        <v>11018</v>
      </c>
      <c r="AP405" s="1" t="s">
        <v>5407</v>
      </c>
      <c r="AQ405" s="1" t="s">
        <v>11019</v>
      </c>
      <c r="AR405" s="1" t="s">
        <v>9422</v>
      </c>
    </row>
    <row r="406" spans="1:44">
      <c r="A406" s="1" t="s">
        <v>1378</v>
      </c>
      <c r="B406" s="1" t="s">
        <v>11020</v>
      </c>
      <c r="C406" s="1" t="s">
        <v>11021</v>
      </c>
      <c r="D406" s="1" t="s">
        <v>11022</v>
      </c>
      <c r="E406" s="1" t="s">
        <v>11023</v>
      </c>
      <c r="F406" s="1" t="s">
        <v>11024</v>
      </c>
      <c r="G406" s="1" t="s">
        <v>11025</v>
      </c>
      <c r="H406" s="1" t="s">
        <v>11026</v>
      </c>
      <c r="I406" s="1" t="s">
        <v>11027</v>
      </c>
      <c r="J406" s="1" t="s">
        <v>8593</v>
      </c>
      <c r="K406" s="1" t="s">
        <v>11028</v>
      </c>
      <c r="L406" s="1" t="s">
        <v>11029</v>
      </c>
      <c r="M406" s="1" t="s">
        <v>11030</v>
      </c>
      <c r="N406" s="1" t="s">
        <v>10891</v>
      </c>
      <c r="O406" s="1" t="s">
        <v>8273</v>
      </c>
      <c r="P406" s="1" t="s">
        <v>5857</v>
      </c>
      <c r="Q406" s="1" t="s">
        <v>11031</v>
      </c>
      <c r="R406" s="1">
        <v>0</v>
      </c>
      <c r="S406" s="1">
        <v>0</v>
      </c>
      <c r="T406" s="1">
        <v>0</v>
      </c>
      <c r="U406" s="1" t="s">
        <v>9251</v>
      </c>
      <c r="V406" s="1" t="s">
        <v>11032</v>
      </c>
      <c r="W406" s="1" t="s">
        <v>11033</v>
      </c>
      <c r="X406" s="1" t="s">
        <v>11034</v>
      </c>
      <c r="Y406" s="1">
        <v>0</v>
      </c>
      <c r="Z406" s="1">
        <v>0</v>
      </c>
      <c r="AA406" s="1">
        <v>0</v>
      </c>
      <c r="AB406" s="1">
        <v>0</v>
      </c>
      <c r="AC406" s="1">
        <v>0</v>
      </c>
      <c r="AD406" s="1">
        <v>0</v>
      </c>
      <c r="AE406" s="1">
        <v>0</v>
      </c>
      <c r="AF406" s="1">
        <v>0</v>
      </c>
      <c r="AG406" s="1">
        <v>0</v>
      </c>
      <c r="AH406" s="1">
        <v>0</v>
      </c>
      <c r="AI406" s="1">
        <v>0</v>
      </c>
      <c r="AJ406" s="1">
        <v>0</v>
      </c>
      <c r="AK406" s="1" t="s">
        <v>9251</v>
      </c>
      <c r="AL406" s="1" t="s">
        <v>11032</v>
      </c>
      <c r="AM406" s="1" t="s">
        <v>11033</v>
      </c>
      <c r="AN406" s="1" t="s">
        <v>11034</v>
      </c>
      <c r="AO406" s="1" t="s">
        <v>9251</v>
      </c>
      <c r="AP406" s="1" t="s">
        <v>11032</v>
      </c>
      <c r="AQ406" s="1" t="s">
        <v>11033</v>
      </c>
      <c r="AR406" s="1" t="s">
        <v>11034</v>
      </c>
    </row>
    <row r="407" spans="1:44">
      <c r="A407" s="1" t="s">
        <v>1384</v>
      </c>
      <c r="B407" s="1" t="s">
        <v>5609</v>
      </c>
      <c r="C407" s="1" t="s">
        <v>11035</v>
      </c>
      <c r="D407" s="1" t="s">
        <v>11036</v>
      </c>
      <c r="E407" s="1" t="s">
        <v>11037</v>
      </c>
      <c r="F407" s="1" t="s">
        <v>11038</v>
      </c>
      <c r="G407" s="1" t="s">
        <v>9236</v>
      </c>
      <c r="H407" s="1" t="s">
        <v>11039</v>
      </c>
      <c r="I407" s="1" t="s">
        <v>11040</v>
      </c>
      <c r="J407" s="1" t="s">
        <v>11041</v>
      </c>
      <c r="K407" s="1" t="s">
        <v>7130</v>
      </c>
      <c r="L407" s="1" t="s">
        <v>11042</v>
      </c>
      <c r="M407" s="1" t="s">
        <v>3777</v>
      </c>
      <c r="N407" s="1" t="s">
        <v>11043</v>
      </c>
      <c r="O407" s="1" t="s">
        <v>11044</v>
      </c>
      <c r="P407" s="1" t="s">
        <v>11045</v>
      </c>
      <c r="Q407" s="1" t="s">
        <v>11046</v>
      </c>
      <c r="R407" s="1">
        <v>0</v>
      </c>
      <c r="S407" s="1">
        <v>0</v>
      </c>
      <c r="T407" s="1">
        <v>0</v>
      </c>
      <c r="U407" s="1" t="s">
        <v>11047</v>
      </c>
      <c r="V407" s="1" t="s">
        <v>11048</v>
      </c>
      <c r="W407" s="1" t="s">
        <v>11049</v>
      </c>
      <c r="X407" s="1" t="s">
        <v>11050</v>
      </c>
      <c r="Y407" s="1">
        <v>0</v>
      </c>
      <c r="Z407" s="1">
        <v>0</v>
      </c>
      <c r="AA407" s="1">
        <v>0</v>
      </c>
      <c r="AB407" s="1">
        <v>0</v>
      </c>
      <c r="AC407" s="1">
        <v>0</v>
      </c>
      <c r="AD407" s="1">
        <v>0</v>
      </c>
      <c r="AE407" s="1">
        <v>0</v>
      </c>
      <c r="AF407" s="1">
        <v>0</v>
      </c>
      <c r="AG407" s="1">
        <v>0</v>
      </c>
      <c r="AH407" s="1">
        <v>0</v>
      </c>
      <c r="AI407" s="1">
        <v>0</v>
      </c>
      <c r="AJ407" s="1">
        <v>0</v>
      </c>
      <c r="AK407" s="1" t="s">
        <v>11047</v>
      </c>
      <c r="AL407" s="1" t="s">
        <v>11048</v>
      </c>
      <c r="AM407" s="1" t="s">
        <v>11049</v>
      </c>
      <c r="AN407" s="1" t="s">
        <v>11050</v>
      </c>
      <c r="AO407" s="1" t="s">
        <v>11047</v>
      </c>
      <c r="AP407" s="1" t="s">
        <v>11048</v>
      </c>
      <c r="AQ407" s="1" t="s">
        <v>11049</v>
      </c>
      <c r="AR407" s="1" t="s">
        <v>11050</v>
      </c>
    </row>
    <row r="408" spans="1:44">
      <c r="A408" s="1" t="s">
        <v>1393</v>
      </c>
      <c r="B408" s="1" t="s">
        <v>11051</v>
      </c>
      <c r="C408" s="1" t="s">
        <v>9769</v>
      </c>
      <c r="D408" s="1" t="s">
        <v>11052</v>
      </c>
      <c r="E408" s="1" t="s">
        <v>11053</v>
      </c>
      <c r="F408" s="1" t="s">
        <v>8328</v>
      </c>
      <c r="G408" s="1" t="s">
        <v>11054</v>
      </c>
      <c r="H408" s="1" t="s">
        <v>11055</v>
      </c>
      <c r="I408" s="1" t="s">
        <v>11056</v>
      </c>
      <c r="J408" s="1" t="s">
        <v>11057</v>
      </c>
      <c r="K408" s="1" t="s">
        <v>11058</v>
      </c>
      <c r="L408" s="1" t="s">
        <v>11059</v>
      </c>
      <c r="M408" s="1" t="s">
        <v>11060</v>
      </c>
      <c r="N408" s="1" t="s">
        <v>11061</v>
      </c>
      <c r="O408" s="1" t="s">
        <v>11062</v>
      </c>
      <c r="P408" s="1" t="s">
        <v>8273</v>
      </c>
      <c r="Q408" s="1" t="s">
        <v>11063</v>
      </c>
      <c r="R408" s="1">
        <v>0</v>
      </c>
      <c r="S408" s="1">
        <v>0</v>
      </c>
      <c r="T408" s="1">
        <v>0</v>
      </c>
      <c r="U408" s="1" t="s">
        <v>11064</v>
      </c>
      <c r="V408" s="1" t="s">
        <v>11065</v>
      </c>
      <c r="W408" s="1" t="s">
        <v>11032</v>
      </c>
      <c r="X408" s="1" t="s">
        <v>11066</v>
      </c>
      <c r="Y408" s="1">
        <v>0</v>
      </c>
      <c r="Z408" s="1">
        <v>0</v>
      </c>
      <c r="AA408" s="1">
        <v>0</v>
      </c>
      <c r="AB408" s="1">
        <v>0</v>
      </c>
      <c r="AC408" s="1">
        <v>0</v>
      </c>
      <c r="AD408" s="1">
        <v>0</v>
      </c>
      <c r="AE408" s="1">
        <v>0</v>
      </c>
      <c r="AF408" s="1">
        <v>0</v>
      </c>
      <c r="AG408" s="1">
        <v>0</v>
      </c>
      <c r="AH408" s="1">
        <v>0</v>
      </c>
      <c r="AI408" s="1">
        <v>0</v>
      </c>
      <c r="AJ408" s="1">
        <v>0</v>
      </c>
      <c r="AK408" s="1" t="s">
        <v>11064</v>
      </c>
      <c r="AL408" s="1" t="s">
        <v>11065</v>
      </c>
      <c r="AM408" s="1" t="s">
        <v>11032</v>
      </c>
      <c r="AN408" s="1" t="s">
        <v>11066</v>
      </c>
      <c r="AO408" s="1" t="s">
        <v>11064</v>
      </c>
      <c r="AP408" s="1" t="s">
        <v>11065</v>
      </c>
      <c r="AQ408" s="1" t="s">
        <v>11032</v>
      </c>
      <c r="AR408" s="1" t="s">
        <v>11066</v>
      </c>
    </row>
    <row r="409" spans="1:44">
      <c r="A409" s="1" t="s">
        <v>1391</v>
      </c>
      <c r="B409" s="1" t="s">
        <v>11067</v>
      </c>
      <c r="C409" s="1" t="s">
        <v>11068</v>
      </c>
      <c r="D409" s="1" t="s">
        <v>11069</v>
      </c>
      <c r="E409" s="1" t="s">
        <v>11070</v>
      </c>
      <c r="F409" s="1" t="s">
        <v>11071</v>
      </c>
      <c r="G409" s="1" t="s">
        <v>10407</v>
      </c>
      <c r="H409" s="1" t="s">
        <v>11072</v>
      </c>
      <c r="I409" s="1" t="s">
        <v>11073</v>
      </c>
      <c r="J409" s="1" t="s">
        <v>4083</v>
      </c>
      <c r="K409" s="1" t="s">
        <v>11074</v>
      </c>
      <c r="L409" s="1" t="s">
        <v>11075</v>
      </c>
      <c r="M409" s="1" t="s">
        <v>8160</v>
      </c>
      <c r="N409" s="1" t="s">
        <v>11076</v>
      </c>
      <c r="O409" s="1" t="s">
        <v>10869</v>
      </c>
      <c r="P409" s="1" t="s">
        <v>8477</v>
      </c>
      <c r="Q409" s="1" t="s">
        <v>11077</v>
      </c>
      <c r="R409" s="1">
        <v>0</v>
      </c>
      <c r="S409" s="1">
        <v>0</v>
      </c>
      <c r="T409" s="1">
        <v>0</v>
      </c>
      <c r="U409" s="1" t="s">
        <v>11078</v>
      </c>
      <c r="V409" s="1" t="s">
        <v>1453</v>
      </c>
      <c r="W409" s="1" t="s">
        <v>11079</v>
      </c>
      <c r="X409" s="1" t="s">
        <v>11080</v>
      </c>
      <c r="Y409" s="1">
        <v>0</v>
      </c>
      <c r="Z409" s="1">
        <v>0</v>
      </c>
      <c r="AA409" s="1">
        <v>0</v>
      </c>
      <c r="AB409" s="1">
        <v>0</v>
      </c>
      <c r="AC409" s="1">
        <v>0</v>
      </c>
      <c r="AD409" s="1">
        <v>0</v>
      </c>
      <c r="AE409" s="1">
        <v>0</v>
      </c>
      <c r="AF409" s="1">
        <v>0</v>
      </c>
      <c r="AG409" s="1">
        <v>0</v>
      </c>
      <c r="AH409" s="1">
        <v>0</v>
      </c>
      <c r="AI409" s="1">
        <v>0</v>
      </c>
      <c r="AJ409" s="1">
        <v>0</v>
      </c>
      <c r="AK409" s="1" t="s">
        <v>11078</v>
      </c>
      <c r="AL409" s="1" t="s">
        <v>1453</v>
      </c>
      <c r="AM409" s="1" t="s">
        <v>11079</v>
      </c>
      <c r="AN409" s="1" t="s">
        <v>11080</v>
      </c>
      <c r="AO409" s="1" t="s">
        <v>11078</v>
      </c>
      <c r="AP409" s="1" t="s">
        <v>1453</v>
      </c>
      <c r="AQ409" s="1" t="s">
        <v>11079</v>
      </c>
      <c r="AR409" s="1" t="s">
        <v>11080</v>
      </c>
    </row>
    <row r="410" spans="1:44">
      <c r="A410" s="1" t="s">
        <v>1375</v>
      </c>
      <c r="B410" s="1" t="s">
        <v>10997</v>
      </c>
      <c r="C410" s="1" t="s">
        <v>10998</v>
      </c>
      <c r="D410" s="1" t="s">
        <v>10999</v>
      </c>
      <c r="E410" s="1" t="s">
        <v>11000</v>
      </c>
      <c r="F410" s="1" t="s">
        <v>11001</v>
      </c>
      <c r="G410" s="1" t="s">
        <v>5840</v>
      </c>
      <c r="H410" s="1" t="s">
        <v>11002</v>
      </c>
      <c r="I410" s="1" t="s">
        <v>11003</v>
      </c>
      <c r="J410" s="1" t="s">
        <v>3875</v>
      </c>
      <c r="K410" s="1" t="s">
        <v>9695</v>
      </c>
      <c r="L410" s="1" t="s">
        <v>11081</v>
      </c>
      <c r="M410" s="1" t="s">
        <v>11005</v>
      </c>
      <c r="N410" s="1" t="s">
        <v>11006</v>
      </c>
      <c r="O410" s="1" t="s">
        <v>10993</v>
      </c>
      <c r="P410" s="1" t="s">
        <v>10902</v>
      </c>
      <c r="Q410" s="1" t="s">
        <v>11007</v>
      </c>
      <c r="R410" s="1">
        <v>0</v>
      </c>
      <c r="S410" s="1">
        <v>0</v>
      </c>
      <c r="T410" s="1">
        <v>0</v>
      </c>
      <c r="U410" s="1" t="s">
        <v>11008</v>
      </c>
      <c r="V410" s="1" t="s">
        <v>11082</v>
      </c>
      <c r="W410" s="1" t="s">
        <v>11083</v>
      </c>
      <c r="X410" s="1" t="s">
        <v>11084</v>
      </c>
      <c r="Y410" s="1">
        <v>0</v>
      </c>
      <c r="Z410" s="1">
        <v>0</v>
      </c>
      <c r="AA410" s="1">
        <v>0</v>
      </c>
      <c r="AB410" s="1">
        <v>0</v>
      </c>
      <c r="AC410" s="1">
        <v>0</v>
      </c>
      <c r="AD410" s="1">
        <v>0</v>
      </c>
      <c r="AE410" s="1">
        <v>0</v>
      </c>
      <c r="AF410" s="1">
        <v>0</v>
      </c>
      <c r="AG410" s="1">
        <v>0</v>
      </c>
      <c r="AH410" s="1">
        <v>0</v>
      </c>
      <c r="AI410" s="1">
        <v>0</v>
      </c>
      <c r="AJ410" s="1">
        <v>0</v>
      </c>
      <c r="AK410" s="1" t="s">
        <v>11008</v>
      </c>
      <c r="AL410" s="1" t="s">
        <v>11082</v>
      </c>
      <c r="AM410" s="1" t="s">
        <v>11083</v>
      </c>
      <c r="AN410" s="1" t="s">
        <v>11084</v>
      </c>
      <c r="AO410" s="1" t="s">
        <v>11008</v>
      </c>
      <c r="AP410" s="1" t="s">
        <v>11082</v>
      </c>
      <c r="AQ410" s="1" t="s">
        <v>11083</v>
      </c>
      <c r="AR410" s="1" t="s">
        <v>11084</v>
      </c>
    </row>
    <row r="411" spans="1:44">
      <c r="A411" s="1" t="s">
        <v>1394</v>
      </c>
      <c r="B411" s="1" t="s">
        <v>10982</v>
      </c>
      <c r="C411" s="1" t="s">
        <v>10983</v>
      </c>
      <c r="D411" s="1" t="s">
        <v>10984</v>
      </c>
      <c r="E411" s="1" t="s">
        <v>10985</v>
      </c>
      <c r="F411" s="1" t="s">
        <v>10986</v>
      </c>
      <c r="G411" s="1" t="s">
        <v>10987</v>
      </c>
      <c r="H411" s="1" t="s">
        <v>10988</v>
      </c>
      <c r="I411" s="1" t="s">
        <v>10989</v>
      </c>
      <c r="J411" s="1" t="s">
        <v>10990</v>
      </c>
      <c r="K411" s="1" t="s">
        <v>7634</v>
      </c>
      <c r="L411" s="1" t="s">
        <v>10991</v>
      </c>
      <c r="M411" s="1" t="s">
        <v>6203</v>
      </c>
      <c r="N411" s="1" t="s">
        <v>10992</v>
      </c>
      <c r="O411" s="1" t="s">
        <v>10845</v>
      </c>
      <c r="P411" s="1" t="s">
        <v>10861</v>
      </c>
      <c r="Q411" s="1" t="s">
        <v>10993</v>
      </c>
      <c r="R411" s="1">
        <v>0</v>
      </c>
      <c r="S411" s="1">
        <v>0</v>
      </c>
      <c r="T411" s="1">
        <v>0</v>
      </c>
      <c r="U411" s="1" t="s">
        <v>10994</v>
      </c>
      <c r="V411" s="1" t="s">
        <v>11085</v>
      </c>
      <c r="W411" s="1" t="s">
        <v>11086</v>
      </c>
      <c r="X411" s="1" t="s">
        <v>10996</v>
      </c>
      <c r="Y411" s="1">
        <v>0</v>
      </c>
      <c r="Z411" s="1">
        <v>0</v>
      </c>
      <c r="AA411" s="1">
        <v>0</v>
      </c>
      <c r="AB411" s="1">
        <v>0</v>
      </c>
      <c r="AC411" s="1">
        <v>0</v>
      </c>
      <c r="AD411" s="1">
        <v>0</v>
      </c>
      <c r="AE411" s="1">
        <v>0</v>
      </c>
      <c r="AF411" s="1">
        <v>0</v>
      </c>
      <c r="AG411" s="1">
        <v>0</v>
      </c>
      <c r="AH411" s="1">
        <v>0</v>
      </c>
      <c r="AI411" s="1">
        <v>0</v>
      </c>
      <c r="AJ411" s="1">
        <v>0</v>
      </c>
      <c r="AK411" s="1" t="s">
        <v>10994</v>
      </c>
      <c r="AL411" s="1" t="s">
        <v>11085</v>
      </c>
      <c r="AM411" s="1" t="s">
        <v>11086</v>
      </c>
      <c r="AN411" s="1" t="s">
        <v>10996</v>
      </c>
      <c r="AO411" s="1" t="s">
        <v>10994</v>
      </c>
      <c r="AP411" s="1" t="s">
        <v>11085</v>
      </c>
      <c r="AQ411" s="1" t="s">
        <v>11086</v>
      </c>
      <c r="AR411" s="1" t="s">
        <v>10996</v>
      </c>
    </row>
    <row r="412" spans="1:44">
      <c r="A412" s="1" t="s">
        <v>1376</v>
      </c>
      <c r="B412" s="1" t="s">
        <v>11087</v>
      </c>
      <c r="C412" s="1" t="s">
        <v>11088</v>
      </c>
      <c r="D412" s="1" t="s">
        <v>11089</v>
      </c>
      <c r="E412" s="1" t="s">
        <v>11090</v>
      </c>
      <c r="F412" s="1" t="s">
        <v>8268</v>
      </c>
      <c r="G412" s="1" t="s">
        <v>3182</v>
      </c>
      <c r="H412" s="1" t="s">
        <v>11091</v>
      </c>
      <c r="I412" s="1" t="s">
        <v>11092</v>
      </c>
      <c r="J412" s="1" t="s">
        <v>11093</v>
      </c>
      <c r="K412" s="1" t="s">
        <v>3643</v>
      </c>
      <c r="L412" s="1" t="s">
        <v>11094</v>
      </c>
      <c r="M412" s="1" t="s">
        <v>11095</v>
      </c>
      <c r="N412" s="1" t="s">
        <v>11096</v>
      </c>
      <c r="O412" s="1" t="s">
        <v>10949</v>
      </c>
      <c r="P412" s="1" t="s">
        <v>11097</v>
      </c>
      <c r="Q412" s="1" t="s">
        <v>6495</v>
      </c>
      <c r="R412" s="1">
        <v>0</v>
      </c>
      <c r="S412" s="1">
        <v>0</v>
      </c>
      <c r="T412" s="1">
        <v>0</v>
      </c>
      <c r="U412" s="1" t="s">
        <v>11098</v>
      </c>
      <c r="V412" s="1" t="s">
        <v>10919</v>
      </c>
      <c r="W412" s="1" t="s">
        <v>11099</v>
      </c>
      <c r="X412" s="1" t="s">
        <v>11100</v>
      </c>
      <c r="Y412" s="1">
        <v>0</v>
      </c>
      <c r="Z412" s="1">
        <v>0</v>
      </c>
      <c r="AA412" s="1">
        <v>0</v>
      </c>
      <c r="AB412" s="1">
        <v>0</v>
      </c>
      <c r="AC412" s="1">
        <v>0</v>
      </c>
      <c r="AD412" s="1">
        <v>0</v>
      </c>
      <c r="AE412" s="1">
        <v>0</v>
      </c>
      <c r="AF412" s="1">
        <v>0</v>
      </c>
      <c r="AG412" s="1">
        <v>0</v>
      </c>
      <c r="AH412" s="1">
        <v>0</v>
      </c>
      <c r="AI412" s="1">
        <v>0</v>
      </c>
      <c r="AJ412" s="1">
        <v>0</v>
      </c>
      <c r="AK412" s="1" t="s">
        <v>11098</v>
      </c>
      <c r="AL412" s="1" t="s">
        <v>10919</v>
      </c>
      <c r="AM412" s="1" t="s">
        <v>11099</v>
      </c>
      <c r="AN412" s="1" t="s">
        <v>11100</v>
      </c>
      <c r="AO412" s="1" t="s">
        <v>11098</v>
      </c>
      <c r="AP412" s="1" t="s">
        <v>10919</v>
      </c>
      <c r="AQ412" s="1" t="s">
        <v>11099</v>
      </c>
      <c r="AR412" s="1" t="s">
        <v>11100</v>
      </c>
    </row>
  </sheetData>
  <sheetProtection algorithmName="SHA-512" hashValue="39QJ6eEwrJhtCjIJ3HaF41j2JNQBtLdVZbF3mYrOeRluN/dAFOXT8aPa8hFTftffeva3QqDNNxKX1ey5yxhoIQ==" saltValue="bU1ZLpeTHIdB78NXvzifIg==" spinCount="100000" sheet="1" objects="1" scenarios="1"/>
  <phoneticPr fontId="4"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65</vt:i4>
      </vt:variant>
    </vt:vector>
  </HeadingPairs>
  <TitlesOfParts>
    <vt:vector size="76" baseType="lpstr">
      <vt:lpstr>Introduction</vt:lpstr>
      <vt:lpstr>LTO emissions calculator</vt:lpstr>
      <vt:lpstr>Airport list</vt:lpstr>
      <vt:lpstr>Years</vt:lpstr>
      <vt:lpstr>25 busiest airports 2015</vt:lpstr>
      <vt:lpstr>Taxi times 2005-2015</vt:lpstr>
      <vt:lpstr>ICAO LTO Cycle times</vt:lpstr>
      <vt:lpstr> Taxi out times</vt:lpstr>
      <vt:lpstr>Taxi in times</vt:lpstr>
      <vt:lpstr>ACT_PRF.aircraft-engine</vt:lpstr>
      <vt:lpstr>ACT_PRF.AIRCRAFT_LTO_VALUES</vt:lpstr>
      <vt:lpstr>AircraftEngineTable</vt:lpstr>
      <vt:lpstr>'LTO emissions calculator'!AircraftType</vt:lpstr>
      <vt:lpstr>'LTO emissions calculator'!Airport</vt:lpstr>
      <vt:lpstr>Airports</vt:lpstr>
      <vt:lpstr>Albania</vt:lpstr>
      <vt:lpstr>Another_state</vt:lpstr>
      <vt:lpstr>ApproachTime</vt:lpstr>
      <vt:lpstr>Armenia</vt:lpstr>
      <vt:lpstr>Austria</vt:lpstr>
      <vt:lpstr>Azerbaijan</vt:lpstr>
      <vt:lpstr>Belgium</vt:lpstr>
      <vt:lpstr>Bosnia_and_Herzegovina</vt:lpstr>
      <vt:lpstr>Bulgaria</vt:lpstr>
      <vt:lpstr>BusiestAirportsTaxiInTime</vt:lpstr>
      <vt:lpstr>BusiestAirportsTaxiOutTime</vt:lpstr>
      <vt:lpstr>ClimbOutTime</vt:lpstr>
      <vt:lpstr>CO2PerFuel</vt:lpstr>
      <vt:lpstr>Croatia</vt:lpstr>
      <vt:lpstr>Cyprus</vt:lpstr>
      <vt:lpstr>Czech_Republic</vt:lpstr>
      <vt:lpstr>DefaultICAOTaxiInTime</vt:lpstr>
      <vt:lpstr>DefaultICAOTaxiOutTime</vt:lpstr>
      <vt:lpstr>Denmark</vt:lpstr>
      <vt:lpstr>'LTO emissions calculator'!Engine</vt:lpstr>
      <vt:lpstr>Estonia</vt:lpstr>
      <vt:lpstr>Finland</vt:lpstr>
      <vt:lpstr>France</vt:lpstr>
      <vt:lpstr>FuelPollutantsTable</vt:lpstr>
      <vt:lpstr>Georgia</vt:lpstr>
      <vt:lpstr>Germany</vt:lpstr>
      <vt:lpstr>Greece</vt:lpstr>
      <vt:lpstr>Hungary</vt:lpstr>
      <vt:lpstr>Iceland</vt:lpstr>
      <vt:lpstr>Ireland</vt:lpstr>
      <vt:lpstr>Italy</vt:lpstr>
      <vt:lpstr>Kosovo</vt:lpstr>
      <vt:lpstr>Latvia</vt:lpstr>
      <vt:lpstr>Lithuania</vt:lpstr>
      <vt:lpstr>Luxembourg</vt:lpstr>
      <vt:lpstr>Macedonia_Republic_of</vt:lpstr>
      <vt:lpstr>Malta</vt:lpstr>
      <vt:lpstr>Moldova</vt:lpstr>
      <vt:lpstr>Montenegro</vt:lpstr>
      <vt:lpstr>Netherlands</vt:lpstr>
      <vt:lpstr>Norway</vt:lpstr>
      <vt:lpstr>'LTO emissions calculator'!NumEngines</vt:lpstr>
      <vt:lpstr>Poland</vt:lpstr>
      <vt:lpstr>Portugal</vt:lpstr>
      <vt:lpstr>Romania</vt:lpstr>
      <vt:lpstr>Serbia</vt:lpstr>
      <vt:lpstr>Slovakia</vt:lpstr>
      <vt:lpstr>Slovenia</vt:lpstr>
      <vt:lpstr>Spain</vt:lpstr>
      <vt:lpstr>States</vt:lpstr>
      <vt:lpstr>Sweden</vt:lpstr>
      <vt:lpstr>Switzerland</vt:lpstr>
      <vt:lpstr>TakeOffTime</vt:lpstr>
      <vt:lpstr>'LTO emissions calculator'!TaxiInTime</vt:lpstr>
      <vt:lpstr>'LTO emissions calculator'!TaxiOutTime</vt:lpstr>
      <vt:lpstr>TaxiTimesTable</vt:lpstr>
      <vt:lpstr>Turkey</vt:lpstr>
      <vt:lpstr>Ukraine</vt:lpstr>
      <vt:lpstr>United_Kingdom</vt:lpstr>
      <vt:lpstr>'LTO emissions calculator'!Year</vt:lpstr>
      <vt:lpstr>Years</vt:lpstr>
    </vt:vector>
  </TitlesOfParts>
  <Company>EUROCONTROL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Whiteley</dc:creator>
  <cp:lastModifiedBy>tes miedema</cp:lastModifiedBy>
  <dcterms:created xsi:type="dcterms:W3CDTF">2013-05-22T15:25:16Z</dcterms:created>
  <dcterms:modified xsi:type="dcterms:W3CDTF">2020-01-23T14:18:38Z</dcterms:modified>
</cp:coreProperties>
</file>